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Users\sinmon\MIC\Investor Relations - Documents\Quarterly Earnings\2020\Final Quarterly Files\2020 Q3 Results\"/>
    </mc:Choice>
  </mc:AlternateContent>
  <xr:revisionPtr revIDLastSave="0" documentId="13_ncr:1_{9678D24C-67D0-4E24-BD9B-F4E55801B357}" xr6:coauthVersionLast="45" xr6:coauthVersionMax="45" xr10:uidLastSave="{00000000-0000-0000-0000-000000000000}"/>
  <bookViews>
    <workbookView xWindow="-98" yWindow="-98" windowWidth="20715" windowHeight="13276" tabRatio="871" xr2:uid="{00000000-000D-0000-FFFF-FFFF00000000}"/>
  </bookViews>
  <sheets>
    <sheet name="Index" sheetId="1" r:id="rId1"/>
    <sheet name="Group (Underlying)" sheetId="18" r:id="rId2"/>
    <sheet name="Group IFRS" sheetId="25" r:id="rId3"/>
    <sheet name="Latin America" sheetId="17" r:id="rId4"/>
    <sheet name="Africa" sheetId="14" r:id="rId5"/>
    <sheet name="FX rates" sheetId="34" r:id="rId6"/>
    <sheet name="Market details" sheetId="24" r:id="rId7"/>
    <sheet name="IFRS16" sheetId="27" state="hidden" r:id="rId8"/>
    <sheet name="Reconciliations" sheetId="29" r:id="rId9"/>
    <sheet name="IFRS 16" sheetId="28" r:id="rId10"/>
    <sheet name="Disclaimers" sheetId="26" r:id="rId11"/>
    <sheet name="IFRS comparative =" sheetId="23" r:id="rId12"/>
    <sheet name="PL" sheetId="30" r:id="rId13"/>
    <sheet name="Assets" sheetId="31" r:id="rId14"/>
    <sheet name="Equity and Liabilities" sheetId="32" r:id="rId15"/>
    <sheet name="Cash Flow" sheetId="33" r:id="rId16"/>
  </sheets>
  <definedNames>
    <definedName name="_ftn1" localSheetId="1">'Group (Underlying)'!#REF!</definedName>
    <definedName name="_ftn1" localSheetId="2">'Group IFRS'!#REF!</definedName>
    <definedName name="_ftnref1" localSheetId="1">'Group (Underlying)'!#REF!</definedName>
    <definedName name="_ftnref1" localSheetId="2">'Group IFRS'!#REF!</definedName>
    <definedName name="_Toc361408529" localSheetId="15">'Cash Flow'!#REF!</definedName>
    <definedName name="_Toc361408532" localSheetId="15">'Cash Flow'!#REF!</definedName>
    <definedName name="_Toc361408539" localSheetId="15">'Cash Flow'!#REF!</definedName>
    <definedName name="_Toc361408541" localSheetId="15">'Cash Flow'!#REF!</definedName>
    <definedName name="_Toc379474301" localSheetId="15">'Cash Flow'!#REF!</definedName>
    <definedName name="Group">Index!$B$3</definedName>
    <definedName name="_xlnm.Print_Area" localSheetId="4">Africa!$A$1:$H$46</definedName>
    <definedName name="_xlnm.Print_Area" localSheetId="15">'Cash Flow'!$A$1:$E$55</definedName>
    <definedName name="_xlnm.Print_Area" localSheetId="5">'FX rates'!$A$1:$K$31</definedName>
    <definedName name="_xlnm.Print_Area" localSheetId="1">'Group (Underlying)'!$A$3:$H$133</definedName>
    <definedName name="_xlnm.Print_Area" localSheetId="2">'Group IFRS'!$A$3:$H$126</definedName>
    <definedName name="_xlnm.Print_Area" localSheetId="0">Index!$A$1:$I$25</definedName>
    <definedName name="_xlnm.Print_Area" localSheetId="3">'Latin America'!$A$1:$U$68</definedName>
    <definedName name="_xlnm.Print_Area" localSheetId="6">'Market details'!$A$1:$H$55</definedName>
    <definedName name="print_details" localSheetId="2">#REF!</definedName>
    <definedName name="print_details" localSheetId="6">#REF!</definedName>
    <definedName name="print_details" localSheetId="12">#REF!</definedName>
    <definedName name="print_details">#REF!</definedName>
    <definedName name="Print_summary" localSheetId="2">#REF!</definedName>
    <definedName name="Print_summary" localSheetId="6">#REF!</definedName>
    <definedName name="Print_summary" localSheetId="12">#REF!</definedName>
    <definedName name="Print_summary">#REF!</definedName>
    <definedName name="_xlnm.Print_Titles" localSheetId="4">Africa!$A:$A,Africa!$1:$2</definedName>
    <definedName name="_xlnm.Print_Titles" localSheetId="5">'FX rates'!$A:$A,'FX rates'!$1:$2</definedName>
    <definedName name="_xlnm.Print_Titles" localSheetId="1">'Group (Underlying)'!$1:$2</definedName>
    <definedName name="_xlnm.Print_Titles" localSheetId="2">'Group IFRS'!$1:$2</definedName>
    <definedName name="_xlnm.Print_Titles" localSheetId="6">'Market details'!$A:$A,'Market details'!$1:$2</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9" i="18" l="1"/>
  <c r="U17" i="18"/>
  <c r="O118" i="25" l="1"/>
  <c r="O114" i="25"/>
  <c r="O109" i="25"/>
  <c r="O107" i="18"/>
  <c r="P118" i="25"/>
  <c r="P114" i="25"/>
  <c r="P109" i="25"/>
  <c r="P116" i="18"/>
  <c r="P112" i="18"/>
  <c r="P107" i="18"/>
  <c r="C46" i="30"/>
  <c r="C45" i="30"/>
  <c r="O44" i="14" l="1"/>
  <c r="N44" i="14"/>
  <c r="R117" i="25" l="1"/>
  <c r="R107" i="18" l="1"/>
  <c r="U75" i="18" l="1"/>
  <c r="U76" i="25"/>
  <c r="C35" i="33" l="1"/>
  <c r="C48" i="33"/>
  <c r="C51" i="33"/>
  <c r="C53" i="33"/>
  <c r="I29" i="33"/>
  <c r="D19" i="33" l="1"/>
  <c r="D23" i="33"/>
  <c r="D5" i="33"/>
  <c r="Y10" i="34" l="1"/>
  <c r="Y31" i="34"/>
  <c r="Y23" i="34"/>
  <c r="Y22" i="34"/>
  <c r="Y21" i="34"/>
  <c r="Y13" i="34"/>
  <c r="Y12" i="34"/>
  <c r="Y11" i="34"/>
  <c r="U79" i="25" l="1"/>
  <c r="U81" i="25" s="1"/>
  <c r="U83" i="25" s="1"/>
  <c r="U86" i="25" s="1"/>
  <c r="U48" i="25" l="1"/>
  <c r="U52" i="25"/>
  <c r="U100" i="25"/>
  <c r="U104" i="25" s="1"/>
  <c r="U95" i="25"/>
  <c r="U64" i="25"/>
  <c r="T35" i="25"/>
  <c r="U51" i="18" l="1"/>
  <c r="U126" i="18"/>
  <c r="U115" i="18"/>
  <c r="U98" i="18"/>
  <c r="U102" i="18" s="1"/>
  <c r="U93" i="18"/>
  <c r="U63" i="18"/>
  <c r="U59" i="18"/>
  <c r="U47" i="18"/>
  <c r="U39" i="18"/>
  <c r="S61" i="17"/>
  <c r="T61" i="17"/>
  <c r="U44" i="17"/>
  <c r="U33" i="14"/>
  <c r="U26" i="14"/>
  <c r="E31" i="30" l="1"/>
  <c r="E33" i="30" s="1"/>
  <c r="E38" i="30" s="1"/>
  <c r="E42" i="30" s="1"/>
  <c r="E44" i="30" s="1"/>
  <c r="E47" i="30" s="1"/>
  <c r="B31" i="30"/>
  <c r="B33" i="30" s="1"/>
  <c r="B38" i="30" s="1"/>
  <c r="B42" i="30" s="1"/>
  <c r="B44" i="30" s="1"/>
  <c r="B47" i="30" s="1"/>
  <c r="E10" i="32" l="1"/>
  <c r="D27" i="31"/>
  <c r="E27" i="31"/>
  <c r="E14" i="31"/>
  <c r="C13" i="31"/>
  <c r="C12" i="31"/>
  <c r="C11" i="31"/>
  <c r="C10" i="31"/>
  <c r="C9" i="31"/>
  <c r="C8" i="31"/>
  <c r="C7" i="31"/>
  <c r="C6" i="31"/>
  <c r="C5" i="31"/>
  <c r="C4" i="31"/>
  <c r="D14" i="31"/>
  <c r="B14" i="31"/>
  <c r="E29" i="31" l="1"/>
  <c r="D29" i="31"/>
  <c r="C14" i="31"/>
  <c r="U19" i="14" l="1"/>
  <c r="U16" i="14"/>
  <c r="U36" i="14"/>
  <c r="U38" i="14"/>
  <c r="U40" i="14"/>
  <c r="U34" i="14"/>
  <c r="U44" i="14"/>
  <c r="U28" i="14"/>
  <c r="U20" i="25"/>
  <c r="U22" i="25" s="1"/>
  <c r="U69" i="25" l="1"/>
  <c r="U35" i="25"/>
  <c r="U17" i="25"/>
  <c r="U71" i="25"/>
  <c r="U67" i="25"/>
  <c r="U19" i="25"/>
  <c r="U65" i="25"/>
  <c r="U37" i="17"/>
  <c r="U56" i="17"/>
  <c r="U46" i="17"/>
  <c r="U61" i="17"/>
  <c r="U58" i="17"/>
  <c r="U54" i="17"/>
  <c r="U52" i="17"/>
  <c r="U25" i="17"/>
  <c r="U34" i="17"/>
  <c r="U70" i="18" l="1"/>
  <c r="U34" i="18"/>
  <c r="U64" i="18"/>
  <c r="U68" i="18"/>
  <c r="U66" i="18"/>
  <c r="U32" i="18"/>
  <c r="U20" i="18"/>
  <c r="U22" i="18" s="1"/>
  <c r="U11" i="18"/>
  <c r="U8" i="18"/>
  <c r="E34" i="30" l="1"/>
  <c r="B34" i="30"/>
  <c r="R57" i="18" l="1"/>
  <c r="C43" i="30" l="1"/>
  <c r="C41" i="30"/>
  <c r="C29" i="30"/>
  <c r="C40" i="30"/>
  <c r="C39" i="30"/>
  <c r="C37" i="30"/>
  <c r="C35" i="30"/>
  <c r="C32" i="30"/>
  <c r="C30" i="30"/>
  <c r="T47" i="18"/>
  <c r="C31" i="30" l="1"/>
  <c r="C33" i="30" s="1"/>
  <c r="C38" i="30" s="1"/>
  <c r="C42" i="30" s="1"/>
  <c r="F51" i="29"/>
  <c r="F50" i="29"/>
  <c r="C34" i="30" l="1"/>
  <c r="C44" i="30"/>
  <c r="C47" i="30" s="1"/>
  <c r="D36" i="30" s="1"/>
  <c r="D38" i="30" l="1"/>
  <c r="D42" i="30" s="1"/>
  <c r="T115" i="18"/>
  <c r="D44" i="30" l="1"/>
  <c r="D47" i="30" s="1"/>
  <c r="T58" i="17"/>
  <c r="T71" i="25" l="1"/>
  <c r="T69" i="25"/>
  <c r="T67" i="25"/>
  <c r="M65" i="25"/>
  <c r="L65" i="25"/>
  <c r="S65" i="25"/>
  <c r="N65" i="25"/>
  <c r="P58" i="17"/>
  <c r="Q58" i="17"/>
  <c r="S58" i="17"/>
  <c r="T46" i="17"/>
  <c r="I61" i="17"/>
  <c r="J61" i="17"/>
  <c r="K61" i="17"/>
  <c r="L61" i="17"/>
  <c r="M61" i="17"/>
  <c r="N61" i="17"/>
  <c r="O61" i="17"/>
  <c r="P61" i="17"/>
  <c r="Q61" i="17"/>
  <c r="R61" i="17"/>
  <c r="R58" i="17"/>
  <c r="T56" i="17"/>
  <c r="T54" i="17"/>
  <c r="Q54" i="17"/>
  <c r="R52" i="17"/>
  <c r="S56" i="17"/>
  <c r="O51" i="17"/>
  <c r="C14" i="30" l="1"/>
  <c r="C11" i="30" l="1"/>
  <c r="T29" i="14" l="1"/>
  <c r="I19" i="25" l="1"/>
  <c r="J19" i="25"/>
  <c r="K19" i="25"/>
  <c r="L19" i="25"/>
  <c r="M19" i="25"/>
  <c r="N19" i="25"/>
  <c r="O19" i="25"/>
  <c r="P19" i="25"/>
  <c r="Q19" i="25"/>
  <c r="R19" i="25"/>
  <c r="S19" i="25"/>
  <c r="I17" i="25"/>
  <c r="J17" i="25"/>
  <c r="K17" i="25"/>
  <c r="L17" i="25"/>
  <c r="M17" i="25"/>
  <c r="N17" i="25"/>
  <c r="O17" i="25"/>
  <c r="P17" i="25"/>
  <c r="Q17" i="25"/>
  <c r="R17" i="25"/>
  <c r="S17" i="25"/>
  <c r="J28" i="14" l="1"/>
  <c r="K28" i="14"/>
  <c r="L28" i="14"/>
  <c r="M28" i="14"/>
  <c r="N28" i="14"/>
  <c r="O28" i="14"/>
  <c r="Q28" i="14"/>
  <c r="R28" i="14"/>
  <c r="I28" i="14"/>
  <c r="I17" i="18"/>
  <c r="J17" i="18"/>
  <c r="K17" i="18"/>
  <c r="L17" i="18"/>
  <c r="M17" i="18"/>
  <c r="N17" i="18"/>
  <c r="O17" i="18"/>
  <c r="P17" i="18"/>
  <c r="Q17" i="18"/>
  <c r="R17" i="18"/>
  <c r="S17" i="18"/>
  <c r="I19" i="18"/>
  <c r="J19" i="18"/>
  <c r="K19" i="18"/>
  <c r="L19" i="18"/>
  <c r="M19" i="18"/>
  <c r="N19" i="18"/>
  <c r="O19" i="18"/>
  <c r="P19" i="18"/>
  <c r="Q19" i="18"/>
  <c r="R19" i="18"/>
  <c r="S19" i="18"/>
  <c r="M59" i="18" l="1"/>
  <c r="L59" i="18"/>
  <c r="J51" i="18"/>
  <c r="K51" i="18"/>
  <c r="L51" i="18"/>
  <c r="M51" i="18"/>
  <c r="N51" i="18"/>
  <c r="O51" i="18"/>
  <c r="P51" i="18"/>
  <c r="Q51" i="18"/>
  <c r="R51" i="18"/>
  <c r="S51" i="18"/>
  <c r="T51" i="18"/>
  <c r="I47" i="18"/>
  <c r="J47" i="18"/>
  <c r="K47" i="18"/>
  <c r="L47" i="18"/>
  <c r="M47" i="18"/>
  <c r="N47" i="18"/>
  <c r="T34" i="18"/>
  <c r="S34" i="18"/>
  <c r="R34" i="18"/>
  <c r="Q34" i="18"/>
  <c r="P34" i="18"/>
  <c r="O34" i="18"/>
  <c r="N34" i="18"/>
  <c r="M34" i="18"/>
  <c r="L34" i="18"/>
  <c r="K34" i="18"/>
  <c r="J34" i="18"/>
  <c r="I34" i="18"/>
  <c r="T26" i="18"/>
  <c r="S26" i="18"/>
  <c r="R26" i="18"/>
  <c r="Q26" i="18"/>
  <c r="P26" i="18"/>
  <c r="O26" i="18"/>
  <c r="N26" i="18"/>
  <c r="M26" i="18"/>
  <c r="L26" i="18"/>
  <c r="K26" i="18"/>
  <c r="J26" i="18"/>
  <c r="I26" i="18"/>
  <c r="N26" i="25" l="1"/>
  <c r="I35" i="25"/>
  <c r="J35" i="25"/>
  <c r="K35" i="25"/>
  <c r="L35" i="25"/>
  <c r="M35" i="25"/>
  <c r="N35" i="25"/>
  <c r="O35" i="25"/>
  <c r="P35" i="25"/>
  <c r="I48" i="25"/>
  <c r="J48" i="25"/>
  <c r="K48" i="25"/>
  <c r="L48" i="25"/>
  <c r="M48" i="25"/>
  <c r="N48" i="25"/>
  <c r="P48" i="25"/>
  <c r="Q48" i="25"/>
  <c r="R48" i="25"/>
  <c r="S48" i="25"/>
  <c r="T48" i="25"/>
  <c r="I26" i="25"/>
  <c r="J26" i="25"/>
  <c r="K26" i="25"/>
  <c r="L26" i="25"/>
  <c r="M26" i="25"/>
  <c r="O26" i="25"/>
  <c r="P26" i="25"/>
  <c r="Q26" i="25"/>
  <c r="R26" i="25"/>
  <c r="S26" i="25"/>
  <c r="X31" i="34" l="1"/>
  <c r="X23" i="34"/>
  <c r="X22" i="34"/>
  <c r="X21" i="34"/>
  <c r="X13" i="34"/>
  <c r="X12" i="34"/>
  <c r="X11" i="34"/>
  <c r="X10" i="34"/>
  <c r="I36" i="33" l="1"/>
  <c r="H36" i="33"/>
  <c r="H35" i="33"/>
  <c r="I32" i="33"/>
  <c r="H32" i="33"/>
  <c r="I31" i="33"/>
  <c r="H31" i="33"/>
  <c r="H29" i="33"/>
  <c r="I26" i="33"/>
  <c r="H26" i="33"/>
  <c r="I25" i="33"/>
  <c r="H25" i="33"/>
  <c r="I24" i="33"/>
  <c r="H24" i="33"/>
  <c r="I23" i="33"/>
  <c r="H23" i="33"/>
  <c r="I22" i="33"/>
  <c r="H22" i="33"/>
  <c r="I18" i="33"/>
  <c r="H18" i="33"/>
  <c r="I17" i="33"/>
  <c r="H17" i="33"/>
  <c r="I16" i="33"/>
  <c r="H16" i="33"/>
  <c r="I15" i="33"/>
  <c r="H15" i="33"/>
  <c r="I13" i="33"/>
  <c r="H13" i="33"/>
  <c r="I12" i="33"/>
  <c r="H12" i="33"/>
  <c r="I11" i="33"/>
  <c r="H11" i="33"/>
  <c r="I10" i="33"/>
  <c r="H10" i="33"/>
  <c r="I9" i="33"/>
  <c r="H9" i="33"/>
  <c r="I8" i="33"/>
  <c r="H8" i="33"/>
  <c r="I7" i="33"/>
  <c r="H7" i="33"/>
  <c r="I6" i="33"/>
  <c r="H6" i="33"/>
  <c r="I5" i="33"/>
  <c r="H5" i="33"/>
  <c r="I4" i="33"/>
  <c r="H4" i="33"/>
  <c r="I3" i="33"/>
  <c r="I14" i="33" s="1"/>
  <c r="H27" i="33" l="1"/>
  <c r="I33" i="33"/>
  <c r="I27" i="33"/>
  <c r="H33" i="33"/>
  <c r="I21" i="33"/>
  <c r="H21" i="33"/>
  <c r="I28" i="33" l="1"/>
  <c r="I30" i="33" s="1"/>
  <c r="I34" i="33" s="1"/>
  <c r="I37" i="33" s="1"/>
  <c r="T98" i="18"/>
  <c r="T102" i="18" s="1"/>
  <c r="T93" i="18"/>
  <c r="T70" i="18"/>
  <c r="T68" i="18"/>
  <c r="T66" i="18"/>
  <c r="T59" i="18"/>
  <c r="T19" i="18"/>
  <c r="T17" i="18"/>
  <c r="T51" i="17"/>
  <c r="T52" i="17" s="1"/>
  <c r="T40" i="14"/>
  <c r="T36" i="14"/>
  <c r="T38" i="14"/>
  <c r="T33" i="14"/>
  <c r="T34" i="14" s="1"/>
  <c r="C3" i="30" l="1"/>
  <c r="B5" i="30"/>
  <c r="B7" i="30" s="1"/>
  <c r="B8" i="30" l="1"/>
  <c r="B12" i="30"/>
  <c r="B16" i="30" s="1"/>
  <c r="B18" i="30" s="1"/>
  <c r="B21" i="30" s="1"/>
  <c r="T64" i="25" l="1"/>
  <c r="T65" i="25" s="1"/>
  <c r="T52" i="25"/>
  <c r="T26" i="25" l="1"/>
  <c r="T19" i="25"/>
  <c r="T17" i="25"/>
  <c r="N16" i="14" l="1"/>
  <c r="M16" i="14"/>
  <c r="L16" i="14"/>
  <c r="K16" i="14"/>
  <c r="J16" i="14"/>
  <c r="I16" i="14"/>
  <c r="T25" i="17" l="1"/>
  <c r="T16" i="14" l="1"/>
  <c r="T19" i="14"/>
  <c r="T34" i="17" l="1"/>
  <c r="T37" i="17" l="1"/>
  <c r="T8" i="25" l="1"/>
  <c r="T11" i="25"/>
  <c r="T64" i="18"/>
  <c r="T11" i="18"/>
  <c r="T8" i="18"/>
  <c r="B50" i="33" l="1"/>
  <c r="S52" i="25" l="1"/>
  <c r="R126" i="18" l="1"/>
  <c r="S59" i="18"/>
  <c r="S47" i="18"/>
  <c r="R47" i="18"/>
  <c r="S51" i="17"/>
  <c r="S52" i="17" s="1"/>
  <c r="S42" i="17"/>
  <c r="S33" i="14"/>
  <c r="S26" i="14"/>
  <c r="W11" i="34" l="1"/>
  <c r="V13" i="34"/>
  <c r="W13" i="34"/>
  <c r="U13" i="34"/>
  <c r="T13" i="34"/>
  <c r="U12" i="34"/>
  <c r="U10" i="34"/>
  <c r="V10" i="34"/>
  <c r="W31" i="34" l="1"/>
  <c r="W30" i="34"/>
  <c r="W23" i="34"/>
  <c r="W22" i="34"/>
  <c r="W21" i="34"/>
  <c r="W12" i="34"/>
  <c r="W10" i="34"/>
  <c r="S25" i="17" l="1"/>
  <c r="S19" i="14"/>
  <c r="S34" i="14"/>
  <c r="S40" i="14"/>
  <c r="S38" i="14"/>
  <c r="S36" i="14"/>
  <c r="S16" i="14"/>
  <c r="S34" i="17"/>
  <c r="S37" i="17"/>
  <c r="S8" i="25"/>
  <c r="S11" i="25" l="1"/>
  <c r="S35" i="25"/>
  <c r="S66" i="18" l="1"/>
  <c r="S68" i="18"/>
  <c r="S70" i="18"/>
  <c r="S64" i="18"/>
  <c r="S11" i="18"/>
  <c r="S8" i="18" l="1"/>
  <c r="R125" i="18"/>
  <c r="R124" i="18"/>
  <c r="R113" i="18" l="1"/>
  <c r="R112" i="18"/>
  <c r="R109" i="18"/>
  <c r="F38" i="28" l="1"/>
  <c r="R69" i="18"/>
  <c r="R70" i="18" s="1"/>
  <c r="Q47" i="18"/>
  <c r="R70" i="25"/>
  <c r="Q69" i="18"/>
  <c r="Q70" i="18" s="1"/>
  <c r="G49" i="28"/>
  <c r="F49" i="28"/>
  <c r="G39" i="28"/>
  <c r="G38" i="28"/>
  <c r="F39" i="28"/>
  <c r="G26" i="28"/>
  <c r="F26" i="28"/>
  <c r="G25" i="28"/>
  <c r="F25" i="28"/>
  <c r="G24" i="28"/>
  <c r="F24" i="28"/>
  <c r="G23" i="28"/>
  <c r="F23" i="28"/>
  <c r="G7" i="28"/>
  <c r="F7" i="28"/>
  <c r="R34" i="14"/>
  <c r="C20" i="30"/>
  <c r="Q52" i="17"/>
  <c r="B33" i="32"/>
  <c r="K57" i="34"/>
  <c r="K57" i="28"/>
  <c r="D57" i="34"/>
  <c r="D57" i="28"/>
  <c r="R52" i="25"/>
  <c r="Q52" i="25"/>
  <c r="R76" i="25"/>
  <c r="R79" i="25" s="1"/>
  <c r="R81" i="25" s="1"/>
  <c r="R83" i="25" s="1"/>
  <c r="R86" i="25" s="1"/>
  <c r="Q76" i="25"/>
  <c r="Q79" i="25" s="1"/>
  <c r="Q81" i="25" s="1"/>
  <c r="Q83" i="25" s="1"/>
  <c r="Q86" i="25" s="1"/>
  <c r="P76" i="25"/>
  <c r="R75" i="18"/>
  <c r="R78" i="18" s="1"/>
  <c r="R80" i="18" s="1"/>
  <c r="R82" i="18" s="1"/>
  <c r="R84" i="18" s="1"/>
  <c r="Q75" i="18"/>
  <c r="Q78" i="18" s="1"/>
  <c r="Q80" i="18" s="1"/>
  <c r="Q82" i="18" s="1"/>
  <c r="Q84" i="18" s="1"/>
  <c r="Q69" i="25"/>
  <c r="Q35" i="25"/>
  <c r="Q66" i="18"/>
  <c r="Q64" i="18"/>
  <c r="C7" i="33"/>
  <c r="E33" i="32"/>
  <c r="D33" i="32"/>
  <c r="C32" i="32"/>
  <c r="C31" i="32"/>
  <c r="C30" i="32"/>
  <c r="C29" i="32"/>
  <c r="C28" i="32"/>
  <c r="C27" i="32"/>
  <c r="C26" i="32"/>
  <c r="C25" i="32"/>
  <c r="C24" i="32"/>
  <c r="E21" i="32"/>
  <c r="D21" i="32"/>
  <c r="B21" i="32"/>
  <c r="C20" i="32"/>
  <c r="C19" i="32"/>
  <c r="C18" i="32"/>
  <c r="C17" i="32"/>
  <c r="C16" i="32"/>
  <c r="C11" i="32"/>
  <c r="E12" i="32"/>
  <c r="D10" i="32"/>
  <c r="D12" i="32" s="1"/>
  <c r="B10" i="32"/>
  <c r="B12" i="32" s="1"/>
  <c r="C9" i="32"/>
  <c r="C8" i="32"/>
  <c r="C7" i="32"/>
  <c r="C6" i="32"/>
  <c r="C5" i="32"/>
  <c r="C4" i="32"/>
  <c r="B27" i="31"/>
  <c r="B29" i="31" s="1"/>
  <c r="C26" i="31"/>
  <c r="C25" i="31"/>
  <c r="C24" i="31"/>
  <c r="C23" i="31"/>
  <c r="C22" i="31"/>
  <c r="C21" i="31"/>
  <c r="C20" i="31"/>
  <c r="C19" i="31"/>
  <c r="C18" i="31"/>
  <c r="C17" i="31"/>
  <c r="C19" i="30"/>
  <c r="C17" i="30"/>
  <c r="C15" i="30"/>
  <c r="C13" i="30"/>
  <c r="C9" i="30"/>
  <c r="C6" i="30"/>
  <c r="E5" i="30"/>
  <c r="E7" i="30" s="1"/>
  <c r="C4" i="30"/>
  <c r="V31" i="34"/>
  <c r="U31" i="34"/>
  <c r="V30" i="34"/>
  <c r="U30" i="34"/>
  <c r="V23" i="34"/>
  <c r="U23" i="34"/>
  <c r="V22" i="34"/>
  <c r="U22" i="34"/>
  <c r="V21" i="34"/>
  <c r="U21" i="34"/>
  <c r="V12" i="34"/>
  <c r="V11" i="34"/>
  <c r="U11" i="34"/>
  <c r="R19" i="14"/>
  <c r="R16" i="14"/>
  <c r="R40" i="14"/>
  <c r="Q19" i="14"/>
  <c r="Q36" i="14"/>
  <c r="Q37" i="17"/>
  <c r="Q34" i="17"/>
  <c r="Q67" i="25"/>
  <c r="R11" i="18"/>
  <c r="Q11" i="18"/>
  <c r="P81" i="18"/>
  <c r="E39" i="28"/>
  <c r="E38" i="28"/>
  <c r="E25" i="28"/>
  <c r="E24" i="28"/>
  <c r="E23" i="28"/>
  <c r="L57" i="28"/>
  <c r="E14" i="28"/>
  <c r="E49" i="28"/>
  <c r="P82" i="25"/>
  <c r="P77" i="25"/>
  <c r="P78" i="18"/>
  <c r="P80" i="18" s="1"/>
  <c r="P52" i="25"/>
  <c r="O117" i="18"/>
  <c r="O116" i="18" s="1"/>
  <c r="P11" i="25"/>
  <c r="B19" i="33"/>
  <c r="P47" i="18"/>
  <c r="P71" i="25"/>
  <c r="P67" i="25"/>
  <c r="P64" i="25"/>
  <c r="P65" i="25" s="1"/>
  <c r="P69" i="25"/>
  <c r="T31" i="34"/>
  <c r="S31" i="34"/>
  <c r="T30" i="34"/>
  <c r="S30" i="34"/>
  <c r="T23" i="34"/>
  <c r="S23" i="34"/>
  <c r="T22" i="34"/>
  <c r="S22" i="34"/>
  <c r="T21" i="34"/>
  <c r="S21" i="34"/>
  <c r="S13" i="34"/>
  <c r="T12" i="34"/>
  <c r="S12" i="34"/>
  <c r="T11" i="34"/>
  <c r="S11" i="34"/>
  <c r="T10" i="34"/>
  <c r="S10" i="34"/>
  <c r="C54" i="33"/>
  <c r="D50" i="33"/>
  <c r="C43" i="33"/>
  <c r="C42" i="33"/>
  <c r="D39" i="33"/>
  <c r="B39" i="33"/>
  <c r="C38" i="33"/>
  <c r="C37" i="33"/>
  <c r="C36" i="33"/>
  <c r="C34" i="33"/>
  <c r="C33" i="33"/>
  <c r="C32" i="33"/>
  <c r="C31" i="33"/>
  <c r="C30" i="33"/>
  <c r="C29" i="33"/>
  <c r="C26" i="33"/>
  <c r="C25" i="33"/>
  <c r="C24" i="33"/>
  <c r="D27" i="33"/>
  <c r="B23" i="33"/>
  <c r="C22" i="33"/>
  <c r="C21" i="33"/>
  <c r="C20" i="33"/>
  <c r="C18" i="33"/>
  <c r="C17" i="33"/>
  <c r="C16" i="33"/>
  <c r="C15" i="33"/>
  <c r="C14" i="33"/>
  <c r="C13" i="33"/>
  <c r="C12" i="33"/>
  <c r="C11" i="33"/>
  <c r="C10" i="33"/>
  <c r="C8" i="33"/>
  <c r="B5" i="33"/>
  <c r="C4" i="33"/>
  <c r="P25" i="17"/>
  <c r="P13" i="14"/>
  <c r="P17" i="14" s="1"/>
  <c r="P20" i="14" s="1"/>
  <c r="P11" i="18"/>
  <c r="C49" i="28"/>
  <c r="D49" i="28"/>
  <c r="O40" i="14"/>
  <c r="O34" i="14"/>
  <c r="O71" i="25"/>
  <c r="O64" i="25"/>
  <c r="O65" i="25" s="1"/>
  <c r="O70" i="18"/>
  <c r="O68" i="18"/>
  <c r="O63" i="18"/>
  <c r="O64" i="18" s="1"/>
  <c r="O60" i="25"/>
  <c r="O51" i="25"/>
  <c r="O50" i="25"/>
  <c r="O112" i="18"/>
  <c r="O81" i="18"/>
  <c r="O76" i="18"/>
  <c r="O73" i="18"/>
  <c r="O75" i="18" s="1"/>
  <c r="O47" i="18"/>
  <c r="B20" i="1"/>
  <c r="P28" i="14" l="1"/>
  <c r="P44" i="14"/>
  <c r="B27" i="33"/>
  <c r="E12" i="30"/>
  <c r="E16" i="30" s="1"/>
  <c r="E18" i="30" s="1"/>
  <c r="E21" i="30" s="1"/>
  <c r="C50" i="33"/>
  <c r="C19" i="33"/>
  <c r="C5" i="33"/>
  <c r="O52" i="25"/>
  <c r="O48" i="25"/>
  <c r="C39" i="33"/>
  <c r="E35" i="32"/>
  <c r="E36" i="32" s="1"/>
  <c r="C23" i="33"/>
  <c r="B52" i="33"/>
  <c r="B55" i="33" s="1"/>
  <c r="B35" i="32"/>
  <c r="B36" i="32" s="1"/>
  <c r="C33" i="32"/>
  <c r="D35" i="32"/>
  <c r="D36" i="32" s="1"/>
  <c r="C21" i="32"/>
  <c r="C5" i="30"/>
  <c r="C7" i="30" s="1"/>
  <c r="C8" i="30" s="1"/>
  <c r="C10" i="32"/>
  <c r="C12" i="32" s="1"/>
  <c r="E26" i="28"/>
  <c r="R25" i="17"/>
  <c r="Q25" i="17"/>
  <c r="C27" i="31"/>
  <c r="C29" i="31" s="1"/>
  <c r="E8" i="30"/>
  <c r="O78" i="18"/>
  <c r="O80" i="18" s="1"/>
  <c r="O82" i="18" s="1"/>
  <c r="O84" i="18" s="1"/>
  <c r="P82" i="18"/>
  <c r="P84" i="18" s="1"/>
  <c r="R34" i="17"/>
  <c r="R37" i="17"/>
  <c r="Q11" i="25"/>
  <c r="R11" i="25"/>
  <c r="R67" i="25"/>
  <c r="R36" i="14"/>
  <c r="R66" i="18"/>
  <c r="Q68" i="18"/>
  <c r="Q71" i="25"/>
  <c r="Q40" i="14"/>
  <c r="Q34" i="14"/>
  <c r="R69" i="25"/>
  <c r="R38" i="14"/>
  <c r="R68" i="18"/>
  <c r="Q65" i="25"/>
  <c r="Q56" i="17"/>
  <c r="Q38" i="14"/>
  <c r="R56" i="17"/>
  <c r="R65" i="25"/>
  <c r="Q16" i="14"/>
  <c r="R35" i="25"/>
  <c r="R71" i="25"/>
  <c r="R64" i="18"/>
  <c r="D52" i="33" l="1"/>
  <c r="D55" i="33" s="1"/>
  <c r="C27" i="33"/>
  <c r="C52" i="33" s="1"/>
  <c r="C55" i="33" s="1"/>
  <c r="C35" i="32"/>
  <c r="C36" i="32" s="1"/>
  <c r="R108" i="18"/>
  <c r="C12" i="30" l="1"/>
  <c r="C16" i="30" s="1"/>
  <c r="C18" i="30" s="1"/>
  <c r="C21" i="30" l="1"/>
  <c r="D10" i="30" s="1"/>
  <c r="D12" i="30" l="1"/>
  <c r="D16" i="30" l="1"/>
  <c r="D18" i="30" s="1"/>
  <c r="D21" i="30" s="1"/>
  <c r="H3" i="33" l="1"/>
  <c r="H14" i="33" s="1"/>
  <c r="H28" i="33" s="1"/>
  <c r="H30" i="33" s="1"/>
  <c r="H34" i="33" s="1"/>
  <c r="H37" i="33" s="1"/>
  <c r="C3" i="33"/>
</calcChain>
</file>

<file path=xl/sharedStrings.xml><?xml version="1.0" encoding="utf-8"?>
<sst xmlns="http://schemas.openxmlformats.org/spreadsheetml/2006/main" count="1171" uniqueCount="538">
  <si>
    <t>Group IFRS</t>
  </si>
  <si>
    <t>Group (Underlying)</t>
  </si>
  <si>
    <t>Latin America</t>
  </si>
  <si>
    <t>Africa</t>
  </si>
  <si>
    <t>Market Details</t>
  </si>
  <si>
    <t>FX rates</t>
  </si>
  <si>
    <t>Non-IFRS descriptions</t>
  </si>
  <si>
    <t>IFRS comparatives =</t>
  </si>
  <si>
    <t>P&amp;L</t>
  </si>
  <si>
    <t>Assets</t>
  </si>
  <si>
    <t>Equity &amp; liabilities</t>
  </si>
  <si>
    <t>Cash flow statement</t>
  </si>
  <si>
    <t>Contact us</t>
  </si>
  <si>
    <t>Head of Investor Relations</t>
  </si>
  <si>
    <t>Michel Morin</t>
  </si>
  <si>
    <t>michel.morin@millicom.com</t>
  </si>
  <si>
    <t>Sarah Inmon</t>
  </si>
  <si>
    <t>sarah.inmon@millicom.com</t>
  </si>
  <si>
    <t>Back to index</t>
  </si>
  <si>
    <t>FY 16</t>
  </si>
  <si>
    <t>Q1 17</t>
  </si>
  <si>
    <t>Q2 17</t>
  </si>
  <si>
    <t>Q3 17</t>
  </si>
  <si>
    <t>Q4 17</t>
  </si>
  <si>
    <t>FY 17</t>
  </si>
  <si>
    <t>Q1 18</t>
  </si>
  <si>
    <t>Q2 18</t>
  </si>
  <si>
    <t>Q3 18</t>
  </si>
  <si>
    <t>Q4 18</t>
  </si>
  <si>
    <t>FY 18</t>
  </si>
  <si>
    <t>Q1 19</t>
  </si>
  <si>
    <t>Group Financial highlights ($ million)</t>
  </si>
  <si>
    <t>Mobile service</t>
  </si>
  <si>
    <t>of which mobile (B2C)</t>
  </si>
  <si>
    <t>Cable and other fixed</t>
  </si>
  <si>
    <t>Home service (B2C)</t>
  </si>
  <si>
    <t>of which Fixed B2B Service</t>
  </si>
  <si>
    <t>Other service revenue</t>
  </si>
  <si>
    <t>Group service revenue</t>
  </si>
  <si>
    <t>Year-on-year growth - organic</t>
  </si>
  <si>
    <t>Telephone and equipment</t>
  </si>
  <si>
    <t>Group revenue</t>
  </si>
  <si>
    <t>Reported growth</t>
  </si>
  <si>
    <t>Organic growth (organic)</t>
  </si>
  <si>
    <t>Direct Costs</t>
  </si>
  <si>
    <t>Direct cost as a % of revenue</t>
  </si>
  <si>
    <t>Gross Margin</t>
  </si>
  <si>
    <t>Gross margin %</t>
  </si>
  <si>
    <t>Opex</t>
  </si>
  <si>
    <t>of which Sales &amp; Marketing costs</t>
  </si>
  <si>
    <t>of which General &amp; Administrative</t>
  </si>
  <si>
    <t>of which Share based compensation</t>
  </si>
  <si>
    <t>EBITDA</t>
  </si>
  <si>
    <t>EBITDA margin (%)</t>
  </si>
  <si>
    <t>Year-on-year growth (reported)</t>
  </si>
  <si>
    <t>Year-on-year growth (organic)</t>
  </si>
  <si>
    <t>Depreciation</t>
  </si>
  <si>
    <t>Amortization</t>
  </si>
  <si>
    <t>Other operating income (expenses), net</t>
  </si>
  <si>
    <t>Operating profit</t>
  </si>
  <si>
    <t>Operating margin (%)</t>
  </si>
  <si>
    <t>Net finance charge</t>
  </si>
  <si>
    <t>Gains (losses) due to FX movements</t>
  </si>
  <si>
    <t xml:space="preserve">Gains (losses) from associates and JV (net) </t>
  </si>
  <si>
    <t>Other non-operating income (expenses), net</t>
  </si>
  <si>
    <t xml:space="preserve">Profit before taxes from continuing operations </t>
  </si>
  <si>
    <t xml:space="preserve">Taxes </t>
  </si>
  <si>
    <t>Profit from continuing operations</t>
  </si>
  <si>
    <t>Profit (loss) from discontinued operations, net of tax</t>
  </si>
  <si>
    <t>Non-controlling interests</t>
  </si>
  <si>
    <t>Net profit (loss) atttributable to equity holders</t>
  </si>
  <si>
    <t>Revaluation of previously held interests</t>
  </si>
  <si>
    <t>Basic earnings per share (US$)</t>
  </si>
  <si>
    <t>Weighted average number of shares outstanding (‘000)</t>
  </si>
  <si>
    <t xml:space="preserve">Weighted average number of shares and potential dilutive shares outstanding  (‘000) </t>
  </si>
  <si>
    <t xml:space="preserve">Diluted earnings per share (US$) </t>
  </si>
  <si>
    <t>Non-controlling interest by country</t>
  </si>
  <si>
    <t>Guatemala</t>
  </si>
  <si>
    <t>Colombia</t>
  </si>
  <si>
    <t>Honduras</t>
  </si>
  <si>
    <t>Zantel</t>
  </si>
  <si>
    <t>Panama</t>
  </si>
  <si>
    <t>Total non-controlling interest</t>
  </si>
  <si>
    <t>Capex</t>
  </si>
  <si>
    <t>Capex booked</t>
  </si>
  <si>
    <t>% of revenue</t>
  </si>
  <si>
    <t>Capitalized tower leaseback</t>
  </si>
  <si>
    <t>Spectrum &amp; licences</t>
  </si>
  <si>
    <t>Total Capex</t>
  </si>
  <si>
    <t>in % of revenue</t>
  </si>
  <si>
    <t>Cash Flow data</t>
  </si>
  <si>
    <t>EBITDA from discontinued operations</t>
  </si>
  <si>
    <t>EBITDA including discontinued operations</t>
  </si>
  <si>
    <t>Movements in working capital &amp; others</t>
  </si>
  <si>
    <t>Capex (net of disposals, excluding spectrum and licences)</t>
  </si>
  <si>
    <t>Cash flow from Operations</t>
  </si>
  <si>
    <t>Taxes paid</t>
  </si>
  <si>
    <t>Operating Free Cash Flow</t>
  </si>
  <si>
    <t>Interest paid, net</t>
  </si>
  <si>
    <t>Free Cash Flow</t>
  </si>
  <si>
    <t>Advances for dividends to non-controlling interests</t>
  </si>
  <si>
    <t>Equity Free Cash Flow</t>
  </si>
  <si>
    <t>Balance sheet data</t>
  </si>
  <si>
    <t>Non current assets</t>
  </si>
  <si>
    <t>Current assets</t>
  </si>
  <si>
    <t>Assets held for sale</t>
  </si>
  <si>
    <t>Total assets</t>
  </si>
  <si>
    <t>Equity and liabilities</t>
  </si>
  <si>
    <t>Equity</t>
  </si>
  <si>
    <t>Non controlling interest</t>
  </si>
  <si>
    <t>Total equity</t>
  </si>
  <si>
    <t>Non current liabilities</t>
  </si>
  <si>
    <t>Current liabilities</t>
  </si>
  <si>
    <t>Liabilities directly associated with assets held for sale</t>
  </si>
  <si>
    <t>Total equity and liabilities</t>
  </si>
  <si>
    <t>Debt</t>
  </si>
  <si>
    <t>In US$</t>
  </si>
  <si>
    <t>In Local Currency</t>
  </si>
  <si>
    <t>Cash</t>
  </si>
  <si>
    <t>Proportionate data</t>
  </si>
  <si>
    <t>Revenue</t>
  </si>
  <si>
    <t>EBITDA*</t>
  </si>
  <si>
    <t>Total capex</t>
  </si>
  <si>
    <t xml:space="preserve">Notes: </t>
  </si>
  <si>
    <t>The numbers presented are in US$ millions, and may contain minor rounding differences from figures previously presented</t>
  </si>
  <si>
    <t xml:space="preserve">Beginning in Q3 2018 and effective from January 1st 2018, revenues for a portion of the wholesale international traffic in our Colombia B2B business are presented on a net basis in accordance with IFRS 15 </t>
  </si>
  <si>
    <t>Not reviewed by auditors</t>
  </si>
  <si>
    <t>Link to disclaimers Non-IFRS descriptions tab</t>
  </si>
  <si>
    <t>of which Home service (B2C)</t>
  </si>
  <si>
    <t>Share of net profit in Guatemala and Honduras</t>
  </si>
  <si>
    <t>Capex components</t>
  </si>
  <si>
    <t>Total capex &amp; spectrum &amp; Tower leaseback</t>
  </si>
  <si>
    <t>Dividends from Guatemala and Honduras</t>
  </si>
  <si>
    <t xml:space="preserve">Not reviewed by auditors </t>
  </si>
  <si>
    <t>LATIN AMERICA KPIs</t>
  </si>
  <si>
    <t>Mobile customers '000</t>
  </si>
  <si>
    <t>of which B2C mobile customers</t>
  </si>
  <si>
    <t>of which mobile 4G customers</t>
  </si>
  <si>
    <t>of which mobile post-paid customers</t>
  </si>
  <si>
    <t>Mobile ARPU (USD)</t>
  </si>
  <si>
    <t>Year-on-year growth - organic FX</t>
  </si>
  <si>
    <t>B2C Home</t>
  </si>
  <si>
    <t>All technologies*</t>
  </si>
  <si>
    <t>Homes passed</t>
  </si>
  <si>
    <t>Customer relationships</t>
  </si>
  <si>
    <t>RGUs</t>
  </si>
  <si>
    <t>of which DTH subscribers</t>
  </si>
  <si>
    <t>Home ARPU (USD)</t>
  </si>
  <si>
    <t>HFC only</t>
  </si>
  <si>
    <t>RGUs per customer relationships</t>
  </si>
  <si>
    <t>Financial highlights ($ million)</t>
  </si>
  <si>
    <t>Latam service revenue</t>
  </si>
  <si>
    <t>Total revenue</t>
  </si>
  <si>
    <t>Organic growth</t>
  </si>
  <si>
    <t>of which Sales &amp; Marketing</t>
  </si>
  <si>
    <t>Year-on-year growth (organic FX)</t>
  </si>
  <si>
    <t>Spectrum and licences</t>
  </si>
  <si>
    <t>Note:</t>
  </si>
  <si>
    <t>* Including copper lines in Colombia</t>
  </si>
  <si>
    <t>AFRICA KPIs</t>
  </si>
  <si>
    <t>MFS customers '000</t>
  </si>
  <si>
    <t>Financial highlights  ($ million)</t>
  </si>
  <si>
    <t>of which mobile data (B2C)</t>
  </si>
  <si>
    <t>Africa service revenue</t>
  </si>
  <si>
    <t xml:space="preserve"> The numbers presented are in US$ millions, and may contain minor rounding differences from figures previously presented</t>
  </si>
  <si>
    <t xml:space="preserve">Beginning in Q3 2018 and effective from January 1st 2018, revenues for a portion of the wholesale international traffic business in our Colombia B2B business are presented on a net basis in accordance with IFRS 15 </t>
  </si>
  <si>
    <t>MAIN MARKET KPIs in thousands and Usd in millions</t>
  </si>
  <si>
    <t>El Salvador</t>
  </si>
  <si>
    <t>Mobile customers</t>
  </si>
  <si>
    <t>Customer relationships**</t>
  </si>
  <si>
    <t>Service Revenue</t>
  </si>
  <si>
    <t>Bolivia</t>
  </si>
  <si>
    <t>Colombia*</t>
  </si>
  <si>
    <t>Paraguay</t>
  </si>
  <si>
    <t xml:space="preserve">* Beginning in Q3 2018 and effective from January 1st 2018, revenues for a portion of the wholesale international traffic in our Colombia B2B business are presented on a net basis in accordance with IFRS 15 </t>
  </si>
  <si>
    <t>** Customer relationships (cable)</t>
  </si>
  <si>
    <t>Organic</t>
  </si>
  <si>
    <t>FX</t>
  </si>
  <si>
    <t>Reported</t>
  </si>
  <si>
    <t>To be completed</t>
  </si>
  <si>
    <t>Average FX rates</t>
  </si>
  <si>
    <t>Q1 2016</t>
  </si>
  <si>
    <t>Q2 2016</t>
  </si>
  <si>
    <t>Q3 2016</t>
  </si>
  <si>
    <t>Q4 2016</t>
  </si>
  <si>
    <t>FY 2016</t>
  </si>
  <si>
    <t>Q1 2017</t>
  </si>
  <si>
    <t>Q2 2017</t>
  </si>
  <si>
    <t>Q3 2017</t>
  </si>
  <si>
    <t>Q4 2017</t>
  </si>
  <si>
    <t>FY 2017</t>
  </si>
  <si>
    <t>Q1 2018</t>
  </si>
  <si>
    <t>Q2 2018</t>
  </si>
  <si>
    <t>Q3 2018</t>
  </si>
  <si>
    <t>Q4 2018</t>
  </si>
  <si>
    <t>FY 2018</t>
  </si>
  <si>
    <t>Q1 2019</t>
  </si>
  <si>
    <t>Central America</t>
  </si>
  <si>
    <t>Nicaragua</t>
  </si>
  <si>
    <t>Costa Rica</t>
  </si>
  <si>
    <t>12m variation</t>
  </si>
  <si>
    <t>South America</t>
  </si>
  <si>
    <t>Chad</t>
  </si>
  <si>
    <t>Tanzania</t>
  </si>
  <si>
    <t>$ million</t>
  </si>
  <si>
    <t>Guatemala and Honduras</t>
  </si>
  <si>
    <t>JV</t>
  </si>
  <si>
    <t>Underlying</t>
  </si>
  <si>
    <t>Cost of sales</t>
  </si>
  <si>
    <t>Gross profit</t>
  </si>
  <si>
    <t>Operating expenses</t>
  </si>
  <si>
    <t>EBITDA margin</t>
  </si>
  <si>
    <t>Depreciation &amp; amortization</t>
  </si>
  <si>
    <t>Share of net profit in joint ventures</t>
  </si>
  <si>
    <t>Net financial expenses</t>
  </si>
  <si>
    <t xml:space="preserve">Gains (losses) from associates </t>
  </si>
  <si>
    <t>Profit before tax</t>
  </si>
  <si>
    <t>Net tax credit (charge)</t>
  </si>
  <si>
    <t>Profit (loss) for the quarter</t>
  </si>
  <si>
    <t>Profit (loss) from discontinued operations</t>
  </si>
  <si>
    <t>Net profit (loss) for the quarter</t>
  </si>
  <si>
    <t xml:space="preserve">US$ millions </t>
  </si>
  <si>
    <t>IFRS adjustments (ii)</t>
  </si>
  <si>
    <t>ASSETS</t>
  </si>
  <si>
    <t>NON-CURRENT ASSETS</t>
  </si>
  <si>
    <t>Intangible assets, net</t>
  </si>
  <si>
    <t>Right of Use Assets  NBV</t>
  </si>
  <si>
    <t>Property, plant and equipment, net</t>
  </si>
  <si>
    <t>Investments in joint ventures</t>
  </si>
  <si>
    <t>Investments in associates</t>
  </si>
  <si>
    <t xml:space="preserve">Contract Costs - NBV </t>
  </si>
  <si>
    <t>Deferred tax assets</t>
  </si>
  <si>
    <t>Amount due from non-controlling interests, associates and joint ventures</t>
  </si>
  <si>
    <t>Derivative financial instruments</t>
  </si>
  <si>
    <t>Other non-current assets</t>
  </si>
  <si>
    <t>TOTAL NON-CURRENT ASSETS</t>
  </si>
  <si>
    <t>CURRENT ASSETS</t>
  </si>
  <si>
    <t>Inventories, net</t>
  </si>
  <si>
    <t>Trade receivables, net</t>
  </si>
  <si>
    <t>Contract assets</t>
  </si>
  <si>
    <t>Amounts due from non-controlling interests, associates and joint venture partners</t>
  </si>
  <si>
    <t>Prepayments and accrued income</t>
  </si>
  <si>
    <t>Current income tax assets</t>
  </si>
  <si>
    <t>Supplier advances for capital expenditure</t>
  </si>
  <si>
    <t>Other current assets</t>
  </si>
  <si>
    <t>Restricted cash</t>
  </si>
  <si>
    <t>Cash and cash equivalents</t>
  </si>
  <si>
    <t>TOTAL CURRENT ASSETS</t>
  </si>
  <si>
    <t>TOTAL ASSETS</t>
  </si>
  <si>
    <t>EQUITY AND LIABILITIES</t>
  </si>
  <si>
    <t>EQUITY</t>
  </si>
  <si>
    <t>Share capital and premium</t>
  </si>
  <si>
    <t>Treasury shares</t>
  </si>
  <si>
    <t>Put option reserve</t>
  </si>
  <si>
    <t>Other reserves</t>
  </si>
  <si>
    <t>Retained profits</t>
  </si>
  <si>
    <t>Profit (loss) for the year attributable to equity holders</t>
  </si>
  <si>
    <t>Equity attributable to owners of the Company</t>
  </si>
  <si>
    <t>TOTAL EQUITY</t>
  </si>
  <si>
    <t>LIABILITIES</t>
  </si>
  <si>
    <t>Non-current liabilities</t>
  </si>
  <si>
    <t>Debt and financing</t>
  </si>
  <si>
    <t>Amounts due to associates and joint venture partners</t>
  </si>
  <si>
    <t>Provisions and other non-current liabilities</t>
  </si>
  <si>
    <t>Deferred tax liabilities</t>
  </si>
  <si>
    <t>Total non-current liabilities</t>
  </si>
  <si>
    <t>Put option liabilities (Panama)</t>
  </si>
  <si>
    <t>Payables and accruals for capital expenditure</t>
  </si>
  <si>
    <t>Other trade payables</t>
  </si>
  <si>
    <t>Contract liabilities</t>
  </si>
  <si>
    <t>Amounts due to non-controlling interests, associates and joint ventures</t>
  </si>
  <si>
    <t>Accrued interest and other expenses</t>
  </si>
  <si>
    <t>Current income tax liabilities</t>
  </si>
  <si>
    <t>Provisions and other current liabilities</t>
  </si>
  <si>
    <t>Total current liabilities</t>
  </si>
  <si>
    <t>TOTAL LIABILITIES</t>
  </si>
  <si>
    <r>
      <t>TOTAL EQUITY AND LIABILITIES</t>
    </r>
    <r>
      <rPr>
        <sz val="9"/>
        <color rgb="FF00245D"/>
        <rFont val="Arial"/>
        <family val="2"/>
      </rPr>
      <t xml:space="preserve"> </t>
    </r>
  </si>
  <si>
    <t>US$ millions</t>
  </si>
  <si>
    <t>$ millions</t>
  </si>
  <si>
    <t>Cash flows from operating activities (including discontinued operations)</t>
  </si>
  <si>
    <t>Equity free cash flow reconciliation</t>
  </si>
  <si>
    <t xml:space="preserve">  Profit (loss) before taxes from continuing operations</t>
  </si>
  <si>
    <t xml:space="preserve">  Profit (loss) for the period from discontinued operations</t>
  </si>
  <si>
    <t>Profit (loss) before taxes</t>
  </si>
  <si>
    <t xml:space="preserve">  Interest expense (income), net</t>
  </si>
  <si>
    <t>Adjustments to reconcile to net cash:</t>
  </si>
  <si>
    <t xml:space="preserve">  Interest and other financial income</t>
  </si>
  <si>
    <t xml:space="preserve">  Depreciation and amortization</t>
  </si>
  <si>
    <t xml:space="preserve">  Share of (gain) loss from joint ventures, net</t>
  </si>
  <si>
    <t>Adjustments for non-cash items:</t>
  </si>
  <si>
    <t>Other operating income below Ebitda</t>
  </si>
  <si>
    <t xml:space="preserve">  Loss on disposal and impairment of assets, net</t>
  </si>
  <si>
    <t xml:space="preserve">  (Income) loss from associates and JV, net</t>
  </si>
  <si>
    <t>Profit (loss) on disposal of subs and JV</t>
  </si>
  <si>
    <t>Other non-operating expenses (income), net</t>
  </si>
  <si>
    <t xml:space="preserve">  Share based compensation</t>
  </si>
  <si>
    <t xml:space="preserve">  Purchase of intangible assets and licenses</t>
  </si>
  <si>
    <t xml:space="preserve">  Proceeds from sale of intangible assets</t>
  </si>
  <si>
    <t xml:space="preserve">  Purchase of property, plant and equipment</t>
  </si>
  <si>
    <t>IFRS 15 impacts</t>
  </si>
  <si>
    <t xml:space="preserve">  Proceeds from sale of property, plant and equipment</t>
  </si>
  <si>
    <r>
      <t xml:space="preserve">  </t>
    </r>
    <r>
      <rPr>
        <b/>
        <sz val="9"/>
        <color rgb="FF00245D"/>
        <rFont val="Arial"/>
        <family val="2"/>
      </rPr>
      <t>Changes in working capital:</t>
    </r>
  </si>
  <si>
    <t>Tower disposals</t>
  </si>
  <si>
    <t xml:space="preserve">  Decrease (increase) in trade receivables, prepayments and other current assets</t>
  </si>
  <si>
    <t>Spectrum adjustment</t>
  </si>
  <si>
    <t xml:space="preserve">  (Increase) decrease in inventories</t>
  </si>
  <si>
    <t>Capex excluding spectrum</t>
  </si>
  <si>
    <t xml:space="preserve">  Increase (decrease) in trade and other payable</t>
  </si>
  <si>
    <t xml:space="preserve">  Interest (paid) </t>
  </si>
  <si>
    <t xml:space="preserve">  Interest received</t>
  </si>
  <si>
    <t xml:space="preserve">  Taxes paid</t>
  </si>
  <si>
    <t>Capex working cap adjustment</t>
  </si>
  <si>
    <t xml:space="preserve">Net cash provided by operating activities </t>
  </si>
  <si>
    <t>Cash flows from investing activities (including discontinued operations):</t>
  </si>
  <si>
    <t>Cashflow from Operations</t>
  </si>
  <si>
    <t xml:space="preserve">  Acquisition of subsidiaries, joint ventures and associates, net of cash acquired</t>
  </si>
  <si>
    <t xml:space="preserve">  Proceeds from disposal of subsidiaries and non-controlling interests</t>
  </si>
  <si>
    <t>Free cash flow</t>
  </si>
  <si>
    <t xml:space="preserve">  (Increase) decrease of pledged deposits</t>
  </si>
  <si>
    <t xml:space="preserve">  Dividend received from associates and JV</t>
  </si>
  <si>
    <t xml:space="preserve">  Advances for, and dividends to non-controlling interests</t>
  </si>
  <si>
    <t>Equity free cash flow</t>
  </si>
  <si>
    <t xml:space="preserve">  Cash (used in) provided by other investing activities, net</t>
  </si>
  <si>
    <t>Net cash used in investing activities</t>
  </si>
  <si>
    <t>Cash flows from financing activities (including discontinued operations):</t>
  </si>
  <si>
    <t xml:space="preserve">  Acquisition of non-controlling interests</t>
  </si>
  <si>
    <t xml:space="preserve">  Proceeds from other debt and financing</t>
  </si>
  <si>
    <t xml:space="preserve">  Repayment of debt and financing</t>
  </si>
  <si>
    <t>Dividends paid by MIC</t>
  </si>
  <si>
    <t>Repayment shareholder loan to JV</t>
  </si>
  <si>
    <t>Repayment shareholder loan to NCI</t>
  </si>
  <si>
    <t xml:space="preserve">  Cash (used in) provided by other financing activities, net</t>
  </si>
  <si>
    <t>Net cash from (used by) financing activities</t>
  </si>
  <si>
    <t xml:space="preserve">  Exchange impact on cash and cash equivalents, net</t>
  </si>
  <si>
    <t>Net (decrease) increase in cash and cash equivalents</t>
  </si>
  <si>
    <t xml:space="preserve">  Cash and cash equivalents at the beginning of the year</t>
  </si>
  <si>
    <t xml:space="preserve">  Effect of cash in disposal group held for sale</t>
  </si>
  <si>
    <t>Cash and cash equivalents at the end of the year</t>
  </si>
  <si>
    <t>Q2 19</t>
  </si>
  <si>
    <t>Q2 2019</t>
  </si>
  <si>
    <t>Cash disposed, net of cash / Proceeds from disposal of subsidiaries and joint ventures and associates</t>
  </si>
  <si>
    <t>Perimeter</t>
  </si>
  <si>
    <t>Latam Segment</t>
  </si>
  <si>
    <t>Africa Segment</t>
  </si>
  <si>
    <t>Group (IFRS)</t>
  </si>
  <si>
    <t>Income Statement</t>
  </si>
  <si>
    <t>Depreciation expense</t>
  </si>
  <si>
    <t>Lease interest expense</t>
  </si>
  <si>
    <t>Net income</t>
  </si>
  <si>
    <t>Cash Flow</t>
  </si>
  <si>
    <t>Additional interest payments (IFRS 16)</t>
  </si>
  <si>
    <t>Additional lease capital payments (IFRS 16)</t>
  </si>
  <si>
    <t>Balance Sheet</t>
  </si>
  <si>
    <t>Additional lease liabilities</t>
  </si>
  <si>
    <t>Operating free cash flow</t>
  </si>
  <si>
    <t>Latam Segment ($ millions)</t>
  </si>
  <si>
    <t>OCF</t>
  </si>
  <si>
    <t>NM</t>
  </si>
  <si>
    <t>One-offs</t>
  </si>
  <si>
    <t>Service revenue ($ millions)</t>
  </si>
  <si>
    <t>EBITDA ($ millions)</t>
  </si>
  <si>
    <t>Latam</t>
  </si>
  <si>
    <t>Total</t>
  </si>
  <si>
    <t>Net debt to Proportionate net debt to EBITDA</t>
  </si>
  <si>
    <t>Debt Maturity Profile</t>
  </si>
  <si>
    <t>International Bonds</t>
  </si>
  <si>
    <t>Bank and DFI</t>
  </si>
  <si>
    <t>Debt maturity profile</t>
  </si>
  <si>
    <t>($millions)</t>
  </si>
  <si>
    <t>Profit (loss) before tax</t>
  </si>
  <si>
    <t>Net profit (loss) for the period</t>
  </si>
  <si>
    <t>Income statement data (IFRS)</t>
  </si>
  <si>
    <t>IFRS16 Impact</t>
  </si>
  <si>
    <t>% change</t>
  </si>
  <si>
    <t>Share of profit in Guatemala and Honduras</t>
  </si>
  <si>
    <t>Gains (losses) from other JVs and associates, net</t>
  </si>
  <si>
    <t>Profit (loss) for the period from continuing ops.</t>
  </si>
  <si>
    <t>Operating Free Cash Flow Reconciliation</t>
  </si>
  <si>
    <t>Net cash provided by operating activities</t>
  </si>
  <si>
    <t>Purchase of property, plant and equipment</t>
  </si>
  <si>
    <t>Proceeds from sale of property, plant and equipment</t>
  </si>
  <si>
    <t>(Less) Proceeds from sale of towers part of tower sale and leaseback transactions</t>
  </si>
  <si>
    <t>(Less) Purchase of spectrum and licenses</t>
  </si>
  <si>
    <t>(Less) Finance charges paid, net</t>
  </si>
  <si>
    <t>Cash Flow Data ($ millions)</t>
  </si>
  <si>
    <t>Capex Reconciliation</t>
  </si>
  <si>
    <t>Additions to property, plant and equipment</t>
  </si>
  <si>
    <t>Additions to licenses and other intangibles</t>
  </si>
  <si>
    <t>Of which spectrum and license costs</t>
  </si>
  <si>
    <t>Total consolidated additions</t>
  </si>
  <si>
    <t>Of which is capital expenditures related to the corporate offices</t>
  </si>
  <si>
    <t>Consolidated ($ millions)</t>
  </si>
  <si>
    <t>Latin America ($ millions)</t>
  </si>
  <si>
    <t>Latin America Segment total additions (Underlying)</t>
  </si>
  <si>
    <t>Capex excluding spectrum and finance lease capitalizations</t>
  </si>
  <si>
    <t>Africa ($ millions)</t>
  </si>
  <si>
    <t>Africa Segment total additions</t>
  </si>
  <si>
    <t>OCF (EBITDA - Capex)</t>
  </si>
  <si>
    <t>Latam EBITDA</t>
  </si>
  <si>
    <t>(-) Capex (Ex. Spectrum)</t>
  </si>
  <si>
    <t>Latam OCF</t>
  </si>
  <si>
    <t>Latam OCF Underlying ($ millions)</t>
  </si>
  <si>
    <t>Africa OCF  ($ millions)</t>
  </si>
  <si>
    <t>Africa EBITDA</t>
  </si>
  <si>
    <t>Africa OCF</t>
  </si>
  <si>
    <t>Reported Growth to Organic Growth by Segment</t>
  </si>
  <si>
    <t>Reported Growth to Organic Growth by Main Latam Markets</t>
  </si>
  <si>
    <t>Q3 19</t>
  </si>
  <si>
    <t>Q3 2019</t>
  </si>
  <si>
    <t>Other</t>
  </si>
  <si>
    <t>ARPU Reconciliation</t>
  </si>
  <si>
    <t>Mobile service revenue ($m)</t>
  </si>
  <si>
    <t xml:space="preserve">A- Current period      </t>
  </si>
  <si>
    <t xml:space="preserve">B- Prior year period </t>
  </si>
  <si>
    <t xml:space="preserve">C- Reported growth (A/B)        </t>
  </si>
  <si>
    <t xml:space="preserve">D- Accounting change impact                 </t>
  </si>
  <si>
    <t>E- Change in Perimeter impact</t>
  </si>
  <si>
    <t xml:space="preserve">F- FX impact                 </t>
  </si>
  <si>
    <t>G-Other</t>
  </si>
  <si>
    <t>* Proportionate EBITDA and Proportionate Net debt/EBITDA in Q3 and FY 2018 include proforma numbers for Cable Onda</t>
  </si>
  <si>
    <t>Mobile Service revenue ($m) from non Tigo customers ($m) *</t>
  </si>
  <si>
    <t>Mobile customers - end of period (000)</t>
  </si>
  <si>
    <t>Q4 19</t>
  </si>
  <si>
    <t>FY 19</t>
  </si>
  <si>
    <t>Q4 2019</t>
  </si>
  <si>
    <t>FY 2019</t>
  </si>
  <si>
    <t>12M 2019</t>
  </si>
  <si>
    <t>12M 2019 before IFRS 16</t>
  </si>
  <si>
    <t>12M 2018</t>
  </si>
  <si>
    <t>&gt;2030</t>
  </si>
  <si>
    <t>Home service revenue ($m)</t>
  </si>
  <si>
    <t>Home service revenue ($m) from non Tigo customers ($m) *</t>
  </si>
  <si>
    <t>Customer Relationships - end of period (000) **</t>
  </si>
  <si>
    <t>* TV advertising, production services, equipment rental revenue, call center revenue, equipment sales and other non customer driven revenue</t>
  </si>
  <si>
    <t>** Represented by homes connected all techonologies (HFC + Other Technologies + DTH &amp; Wimax RGUs)</t>
  </si>
  <si>
    <t>Gross Financial Obligations</t>
  </si>
  <si>
    <t>H- Organic Growth (C-D-E-F-G)</t>
  </si>
  <si>
    <t>Accounting</t>
  </si>
  <si>
    <t>Net Financial Obligations</t>
  </si>
  <si>
    <t>255 Giralda Ave, Suite 800, Miami 33134, USA</t>
  </si>
  <si>
    <t>Financial obligations</t>
  </si>
  <si>
    <t>Gross</t>
  </si>
  <si>
    <t>Net</t>
  </si>
  <si>
    <t>Leverage</t>
  </si>
  <si>
    <t>Millicom Group (IFRS)</t>
  </si>
  <si>
    <t>—</t>
  </si>
  <si>
    <t>Plus: Guatamala</t>
  </si>
  <si>
    <t>Plus: Honduras</t>
  </si>
  <si>
    <t>Less: Corporate Costs</t>
  </si>
  <si>
    <t>Underlying Millicom Group (Non-IFRS)</t>
  </si>
  <si>
    <t>Less: 50% Minority Stake in Colombia</t>
  </si>
  <si>
    <t>Less: 45% Minority Stake in Guatemala</t>
  </si>
  <si>
    <t>Less: 33% Minority Stake in Honduras</t>
  </si>
  <si>
    <t>Less: 20% Minority Stake in Panama</t>
  </si>
  <si>
    <t>Less: 1.5% Minority Stake in Tanzania</t>
  </si>
  <si>
    <t>Proportionate Millicom Group (Non-IFRS)</t>
  </si>
  <si>
    <t>Leverage metrics for Q1 19-Q3-19 are calculated excluding the impact of IFRS 16 on underlying net debt and proportionate net debt and by using EBITDA after leases. See non-IFRS descriptions tab for more details.</t>
  </si>
  <si>
    <t>Represented EBITDA</t>
  </si>
  <si>
    <t>Represented EBITDA (%)</t>
  </si>
  <si>
    <t>Nicaragua &amp; Costa Rica</t>
  </si>
  <si>
    <t>Service revenue</t>
  </si>
  <si>
    <t>Q1 20</t>
  </si>
  <si>
    <t>Q1 2020</t>
  </si>
  <si>
    <t>Share buy back</t>
  </si>
  <si>
    <t>December 2019 Underlying</t>
  </si>
  <si>
    <t>* Perimeter impact on Latam segment reflects acquisition of mobile businesses in Panama and Nicaragua during 2019.</t>
  </si>
  <si>
    <t>Latam*</t>
  </si>
  <si>
    <t>Mobile Service revenue ($m) from Tigo customers (A)</t>
  </si>
  <si>
    <t>Mobile customers - average (000) (B) **</t>
  </si>
  <si>
    <t>* Refers to TV advertising, production services, MVNO, DVNO, equipment rental revenue, call center revenue, national roaming, equipment sales,
visitor roaming, tower rental, DVNE, and other non-customer driven revenue.</t>
  </si>
  <si>
    <t>** Average QoQ for the quarterly view is the average of the last quarter.</t>
  </si>
  <si>
    <t>Home ARPU (USD/Month) (A/B/number of months)</t>
  </si>
  <si>
    <t>*** Average QoQ for the quarterly view is the average of the last quarter.</t>
  </si>
  <si>
    <t>Mobile ARPU (USD/Month) (A/B/number of months)</t>
  </si>
  <si>
    <t>Home service revenue ($m) from Tigo customers (A)</t>
  </si>
  <si>
    <t>Customer Relationships - average (000)  (B)***</t>
  </si>
  <si>
    <t>EBITDA excluding Chad</t>
  </si>
  <si>
    <t>Phone</t>
  </si>
  <si>
    <t>001 786 628 5270</t>
  </si>
  <si>
    <t>001 786 628 5303</t>
  </si>
  <si>
    <t>Q2 20</t>
  </si>
  <si>
    <t>Q2 2020</t>
  </si>
  <si>
    <t>Purchase of intangible assets and licences</t>
  </si>
  <si>
    <t>($ millions)</t>
  </si>
  <si>
    <t>Latam Total</t>
  </si>
  <si>
    <t>Corporate</t>
  </si>
  <si>
    <t>Acquisition and integration costs</t>
  </si>
  <si>
    <t>% of Total</t>
  </si>
  <si>
    <t>Floating MIC S.A. Sustain. Bond Due 2024*</t>
  </si>
  <si>
    <t>6.875% Comcel $800m Bond Due 2024</t>
  </si>
  <si>
    <t>6.000% MIC S.A. $500m Bond Due 2025</t>
  </si>
  <si>
    <t>6.625% MIC S.A. $500m Bond Due 2026</t>
  </si>
  <si>
    <t>5.875% Telecel $550m Bond Due 2027</t>
  </si>
  <si>
    <t>5.125% MIC S.A. $500m Bond Due 2028</t>
  </si>
  <si>
    <t>6.250% MIC S.A. $750m Bond Due 2029</t>
  </si>
  <si>
    <t>4.500% Cable Onda $600m Bond Due 2030</t>
  </si>
  <si>
    <t>Local Bonds (Colombia, Bolivia, Paraguay &amp; Panama)</t>
  </si>
  <si>
    <t>Latam Segment - Mobile ARPU Reconciliation</t>
  </si>
  <si>
    <t>Latam Segment - Home ARPU Reconciliation</t>
  </si>
  <si>
    <t>Nicaragua, Costa Rica &amp; Eliminations</t>
  </si>
  <si>
    <t>2018 and 2019 have been restated to reflect the disposal of Chad.</t>
  </si>
  <si>
    <t>Changes in working cap and other non-cash items</t>
  </si>
  <si>
    <t>Q3 20</t>
  </si>
  <si>
    <t>Q3 2020</t>
  </si>
  <si>
    <t>YTD 2020</t>
  </si>
  <si>
    <t>YTD 2019</t>
  </si>
  <si>
    <t>9M 2020</t>
  </si>
  <si>
    <t>9M 2019</t>
  </si>
  <si>
    <t>30 September 2020 Underlying</t>
  </si>
  <si>
    <t>30 September 2020 (IFRS)</t>
  </si>
  <si>
    <t>Q3 20 reported IFRS</t>
  </si>
  <si>
    <t>Q3 20 YTD</t>
  </si>
  <si>
    <t>Q3 20 YTD reported IFRS</t>
  </si>
  <si>
    <t>Comment (Q3 2020)</t>
  </si>
  <si>
    <t>Bad debt related to wholesale</t>
  </si>
  <si>
    <t>Revenue accrual and others</t>
  </si>
  <si>
    <t>Comment (Q3 2019)</t>
  </si>
  <si>
    <t>September 2020 Underlying</t>
  </si>
  <si>
    <t>September 2020 IFRS YTD</t>
  </si>
  <si>
    <t>September 2019 Underlying</t>
  </si>
  <si>
    <t>September 2020 IFRS</t>
  </si>
  <si>
    <t>As reported in Q3 2019</t>
  </si>
  <si>
    <t>Debt in US$</t>
  </si>
  <si>
    <t>Debt in Local Currency</t>
  </si>
  <si>
    <t>Leases</t>
  </si>
  <si>
    <t>Financial Obligations*</t>
  </si>
  <si>
    <t>*Prior to Q2 2019 leases were included in the financial obligation currency breakdown</t>
  </si>
  <si>
    <t>Financial Obligations**</t>
  </si>
  <si>
    <t>3.79x</t>
  </si>
  <si>
    <t>2.81x</t>
  </si>
  <si>
    <t>3.29x</t>
  </si>
  <si>
    <t>Debt Information - September 30, 2020</t>
  </si>
  <si>
    <t>Investor Relations Sr. Manager</t>
  </si>
  <si>
    <t>**Prior to Q2 2019 leases were included in the financial obligation currency breakdown.</t>
  </si>
  <si>
    <t>Beginning in 2020 we no longer report organic growth for our Africa segment.</t>
  </si>
  <si>
    <t>N/A</t>
  </si>
  <si>
    <t xml:space="preserve">This information was prior to this release inside information and is information that Millicom is obliged to make public pursuant to the EU Market Abuse Regulation. 
This information was submitted for publication, through the agency of the contact person set out above, at 11:00 CET on October 30, 2020. </t>
  </si>
  <si>
    <t>Beginning in Q1 2020, we are allocating corporate costs to each segment based on their contribution to underlying revenue, and only unusual costs, such as the M&amp;A-related fees incurred in both 2018 and 2019, will remain unallocated going forward. This change in presentation has no impact on Group EBITDA, nor does it affect country-level EBITDA. In order to facilitate comparisons with prior periods, we re-present below the segment EBITDA to conform with this new segment EBITDA reporting.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</si>
</sst>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9">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_(* #,##0_);_(* \(#,##0\);_(* &quot;-&quot;??_);_(@_)"/>
    <numFmt numFmtId="171" formatCode="_(* #,##0.0_);_(* \(#,##0.0\);_(* &quot;-&quot;??_);_(@_)"/>
    <numFmt numFmtId="172" formatCode="#,##0.0"/>
    <numFmt numFmtId="173" formatCode="#,##0.00&quot;x&quot;"/>
    <numFmt numFmtId="174" formatCode="0.0%;\(0.0%\)"/>
    <numFmt numFmtId="175" formatCode="#,##0;\(#,##0\)"/>
    <numFmt numFmtId="176" formatCode="#,##0.0_);[Red]\(#,##0.0\)"/>
    <numFmt numFmtId="177" formatCode="0.00_)"/>
    <numFmt numFmtId="178" formatCode="_-* #,##0_-;\-* #,##0_-;_-* &quot;-&quot;??_-;_-@_-"/>
    <numFmt numFmtId="179" formatCode="#,##0_);\(#,##0\);\-_)"/>
    <numFmt numFmtId="180" formatCode="#,##0_ ;[Red]\(#,##0\);\-\ "/>
    <numFmt numFmtId="181" formatCode="#,##0.0;\(#,##0.0\)"/>
    <numFmt numFmtId="182" formatCode="#,##0;[Red]\(#,##0\)"/>
    <numFmt numFmtId="183" formatCode="#,##0.00;\(#,##0.00\)"/>
    <numFmt numFmtId="184" formatCode="#,##0_);[Red]\(#,##0\);\-_)"/>
    <numFmt numFmtId="185" formatCode="0.0000"/>
    <numFmt numFmtId="186" formatCode="0.0%;\(0.0\)%"/>
    <numFmt numFmtId="187" formatCode="#,##0.0_);\(#,##0.0\)"/>
    <numFmt numFmtId="188" formatCode="#,###_);\(#,###\)"/>
    <numFmt numFmtId="189" formatCode="0%\,#"/>
    <numFmt numFmtId="190" formatCode="#,##0.00_);\(#,##0.00\);#"/>
    <numFmt numFmtId="191" formatCode="#,##0.0000_);\(#,##0.0000\);#"/>
    <numFmt numFmtId="192" formatCode="#,###_);\(#,###\);#"/>
    <numFmt numFmtId="193" formatCode="&quot;$&quot;#,##0.0&quot;m&quot;;\-&quot;$&quot;#,##0.0&quot;m&quot;"/>
    <numFmt numFmtId="194" formatCode="0.0_)\%;\(0.0\)\%;0.0_)\%;@_)_%"/>
    <numFmt numFmtId="195" formatCode="#,##0.0_)_%;\(#,##0.0\)_%;0.0_)_%;@_)_%"/>
    <numFmt numFmtId="196" formatCode="#,##0.00\ ;\(#,##0.00\)\ ;\ "/>
    <numFmt numFmtId="197" formatCode="#,##0.0_);\(#,##0.0\);#,##0.0_);@_)"/>
    <numFmt numFmtId="198" formatCode="0.0_)"/>
    <numFmt numFmtId="199" formatCode="&quot;$&quot;_(#,##0.00_);&quot;$&quot;\(#,##0.00\);&quot;$&quot;_(0.00_);@_)"/>
    <numFmt numFmtId="200" formatCode="#,##0.0;\-#,##0.0"/>
    <numFmt numFmtId="201" formatCode="###0;\-###0"/>
    <numFmt numFmtId="202" formatCode="0.000%"/>
    <numFmt numFmtId="203" formatCode="#,##0.00_);\(#,##0.00\);0.00_);@_)"/>
    <numFmt numFmtId="204" formatCode="\€_(#,##0.00_);\€\(#,##0.00\);\€_(0.00_);@_)"/>
    <numFmt numFmtId="205" formatCode="#,##0_)\x;\(#,##0\)\x;0_)\x;@_)_x"/>
    <numFmt numFmtId="206" formatCode="#,##0\ ;\(#,##0\)\ ;\ "/>
    <numFmt numFmtId="207" formatCode="dd\-mm\-yy"/>
    <numFmt numFmtId="208" formatCode="0&quot;%&quot;"/>
    <numFmt numFmtId="209" formatCode="#,##0_)_x;\(#,##0\)_x;0_)_x;@_)_x"/>
    <numFmt numFmtId="210" formatCode="#,##0.0\x"/>
    <numFmt numFmtId="211" formatCode="#,##0\ ;\(#,##0\)"/>
    <numFmt numFmtId="212" formatCode="#,##0.0,;\(#,##0.0,\)"/>
    <numFmt numFmtId="213" formatCode="0.0%;\(#.#%\)"/>
    <numFmt numFmtId="214" formatCode="mm/dd/yy"/>
    <numFmt numFmtId="215" formatCode="#,##0,;\(#,##0\)\,"/>
    <numFmt numFmtId="216" formatCode="#,##0.000"/>
    <numFmt numFmtId="217" formatCode="&quot;$&quot;#,##0.0_);[Red]\(&quot;$&quot;#,##0.0\)"/>
    <numFmt numFmtId="218" formatCode="#\ ##0.00"/>
    <numFmt numFmtId="219" formatCode="#,##0.000_);\(#,##0.000\)"/>
    <numFmt numFmtId="220" formatCode="&quot;\&quot;#,##0.00;[Red]&quot;\&quot;\-#,##0.00"/>
    <numFmt numFmtId="221" formatCode="#,##0.0&quot;¢&quot;;\-#,##0.0&quot;¢&quot;"/>
    <numFmt numFmtId="222" formatCode="#,##0.0&quot;¢&quot;_);\(#,##0.0&quot;¢&quot;\)"/>
    <numFmt numFmtId="223" formatCode="#,###.000_);\(#,###.000\)"/>
    <numFmt numFmtId="224" formatCode="_-&quot;£&quot;* #,##0.0_-;\-&quot;£&quot;* #,##0.0_-;_-&quot;£&quot;* &quot;-&quot;?_-;_-@_-"/>
    <numFmt numFmtId="225" formatCode="&quot;\&quot;#,##0;[Red]&quot;\&quot;\-#,##0"/>
    <numFmt numFmtId="226" formatCode="0.0%;\-0.0%;#"/>
    <numFmt numFmtId="227" formatCode="0.00%_);\(0.00%\)"/>
    <numFmt numFmtId="228" formatCode="0_)"/>
    <numFmt numFmtId="229" formatCode="0_);\(0\)"/>
    <numFmt numFmtId="230" formatCode="#,##0.0&quot;x&quot;;\-#,##0.0&quot;x&quot;"/>
    <numFmt numFmtId="231" formatCode="_(* #,##0.0_);_(* \(#,##0.0\);_(* &quot;--- &quot;_)"/>
    <numFmt numFmtId="232" formatCode="_(&quot;$&quot;#,##0.0_);\(&quot;$&quot;#,##0.0\);_(&quot;-&quot;_)"/>
    <numFmt numFmtId="233" formatCode="_(#,##0.0\x_);\(#,##0.0\x\);_(&quot;-&quot;_)"/>
    <numFmt numFmtId="234" formatCode="_(#,##0.0_);\(#,##0.0\);_(&quot;-&quot;_)"/>
    <numFmt numFmtId="235" formatCode="_(#,##0.0%_);\(#,##0.0%\);_(&quot;-&quot;_)"/>
    <numFmt numFmtId="236" formatCode="_(###0_);\(###0\);_(###0_)"/>
    <numFmt numFmtId="237" formatCode="_)d\-mmm\-yy_)"/>
    <numFmt numFmtId="238" formatCode="#,##0.0_);\(#,##0.0\);&quot;-&quot;_);"/>
    <numFmt numFmtId="239" formatCode="#,##0.00%_);\(#,##0.00%\)"/>
    <numFmt numFmtId="240" formatCode="#,##0\ ;\(#,##0\);"/>
    <numFmt numFmtId="241" formatCode="mmm"/>
    <numFmt numFmtId="242" formatCode="[$GBP]\ * _(#,##0.00_);[Red][$GBP]\ * \(#,##0.00\);[$GBP]\ * _(&quot;-&quot;?_);@_)"/>
    <numFmt numFmtId="243" formatCode="yyyy_)"/>
    <numFmt numFmtId="244" formatCode="#,##0\ ;[Red]\(#,##0\);\-\ "/>
    <numFmt numFmtId="245" formatCode="#,##0;\-#,##0;\-"/>
    <numFmt numFmtId="246" formatCode="#,##0_);[Red]\(#,##0\);&quot;-&quot;_);[Blue]&quot;Error-&quot;@"/>
    <numFmt numFmtId="247" formatCode="#,##0.0_);[Red]\(#,##0.0\);&quot;-&quot;_);[Blue]&quot;Error-&quot;@"/>
    <numFmt numFmtId="248" formatCode="#,##0.00_);[Red]\(#,##0.00\);&quot;-&quot;_);[Blue]&quot;Error-&quot;@"/>
    <numFmt numFmtId="249" formatCode="#,##0&quot;bps&quot;\ ;[Red]\(#,##0&quot;bps)&quot;;\-\ "/>
    <numFmt numFmtId="250" formatCode="&quot;£&quot;* #,##0_);[Red]&quot;£&quot;* \(#,##0\);&quot;£&quot;* &quot;-&quot;_);[Blue]&quot;Error-&quot;@"/>
    <numFmt numFmtId="251" formatCode=".0000"/>
    <numFmt numFmtId="252" formatCode="#,##0.00;\-#,##0.00;&quot;-&quot;"/>
    <numFmt numFmtId="253" formatCode="&quot;£&quot;* #,##0.0_);[Red]&quot;£&quot;* \(#,##0.0\);&quot;£&quot;* &quot;-&quot;_);[Blue]&quot;Error-&quot;@"/>
    <numFmt numFmtId="254" formatCode="&quot;£&quot;* #,##0.00_);[Red]&quot;£&quot;* \(#,##0.00\);&quot;£&quot;* &quot;-&quot;_);[Blue]&quot;Error-&quot;@"/>
    <numFmt numFmtId="255" formatCode="\€* #,##0_);[Red]&quot;£&quot;* \(#,##0\);&quot;£&quot;* &quot;-&quot;_);[Blue]&quot;Error-&quot;@"/>
    <numFmt numFmtId="256" formatCode="[$-409]dd\-mmm\-yy;@"/>
    <numFmt numFmtId="257" formatCode="dd\ mmm\ yyyy_)"/>
    <numFmt numFmtId="258" formatCode="dd/mm/yy_)"/>
    <numFmt numFmtId="259" formatCode="#,##0.0\ ;[Red]\(#,##0.0\);\-\ "/>
    <numFmt numFmtId="260" formatCode="#,##0.0\x\ ;[Red]\(#,##0.0\x\);\-\ "/>
    <numFmt numFmtId="261" formatCode="0%_);[Red]\-0%_);0%_);[Blue]&quot;Error-&quot;@"/>
    <numFmt numFmtId="262" formatCode="#,##0%;\-#,##0%;&quot;- &quot;"/>
    <numFmt numFmtId="263" formatCode="#,##0.0%;\-#,##0.0%;&quot;- &quot;"/>
    <numFmt numFmtId="264" formatCode="#,##0.00%;\-#,##0.00%;&quot;- &quot;"/>
    <numFmt numFmtId="265" formatCode="0.0%_);[Red]\-0.0%_);0.0%_);[Blue]&quot;Error-&quot;@"/>
    <numFmt numFmtId="266" formatCode="0.00%_);[Red]\-0.00%_);0.00%_);[Blue]&quot;Error-&quot;@"/>
    <numFmt numFmtId="267" formatCode="#,##0;\-#,##0;&quot;-&quot;"/>
    <numFmt numFmtId="268" formatCode="#,##0.0;\-#,##0.0;&quot;-&quot;"/>
    <numFmt numFmtId="269" formatCode="###,###,###,##0;\-###,###,##0"/>
    <numFmt numFmtId="270" formatCode="_-* #,##0\ _F_t_-;\-* #,##0\ _F_t_-;_-* &quot;-&quot;\ _F_t_-;_-@_-"/>
    <numFmt numFmtId="271" formatCode="_-* #,##0.00\ &quot;Ft&quot;_-;\-* #,##0.00\ &quot;Ft&quot;_-;_-* &quot;-&quot;??\ &quot;Ft&quot;_-;_-@_-"/>
    <numFmt numFmtId="272" formatCode="#,##0.0\p\ ;[Red]\(#,##0.0\p\);\-\ "/>
    <numFmt numFmtId="273" formatCode="0%\ ;[Red]\-0%;\-\ "/>
    <numFmt numFmtId="274" formatCode="###0"/>
    <numFmt numFmtId="275" formatCode="[Red]&quot;Err: &quot;#,##0;[Red]&quot;Err: &quot;\-#,##0;&quot;OK&quot;"/>
    <numFmt numFmtId="276" formatCode="#,##0.00_);[Red]\-#,##0.00_);0.00_);@_)"/>
    <numFmt numFmtId="277" formatCode="0.000_)"/>
    <numFmt numFmtId="278" formatCode="_(&quot;$&quot;* #,##0.0000_);_(&quot;$&quot;* \(#,##0.0000\);_(&quot;$&quot;* &quot;-&quot;??_);_(@_)"/>
    <numFmt numFmtId="279" formatCode="0.00%\ ;\(0.00%\)"/>
    <numFmt numFmtId="280" formatCode="#,##0;[Red]\(#,##0\);_-* &quot;-&quot;??_-;_-@_-"/>
    <numFmt numFmtId="281" formatCode="#,##0."/>
    <numFmt numFmtId="282" formatCode="0.00_);\(0.00\);0.00"/>
    <numFmt numFmtId="283" formatCode="_-\€* #,##0.00_-;\-\€* #,##0.00_-;_-\€* &quot;-&quot;??_-;_-@_-"/>
    <numFmt numFmtId="284" formatCode="\$#,##0_);[Red]\(\$#,##0\);\-_)"/>
    <numFmt numFmtId="285" formatCode="&quot;€ &quot;#,##0.00_);[Red]\(&quot;€ &quot;#,##0.00\)"/>
    <numFmt numFmtId="286" formatCode="* _(#,##0.00_);[Red]* \(#,##0.00\);* _(&quot;-&quot;?_);@_)"/>
    <numFmt numFmtId="287" formatCode="_-\€* #,##0_-;\-\€* #,##0_-;_-\€* &quot;-&quot;_-;_-@_-"/>
    <numFmt numFmtId="288" formatCode="&quot;$&quot;#,##0.0;\(&quot;$&quot;#,##0.0\)"/>
    <numFmt numFmtId="289" formatCode="&quot;$&quot;#,##0_%_);\(&quot;$&quot;#,##0\)_%;&quot;$&quot;#,##0_%_);@_%_)"/>
    <numFmt numFmtId="290" formatCode="\$\ * _(#,##0_);[Red]\$\ * \(#,##0\);\$\ * _(&quot;-&quot;?_);@_)"/>
    <numFmt numFmtId="291" formatCode="\$\ * _(#,##0.00_);[Red]\$\ * \(#,##0.00\);\$\ * _(&quot;-&quot;?_);@_)"/>
    <numFmt numFmtId="292" formatCode="[$EUR]\ * _(#,##0_);[Red][$EUR]\ * \(#,##0\);[$EUR]\ * _(&quot;-&quot;?_);@_)"/>
    <numFmt numFmtId="293" formatCode="[$EUR]\ * _(#,##0.00_);[Red][$EUR]\ * \(#,##0.00\);[$EUR]\ * _(&quot;-&quot;?_);@_)"/>
    <numFmt numFmtId="294" formatCode="\€\ * _(#,##0_);[Red]\€\ * \(#,##0\);\€\ * _(&quot;-&quot;?_);@_)"/>
    <numFmt numFmtId="295" formatCode="\€\ * _(#,##0.00_);[Red]\€\ * \(#,##0.00\);\€\ * _(&quot;-&quot;?_);@_)"/>
    <numFmt numFmtId="296" formatCode="[$GBP]\ * _(#,##0_);[Red][$GBP]\ * \(#,##0\);[$GBP]\ * _(&quot;-&quot;?_);@_)"/>
    <numFmt numFmtId="297" formatCode="\£\ * _(#,##0_);[Red]\£\ * \(#,##0\);\£\ * _(&quot;-&quot;?_);@_)"/>
    <numFmt numFmtId="298" formatCode="\£\ * _(#,##0.00_);[Red]\£\ * \(#,##0.00\);\£\ * _(&quot;-&quot;?_);@_)"/>
    <numFmt numFmtId="299" formatCode="[$USD]\ * _(#,##0_);[Red][$USD]\ * \(#,##0\);[$USD]\ * _(&quot;-&quot;?_);@_)"/>
    <numFmt numFmtId="300" formatCode="[$USD]\ * _(#,##0.00_);[Red][$USD]\ * \(#,##0.00\);[$USD]\ * _(&quot;-&quot;?_);@_)"/>
    <numFmt numFmtId="301" formatCode="&quot;$&quot;#."/>
    <numFmt numFmtId="302" formatCode="000"/>
    <numFmt numFmtId="303" formatCode="#,##0.0;[Red]\(#,##0.0\);\-"/>
    <numFmt numFmtId="304" formatCode="d\ mmm\ yy"/>
    <numFmt numFmtId="305" formatCode="mmm\ yy"/>
    <numFmt numFmtId="306" formatCode="mmm\ yy_)"/>
    <numFmt numFmtId="307" formatCode="_-* #,##0.0\ _F_t_-;\-* #,##0.0\ _F_t_-;_-* &quot;-&quot;??\ _F_t_-;_-@_-"/>
    <numFmt numFmtId="308" formatCode="_(* #,##0.000_);_(* \(#,##0.000\);_(* &quot;-&quot;??_);_(@_)"/>
    <numFmt numFmtId="309" formatCode="#,##0;\(#,##0\);\-"/>
    <numFmt numFmtId="310" formatCode="#,##0_ ;\(#,##0\);\-\ "/>
    <numFmt numFmtId="311" formatCode="#,##0.00000;\-#,##0.00000"/>
    <numFmt numFmtId="312" formatCode="_ [$€-2]\ * #,##0.00_ ;_ [$€-2]\ * \-#,##0.00_ ;_ [$€-2]\ * &quot;-&quot;??_ "/>
    <numFmt numFmtId="313" formatCode="_-* #,##0.00\ &quot;Sk&quot;_-;\-* #,##0.00\ &quot;Sk&quot;_-;_-* &quot;-&quot;??\ &quot;Sk&quot;_-;_-@_-"/>
    <numFmt numFmtId="314" formatCode="##0&quot;%&quot;;\(##0&quot;%&quot;\)"/>
    <numFmt numFmtId="315" formatCode="#,##0.0_);\(#,##0.0\);&quot;-&quot;_)"/>
    <numFmt numFmtId="316" formatCode="_(#,##0.0_);_(\(#,##0.0\);\-??_);_(@_)_)"/>
    <numFmt numFmtId="317" formatCode="#,##0.0%_);\(#,##0.0%\);&quot;-&quot;_)"/>
    <numFmt numFmtId="318" formatCode="&quot;\&quot;#,##0.00;&quot;\&quot;\-#,##0.00"/>
    <numFmt numFmtId="319" formatCode="#,##0.0000\ ;\(#,##0.0000\)"/>
    <numFmt numFmtId="320" formatCode="#,##0.0%_);\(#,##0.0%\);&quot;-&quot;_);"/>
    <numFmt numFmtId="321" formatCode="General_)"/>
    <numFmt numFmtId="322" formatCode="#,##0_ ;\(#,##0\)_-;&quot;-&quot;"/>
    <numFmt numFmtId="323" formatCode=";;;"/>
    <numFmt numFmtId="324" formatCode="#,##0.0;[Red]\(#,##0.0\)\ ;\ \-"/>
    <numFmt numFmtId="325" formatCode="#,##0.00_);\(#,##0.00\);&quot;-&quot;_)"/>
    <numFmt numFmtId="326" formatCode="#,##0.00_ ;[Red]\-#,##0.00\ "/>
    <numFmt numFmtId="327" formatCode="#,##0_);[Red]\-#,##0_);0_);@_)"/>
    <numFmt numFmtId="328" formatCode="0.00_);\(0.00\);0.00_)"/>
    <numFmt numFmtId="329" formatCode="#,##0.0_ ;[Red]\-#,##0.0\ "/>
    <numFmt numFmtId="330" formatCode="#,##0;[Red]\(#,##0\);\-"/>
    <numFmt numFmtId="331" formatCode="dd\ mmmm\ yyyy"/>
    <numFmt numFmtId="332" formatCode="_(#,##0_);\(#,##0\);_(&quot;-&quot;_)"/>
    <numFmt numFmtId="333" formatCode="#,##0&quot;m&quot;;\-#,##0&quot;m&quot;"/>
    <numFmt numFmtId="334" formatCode="_([$€]* #,##0_);_([$€]* \(#,##0\);_([$€]* &quot;-&quot;??_);_(@_)"/>
    <numFmt numFmtId="335" formatCode="[$-409]d\-mmm\-yy;@"/>
    <numFmt numFmtId="336" formatCode="_([$$-409]* #,##0.0000_);_([$$-409]* \(#,##0.0000\);_([$$-409]* &quot;-&quot;??_);_(@_)"/>
    <numFmt numFmtId="337" formatCode="General\ &quot; /mm&quot;"/>
    <numFmt numFmtId="338" formatCode="&quot;$&quot;#,##0.0_);\(&quot;$&quot;#,##0.0\)"/>
    <numFmt numFmtId="339" formatCode="&quot;$&quot;#,##0.000_);\(&quot;$&quot;#,##0.000\)"/>
    <numFmt numFmtId="340" formatCode="_ * #,##0_ ;_ * \-#,##0_ ;_ * &quot;-&quot;_ ;_ @_ "/>
    <numFmt numFmtId="341" formatCode="_ * #,##0.00_ ;_ * \-#,##0.00_ ;_ * &quot;-&quot;??_ ;_ @_ "/>
    <numFmt numFmtId="342" formatCode="_-* #,##0.00&quot;$&quot;_-;\-* #,##0.00&quot;$&quot;_-;_-* &quot;-&quot;??&quot;$&quot;_-;_-@_-"/>
    <numFmt numFmtId="343" formatCode="_([$$-409]* #,##0.00_);_([$$-409]* \(#,##0.00\);_([$$-409]* &quot;-&quot;??_);_(@_)"/>
    <numFmt numFmtId="344" formatCode="[$-409]mmm\-yy;@"/>
    <numFmt numFmtId="345" formatCode="0.000000"/>
    <numFmt numFmtId="346" formatCode="_-* #,##0.00_$_-;\-* #,##0.00_$_-;_-* &quot;-&quot;??_$_-;_-@_-"/>
    <numFmt numFmtId="347" formatCode="#,##0.00_);\(#,##0.00_)"/>
    <numFmt numFmtId="348" formatCode="00000000"/>
    <numFmt numFmtId="349" formatCode="0.0000%"/>
    <numFmt numFmtId="350" formatCode="0.0%;\(0\)%;\-;@"/>
    <numFmt numFmtId="351" formatCode="0.00%;\(0.0\)%;\-;@"/>
    <numFmt numFmtId="352" formatCode="0.0%;\ \(0.0\)%;\-;\ @"/>
    <numFmt numFmtId="353" formatCode="0;0;\-;@"/>
    <numFmt numFmtId="354" formatCode="0;\(0\);\-;@"/>
    <numFmt numFmtId="355" formatCode="* #,##0,,;* \(#,##0,,\);* &quot;-&quot;;_(@_)"/>
    <numFmt numFmtId="356" formatCode="0.00\x"/>
  </numFmts>
  <fonts count="306">
    <font>
      <sz val="11"/>
      <color theme="1"/>
      <name val="Calibri"/>
      <family val="2"/>
      <scheme val="minor"/>
    </font>
    <font>
      <sz val="11"/>
      <color theme="1"/>
      <name val="Calibri"/>
      <family val="2"/>
      <scheme val="minor"/>
    </font>
    <font>
      <u/>
      <sz val="11"/>
      <color theme="10"/>
      <name val="Calibri"/>
      <family val="2"/>
    </font>
    <font>
      <sz val="10"/>
      <name val="Arial"/>
      <family val="2"/>
    </font>
    <font>
      <u/>
      <sz val="10"/>
      <color theme="10"/>
      <name val="Arial"/>
      <family val="2"/>
    </font>
    <font>
      <b/>
      <sz val="10"/>
      <color theme="1"/>
      <name val="Arial"/>
      <family val="2"/>
    </font>
    <font>
      <sz val="10"/>
      <color theme="1"/>
      <name val="Arial"/>
      <family val="2"/>
    </font>
    <font>
      <i/>
      <sz val="10"/>
      <color theme="1"/>
      <name val="Arial"/>
      <family val="2"/>
    </font>
    <font>
      <i/>
      <sz val="10"/>
      <name val="Arial"/>
      <family val="2"/>
    </font>
    <font>
      <b/>
      <sz val="10"/>
      <color rgb="FF000000"/>
      <name val="Arial"/>
      <family val="2"/>
    </font>
    <font>
      <b/>
      <sz val="10"/>
      <name val="Arial"/>
      <family val="2"/>
    </font>
    <font>
      <b/>
      <sz val="10"/>
      <color theme="0"/>
      <name val="Arial"/>
      <family val="2"/>
    </font>
    <font>
      <i/>
      <sz val="10"/>
      <color rgb="FF1F497D"/>
      <name val="Arial"/>
      <family val="2"/>
    </font>
    <font>
      <b/>
      <i/>
      <sz val="10"/>
      <name val="Arial"/>
      <family val="2"/>
    </font>
    <font>
      <sz val="10"/>
      <color rgb="FF000000"/>
      <name val="Arial"/>
      <family val="2"/>
    </font>
    <font>
      <i/>
      <sz val="8"/>
      <color theme="1"/>
      <name val="Arial"/>
      <family val="2"/>
    </font>
    <font>
      <sz val="10"/>
      <name val="Verdana"/>
      <family val="2"/>
    </font>
    <font>
      <b/>
      <sz val="10"/>
      <color rgb="FFFF0000"/>
      <name val="Arial"/>
      <family val="2"/>
    </font>
    <font>
      <i/>
      <sz val="8"/>
      <name val="Arial"/>
      <family val="2"/>
    </font>
    <font>
      <sz val="10"/>
      <color theme="1"/>
      <name val="Calibri"/>
      <family val="2"/>
      <scheme val="minor"/>
    </font>
    <font>
      <b/>
      <sz val="10"/>
      <color theme="1"/>
      <name val="Calibri"/>
      <family val="2"/>
      <scheme val="minor"/>
    </font>
    <font>
      <u/>
      <sz val="10"/>
      <color theme="10"/>
      <name val="Calibri"/>
      <family val="2"/>
      <scheme val="minor"/>
    </font>
    <font>
      <sz val="10"/>
      <color rgb="FFFF0000"/>
      <name val="Arial"/>
      <family val="2"/>
    </font>
    <font>
      <sz val="11"/>
      <name val="Times New Roman"/>
      <family val="1"/>
    </font>
    <font>
      <sz val="11"/>
      <name val="Times New Roman"/>
      <family val="1"/>
    </font>
    <font>
      <b/>
      <i/>
      <sz val="16"/>
      <name val="Helv"/>
    </font>
    <font>
      <sz val="8"/>
      <name val="Times New Roman"/>
      <family val="1"/>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18"/>
      <name val="Times New Roman"/>
      <family val="1"/>
    </font>
    <font>
      <sz val="8"/>
      <name val="Arial"/>
      <family val="2"/>
    </font>
    <font>
      <sz val="10"/>
      <name val="Times New Roman"/>
      <family val="1"/>
    </font>
    <font>
      <b/>
      <sz val="13"/>
      <name val="Times New Roman"/>
      <family val="1"/>
    </font>
    <font>
      <b/>
      <i/>
      <sz val="12"/>
      <name val="Times New Roman"/>
      <family val="1"/>
    </font>
    <font>
      <i/>
      <sz val="12"/>
      <name val="Times New Roman"/>
      <family val="1"/>
    </font>
    <font>
      <b/>
      <sz val="10"/>
      <color indexed="33"/>
      <name val="Arial"/>
      <family val="2"/>
    </font>
    <font>
      <b/>
      <sz val="10"/>
      <color indexed="10"/>
      <name val="Arial"/>
      <family val="2"/>
    </font>
    <font>
      <sz val="10"/>
      <color indexed="20"/>
      <name val="Arial"/>
      <family val="2"/>
    </font>
    <font>
      <b/>
      <sz val="10"/>
      <color indexed="17"/>
      <name val="Arial"/>
      <family val="2"/>
    </font>
    <font>
      <b/>
      <sz val="10"/>
      <color indexed="8"/>
      <name val="Arial"/>
      <family val="2"/>
    </font>
    <font>
      <sz val="10"/>
      <color indexed="12"/>
      <name val="Arial"/>
      <family val="2"/>
    </font>
    <font>
      <b/>
      <sz val="10"/>
      <color indexed="12"/>
      <name val="Arial"/>
      <family val="2"/>
    </font>
    <font>
      <sz val="10"/>
      <color indexed="10"/>
      <name val="Arial"/>
      <family val="2"/>
    </font>
    <font>
      <sz val="9"/>
      <name val="Arial"/>
      <family val="2"/>
    </font>
    <font>
      <b/>
      <sz val="9"/>
      <name val="Arial"/>
      <family val="2"/>
    </font>
    <font>
      <b/>
      <sz val="9"/>
      <color indexed="48"/>
      <name val="Arial"/>
      <family val="2"/>
    </font>
    <font>
      <b/>
      <sz val="9"/>
      <color indexed="10"/>
      <name val="Arial"/>
      <family val="2"/>
    </font>
    <font>
      <sz val="9"/>
      <color indexed="10"/>
      <name val="Arial"/>
      <family val="2"/>
    </font>
    <font>
      <b/>
      <sz val="9"/>
      <color indexed="8"/>
      <name val="Arial"/>
      <family val="2"/>
    </font>
    <font>
      <sz val="9"/>
      <color indexed="8"/>
      <name val="Arial"/>
      <family val="2"/>
    </font>
    <font>
      <sz val="11"/>
      <name val="Book Antiqua"/>
      <family val="1"/>
    </font>
    <font>
      <sz val="11"/>
      <color indexed="8"/>
      <name val="Calibri"/>
      <family val="2"/>
    </font>
    <font>
      <sz val="11"/>
      <color indexed="9"/>
      <name val="Calibri"/>
      <family val="2"/>
    </font>
    <font>
      <sz val="8"/>
      <color indexed="12"/>
      <name val="Arial"/>
      <family val="2"/>
    </font>
    <font>
      <b/>
      <sz val="10"/>
      <name val="MS Sans Serif"/>
      <family val="2"/>
    </font>
    <font>
      <sz val="12"/>
      <name val="Weiss"/>
    </font>
    <font>
      <sz val="12"/>
      <name val="Helv"/>
    </font>
    <font>
      <sz val="12"/>
      <name val="Times New Roman"/>
      <family val="1"/>
    </font>
    <font>
      <sz val="12"/>
      <color indexed="12"/>
      <name val="Times New Roman"/>
      <family val="1"/>
    </font>
    <font>
      <sz val="10"/>
      <color indexed="8"/>
      <name val="MS Sans Serif"/>
      <family val="2"/>
    </font>
    <font>
      <sz val="10"/>
      <name val="GillSans"/>
      <family val="1"/>
    </font>
    <font>
      <sz val="10"/>
      <name val="Palatino"/>
      <family val="1"/>
    </font>
    <font>
      <sz val="10"/>
      <name val="Courier"/>
      <family val="3"/>
    </font>
    <font>
      <sz val="10"/>
      <name val="Helv"/>
      <family val="2"/>
    </font>
    <font>
      <sz val="10"/>
      <name val="Helv"/>
      <charset val="204"/>
    </font>
    <font>
      <sz val="12"/>
      <color indexed="8"/>
      <name val="Times New Roman"/>
      <family val="1"/>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sz val="10"/>
      <color indexed="12"/>
      <name val="Tms Rmn"/>
      <family val="1"/>
    </font>
    <font>
      <sz val="10"/>
      <name val="MS Sans Serif"/>
      <family val="2"/>
    </font>
    <font>
      <sz val="10"/>
      <name val="Helv"/>
    </font>
    <font>
      <sz val="12"/>
      <name val="Arial MT"/>
    </font>
    <font>
      <sz val="10"/>
      <name val="Akzidenz Grotesk Light"/>
      <family val="2"/>
    </font>
    <font>
      <sz val="11"/>
      <name val="Arial"/>
      <family val="2"/>
    </font>
    <font>
      <sz val="9"/>
      <name val="Times New Roman"/>
      <family val="1"/>
    </font>
    <font>
      <i/>
      <sz val="8"/>
      <color indexed="16"/>
      <name val="Arial"/>
      <family val="2"/>
    </font>
    <font>
      <i/>
      <sz val="8"/>
      <color indexed="54"/>
      <name val="Arial"/>
      <family val="2"/>
    </font>
    <font>
      <i/>
      <sz val="9"/>
      <color indexed="16"/>
      <name val="Arial"/>
      <family val="2"/>
    </font>
    <font>
      <b/>
      <sz val="11"/>
      <name val="Arial"/>
      <family val="2"/>
    </font>
    <font>
      <sz val="10"/>
      <color rgb="FF000000"/>
      <name val="Arial Narrow"/>
      <family val="2"/>
    </font>
    <font>
      <sz val="9"/>
      <color indexed="12"/>
      <name val="Times New Roman"/>
      <family val="1"/>
    </font>
    <font>
      <sz val="10"/>
      <color indexed="8"/>
      <name val="Book Antiqua"/>
      <family val="1"/>
    </font>
    <font>
      <b/>
      <sz val="12"/>
      <name val="Helv"/>
    </font>
    <font>
      <sz val="12"/>
      <name val="Arial"/>
      <family val="2"/>
    </font>
    <font>
      <b/>
      <sz val="6"/>
      <name val="Arial"/>
      <family val="2"/>
    </font>
    <font>
      <b/>
      <sz val="8"/>
      <name val="Arial"/>
      <family val="2"/>
    </font>
    <font>
      <sz val="7"/>
      <name val="Ariel"/>
    </font>
    <font>
      <sz val="9"/>
      <name val="Helvetica"/>
      <family val="2"/>
    </font>
    <font>
      <sz val="10"/>
      <color indexed="10"/>
      <name val="Times New Roman"/>
      <family val="1"/>
    </font>
    <font>
      <sz val="10"/>
      <color indexed="9"/>
      <name val="Gill Sans MT"/>
      <family val="2"/>
    </font>
    <font>
      <b/>
      <sz val="10"/>
      <color indexed="9"/>
      <name val="Gill Sans MT"/>
      <family val="2"/>
    </font>
    <font>
      <sz val="10"/>
      <color indexed="12"/>
      <name val="Trebuchet MS"/>
      <family val="2"/>
    </font>
    <font>
      <sz val="11"/>
      <color indexed="20"/>
      <name val="Calibri"/>
      <family val="2"/>
    </font>
    <font>
      <sz val="10"/>
      <name val="Arial Narrow"/>
      <family val="2"/>
    </font>
    <font>
      <b/>
      <sz val="8"/>
      <color indexed="9"/>
      <name val="Times New Roman"/>
      <family val="1"/>
    </font>
    <font>
      <sz val="8"/>
      <color indexed="12"/>
      <name val="Helvetica-Narrow"/>
      <family val="2"/>
    </font>
    <font>
      <sz val="10"/>
      <color indexed="9"/>
      <name val="Arial"/>
      <family val="2"/>
    </font>
    <font>
      <sz val="9"/>
      <color indexed="62"/>
      <name val="Arial"/>
      <family val="2"/>
    </font>
    <font>
      <i/>
      <sz val="8"/>
      <color indexed="62"/>
      <name val="Arial"/>
      <family val="2"/>
    </font>
    <font>
      <sz val="11"/>
      <name val="IQE Hlv Narrow"/>
    </font>
    <font>
      <b/>
      <sz val="10"/>
      <name val="Arial Rounded MT Bold"/>
      <family val="2"/>
    </font>
    <font>
      <b/>
      <sz val="12"/>
      <name val="Times New Roman"/>
      <family val="1"/>
    </font>
    <font>
      <sz val="9"/>
      <color indexed="8"/>
      <name val="Arial CE"/>
      <family val="2"/>
    </font>
    <font>
      <sz val="12"/>
      <name val="Akzidenz Grotesk Light"/>
      <family val="2"/>
    </font>
    <font>
      <b/>
      <sz val="10"/>
      <color indexed="8"/>
      <name val="Times New Roman"/>
      <family val="1"/>
    </font>
    <font>
      <sz val="8"/>
      <name val="Trebuchet MS"/>
      <family val="2"/>
    </font>
    <font>
      <sz val="12"/>
      <name val="±¼¸²Ã¼"/>
      <family val="3"/>
      <charset val="129"/>
    </font>
    <font>
      <sz val="10"/>
      <name val="ＭＳ 明朝"/>
      <family val="1"/>
      <charset val="128"/>
    </font>
    <font>
      <sz val="9"/>
      <color indexed="9"/>
      <name val="Tahoma"/>
      <family val="2"/>
      <charset val="238"/>
    </font>
    <font>
      <b/>
      <sz val="11"/>
      <color indexed="52"/>
      <name val="Calibri"/>
      <family val="2"/>
    </font>
    <font>
      <sz val="12"/>
      <color indexed="10"/>
      <name val="Times New Roman"/>
      <family val="1"/>
    </font>
    <font>
      <sz val="10"/>
      <name val="Trebuchet MS"/>
      <family val="2"/>
    </font>
    <font>
      <sz val="6"/>
      <name val="Arial"/>
      <family val="2"/>
    </font>
    <font>
      <sz val="8"/>
      <name val="Arial CE"/>
      <charset val="238"/>
    </font>
    <font>
      <b/>
      <i/>
      <sz val="18"/>
      <name val="Times New Roman"/>
      <family val="1"/>
    </font>
    <font>
      <sz val="11"/>
      <color indexed="52"/>
      <name val="Calibri"/>
      <family val="2"/>
    </font>
    <font>
      <b/>
      <sz val="11"/>
      <color indexed="9"/>
      <name val="Calibri"/>
      <family val="2"/>
    </font>
    <font>
      <sz val="8"/>
      <name val="Tms Rmn"/>
    </font>
    <font>
      <sz val="10"/>
      <color indexed="18"/>
      <name val="Times New Roman"/>
      <family val="1"/>
    </font>
    <font>
      <sz val="6"/>
      <name val="Arial Narrow"/>
      <family val="2"/>
    </font>
    <font>
      <outline/>
      <sz val="14"/>
      <name val="N Helvetica Narrow"/>
    </font>
    <font>
      <sz val="9"/>
      <color indexed="48"/>
      <name val="Arial"/>
      <family val="2"/>
    </font>
    <font>
      <i/>
      <sz val="9"/>
      <color indexed="55"/>
      <name val="Arial"/>
      <family val="2"/>
    </font>
    <font>
      <b/>
      <sz val="8"/>
      <name val="GillSans"/>
    </font>
    <font>
      <b/>
      <sz val="7"/>
      <name val="Helvetica-Narrow"/>
      <family val="2"/>
    </font>
    <font>
      <b/>
      <sz val="7"/>
      <name val="GillSans"/>
    </font>
    <font>
      <b/>
      <sz val="10"/>
      <name val="Times New Roman"/>
      <family val="1"/>
    </font>
    <font>
      <sz val="11"/>
      <name val="Tms Rmn"/>
    </font>
    <font>
      <sz val="8"/>
      <name val="Helvetica"/>
      <family val="2"/>
    </font>
    <font>
      <sz val="10"/>
      <name val="Frutiger 45 Light"/>
      <family val="2"/>
    </font>
    <font>
      <sz val="10"/>
      <name val="Comic Sans MS"/>
      <family val="4"/>
    </font>
    <font>
      <sz val="1"/>
      <color indexed="8"/>
      <name val="Courier"/>
      <family val="3"/>
    </font>
    <font>
      <sz val="24"/>
      <name val="MS Sans Serif"/>
      <family val="2"/>
    </font>
    <font>
      <sz val="10"/>
      <name val="MS Serif"/>
      <family val="1"/>
    </font>
    <font>
      <sz val="11"/>
      <color indexed="12"/>
      <name val="Book Antiqua"/>
      <family val="1"/>
    </font>
    <font>
      <sz val="8"/>
      <name val="Helv"/>
    </font>
    <font>
      <sz val="8"/>
      <name val="Palatino"/>
      <family val="1"/>
    </font>
    <font>
      <sz val="8"/>
      <name val="Univers 47 CondensedLight"/>
      <family val="2"/>
    </font>
    <font>
      <sz val="9"/>
      <name val="Univers 47 CondensedLight"/>
      <family val="2"/>
    </font>
    <font>
      <b/>
      <sz val="9"/>
      <color indexed="17"/>
      <name val="Arial"/>
      <family val="2"/>
    </font>
    <font>
      <sz val="10"/>
      <color indexed="62"/>
      <name val="Arial"/>
      <family val="2"/>
    </font>
    <font>
      <b/>
      <sz val="1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i/>
      <sz val="10"/>
      <name val="Times New Roman"/>
      <family val="1"/>
    </font>
    <font>
      <sz val="10"/>
      <name val="Arial CE"/>
      <charset val="238"/>
    </font>
    <font>
      <sz val="12"/>
      <color indexed="14"/>
      <name val="Times New Roman"/>
      <family val="1"/>
    </font>
    <font>
      <b/>
      <sz val="11"/>
      <color indexed="10"/>
      <name val="Arial"/>
      <family val="2"/>
    </font>
    <font>
      <u val="doubleAccounting"/>
      <sz val="10"/>
      <name val="Arial"/>
      <family val="2"/>
    </font>
    <font>
      <b/>
      <i/>
      <sz val="8"/>
      <color indexed="12"/>
      <name val="Helvetica-Narrow"/>
      <family val="2"/>
    </font>
    <font>
      <b/>
      <sz val="16"/>
      <name val="Times New Roman"/>
      <family val="1"/>
    </font>
    <font>
      <b/>
      <sz val="1"/>
      <color indexed="8"/>
      <name val="Courier"/>
      <family val="3"/>
    </font>
    <font>
      <b/>
      <sz val="16"/>
      <name val="Arial"/>
      <family val="2"/>
    </font>
    <font>
      <sz val="10"/>
      <color indexed="21"/>
      <name val="Tahoma"/>
      <family val="2"/>
      <charset val="238"/>
    </font>
    <font>
      <sz val="10"/>
      <color indexed="8"/>
      <name val="Trebuchet MS"/>
      <family val="2"/>
    </font>
    <font>
      <sz val="10"/>
      <color indexed="2"/>
      <name val="Tahoma"/>
      <family val="2"/>
    </font>
    <font>
      <b/>
      <sz val="10"/>
      <color indexed="0"/>
      <name val="Tahoma"/>
      <family val="2"/>
    </font>
    <font>
      <sz val="10"/>
      <color indexed="12"/>
      <name val="Courier New"/>
      <family val="3"/>
    </font>
    <font>
      <i/>
      <sz val="10"/>
      <name val="Trebuchet MS"/>
      <family val="2"/>
    </font>
    <font>
      <sz val="11"/>
      <color indexed="17"/>
      <name val="Calibri"/>
      <family val="2"/>
    </font>
    <font>
      <sz val="11"/>
      <color indexed="23"/>
      <name val="Arial"/>
      <family val="2"/>
    </font>
    <font>
      <b/>
      <sz val="20"/>
      <name val="Times New Roman"/>
      <family val="1"/>
    </font>
    <font>
      <b/>
      <sz val="22"/>
      <name val="Arial"/>
      <family val="2"/>
    </font>
    <font>
      <b/>
      <sz val="18"/>
      <name val="Arial"/>
      <family val="2"/>
    </font>
    <font>
      <b/>
      <sz val="14"/>
      <name val="Arial"/>
      <family val="2"/>
    </font>
    <font>
      <sz val="10"/>
      <color indexed="12"/>
      <name val="Times New Roman"/>
      <family val="1"/>
    </font>
    <font>
      <sz val="9"/>
      <name val="Futura UBS Bk"/>
      <family val="2"/>
    </font>
    <font>
      <b/>
      <sz val="14"/>
      <color indexed="9"/>
      <name val="Arial"/>
      <family val="2"/>
    </font>
    <font>
      <b/>
      <sz val="10"/>
      <color indexed="9"/>
      <name val="Trebuchet MS"/>
      <family val="2"/>
    </font>
    <font>
      <b/>
      <sz val="14"/>
      <name val="Helv"/>
    </font>
    <font>
      <b/>
      <sz val="16"/>
      <name val="Copperplate31bc"/>
    </font>
    <font>
      <b/>
      <sz val="10"/>
      <color indexed="9"/>
      <name val="GillSans"/>
    </font>
    <font>
      <b/>
      <i/>
      <sz val="11"/>
      <name val="IQE Hlv Narrow"/>
    </font>
    <font>
      <i/>
      <sz val="11"/>
      <name val="IQE Hlv Narrow"/>
    </font>
    <font>
      <b/>
      <sz val="14"/>
      <name val="IQE Hlv Narrow"/>
    </font>
    <font>
      <b/>
      <sz val="10"/>
      <color indexed="8"/>
      <name val="GillSans"/>
    </font>
    <font>
      <b/>
      <sz val="11"/>
      <name val="IQE Hlv Narrow"/>
    </font>
    <font>
      <b/>
      <sz val="10"/>
      <name val="Calibri"/>
      <family val="2"/>
    </font>
    <font>
      <b/>
      <i/>
      <sz val="13"/>
      <color indexed="9"/>
      <name val="IQE Garamond I Cd"/>
    </font>
    <font>
      <b/>
      <sz val="12"/>
      <color indexed="56"/>
      <name val="Arial"/>
      <family val="2"/>
    </font>
    <font>
      <i/>
      <sz val="11"/>
      <name val="Arial"/>
      <family val="2"/>
    </font>
    <font>
      <i/>
      <sz val="12"/>
      <name val="Arial"/>
      <family val="2"/>
    </font>
    <font>
      <b/>
      <sz val="10"/>
      <name val="Trebuchet MS"/>
      <family val="2"/>
    </font>
    <font>
      <b/>
      <sz val="8"/>
      <name val="MS Sans Serif"/>
      <family val="2"/>
    </font>
    <font>
      <sz val="9"/>
      <name val="Helv"/>
    </font>
    <font>
      <b/>
      <u val="doubleAccounting"/>
      <sz val="12"/>
      <name val="Copperplate31bc"/>
    </font>
    <font>
      <u/>
      <sz val="10"/>
      <color indexed="12"/>
      <name val="Arial CE"/>
      <charset val="238"/>
    </font>
    <font>
      <u/>
      <sz val="10"/>
      <color indexed="12"/>
      <name val="Arial"/>
      <family val="2"/>
    </font>
    <font>
      <b/>
      <sz val="10"/>
      <color indexed="56"/>
      <name val="Wingdings"/>
      <charset val="2"/>
    </font>
    <font>
      <b/>
      <u/>
      <sz val="8"/>
      <color indexed="56"/>
      <name val="Arial"/>
      <family val="2"/>
    </font>
    <font>
      <sz val="14"/>
      <name val="Times New Roman"/>
      <family val="1"/>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1"/>
      <name val="EnergisPresent"/>
    </font>
    <font>
      <sz val="10"/>
      <color indexed="18"/>
      <name val="Palatino"/>
      <family val="1"/>
    </font>
    <font>
      <sz val="10"/>
      <name val="EnergisPresent"/>
    </font>
    <font>
      <sz val="9"/>
      <color indexed="39"/>
      <name val="Arial"/>
      <family val="2"/>
    </font>
    <font>
      <sz val="10"/>
      <name val="IQE Hlv Narrow"/>
    </font>
    <font>
      <sz val="10"/>
      <color indexed="10"/>
      <name val="Helv"/>
    </font>
    <font>
      <b/>
      <sz val="10"/>
      <color indexed="12"/>
      <name val="Trebuchet MS"/>
      <family val="2"/>
    </font>
    <font>
      <b/>
      <sz val="8"/>
      <color indexed="12"/>
      <name val="Arial"/>
      <family val="2"/>
    </font>
    <font>
      <sz val="6"/>
      <color indexed="12"/>
      <name val="Arial"/>
      <family val="2"/>
    </font>
    <font>
      <sz val="7"/>
      <color indexed="12"/>
      <name val="Arial"/>
      <family val="2"/>
    </font>
    <font>
      <b/>
      <sz val="7"/>
      <color indexed="12"/>
      <name val="Arial"/>
      <family val="2"/>
    </font>
    <font>
      <sz val="10"/>
      <name val="AAFormataRegular"/>
    </font>
    <font>
      <b/>
      <sz val="10"/>
      <color indexed="37"/>
      <name val="Arial MT"/>
    </font>
    <font>
      <i/>
      <sz val="10"/>
      <color indexed="8"/>
      <name val="Gill Sans MT"/>
      <family val="2"/>
    </font>
    <font>
      <sz val="10"/>
      <name val="Tms Rmn"/>
    </font>
    <font>
      <b/>
      <sz val="11"/>
      <color indexed="8"/>
      <name val="ARIAL"/>
      <family val="2"/>
    </font>
    <font>
      <sz val="10"/>
      <name val="GillSans Light"/>
    </font>
    <font>
      <sz val="8"/>
      <color indexed="56"/>
      <name val="Arial"/>
      <family val="2"/>
    </font>
    <font>
      <sz val="9"/>
      <color indexed="12"/>
      <name val="Arial"/>
      <family val="2"/>
    </font>
    <font>
      <sz val="9"/>
      <color indexed="22"/>
      <name val="Arial"/>
      <family val="2"/>
    </font>
    <font>
      <sz val="8"/>
      <color indexed="20"/>
      <name val="Arial"/>
      <family val="2"/>
    </font>
    <font>
      <sz val="9"/>
      <color indexed="10"/>
      <name val="Courier New"/>
      <family val="3"/>
    </font>
    <font>
      <b/>
      <i/>
      <sz val="12"/>
      <color indexed="10"/>
      <name val="Times New Roman"/>
      <family val="1"/>
    </font>
    <font>
      <sz val="8"/>
      <color indexed="23"/>
      <name val="Times New Roman"/>
      <family val="1"/>
    </font>
    <font>
      <b/>
      <i/>
      <sz val="11"/>
      <name val="Times New Roman"/>
      <family val="1"/>
    </font>
    <font>
      <sz val="9"/>
      <color indexed="12"/>
      <name val="Courier New"/>
      <family val="3"/>
    </font>
    <font>
      <b/>
      <sz val="12"/>
      <color indexed="12"/>
      <name val="Times New Roman"/>
      <family val="1"/>
    </font>
    <font>
      <sz val="9"/>
      <color indexed="11"/>
      <name val="Courier New"/>
      <family val="3"/>
    </font>
    <font>
      <i/>
      <sz val="11"/>
      <color indexed="11"/>
      <name val="Times New Roman"/>
      <family val="1"/>
    </font>
    <font>
      <sz val="9"/>
      <color indexed="52"/>
      <name val="Courier New"/>
      <family val="3"/>
    </font>
    <font>
      <sz val="11"/>
      <color indexed="52"/>
      <name val="Times New Roman"/>
      <family val="1"/>
    </font>
    <font>
      <sz val="9"/>
      <color indexed="14"/>
      <name val="Courier New"/>
      <family val="3"/>
    </font>
    <font>
      <i/>
      <sz val="10"/>
      <color indexed="14"/>
      <name val="Times New Roman"/>
      <family val="1"/>
    </font>
    <font>
      <sz val="9"/>
      <color indexed="8"/>
      <name val="Courier New"/>
      <family val="3"/>
    </font>
    <font>
      <sz val="10"/>
      <color indexed="8"/>
      <name val="Times New Roman"/>
      <family val="1"/>
    </font>
    <font>
      <sz val="9"/>
      <color indexed="24"/>
      <name val="Courier New"/>
      <family val="3"/>
    </font>
    <font>
      <i/>
      <sz val="9"/>
      <color indexed="24"/>
      <name val="Times New Roman"/>
      <family val="1"/>
    </font>
    <font>
      <sz val="9"/>
      <color indexed="55"/>
      <name val="Courier New"/>
      <family val="3"/>
    </font>
    <font>
      <sz val="9"/>
      <color indexed="23"/>
      <name val="Times New Roman"/>
      <family val="1"/>
    </font>
    <font>
      <i/>
      <sz val="8"/>
      <color indexed="23"/>
      <name val="Times New Roman"/>
      <family val="1"/>
    </font>
    <font>
      <b/>
      <sz val="10"/>
      <name val="Helv"/>
    </font>
    <font>
      <sz val="10"/>
      <color indexed="14"/>
      <name val="Arial"/>
      <family val="2"/>
    </font>
    <font>
      <sz val="10"/>
      <color indexed="16"/>
      <name val="MS Sans Serif"/>
      <family val="2"/>
    </font>
    <font>
      <b/>
      <sz val="10"/>
      <color indexed="57"/>
      <name val="Trebuchet MS"/>
      <family val="2"/>
    </font>
    <font>
      <b/>
      <sz val="10"/>
      <color indexed="37"/>
      <name val="Trebuchet MS"/>
      <family val="2"/>
    </font>
    <font>
      <sz val="10"/>
      <color indexed="64"/>
      <name val="Arial Narrow"/>
      <family val="2"/>
    </font>
    <font>
      <sz val="11"/>
      <name val="Times New Roman"/>
      <family val="1"/>
    </font>
    <font>
      <sz val="11"/>
      <name val="Times New Roman"/>
      <family val="1"/>
    </font>
    <font>
      <sz val="12"/>
      <color theme="1"/>
      <name val="Calibri"/>
      <family val="2"/>
      <scheme val="minor"/>
    </font>
    <font>
      <b/>
      <sz val="9"/>
      <color rgb="FFFFFFFF"/>
      <name val="Arial"/>
      <family val="2"/>
    </font>
    <font>
      <b/>
      <sz val="9"/>
      <color rgb="FF00245D"/>
      <name val="Arial"/>
      <family val="2"/>
    </font>
    <font>
      <sz val="9"/>
      <color rgb="FF00245D"/>
      <name val="Arial"/>
      <family val="2"/>
    </font>
    <font>
      <b/>
      <sz val="10"/>
      <color rgb="FF00245D"/>
      <name val="Arial"/>
      <family val="2"/>
    </font>
    <font>
      <sz val="10"/>
      <name val="GillSans"/>
    </font>
    <font>
      <sz val="10"/>
      <name val="Geneva"/>
    </font>
    <font>
      <sz val="10"/>
      <name val="Baskerville MT"/>
    </font>
    <font>
      <sz val="10"/>
      <name val="Century Schoolbook"/>
      <family val="1"/>
    </font>
    <font>
      <sz val="12"/>
      <name val="???"/>
      <family val="1"/>
      <charset val="129"/>
    </font>
    <font>
      <sz val="10"/>
      <name val="???"/>
      <family val="3"/>
      <charset val="129"/>
    </font>
    <font>
      <sz val="10"/>
      <name val="Geneva"/>
      <family val="2"/>
    </font>
    <font>
      <sz val="12"/>
      <name val="Palatino"/>
      <family val="1"/>
    </font>
    <font>
      <sz val="8"/>
      <color indexed="8"/>
      <name val="Times New Roman"/>
      <family val="1"/>
    </font>
    <font>
      <sz val="8"/>
      <color indexed="14"/>
      <name val="Times New Roman"/>
      <family val="1"/>
    </font>
    <font>
      <sz val="8"/>
      <name val="Geneva"/>
    </font>
    <font>
      <sz val="12"/>
      <name val="¹ÙÅÁÃ¼"/>
      <family val="1"/>
      <charset val="129"/>
    </font>
    <font>
      <sz val="8"/>
      <color theme="8" tint="-0.249977111117893"/>
      <name val="Arial"/>
      <family val="2"/>
    </font>
    <font>
      <i/>
      <sz val="8"/>
      <color rgb="FF002060"/>
      <name val="Calibri"/>
      <family val="2"/>
      <scheme val="minor"/>
    </font>
    <font>
      <b/>
      <sz val="10"/>
      <color rgb="FF92D050"/>
      <name val="Arial"/>
      <family val="2"/>
    </font>
    <font>
      <sz val="9"/>
      <color theme="1"/>
      <name val="Arial"/>
      <family val="2"/>
    </font>
    <font>
      <b/>
      <sz val="9"/>
      <color rgb="FF002060"/>
      <name val="Arial"/>
      <family val="2"/>
    </font>
    <font>
      <sz val="9"/>
      <color rgb="FF002060"/>
      <name val="Arial"/>
      <family val="2"/>
    </font>
    <font>
      <b/>
      <sz val="9"/>
      <color rgb="FF92D050"/>
      <name val="Arial"/>
      <family val="2"/>
    </font>
    <font>
      <sz val="8"/>
      <color theme="1"/>
      <name val="Arial"/>
      <family val="2"/>
    </font>
    <font>
      <b/>
      <sz val="11"/>
      <color theme="1"/>
      <name val="Calibri"/>
      <family val="2"/>
      <scheme val="minor"/>
    </font>
    <font>
      <sz val="11"/>
      <color rgb="FF002060"/>
      <name val="Calibri"/>
      <family val="2"/>
      <scheme val="minor"/>
    </font>
    <font>
      <i/>
      <sz val="11"/>
      <color theme="1"/>
      <name val="Calibri"/>
      <family val="2"/>
      <scheme val="minor"/>
    </font>
    <font>
      <b/>
      <sz val="11"/>
      <color theme="0"/>
      <name val="Calibri"/>
      <family val="2"/>
      <scheme val="minor"/>
    </font>
    <font>
      <sz val="11"/>
      <color theme="0"/>
      <name val="Calibri"/>
      <family val="2"/>
      <scheme val="minor"/>
    </font>
    <font>
      <b/>
      <u/>
      <sz val="11"/>
      <color theme="0"/>
      <name val="Calibri"/>
      <family val="2"/>
      <scheme val="minor"/>
    </font>
    <font>
      <sz val="11"/>
      <color rgb="FFFF0000"/>
      <name val="Calibri"/>
      <family val="2"/>
      <scheme val="minor"/>
    </font>
    <font>
      <b/>
      <sz val="11"/>
      <color rgb="FFFF0000"/>
      <name val="Calibri"/>
      <family val="2"/>
      <scheme val="minor"/>
    </font>
    <font>
      <sz val="8"/>
      <color rgb="FF5060BA"/>
      <name val="Georgia"/>
      <family val="1"/>
    </font>
    <font>
      <b/>
      <sz val="9"/>
      <color theme="3"/>
      <name val="Arial"/>
      <family val="2"/>
    </font>
    <font>
      <sz val="11"/>
      <name val="Calibri"/>
      <family val="2"/>
      <scheme val="minor"/>
    </font>
    <font>
      <sz val="11"/>
      <color theme="3"/>
      <name val="Calibri"/>
      <family val="2"/>
      <scheme val="minor"/>
    </font>
    <font>
      <b/>
      <sz val="11"/>
      <name val="Calibri"/>
      <family val="2"/>
      <scheme val="minor"/>
    </font>
    <font>
      <b/>
      <sz val="11"/>
      <color indexed="8"/>
      <name val="Calibri"/>
      <family val="2"/>
      <scheme val="minor"/>
    </font>
    <font>
      <sz val="8"/>
      <color theme="1"/>
      <name val="Calibri Light"/>
      <family val="2"/>
    </font>
    <font>
      <sz val="8"/>
      <color theme="0"/>
      <name val="Calibri Light"/>
      <family val="2"/>
    </font>
    <font>
      <i/>
      <sz val="8"/>
      <color theme="1"/>
      <name val="Calibri Light"/>
      <family val="2"/>
    </font>
    <font>
      <i/>
      <sz val="8"/>
      <name val="Calibri Light"/>
      <family val="2"/>
    </font>
    <font>
      <sz val="8"/>
      <name val="Calibri Light"/>
      <family val="2"/>
    </font>
    <font>
      <b/>
      <sz val="8"/>
      <color theme="1"/>
      <name val="Calibri Light"/>
      <family val="2"/>
    </font>
    <font>
      <b/>
      <sz val="8"/>
      <color theme="0"/>
      <name val="Calibri Light"/>
      <family val="2"/>
    </font>
    <font>
      <b/>
      <sz val="10"/>
      <name val="Calibri"/>
      <family val="2"/>
      <scheme val="minor"/>
    </font>
    <font>
      <b/>
      <i/>
      <sz val="11"/>
      <color theme="1"/>
      <name val="Calibri"/>
      <family val="2"/>
      <scheme val="minor"/>
    </font>
    <font>
      <sz val="9"/>
      <color rgb="FFFF0000"/>
      <name val="Arial"/>
      <family val="2"/>
    </font>
    <font>
      <sz val="9"/>
      <color theme="3"/>
      <name val="Arial"/>
      <family val="2"/>
    </font>
  </fonts>
  <fills count="84">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indexed="47"/>
        <bgColor indexed="64"/>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6"/>
      </patternFill>
    </fill>
    <fill>
      <patternFill patternType="solid">
        <fgColor indexed="43"/>
      </patternFill>
    </fill>
    <fill>
      <patternFill patternType="solid">
        <fgColor indexed="47"/>
      </patternFill>
    </fill>
    <fill>
      <patternFill patternType="solid">
        <fgColor indexed="29"/>
      </patternFill>
    </fill>
    <fill>
      <patternFill patternType="solid">
        <fgColor indexed="27"/>
      </patternFill>
    </fill>
    <fill>
      <patternFill patternType="solid">
        <fgColor indexed="44"/>
      </patternFill>
    </fill>
    <fill>
      <patternFill patternType="solid">
        <fgColor indexed="49"/>
      </patternFill>
    </fill>
    <fill>
      <patternFill patternType="solid">
        <fgColor indexed="18"/>
        <bgColor indexed="64"/>
      </patternFill>
    </fill>
    <fill>
      <patternFill patternType="solid">
        <fgColor indexed="31"/>
        <bgColor indexed="64"/>
      </patternFill>
    </fill>
    <fill>
      <patternFill patternType="solid">
        <fgColor indexed="8"/>
        <bgColor indexed="64"/>
      </patternFill>
    </fill>
    <fill>
      <patternFill patternType="solid">
        <fgColor rgb="FFFFFF99"/>
        <bgColor indexed="64"/>
      </patternFill>
    </fill>
    <fill>
      <patternFill patternType="solid">
        <fgColor indexed="17"/>
        <bgColor indexed="64"/>
      </patternFill>
    </fill>
    <fill>
      <patternFill patternType="solid">
        <fgColor indexed="13"/>
        <bgColor indexed="64"/>
      </patternFill>
    </fill>
    <fill>
      <patternFill patternType="solid">
        <fgColor indexed="48"/>
        <bgColor indexed="64"/>
      </patternFill>
    </fill>
    <fill>
      <patternFill patternType="solid">
        <fgColor indexed="21"/>
        <bgColor indexed="21"/>
      </patternFill>
    </fill>
    <fill>
      <patternFill patternType="solid">
        <fgColor indexed="16"/>
        <bgColor indexed="64"/>
      </patternFill>
    </fill>
    <fill>
      <patternFill patternType="solid">
        <fgColor rgb="FFCCFFCC"/>
        <bgColor indexed="64"/>
      </patternFill>
    </fill>
    <fill>
      <patternFill patternType="solid">
        <fgColor indexed="9"/>
      </patternFill>
    </fill>
    <fill>
      <patternFill patternType="lightGray">
        <fgColor indexed="15"/>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gray0625">
        <fgColor indexed="15"/>
      </patternFill>
    </fill>
    <fill>
      <patternFill patternType="lightGray">
        <fgColor indexed="12"/>
      </patternFill>
    </fill>
    <fill>
      <patternFill patternType="solid">
        <fgColor indexed="14"/>
        <bgColor indexed="64"/>
      </patternFill>
    </fill>
    <fill>
      <patternFill patternType="solid">
        <fgColor indexed="27"/>
        <bgColor indexed="64"/>
      </patternFill>
    </fill>
    <fill>
      <patternFill patternType="solid">
        <fgColor indexed="48"/>
      </patternFill>
    </fill>
    <fill>
      <patternFill patternType="solid">
        <fgColor indexed="23"/>
        <bgColor indexed="64"/>
      </patternFill>
    </fill>
    <fill>
      <patternFill patternType="gray0625"/>
    </fill>
    <fill>
      <patternFill patternType="solid">
        <fgColor indexed="12"/>
        <bgColor indexed="64"/>
      </patternFill>
    </fill>
    <fill>
      <patternFill patternType="mediumGray"/>
    </fill>
    <fill>
      <patternFill patternType="solid">
        <fgColor indexed="26"/>
        <bgColor indexed="64"/>
      </patternFill>
    </fill>
    <fill>
      <patternFill patternType="solid">
        <fgColor indexed="16"/>
      </patternFill>
    </fill>
    <fill>
      <patternFill patternType="solid">
        <fgColor indexed="17"/>
      </patternFill>
    </fill>
    <fill>
      <patternFill patternType="solid">
        <fgColor indexed="65"/>
        <bgColor indexed="64"/>
      </patternFill>
    </fill>
    <fill>
      <patternFill patternType="solid">
        <fgColor indexed="18"/>
      </patternFill>
    </fill>
    <fill>
      <patternFill patternType="solid">
        <fgColor indexed="13"/>
        <bgColor indexed="15"/>
      </patternFill>
    </fill>
    <fill>
      <patternFill patternType="solid">
        <fgColor indexed="11"/>
        <bgColor indexed="64"/>
      </patternFill>
    </fill>
    <fill>
      <patternFill patternType="darkTrellis">
        <fgColor indexed="13"/>
        <bgColor indexed="9"/>
      </patternFill>
    </fill>
    <fill>
      <patternFill patternType="gray0625">
        <fgColor indexed="26"/>
        <bgColor indexed="43"/>
      </patternFill>
    </fill>
    <fill>
      <patternFill patternType="gray0625">
        <fgColor indexed="22"/>
      </patternFill>
    </fill>
    <fill>
      <patternFill patternType="solid">
        <fgColor indexed="13"/>
      </patternFill>
    </fill>
    <fill>
      <patternFill patternType="solid">
        <fgColor rgb="FF42C4DD"/>
        <bgColor indexed="64"/>
      </patternFill>
    </fill>
    <fill>
      <patternFill patternType="solid">
        <fgColor rgb="FFFFFFFF"/>
        <bgColor indexed="64"/>
      </patternFill>
    </fill>
    <fill>
      <patternFill patternType="solid">
        <fgColor indexed="26"/>
        <bgColor indexed="9"/>
      </patternFill>
    </fill>
    <fill>
      <patternFill patternType="solid">
        <fgColor indexed="47"/>
        <bgColor indexed="22"/>
      </patternFill>
    </fill>
    <fill>
      <patternFill patternType="solid">
        <fgColor indexed="43"/>
        <bgColor indexed="26"/>
      </patternFill>
    </fill>
    <fill>
      <patternFill patternType="solid">
        <fgColor indexed="27"/>
        <bgColor indexed="41"/>
      </patternFill>
    </fill>
    <fill>
      <patternFill patternType="solid">
        <fgColor indexed="51"/>
      </patternFill>
    </fill>
    <fill>
      <patternFill patternType="solid">
        <fgColor rgb="FF002060"/>
        <bgColor indexed="64"/>
      </patternFill>
    </fill>
    <fill>
      <patternFill patternType="solid">
        <fgColor theme="0" tint="-0.14999847407452621"/>
        <bgColor indexed="64"/>
      </patternFill>
    </fill>
  </fills>
  <borders count="5911">
    <border>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bottom style="hair">
        <color indexed="64"/>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hair">
        <color indexed="22"/>
      </top>
      <bottom style="hair">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top/>
      <bottom/>
      <diagonal/>
    </border>
    <border>
      <left/>
      <right style="thin">
        <color indexed="8"/>
      </right>
      <top style="thin">
        <color indexed="8"/>
      </top>
      <bottom/>
      <diagonal/>
    </border>
    <border>
      <left style="hair">
        <color indexed="64"/>
      </left>
      <right/>
      <top/>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right/>
      <top style="medium">
        <color indexed="18"/>
      </top>
      <bottom/>
      <diagonal/>
    </border>
    <border>
      <left style="thin">
        <color indexed="64"/>
      </left>
      <right style="thick">
        <color indexed="64"/>
      </right>
      <top style="thin">
        <color indexed="64"/>
      </top>
      <bottom style="thick">
        <color indexed="64"/>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style="thick">
        <color indexed="9"/>
      </left>
      <right/>
      <top style="thick">
        <color indexed="9"/>
      </top>
      <bottom style="thick">
        <color indexed="9"/>
      </bottom>
      <diagonal/>
    </border>
    <border>
      <left/>
      <right/>
      <top style="thick">
        <color indexed="18"/>
      </top>
      <bottom/>
      <diagonal/>
    </border>
    <border>
      <left/>
      <right/>
      <top/>
      <bottom style="thick">
        <color indexed="62"/>
      </bottom>
      <diagonal/>
    </border>
    <border>
      <left/>
      <right/>
      <top style="thick">
        <color indexed="54"/>
      </top>
      <bottom/>
      <diagonal/>
    </border>
    <border>
      <left/>
      <right/>
      <top/>
      <bottom style="thin">
        <color indexed="18"/>
      </bottom>
      <diagonal/>
    </border>
    <border>
      <left/>
      <right/>
      <top/>
      <bottom style="thick">
        <color indexed="22"/>
      </bottom>
      <diagonal/>
    </border>
    <border>
      <left/>
      <right/>
      <top style="thick">
        <color indexed="9"/>
      </top>
      <bottom style="thick">
        <color indexed="9"/>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9"/>
      </right>
      <top/>
      <bottom/>
      <diagonal/>
    </border>
    <border>
      <left style="medium">
        <color indexed="64"/>
      </left>
      <right style="medium">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245D"/>
      </left>
      <right style="medium">
        <color rgb="FF00245D"/>
      </right>
      <top style="medium">
        <color rgb="FF00245D"/>
      </top>
      <bottom style="medium">
        <color rgb="FF00245D"/>
      </bottom>
      <diagonal/>
    </border>
    <border>
      <left style="medium">
        <color rgb="FF00245D"/>
      </left>
      <right style="medium">
        <color rgb="FF00245D"/>
      </right>
      <top/>
      <bottom/>
      <diagonal/>
    </border>
    <border>
      <left/>
      <right style="medium">
        <color rgb="FF00245D"/>
      </right>
      <top/>
      <bottom/>
      <diagonal/>
    </border>
    <border>
      <left style="medium">
        <color rgb="FF00245D"/>
      </left>
      <right style="medium">
        <color rgb="FF00245D"/>
      </right>
      <top/>
      <bottom style="medium">
        <color rgb="FF00245D"/>
      </bottom>
      <diagonal/>
    </border>
    <border>
      <left/>
      <right style="medium">
        <color indexed="64"/>
      </right>
      <top style="medium">
        <color indexed="64"/>
      </top>
      <bottom style="medium">
        <color rgb="FF00245D"/>
      </bottom>
      <diagonal/>
    </border>
    <border>
      <left style="medium">
        <color indexed="64"/>
      </left>
      <right style="medium">
        <color rgb="FF00245D"/>
      </right>
      <top style="medium">
        <color indexed="64"/>
      </top>
      <bottom style="medium">
        <color rgb="FF00245D"/>
      </bottom>
      <diagonal/>
    </border>
    <border>
      <left/>
      <right style="medium">
        <color rgb="FF00245D"/>
      </right>
      <top style="medium">
        <color indexed="64"/>
      </top>
      <bottom style="medium">
        <color rgb="FF00245D"/>
      </bottom>
      <diagonal/>
    </border>
    <border>
      <left style="medium">
        <color indexed="64"/>
      </left>
      <right/>
      <top style="medium">
        <color indexed="64"/>
      </top>
      <bottom style="medium">
        <color rgb="FF00245D"/>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rgb="FF00245D"/>
      </bottom>
      <diagonal/>
    </border>
    <border>
      <left style="medium">
        <color rgb="FF00245D"/>
      </left>
      <right style="medium">
        <color indexed="64"/>
      </right>
      <top/>
      <bottom style="medium">
        <color rgb="FF00245D"/>
      </bottom>
      <diagonal/>
    </border>
    <border>
      <left style="medium">
        <color indexed="64"/>
      </left>
      <right/>
      <top style="medium">
        <color indexed="64"/>
      </top>
      <bottom style="medium">
        <color indexed="64"/>
      </bottom>
      <diagonal/>
    </border>
    <border>
      <left style="medium">
        <color rgb="FF00245D"/>
      </left>
      <right/>
      <top style="medium">
        <color rgb="FF00245D"/>
      </top>
      <bottom/>
      <diagonal/>
    </border>
    <border>
      <left style="medium">
        <color rgb="FF00245D"/>
      </left>
      <right/>
      <top/>
      <bottom/>
      <diagonal/>
    </border>
    <border>
      <left style="medium">
        <color rgb="FF00245D"/>
      </left>
      <right/>
      <top/>
      <bottom style="medium">
        <color rgb="FF00245D"/>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rgb="FF00245D"/>
      </right>
      <top style="medium">
        <color indexed="64"/>
      </top>
      <bottom/>
      <diagonal/>
    </border>
    <border>
      <left style="medium">
        <color indexed="64"/>
      </left>
      <right style="thin">
        <color indexed="64"/>
      </right>
      <top/>
      <bottom/>
      <diagonal/>
    </border>
  </borders>
  <cellStyleXfs count="64356">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0" fontId="3" fillId="0" borderId="0"/>
    <xf numFmtId="0" fontId="16" fillId="0" borderId="0"/>
    <xf numFmtId="0" fontId="23" fillId="0" borderId="0"/>
    <xf numFmtId="0" fontId="3" fillId="0" borderId="0"/>
    <xf numFmtId="0" fontId="3" fillId="0" borderId="0"/>
    <xf numFmtId="0" fontId="3" fillId="0" borderId="0"/>
    <xf numFmtId="0" fontId="3" fillId="0" borderId="0"/>
    <xf numFmtId="0" fontId="3" fillId="0" borderId="0"/>
    <xf numFmtId="175" fontId="40" fillId="0" borderId="4">
      <protection locked="0"/>
    </xf>
    <xf numFmtId="183" fontId="41" fillId="6" borderId="0"/>
    <xf numFmtId="175" fontId="41" fillId="0" borderId="1"/>
    <xf numFmtId="167" fontId="24" fillId="0" borderId="0" applyFont="0" applyFill="0" applyBorder="0" applyAlignment="0" applyProtection="0"/>
    <xf numFmtId="43" fontId="3" fillId="0" borderId="0" applyFont="0" applyFill="0" applyBorder="0" applyAlignment="0" applyProtection="0"/>
    <xf numFmtId="181" fontId="42" fillId="8" borderId="0"/>
    <xf numFmtId="175" fontId="43" fillId="0" borderId="5" applyBorder="0"/>
    <xf numFmtId="181" fontId="45" fillId="0" borderId="0">
      <protection locked="0"/>
    </xf>
    <xf numFmtId="175" fontId="46" fillId="0" borderId="5"/>
    <xf numFmtId="175" fontId="47" fillId="6" borderId="0"/>
    <xf numFmtId="0" fontId="55" fillId="0" borderId="0" applyNumberFormat="0" applyFill="0" applyBorder="0" applyAlignment="0" applyProtection="0"/>
    <xf numFmtId="38" fontId="34" fillId="0" borderId="0"/>
    <xf numFmtId="38" fontId="37" fillId="0" borderId="0"/>
    <xf numFmtId="38" fontId="38" fillId="0" borderId="0"/>
    <xf numFmtId="38" fontId="39" fillId="0" borderId="0"/>
    <xf numFmtId="0" fontId="24" fillId="0" borderId="0"/>
    <xf numFmtId="0" fontId="24" fillId="0" borderId="0"/>
    <xf numFmtId="0" fontId="24" fillId="0" borderId="0"/>
    <xf numFmtId="175" fontId="47" fillId="6" borderId="0"/>
    <xf numFmtId="167" fontId="36" fillId="0" borderId="0" applyFont="0" applyFill="0" applyBorder="0" applyAlignment="0" applyProtection="0"/>
    <xf numFmtId="177" fontId="25" fillId="0" borderId="0"/>
    <xf numFmtId="0" fontId="23" fillId="0" borderId="0"/>
    <xf numFmtId="0" fontId="56" fillId="0" borderId="0"/>
    <xf numFmtId="37" fontId="48" fillId="0" borderId="0">
      <protection locked="0"/>
    </xf>
    <xf numFmtId="9" fontId="24" fillId="0" borderId="0" applyFont="0" applyFill="0" applyBorder="0" applyAlignment="0" applyProtection="0"/>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1" borderId="0"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7" applyNumberFormat="0" applyProtection="0">
      <alignment horizontal="left" vertical="center" indent="1"/>
    </xf>
    <xf numFmtId="4" fontId="27" fillId="20" borderId="0" applyNumberFormat="0" applyProtection="0">
      <alignment horizontal="left" vertical="center" indent="1"/>
    </xf>
    <xf numFmtId="4" fontId="27" fillId="11" borderId="0" applyNumberFormat="0" applyProtection="0">
      <alignment horizontal="left" vertical="center" indent="1"/>
    </xf>
    <xf numFmtId="4" fontId="29" fillId="20" borderId="6" applyNumberFormat="0" applyProtection="0">
      <alignment horizontal="right" vertical="center"/>
    </xf>
    <xf numFmtId="4" fontId="30" fillId="20" borderId="0" applyNumberFormat="0" applyProtection="0">
      <alignment horizontal="left" vertical="center" indent="1"/>
    </xf>
    <xf numFmtId="4" fontId="30" fillId="11" borderId="0" applyNumberFormat="0" applyProtection="0">
      <alignment horizontal="left" vertical="center" indent="1"/>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48" fillId="0" borderId="0"/>
    <xf numFmtId="0" fontId="49" fillId="0" borderId="0"/>
    <xf numFmtId="0" fontId="48" fillId="0" borderId="0"/>
    <xf numFmtId="37" fontId="50" fillId="0" borderId="0">
      <protection locked="0"/>
    </xf>
    <xf numFmtId="37" fontId="51" fillId="7" borderId="0"/>
    <xf numFmtId="0" fontId="49" fillId="0" borderId="0"/>
    <xf numFmtId="37" fontId="52" fillId="0" borderId="0"/>
    <xf numFmtId="37" fontId="50" fillId="0" borderId="0">
      <protection locked="0"/>
    </xf>
    <xf numFmtId="37" fontId="53" fillId="0" borderId="0"/>
    <xf numFmtId="37" fontId="53" fillId="7" borderId="0"/>
    <xf numFmtId="0" fontId="49" fillId="0" borderId="0"/>
    <xf numFmtId="37" fontId="54" fillId="0" borderId="0"/>
    <xf numFmtId="49" fontId="48" fillId="0" borderId="0"/>
    <xf numFmtId="0" fontId="3" fillId="0" borderId="0"/>
    <xf numFmtId="0" fontId="1" fillId="0" borderId="0"/>
    <xf numFmtId="9" fontId="1" fillId="0" borderId="0" applyFont="0" applyFill="0" applyBorder="0" applyAlignment="0" applyProtection="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3"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xf numFmtId="0" fontId="56" fillId="31" borderId="13"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24" fillId="0" borderId="0"/>
    <xf numFmtId="0" fontId="36" fillId="0" borderId="0"/>
    <xf numFmtId="9" fontId="58" fillId="0" borderId="0">
      <alignment horizontal="right"/>
    </xf>
    <xf numFmtId="0" fontId="59" fillId="0" borderId="0" applyNumberFormat="0" applyFill="0" applyBorder="0" applyAlignment="0" applyProtection="0"/>
    <xf numFmtId="188" fontId="60" fillId="0" borderId="0" applyFont="0" applyFill="0" applyBorder="0" applyAlignment="0" applyProtection="0"/>
    <xf numFmtId="189" fontId="61" fillId="0" borderId="0" applyFont="0" applyFill="0" applyBorder="0" applyAlignment="0" applyProtection="0"/>
    <xf numFmtId="190" fontId="61" fillId="0" borderId="0" applyFont="0" applyFill="0" applyBorder="0" applyAlignment="0" applyProtection="0"/>
    <xf numFmtId="191" fontId="61" fillId="0" borderId="0" applyFont="0" applyFill="0" applyBorder="0" applyAlignment="0" applyProtection="0"/>
    <xf numFmtId="192" fontId="61" fillId="0" borderId="0" applyFont="0" applyFill="0" applyBorder="0" applyAlignment="0" applyProtection="0"/>
    <xf numFmtId="193" fontId="60" fillId="0" borderId="0" applyFont="0" applyFill="0" applyBorder="0" applyAlignment="0" applyProtection="0"/>
    <xf numFmtId="0" fontId="3" fillId="23" borderId="0"/>
    <xf numFmtId="0" fontId="3" fillId="23" borderId="0"/>
    <xf numFmtId="0" fontId="3" fillId="23"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0"/>
    <xf numFmtId="0" fontId="3" fillId="23" borderId="0"/>
    <xf numFmtId="0" fontId="3" fillId="23" borderId="0"/>
    <xf numFmtId="0" fontId="3" fillId="0" borderId="0"/>
    <xf numFmtId="0" fontId="3" fillId="0" borderId="0"/>
    <xf numFmtId="0" fontId="3" fillId="0" borderId="0"/>
    <xf numFmtId="0" fontId="62" fillId="0" borderId="0"/>
    <xf numFmtId="0" fontId="36" fillId="0" borderId="0"/>
    <xf numFmtId="0" fontId="3" fillId="0" borderId="0"/>
    <xf numFmtId="10" fontId="63" fillId="0" borderId="0"/>
    <xf numFmtId="0" fontId="3" fillId="0" borderId="0"/>
    <xf numFmtId="0" fontId="3" fillId="11" borderId="21" applyNumberFormat="0">
      <alignment horizontal="left" vertical="center"/>
    </xf>
    <xf numFmtId="0" fontId="64" fillId="0" borderId="0" applyNumberFormat="0" applyFont="0" applyFill="0" applyBorder="0" applyAlignment="0" applyProtection="0"/>
    <xf numFmtId="0" fontId="65" fillId="0" borderId="0"/>
    <xf numFmtId="166" fontId="65" fillId="0" borderId="0" applyFont="0" applyFill="0" applyBorder="0" applyAlignment="0" applyProtection="0"/>
    <xf numFmtId="167" fontId="65" fillId="0" borderId="0" applyFont="0" applyFill="0" applyBorder="0" applyAlignment="0" applyProtection="0"/>
    <xf numFmtId="165" fontId="6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66" fillId="0" borderId="0"/>
    <xf numFmtId="0" fontId="3" fillId="0" borderId="0"/>
    <xf numFmtId="194"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7" fillId="0" borderId="0">
      <alignment vertical="center"/>
    </xf>
    <xf numFmtId="0" fontId="3" fillId="0" borderId="0"/>
    <xf numFmtId="0" fontId="68" fillId="0" borderId="0"/>
    <xf numFmtId="0" fontId="3" fillId="0" borderId="0" applyNumberFormat="0" applyFill="0" applyBorder="0" applyAlignment="0" applyProtection="0"/>
    <xf numFmtId="0" fontId="3"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9" fillId="0" borderId="0"/>
    <xf numFmtId="0" fontId="3" fillId="0" borderId="0"/>
    <xf numFmtId="0" fontId="3" fillId="0" borderId="0"/>
    <xf numFmtId="0" fontId="3" fillId="0" borderId="0"/>
    <xf numFmtId="0" fontId="62"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68" fillId="0" borderId="0"/>
    <xf numFmtId="0" fontId="68"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68" fillId="0" borderId="0"/>
    <xf numFmtId="0" fontId="3" fillId="0" borderId="0"/>
    <xf numFmtId="0" fontId="68"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8" fillId="0" borderId="0"/>
    <xf numFmtId="0" fontId="69" fillId="0" borderId="0"/>
    <xf numFmtId="0" fontId="3" fillId="0" borderId="0"/>
    <xf numFmtId="0" fontId="69" fillId="0" borderId="0"/>
    <xf numFmtId="0" fontId="68" fillId="0" borderId="0"/>
    <xf numFmtId="0" fontId="3" fillId="0" borderId="0"/>
    <xf numFmtId="196"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19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7" fontId="3" fillId="0" borderId="0" applyFont="0" applyFill="0" applyBorder="0" applyAlignment="0" applyProtection="0"/>
    <xf numFmtId="171" fontId="70" fillId="0" borderId="0">
      <alignment horizontal="right"/>
    </xf>
    <xf numFmtId="0" fontId="3" fillId="0" borderId="0"/>
    <xf numFmtId="0" fontId="64" fillId="0" borderId="0" applyNumberFormat="0" applyFont="0" applyFill="0" applyBorder="0" applyAlignment="0" applyProtection="0"/>
    <xf numFmtId="0" fontId="3" fillId="0" borderId="0"/>
    <xf numFmtId="196" fontId="3" fillId="0" borderId="0" applyFont="0" applyFill="0" applyBorder="0" applyAlignment="0" applyProtection="0"/>
    <xf numFmtId="0" fontId="3" fillId="0" borderId="0" applyFont="0" applyFill="0" applyBorder="0" applyAlignment="0" applyProtection="0"/>
    <xf numFmtId="198" fontId="3" fillId="0" borderId="0" applyFont="0" applyFill="0" applyBorder="0" applyAlignment="0" applyProtection="0"/>
    <xf numFmtId="19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39" fontId="3" fillId="0" borderId="0" applyFont="0" applyFill="0" applyBorder="0" applyAlignment="0" applyProtection="0"/>
    <xf numFmtId="203" fontId="3" fillId="0" borderId="0" applyFont="0" applyFill="0" applyBorder="0" applyAlignment="0" applyProtection="0"/>
    <xf numFmtId="187" fontId="3" fillId="0" borderId="0" applyFont="0" applyFill="0" applyBorder="0" applyAlignment="0" applyProtection="0"/>
    <xf numFmtId="0" fontId="69" fillId="0" borderId="0"/>
    <xf numFmtId="0" fontId="69"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4" fontId="3" fillId="0" borderId="0" applyFont="0" applyFill="0" applyBorder="0" applyAlignment="0" applyProtection="0"/>
    <xf numFmtId="0" fontId="62" fillId="0" borderId="0"/>
    <xf numFmtId="0" fontId="68" fillId="0" borderId="0"/>
    <xf numFmtId="0" fontId="3" fillId="0" borderId="0"/>
    <xf numFmtId="0" fontId="3" fillId="0" borderId="0"/>
    <xf numFmtId="0" fontId="3" fillId="0" borderId="0"/>
    <xf numFmtId="0" fontId="69" fillId="0" borderId="0"/>
    <xf numFmtId="0" fontId="3" fillId="0" borderId="0"/>
    <xf numFmtId="0" fontId="3" fillId="0" borderId="0"/>
    <xf numFmtId="0" fontId="3" fillId="0" borderId="0"/>
    <xf numFmtId="0" fontId="68" fillId="0" borderId="0"/>
    <xf numFmtId="0" fontId="3" fillId="0" borderId="0" applyNumberFormat="0" applyFill="0" applyBorder="0" applyAlignment="0" applyProtection="0"/>
    <xf numFmtId="0" fontId="71"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2" borderId="0" applyNumberFormat="0" applyFont="0" applyAlignment="0" applyProtection="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68" fillId="0" borderId="0"/>
    <xf numFmtId="0" fontId="3" fillId="0" borderId="0" applyFont="0" applyFill="0" applyBorder="0" applyAlignment="0" applyProtection="0"/>
    <xf numFmtId="0" fontId="3" fillId="0" borderId="0" applyFont="0" applyFill="0" applyBorder="0" applyAlignment="0" applyProtection="0"/>
    <xf numFmtId="205"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7"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Protection="0">
      <alignment horizontal="right"/>
    </xf>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7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7"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219" fontId="3" fillId="0" borderId="0" applyFont="0" applyFill="0" applyBorder="0" applyAlignment="0" applyProtection="0"/>
    <xf numFmtId="0" fontId="62" fillId="0" borderId="0"/>
    <xf numFmtId="0" fontId="62" fillId="0" borderId="0"/>
    <xf numFmtId="0" fontId="3" fillId="0" borderId="0"/>
    <xf numFmtId="0" fontId="3" fillId="0" borderId="0"/>
    <xf numFmtId="0" fontId="68" fillId="0" borderId="0"/>
    <xf numFmtId="0" fontId="3" fillId="0" borderId="0"/>
    <xf numFmtId="0" fontId="68" fillId="0" borderId="0"/>
    <xf numFmtId="0" fontId="68" fillId="0" borderId="0"/>
    <xf numFmtId="0" fontId="3" fillId="0" borderId="0"/>
    <xf numFmtId="0"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72" fillId="0" borderId="0" applyNumberFormat="0" applyFill="0" applyBorder="0" applyProtection="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2" fillId="0" borderId="0"/>
    <xf numFmtId="0" fontId="62" fillId="0" borderId="0"/>
    <xf numFmtId="0" fontId="62" fillId="0" borderId="0"/>
    <xf numFmtId="0" fontId="62" fillId="0" borderId="0"/>
    <xf numFmtId="0" fontId="3" fillId="0" borderId="0"/>
    <xf numFmtId="0" fontId="3" fillId="0" borderId="0" applyNumberFormat="0" applyFill="0" applyBorder="0" applyAlignment="0" applyProtection="0"/>
    <xf numFmtId="0" fontId="54" fillId="0" borderId="22"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23" applyNumberFormat="0" applyFill="0" applyProtection="0">
      <alignment horizontal="center"/>
    </xf>
    <xf numFmtId="0" fontId="7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4" applyNumberFormat="0" applyFont="0" applyFill="0" applyAlignment="0" applyProtection="0"/>
    <xf numFmtId="0" fontId="3" fillId="0" borderId="0" applyNumberFormat="0" applyFill="0" applyBorder="0" applyProtection="0">
      <alignment horizontal="left"/>
    </xf>
    <xf numFmtId="0" fontId="7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centerContinuous"/>
    </xf>
    <xf numFmtId="0" fontId="74"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68"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220" fontId="35" fillId="0" borderId="0" applyFont="0" applyFill="0" applyBorder="0" applyAlignment="0" applyProtection="0"/>
    <xf numFmtId="166" fontId="36" fillId="0" borderId="0" applyFont="0" applyFill="0" applyBorder="0" applyAlignment="0" applyProtection="0"/>
    <xf numFmtId="42" fontId="3"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3" fontId="3"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39" fontId="3" fillId="0" borderId="0" applyFont="0" applyFill="0" applyBorder="0" applyAlignment="0" applyProtection="0"/>
    <xf numFmtId="0" fontId="48" fillId="0" borderId="0"/>
    <xf numFmtId="0" fontId="3" fillId="0" borderId="0"/>
    <xf numFmtId="0" fontId="36" fillId="0" borderId="0"/>
    <xf numFmtId="224" fontId="3" fillId="0" borderId="0" applyFont="0" applyFill="0" applyBorder="0" applyAlignment="0" applyProtection="0"/>
    <xf numFmtId="39" fontId="3" fillId="0" borderId="0" applyFont="0" applyFill="0" applyBorder="0" applyAlignment="0" applyProtection="0"/>
    <xf numFmtId="40" fontId="35" fillId="0" borderId="0" applyFont="0" applyFill="0" applyBorder="0" applyAlignment="0" applyProtection="0"/>
    <xf numFmtId="174" fontId="3" fillId="0" borderId="0" applyFont="0" applyFill="0" applyBorder="0" applyAlignment="0" applyProtection="0"/>
    <xf numFmtId="220" fontId="3" fillId="0" borderId="0" applyFont="0" applyFill="0" applyBorder="0" applyAlignment="0" applyProtection="0"/>
    <xf numFmtId="225" fontId="3" fillId="0" borderId="0" applyFont="0" applyFill="0" applyBorder="0" applyAlignment="0" applyProtection="0"/>
    <xf numFmtId="0" fontId="75" fillId="0" borderId="0" applyNumberFormat="0" applyFill="0" applyBorder="0" applyAlignment="0" applyProtection="0">
      <alignment vertical="top"/>
      <protection locked="0"/>
    </xf>
    <xf numFmtId="0" fontId="3" fillId="0" borderId="0"/>
    <xf numFmtId="0" fontId="76" fillId="0" borderId="0"/>
    <xf numFmtId="9" fontId="3" fillId="0" borderId="0"/>
    <xf numFmtId="0" fontId="62" fillId="0" borderId="0"/>
    <xf numFmtId="37" fontId="61" fillId="0" borderId="0" applyFont="0" applyFill="0" applyBorder="0" applyAlignment="0" applyProtection="0"/>
    <xf numFmtId="169" fontId="76" fillId="0" borderId="0"/>
    <xf numFmtId="226" fontId="60" fillId="0" borderId="0" applyFont="0" applyFill="0" applyBorder="0" applyAlignment="0" applyProtection="0"/>
    <xf numFmtId="0" fontId="76" fillId="0" borderId="0"/>
    <xf numFmtId="2" fontId="76" fillId="0" borderId="0"/>
    <xf numFmtId="227" fontId="60" fillId="0" borderId="0" applyFont="0" applyFill="0" applyBorder="0" applyAlignment="0" applyProtection="0"/>
    <xf numFmtId="228" fontId="76" fillId="0" borderId="0"/>
    <xf numFmtId="228" fontId="76" fillId="0" borderId="0"/>
    <xf numFmtId="0" fontId="76" fillId="0" borderId="0"/>
    <xf numFmtId="0" fontId="76" fillId="0" borderId="0"/>
    <xf numFmtId="0" fontId="76" fillId="0" borderId="0"/>
    <xf numFmtId="229" fontId="60" fillId="0" borderId="0" applyFont="0" applyFill="0" applyBorder="0" applyAlignment="0" applyProtection="0"/>
    <xf numFmtId="230" fontId="3" fillId="0" borderId="0" applyFont="0" applyFill="0" applyBorder="0" applyAlignment="0" applyProtection="0"/>
    <xf numFmtId="181" fontId="77" fillId="0" borderId="0"/>
    <xf numFmtId="187" fontId="3" fillId="0" borderId="0"/>
    <xf numFmtId="169" fontId="76" fillId="0" borderId="25" applyFont="0" applyFill="0" applyBorder="0" applyAlignment="0" applyProtection="0">
      <alignment horizontal="center"/>
    </xf>
    <xf numFmtId="2" fontId="77" fillId="0" borderId="0"/>
    <xf numFmtId="0" fontId="56" fillId="33" borderId="0" applyNumberFormat="0" applyBorder="0" applyAlignment="0" applyProtection="0"/>
    <xf numFmtId="0" fontId="56" fillId="34"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1" borderId="0" applyNumberFormat="0" applyBorder="0" applyAlignment="0" applyProtection="0"/>
    <xf numFmtId="171" fontId="70" fillId="0" borderId="0">
      <alignment horizontal="right"/>
    </xf>
    <xf numFmtId="2" fontId="76" fillId="0" borderId="0" applyFont="0" applyFill="0" applyBorder="0" applyAlignment="0" applyProtection="0"/>
    <xf numFmtId="37" fontId="60" fillId="0" borderId="0"/>
    <xf numFmtId="37" fontId="60" fillId="0" borderId="0"/>
    <xf numFmtId="37" fontId="60" fillId="0" borderId="0"/>
    <xf numFmtId="37" fontId="77" fillId="0" borderId="0"/>
    <xf numFmtId="37" fontId="77" fillId="0" borderId="0"/>
    <xf numFmtId="37" fontId="77" fillId="0" borderId="0"/>
    <xf numFmtId="37" fontId="60" fillId="0" borderId="0"/>
    <xf numFmtId="37" fontId="60" fillId="0" borderId="0"/>
    <xf numFmtId="37" fontId="60" fillId="0" borderId="0"/>
    <xf numFmtId="37" fontId="77" fillId="0" borderId="0"/>
    <xf numFmtId="37" fontId="77" fillId="0" borderId="0"/>
    <xf numFmtId="37" fontId="77" fillId="0" borderId="0"/>
    <xf numFmtId="37" fontId="77" fillId="0" borderId="0"/>
    <xf numFmtId="0" fontId="56" fillId="7" borderId="0" applyNumberFormat="0" applyBorder="0" applyAlignment="0" applyProtection="0"/>
    <xf numFmtId="0" fontId="56" fillId="34" borderId="0" applyNumberFormat="0" applyBorder="0" applyAlignment="0" applyProtection="0"/>
    <xf numFmtId="0" fontId="56" fillId="32" borderId="0" applyNumberFormat="0" applyBorder="0" applyAlignment="0" applyProtection="0"/>
    <xf numFmtId="0" fontId="56" fillId="7" borderId="0" applyNumberFormat="0" applyBorder="0" applyAlignment="0" applyProtection="0"/>
    <xf numFmtId="0" fontId="56" fillId="36" borderId="0" applyNumberFormat="0" applyBorder="0" applyAlignment="0" applyProtection="0"/>
    <xf numFmtId="0" fontId="56" fillId="32"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0" fontId="57" fillId="32" borderId="0" applyNumberFormat="0" applyBorder="0" applyAlignment="0" applyProtection="0"/>
    <xf numFmtId="0" fontId="57" fillId="7"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37" fontId="78" fillId="0" borderId="0">
      <alignment horizontal="center"/>
    </xf>
    <xf numFmtId="3" fontId="79" fillId="10" borderId="5" applyFont="0" applyAlignment="0" applyProtection="0"/>
    <xf numFmtId="187" fontId="80" fillId="9" borderId="0" applyFont="0" applyBorder="0"/>
    <xf numFmtId="0" fontId="81" fillId="38" borderId="0"/>
    <xf numFmtId="187" fontId="80" fillId="14" borderId="0" applyNumberFormat="0" applyFont="0" applyBorder="0" applyAlignment="0" applyProtection="0"/>
    <xf numFmtId="187" fontId="67" fillId="8" borderId="0" applyNumberFormat="0" applyFont="0" applyBorder="0" applyAlignment="0" applyProtection="0"/>
    <xf numFmtId="187" fontId="35" fillId="39" borderId="0" applyBorder="0"/>
    <xf numFmtId="187" fontId="3" fillId="0" borderId="12" applyNumberFormat="0" applyBorder="0" applyAlignment="0" applyProtection="0"/>
    <xf numFmtId="172" fontId="58" fillId="0" borderId="0" applyBorder="0">
      <alignment horizontal="right"/>
    </xf>
    <xf numFmtId="172" fontId="35" fillId="0" borderId="12" applyBorder="0">
      <alignment horizontal="right"/>
    </xf>
    <xf numFmtId="168" fontId="82" fillId="0" borderId="0" applyBorder="0">
      <alignment horizontal="right"/>
    </xf>
    <xf numFmtId="168" fontId="83" fillId="0" borderId="12" applyBorder="0">
      <alignment horizontal="right"/>
    </xf>
    <xf numFmtId="187" fontId="84" fillId="0" borderId="0">
      <alignment horizontal="left" indent="1"/>
    </xf>
    <xf numFmtId="187" fontId="85" fillId="0" borderId="26" applyBorder="0"/>
    <xf numFmtId="187" fontId="80" fillId="10" borderId="12" applyNumberFormat="0" applyFont="0" applyBorder="0" applyAlignment="0" applyProtection="0"/>
    <xf numFmtId="172" fontId="49" fillId="15" borderId="26" applyBorder="0">
      <alignment horizontal="right"/>
    </xf>
    <xf numFmtId="172" fontId="49" fillId="0" borderId="26" applyBorder="0">
      <alignment horizontal="right"/>
    </xf>
    <xf numFmtId="187" fontId="48" fillId="0" borderId="12" applyNumberFormat="0" applyBorder="0" applyAlignment="0" applyProtection="0"/>
    <xf numFmtId="0" fontId="49" fillId="9" borderId="27" applyBorder="0">
      <alignment horizontal="center"/>
    </xf>
    <xf numFmtId="0" fontId="48" fillId="0" borderId="0"/>
    <xf numFmtId="0" fontId="86" fillId="0" borderId="0">
      <alignment horizontal="center"/>
    </xf>
    <xf numFmtId="231" fontId="87" fillId="0" borderId="0" applyFont="0" applyFill="0" applyBorder="0" applyAlignment="0" applyProtection="0"/>
    <xf numFmtId="0" fontId="88" fillId="0" borderId="28"/>
    <xf numFmtId="0" fontId="45" fillId="0" borderId="0" applyNumberFormat="0" applyFill="0" applyBorder="0" applyAlignment="0">
      <protection locked="0"/>
    </xf>
    <xf numFmtId="0" fontId="36" fillId="0" borderId="0" applyFont="0" applyFill="0" applyBorder="0" applyAlignment="0" applyProtection="0"/>
    <xf numFmtId="0" fontId="89" fillId="0" borderId="0" applyFont="0" applyFill="0" applyBorder="0" applyAlignment="0" applyProtection="0"/>
    <xf numFmtId="0" fontId="26" fillId="0" borderId="0">
      <alignment horizontal="center" wrapText="1"/>
      <protection locked="0"/>
    </xf>
    <xf numFmtId="0" fontId="3" fillId="0" borderId="0" applyNumberFormat="0" applyFill="0" applyBorder="0" applyAlignment="0" applyProtection="0"/>
    <xf numFmtId="0" fontId="90" fillId="0" borderId="0" applyNumberFormat="0" applyFill="0" applyBorder="0" applyAlignment="0" applyProtection="0"/>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3" fillId="0" borderId="0" applyNumberFormat="0" applyProtection="0"/>
    <xf numFmtId="37" fontId="60" fillId="0" borderId="0"/>
    <xf numFmtId="0" fontId="94" fillId="0" borderId="0" applyNumberFormat="0" applyFill="0" applyBorder="0" applyAlignment="0" applyProtection="0"/>
    <xf numFmtId="0" fontId="95" fillId="0" borderId="30" applyNumberFormat="0" applyFill="0" applyAlignment="0" applyProtection="0"/>
    <xf numFmtId="232" fontId="35" fillId="0" borderId="31">
      <alignment horizontal="center" vertical="center"/>
      <protection locked="0"/>
    </xf>
    <xf numFmtId="15" fontId="35" fillId="0" borderId="31">
      <alignment horizontal="center" vertical="center"/>
      <protection locked="0"/>
    </xf>
    <xf numFmtId="233" fontId="35" fillId="0" borderId="31">
      <alignment horizontal="center" vertical="center"/>
      <protection locked="0"/>
    </xf>
    <xf numFmtId="234" fontId="35" fillId="0" borderId="31">
      <alignment horizontal="center" vertical="center"/>
      <protection locked="0"/>
    </xf>
    <xf numFmtId="235" fontId="35" fillId="0" borderId="31">
      <alignment horizontal="center" vertical="center"/>
      <protection locked="0"/>
    </xf>
    <xf numFmtId="236" fontId="35" fillId="0" borderId="31">
      <alignment horizontal="center" vertical="center"/>
      <protection locked="0"/>
    </xf>
    <xf numFmtId="0" fontId="35" fillId="0" borderId="31">
      <alignment vertical="center"/>
      <protection locked="0"/>
    </xf>
    <xf numFmtId="232" fontId="35" fillId="0" borderId="31">
      <alignment horizontal="right" vertical="center"/>
      <protection locked="0"/>
    </xf>
    <xf numFmtId="237" fontId="35" fillId="0" borderId="31">
      <alignment horizontal="right" vertical="center"/>
      <protection locked="0"/>
    </xf>
    <xf numFmtId="233" fontId="35" fillId="0" borderId="31">
      <alignment horizontal="right" vertical="center"/>
      <protection locked="0"/>
    </xf>
    <xf numFmtId="234" fontId="35" fillId="0" borderId="31">
      <alignment horizontal="right" vertical="center"/>
      <protection locked="0"/>
    </xf>
    <xf numFmtId="235" fontId="35" fillId="0" borderId="31">
      <alignment horizontal="right" vertical="center"/>
      <protection locked="0"/>
    </xf>
    <xf numFmtId="236" fontId="35" fillId="0" borderId="31">
      <alignment horizontal="right" vertical="center"/>
      <protection locked="0"/>
    </xf>
    <xf numFmtId="0" fontId="3" fillId="0" borderId="0"/>
    <xf numFmtId="0" fontId="36" fillId="0" borderId="0"/>
    <xf numFmtId="2" fontId="96" fillId="40" borderId="0">
      <alignment vertical="center"/>
    </xf>
    <xf numFmtId="2" fontId="97" fillId="40" borderId="0">
      <alignment vertical="center"/>
    </xf>
    <xf numFmtId="238" fontId="98" fillId="0" borderId="0"/>
    <xf numFmtId="239" fontId="98" fillId="0" borderId="0" applyNumberFormat="0" applyFill="0" applyBorder="0" applyAlignment="0" applyProtection="0"/>
    <xf numFmtId="0" fontId="99" fillId="25" borderId="0" applyNumberFormat="0" applyBorder="0" applyAlignment="0" applyProtection="0"/>
    <xf numFmtId="240" fontId="26" fillId="0" borderId="20" applyNumberFormat="0" applyFont="0" applyFill="0" applyBorder="0" applyAlignment="0"/>
    <xf numFmtId="49" fontId="100" fillId="41" borderId="16">
      <alignment horizontal="center"/>
    </xf>
    <xf numFmtId="241" fontId="101" fillId="42" borderId="17" applyFont="0" applyFill="0" applyBorder="0" applyAlignment="0" applyProtection="0">
      <alignment horizontal="center"/>
    </xf>
    <xf numFmtId="0" fontId="102" fillId="0" borderId="0" applyNumberFormat="0" applyFill="0" applyBorder="0" applyAlignment="0" applyProtection="0">
      <protection locked="0"/>
    </xf>
    <xf numFmtId="0" fontId="103" fillId="38" borderId="32"/>
    <xf numFmtId="0" fontId="102" fillId="0" borderId="0" applyNumberFormat="0" applyFill="0" applyBorder="0" applyAlignment="0" applyProtection="0">
      <protection locked="0"/>
    </xf>
    <xf numFmtId="242" fontId="3" fillId="0" borderId="0"/>
    <xf numFmtId="0" fontId="104" fillId="43" borderId="16" applyProtection="0"/>
    <xf numFmtId="0" fontId="105" fillId="0" borderId="0"/>
    <xf numFmtId="0" fontId="104" fillId="0" borderId="0"/>
    <xf numFmtId="3" fontId="106" fillId="0" borderId="0"/>
    <xf numFmtId="0" fontId="107" fillId="0" borderId="0" applyNumberFormat="0" applyFill="0" applyBorder="0" applyAlignment="0" applyProtection="0"/>
    <xf numFmtId="0" fontId="108" fillId="0" borderId="2" applyNumberFormat="0" applyFill="0" applyAlignment="0" applyProtection="0"/>
    <xf numFmtId="0" fontId="107" fillId="0" borderId="0" applyNumberFormat="0" applyFill="0" applyBorder="0" applyAlignment="0" applyProtection="0"/>
    <xf numFmtId="37" fontId="60" fillId="0" borderId="2" applyNumberFormat="0" applyFont="0" applyFill="0" applyAlignment="0" applyProtection="0"/>
    <xf numFmtId="0" fontId="49" fillId="0" borderId="33">
      <alignment horizontal="right"/>
    </xf>
    <xf numFmtId="243" fontId="3" fillId="0" borderId="15" applyAlignment="0" applyProtection="0"/>
    <xf numFmtId="1" fontId="109" fillId="9" borderId="34"/>
    <xf numFmtId="244" fontId="85" fillId="0" borderId="35"/>
    <xf numFmtId="0" fontId="80" fillId="0" borderId="36"/>
    <xf numFmtId="175" fontId="110" fillId="0" borderId="0"/>
    <xf numFmtId="0" fontId="67" fillId="0" borderId="0" applyFont="0" applyFill="0" applyBorder="0" applyAlignment="0" applyProtection="0"/>
    <xf numFmtId="165" fontId="36"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167" fontId="36" fillId="0" borderId="0">
      <alignment horizontal="right"/>
    </xf>
    <xf numFmtId="43" fontId="36" fillId="0" borderId="0">
      <alignment horizontal="right"/>
    </xf>
    <xf numFmtId="167" fontId="36" fillId="0" borderId="0">
      <alignment horizontal="right"/>
    </xf>
    <xf numFmtId="43" fontId="36" fillId="0" borderId="0">
      <alignment horizontal="right"/>
    </xf>
    <xf numFmtId="43" fontId="36" fillId="0" borderId="0">
      <alignment horizontal="right"/>
    </xf>
    <xf numFmtId="43" fontId="36" fillId="0" borderId="0">
      <alignment horizontal="right"/>
    </xf>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3" fillId="0" borderId="0"/>
    <xf numFmtId="245" fontId="80" fillId="44" borderId="0" applyNumberFormat="0">
      <alignment vertical="center"/>
    </xf>
    <xf numFmtId="3" fontId="80" fillId="0" borderId="0" applyNumberFormat="0" applyBorder="0">
      <alignment vertical="center"/>
    </xf>
    <xf numFmtId="246" fontId="48" fillId="0" borderId="0"/>
    <xf numFmtId="247" fontId="48" fillId="0" borderId="0"/>
    <xf numFmtId="248" fontId="48" fillId="0" borderId="0"/>
    <xf numFmtId="246" fontId="48" fillId="0" borderId="26"/>
    <xf numFmtId="247" fontId="48" fillId="0" borderId="26"/>
    <xf numFmtId="248" fontId="48" fillId="0" borderId="26"/>
    <xf numFmtId="249" fontId="80" fillId="0" borderId="0"/>
    <xf numFmtId="250" fontId="48" fillId="0" borderId="0"/>
    <xf numFmtId="251" fontId="114" fillId="0" borderId="0" applyFill="0" applyBorder="0" applyAlignment="0"/>
    <xf numFmtId="252" fontId="30" fillId="0" borderId="0" applyFill="0" applyBorder="0" applyAlignment="0"/>
    <xf numFmtId="253" fontId="48" fillId="0" borderId="0"/>
    <xf numFmtId="254" fontId="48" fillId="0" borderId="0"/>
    <xf numFmtId="250" fontId="48" fillId="0" borderId="26"/>
    <xf numFmtId="253" fontId="48" fillId="0" borderId="26"/>
    <xf numFmtId="254" fontId="48" fillId="0" borderId="26"/>
    <xf numFmtId="255" fontId="48" fillId="0" borderId="26"/>
    <xf numFmtId="255" fontId="48" fillId="0" borderId="0"/>
    <xf numFmtId="256" fontId="80" fillId="0" borderId="0"/>
    <xf numFmtId="257" fontId="48" fillId="0" borderId="0">
      <alignment horizontal="right"/>
      <protection locked="0"/>
    </xf>
    <xf numFmtId="258" fontId="48" fillId="0" borderId="0">
      <alignment horizontal="right"/>
      <protection locked="0"/>
    </xf>
    <xf numFmtId="259" fontId="80" fillId="0" borderId="37">
      <alignment horizontal="center"/>
    </xf>
    <xf numFmtId="260" fontId="80" fillId="0" borderId="0"/>
    <xf numFmtId="261" fontId="48" fillId="0" borderId="0"/>
    <xf numFmtId="262" fontId="30" fillId="0" borderId="0" applyFill="0" applyBorder="0" applyAlignment="0"/>
    <xf numFmtId="263" fontId="30" fillId="0" borderId="0" applyFill="0" applyBorder="0" applyAlignment="0"/>
    <xf numFmtId="264" fontId="30" fillId="0" borderId="0" applyFill="0" applyBorder="0" applyAlignment="0"/>
    <xf numFmtId="265" fontId="48" fillId="0" borderId="0"/>
    <xf numFmtId="266" fontId="48" fillId="0" borderId="0"/>
    <xf numFmtId="261" fontId="48" fillId="0" borderId="26"/>
    <xf numFmtId="265" fontId="48" fillId="0" borderId="26"/>
    <xf numFmtId="266" fontId="48" fillId="0" borderId="26"/>
    <xf numFmtId="267" fontId="30" fillId="0" borderId="0" applyFill="0" applyBorder="0" applyAlignment="0"/>
    <xf numFmtId="268" fontId="30" fillId="0" borderId="0" applyFill="0" applyBorder="0" applyAlignment="0"/>
    <xf numFmtId="252" fontId="30" fillId="0" borderId="0" applyFill="0" applyBorder="0" applyAlignment="0"/>
    <xf numFmtId="175" fontId="80" fillId="39" borderId="0" applyNumberFormat="0" applyBorder="0">
      <alignment vertical="center"/>
    </xf>
    <xf numFmtId="269" fontId="115" fillId="45" borderId="29">
      <protection hidden="1"/>
    </xf>
    <xf numFmtId="270" fontId="115" fillId="46" borderId="29">
      <protection hidden="1"/>
    </xf>
    <xf numFmtId="202" fontId="115" fillId="18" borderId="29">
      <alignment horizontal="right"/>
      <protection hidden="1"/>
    </xf>
    <xf numFmtId="271" fontId="115" fillId="18" borderId="29">
      <alignment horizontal="right"/>
    </xf>
    <xf numFmtId="49" fontId="100" fillId="47" borderId="5">
      <alignment horizontal="center"/>
    </xf>
    <xf numFmtId="0" fontId="116" fillId="48" borderId="21" applyNumberFormat="0" applyAlignment="0" applyProtection="0"/>
    <xf numFmtId="259" fontId="80" fillId="0" borderId="0"/>
    <xf numFmtId="272" fontId="80" fillId="0" borderId="0"/>
    <xf numFmtId="273" fontId="80" fillId="0" borderId="0"/>
    <xf numFmtId="39" fontId="117" fillId="0" borderId="9" applyNumberFormat="0" applyFill="0" applyBorder="0"/>
    <xf numFmtId="0" fontId="118" fillId="21" borderId="5"/>
    <xf numFmtId="3" fontId="119" fillId="0" borderId="9" applyBorder="0">
      <alignment vertical="center"/>
    </xf>
    <xf numFmtId="41" fontId="120" fillId="0" borderId="0" applyFont="0" applyFill="0" applyBorder="0" applyAlignment="0" applyProtection="0"/>
    <xf numFmtId="43" fontId="120" fillId="0" borderId="0" applyFont="0" applyFill="0" applyBorder="0" applyAlignment="0" applyProtection="0"/>
    <xf numFmtId="0" fontId="121" fillId="49" borderId="0" applyNumberFormat="0" applyFont="0" applyBorder="0" applyAlignment="0"/>
    <xf numFmtId="240" fontId="26" fillId="0" borderId="20" applyFill="0"/>
    <xf numFmtId="274" fontId="35" fillId="0" borderId="38"/>
    <xf numFmtId="0" fontId="35" fillId="0" borderId="0" applyNumberFormat="0" applyFont="0" applyFill="0" applyBorder="0">
      <alignment horizontal="center" vertical="center"/>
      <protection locked="0"/>
    </xf>
    <xf numFmtId="0" fontId="122" fillId="0" borderId="39" applyNumberFormat="0" applyFill="0" applyAlignment="0" applyProtection="0"/>
    <xf numFmtId="0" fontId="123" fillId="50" borderId="40" applyNumberFormat="0" applyAlignment="0" applyProtection="0"/>
    <xf numFmtId="232" fontId="35" fillId="0" borderId="0" applyFill="0" applyBorder="0">
      <alignment horizontal="center" vertical="center"/>
    </xf>
    <xf numFmtId="15" fontId="35" fillId="0" borderId="0" applyFill="0" applyBorder="0">
      <alignment horizontal="center" vertical="center"/>
    </xf>
    <xf numFmtId="233" fontId="35" fillId="0" borderId="0" applyFill="0" applyBorder="0">
      <alignment horizontal="center" vertical="center"/>
    </xf>
    <xf numFmtId="234" fontId="35" fillId="0" borderId="0" applyFill="0" applyBorder="0">
      <alignment horizontal="center" vertical="center"/>
    </xf>
    <xf numFmtId="235" fontId="35" fillId="0" borderId="0" applyFill="0" applyBorder="0">
      <alignment horizontal="center" vertical="center"/>
    </xf>
    <xf numFmtId="236" fontId="35" fillId="0" borderId="0" applyFill="0" applyBorder="0">
      <alignment horizontal="center" vertical="center"/>
    </xf>
    <xf numFmtId="0" fontId="124" fillId="0" borderId="0">
      <alignment horizontal="right"/>
    </xf>
    <xf numFmtId="1" fontId="125" fillId="0" borderId="0"/>
    <xf numFmtId="0" fontId="126" fillId="8" borderId="0"/>
    <xf numFmtId="188" fontId="127" fillId="0" borderId="0" applyFill="0" applyBorder="0" applyAlignment="0" applyProtection="0"/>
    <xf numFmtId="0" fontId="128" fillId="0" borderId="0"/>
    <xf numFmtId="275" fontId="3" fillId="0" borderId="0">
      <alignment horizontal="right"/>
    </xf>
    <xf numFmtId="276" fontId="129" fillId="0" borderId="0" applyNumberFormat="0" applyAlignment="0">
      <alignment vertical="center"/>
    </xf>
    <xf numFmtId="0" fontId="130" fillId="0" borderId="2" applyNumberFormat="0" applyFill="0" applyProtection="0">
      <alignment horizontal="left" vertical="center"/>
    </xf>
    <xf numFmtId="0" fontId="76" fillId="0" borderId="0">
      <alignment horizontal="center" wrapText="1"/>
      <protection hidden="1"/>
    </xf>
    <xf numFmtId="0" fontId="131" fillId="0" borderId="33" applyNumberFormat="0" applyFill="0" applyProtection="0">
      <alignment horizontal="center" vertical="center"/>
    </xf>
    <xf numFmtId="0" fontId="132" fillId="0" borderId="2" applyNumberFormat="0" applyFill="0" applyBorder="0" applyProtection="0">
      <alignment horizontal="right" vertical="center"/>
    </xf>
    <xf numFmtId="0" fontId="57" fillId="37"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57" fillId="53" borderId="0" applyNumberFormat="0" applyBorder="0" applyAlignment="0" applyProtection="0"/>
    <xf numFmtId="0" fontId="57" fillId="37" borderId="0" applyNumberFormat="0" applyBorder="0" applyAlignment="0" applyProtection="0"/>
    <xf numFmtId="0" fontId="57" fillId="54" borderId="0" applyNumberFormat="0" applyBorder="0" applyAlignment="0" applyProtection="0"/>
    <xf numFmtId="0" fontId="133" fillId="55" borderId="10" applyNumberFormat="0" applyProtection="0">
      <alignment horizontal="center" vertical="center" wrapText="1"/>
    </xf>
    <xf numFmtId="0" fontId="133" fillId="55" borderId="0" applyNumberFormat="0" applyBorder="0" applyProtection="0">
      <alignment horizontal="centerContinuous" vertical="center"/>
    </xf>
    <xf numFmtId="0" fontId="49" fillId="8" borderId="0" applyNumberFormat="0">
      <alignment horizontal="center" vertical="top" wrapText="1"/>
    </xf>
    <xf numFmtId="0" fontId="49" fillId="8" borderId="0" applyNumberFormat="0">
      <alignment horizontal="left" vertical="top" wrapText="1"/>
    </xf>
    <xf numFmtId="0" fontId="49" fillId="8" borderId="0" applyNumberFormat="0">
      <alignment horizontal="centerContinuous" vertical="top"/>
    </xf>
    <xf numFmtId="0" fontId="48" fillId="8" borderId="0" applyNumberFormat="0">
      <alignment horizontal="center" vertical="top" wrapText="1"/>
    </xf>
    <xf numFmtId="0" fontId="49" fillId="21" borderId="0" applyNumberFormat="0">
      <alignment horizontal="center" vertical="top" wrapText="1"/>
    </xf>
    <xf numFmtId="0" fontId="36" fillId="0" borderId="41" applyNumberFormat="0" applyFont="0" applyFill="0" applyAlignment="0" applyProtection="0">
      <alignment horizontal="left"/>
    </xf>
    <xf numFmtId="0" fontId="92" fillId="0" borderId="4">
      <alignment horizontal="center"/>
    </xf>
    <xf numFmtId="277" fontId="134" fillId="0" borderId="0"/>
    <xf numFmtId="277" fontId="134" fillId="0" borderId="0"/>
    <xf numFmtId="277" fontId="134" fillId="0" borderId="0"/>
    <xf numFmtId="277" fontId="134" fillId="0" borderId="0"/>
    <xf numFmtId="277" fontId="134" fillId="0" borderId="0"/>
    <xf numFmtId="277" fontId="134" fillId="0" borderId="0"/>
    <xf numFmtId="277" fontId="134" fillId="0" borderId="0"/>
    <xf numFmtId="277" fontId="134" fillId="0" borderId="0"/>
    <xf numFmtId="172" fontId="135" fillId="0" borderId="0" applyFont="0" applyFill="0" applyBorder="0" applyAlignment="0" applyProtection="0"/>
    <xf numFmtId="165" fontId="26" fillId="0" borderId="0"/>
    <xf numFmtId="267" fontId="3" fillId="0" borderId="0" applyFont="0" applyFill="0" applyBorder="0" applyAlignment="0" applyProtection="0"/>
    <xf numFmtId="187" fontId="108" fillId="0" borderId="0" applyFont="0" applyFill="0" applyBorder="0" applyAlignment="0">
      <alignment horizontal="center" wrapText="1"/>
    </xf>
    <xf numFmtId="278" fontId="36" fillId="0" borderId="0" applyFont="0" applyFill="0" applyBorder="0" applyAlignment="0" applyProtection="0"/>
    <xf numFmtId="279" fontId="36" fillId="0" borderId="0" applyFont="0" applyFill="0" applyBorder="0" applyAlignment="0" applyProtection="0"/>
    <xf numFmtId="187" fontId="3"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alignment horizontal="right"/>
    </xf>
    <xf numFmtId="280" fontId="137"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80" fontId="137" fillId="0" borderId="0"/>
    <xf numFmtId="0" fontId="35" fillId="0" borderId="0"/>
    <xf numFmtId="281" fontId="138" fillId="0" borderId="0">
      <protection locked="0"/>
    </xf>
    <xf numFmtId="182" fontId="36" fillId="0" borderId="0" applyAlignment="0" applyProtection="0">
      <alignment horizontal="right"/>
    </xf>
    <xf numFmtId="0" fontId="139" fillId="56" borderId="0">
      <alignment horizontal="center" vertical="center" wrapText="1"/>
    </xf>
    <xf numFmtId="38" fontId="3" fillId="0" borderId="0" applyNumberFormat="0" applyFill="0" applyBorder="0">
      <alignment horizontal="left"/>
    </xf>
    <xf numFmtId="187" fontId="44" fillId="0" borderId="0" applyBorder="0"/>
    <xf numFmtId="17" fontId="44" fillId="0" borderId="11" applyBorder="0"/>
    <xf numFmtId="0" fontId="140" fillId="0" borderId="0" applyNumberFormat="0" applyAlignment="0">
      <alignment horizontal="left"/>
    </xf>
    <xf numFmtId="282" fontId="76" fillId="0" borderId="0" applyFill="0" applyBorder="0">
      <alignment horizontal="right"/>
      <protection locked="0"/>
    </xf>
    <xf numFmtId="283" fontId="62" fillId="0" borderId="0" applyFont="0"/>
    <xf numFmtId="284" fontId="36" fillId="0" borderId="0" applyFont="0" applyFill="0" applyBorder="0" applyProtection="0">
      <alignment horizontal="right" vertical="top"/>
    </xf>
    <xf numFmtId="285" fontId="36" fillId="0" borderId="0"/>
    <xf numFmtId="286" fontId="48" fillId="0" borderId="0" applyFont="0" applyFill="0" applyBorder="0" applyAlignment="0" applyProtection="0">
      <alignment vertical="center"/>
    </xf>
    <xf numFmtId="287" fontId="62" fillId="0" borderId="0" applyFont="0"/>
    <xf numFmtId="175" fontId="45" fillId="0" borderId="0" applyFill="0" applyBorder="0">
      <protection locked="0"/>
    </xf>
    <xf numFmtId="252" fontId="3" fillId="0" borderId="0" applyFont="0" applyFill="0" applyBorder="0" applyAlignment="0" applyProtection="0"/>
    <xf numFmtId="0" fontId="108" fillId="0" borderId="0" applyFont="0" applyFill="0" applyBorder="0" applyAlignment="0">
      <alignment horizontal="center" wrapText="1"/>
    </xf>
    <xf numFmtId="8" fontId="141" fillId="0" borderId="42">
      <protection locked="0"/>
    </xf>
    <xf numFmtId="0" fontId="136" fillId="0" borderId="0" applyFont="0" applyFill="0" applyBorder="0" applyAlignment="0" applyProtection="0">
      <alignment horizontal="right"/>
    </xf>
    <xf numFmtId="288" fontId="142" fillId="0" borderId="1" applyBorder="0"/>
    <xf numFmtId="289" fontId="143" fillId="0" borderId="0" applyFont="0" applyFill="0" applyBorder="0" applyAlignment="0" applyProtection="0">
      <alignment horizontal="right"/>
    </xf>
    <xf numFmtId="0" fontId="136" fillId="0" borderId="0" applyFont="0" applyFill="0" applyBorder="0" applyAlignment="0" applyProtection="0">
      <alignment horizontal="right"/>
    </xf>
    <xf numFmtId="290" fontId="48" fillId="0" borderId="0" applyFont="0" applyFill="0" applyBorder="0" applyAlignment="0" applyProtection="0">
      <alignment vertical="center"/>
    </xf>
    <xf numFmtId="291" fontId="48" fillId="0" borderId="0" applyFont="0" applyFill="0" applyBorder="0" applyAlignment="0" applyProtection="0">
      <alignment vertical="center"/>
    </xf>
    <xf numFmtId="292" fontId="48" fillId="0" borderId="0" applyFont="0" applyFill="0" applyBorder="0" applyAlignment="0" applyProtection="0">
      <alignment vertical="center"/>
    </xf>
    <xf numFmtId="293" fontId="48" fillId="0" borderId="0" applyFont="0" applyFill="0" applyBorder="0" applyAlignment="0" applyProtection="0">
      <alignment vertical="center"/>
    </xf>
    <xf numFmtId="294" fontId="48" fillId="0" borderId="0" applyFont="0" applyFill="0" applyBorder="0" applyAlignment="0" applyProtection="0">
      <alignment vertical="center"/>
    </xf>
    <xf numFmtId="295" fontId="48" fillId="0" borderId="0" applyFont="0" applyFill="0" applyBorder="0" applyAlignment="0" applyProtection="0">
      <alignment vertical="center"/>
    </xf>
    <xf numFmtId="296" fontId="48" fillId="0" borderId="0" applyFont="0" applyFill="0" applyBorder="0" applyAlignment="0" applyProtection="0">
      <alignment vertical="center"/>
    </xf>
    <xf numFmtId="242" fontId="48" fillId="0" borderId="0" applyFont="0" applyFill="0" applyBorder="0" applyAlignment="0" applyProtection="0">
      <alignment vertical="center"/>
    </xf>
    <xf numFmtId="297" fontId="48" fillId="0" borderId="0" applyFont="0" applyFill="0" applyBorder="0" applyAlignment="0" applyProtection="0">
      <alignment vertical="center"/>
    </xf>
    <xf numFmtId="298" fontId="48" fillId="0" borderId="0" applyFont="0" applyFill="0" applyBorder="0" applyAlignment="0" applyProtection="0">
      <alignment vertical="center"/>
    </xf>
    <xf numFmtId="299" fontId="48" fillId="0" borderId="0" applyFont="0" applyFill="0" applyBorder="0" applyAlignment="0" applyProtection="0">
      <alignment vertical="center"/>
    </xf>
    <xf numFmtId="300" fontId="48" fillId="0" borderId="0" applyFont="0" applyFill="0" applyBorder="0" applyAlignment="0" applyProtection="0">
      <alignment vertical="center"/>
    </xf>
    <xf numFmtId="301" fontId="138" fillId="0" borderId="0">
      <protection locked="0"/>
    </xf>
    <xf numFmtId="0" fontId="144" fillId="0" borderId="43" applyFont="0" applyFill="0" applyBorder="0" applyAlignment="0" applyProtection="0">
      <alignment horizontal="right"/>
    </xf>
    <xf numFmtId="0" fontId="145" fillId="0" borderId="0" applyNumberFormat="0" applyBorder="0">
      <alignment horizontal="right"/>
    </xf>
    <xf numFmtId="171" fontId="63" fillId="0" borderId="0">
      <alignment horizontal="right"/>
    </xf>
    <xf numFmtId="171" fontId="63" fillId="0" borderId="0" applyNumberFormat="0" applyAlignment="0">
      <alignment horizontal="right"/>
    </xf>
    <xf numFmtId="0" fontId="62" fillId="0" borderId="0" applyFont="0" applyFill="0" applyBorder="0" applyAlignment="0" applyProtection="0"/>
    <xf numFmtId="246" fontId="48" fillId="10" borderId="25">
      <protection locked="0"/>
    </xf>
    <xf numFmtId="247" fontId="48" fillId="10" borderId="25">
      <protection locked="0"/>
    </xf>
    <xf numFmtId="248" fontId="48" fillId="10" borderId="25">
      <protection locked="0"/>
    </xf>
    <xf numFmtId="250" fontId="48" fillId="10" borderId="25">
      <protection locked="0"/>
    </xf>
    <xf numFmtId="253" fontId="48" fillId="10" borderId="25">
      <protection locked="0"/>
    </xf>
    <xf numFmtId="254" fontId="48" fillId="10" borderId="25">
      <protection locked="0"/>
    </xf>
    <xf numFmtId="255" fontId="48" fillId="10" borderId="25">
      <protection locked="0"/>
    </xf>
    <xf numFmtId="257" fontId="48" fillId="6" borderId="25">
      <alignment horizontal="right"/>
      <protection locked="0"/>
    </xf>
    <xf numFmtId="258" fontId="48" fillId="6" borderId="25">
      <alignment horizontal="right"/>
      <protection locked="0"/>
    </xf>
    <xf numFmtId="0" fontId="146" fillId="0" borderId="0" applyNumberFormat="0" applyFill="0" applyBorder="0" applyAlignment="0">
      <protection locked="0"/>
    </xf>
    <xf numFmtId="0" fontId="147" fillId="10" borderId="16">
      <alignment horizontal="right"/>
    </xf>
    <xf numFmtId="0" fontId="48" fillId="39" borderId="25">
      <alignment horizontal="left"/>
      <protection locked="0"/>
    </xf>
    <xf numFmtId="49" fontId="48" fillId="8" borderId="25">
      <alignment horizontal="left" vertical="top" wrapText="1"/>
      <protection locked="0"/>
    </xf>
    <xf numFmtId="261" fontId="48" fillId="10" borderId="25">
      <protection locked="0"/>
    </xf>
    <xf numFmtId="265" fontId="48" fillId="10" borderId="25">
      <protection locked="0"/>
    </xf>
    <xf numFmtId="266" fontId="48" fillId="10" borderId="25">
      <protection locked="0"/>
    </xf>
    <xf numFmtId="0" fontId="148" fillId="0" borderId="0"/>
    <xf numFmtId="49" fontId="48" fillId="8" borderId="25">
      <alignment horizontal="left"/>
      <protection locked="0"/>
    </xf>
    <xf numFmtId="302" fontId="48" fillId="10" borderId="25">
      <alignment horizontal="left" indent="1"/>
      <protection locked="0"/>
    </xf>
    <xf numFmtId="303" fontId="149" fillId="10" borderId="16">
      <protection locked="0"/>
    </xf>
    <xf numFmtId="181" fontId="150" fillId="0" borderId="0" applyBorder="0">
      <protection locked="0"/>
    </xf>
    <xf numFmtId="0" fontId="151" fillId="0" borderId="0">
      <protection locked="0"/>
    </xf>
    <xf numFmtId="10" fontId="152" fillId="0" borderId="0" applyBorder="0"/>
    <xf numFmtId="15" fontId="60" fillId="0" borderId="0" applyFont="0" applyFill="0" applyBorder="0" applyAlignment="0" applyProtection="0"/>
    <xf numFmtId="304" fontId="153" fillId="0" borderId="0" applyFont="0" applyFill="0" applyBorder="0" applyProtection="0">
      <alignment horizontal="left" vertical="top"/>
    </xf>
    <xf numFmtId="305" fontId="36" fillId="0" borderId="0" applyFont="0" applyFill="0" applyBorder="0" applyProtection="0">
      <alignment horizontal="left" vertical="top"/>
    </xf>
    <xf numFmtId="306" fontId="48" fillId="0" borderId="0" applyFont="0" applyFill="0" applyBorder="0" applyAlignment="0" applyProtection="0">
      <alignment vertical="center"/>
    </xf>
    <xf numFmtId="243" fontId="48" fillId="0" borderId="0" applyFont="0" applyFill="0" applyBorder="0" applyAlignment="0" applyProtection="0">
      <alignment vertical="center"/>
    </xf>
    <xf numFmtId="0" fontId="136" fillId="0" borderId="0" applyFont="0" applyFill="0" applyBorder="0" applyAlignment="0" applyProtection="0"/>
    <xf numFmtId="14" fontId="30" fillId="0" borderId="0" applyFill="0" applyBorder="0" applyAlignment="0"/>
    <xf numFmtId="0" fontId="36" fillId="0" borderId="0" applyFont="0" applyFill="0" applyBorder="0" applyAlignment="0"/>
    <xf numFmtId="0" fontId="26" fillId="0" borderId="0"/>
    <xf numFmtId="307" fontId="154" fillId="0" borderId="0" applyFont="0" applyFill="0" applyBorder="0" applyAlignment="0" applyProtection="0"/>
    <xf numFmtId="42" fontId="154" fillId="0" borderId="0" applyFont="0" applyFill="0" applyBorder="0" applyAlignment="0" applyProtection="0"/>
    <xf numFmtId="170" fontId="63" fillId="0" borderId="0"/>
    <xf numFmtId="308" fontId="63" fillId="0" borderId="0"/>
    <xf numFmtId="0" fontId="26" fillId="0" borderId="0"/>
    <xf numFmtId="0" fontId="155" fillId="0" borderId="9" applyNumberFormat="0" applyFill="0" applyBorder="0" applyAlignment="0">
      <alignment horizontal="left"/>
      <protection locked="0"/>
    </xf>
    <xf numFmtId="0" fontId="49" fillId="6" borderId="0">
      <protection locked="0"/>
    </xf>
    <xf numFmtId="0" fontId="80" fillId="9" borderId="0">
      <alignment horizontal="left"/>
    </xf>
    <xf numFmtId="0" fontId="80" fillId="57" borderId="0">
      <alignment horizontal="left"/>
    </xf>
    <xf numFmtId="10" fontId="3" fillId="57" borderId="16" applyNumberFormat="0" applyFont="0" applyBorder="0" applyAlignment="0" applyProtection="0">
      <protection locked="0"/>
    </xf>
    <xf numFmtId="0" fontId="36" fillId="0" borderId="0" applyFont="0" applyFill="0" applyBorder="0" applyAlignment="0" applyProtection="0"/>
    <xf numFmtId="0" fontId="100" fillId="0" borderId="0">
      <protection locked="0"/>
    </xf>
    <xf numFmtId="167" fontId="3" fillId="0" borderId="0" applyFont="0" applyFill="0" applyBorder="0" applyAlignment="0" applyProtection="0"/>
    <xf numFmtId="0" fontId="138" fillId="0" borderId="0">
      <protection locked="0"/>
    </xf>
    <xf numFmtId="309" fontId="156" fillId="6" borderId="0"/>
    <xf numFmtId="309" fontId="156" fillId="6" borderId="16"/>
    <xf numFmtId="0" fontId="124" fillId="0" borderId="0"/>
    <xf numFmtId="0" fontId="30" fillId="0" borderId="0" applyFont="0" applyFill="0" applyBorder="0" applyAlignment="0" applyProtection="0">
      <protection locked="0"/>
    </xf>
    <xf numFmtId="0" fontId="136" fillId="0" borderId="44" applyNumberFormat="0" applyFont="0" applyFill="0" applyAlignment="0" applyProtection="0"/>
    <xf numFmtId="42" fontId="157" fillId="0" borderId="0" applyFill="0" applyBorder="0" applyAlignment="0" applyProtection="0"/>
    <xf numFmtId="0" fontId="3" fillId="0" borderId="15" applyNumberFormat="0" applyBorder="0"/>
    <xf numFmtId="168" fontId="36" fillId="0" borderId="0">
      <alignment horizontal="right"/>
    </xf>
    <xf numFmtId="168" fontId="158" fillId="9" borderId="45" applyNumberFormat="0" applyAlignment="0" applyProtection="0">
      <alignment vertical="top"/>
    </xf>
    <xf numFmtId="171" fontId="63" fillId="0" borderId="15">
      <alignment horizontal="right"/>
    </xf>
    <xf numFmtId="310" fontId="80" fillId="0" borderId="0" applyNumberFormat="0" applyFont="0" applyAlignment="0"/>
    <xf numFmtId="0" fontId="159" fillId="0" borderId="0">
      <alignment horizontal="left" vertical="top"/>
    </xf>
    <xf numFmtId="0" fontId="160" fillId="0" borderId="0">
      <protection locked="0"/>
    </xf>
    <xf numFmtId="0" fontId="160" fillId="0" borderId="0">
      <protection locked="0"/>
    </xf>
    <xf numFmtId="0" fontId="85" fillId="0" borderId="46"/>
    <xf numFmtId="0" fontId="161" fillId="0" borderId="47">
      <alignment vertical="center"/>
    </xf>
    <xf numFmtId="267" fontId="45" fillId="0" borderId="0" applyFill="0" applyBorder="0" applyAlignment="0"/>
    <xf numFmtId="252" fontId="45" fillId="0" borderId="0" applyFill="0" applyBorder="0" applyAlignment="0"/>
    <xf numFmtId="267" fontId="45" fillId="0" borderId="0" applyFill="0" applyBorder="0" applyAlignment="0"/>
    <xf numFmtId="268" fontId="45" fillId="0" borderId="0" applyFill="0" applyBorder="0" applyAlignment="0"/>
    <xf numFmtId="252" fontId="45" fillId="0" borderId="0" applyFill="0" applyBorder="0" applyAlignment="0"/>
    <xf numFmtId="172" fontId="55" fillId="9" borderId="5">
      <alignment horizontal="right"/>
      <protection locked="0"/>
    </xf>
    <xf numFmtId="0" fontId="36" fillId="0" borderId="0" applyFont="0" applyFill="0" applyBorder="0" applyAlignment="0"/>
    <xf numFmtId="180" fontId="80" fillId="0" borderId="0"/>
    <xf numFmtId="311" fontId="3" fillId="0" borderId="0"/>
    <xf numFmtId="176" fontId="3" fillId="0" borderId="0" applyNumberFormat="0">
      <alignment horizontal="right"/>
    </xf>
    <xf numFmtId="8" fontId="3" fillId="0" borderId="0"/>
    <xf numFmtId="168" fontId="3" fillId="0" borderId="0"/>
    <xf numFmtId="0" fontId="67" fillId="0" borderId="0"/>
    <xf numFmtId="312" fontId="3" fillId="0" borderId="0" applyFont="0" applyFill="0" applyBorder="0" applyAlignment="0" applyProtection="0"/>
    <xf numFmtId="0" fontId="80" fillId="15" borderId="0" applyNumberFormat="0" applyBorder="0">
      <alignment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0" fontId="62" fillId="0" borderId="0" applyNumberFormat="0" applyFill="0" applyBorder="0" applyAlignment="0" applyProtection="0"/>
    <xf numFmtId="313" fontId="154" fillId="0" borderId="0" applyFont="0" applyFill="0" applyBorder="0" applyAlignment="0" applyProtection="0"/>
    <xf numFmtId="171" fontId="70" fillId="0" borderId="0">
      <alignment horizontal="right"/>
    </xf>
    <xf numFmtId="238" fontId="118" fillId="0" borderId="0" applyNumberFormat="0"/>
    <xf numFmtId="238" fontId="163" fillId="0" borderId="0"/>
    <xf numFmtId="185" fontId="47" fillId="57" borderId="5" applyFont="0" applyFill="0" applyBorder="0" applyAlignment="0" applyProtection="0">
      <protection locked="0"/>
    </xf>
    <xf numFmtId="0" fontId="164" fillId="0" borderId="0"/>
    <xf numFmtId="314" fontId="81" fillId="0" borderId="0" applyFont="0" applyFill="0" applyBorder="0" applyAlignment="0"/>
    <xf numFmtId="315" fontId="118" fillId="58" borderId="0"/>
    <xf numFmtId="316" fontId="3" fillId="39" borderId="0">
      <alignment vertical="center"/>
    </xf>
    <xf numFmtId="317" fontId="118" fillId="58" borderId="0"/>
    <xf numFmtId="170" fontId="70" fillId="0" borderId="0">
      <alignment horizontal="right"/>
    </xf>
    <xf numFmtId="308" fontId="70" fillId="0" borderId="0">
      <alignment horizontal="right"/>
    </xf>
    <xf numFmtId="0" fontId="138" fillId="0" borderId="0">
      <protection locked="0"/>
    </xf>
    <xf numFmtId="0" fontId="138" fillId="0" borderId="0">
      <protection locked="0"/>
    </xf>
    <xf numFmtId="0" fontId="165" fillId="59" borderId="0"/>
    <xf numFmtId="2" fontId="35" fillId="0" borderId="0" applyFont="0" applyFill="0" applyBorder="0" applyAlignment="0" applyProtection="0"/>
    <xf numFmtId="318" fontId="3" fillId="0" borderId="0" applyProtection="0">
      <alignment horizontal="left"/>
    </xf>
    <xf numFmtId="0" fontId="67" fillId="0" borderId="0">
      <alignment vertical="center"/>
    </xf>
    <xf numFmtId="0" fontId="35" fillId="0" borderId="0" applyNumberFormat="0" applyFill="0" applyBorder="0" applyAlignment="0" applyProtection="0"/>
    <xf numFmtId="0" fontId="3" fillId="0" borderId="0" applyFill="0" applyBorder="0" applyProtection="0">
      <alignment horizontal="left"/>
    </xf>
    <xf numFmtId="4" fontId="166" fillId="0" borderId="0">
      <alignment vertical="top"/>
    </xf>
    <xf numFmtId="319" fontId="35" fillId="0" borderId="0" applyProtection="0"/>
    <xf numFmtId="320" fontId="118" fillId="0" borderId="0"/>
    <xf numFmtId="9" fontId="3" fillId="0" borderId="0" applyFont="0" applyFill="0" applyBorder="0" applyAlignment="0" applyProtection="0"/>
    <xf numFmtId="320" fontId="167" fillId="0" borderId="0"/>
    <xf numFmtId="175" fontId="3" fillId="9" borderId="28" applyNumberFormat="0" applyFont="0" applyBorder="0" applyAlignment="0">
      <alignment horizontal="centerContinuous"/>
    </xf>
    <xf numFmtId="0" fontId="35" fillId="0" borderId="0"/>
    <xf numFmtId="310" fontId="80" fillId="0" borderId="0">
      <alignment vertical="center"/>
      <protection locked="0"/>
    </xf>
    <xf numFmtId="310" fontId="80" fillId="0" borderId="0">
      <alignment vertical="center"/>
      <protection locked="0"/>
    </xf>
    <xf numFmtId="180" fontId="80" fillId="0" borderId="0">
      <alignment vertical="center"/>
      <protection locked="0"/>
    </xf>
    <xf numFmtId="0" fontId="168" fillId="26" borderId="0" applyNumberFormat="0" applyBorder="0" applyAlignment="0" applyProtection="0"/>
    <xf numFmtId="175" fontId="80" fillId="0" borderId="50">
      <alignment vertical="center"/>
    </xf>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0" fontId="169" fillId="60" borderId="0" applyNumberFormat="0" applyBorder="0">
      <alignment vertical="center"/>
    </xf>
    <xf numFmtId="0" fontId="170" fillId="0" borderId="0">
      <alignment vertical="top"/>
    </xf>
    <xf numFmtId="185" fontId="26" fillId="0" borderId="0" applyFill="0" applyBorder="0" applyAlignment="0" applyProtection="0"/>
    <xf numFmtId="0" fontId="36" fillId="0" borderId="0" applyNumberFormat="0" applyFill="0" applyProtection="0">
      <alignment horizontal="left"/>
    </xf>
    <xf numFmtId="0" fontId="171" fillId="8" borderId="0" applyNumberFormat="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48" fillId="0" borderId="0" applyNumberFormat="0" applyFill="0" applyBorder="0" applyAlignment="0" applyProtection="0">
      <alignment horizontal="left" vertical="center"/>
    </xf>
    <xf numFmtId="0" fontId="49" fillId="0" borderId="0" applyNumberFormat="0" applyFill="0" applyBorder="0" applyAlignment="0" applyProtection="0">
      <alignment vertical="center"/>
    </xf>
    <xf numFmtId="2" fontId="174" fillId="61" borderId="0"/>
    <xf numFmtId="168" fontId="3" fillId="8" borderId="5" applyNumberFormat="0" applyFont="0" applyBorder="0" applyAlignment="0" applyProtection="0"/>
    <xf numFmtId="0" fontId="136" fillId="0" borderId="0" applyFont="0" applyFill="0" applyBorder="0" applyAlignment="0" applyProtection="0">
      <alignment horizontal="right"/>
    </xf>
    <xf numFmtId="187" fontId="175" fillId="8" borderId="0" applyNumberFormat="0" applyFont="0" applyAlignment="0"/>
    <xf numFmtId="0" fontId="110" fillId="43" borderId="5" applyNumberFormat="0" applyFont="0" applyAlignment="0" applyProtection="0"/>
    <xf numFmtId="0" fontId="176" fillId="62" borderId="51"/>
    <xf numFmtId="17" fontId="177" fillId="62" borderId="51"/>
    <xf numFmtId="321" fontId="178" fillId="0" borderId="0" applyNumberFormat="0" applyFill="0" applyBorder="0" applyProtection="0">
      <alignment horizontal="left"/>
    </xf>
    <xf numFmtId="321" fontId="179" fillId="0" borderId="0">
      <alignment horizontal="left"/>
    </xf>
    <xf numFmtId="0" fontId="180" fillId="63" borderId="0" applyNumberFormat="0" applyBorder="0" applyProtection="0">
      <alignment horizontal="left" vertical="center"/>
    </xf>
    <xf numFmtId="0" fontId="181" fillId="0" borderId="2">
      <alignment horizontal="left"/>
    </xf>
    <xf numFmtId="0" fontId="182" fillId="0" borderId="0">
      <alignment horizontal="right"/>
    </xf>
    <xf numFmtId="37" fontId="106" fillId="0" borderId="0">
      <alignment horizontal="right"/>
    </xf>
    <xf numFmtId="0" fontId="183" fillId="0" borderId="0">
      <alignment horizontal="left"/>
    </xf>
    <xf numFmtId="0" fontId="184" fillId="1" borderId="0" applyNumberFormat="0" applyBorder="0" applyProtection="0">
      <alignment horizontal="left" vertical="center"/>
    </xf>
    <xf numFmtId="37" fontId="185" fillId="0" borderId="0">
      <alignment horizontal="right"/>
    </xf>
    <xf numFmtId="0" fontId="3" fillId="0" borderId="0" applyProtection="0">
      <alignment horizontal="right"/>
    </xf>
    <xf numFmtId="0" fontId="148" fillId="0" borderId="19" applyNumberFormat="0" applyAlignment="0" applyProtection="0">
      <alignment horizontal="left" vertical="center"/>
    </xf>
    <xf numFmtId="0" fontId="148" fillId="0" borderId="28">
      <alignment horizontal="left" vertical="center"/>
    </xf>
    <xf numFmtId="49" fontId="186" fillId="0" borderId="0">
      <alignment horizontal="left"/>
    </xf>
    <xf numFmtId="0" fontId="187" fillId="40" borderId="0"/>
    <xf numFmtId="0" fontId="148" fillId="0" borderId="52">
      <alignment horizontal="left"/>
    </xf>
    <xf numFmtId="0" fontId="85" fillId="0" borderId="23"/>
    <xf numFmtId="0" fontId="188" fillId="0" borderId="53" applyNumberFormat="0" applyFill="0" applyAlignment="0" applyProtection="0"/>
    <xf numFmtId="0" fontId="10" fillId="0" borderId="0" applyFill="0" applyBorder="0">
      <alignment vertical="center"/>
    </xf>
    <xf numFmtId="0" fontId="80" fillId="0" borderId="54">
      <alignment horizontal="left"/>
    </xf>
    <xf numFmtId="0" fontId="189" fillId="0" borderId="55"/>
    <xf numFmtId="0" fontId="85" fillId="0" borderId="0" applyNumberFormat="0" applyFill="0" applyBorder="0" applyProtection="0">
      <alignment horizontal="left"/>
    </xf>
    <xf numFmtId="0" fontId="85" fillId="0" borderId="56" applyNumberFormat="0" applyFill="0" applyProtection="0">
      <alignment horizontal="left"/>
    </xf>
    <xf numFmtId="0" fontId="49" fillId="0" borderId="0" applyFill="0" applyBorder="0">
      <alignment vertical="center"/>
    </xf>
    <xf numFmtId="0" fontId="92" fillId="0" borderId="0" applyFill="0" applyBorder="0">
      <alignment vertical="center"/>
    </xf>
    <xf numFmtId="0" fontId="35" fillId="0" borderId="0" applyFill="0" applyBorder="0">
      <alignment vertical="center"/>
    </xf>
    <xf numFmtId="3" fontId="148" fillId="0" borderId="10" applyBorder="0"/>
    <xf numFmtId="3" fontId="190" fillId="0" borderId="10">
      <alignment horizontal="right"/>
    </xf>
    <xf numFmtId="322" fontId="30" fillId="0" borderId="0">
      <alignment horizontal="left"/>
    </xf>
    <xf numFmtId="322" fontId="30" fillId="0" borderId="0">
      <alignment horizontal="left"/>
    </xf>
    <xf numFmtId="322" fontId="30" fillId="0" borderId="0">
      <alignment horizontal="left"/>
    </xf>
    <xf numFmtId="0" fontId="44" fillId="0" borderId="0"/>
    <xf numFmtId="0" fontId="191" fillId="9" borderId="0"/>
    <xf numFmtId="0" fontId="119" fillId="0" borderId="0" applyBorder="0">
      <alignment horizontal="left" indent="3"/>
    </xf>
    <xf numFmtId="0" fontId="192" fillId="0" borderId="10">
      <alignment horizontal="center"/>
    </xf>
    <xf numFmtId="0" fontId="192" fillId="0" borderId="0">
      <alignment horizontal="center"/>
    </xf>
    <xf numFmtId="0" fontId="193" fillId="0" borderId="2" applyFill="0" applyBorder="0" applyProtection="0">
      <alignment horizontal="center" wrapText="1"/>
    </xf>
    <xf numFmtId="0" fontId="193" fillId="0" borderId="0" applyFill="0" applyBorder="0" applyProtection="0">
      <alignment horizontal="left" vertical="top" wrapText="1"/>
    </xf>
    <xf numFmtId="0" fontId="36" fillId="0" borderId="10">
      <alignment horizontal="centerContinuous"/>
    </xf>
    <xf numFmtId="323" fontId="3" fillId="23" borderId="18" applyFill="0" applyBorder="0" applyAlignment="0">
      <alignment horizontal="centerContinuous"/>
    </xf>
    <xf numFmtId="37" fontId="194" fillId="0" borderId="0" applyNumberFormat="0" applyBorder="0" applyAlignment="0" applyProtection="0"/>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315" fontId="98" fillId="64" borderId="0">
      <protection locked="0"/>
    </xf>
    <xf numFmtId="0" fontId="108" fillId="0" borderId="0" applyFont="0" applyAlignment="0">
      <alignment horizontal="centerContinuous"/>
    </xf>
    <xf numFmtId="0" fontId="176" fillId="62" borderId="57"/>
    <xf numFmtId="41" fontId="154" fillId="0" borderId="0" applyFont="0" applyFill="0" applyBorder="0" applyAlignment="0" applyProtection="0"/>
    <xf numFmtId="44" fontId="154" fillId="0" borderId="0" applyFont="0" applyFill="0" applyBorder="0" applyAlignment="0" applyProtection="0"/>
    <xf numFmtId="324" fontId="26" fillId="0" borderId="0" applyFill="0" applyBorder="0"/>
    <xf numFmtId="14" fontId="36" fillId="0" borderId="0" applyFont="0" applyFill="0" applyBorder="0" applyAlignment="0" applyProtection="0"/>
    <xf numFmtId="0" fontId="197" fillId="0" borderId="0" applyFill="0" applyBorder="0">
      <alignment horizontal="center" vertical="center"/>
      <protection locked="0"/>
    </xf>
    <xf numFmtId="0" fontId="197" fillId="0" borderId="0" applyFill="0" applyBorder="0">
      <alignment horizontal="center" vertical="center"/>
      <protection locked="0"/>
    </xf>
    <xf numFmtId="0" fontId="198" fillId="0" borderId="0" applyFill="0" applyBorder="0">
      <alignment horizontal="left" vertical="center"/>
      <protection locked="0"/>
    </xf>
    <xf numFmtId="0" fontId="63" fillId="0" borderId="5">
      <alignment horizontal="centerContinuous"/>
    </xf>
    <xf numFmtId="49" fontId="36" fillId="0" borderId="58"/>
    <xf numFmtId="49" fontId="36" fillId="0" borderId="0"/>
    <xf numFmtId="315" fontId="118" fillId="10" borderId="0">
      <protection locked="0"/>
    </xf>
    <xf numFmtId="49" fontId="199" fillId="0" borderId="0"/>
    <xf numFmtId="325" fontId="118" fillId="10" borderId="0">
      <protection locked="0"/>
    </xf>
    <xf numFmtId="0" fontId="62" fillId="0" borderId="0"/>
    <xf numFmtId="0" fontId="36" fillId="0" borderId="0"/>
    <xf numFmtId="0" fontId="36" fillId="0" borderId="0"/>
    <xf numFmtId="0" fontId="35" fillId="0" borderId="0">
      <alignment horizontal="left"/>
    </xf>
    <xf numFmtId="4" fontId="200" fillId="65" borderId="0"/>
    <xf numFmtId="4" fontId="200" fillId="66" borderId="0"/>
    <xf numFmtId="4" fontId="35" fillId="32" borderId="0"/>
    <xf numFmtId="0" fontId="200" fillId="59" borderId="0">
      <alignment horizontal="left"/>
    </xf>
    <xf numFmtId="0" fontId="201" fillId="67" borderId="0"/>
    <xf numFmtId="0" fontId="202" fillId="67" borderId="0"/>
    <xf numFmtId="326" fontId="35" fillId="0" borderId="0">
      <alignment horizontal="right"/>
    </xf>
    <xf numFmtId="0" fontId="203" fillId="68" borderId="0">
      <alignment horizontal="left"/>
    </xf>
    <xf numFmtId="0" fontId="203" fillId="59" borderId="0">
      <alignment horizontal="left"/>
    </xf>
    <xf numFmtId="0" fontId="204" fillId="0" borderId="0">
      <alignment horizontal="left"/>
    </xf>
    <xf numFmtId="0" fontId="35" fillId="0" borderId="0">
      <alignment horizontal="left"/>
    </xf>
    <xf numFmtId="0" fontId="148" fillId="0" borderId="0"/>
    <xf numFmtId="0" fontId="205" fillId="0" borderId="0">
      <alignment horizontal="left"/>
    </xf>
    <xf numFmtId="0" fontId="204" fillId="0" borderId="0"/>
    <xf numFmtId="0" fontId="204" fillId="0" borderId="0"/>
    <xf numFmtId="0" fontId="80" fillId="9" borderId="0">
      <alignment horizontal="left"/>
    </xf>
    <xf numFmtId="176" fontId="26" fillId="0" borderId="0" applyFont="0" applyFill="0" applyBorder="0" applyAlignment="0" applyProtection="0"/>
    <xf numFmtId="3" fontId="206" fillId="0" borderId="0" applyBorder="0">
      <alignment vertical="center"/>
    </xf>
    <xf numFmtId="3" fontId="207" fillId="0" borderId="0">
      <alignment vertical="center"/>
    </xf>
    <xf numFmtId="0" fontId="136" fillId="0" borderId="0" applyNumberFormat="0" applyFill="0" applyBorder="0" applyAlignment="0" applyProtection="0"/>
    <xf numFmtId="168" fontId="208" fillId="10" borderId="0"/>
    <xf numFmtId="0" fontId="209" fillId="0" borderId="0"/>
    <xf numFmtId="0" fontId="209" fillId="0" borderId="0"/>
    <xf numFmtId="0" fontId="210" fillId="0" borderId="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72" fontId="211" fillId="9" borderId="0" applyBorder="0">
      <alignment horizontal="right"/>
      <protection locked="0"/>
    </xf>
    <xf numFmtId="0" fontId="80" fillId="10" borderId="0" applyNumberFormat="0" applyBorder="0">
      <alignment vertical="center"/>
      <protection locked="0"/>
    </xf>
    <xf numFmtId="3" fontId="212" fillId="0" borderId="59"/>
    <xf numFmtId="3" fontId="212" fillId="0" borderId="59"/>
    <xf numFmtId="249" fontId="80" fillId="64" borderId="0">
      <protection locked="0"/>
    </xf>
    <xf numFmtId="0" fontId="48" fillId="0" borderId="60" applyNumberFormat="0" applyAlignment="0">
      <alignment vertical="center"/>
    </xf>
    <xf numFmtId="184" fontId="36" fillId="10" borderId="0" applyNumberFormat="0" applyFont="0">
      <alignment vertical="top"/>
      <protection locked="0"/>
    </xf>
    <xf numFmtId="184" fontId="36" fillId="10" borderId="0" applyFont="0" applyBorder="0">
      <alignment vertical="top"/>
      <protection locked="0"/>
    </xf>
    <xf numFmtId="0" fontId="48" fillId="0" borderId="61" applyNumberFormat="0" applyAlignment="0">
      <alignment vertical="center"/>
      <protection locked="0"/>
    </xf>
    <xf numFmtId="256" fontId="80" fillId="64" borderId="0">
      <protection locked="0"/>
    </xf>
    <xf numFmtId="327" fontId="48" fillId="69" borderId="61" applyNumberFormat="0" applyAlignment="0">
      <alignment vertical="center"/>
      <protection locked="0"/>
    </xf>
    <xf numFmtId="259" fontId="80" fillId="64" borderId="0">
      <protection locked="0"/>
    </xf>
    <xf numFmtId="259" fontId="80" fillId="64" borderId="37">
      <alignment horizontal="center"/>
      <protection locked="0"/>
    </xf>
    <xf numFmtId="0" fontId="48" fillId="8" borderId="0" applyNumberFormat="0" applyAlignment="0">
      <alignment vertical="center"/>
    </xf>
    <xf numFmtId="0" fontId="48" fillId="70" borderId="0" applyNumberFormat="0" applyAlignment="0">
      <alignment vertical="center"/>
    </xf>
    <xf numFmtId="0" fontId="174" fillId="0" borderId="0" applyNumberFormat="0" applyFill="0" applyBorder="0" applyAlignment="0" applyProtection="0"/>
    <xf numFmtId="260" fontId="80" fillId="64" borderId="0">
      <protection locked="0"/>
    </xf>
    <xf numFmtId="180" fontId="80" fillId="10" borderId="0">
      <protection locked="0"/>
    </xf>
    <xf numFmtId="0" fontId="48" fillId="0" borderId="62" applyNumberFormat="0" applyAlignment="0">
      <alignment vertical="center"/>
      <protection locked="0"/>
    </xf>
    <xf numFmtId="272" fontId="80" fillId="64" borderId="0">
      <protection locked="0"/>
    </xf>
    <xf numFmtId="10" fontId="213" fillId="0" borderId="0"/>
    <xf numFmtId="241" fontId="3" fillId="10" borderId="0">
      <protection locked="0"/>
    </xf>
    <xf numFmtId="10" fontId="214" fillId="0" borderId="0"/>
    <xf numFmtId="0" fontId="100" fillId="0" borderId="0" applyNumberFormat="0" applyFill="0" applyBorder="0" applyAlignment="0">
      <protection locked="0"/>
    </xf>
    <xf numFmtId="9" fontId="215" fillId="0" borderId="0" applyNumberFormat="0" applyFill="0" applyBorder="0" applyAlignment="0">
      <alignment vertical="top" wrapText="1"/>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9" borderId="0" applyProtection="0">
      <protection hidden="1"/>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6" fillId="6" borderId="0">
      <alignment vertical="center"/>
      <protection locked="0"/>
    </xf>
    <xf numFmtId="3" fontId="217" fillId="10" borderId="0" applyBorder="0">
      <alignment vertical="center"/>
      <protection locked="0"/>
    </xf>
    <xf numFmtId="3" fontId="218" fillId="6" borderId="0">
      <alignment vertical="center"/>
      <protection locked="0"/>
    </xf>
    <xf numFmtId="3" fontId="217" fillId="10" borderId="65" applyBorder="0">
      <alignment vertical="center"/>
    </xf>
    <xf numFmtId="15" fontId="3" fillId="0" borderId="0">
      <protection locked="0"/>
    </xf>
    <xf numFmtId="2" fontId="3" fillId="0" borderId="1">
      <protection locked="0"/>
    </xf>
    <xf numFmtId="9" fontId="36" fillId="71" borderId="5" applyProtection="0">
      <alignment horizontal="right"/>
      <protection locked="0"/>
    </xf>
    <xf numFmtId="311" fontId="219" fillId="0" borderId="17" applyBorder="0">
      <protection locked="0"/>
    </xf>
    <xf numFmtId="0" fontId="220" fillId="72" borderId="0" applyNumberFormat="0"/>
    <xf numFmtId="0" fontId="3" fillId="0" borderId="0">
      <protection locked="0"/>
    </xf>
    <xf numFmtId="0" fontId="76" fillId="0" borderId="0" applyFill="0" applyBorder="0">
      <alignment horizontal="right"/>
      <protection locked="0"/>
    </xf>
    <xf numFmtId="317" fontId="118" fillId="10" borderId="0">
      <protection locked="0"/>
    </xf>
    <xf numFmtId="0" fontId="221" fillId="0" borderId="0"/>
    <xf numFmtId="328" fontId="76" fillId="0" borderId="0" applyFill="0" applyBorder="0">
      <alignment horizontal="right"/>
      <protection locked="0"/>
    </xf>
    <xf numFmtId="329" fontId="90" fillId="73" borderId="0" applyBorder="0"/>
    <xf numFmtId="0" fontId="59" fillId="74" borderId="66">
      <alignment horizontal="left" vertical="center" wrapText="1"/>
    </xf>
    <xf numFmtId="4" fontId="174" fillId="61" borderId="0"/>
    <xf numFmtId="0" fontId="222" fillId="0" borderId="0" applyNumberFormat="0" applyFill="0" applyBorder="0" applyAlignment="0"/>
    <xf numFmtId="309" fontId="223" fillId="6" borderId="0"/>
    <xf numFmtId="1" fontId="3" fillId="1" borderId="14">
      <protection locked="0"/>
    </xf>
    <xf numFmtId="0" fontId="224" fillId="0" borderId="0" applyNumberFormat="0" applyFill="0" applyBorder="0" applyProtection="0">
      <alignment horizontal="left" vertical="center"/>
    </xf>
    <xf numFmtId="0" fontId="3" fillId="0" borderId="0"/>
    <xf numFmtId="0" fontId="225" fillId="0" borderId="0"/>
    <xf numFmtId="310" fontId="226" fillId="0" borderId="0">
      <alignment horizontal="left"/>
    </xf>
    <xf numFmtId="0" fontId="80" fillId="0" borderId="0"/>
    <xf numFmtId="0" fontId="227" fillId="0" borderId="0">
      <alignment horizontal="left"/>
    </xf>
    <xf numFmtId="0" fontId="48" fillId="0" borderId="0"/>
    <xf numFmtId="0" fontId="105" fillId="0" borderId="0"/>
    <xf numFmtId="0" fontId="227" fillId="0" borderId="0">
      <alignment horizontal="left"/>
    </xf>
    <xf numFmtId="0" fontId="228" fillId="0" borderId="0">
      <alignment horizontal="center"/>
    </xf>
    <xf numFmtId="0" fontId="36" fillId="0" borderId="0" applyNumberFormat="0" applyFont="0" applyFill="0" applyBorder="0" applyProtection="0">
      <alignment horizontal="left" vertical="center"/>
    </xf>
    <xf numFmtId="1" fontId="109" fillId="9" borderId="67"/>
    <xf numFmtId="0" fontId="36" fillId="0" borderId="0">
      <alignment horizontal="left"/>
    </xf>
    <xf numFmtId="0" fontId="36" fillId="0" borderId="0">
      <alignment horizontal="left"/>
    </xf>
    <xf numFmtId="0" fontId="36" fillId="0" borderId="0">
      <alignment horizontal="left"/>
    </xf>
    <xf numFmtId="0" fontId="36" fillId="0" borderId="0">
      <alignment horizontal="left"/>
    </xf>
    <xf numFmtId="0" fontId="229" fillId="6" borderId="0">
      <alignment horizontal="left" vertical="center"/>
    </xf>
    <xf numFmtId="179" fontId="230" fillId="6" borderId="0">
      <alignment vertical="top"/>
    </xf>
    <xf numFmtId="179" fontId="230" fillId="6" borderId="0">
      <alignment vertical="top"/>
    </xf>
    <xf numFmtId="184" fontId="108" fillId="0" borderId="0"/>
    <xf numFmtId="179" fontId="231" fillId="64" borderId="0">
      <alignment vertical="top"/>
    </xf>
    <xf numFmtId="184" fontId="231" fillId="64" borderId="0">
      <alignment horizontal="left" vertical="top" indent="9"/>
    </xf>
    <xf numFmtId="184" fontId="232" fillId="0" borderId="0">
      <alignment vertical="top"/>
    </xf>
    <xf numFmtId="184" fontId="231" fillId="64" borderId="0">
      <alignment horizontal="left" vertical="top" indent="10"/>
    </xf>
    <xf numFmtId="0" fontId="233" fillId="64" borderId="0">
      <alignment horizontal="left" vertical="center"/>
    </xf>
    <xf numFmtId="179" fontId="234" fillId="64" borderId="0">
      <alignment vertical="top"/>
    </xf>
    <xf numFmtId="179" fontId="234" fillId="64" borderId="0">
      <alignment horizontal="left" vertical="top" indent="1"/>
    </xf>
    <xf numFmtId="0" fontId="235" fillId="64" borderId="0">
      <alignment horizontal="left" vertical="center"/>
    </xf>
    <xf numFmtId="179" fontId="236" fillId="64" borderId="0">
      <alignment vertical="top"/>
    </xf>
    <xf numFmtId="179" fontId="236" fillId="64" borderId="0">
      <alignment horizontal="left" vertical="top" indent="2"/>
    </xf>
    <xf numFmtId="0" fontId="237" fillId="64" borderId="0">
      <alignment horizontal="left" vertical="center"/>
    </xf>
    <xf numFmtId="179" fontId="238" fillId="64" borderId="0">
      <alignment vertical="top"/>
    </xf>
    <xf numFmtId="179" fontId="238" fillId="64" borderId="0">
      <alignment horizontal="left" vertical="top" indent="3"/>
    </xf>
    <xf numFmtId="0" fontId="239" fillId="64" borderId="0">
      <alignment horizontal="left" vertical="top"/>
    </xf>
    <xf numFmtId="179" fontId="240" fillId="64" borderId="0">
      <alignment vertical="top"/>
    </xf>
    <xf numFmtId="179" fontId="240" fillId="64" borderId="0">
      <alignment horizontal="left" vertical="top" indent="4"/>
    </xf>
    <xf numFmtId="179" fontId="241" fillId="64" borderId="0">
      <alignment vertical="top"/>
    </xf>
    <xf numFmtId="179" fontId="242" fillId="64" borderId="0">
      <alignment vertical="top"/>
    </xf>
    <xf numFmtId="179" fontId="242" fillId="64" borderId="0">
      <alignment horizontal="left" vertical="top" indent="5"/>
    </xf>
    <xf numFmtId="179" fontId="243" fillId="64" borderId="0">
      <alignment vertical="top"/>
    </xf>
    <xf numFmtId="179" fontId="244" fillId="64" borderId="0">
      <alignment vertical="top"/>
    </xf>
    <xf numFmtId="179" fontId="244" fillId="64" borderId="0">
      <alignment horizontal="left" vertical="top" indent="6"/>
    </xf>
    <xf numFmtId="179" fontId="245" fillId="64" borderId="0">
      <alignment vertical="top"/>
    </xf>
    <xf numFmtId="179" fontId="246" fillId="64" borderId="0">
      <alignment vertical="top"/>
    </xf>
    <xf numFmtId="184" fontId="246" fillId="64" borderId="0">
      <alignment horizontal="left" vertical="top" indent="7"/>
    </xf>
    <xf numFmtId="179" fontId="245" fillId="64" borderId="0">
      <alignment vertical="top"/>
    </xf>
    <xf numFmtId="179" fontId="247" fillId="64" borderId="0">
      <alignment vertical="top"/>
    </xf>
    <xf numFmtId="184" fontId="247" fillId="64" borderId="0">
      <alignment horizontal="left" vertical="top" indent="8"/>
    </xf>
    <xf numFmtId="187" fontId="36" fillId="0" borderId="0" applyNumberFormat="0" applyAlignment="0">
      <alignment horizontal="left"/>
    </xf>
    <xf numFmtId="0" fontId="248" fillId="0" borderId="2" applyNumberFormat="0" applyFill="0">
      <alignment vertical="center"/>
    </xf>
    <xf numFmtId="267" fontId="249" fillId="0" borderId="0" applyFill="0" applyBorder="0" applyAlignment="0"/>
    <xf numFmtId="252" fontId="249" fillId="0" borderId="0" applyFill="0" applyBorder="0" applyAlignment="0"/>
    <xf numFmtId="267" fontId="249" fillId="0" borderId="0" applyFill="0" applyBorder="0" applyAlignment="0"/>
    <xf numFmtId="268" fontId="249" fillId="0" borderId="0" applyFill="0" applyBorder="0" applyAlignment="0"/>
    <xf numFmtId="252" fontId="249" fillId="0" borderId="0" applyFill="0" applyBorder="0" applyAlignment="0"/>
    <xf numFmtId="37" fontId="250" fillId="0" borderId="0" applyNumberFormat="0" applyFill="0" applyBorder="0" applyAlignment="0" applyProtection="0">
      <alignment horizontal="right"/>
    </xf>
    <xf numFmtId="330" fontId="251" fillId="0" borderId="0"/>
    <xf numFmtId="3" fontId="252" fillId="0" borderId="0"/>
    <xf numFmtId="331" fontId="35" fillId="0" borderId="0" applyBorder="0">
      <alignment horizontal="left" vertical="top"/>
    </xf>
    <xf numFmtId="0" fontId="92" fillId="0" borderId="5" applyFill="0">
      <alignment horizontal="center" vertical="center"/>
    </xf>
    <xf numFmtId="0" fontId="35" fillId="0" borderId="5" applyFill="0">
      <alignment horizontal="center" vertical="center"/>
    </xf>
    <xf numFmtId="332" fontId="35" fillId="0" borderId="5" applyFill="0">
      <alignment horizontal="center" vertical="center"/>
    </xf>
    <xf numFmtId="22" fontId="3" fillId="0" borderId="0" applyFont="0" applyFill="0" applyBorder="0" applyAlignment="0" applyProtection="0"/>
    <xf numFmtId="224" fontId="3" fillId="0" borderId="0" applyFont="0" applyFill="0" applyBorder="0" applyAlignment="0" applyProtection="0"/>
    <xf numFmtId="333" fontId="3" fillId="0" borderId="0" applyFont="0" applyFill="0" applyBorder="0" applyAlignment="0" applyProtection="0"/>
    <xf numFmtId="49" fontId="253" fillId="47" borderId="5">
      <alignment horizontal="center"/>
    </xf>
    <xf numFmtId="0" fontId="24" fillId="0" borderId="0"/>
    <xf numFmtId="0" fontId="1" fillId="0" borderId="0"/>
    <xf numFmtId="0" fontId="1" fillId="0" borderId="0"/>
    <xf numFmtId="0" fontId="1" fillId="0" borderId="0"/>
    <xf numFmtId="175" fontId="40" fillId="0" borderId="4">
      <protection locked="0"/>
    </xf>
    <xf numFmtId="175" fontId="43" fillId="0" borderId="5" applyBorder="0"/>
    <xf numFmtId="175" fontId="46" fillId="0" borderId="5"/>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69" applyNumberFormat="0" applyProtection="0">
      <alignment horizontal="left" vertical="center" indent="1"/>
    </xf>
    <xf numFmtId="4" fontId="29" fillId="20" borderId="6" applyNumberFormat="0" applyProtection="0">
      <alignment horizontal="right" vertical="center"/>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3" fillId="11" borderId="21" applyNumberFormat="0">
      <alignment horizontal="left" vertical="center"/>
    </xf>
    <xf numFmtId="4" fontId="27" fillId="19" borderId="69" applyNumberFormat="0" applyProtection="0">
      <alignment horizontal="left" vertical="center" indent="1"/>
    </xf>
    <xf numFmtId="0" fontId="24" fillId="0" borderId="0"/>
    <xf numFmtId="0" fontId="88" fillId="0" borderId="28"/>
    <xf numFmtId="0" fontId="95" fillId="0" borderId="70" applyNumberFormat="0" applyFill="0" applyAlignment="0" applyProtection="0"/>
    <xf numFmtId="232" fontId="35" fillId="0" borderId="71">
      <alignment horizontal="center" vertical="center"/>
      <protection locked="0"/>
    </xf>
    <xf numFmtId="15" fontId="35" fillId="0" borderId="71">
      <alignment horizontal="center" vertical="center"/>
      <protection locked="0"/>
    </xf>
    <xf numFmtId="233"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0" fontId="35" fillId="0" borderId="71">
      <alignment vertical="center"/>
      <protection locked="0"/>
    </xf>
    <xf numFmtId="232" fontId="35" fillId="0" borderId="71">
      <alignment horizontal="right" vertical="center"/>
      <protection locked="0"/>
    </xf>
    <xf numFmtId="237" fontId="35" fillId="0" borderId="71">
      <alignment horizontal="right" vertical="center"/>
      <protection locked="0"/>
    </xf>
    <xf numFmtId="233"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49" fontId="100" fillId="41" borderId="5">
      <alignment horizontal="center"/>
    </xf>
    <xf numFmtId="0" fontId="103" fillId="38" borderId="72"/>
    <xf numFmtId="0" fontId="104" fillId="43" borderId="5" applyProtection="0"/>
    <xf numFmtId="244" fontId="85" fillId="0" borderId="73"/>
    <xf numFmtId="274" fontId="35" fillId="0" borderId="74"/>
    <xf numFmtId="0" fontId="147" fillId="10" borderId="5">
      <alignment horizontal="right"/>
    </xf>
    <xf numFmtId="10" fontId="3" fillId="57" borderId="5" applyNumberFormat="0" applyFont="0" applyBorder="0" applyAlignment="0" applyProtection="0">
      <protection locked="0"/>
    </xf>
    <xf numFmtId="309" fontId="156" fillId="6" borderId="5"/>
    <xf numFmtId="0" fontId="85" fillId="0" borderId="75"/>
    <xf numFmtId="175" fontId="3" fillId="9" borderId="28" applyNumberFormat="0" applyFont="0" applyBorder="0" applyAlignment="0">
      <alignment horizontal="centerContinuous"/>
    </xf>
    <xf numFmtId="0" fontId="148" fillId="0" borderId="28">
      <alignment horizontal="left" vertical="center"/>
    </xf>
    <xf numFmtId="43" fontId="3" fillId="0" borderId="0" applyFont="0" applyFill="0" applyBorder="0" applyAlignment="0" applyProtection="0"/>
    <xf numFmtId="0" fontId="3" fillId="0" borderId="0"/>
    <xf numFmtId="311" fontId="219" fillId="0" borderId="17" applyBorder="0">
      <protection locked="0"/>
    </xf>
    <xf numFmtId="1" fontId="3" fillId="1" borderId="68">
      <protection locked="0"/>
    </xf>
    <xf numFmtId="0" fontId="24" fillId="0" borderId="0"/>
    <xf numFmtId="0" fontId="1" fillId="0" borderId="0"/>
    <xf numFmtId="0" fontId="1" fillId="0" borderId="0"/>
    <xf numFmtId="0" fontId="1" fillId="0" borderId="0"/>
    <xf numFmtId="3" fontId="79" fillId="10" borderId="5" applyFont="0" applyAlignment="0" applyProtection="0"/>
    <xf numFmtId="187" fontId="85" fillId="0" borderId="26" applyBorder="0"/>
    <xf numFmtId="172" fontId="49" fillId="15" borderId="26" applyBorder="0">
      <alignment horizontal="right"/>
    </xf>
    <xf numFmtId="172" fontId="49" fillId="0" borderId="26" applyBorder="0">
      <alignment horizontal="right"/>
    </xf>
    <xf numFmtId="0" fontId="88" fillId="0" borderId="28"/>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5" fillId="0" borderId="70" applyNumberFormat="0" applyFill="0" applyAlignment="0" applyProtection="0"/>
    <xf numFmtId="232" fontId="35" fillId="0" borderId="71">
      <alignment horizontal="center" vertical="center"/>
      <protection locked="0"/>
    </xf>
    <xf numFmtId="15" fontId="35" fillId="0" borderId="71">
      <alignment horizontal="center" vertical="center"/>
      <protection locked="0"/>
    </xf>
    <xf numFmtId="233"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0" fontId="35" fillId="0" borderId="71">
      <alignment vertical="center"/>
      <protection locked="0"/>
    </xf>
    <xf numFmtId="232" fontId="35" fillId="0" borderId="71">
      <alignment horizontal="right" vertical="center"/>
      <protection locked="0"/>
    </xf>
    <xf numFmtId="237" fontId="35" fillId="0" borderId="71">
      <alignment horizontal="right" vertical="center"/>
      <protection locked="0"/>
    </xf>
    <xf numFmtId="233"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0" fontId="103" fillId="38" borderId="76"/>
    <xf numFmtId="1" fontId="109" fillId="9" borderId="34"/>
    <xf numFmtId="244" fontId="85" fillId="0" borderId="77"/>
    <xf numFmtId="0" fontId="80" fillId="0" borderId="36"/>
    <xf numFmtId="246" fontId="48" fillId="0" borderId="26"/>
    <xf numFmtId="247" fontId="48" fillId="0" borderId="26"/>
    <xf numFmtId="248" fontId="48" fillId="0" borderId="26"/>
    <xf numFmtId="250" fontId="48" fillId="0" borderId="26"/>
    <xf numFmtId="253" fontId="48" fillId="0" borderId="26"/>
    <xf numFmtId="254" fontId="48" fillId="0" borderId="26"/>
    <xf numFmtId="261" fontId="48" fillId="0" borderId="26"/>
    <xf numFmtId="265" fontId="48" fillId="0" borderId="26"/>
    <xf numFmtId="266" fontId="48" fillId="0" borderId="26"/>
    <xf numFmtId="269" fontId="115" fillId="45" borderId="29">
      <protection hidden="1"/>
    </xf>
    <xf numFmtId="270" fontId="115" fillId="46" borderId="29">
      <protection hidden="1"/>
    </xf>
    <xf numFmtId="202" fontId="115" fillId="18" borderId="29">
      <alignment horizontal="right"/>
      <protection hidden="1"/>
    </xf>
    <xf numFmtId="271" fontId="115" fillId="18" borderId="29">
      <alignment horizontal="right"/>
    </xf>
    <xf numFmtId="49" fontId="100" fillId="47" borderId="5">
      <alignment horizontal="center"/>
    </xf>
    <xf numFmtId="0" fontId="116" fillId="48" borderId="21" applyNumberFormat="0" applyAlignment="0" applyProtection="0"/>
    <xf numFmtId="0" fontId="118" fillId="21" borderId="5"/>
    <xf numFmtId="274" fontId="35" fillId="0" borderId="78"/>
    <xf numFmtId="8" fontId="141" fillId="0" borderId="42">
      <protection locked="0"/>
    </xf>
    <xf numFmtId="0" fontId="3" fillId="0" borderId="26" applyNumberFormat="0" applyBorder="0"/>
    <xf numFmtId="171" fontId="63" fillId="0" borderId="26">
      <alignment horizontal="right"/>
    </xf>
    <xf numFmtId="0" fontId="85" fillId="0" borderId="79"/>
    <xf numFmtId="0" fontId="161" fillId="0" borderId="47">
      <alignment vertical="center"/>
    </xf>
    <xf numFmtId="172" fontId="55" fillId="9" borderId="5">
      <alignment horizontal="right"/>
      <protection locked="0"/>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185" fontId="47" fillId="57" borderId="5" applyFont="0" applyFill="0" applyBorder="0" applyAlignment="0" applyProtection="0">
      <protection locked="0"/>
    </xf>
    <xf numFmtId="175" fontId="3" fillId="9" borderId="28" applyNumberFormat="0" applyFont="0" applyBorder="0" applyAlignment="0">
      <alignment horizontal="centerContinuous"/>
    </xf>
    <xf numFmtId="175" fontId="80" fillId="0" borderId="50">
      <alignment vertical="center"/>
    </xf>
    <xf numFmtId="168" fontId="3" fillId="8" borderId="5" applyNumberFormat="0" applyFont="0" applyBorder="0" applyAlignment="0" applyProtection="0"/>
    <xf numFmtId="0" fontId="110" fillId="43" borderId="5" applyNumberFormat="0" applyFont="0" applyAlignment="0" applyProtection="0"/>
    <xf numFmtId="0" fontId="148" fillId="0" borderId="28">
      <alignment horizontal="left" vertical="center"/>
    </xf>
    <xf numFmtId="0" fontId="63" fillId="0" borderId="5">
      <alignment horizontal="centerContinuous"/>
    </xf>
    <xf numFmtId="49" fontId="36" fillId="0" borderId="58"/>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3" fontId="212" fillId="0" borderId="59"/>
    <xf numFmtId="3" fontId="212" fillId="0" borderId="59"/>
    <xf numFmtId="0" fontId="48" fillId="0" borderId="61" applyNumberFormat="0" applyAlignment="0">
      <alignment vertical="center"/>
      <protection locked="0"/>
    </xf>
    <xf numFmtId="327" fontId="48" fillId="69" borderId="61" applyNumberFormat="0" applyAlignment="0">
      <alignment vertical="center"/>
      <protection locked="0"/>
    </xf>
    <xf numFmtId="0" fontId="48" fillId="0" borderId="62" applyNumberFormat="0" applyAlignment="0">
      <alignment vertical="center"/>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7" fillId="10" borderId="65" applyBorder="0">
      <alignment vertical="center"/>
    </xf>
    <xf numFmtId="9" fontId="36" fillId="71" borderId="5" applyProtection="0">
      <alignment horizontal="right"/>
      <protection locked="0"/>
    </xf>
    <xf numFmtId="311" fontId="219" fillId="0" borderId="17" applyBorder="0">
      <protection locked="0"/>
    </xf>
    <xf numFmtId="0" fontId="59" fillId="74" borderId="66">
      <alignment horizontal="left" vertical="center" wrapText="1"/>
    </xf>
    <xf numFmtId="0" fontId="92" fillId="0" borderId="5" applyFill="0">
      <alignment horizontal="center" vertical="center"/>
    </xf>
    <xf numFmtId="0" fontId="35" fillId="0" borderId="5" applyFill="0">
      <alignment horizontal="center" vertical="center"/>
    </xf>
    <xf numFmtId="332" fontId="35" fillId="0" borderId="5" applyFill="0">
      <alignment horizontal="center" vertical="center"/>
    </xf>
    <xf numFmtId="49" fontId="253" fillId="47" borderId="5">
      <alignment horizontal="center"/>
    </xf>
    <xf numFmtId="0" fontId="3" fillId="0" borderId="0"/>
    <xf numFmtId="0" fontId="24" fillId="0" borderId="0"/>
    <xf numFmtId="175" fontId="43" fillId="0" borderId="5" applyBorder="0"/>
    <xf numFmtId="175" fontId="46" fillId="0" borderId="5"/>
    <xf numFmtId="4" fontId="27" fillId="19" borderId="80"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95" fillId="0" borderId="82" applyNumberFormat="0" applyFill="0" applyAlignment="0" applyProtection="0"/>
    <xf numFmtId="232" fontId="35" fillId="0" borderId="83">
      <alignment horizontal="center" vertical="center"/>
      <protection locked="0"/>
    </xf>
    <xf numFmtId="15" fontId="35" fillId="0" borderId="83">
      <alignment horizontal="center" vertical="center"/>
      <protection locked="0"/>
    </xf>
    <xf numFmtId="233" fontId="35" fillId="0" borderId="83">
      <alignment horizontal="center" vertical="center"/>
      <protection locked="0"/>
    </xf>
    <xf numFmtId="234" fontId="35" fillId="0" borderId="83">
      <alignment horizontal="center" vertical="center"/>
      <protection locked="0"/>
    </xf>
    <xf numFmtId="235" fontId="35" fillId="0" borderId="83">
      <alignment horizontal="center" vertical="center"/>
      <protection locked="0"/>
    </xf>
    <xf numFmtId="236" fontId="35" fillId="0" borderId="83">
      <alignment horizontal="center" vertical="center"/>
      <protection locked="0"/>
    </xf>
    <xf numFmtId="0" fontId="35" fillId="0" borderId="83">
      <alignment vertical="center"/>
      <protection locked="0"/>
    </xf>
    <xf numFmtId="232" fontId="35" fillId="0" borderId="83">
      <alignment horizontal="right" vertical="center"/>
      <protection locked="0"/>
    </xf>
    <xf numFmtId="237" fontId="35" fillId="0" borderId="83">
      <alignment horizontal="right" vertical="center"/>
      <protection locked="0"/>
    </xf>
    <xf numFmtId="233" fontId="35" fillId="0" borderId="83">
      <alignment horizontal="right" vertical="center"/>
      <protection locked="0"/>
    </xf>
    <xf numFmtId="234" fontId="35" fillId="0" borderId="83">
      <alignment horizontal="right" vertical="center"/>
      <protection locked="0"/>
    </xf>
    <xf numFmtId="235" fontId="35" fillId="0" borderId="83">
      <alignment horizontal="right" vertical="center"/>
      <protection locked="0"/>
    </xf>
    <xf numFmtId="236" fontId="35" fillId="0" borderId="83">
      <alignment horizontal="right" vertical="center"/>
      <protection locked="0"/>
    </xf>
    <xf numFmtId="49" fontId="100" fillId="41" borderId="5">
      <alignment horizontal="center"/>
    </xf>
    <xf numFmtId="0" fontId="103" fillId="38" borderId="76"/>
    <xf numFmtId="0" fontId="104" fillId="43" borderId="5" applyProtection="0"/>
    <xf numFmtId="246" fontId="48" fillId="0" borderId="26"/>
    <xf numFmtId="250" fontId="48" fillId="0" borderId="26"/>
    <xf numFmtId="261" fontId="48" fillId="0" borderId="26"/>
    <xf numFmtId="240" fontId="26" fillId="0" borderId="20" applyFill="0"/>
    <xf numFmtId="274" fontId="35" fillId="0" borderId="78"/>
    <xf numFmtId="0" fontId="147" fillId="10" borderId="5">
      <alignment horizontal="right"/>
    </xf>
    <xf numFmtId="10" fontId="3" fillId="57" borderId="5" applyNumberFormat="0" applyFont="0" applyBorder="0" applyAlignment="0" applyProtection="0">
      <protection locked="0"/>
    </xf>
    <xf numFmtId="309" fontId="156" fillId="6" borderId="5"/>
    <xf numFmtId="0" fontId="85" fillId="0" borderId="79"/>
    <xf numFmtId="0" fontId="148" fillId="0" borderId="19" applyNumberFormat="0" applyAlignment="0" applyProtection="0">
      <alignment horizontal="left" vertical="center"/>
    </xf>
    <xf numFmtId="323" fontId="3" fillId="23" borderId="18" applyFill="0" applyBorder="0" applyAlignment="0">
      <alignment horizontal="centerContinuous"/>
    </xf>
    <xf numFmtId="311" fontId="219" fillId="0" borderId="81" applyBorder="0">
      <protection locked="0"/>
    </xf>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35" fillId="0" borderId="117">
      <alignment vertical="center"/>
      <protection locked="0"/>
    </xf>
    <xf numFmtId="233" fontId="35" fillId="0" borderId="320">
      <alignment horizontal="center" vertical="center"/>
      <protection locked="0"/>
    </xf>
    <xf numFmtId="167" fontId="24" fillId="0" borderId="0" applyFont="0" applyFill="0" applyBorder="0" applyAlignment="0" applyProtection="0"/>
    <xf numFmtId="10" fontId="3" fillId="57" borderId="127" applyNumberFormat="0" applyFont="0" applyBorder="0" applyAlignment="0" applyProtection="0">
      <protection locked="0"/>
    </xf>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5" fontId="35" fillId="0" borderId="117">
      <alignment horizontal="center" vertical="center"/>
      <protection locked="0"/>
    </xf>
    <xf numFmtId="0" fontId="35" fillId="0" borderId="117">
      <alignment vertical="center"/>
      <protection locked="0"/>
    </xf>
    <xf numFmtId="236" fontId="35" fillId="0" borderId="232">
      <alignment horizontal="center" vertical="center"/>
      <protection locked="0"/>
    </xf>
    <xf numFmtId="0" fontId="103" fillId="38" borderId="258"/>
    <xf numFmtId="235" fontId="35" fillId="0" borderId="341">
      <alignment horizontal="right" vertical="center"/>
      <protection locked="0"/>
    </xf>
    <xf numFmtId="15" fontId="35" fillId="0" borderId="179">
      <alignment horizontal="center" vertical="center"/>
      <protection locked="0"/>
    </xf>
    <xf numFmtId="0" fontId="95" fillId="0" borderId="178" applyNumberFormat="0" applyFill="0" applyAlignment="0" applyProtection="0"/>
    <xf numFmtId="236" fontId="35" fillId="0" borderId="297">
      <alignment horizontal="right" vertical="center"/>
      <protection locked="0"/>
    </xf>
    <xf numFmtId="4" fontId="27" fillId="19" borderId="84" applyNumberFormat="0" applyProtection="0">
      <alignment horizontal="left" vertical="center" indent="1"/>
    </xf>
    <xf numFmtId="235" fontId="35" fillId="0" borderId="156">
      <alignment horizontal="center" vertical="center"/>
      <protection locked="0"/>
    </xf>
    <xf numFmtId="0" fontId="95" fillId="0" borderId="155" applyNumberFormat="0" applyFill="0" applyAlignment="0" applyProtection="0"/>
    <xf numFmtId="233" fontId="35" fillId="0" borderId="297">
      <alignment horizontal="center" vertical="center"/>
      <protection locked="0"/>
    </xf>
    <xf numFmtId="0" fontId="23" fillId="0" borderId="0"/>
    <xf numFmtId="15" fontId="35" fillId="0" borderId="332">
      <alignment horizontal="center" vertical="center"/>
      <protection locked="0"/>
    </xf>
    <xf numFmtId="236" fontId="35" fillId="0" borderId="377">
      <alignment horizontal="center" vertical="center"/>
      <protection locked="0"/>
    </xf>
    <xf numFmtId="167" fontId="24" fillId="0" borderId="0" applyFont="0" applyFill="0" applyBorder="0" applyAlignment="0" applyProtection="0"/>
    <xf numFmtId="274" fontId="35" fillId="0" borderId="152"/>
    <xf numFmtId="235" fontId="35" fillId="0" borderId="205">
      <alignment horizontal="right" vertical="center"/>
      <protection locked="0"/>
    </xf>
    <xf numFmtId="236" fontId="35" fillId="0" borderId="265">
      <alignment horizontal="right" vertical="center"/>
      <protection locked="0"/>
    </xf>
    <xf numFmtId="0" fontId="85" fillId="0" borderId="121"/>
    <xf numFmtId="232" fontId="35" fillId="0" borderId="193">
      <alignment horizontal="right" vertical="center"/>
      <protection locked="0"/>
    </xf>
    <xf numFmtId="1" fontId="3" fillId="1" borderId="306">
      <protection locked="0"/>
    </xf>
    <xf numFmtId="0" fontId="23" fillId="0" borderId="0"/>
    <xf numFmtId="232" fontId="35" fillId="0" borderId="117">
      <alignment horizontal="right" vertical="center"/>
      <protection locked="0"/>
    </xf>
    <xf numFmtId="234" fontId="35" fillId="0" borderId="117">
      <alignment horizontal="center" vertical="center"/>
      <protection locked="0"/>
    </xf>
    <xf numFmtId="236" fontId="35" fillId="0" borderId="117">
      <alignment horizontal="center" vertical="center"/>
      <protection locked="0"/>
    </xf>
    <xf numFmtId="0" fontId="23" fillId="0" borderId="0"/>
    <xf numFmtId="323" fontId="3" fillId="23" borderId="201" applyFill="0" applyBorder="0" applyAlignment="0">
      <alignment horizontal="centerContinuous"/>
    </xf>
    <xf numFmtId="0" fontId="23" fillId="0" borderId="0"/>
    <xf numFmtId="0" fontId="148" fillId="0" borderId="308" applyNumberFormat="0" applyAlignment="0" applyProtection="0">
      <alignment horizontal="left" vertical="center"/>
    </xf>
    <xf numFmtId="232" fontId="35" fillId="0" borderId="213">
      <alignment horizontal="center" vertical="center"/>
      <protection locked="0"/>
    </xf>
    <xf numFmtId="0" fontId="35" fillId="0" borderId="377">
      <alignment vertical="center"/>
      <protection locked="0"/>
    </xf>
    <xf numFmtId="49" fontId="36" fillId="0" borderId="125"/>
    <xf numFmtId="270" fontId="115" fillId="46" borderId="177">
      <protection hidden="1"/>
    </xf>
    <xf numFmtId="15" fontId="35" fillId="0" borderId="290">
      <alignment horizontal="center" vertical="center"/>
      <protection locked="0"/>
    </xf>
    <xf numFmtId="0" fontId="103" fillId="38" borderId="321"/>
    <xf numFmtId="0" fontId="85" fillId="0" borderId="249"/>
    <xf numFmtId="250" fontId="48" fillId="0" borderId="15"/>
    <xf numFmtId="233" fontId="35" fillId="0" borderId="179">
      <alignment horizontal="center" vertical="center"/>
      <protection locked="0"/>
    </xf>
    <xf numFmtId="244" fontId="85" fillId="0" borderId="292"/>
    <xf numFmtId="237" fontId="35" fillId="0" borderId="354">
      <alignment horizontal="right" vertical="center"/>
      <protection locked="0"/>
    </xf>
    <xf numFmtId="0" fontId="118" fillId="21" borderId="127"/>
    <xf numFmtId="0" fontId="110" fillId="43" borderId="127" applyNumberFormat="0" applyFont="0" applyAlignment="0" applyProtection="0"/>
    <xf numFmtId="237" fontId="35" fillId="0" borderId="232">
      <alignment horizontal="right" vertical="center"/>
      <protection locked="0"/>
    </xf>
    <xf numFmtId="323" fontId="3" fillId="23" borderId="373" applyFill="0" applyBorder="0" applyAlignment="0">
      <alignment horizontal="centerContinuous"/>
    </xf>
    <xf numFmtId="9" fontId="36" fillId="71" borderId="16" applyProtection="0">
      <alignment horizontal="right"/>
      <protection locked="0"/>
    </xf>
    <xf numFmtId="311" fontId="219" fillId="0" borderId="272" applyBorder="0">
      <protection locked="0"/>
    </xf>
    <xf numFmtId="235" fontId="35" fillId="0" borderId="245">
      <alignment horizontal="center" vertical="center"/>
      <protection locked="0"/>
    </xf>
    <xf numFmtId="235" fontId="35" fillId="0" borderId="232">
      <alignment horizontal="right" vertical="center"/>
      <protection locked="0"/>
    </xf>
    <xf numFmtId="274" fontId="35" fillId="0" borderId="293"/>
    <xf numFmtId="311" fontId="219" fillId="0" borderId="200" applyBorder="0">
      <protection locked="0"/>
    </xf>
    <xf numFmtId="4" fontId="27" fillId="19" borderId="288" applyNumberFormat="0" applyProtection="0">
      <alignment horizontal="left" vertical="center" indent="1"/>
    </xf>
    <xf numFmtId="235" fontId="35" fillId="0" borderId="290">
      <alignment horizontal="center" vertical="center"/>
      <protection locked="0"/>
    </xf>
    <xf numFmtId="236" fontId="35" fillId="0" borderId="377">
      <alignment horizontal="center" vertical="center"/>
      <protection locked="0"/>
    </xf>
    <xf numFmtId="234" fontId="35" fillId="0" borderId="277">
      <alignment horizontal="right" vertical="center"/>
      <protection locked="0"/>
    </xf>
    <xf numFmtId="234" fontId="35" fillId="0" borderId="277">
      <alignment horizontal="center" vertical="center"/>
      <protection locked="0"/>
    </xf>
    <xf numFmtId="0" fontId="85" fillId="0" borderId="107"/>
    <xf numFmtId="235" fontId="35" fillId="0" borderId="297">
      <alignment horizontal="right" vertical="center"/>
      <protection locked="0"/>
    </xf>
    <xf numFmtId="311" fontId="219" fillId="0" borderId="272" applyBorder="0">
      <protection locked="0"/>
    </xf>
    <xf numFmtId="274" fontId="35" fillId="0" borderId="106"/>
    <xf numFmtId="265" fontId="48" fillId="0" borderId="15"/>
    <xf numFmtId="266" fontId="48" fillId="0" borderId="15"/>
    <xf numFmtId="254" fontId="48" fillId="0" borderId="15"/>
    <xf numFmtId="0" fontId="103" fillId="38" borderId="104"/>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0" fontId="35" fillId="0" borderId="277">
      <alignment vertical="center"/>
      <protection locked="0"/>
    </xf>
    <xf numFmtId="236" fontId="35" fillId="0" borderId="297">
      <alignment horizontal="center" vertical="center"/>
      <protection locked="0"/>
    </xf>
    <xf numFmtId="0" fontId="103" fillId="38" borderId="333"/>
    <xf numFmtId="311" fontId="219" fillId="0" borderId="108" applyBorder="0">
      <protection locked="0"/>
    </xf>
    <xf numFmtId="0" fontId="23" fillId="0" borderId="0"/>
    <xf numFmtId="234" fontId="35" fillId="0" borderId="245">
      <alignment horizontal="center" vertical="center"/>
      <protection locked="0"/>
    </xf>
    <xf numFmtId="0" fontId="85" fillId="0" borderId="107"/>
    <xf numFmtId="236" fontId="35" fillId="0" borderId="277">
      <alignment horizontal="right" vertical="center"/>
      <protection locked="0"/>
    </xf>
    <xf numFmtId="234" fontId="35" fillId="0" borderId="277">
      <alignment horizontal="center" vertical="center"/>
      <protection locked="0"/>
    </xf>
    <xf numFmtId="274" fontId="35" fillId="0" borderId="106"/>
    <xf numFmtId="244" fontId="85" fillId="0" borderId="105"/>
    <xf numFmtId="0" fontId="103" fillId="38" borderId="104"/>
    <xf numFmtId="233" fontId="35" fillId="0" borderId="205">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4" fontId="27" fillId="19" borderId="109" applyNumberFormat="0" applyProtection="0">
      <alignment horizontal="left" vertical="center" indent="1"/>
    </xf>
    <xf numFmtId="236" fontId="35" fillId="0" borderId="364">
      <alignment horizontal="center" vertical="center"/>
      <protection locked="0"/>
    </xf>
    <xf numFmtId="0" fontId="85" fillId="0" borderId="209"/>
    <xf numFmtId="233" fontId="35" fillId="0" borderId="341">
      <alignment horizontal="right" vertical="center"/>
      <protection locked="0"/>
    </xf>
    <xf numFmtId="234" fontId="35" fillId="0" borderId="232">
      <alignment horizontal="center" vertical="center"/>
      <protection locked="0"/>
    </xf>
    <xf numFmtId="232" fontId="35" fillId="0" borderId="364">
      <alignment horizontal="center" vertical="center"/>
      <protection locked="0"/>
    </xf>
    <xf numFmtId="0" fontId="103" fillId="38" borderId="342"/>
    <xf numFmtId="0" fontId="85" fillId="0" borderId="261"/>
    <xf numFmtId="274" fontId="35" fillId="0" borderId="132"/>
    <xf numFmtId="0" fontId="85" fillId="0" borderId="294"/>
    <xf numFmtId="0" fontId="23" fillId="0" borderId="0"/>
    <xf numFmtId="0" fontId="95" fillId="0" borderId="310" applyNumberFormat="0" applyFill="0" applyAlignment="0" applyProtection="0"/>
    <xf numFmtId="4" fontId="27" fillId="19" borderId="109" applyNumberFormat="0" applyProtection="0">
      <alignment horizontal="left" vertical="center" indent="1"/>
    </xf>
    <xf numFmtId="0" fontId="35" fillId="0" borderId="224">
      <alignment vertical="center"/>
      <protection locked="0"/>
    </xf>
    <xf numFmtId="4" fontId="27" fillId="19" borderId="110" applyNumberFormat="0" applyProtection="0">
      <alignment horizontal="left" vertical="center" indent="1"/>
    </xf>
    <xf numFmtId="15" fontId="35" fillId="0" borderId="179">
      <alignment horizontal="center" vertical="center"/>
      <protection locked="0"/>
    </xf>
    <xf numFmtId="0" fontId="23" fillId="0" borderId="0"/>
    <xf numFmtId="274" fontId="35" fillId="0" borderId="166"/>
    <xf numFmtId="15" fontId="35" fillId="0" borderId="156">
      <alignment horizontal="center" vertical="center"/>
      <protection locked="0"/>
    </xf>
    <xf numFmtId="232" fontId="35" fillId="0" borderId="377">
      <alignment horizontal="center" vertical="center"/>
      <protection locked="0"/>
    </xf>
    <xf numFmtId="0" fontId="35" fillId="0" borderId="297">
      <alignment vertical="center"/>
      <protection locked="0"/>
    </xf>
    <xf numFmtId="0" fontId="85" fillId="0" borderId="281"/>
    <xf numFmtId="4" fontId="27" fillId="19" borderId="211" applyNumberFormat="0" applyProtection="0">
      <alignment horizontal="left" vertical="center" indent="1"/>
    </xf>
    <xf numFmtId="0" fontId="103" fillId="38" borderId="291"/>
    <xf numFmtId="49" fontId="100" fillId="41" borderId="127">
      <alignment horizontal="center"/>
    </xf>
    <xf numFmtId="271" fontId="115" fillId="18" borderId="123">
      <alignment horizontal="right"/>
    </xf>
    <xf numFmtId="269" fontId="115" fillId="45" borderId="123">
      <protection hidden="1"/>
    </xf>
    <xf numFmtId="244" fontId="85" fillId="0" borderId="279"/>
    <xf numFmtId="232" fontId="35" fillId="0" borderId="205">
      <alignment horizontal="right" vertical="center"/>
      <protection locked="0"/>
    </xf>
    <xf numFmtId="235" fontId="35" fillId="0" borderId="277">
      <alignment horizontal="center" vertical="center"/>
      <protection locked="0"/>
    </xf>
    <xf numFmtId="49" fontId="100" fillId="41" borderId="371">
      <alignment horizontal="center"/>
    </xf>
    <xf numFmtId="233" fontId="35" fillId="0" borderId="377">
      <alignment horizontal="right" vertical="center"/>
      <protection locked="0"/>
    </xf>
    <xf numFmtId="15" fontId="35" fillId="0" borderId="297">
      <alignment horizontal="center" vertical="center"/>
      <protection locked="0"/>
    </xf>
    <xf numFmtId="236" fontId="35" fillId="0" borderId="332">
      <alignment horizontal="right" vertical="center"/>
      <protection locked="0"/>
    </xf>
    <xf numFmtId="235" fontId="35" fillId="0" borderId="149">
      <alignment horizontal="right" vertical="center"/>
      <protection locked="0"/>
    </xf>
    <xf numFmtId="232" fontId="35" fillId="0" borderId="149">
      <alignment horizontal="right" vertical="center"/>
      <protection locked="0"/>
    </xf>
    <xf numFmtId="234" fontId="35" fillId="0" borderId="149">
      <alignment horizontal="center" vertical="center"/>
      <protection locked="0"/>
    </xf>
    <xf numFmtId="0" fontId="95" fillId="0" borderId="148" applyNumberFormat="0" applyFill="0" applyAlignment="0" applyProtection="0"/>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18" fillId="0" borderId="352" applyNumberFormat="0" applyFill="0" applyBorder="0" applyAlignment="0" applyProtection="0"/>
    <xf numFmtId="0" fontId="95" fillId="0" borderId="363" applyNumberFormat="0" applyFill="0" applyAlignment="0" applyProtection="0"/>
    <xf numFmtId="4" fontId="27" fillId="19" borderId="161" applyNumberFormat="0" applyProtection="0">
      <alignment horizontal="left" vertical="center" indent="1"/>
    </xf>
    <xf numFmtId="236" fontId="35" fillId="0" borderId="377">
      <alignment horizontal="right" vertical="center"/>
      <protection locked="0"/>
    </xf>
    <xf numFmtId="232" fontId="35" fillId="0" borderId="388">
      <alignment horizontal="center" vertical="center"/>
      <protection locked="0"/>
    </xf>
    <xf numFmtId="274" fontId="35" fillId="0" borderId="335"/>
    <xf numFmtId="309" fontId="156" fillId="6" borderId="16"/>
    <xf numFmtId="10" fontId="3" fillId="57" borderId="16" applyNumberFormat="0" applyFont="0" applyBorder="0" applyAlignment="0" applyProtection="0">
      <protection locked="0"/>
    </xf>
    <xf numFmtId="0" fontId="147" fillId="10" borderId="16">
      <alignment horizontal="right"/>
    </xf>
    <xf numFmtId="0" fontId="104" fillId="43" borderId="16" applyProtection="0"/>
    <xf numFmtId="0" fontId="35" fillId="0" borderId="205">
      <alignment vertical="center"/>
      <protection locked="0"/>
    </xf>
    <xf numFmtId="49" fontId="100" fillId="41" borderId="16">
      <alignment horizontal="center"/>
    </xf>
    <xf numFmtId="234" fontId="35" fillId="0" borderId="277">
      <alignment horizontal="center" vertical="center"/>
      <protection locked="0"/>
    </xf>
    <xf numFmtId="244" fontId="85" fillId="0" borderId="151"/>
    <xf numFmtId="233" fontId="35" fillId="0" borderId="297">
      <alignment horizontal="right" vertical="center"/>
      <protection locked="0"/>
    </xf>
    <xf numFmtId="232" fontId="35" fillId="0" borderId="297">
      <alignment horizontal="center" vertical="center"/>
      <protection locked="0"/>
    </xf>
    <xf numFmtId="234" fontId="35" fillId="0" borderId="332">
      <alignment horizontal="center" vertical="center"/>
      <protection locked="0"/>
    </xf>
    <xf numFmtId="234" fontId="35" fillId="0" borderId="149">
      <alignment horizontal="right" vertical="center"/>
      <protection locked="0"/>
    </xf>
    <xf numFmtId="1" fontId="3" fillId="1" borderId="98">
      <protection locked="0"/>
    </xf>
    <xf numFmtId="4" fontId="27" fillId="19" borderId="305" applyNumberFormat="0" applyProtection="0">
      <alignment horizontal="left" vertical="center" indent="1"/>
    </xf>
    <xf numFmtId="237" fontId="35" fillId="0" borderId="341">
      <alignment horizontal="right" vertical="center"/>
      <protection locked="0"/>
    </xf>
    <xf numFmtId="274" fontId="35" fillId="0" borderId="196"/>
    <xf numFmtId="0" fontId="91" fillId="0" borderId="352" applyNumberFormat="0" applyFill="0" applyBorder="0" applyAlignment="0" applyProtection="0"/>
    <xf numFmtId="274" fontId="35" fillId="0" borderId="357"/>
    <xf numFmtId="232" fontId="35" fillId="0" borderId="179">
      <alignment horizontal="center" vertical="center"/>
      <protection locked="0"/>
    </xf>
    <xf numFmtId="235" fontId="35" fillId="0" borderId="179">
      <alignment horizontal="center" vertical="center"/>
      <protection locked="0"/>
    </xf>
    <xf numFmtId="0" fontId="85" fillId="0" borderId="197"/>
    <xf numFmtId="311" fontId="219" fillId="0" borderId="304" applyBorder="0">
      <protection locked="0"/>
    </xf>
    <xf numFmtId="10" fontId="3" fillId="57" borderId="371" applyNumberFormat="0" applyFont="0" applyBorder="0" applyAlignment="0" applyProtection="0">
      <protection locked="0"/>
    </xf>
    <xf numFmtId="234" fontId="35" fillId="0" borderId="224">
      <alignment horizontal="right" vertical="center"/>
      <protection locked="0"/>
    </xf>
    <xf numFmtId="0" fontId="95" fillId="0" borderId="204" applyNumberFormat="0" applyFill="0" applyAlignment="0" applyProtection="0"/>
    <xf numFmtId="323" fontId="3" fillId="23" borderId="273" applyFill="0" applyBorder="0" applyAlignment="0">
      <alignment horizontal="centerContinuous"/>
    </xf>
    <xf numFmtId="175" fontId="46" fillId="0" borderId="16"/>
    <xf numFmtId="234" fontId="35" fillId="0" borderId="205">
      <alignment horizontal="center" vertical="center"/>
      <protection locked="0"/>
    </xf>
    <xf numFmtId="0" fontId="35" fillId="0" borderId="16" applyFill="0">
      <alignment horizontal="center" vertical="center"/>
    </xf>
    <xf numFmtId="274" fontId="35" fillId="0" borderId="380"/>
    <xf numFmtId="49" fontId="100" fillId="41" borderId="199">
      <alignment horizontal="center"/>
    </xf>
    <xf numFmtId="0" fontId="103" fillId="38" borderId="206"/>
    <xf numFmtId="244" fontId="85" fillId="0" borderId="299"/>
    <xf numFmtId="0" fontId="103" fillId="38" borderId="164"/>
    <xf numFmtId="236" fontId="35" fillId="0" borderId="163">
      <alignment horizontal="right" vertical="center"/>
      <protection locked="0"/>
    </xf>
    <xf numFmtId="235" fontId="35" fillId="0" borderId="163">
      <alignment horizontal="right" vertical="center"/>
      <protection locked="0"/>
    </xf>
    <xf numFmtId="234" fontId="35" fillId="0" borderId="163">
      <alignment horizontal="right" vertical="center"/>
      <protection locked="0"/>
    </xf>
    <xf numFmtId="233" fontId="35" fillId="0" borderId="163">
      <alignment horizontal="right" vertical="center"/>
      <protection locked="0"/>
    </xf>
    <xf numFmtId="237" fontId="35" fillId="0" borderId="163">
      <alignment horizontal="right" vertical="center"/>
      <protection locked="0"/>
    </xf>
    <xf numFmtId="232" fontId="35" fillId="0" borderId="163">
      <alignment horizontal="right" vertical="center"/>
      <protection locked="0"/>
    </xf>
    <xf numFmtId="236" fontId="35" fillId="0" borderId="163">
      <alignment horizontal="center" vertical="center"/>
      <protection locked="0"/>
    </xf>
    <xf numFmtId="235" fontId="35" fillId="0" borderId="163">
      <alignment horizontal="center" vertical="center"/>
      <protection locked="0"/>
    </xf>
    <xf numFmtId="233" fontId="35" fillId="0" borderId="163">
      <alignment horizontal="center" vertical="center"/>
      <protection locked="0"/>
    </xf>
    <xf numFmtId="15" fontId="35" fillId="0" borderId="163">
      <alignment horizontal="center" vertical="center"/>
      <protection locked="0"/>
    </xf>
    <xf numFmtId="232" fontId="35" fillId="0" borderId="163">
      <alignment horizontal="center" vertical="center"/>
      <protection locked="0"/>
    </xf>
    <xf numFmtId="0" fontId="95" fillId="0" borderId="162" applyNumberFormat="0" applyFill="0" applyAlignment="0" applyProtection="0"/>
    <xf numFmtId="311" fontId="219" fillId="0" borderId="169" applyBorder="0">
      <protection locked="0"/>
    </xf>
    <xf numFmtId="233" fontId="35" fillId="0" borderId="245">
      <alignment horizontal="right" vertical="center"/>
      <protection locked="0"/>
    </xf>
    <xf numFmtId="311" fontId="219" fillId="0" borderId="144" applyBorder="0">
      <protection locked="0"/>
    </xf>
    <xf numFmtId="0" fontId="85" fillId="0" borderId="160"/>
    <xf numFmtId="232" fontId="35" fillId="0" borderId="332">
      <alignment horizontal="right" vertical="center"/>
      <protection locked="0"/>
    </xf>
    <xf numFmtId="274" fontId="35" fillId="0" borderId="159"/>
    <xf numFmtId="244" fontId="85" fillId="0" borderId="158"/>
    <xf numFmtId="233" fontId="35" fillId="0" borderId="297">
      <alignment horizontal="center" vertical="center"/>
      <protection locked="0"/>
    </xf>
    <xf numFmtId="0" fontId="103" fillId="38" borderId="157"/>
    <xf numFmtId="236" fontId="35" fillId="0" borderId="156">
      <alignment horizontal="right" vertical="center"/>
      <protection locked="0"/>
    </xf>
    <xf numFmtId="235" fontId="35" fillId="0" borderId="156">
      <alignment horizontal="right" vertical="center"/>
      <protection locked="0"/>
    </xf>
    <xf numFmtId="234" fontId="35" fillId="0" borderId="156">
      <alignment horizontal="right" vertical="center"/>
      <protection locked="0"/>
    </xf>
    <xf numFmtId="233" fontId="35" fillId="0" borderId="156">
      <alignment horizontal="right" vertical="center"/>
      <protection locked="0"/>
    </xf>
    <xf numFmtId="237" fontId="35" fillId="0" borderId="156">
      <alignment horizontal="right" vertical="center"/>
      <protection locked="0"/>
    </xf>
    <xf numFmtId="232" fontId="35" fillId="0" borderId="156">
      <alignment horizontal="right" vertical="center"/>
      <protection locked="0"/>
    </xf>
    <xf numFmtId="271" fontId="115" fillId="18" borderId="177">
      <alignment horizontal="right"/>
    </xf>
    <xf numFmtId="244" fontId="85" fillId="0" borderId="366"/>
    <xf numFmtId="0" fontId="59" fillId="74" borderId="126">
      <alignment horizontal="left" vertical="center" wrapText="1"/>
    </xf>
    <xf numFmtId="323" fontId="3" fillId="23" borderId="285" applyFill="0" applyBorder="0" applyAlignment="0">
      <alignment horizontal="centerContinuous"/>
    </xf>
    <xf numFmtId="233" fontId="35" fillId="0" borderId="400">
      <alignment horizontal="right" vertical="center"/>
      <protection locked="0"/>
    </xf>
    <xf numFmtId="323" fontId="3" fillId="23" borderId="328" applyFill="0" applyBorder="0" applyAlignment="0">
      <alignment horizontal="centerContinuous"/>
    </xf>
    <xf numFmtId="167" fontId="24" fillId="0" borderId="0" applyFont="0" applyFill="0" applyBorder="0" applyAlignment="0" applyProtection="0"/>
    <xf numFmtId="232" fontId="35" fillId="0" borderId="290">
      <alignment horizontal="center" vertical="center"/>
      <protection locked="0"/>
    </xf>
    <xf numFmtId="232" fontId="35" fillId="0" borderId="224">
      <alignment horizontal="right" vertical="center"/>
      <protection locked="0"/>
    </xf>
    <xf numFmtId="15" fontId="35" fillId="0" borderId="320">
      <alignment horizontal="center" vertical="center"/>
      <protection locked="0"/>
    </xf>
    <xf numFmtId="4" fontId="27" fillId="19" borderId="170" applyNumberFormat="0" applyProtection="0">
      <alignment horizontal="left" vertical="center" indent="1"/>
    </xf>
    <xf numFmtId="232" fontId="35" fillId="0" borderId="232">
      <alignment horizontal="center" vertical="center"/>
      <protection locked="0"/>
    </xf>
    <xf numFmtId="0" fontId="115" fillId="18" borderId="123" applyProtection="0">
      <alignment horizontal="right"/>
      <protection locked="0"/>
    </xf>
    <xf numFmtId="323" fontId="3" fillId="23" borderId="99" applyFill="0" applyBorder="0" applyAlignment="0">
      <alignment horizontal="centerContinuous"/>
    </xf>
    <xf numFmtId="232" fontId="35" fillId="0" borderId="277">
      <alignment horizontal="center" vertical="center"/>
      <protection locked="0"/>
    </xf>
    <xf numFmtId="233" fontId="35" fillId="0" borderId="290">
      <alignment horizontal="right" vertical="center"/>
      <protection locked="0"/>
    </xf>
    <xf numFmtId="240" fontId="26" fillId="0" borderId="309" applyFill="0"/>
    <xf numFmtId="233" fontId="35" fillId="0" borderId="163">
      <alignment horizontal="right" vertical="center"/>
      <protection locked="0"/>
    </xf>
    <xf numFmtId="237" fontId="35" fillId="0" borderId="163">
      <alignment horizontal="right" vertical="center"/>
      <protection locked="0"/>
    </xf>
    <xf numFmtId="236" fontId="35" fillId="0" borderId="163">
      <alignment horizontal="center" vertical="center"/>
      <protection locked="0"/>
    </xf>
    <xf numFmtId="234" fontId="35" fillId="0" borderId="163">
      <alignment horizontal="center" vertical="center"/>
      <protection locked="0"/>
    </xf>
    <xf numFmtId="15" fontId="35" fillId="0" borderId="163">
      <alignment horizontal="center" vertical="center"/>
      <protection locked="0"/>
    </xf>
    <xf numFmtId="232" fontId="35" fillId="0" borderId="163">
      <alignment horizontal="center" vertical="center"/>
      <protection locked="0"/>
    </xf>
    <xf numFmtId="0" fontId="103" fillId="38" borderId="378"/>
    <xf numFmtId="236" fontId="35" fillId="0" borderId="341">
      <alignment horizontal="center" vertical="center"/>
      <protection locked="0"/>
    </xf>
    <xf numFmtId="1" fontId="3" fillId="1" borderId="393">
      <protection locked="0"/>
    </xf>
    <xf numFmtId="237" fontId="35" fillId="0" borderId="297">
      <alignment horizontal="right" vertical="center"/>
      <protection locked="0"/>
    </xf>
    <xf numFmtId="0" fontId="148" fillId="0" borderId="100" applyNumberFormat="0" applyAlignment="0" applyProtection="0">
      <alignment horizontal="left" vertical="center"/>
    </xf>
    <xf numFmtId="274" fontId="35" fillId="0" borderId="260"/>
    <xf numFmtId="10" fontId="3" fillId="64" borderId="16" applyNumberFormat="0" applyBorder="0" applyAlignment="0" applyProtection="0"/>
    <xf numFmtId="10" fontId="3" fillId="64" borderId="16" applyNumberFormat="0" applyBorder="0" applyAlignment="0" applyProtection="0"/>
    <xf numFmtId="10" fontId="3" fillId="64" borderId="16" applyNumberFormat="0" applyBorder="0" applyAlignment="0" applyProtection="0"/>
    <xf numFmtId="4" fontId="27" fillId="19" borderId="161" applyNumberFormat="0" applyProtection="0">
      <alignment horizontal="left" vertical="center" indent="1"/>
    </xf>
    <xf numFmtId="0" fontId="85" fillId="0" borderId="336"/>
    <xf numFmtId="0" fontId="148" fillId="0" borderId="274" applyNumberFormat="0" applyAlignment="0" applyProtection="0">
      <alignment horizontal="left" vertical="center"/>
    </xf>
    <xf numFmtId="0" fontId="103" fillId="38" borderId="258"/>
    <xf numFmtId="234" fontId="35" fillId="0" borderId="245">
      <alignment horizontal="right" vertical="center"/>
      <protection locked="0"/>
    </xf>
    <xf numFmtId="1" fontId="3" fillId="1" borderId="143">
      <protection locked="0"/>
    </xf>
    <xf numFmtId="237" fontId="35" fillId="0" borderId="245">
      <alignment horizontal="right" vertical="center"/>
      <protection locked="0"/>
    </xf>
    <xf numFmtId="49" fontId="36" fillId="0" borderId="125"/>
    <xf numFmtId="0" fontId="35" fillId="0" borderId="245">
      <alignment vertical="center"/>
      <protection locked="0"/>
    </xf>
    <xf numFmtId="15" fontId="35" fillId="0" borderId="245">
      <alignment horizontal="center" vertical="center"/>
      <protection locked="0"/>
    </xf>
    <xf numFmtId="232" fontId="35" fillId="0" borderId="245">
      <alignment horizontal="center" vertical="center"/>
      <protection locked="0"/>
    </xf>
    <xf numFmtId="0" fontId="95" fillId="0" borderId="244" applyNumberFormat="0" applyFill="0" applyAlignment="0" applyProtection="0"/>
    <xf numFmtId="236" fontId="35" fillId="0" borderId="377">
      <alignment horizontal="right" vertical="center"/>
      <protection locked="0"/>
    </xf>
    <xf numFmtId="311" fontId="219" fillId="0" borderId="144" applyBorder="0">
      <protection locked="0"/>
    </xf>
    <xf numFmtId="234" fontId="35" fillId="0" borderId="377">
      <alignment horizontal="center" vertical="center"/>
      <protection locked="0"/>
    </xf>
    <xf numFmtId="232" fontId="35" fillId="0" borderId="297">
      <alignment horizontal="right" vertical="center"/>
      <protection locked="0"/>
    </xf>
    <xf numFmtId="0" fontId="95" fillId="0" borderId="296" applyNumberFormat="0" applyFill="0" applyAlignment="0" applyProtection="0"/>
    <xf numFmtId="4" fontId="27" fillId="19" borderId="337" applyNumberFormat="0" applyProtection="0">
      <alignment horizontal="left" vertical="center" indent="1"/>
    </xf>
    <xf numFmtId="233" fontId="35" fillId="0" borderId="232">
      <alignment horizontal="right" vertical="center"/>
      <protection locked="0"/>
    </xf>
    <xf numFmtId="232" fontId="35" fillId="0" borderId="232">
      <alignment horizontal="right" vertical="center"/>
      <protection locked="0"/>
    </xf>
    <xf numFmtId="236" fontId="35" fillId="0" borderId="232">
      <alignment horizontal="center" vertical="center"/>
      <protection locked="0"/>
    </xf>
    <xf numFmtId="234" fontId="35" fillId="0" borderId="232">
      <alignment horizontal="center" vertical="center"/>
      <protection locked="0"/>
    </xf>
    <xf numFmtId="1" fontId="3" fillId="1" borderId="198">
      <protection locked="0"/>
    </xf>
    <xf numFmtId="0" fontId="95" fillId="0" borderId="340" applyNumberFormat="0" applyFill="0" applyAlignment="0" applyProtection="0"/>
    <xf numFmtId="0" fontId="148" fillId="0" borderId="122">
      <alignment horizontal="left" vertical="center"/>
    </xf>
    <xf numFmtId="234" fontId="35" fillId="0" borderId="354">
      <alignment horizontal="center" vertical="center"/>
      <protection locked="0"/>
    </xf>
    <xf numFmtId="237" fontId="35" fillId="0" borderId="377">
      <alignment horizontal="right" vertical="center"/>
      <protection locked="0"/>
    </xf>
    <xf numFmtId="0" fontId="110" fillId="43" borderId="16" applyNumberFormat="0" applyFont="0" applyAlignment="0" applyProtection="0"/>
    <xf numFmtId="244" fontId="85" fillId="0" borderId="279"/>
    <xf numFmtId="168" fontId="3" fillId="8" borderId="16" applyNumberFormat="0" applyFont="0" applyBorder="0" applyAlignment="0" applyProtection="0"/>
    <xf numFmtId="0" fontId="103" fillId="38" borderId="278"/>
    <xf numFmtId="236" fontId="35" fillId="0" borderId="277">
      <alignment horizontal="right" vertical="center"/>
      <protection locked="0"/>
    </xf>
    <xf numFmtId="233" fontId="35" fillId="0" borderId="277">
      <alignment horizontal="right" vertical="center"/>
      <protection locked="0"/>
    </xf>
    <xf numFmtId="237" fontId="35" fillId="0" borderId="277">
      <alignment horizontal="right" vertical="center"/>
      <protection locked="0"/>
    </xf>
    <xf numFmtId="232" fontId="35" fillId="0" borderId="277">
      <alignment horizontal="right" vertical="center"/>
      <protection locked="0"/>
    </xf>
    <xf numFmtId="0" fontId="35" fillId="0" borderId="277">
      <alignment vertical="center"/>
      <protection locked="0"/>
    </xf>
    <xf numFmtId="236" fontId="35" fillId="0" borderId="277">
      <alignment horizontal="center" vertical="center"/>
      <protection locked="0"/>
    </xf>
    <xf numFmtId="235" fontId="35" fillId="0" borderId="277">
      <alignment horizontal="center" vertical="center"/>
      <protection locked="0"/>
    </xf>
    <xf numFmtId="15" fontId="35" fillId="0" borderId="277">
      <alignment horizontal="center" vertical="center"/>
      <protection locked="0"/>
    </xf>
    <xf numFmtId="0" fontId="85" fillId="0" borderId="107"/>
    <xf numFmtId="232" fontId="35" fillId="0" borderId="277">
      <alignment horizontal="center" vertical="center"/>
      <protection locked="0"/>
    </xf>
    <xf numFmtId="175" fontId="3" fillId="9" borderId="122" applyNumberFormat="0" applyFont="0" applyBorder="0" applyAlignment="0">
      <alignment horizontal="centerContinuous"/>
    </xf>
    <xf numFmtId="274" fontId="35" fillId="0" borderId="280"/>
    <xf numFmtId="244" fontId="85" fillId="0" borderId="279"/>
    <xf numFmtId="235" fontId="35" fillId="0" borderId="277">
      <alignment horizontal="right" vertical="center"/>
      <protection locked="0"/>
    </xf>
    <xf numFmtId="234" fontId="35" fillId="0" borderId="277">
      <alignment horizontal="right" vertical="center"/>
      <protection locked="0"/>
    </xf>
    <xf numFmtId="233" fontId="35" fillId="0" borderId="277">
      <alignment horizontal="right" vertical="center"/>
      <protection locked="0"/>
    </xf>
    <xf numFmtId="232" fontId="35" fillId="0" borderId="277">
      <alignment horizontal="right" vertical="center"/>
      <protection locked="0"/>
    </xf>
    <xf numFmtId="0" fontId="35" fillId="0" borderId="277">
      <alignment vertical="center"/>
      <protection locked="0"/>
    </xf>
    <xf numFmtId="236" fontId="35" fillId="0" borderId="277">
      <alignment horizontal="center" vertical="center"/>
      <protection locked="0"/>
    </xf>
    <xf numFmtId="233" fontId="35" fillId="0" borderId="277">
      <alignment horizontal="center" vertical="center"/>
      <protection locked="0"/>
    </xf>
    <xf numFmtId="1" fontId="3" fillId="1" borderId="238">
      <protection locked="0"/>
    </xf>
    <xf numFmtId="185" fontId="47" fillId="57" borderId="16" applyFont="0" applyFill="0" applyBorder="0" applyAlignment="0" applyProtection="0">
      <protection locked="0"/>
    </xf>
    <xf numFmtId="323" fontId="3" fillId="23" borderId="145" applyFill="0" applyBorder="0" applyAlignment="0">
      <alignment horizontal="centerContinuous"/>
    </xf>
    <xf numFmtId="311" fontId="219" fillId="0" borderId="372" applyBorder="0">
      <protection locked="0"/>
    </xf>
    <xf numFmtId="0" fontId="148" fillId="0" borderId="146" applyNumberFormat="0" applyAlignment="0" applyProtection="0">
      <alignment horizontal="left" vertical="center"/>
    </xf>
    <xf numFmtId="0" fontId="85" fillId="0" borderId="301"/>
    <xf numFmtId="172" fontId="55" fillId="9" borderId="16">
      <alignment horizontal="right"/>
      <protection locked="0"/>
    </xf>
    <xf numFmtId="274" fontId="35" fillId="0" borderId="300"/>
    <xf numFmtId="244" fontId="85" fillId="0" borderId="299"/>
    <xf numFmtId="0" fontId="148" fillId="0" borderId="202" applyNumberFormat="0" applyAlignment="0" applyProtection="0">
      <alignment horizontal="left" vertical="center"/>
    </xf>
    <xf numFmtId="236" fontId="35" fillId="0" borderId="297">
      <alignment horizontal="right" vertical="center"/>
      <protection locked="0"/>
    </xf>
    <xf numFmtId="235" fontId="35" fillId="0" borderId="297">
      <alignment horizontal="right" vertical="center"/>
      <protection locked="0"/>
    </xf>
    <xf numFmtId="234" fontId="35" fillId="0" borderId="297">
      <alignment horizontal="right" vertical="center"/>
      <protection locked="0"/>
    </xf>
    <xf numFmtId="232" fontId="35" fillId="0" borderId="297">
      <alignment horizontal="right" vertical="center"/>
      <protection locked="0"/>
    </xf>
    <xf numFmtId="236" fontId="35" fillId="0" borderId="297">
      <alignment horizontal="center" vertical="center"/>
      <protection locked="0"/>
    </xf>
    <xf numFmtId="235" fontId="35" fillId="0" borderId="297">
      <alignment horizontal="center" vertical="center"/>
      <protection locked="0"/>
    </xf>
    <xf numFmtId="15" fontId="35" fillId="0" borderId="297">
      <alignment horizontal="center" vertical="center"/>
      <protection locked="0"/>
    </xf>
    <xf numFmtId="232" fontId="35" fillId="0" borderId="297">
      <alignment horizontal="center" vertical="center"/>
      <protection locked="0"/>
    </xf>
    <xf numFmtId="0" fontId="95" fillId="0" borderId="296" applyNumberFormat="0" applyFill="0" applyAlignment="0" applyProtection="0"/>
    <xf numFmtId="233" fontId="35" fillId="0" borderId="332">
      <alignment horizontal="right" vertical="center"/>
      <protection locked="0"/>
    </xf>
    <xf numFmtId="0" fontId="35" fillId="0" borderId="332">
      <alignment vertical="center"/>
      <protection locked="0"/>
    </xf>
    <xf numFmtId="0" fontId="23" fillId="0" borderId="0"/>
    <xf numFmtId="274" fontId="35" fillId="0" borderId="300"/>
    <xf numFmtId="234" fontId="35" fillId="0" borderId="377">
      <alignment horizontal="right" vertical="center"/>
      <protection locked="0"/>
    </xf>
    <xf numFmtId="0" fontId="103" fillId="38" borderId="298"/>
    <xf numFmtId="15" fontId="35" fillId="0" borderId="377">
      <alignment horizontal="center" vertical="center"/>
      <protection locked="0"/>
    </xf>
    <xf numFmtId="235" fontId="35" fillId="0" borderId="297">
      <alignment horizontal="right" vertical="center"/>
      <protection locked="0"/>
    </xf>
    <xf numFmtId="234" fontId="35" fillId="0" borderId="297">
      <alignment horizontal="right" vertical="center"/>
      <protection locked="0"/>
    </xf>
    <xf numFmtId="237" fontId="35" fillId="0" borderId="297">
      <alignment horizontal="right" vertical="center"/>
      <protection locked="0"/>
    </xf>
    <xf numFmtId="236" fontId="35" fillId="0" borderId="297">
      <alignment horizontal="center" vertical="center"/>
      <protection locked="0"/>
    </xf>
    <xf numFmtId="235" fontId="35" fillId="0" borderId="297">
      <alignment horizontal="center" vertical="center"/>
      <protection locked="0"/>
    </xf>
    <xf numFmtId="233" fontId="35" fillId="0" borderId="297">
      <alignment horizontal="center" vertical="center"/>
      <protection locked="0"/>
    </xf>
    <xf numFmtId="167" fontId="24" fillId="0" borderId="0" applyFont="0" applyFill="0" applyBorder="0" applyAlignment="0" applyProtection="0"/>
    <xf numFmtId="167" fontId="24" fillId="0" borderId="0" applyFont="0" applyFill="0" applyBorder="0" applyAlignment="0" applyProtection="0"/>
    <xf numFmtId="323" fontId="3" fillId="23" borderId="240" applyFill="0" applyBorder="0" applyAlignment="0">
      <alignment horizontal="centerContinuous"/>
    </xf>
    <xf numFmtId="0" fontId="23" fillId="0" borderId="0"/>
    <xf numFmtId="175" fontId="3" fillId="9" borderId="351" applyNumberFormat="0" applyFont="0" applyBorder="0" applyAlignment="0">
      <alignment horizontal="centerContinuous"/>
    </xf>
    <xf numFmtId="233" fontId="35" fillId="0" borderId="364">
      <alignment horizontal="center" vertical="center"/>
      <protection locked="0"/>
    </xf>
    <xf numFmtId="235" fontId="35" fillId="0" borderId="332">
      <alignment horizontal="right" vertical="center"/>
      <protection locked="0"/>
    </xf>
    <xf numFmtId="234" fontId="35" fillId="0" borderId="332">
      <alignment horizontal="right" vertical="center"/>
      <protection locked="0"/>
    </xf>
    <xf numFmtId="233" fontId="35" fillId="0" borderId="332">
      <alignment horizontal="right" vertical="center"/>
      <protection locked="0"/>
    </xf>
    <xf numFmtId="10" fontId="3" fillId="57" borderId="199" applyNumberFormat="0" applyFont="0" applyBorder="0" applyAlignment="0" applyProtection="0">
      <protection locked="0"/>
    </xf>
    <xf numFmtId="233" fontId="35" fillId="0" borderId="332">
      <alignment horizontal="center" vertical="center"/>
      <protection locked="0"/>
    </xf>
    <xf numFmtId="8" fontId="141" fillId="0" borderId="124">
      <protection locked="0"/>
    </xf>
    <xf numFmtId="15" fontId="35" fillId="0" borderId="332">
      <alignment horizontal="center" vertical="center"/>
      <protection locked="0"/>
    </xf>
    <xf numFmtId="0" fontId="95" fillId="0" borderId="331" applyNumberFormat="0" applyFill="0" applyAlignment="0" applyProtection="0"/>
    <xf numFmtId="4" fontId="27" fillId="19" borderId="339" applyNumberFormat="0" applyProtection="0">
      <alignment horizontal="left" vertical="center" indent="1"/>
    </xf>
    <xf numFmtId="274" fontId="35" fillId="0" borderId="380"/>
    <xf numFmtId="244" fontId="85" fillId="0" borderId="379"/>
    <xf numFmtId="234" fontId="35" fillId="0" borderId="377">
      <alignment horizontal="right" vertical="center"/>
      <protection locked="0"/>
    </xf>
    <xf numFmtId="234" fontId="35" fillId="0" borderId="377">
      <alignment horizontal="center" vertical="center"/>
      <protection locked="0"/>
    </xf>
    <xf numFmtId="233" fontId="35" fillId="0" borderId="377">
      <alignment horizontal="center" vertical="center"/>
      <protection locked="0"/>
    </xf>
    <xf numFmtId="1" fontId="3" fillId="1" borderId="326">
      <protection locked="0"/>
    </xf>
    <xf numFmtId="311" fontId="219" fillId="0" borderId="327" applyBorder="0">
      <protection locked="0"/>
    </xf>
    <xf numFmtId="274" fontId="35" fillId="0" borderId="106"/>
    <xf numFmtId="240" fontId="26" fillId="0" borderId="101" applyFill="0"/>
    <xf numFmtId="1" fontId="3" fillId="1" borderId="370">
      <protection locked="0"/>
    </xf>
    <xf numFmtId="0" fontId="118" fillId="21" borderId="16"/>
    <xf numFmtId="274" fontId="35" fillId="0" borderId="208"/>
    <xf numFmtId="240" fontId="26" fillId="0" borderId="203" applyFill="0"/>
    <xf numFmtId="49" fontId="100" fillId="47" borderId="16">
      <alignment horizontal="center"/>
    </xf>
    <xf numFmtId="271" fontId="115" fillId="18" borderId="123">
      <alignment horizontal="right"/>
    </xf>
    <xf numFmtId="202" fontId="115" fillId="18" borderId="123">
      <alignment horizontal="right"/>
      <protection hidden="1"/>
    </xf>
    <xf numFmtId="270" fontId="115" fillId="46" borderId="123">
      <protection hidden="1"/>
    </xf>
    <xf numFmtId="269" fontId="115" fillId="45" borderId="123">
      <protection hidden="1"/>
    </xf>
    <xf numFmtId="261" fontId="48" fillId="0" borderId="15"/>
    <xf numFmtId="253" fontId="48" fillId="0" borderId="15"/>
    <xf numFmtId="250" fontId="48" fillId="0" borderId="15"/>
    <xf numFmtId="248" fontId="48" fillId="0" borderId="15"/>
    <xf numFmtId="247" fontId="48" fillId="0" borderId="15"/>
    <xf numFmtId="246" fontId="48" fillId="0" borderId="15"/>
    <xf numFmtId="240" fontId="26" fillId="0" borderId="375" applyFill="0"/>
    <xf numFmtId="244" fontId="85" fillId="0" borderId="105"/>
    <xf numFmtId="0" fontId="104" fillId="43" borderId="199" applyProtection="0"/>
    <xf numFmtId="0" fontId="103" fillId="38" borderId="278"/>
    <xf numFmtId="0" fontId="103" fillId="38" borderId="104"/>
    <xf numFmtId="236" fontId="35" fillId="0" borderId="205">
      <alignment horizontal="center" vertical="center"/>
      <protection locked="0"/>
    </xf>
    <xf numFmtId="235" fontId="35" fillId="0" borderId="205">
      <alignment horizontal="center" vertical="center"/>
      <protection locked="0"/>
    </xf>
    <xf numFmtId="15" fontId="35" fillId="0" borderId="205">
      <alignment horizontal="center" vertical="center"/>
      <protection locked="0"/>
    </xf>
    <xf numFmtId="0" fontId="95" fillId="0" borderId="204" applyNumberFormat="0" applyFill="0" applyAlignment="0" applyProtection="0"/>
    <xf numFmtId="0" fontId="104" fillId="43" borderId="371" applyProtection="0"/>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235" fontId="35" fillId="0" borderId="277">
      <alignment horizontal="right" vertical="center"/>
      <protection locked="0"/>
    </xf>
    <xf numFmtId="233" fontId="35" fillId="0" borderId="277">
      <alignment horizontal="right" vertical="center"/>
      <protection locked="0"/>
    </xf>
    <xf numFmtId="232" fontId="35" fillId="0" borderId="277">
      <alignment horizontal="right" vertical="center"/>
      <protection locked="0"/>
    </xf>
    <xf numFmtId="233" fontId="35" fillId="0" borderId="277">
      <alignment horizontal="center" vertical="center"/>
      <protection locked="0"/>
    </xf>
    <xf numFmtId="244" fontId="85" fillId="0" borderId="334"/>
    <xf numFmtId="233" fontId="35" fillId="0" borderId="332">
      <alignment horizontal="center" vertical="center"/>
      <protection locked="0"/>
    </xf>
    <xf numFmtId="233" fontId="35" fillId="0" borderId="149">
      <alignment horizontal="right" vertical="center"/>
      <protection locked="0"/>
    </xf>
    <xf numFmtId="236" fontId="35" fillId="0" borderId="149">
      <alignment horizontal="center" vertical="center"/>
      <protection locked="0"/>
    </xf>
    <xf numFmtId="15" fontId="35" fillId="0" borderId="149">
      <alignment horizontal="center" vertical="center"/>
      <protection locked="0"/>
    </xf>
    <xf numFmtId="232" fontId="35" fillId="0" borderId="332">
      <alignment horizontal="center" vertical="center"/>
      <protection locked="0"/>
    </xf>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88" fillId="0" borderId="122"/>
    <xf numFmtId="172" fontId="49" fillId="0" borderId="15" applyBorder="0">
      <alignment horizontal="right"/>
    </xf>
    <xf numFmtId="172" fontId="49" fillId="15" borderId="15" applyBorder="0">
      <alignment horizontal="right"/>
    </xf>
    <xf numFmtId="187" fontId="85" fillId="0" borderId="15" applyBorder="0"/>
    <xf numFmtId="3" fontId="79" fillId="10" borderId="16" applyFont="0" applyAlignment="0" applyProtection="0"/>
    <xf numFmtId="0" fontId="88" fillId="0" borderId="351"/>
    <xf numFmtId="0" fontId="95" fillId="0" borderId="353" applyNumberFormat="0" applyFill="0" applyAlignment="0" applyProtection="0"/>
    <xf numFmtId="233" fontId="35" fillId="0" borderId="354">
      <alignment horizontal="center" vertical="center"/>
      <protection locked="0"/>
    </xf>
    <xf numFmtId="236" fontId="35" fillId="0" borderId="354">
      <alignment horizontal="center" vertical="center"/>
      <protection locked="0"/>
    </xf>
    <xf numFmtId="0" fontId="35" fillId="0" borderId="354">
      <alignment vertical="center"/>
      <protection locked="0"/>
    </xf>
    <xf numFmtId="232" fontId="35" fillId="0" borderId="354">
      <alignment horizontal="right" vertical="center"/>
      <protection locked="0"/>
    </xf>
    <xf numFmtId="233" fontId="35" fillId="0" borderId="354">
      <alignment horizontal="right" vertical="center"/>
      <protection locked="0"/>
    </xf>
    <xf numFmtId="236" fontId="35" fillId="0" borderId="354">
      <alignment horizontal="right" vertical="center"/>
      <protection locked="0"/>
    </xf>
    <xf numFmtId="0" fontId="95" fillId="0" borderId="256" applyNumberFormat="0" applyFill="0" applyAlignment="0" applyProtection="0"/>
    <xf numFmtId="232" fontId="35" fillId="0" borderId="257">
      <alignment horizontal="center" vertical="center"/>
      <protection locked="0"/>
    </xf>
    <xf numFmtId="15" fontId="35" fillId="0" borderId="257">
      <alignment horizontal="center" vertical="center"/>
      <protection locked="0"/>
    </xf>
    <xf numFmtId="233" fontId="35" fillId="0" borderId="257">
      <alignment horizontal="center" vertical="center"/>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0" fontId="35" fillId="0" borderId="257">
      <alignment vertical="center"/>
      <protection locked="0"/>
    </xf>
    <xf numFmtId="232" fontId="35" fillId="0" borderId="257">
      <alignment horizontal="right" vertical="center"/>
      <protection locked="0"/>
    </xf>
    <xf numFmtId="233" fontId="35" fillId="0" borderId="257">
      <alignment horizontal="right" vertical="center"/>
      <protection locked="0"/>
    </xf>
    <xf numFmtId="234" fontId="35" fillId="0" borderId="257">
      <alignment horizontal="right" vertical="center"/>
      <protection locked="0"/>
    </xf>
    <xf numFmtId="236" fontId="35" fillId="0" borderId="257">
      <alignment horizontal="right" vertical="center"/>
      <protection locked="0"/>
    </xf>
    <xf numFmtId="234" fontId="35" fillId="0" borderId="311">
      <alignment horizontal="center" vertical="center"/>
      <protection locked="0"/>
    </xf>
    <xf numFmtId="235" fontId="35" fillId="0" borderId="311">
      <alignment horizontal="center" vertical="center"/>
      <protection locked="0"/>
    </xf>
    <xf numFmtId="232" fontId="35" fillId="0" borderId="311">
      <alignment horizontal="right" vertical="center"/>
      <protection locked="0"/>
    </xf>
    <xf numFmtId="237" fontId="35" fillId="0" borderId="311">
      <alignment horizontal="right" vertical="center"/>
      <protection locked="0"/>
    </xf>
    <xf numFmtId="233" fontId="35" fillId="0" borderId="311">
      <alignment horizontal="right" vertical="center"/>
      <protection locked="0"/>
    </xf>
    <xf numFmtId="236" fontId="35" fillId="0" borderId="311">
      <alignment horizontal="right" vertical="center"/>
      <protection locked="0"/>
    </xf>
    <xf numFmtId="0" fontId="95" fillId="0" borderId="223" applyNumberFormat="0" applyFill="0" applyAlignment="0" applyProtection="0"/>
    <xf numFmtId="232" fontId="35" fillId="0" borderId="224">
      <alignment horizontal="center" vertical="center"/>
      <protection locked="0"/>
    </xf>
    <xf numFmtId="15" fontId="35" fillId="0" borderId="224">
      <alignment horizontal="center" vertical="center"/>
      <protection locked="0"/>
    </xf>
    <xf numFmtId="233" fontId="35" fillId="0" borderId="224">
      <alignment horizontal="center" vertical="center"/>
      <protection locked="0"/>
    </xf>
    <xf numFmtId="234" fontId="35" fillId="0" borderId="224">
      <alignment horizontal="center" vertical="center"/>
      <protection locked="0"/>
    </xf>
    <xf numFmtId="235" fontId="35" fillId="0" borderId="224">
      <alignment horizontal="center" vertical="center"/>
      <protection locked="0"/>
    </xf>
    <xf numFmtId="236" fontId="35" fillId="0" borderId="224">
      <alignment horizontal="center" vertical="center"/>
      <protection locked="0"/>
    </xf>
    <xf numFmtId="0" fontId="35" fillId="0" borderId="224">
      <alignment vertical="center"/>
      <protection locked="0"/>
    </xf>
    <xf numFmtId="232" fontId="35" fillId="0" borderId="224">
      <alignment horizontal="right" vertical="center"/>
      <protection locked="0"/>
    </xf>
    <xf numFmtId="237" fontId="35" fillId="0" borderId="224">
      <alignment horizontal="right" vertical="center"/>
      <protection locked="0"/>
    </xf>
    <xf numFmtId="233" fontId="35" fillId="0" borderId="224">
      <alignment horizontal="right" vertical="center"/>
      <protection locked="0"/>
    </xf>
    <xf numFmtId="234" fontId="35" fillId="0" borderId="224">
      <alignment horizontal="right" vertical="center"/>
      <protection locked="0"/>
    </xf>
    <xf numFmtId="235" fontId="35" fillId="0" borderId="224">
      <alignment horizontal="right" vertical="center"/>
      <protection locked="0"/>
    </xf>
    <xf numFmtId="236" fontId="35" fillId="0" borderId="224">
      <alignment horizontal="right" vertical="center"/>
      <protection locked="0"/>
    </xf>
    <xf numFmtId="240" fontId="26" fillId="0" borderId="397" applyFill="0"/>
    <xf numFmtId="3" fontId="79" fillId="10" borderId="127" applyFont="0" applyAlignment="0" applyProtection="0"/>
    <xf numFmtId="244" fontId="85" fillId="0" borderId="226"/>
    <xf numFmtId="270" fontId="115" fillId="46" borderId="352">
      <protection hidden="1"/>
    </xf>
    <xf numFmtId="240" fontId="26" fillId="0" borderId="287" applyFill="0"/>
    <xf numFmtId="0" fontId="35" fillId="0" borderId="177" applyNumberFormat="0" applyFill="0" applyAlignment="0" applyProtection="0"/>
    <xf numFmtId="0" fontId="95" fillId="0" borderId="178" applyNumberFormat="0" applyFill="0" applyAlignment="0" applyProtection="0"/>
    <xf numFmtId="234" fontId="35" fillId="0" borderId="179">
      <alignment horizontal="center" vertical="center"/>
      <protection locked="0"/>
    </xf>
    <xf numFmtId="235" fontId="35" fillId="0" borderId="179">
      <alignment horizontal="center" vertical="center"/>
      <protection locked="0"/>
    </xf>
    <xf numFmtId="236" fontId="35" fillId="0" borderId="179">
      <alignment horizontal="center" vertical="center"/>
      <protection locked="0"/>
    </xf>
    <xf numFmtId="0" fontId="35" fillId="0" borderId="179">
      <alignment vertical="center"/>
      <protection locked="0"/>
    </xf>
    <xf numFmtId="233" fontId="35" fillId="0" borderId="179">
      <alignment horizontal="right" vertical="center"/>
      <protection locked="0"/>
    </xf>
    <xf numFmtId="235" fontId="35" fillId="0" borderId="179">
      <alignment horizontal="right" vertical="center"/>
      <protection locked="0"/>
    </xf>
    <xf numFmtId="0" fontId="95" fillId="0" borderId="128" applyNumberFormat="0" applyFill="0" applyAlignment="0" applyProtection="0"/>
    <xf numFmtId="232" fontId="35" fillId="0" borderId="129">
      <alignment horizontal="center" vertical="center"/>
      <protection locked="0"/>
    </xf>
    <xf numFmtId="15" fontId="35" fillId="0" borderId="129">
      <alignment horizontal="center" vertical="center"/>
      <protection locked="0"/>
    </xf>
    <xf numFmtId="233" fontId="35" fillId="0" borderId="129">
      <alignment horizontal="center" vertical="center"/>
      <protection locked="0"/>
    </xf>
    <xf numFmtId="234" fontId="35" fillId="0" borderId="129">
      <alignment horizontal="center" vertical="center"/>
      <protection locked="0"/>
    </xf>
    <xf numFmtId="235" fontId="35" fillId="0" borderId="129">
      <alignment horizontal="center" vertical="center"/>
      <protection locked="0"/>
    </xf>
    <xf numFmtId="0" fontId="35" fillId="0" borderId="129">
      <alignment vertical="center"/>
      <protection locked="0"/>
    </xf>
    <xf numFmtId="233"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0" fontId="103" fillId="38" borderId="180"/>
    <xf numFmtId="8" fontId="141" fillId="0" borderId="358">
      <protection locked="0"/>
    </xf>
    <xf numFmtId="0" fontId="103" fillId="38" borderId="130"/>
    <xf numFmtId="0" fontId="104" fillId="43" borderId="127" applyProtection="0"/>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6" fontId="35" fillId="0" borderId="117">
      <alignment horizontal="center"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44" fontId="85" fillId="0" borderId="131"/>
    <xf numFmtId="0" fontId="85" fillId="0" borderId="359"/>
    <xf numFmtId="0" fontId="148" fillId="0" borderId="396" applyNumberFormat="0" applyAlignment="0" applyProtection="0">
      <alignment horizontal="left" vertical="center"/>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118"/>
    <xf numFmtId="240" fontId="26" fillId="0" borderId="222" applyFill="0"/>
    <xf numFmtId="274" fontId="35" fillId="0" borderId="227"/>
    <xf numFmtId="0" fontId="103" fillId="38" borderId="92"/>
    <xf numFmtId="244" fontId="85" fillId="0" borderId="119"/>
    <xf numFmtId="250" fontId="48" fillId="0" borderId="15"/>
    <xf numFmtId="0" fontId="148" fillId="0" borderId="349" applyNumberFormat="0" applyAlignment="0" applyProtection="0">
      <alignment horizontal="left" vertical="center"/>
    </xf>
    <xf numFmtId="244" fontId="85" fillId="0" borderId="93"/>
    <xf numFmtId="269" fontId="115" fillId="45" borderId="177">
      <protection hidden="1"/>
    </xf>
    <xf numFmtId="270" fontId="115" fillId="46" borderId="177">
      <protection hidden="1"/>
    </xf>
    <xf numFmtId="202" fontId="115" fillId="18" borderId="177">
      <alignment horizontal="right"/>
      <protection hidden="1"/>
    </xf>
    <xf numFmtId="271" fontId="115" fillId="18" borderId="177">
      <alignment horizontal="right"/>
    </xf>
    <xf numFmtId="49" fontId="100" fillId="47" borderId="127">
      <alignment horizontal="center"/>
    </xf>
    <xf numFmtId="10" fontId="3" fillId="64" borderId="199" applyNumberFormat="0" applyBorder="0" applyAlignment="0" applyProtection="0"/>
    <xf numFmtId="10" fontId="3" fillId="64" borderId="199" applyNumberFormat="0" applyBorder="0" applyAlignment="0" applyProtection="0"/>
    <xf numFmtId="0" fontId="85" fillId="0" borderId="261"/>
    <xf numFmtId="9" fontId="36" fillId="71" borderId="199" applyProtection="0">
      <alignment horizontal="right"/>
      <protection locked="0"/>
    </xf>
    <xf numFmtId="0" fontId="59" fillId="74" borderId="361">
      <alignment horizontal="left" vertical="center" wrapText="1"/>
    </xf>
    <xf numFmtId="15" fontId="35" fillId="0" borderId="388">
      <alignment horizontal="center" vertical="center"/>
      <protection locked="0"/>
    </xf>
    <xf numFmtId="233"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0" fontId="35" fillId="0" borderId="388">
      <alignment vertical="center"/>
      <protection locked="0"/>
    </xf>
    <xf numFmtId="234" fontId="35" fillId="0" borderId="388">
      <alignment horizontal="right" vertical="center"/>
      <protection locked="0"/>
    </xf>
    <xf numFmtId="232" fontId="35" fillId="0" borderId="400">
      <alignment horizontal="center" vertical="center"/>
      <protection locked="0"/>
    </xf>
    <xf numFmtId="236" fontId="35" fillId="0" borderId="400">
      <alignment horizontal="center" vertical="center"/>
      <protection locked="0"/>
    </xf>
    <xf numFmtId="0" fontId="35" fillId="0" borderId="364">
      <alignment vertical="center"/>
      <protection locked="0"/>
    </xf>
    <xf numFmtId="236" fontId="35" fillId="0" borderId="364">
      <alignment horizontal="right" vertical="center"/>
      <protection locked="0"/>
    </xf>
    <xf numFmtId="49" fontId="100" fillId="41" borderId="199">
      <alignment horizontal="center"/>
    </xf>
    <xf numFmtId="0" fontId="103" fillId="38" borderId="365"/>
    <xf numFmtId="0" fontId="104" fillId="43" borderId="199" applyProtection="0"/>
    <xf numFmtId="0" fontId="85" fillId="0" borderId="228"/>
    <xf numFmtId="309" fontId="156" fillId="6" borderId="199"/>
    <xf numFmtId="8" fontId="141" fillId="0" borderId="183">
      <protection locked="0"/>
    </xf>
    <xf numFmtId="0" fontId="148" fillId="0" borderId="254" applyNumberFormat="0" applyAlignment="0" applyProtection="0">
      <alignment horizontal="left" vertical="center"/>
    </xf>
    <xf numFmtId="0" fontId="85" fillId="0" borderId="368"/>
    <xf numFmtId="240" fontId="26" fillId="0" borderId="115" applyFill="0"/>
    <xf numFmtId="274" fontId="35" fillId="0" borderId="120"/>
    <xf numFmtId="311" fontId="219" fillId="0" borderId="347" applyBorder="0">
      <protection locked="0"/>
    </xf>
    <xf numFmtId="4" fontId="27" fillId="19" borderId="316" applyNumberFormat="0" applyProtection="0">
      <alignment horizontal="left" vertical="center" indent="1"/>
    </xf>
    <xf numFmtId="0" fontId="95" fillId="0" borderId="310" applyNumberFormat="0" applyFill="0" applyAlignment="0" applyProtection="0"/>
    <xf numFmtId="15" fontId="35" fillId="0" borderId="311">
      <alignment horizontal="center" vertical="center"/>
      <protection locked="0"/>
    </xf>
    <xf numFmtId="233" fontId="35" fillId="0" borderId="311">
      <alignment horizontal="center" vertical="center"/>
      <protection locked="0"/>
    </xf>
    <xf numFmtId="0" fontId="35" fillId="0" borderId="311">
      <alignment vertical="center"/>
      <protection locked="0"/>
    </xf>
    <xf numFmtId="232" fontId="35" fillId="0" borderId="311">
      <alignment horizontal="right" vertical="center"/>
      <protection locked="0"/>
    </xf>
    <xf numFmtId="233" fontId="35" fillId="0" borderId="311">
      <alignment horizontal="right" vertical="center"/>
      <protection locked="0"/>
    </xf>
    <xf numFmtId="235" fontId="35" fillId="0" borderId="311">
      <alignment horizontal="right" vertical="center"/>
      <protection locked="0"/>
    </xf>
    <xf numFmtId="240" fontId="26" fillId="0" borderId="89" applyFill="0"/>
    <xf numFmtId="274" fontId="35" fillId="0" borderId="94"/>
    <xf numFmtId="0" fontId="103" fillId="38" borderId="312"/>
    <xf numFmtId="244" fontId="85" fillId="0" borderId="313"/>
    <xf numFmtId="274" fontId="35" fillId="0" borderId="314"/>
    <xf numFmtId="0" fontId="85" fillId="0" borderId="315"/>
    <xf numFmtId="0" fontId="63" fillId="0" borderId="199">
      <alignment horizontal="centerContinuous"/>
    </xf>
    <xf numFmtId="0" fontId="85" fillId="0" borderId="404"/>
    <xf numFmtId="0" fontId="92" fillId="0" borderId="352" applyNumberFormat="0" applyFill="0" applyBorder="0" applyAlignment="0" applyProtection="0"/>
    <xf numFmtId="232" fontId="35" fillId="0" borderId="320">
      <alignment horizontal="center" vertical="center"/>
      <protection locked="0"/>
    </xf>
    <xf numFmtId="234" fontId="35" fillId="0" borderId="320">
      <alignment horizontal="center" vertical="center"/>
      <protection locked="0"/>
    </xf>
    <xf numFmtId="237" fontId="35" fillId="0" borderId="320">
      <alignment horizontal="right" vertical="center"/>
      <protection locked="0"/>
    </xf>
    <xf numFmtId="0" fontId="85" fillId="0" borderId="184"/>
    <xf numFmtId="168" fontId="3" fillId="8" borderId="199" applyNumberFormat="0" applyFont="0" applyBorder="0" applyAlignment="0" applyProtection="0"/>
    <xf numFmtId="323" fontId="3" fillId="23" borderId="220" applyFill="0" applyBorder="0" applyAlignment="0">
      <alignment horizontal="centerContinuous"/>
    </xf>
    <xf numFmtId="0" fontId="85" fillId="0" borderId="324"/>
    <xf numFmtId="0" fontId="35" fillId="0" borderId="290">
      <alignment vertical="center"/>
      <protection locked="0"/>
    </xf>
    <xf numFmtId="234" fontId="35" fillId="0" borderId="311">
      <alignment horizontal="right" vertical="center"/>
      <protection locked="0"/>
    </xf>
    <xf numFmtId="274" fontId="35" fillId="0" borderId="293"/>
    <xf numFmtId="185" fontId="47" fillId="57" borderId="127" applyFont="0" applyFill="0" applyBorder="0" applyAlignment="0" applyProtection="0">
      <protection locked="0"/>
    </xf>
    <xf numFmtId="10" fontId="3" fillId="57" borderId="127" applyNumberFormat="0" applyFont="0" applyBorder="0" applyAlignment="0" applyProtection="0">
      <protection locked="0"/>
    </xf>
    <xf numFmtId="235" fontId="35" fillId="0" borderId="388">
      <alignment horizontal="right" vertical="center"/>
      <protection locked="0"/>
    </xf>
    <xf numFmtId="309" fontId="156" fillId="6" borderId="127"/>
    <xf numFmtId="175" fontId="3" fillId="9" borderId="176" applyNumberFormat="0" applyFont="0" applyBorder="0" applyAlignment="0">
      <alignment horizontal="centerContinuous"/>
    </xf>
    <xf numFmtId="15"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0" fontId="35" fillId="0" borderId="290">
      <alignment vertical="center"/>
      <protection locked="0"/>
    </xf>
    <xf numFmtId="237" fontId="35" fillId="0" borderId="290">
      <alignment horizontal="right" vertical="center"/>
      <protection locked="0"/>
    </xf>
    <xf numFmtId="0" fontId="85" fillId="0" borderId="133"/>
    <xf numFmtId="237" fontId="35" fillId="0" borderId="364">
      <alignment horizontal="right" vertical="center"/>
      <protection locked="0"/>
    </xf>
    <xf numFmtId="0" fontId="95" fillId="0" borderId="256" applyNumberFormat="0" applyFill="0" applyAlignment="0" applyProtection="0"/>
    <xf numFmtId="232" fontId="35" fillId="0" borderId="257">
      <alignment horizontal="center" vertical="center"/>
      <protection locked="0"/>
    </xf>
    <xf numFmtId="15" fontId="35" fillId="0" borderId="257">
      <alignment horizontal="center" vertical="center"/>
      <protection locked="0"/>
    </xf>
    <xf numFmtId="311" fontId="219" fillId="0" borderId="219" applyBorder="0">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0" fontId="35" fillId="0" borderId="257">
      <alignment vertical="center"/>
      <protection locked="0"/>
    </xf>
    <xf numFmtId="232" fontId="35" fillId="0" borderId="257">
      <alignment horizontal="right" vertical="center"/>
      <protection locked="0"/>
    </xf>
    <xf numFmtId="237" fontId="35" fillId="0" borderId="257">
      <alignment horizontal="right" vertical="center"/>
      <protection locked="0"/>
    </xf>
    <xf numFmtId="323" fontId="3" fillId="23" borderId="173" applyFill="0" applyBorder="0" applyAlignment="0">
      <alignment horizontal="centerContinuous"/>
    </xf>
    <xf numFmtId="233" fontId="35" fillId="0" borderId="257">
      <alignment horizontal="right" vertical="center"/>
      <protection locked="0"/>
    </xf>
    <xf numFmtId="234" fontId="35" fillId="0" borderId="257">
      <alignment horizontal="right" vertical="center"/>
      <protection locked="0"/>
    </xf>
    <xf numFmtId="1" fontId="3" fillId="1" borderId="218">
      <protection locked="0"/>
    </xf>
    <xf numFmtId="244" fontId="85" fillId="0" borderId="259"/>
    <xf numFmtId="311" fontId="219" fillId="0" borderId="252" applyBorder="0">
      <protection locked="0"/>
    </xf>
    <xf numFmtId="0" fontId="63" fillId="0" borderId="127">
      <alignment horizontal="centerContinuous"/>
    </xf>
    <xf numFmtId="0" fontId="18" fillId="0" borderId="352" applyNumberFormat="0" applyFill="0" applyBorder="0" applyAlignment="0" applyProtection="0"/>
    <xf numFmtId="234" fontId="35" fillId="0" borderId="354">
      <alignment horizontal="right" vertical="center"/>
      <protection locked="0"/>
    </xf>
    <xf numFmtId="0" fontId="95" fillId="0" borderId="264" applyNumberFormat="0" applyFill="0" applyAlignment="0" applyProtection="0"/>
    <xf numFmtId="232"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4" fontId="35" fillId="0" borderId="265">
      <alignment horizontal="right" vertical="center"/>
      <protection locked="0"/>
    </xf>
    <xf numFmtId="0" fontId="103" fillId="38" borderId="266"/>
    <xf numFmtId="244" fontId="85" fillId="0" borderId="313"/>
    <xf numFmtId="202" fontId="115" fillId="18" borderId="352">
      <alignment horizontal="right"/>
      <protection hidden="1"/>
    </xf>
    <xf numFmtId="0" fontId="85" fillId="0" borderId="121"/>
    <xf numFmtId="10" fontId="3" fillId="64" borderId="127" applyNumberFormat="0" applyBorder="0" applyAlignment="0" applyProtection="0"/>
    <xf numFmtId="10" fontId="3" fillId="64" borderId="127" applyNumberFormat="0" applyBorder="0" applyAlignment="0" applyProtection="0"/>
    <xf numFmtId="10" fontId="3" fillId="64" borderId="127" applyNumberFormat="0" applyBorder="0" applyAlignment="0" applyProtection="0"/>
    <xf numFmtId="0" fontId="85" fillId="0" borderId="269"/>
    <xf numFmtId="236" fontId="35" fillId="0" borderId="388">
      <alignment horizontal="center" vertical="center"/>
      <protection locked="0"/>
    </xf>
    <xf numFmtId="232" fontId="35" fillId="0" borderId="388">
      <alignment horizontal="right" vertical="center"/>
      <protection locked="0"/>
    </xf>
    <xf numFmtId="175" fontId="46" fillId="0" borderId="199"/>
    <xf numFmtId="234" fontId="35" fillId="0" borderId="341">
      <alignment horizontal="center" vertical="center"/>
      <protection locked="0"/>
    </xf>
    <xf numFmtId="4" fontId="27" fillId="19" borderId="288" applyNumberFormat="0" applyProtection="0">
      <alignment horizontal="left" vertical="center" indent="1"/>
    </xf>
    <xf numFmtId="311" fontId="219" fillId="0" borderId="263" applyBorder="0">
      <protection locked="0"/>
    </xf>
    <xf numFmtId="232" fontId="35" fillId="0" borderId="277">
      <alignment horizontal="center" vertical="center"/>
      <protection locked="0"/>
    </xf>
    <xf numFmtId="9" fontId="36" fillId="71" borderId="127" applyProtection="0">
      <alignment horizontal="right"/>
      <protection locked="0"/>
    </xf>
    <xf numFmtId="4" fontId="27" fillId="19" borderId="229" applyNumberFormat="0" applyProtection="0">
      <alignment horizontal="left" vertical="center" indent="1"/>
    </xf>
    <xf numFmtId="232" fontId="35" fillId="0" borderId="224">
      <alignment horizontal="center" vertical="center"/>
      <protection locked="0"/>
    </xf>
    <xf numFmtId="15" fontId="35" fillId="0" borderId="224">
      <alignment horizontal="center" vertical="center"/>
      <protection locked="0"/>
    </xf>
    <xf numFmtId="233" fontId="35" fillId="0" borderId="224">
      <alignment horizontal="center" vertical="center"/>
      <protection locked="0"/>
    </xf>
    <xf numFmtId="1" fontId="3" fillId="1" borderId="171">
      <protection locked="0"/>
    </xf>
    <xf numFmtId="235" fontId="35" fillId="0" borderId="224">
      <alignment horizontal="center" vertical="center"/>
      <protection locked="0"/>
    </xf>
    <xf numFmtId="0" fontId="103" fillId="38" borderId="225"/>
    <xf numFmtId="274" fontId="35" fillId="0" borderId="227"/>
    <xf numFmtId="0" fontId="85" fillId="0" borderId="228"/>
    <xf numFmtId="234" fontId="35" fillId="0" borderId="364">
      <alignment horizontal="center" vertical="center"/>
      <protection locked="0"/>
    </xf>
    <xf numFmtId="0" fontId="85" fillId="0" borderId="301"/>
    <xf numFmtId="237" fontId="35" fillId="0" borderId="257">
      <alignment horizontal="right" vertical="center"/>
      <protection locked="0"/>
    </xf>
    <xf numFmtId="0" fontId="95" fillId="0" borderId="231" applyNumberFormat="0" applyFill="0" applyAlignment="0" applyProtection="0"/>
    <xf numFmtId="0" fontId="85" fillId="0" borderId="95"/>
    <xf numFmtId="232" fontId="35" fillId="0" borderId="232">
      <alignment horizontal="center" vertical="center"/>
      <protection locked="0"/>
    </xf>
    <xf numFmtId="233" fontId="35" fillId="0" borderId="232">
      <alignment horizontal="center" vertical="center"/>
      <protection locked="0"/>
    </xf>
    <xf numFmtId="235" fontId="35" fillId="0" borderId="232">
      <alignment horizontal="center" vertical="center"/>
      <protection locked="0"/>
    </xf>
    <xf numFmtId="0" fontId="35" fillId="0" borderId="232">
      <alignment vertical="center"/>
      <protection locked="0"/>
    </xf>
    <xf numFmtId="232" fontId="35" fillId="0" borderId="232">
      <alignment horizontal="right" vertical="center"/>
      <protection locked="0"/>
    </xf>
    <xf numFmtId="233" fontId="35" fillId="0" borderId="232">
      <alignment horizontal="right" vertical="center"/>
      <protection locked="0"/>
    </xf>
    <xf numFmtId="234" fontId="35" fillId="0" borderId="232">
      <alignment horizontal="right" vertical="center"/>
      <protection locked="0"/>
    </xf>
    <xf numFmtId="261" fontId="48" fillId="0" borderId="15"/>
    <xf numFmtId="274" fontId="35" fillId="0" borderId="260"/>
    <xf numFmtId="274" fontId="35" fillId="0" borderId="235"/>
    <xf numFmtId="0" fontId="85" fillId="0" borderId="236"/>
    <xf numFmtId="49" fontId="253" fillId="47" borderId="127">
      <alignment horizontal="center"/>
    </xf>
    <xf numFmtId="0" fontId="85" fillId="0" borderId="281"/>
    <xf numFmtId="15" fontId="35" fillId="0" borderId="277">
      <alignment horizontal="center" vertical="center"/>
      <protection locked="0"/>
    </xf>
    <xf numFmtId="4" fontId="27" fillId="19" borderId="243" applyNumberFormat="0" applyProtection="0">
      <alignment horizontal="left" vertical="center" indent="1"/>
    </xf>
    <xf numFmtId="167" fontId="24" fillId="0" borderId="0" applyFont="0" applyFill="0" applyBorder="0" applyAlignment="0" applyProtection="0"/>
    <xf numFmtId="236" fontId="35" fillId="0" borderId="388">
      <alignment horizontal="center" vertical="center"/>
      <protection locked="0"/>
    </xf>
    <xf numFmtId="323" fontId="3" fillId="23" borderId="113" applyFill="0" applyBorder="0" applyAlignment="0">
      <alignment horizontal="centerContinuous"/>
    </xf>
    <xf numFmtId="232" fontId="35" fillId="0" borderId="163">
      <alignment horizontal="right" vertical="center"/>
      <protection locked="0"/>
    </xf>
    <xf numFmtId="236" fontId="35" fillId="0" borderId="179">
      <alignment horizontal="center" vertical="center"/>
      <protection locked="0"/>
    </xf>
    <xf numFmtId="0" fontId="35" fillId="0" borderId="179">
      <alignment vertical="center"/>
      <protection locked="0"/>
    </xf>
    <xf numFmtId="237" fontId="35" fillId="0" borderId="179">
      <alignment horizontal="right" vertical="center"/>
      <protection locked="0"/>
    </xf>
    <xf numFmtId="233" fontId="35" fillId="0" borderId="179">
      <alignment horizontal="right" vertical="center"/>
      <protection locked="0"/>
    </xf>
    <xf numFmtId="234" fontId="35" fillId="0" borderId="179">
      <alignment horizontal="right" vertical="center"/>
      <protection locked="0"/>
    </xf>
    <xf numFmtId="235" fontId="35" fillId="0" borderId="179">
      <alignment horizontal="right" vertical="center"/>
      <protection locked="0"/>
    </xf>
    <xf numFmtId="49" fontId="100" fillId="41" borderId="127">
      <alignment horizontal="center"/>
    </xf>
    <xf numFmtId="0" fontId="104" fillId="43" borderId="127" applyProtection="0"/>
    <xf numFmtId="0" fontId="147" fillId="10" borderId="127">
      <alignment horizontal="right"/>
    </xf>
    <xf numFmtId="309" fontId="156" fillId="6" borderId="127"/>
    <xf numFmtId="0" fontId="85" fillId="0" borderId="184"/>
    <xf numFmtId="234" fontId="35" fillId="0" borderId="224">
      <alignment horizontal="center" vertical="center"/>
      <protection locked="0"/>
    </xf>
    <xf numFmtId="244" fontId="85" fillId="0" borderId="292"/>
    <xf numFmtId="237" fontId="35" fillId="0" borderId="332">
      <alignment horizontal="right" vertical="center"/>
      <protection locked="0"/>
    </xf>
    <xf numFmtId="234" fontId="35" fillId="0" borderId="297">
      <alignment horizontal="right" vertical="center"/>
      <protection locked="0"/>
    </xf>
    <xf numFmtId="0" fontId="118" fillId="21" borderId="199"/>
    <xf numFmtId="0" fontId="91" fillId="0" borderId="177" applyNumberFormat="0" applyFill="0" applyBorder="0" applyAlignment="0" applyProtection="0"/>
    <xf numFmtId="0" fontId="92" fillId="0" borderId="177" applyNumberFormat="0" applyFill="0" applyBorder="0" applyAlignment="0" applyProtection="0"/>
    <xf numFmtId="0" fontId="18" fillId="0" borderId="177" applyNumberFormat="0" applyFill="0" applyBorder="0" applyAlignment="0" applyProtection="0"/>
    <xf numFmtId="0" fontId="35" fillId="0" borderId="177" applyNumberFormat="0" applyFill="0" applyAlignment="0" applyProtection="0"/>
    <xf numFmtId="0" fontId="95" fillId="0" borderId="192" applyNumberFormat="0" applyFill="0" applyAlignment="0" applyProtection="0"/>
    <xf numFmtId="15" fontId="35" fillId="0" borderId="193">
      <alignment horizontal="center" vertical="center"/>
      <protection locked="0"/>
    </xf>
    <xf numFmtId="233" fontId="35" fillId="0" borderId="193">
      <alignment horizontal="center" vertical="center"/>
      <protection locked="0"/>
    </xf>
    <xf numFmtId="234" fontId="35" fillId="0" borderId="193">
      <alignment horizontal="center" vertical="center"/>
      <protection locked="0"/>
    </xf>
    <xf numFmtId="236" fontId="35" fillId="0" borderId="193">
      <alignment horizontal="center" vertical="center"/>
      <protection locked="0"/>
    </xf>
    <xf numFmtId="0" fontId="35" fillId="0" borderId="193">
      <alignment vertical="center"/>
      <protection locked="0"/>
    </xf>
    <xf numFmtId="237"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0" fontId="103" fillId="38" borderId="194"/>
    <xf numFmtId="0" fontId="148" fillId="0" borderId="88" applyNumberFormat="0" applyAlignment="0" applyProtection="0">
      <alignment horizontal="left" vertical="center"/>
    </xf>
    <xf numFmtId="236" fontId="35" fillId="0" borderId="290">
      <alignment horizontal="center" vertical="center"/>
      <protection locked="0"/>
    </xf>
    <xf numFmtId="233" fontId="35" fillId="0" borderId="290">
      <alignment horizontal="center" vertical="center"/>
      <protection locked="0"/>
    </xf>
    <xf numFmtId="323" fontId="3" fillId="23" borderId="253" applyFill="0" applyBorder="0" applyAlignment="0">
      <alignment horizontal="centerContinuous"/>
    </xf>
    <xf numFmtId="236" fontId="35" fillId="0" borderId="290">
      <alignment horizontal="center" vertical="center"/>
      <protection locked="0"/>
    </xf>
    <xf numFmtId="237" fontId="35" fillId="0" borderId="224">
      <alignment horizontal="right" vertical="center"/>
      <protection locked="0"/>
    </xf>
    <xf numFmtId="15" fontId="35" fillId="0" borderId="297">
      <alignment horizontal="center" vertical="center"/>
      <protection locked="0"/>
    </xf>
    <xf numFmtId="4" fontId="27" fillId="19" borderId="362" applyNumberFormat="0" applyProtection="0">
      <alignment horizontal="left" vertical="center" indent="1"/>
    </xf>
    <xf numFmtId="0" fontId="23" fillId="0" borderId="0"/>
    <xf numFmtId="0" fontId="103" fillId="38" borderId="246"/>
    <xf numFmtId="323" fontId="3" fillId="23" borderId="87" applyFill="0" applyBorder="0" applyAlignment="0">
      <alignment horizontal="centerContinuous"/>
    </xf>
    <xf numFmtId="235" fontId="35" fillId="0" borderId="163">
      <alignment horizontal="right" vertical="center"/>
      <protection locked="0"/>
    </xf>
    <xf numFmtId="237" fontId="35" fillId="0" borderId="400">
      <alignment horizontal="right" vertical="center"/>
      <protection locked="0"/>
    </xf>
    <xf numFmtId="232" fontId="35" fillId="0" borderId="354">
      <alignment horizontal="right" vertical="center"/>
      <protection locked="0"/>
    </xf>
    <xf numFmtId="232" fontId="35" fillId="0" borderId="290">
      <alignment horizontal="right" vertical="center"/>
      <protection locked="0"/>
    </xf>
    <xf numFmtId="232" fontId="35" fillId="0" borderId="354">
      <alignment horizontal="center" vertical="center"/>
      <protection locked="0"/>
    </xf>
    <xf numFmtId="311" fontId="219" fillId="0" borderId="112" applyBorder="0">
      <protection locked="0"/>
    </xf>
    <xf numFmtId="15" fontId="35" fillId="0" borderId="129">
      <alignment horizontal="center" vertical="center"/>
      <protection locked="0"/>
    </xf>
    <xf numFmtId="233" fontId="35" fillId="0" borderId="129">
      <alignment horizontal="center" vertical="center"/>
      <protection locked="0"/>
    </xf>
    <xf numFmtId="234" fontId="35" fillId="0" borderId="129">
      <alignment horizontal="center" vertical="center"/>
      <protection locked="0"/>
    </xf>
    <xf numFmtId="236" fontId="35" fillId="0" borderId="129">
      <alignment horizontal="center" vertical="center"/>
      <protection locked="0"/>
    </xf>
    <xf numFmtId="232" fontId="35" fillId="0" borderId="129">
      <alignment horizontal="right" vertical="center"/>
      <protection locked="0"/>
    </xf>
    <xf numFmtId="237" fontId="35" fillId="0" borderId="129">
      <alignment horizontal="right" vertical="center"/>
      <protection locked="0"/>
    </xf>
    <xf numFmtId="234"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1" fontId="3" fillId="1" borderId="111">
      <protection locked="0"/>
    </xf>
    <xf numFmtId="0" fontId="103" fillId="38" borderId="130"/>
    <xf numFmtId="311" fontId="219" fillId="0" borderId="112" applyBorder="0">
      <protection locked="0"/>
    </xf>
    <xf numFmtId="234" fontId="35" fillId="0" borderId="400">
      <alignment horizontal="right" vertical="center"/>
      <protection locked="0"/>
    </xf>
    <xf numFmtId="232" fontId="35" fillId="0" borderId="290">
      <alignment horizontal="right" vertical="center"/>
      <protection locked="0"/>
    </xf>
    <xf numFmtId="234" fontId="35" fillId="0" borderId="311">
      <alignment horizontal="center" vertical="center"/>
      <protection locked="0"/>
    </xf>
    <xf numFmtId="0" fontId="88" fillId="0" borderId="176"/>
    <xf numFmtId="237" fontId="35" fillId="0" borderId="179">
      <alignment horizontal="right" vertical="center"/>
      <protection locked="0"/>
    </xf>
    <xf numFmtId="234" fontId="35" fillId="0" borderId="179">
      <alignment horizontal="right" vertical="center"/>
      <protection locked="0"/>
    </xf>
    <xf numFmtId="236" fontId="35" fillId="0" borderId="179">
      <alignment horizontal="right" vertical="center"/>
      <protection locked="0"/>
    </xf>
    <xf numFmtId="0" fontId="95" fillId="0" borderId="136" applyNumberFormat="0" applyFill="0" applyAlignment="0" applyProtection="0"/>
    <xf numFmtId="232" fontId="35" fillId="0" borderId="137">
      <alignment horizontal="center" vertical="center"/>
      <protection locked="0"/>
    </xf>
    <xf numFmtId="15" fontId="35" fillId="0" borderId="137">
      <alignment horizontal="center" vertical="center"/>
      <protection locked="0"/>
    </xf>
    <xf numFmtId="233"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0" fontId="35" fillId="0" borderId="137">
      <alignment vertical="center"/>
      <protection locked="0"/>
    </xf>
    <xf numFmtId="232" fontId="35" fillId="0" borderId="137">
      <alignment horizontal="right" vertical="center"/>
      <protection locked="0"/>
    </xf>
    <xf numFmtId="237" fontId="35" fillId="0" borderId="137">
      <alignment horizontal="right" vertical="center"/>
      <protection locked="0"/>
    </xf>
    <xf numFmtId="234" fontId="35" fillId="0" borderId="137">
      <alignment horizontal="right" vertical="center"/>
      <protection locked="0"/>
    </xf>
    <xf numFmtId="0" fontId="103" fillId="38" borderId="138"/>
    <xf numFmtId="244" fontId="85" fillId="0" borderId="139"/>
    <xf numFmtId="261" fontId="48" fillId="0" borderId="15"/>
    <xf numFmtId="274" fontId="35" fillId="0" borderId="182"/>
    <xf numFmtId="4" fontId="27" fillId="19" borderId="386" applyNumberFormat="0" applyProtection="0">
      <alignment horizontal="left" vertical="center" indent="1"/>
    </xf>
    <xf numFmtId="311" fontId="219" fillId="0" borderId="347" applyBorder="0">
      <protection locked="0"/>
    </xf>
    <xf numFmtId="274" fontId="35" fillId="0" borderId="140"/>
    <xf numFmtId="232" fontId="35" fillId="0" borderId="311">
      <alignment horizontal="center" vertical="center"/>
      <protection locked="0"/>
    </xf>
    <xf numFmtId="233" fontId="35" fillId="0" borderId="290">
      <alignment horizontal="center" vertical="center"/>
      <protection locked="0"/>
    </xf>
    <xf numFmtId="274" fontId="35" fillId="0" borderId="357"/>
    <xf numFmtId="311" fontId="219" fillId="0" borderId="283" applyBorder="0">
      <protection locked="0"/>
    </xf>
    <xf numFmtId="0" fontId="147" fillId="10" borderId="199">
      <alignment horizontal="right"/>
    </xf>
    <xf numFmtId="235" fontId="35" fillId="0" borderId="265">
      <alignment horizontal="right" vertical="center"/>
      <protection locked="0"/>
    </xf>
    <xf numFmtId="235" fontId="35" fillId="0" borderId="290">
      <alignment horizontal="right" vertical="center"/>
      <protection locked="0"/>
    </xf>
    <xf numFmtId="233" fontId="35" fillId="0" borderId="179">
      <alignment horizontal="center" vertical="center"/>
      <protection locked="0"/>
    </xf>
    <xf numFmtId="235" fontId="35" fillId="0" borderId="224">
      <alignment horizontal="right" vertical="center"/>
      <protection locked="0"/>
    </xf>
    <xf numFmtId="8" fontId="141" fillId="0" borderId="358">
      <protection locked="0"/>
    </xf>
    <xf numFmtId="0" fontId="95" fillId="0" borderId="231" applyNumberFormat="0" applyFill="0" applyAlignment="0" applyProtection="0"/>
    <xf numFmtId="236" fontId="35" fillId="0" borderId="245">
      <alignment horizontal="right" vertical="center"/>
      <protection locked="0"/>
    </xf>
    <xf numFmtId="167" fontId="24" fillId="0" borderId="0" applyFont="0" applyFill="0" applyBorder="0" applyAlignment="0" applyProtection="0"/>
    <xf numFmtId="0" fontId="35" fillId="0" borderId="156">
      <alignment vertical="center"/>
      <protection locked="0"/>
    </xf>
    <xf numFmtId="232" fontId="35" fillId="0" borderId="156">
      <alignment horizontal="center" vertical="center"/>
      <protection locked="0"/>
    </xf>
    <xf numFmtId="236" fontId="35" fillId="0" borderId="163">
      <alignment horizontal="right" vertical="center"/>
      <protection locked="0"/>
    </xf>
    <xf numFmtId="4" fontId="27" fillId="19" borderId="189" applyNumberFormat="0" applyProtection="0">
      <alignment horizontal="left" vertical="center" indent="1"/>
    </xf>
    <xf numFmtId="311" fontId="219" fillId="0" borderId="86" applyBorder="0">
      <protection locked="0"/>
    </xf>
    <xf numFmtId="232" fontId="35" fillId="0" borderId="179">
      <alignment horizontal="center" vertical="center"/>
      <protection locked="0"/>
    </xf>
    <xf numFmtId="236" fontId="35" fillId="0" borderId="156">
      <alignment horizontal="center" vertical="center"/>
      <protection locked="0"/>
    </xf>
    <xf numFmtId="237" fontId="35" fillId="0" borderId="388">
      <alignment horizontal="right" vertical="center"/>
      <protection locked="0"/>
    </xf>
    <xf numFmtId="202" fontId="115" fillId="18" borderId="123">
      <alignment horizontal="right"/>
      <protection hidden="1"/>
    </xf>
    <xf numFmtId="1" fontId="3" fillId="1" borderId="85">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244" fontId="85" fillId="0" borderId="119"/>
    <xf numFmtId="274" fontId="35" fillId="0" borderId="120"/>
    <xf numFmtId="0" fontId="148" fillId="0" borderId="176">
      <alignment horizontal="left" vertical="center"/>
    </xf>
    <xf numFmtId="49" fontId="36" fillId="0" borderId="185"/>
    <xf numFmtId="15" fontId="35" fillId="0" borderId="265">
      <alignment horizontal="center" vertical="center"/>
      <protection locked="0"/>
    </xf>
    <xf numFmtId="0" fontId="85" fillId="0" borderId="121"/>
    <xf numFmtId="0" fontId="92" fillId="0" borderId="127" applyFill="0">
      <alignment horizontal="center" vertical="center"/>
    </xf>
    <xf numFmtId="311" fontId="219" fillId="0" borderId="252" applyBorder="0">
      <protection locked="0"/>
    </xf>
    <xf numFmtId="311" fontId="219" fillId="0" borderId="97" applyBorder="0">
      <protection locked="0"/>
    </xf>
    <xf numFmtId="240" fontId="26" fillId="0" borderId="255" applyFill="0"/>
    <xf numFmtId="15" fontId="35" fillId="0" borderId="354">
      <alignment horizontal="center" vertical="center"/>
      <protection locked="0"/>
    </xf>
    <xf numFmtId="232" fontId="35" fillId="0" borderId="179">
      <alignment horizontal="right" vertical="center"/>
      <protection locked="0"/>
    </xf>
    <xf numFmtId="236" fontId="35" fillId="0" borderId="129">
      <alignment horizontal="center" vertical="center"/>
      <protection locked="0"/>
    </xf>
    <xf numFmtId="237" fontId="35" fillId="0" borderId="129">
      <alignment horizontal="right" vertical="center"/>
      <protection locked="0"/>
    </xf>
    <xf numFmtId="234" fontId="35" fillId="0" borderId="129">
      <alignment horizontal="right" vertical="center"/>
      <protection locked="0"/>
    </xf>
    <xf numFmtId="244" fontId="85" fillId="0" borderId="181"/>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244" fontId="85" fillId="0" borderId="119"/>
    <xf numFmtId="0" fontId="85" fillId="0" borderId="315"/>
    <xf numFmtId="323" fontId="3" fillId="23" borderId="307" applyFill="0" applyBorder="0" applyAlignment="0">
      <alignment horizontal="centerContinuous"/>
    </xf>
    <xf numFmtId="274" fontId="35" fillId="0" borderId="367"/>
    <xf numFmtId="274" fontId="35" fillId="0" borderId="120"/>
    <xf numFmtId="271" fontId="115" fillId="18" borderId="352">
      <alignment horizontal="right"/>
    </xf>
    <xf numFmtId="4" fontId="27" fillId="19" borderId="282" applyNumberFormat="0" applyProtection="0">
      <alignment horizontal="left" vertical="center" indent="1"/>
    </xf>
    <xf numFmtId="235" fontId="35" fillId="0" borderId="232">
      <alignment horizontal="right" vertical="center"/>
      <protection locked="0"/>
    </xf>
    <xf numFmtId="246" fontId="48" fillId="0" borderId="15"/>
    <xf numFmtId="4" fontId="27" fillId="19" borderId="262" applyNumberFormat="0" applyProtection="0">
      <alignment horizontal="left" vertical="center" indent="1"/>
    </xf>
    <xf numFmtId="232" fontId="35" fillId="0" borderId="265">
      <alignment horizontal="right" vertical="center"/>
      <protection locked="0"/>
    </xf>
    <xf numFmtId="244" fontId="85" fillId="0" borderId="131"/>
    <xf numFmtId="0" fontId="85" fillId="0" borderId="133"/>
    <xf numFmtId="235" fontId="35" fillId="0" borderId="388">
      <alignment horizontal="center" vertical="center"/>
      <protection locked="0"/>
    </xf>
    <xf numFmtId="4" fontId="27" fillId="19" borderId="96" applyNumberFormat="0" applyProtection="0">
      <alignment horizontal="left" vertical="center" indent="1"/>
    </xf>
    <xf numFmtId="0" fontId="92" fillId="0" borderId="177" applyNumberFormat="0" applyFill="0" applyBorder="0" applyAlignment="0" applyProtection="0"/>
    <xf numFmtId="171" fontId="63" fillId="0" borderId="15">
      <alignment horizontal="right"/>
    </xf>
    <xf numFmtId="0" fontId="35" fillId="0" borderId="149">
      <alignment vertical="center"/>
      <protection locked="0"/>
    </xf>
    <xf numFmtId="246" fontId="48" fillId="0" borderId="15"/>
    <xf numFmtId="0" fontId="63" fillId="0" borderId="16">
      <alignment horizontal="centerContinuous"/>
    </xf>
    <xf numFmtId="311" fontId="219" fillId="0" borderId="135" applyBorder="0">
      <protection locked="0"/>
    </xf>
    <xf numFmtId="234" fontId="35" fillId="0" borderId="193">
      <alignment horizontal="right" vertical="center"/>
      <protection locked="0"/>
    </xf>
    <xf numFmtId="0" fontId="3" fillId="0" borderId="15" applyNumberFormat="0" applyBorder="0"/>
    <xf numFmtId="244" fontId="85" fillId="0" borderId="195"/>
    <xf numFmtId="233" fontId="35" fillId="0" borderId="354">
      <alignment horizontal="center" vertical="center"/>
      <protection locked="0"/>
    </xf>
    <xf numFmtId="10" fontId="3" fillId="64" borderId="199" applyNumberFormat="0" applyBorder="0" applyAlignment="0" applyProtection="0"/>
    <xf numFmtId="233" fontId="35" fillId="0" borderId="149">
      <alignment horizontal="center" vertical="center"/>
      <protection locked="0"/>
    </xf>
    <xf numFmtId="167" fontId="24" fillId="0" borderId="0" applyFont="0" applyFill="0" applyBorder="0" applyAlignment="0" applyProtection="0"/>
    <xf numFmtId="236" fontId="35" fillId="0" borderId="179">
      <alignment horizontal="right" vertical="center"/>
      <protection locked="0"/>
    </xf>
    <xf numFmtId="0" fontId="103" fillId="38" borderId="298"/>
    <xf numFmtId="0" fontId="103" fillId="38" borderId="233"/>
    <xf numFmtId="4" fontId="27" fillId="19" borderId="96" applyNumberFormat="0" applyProtection="0">
      <alignment horizontal="left" vertical="center" indent="1"/>
    </xf>
    <xf numFmtId="234" fontId="35" fillId="0" borderId="117">
      <alignment horizontal="center" vertical="center"/>
      <protection locked="0"/>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4" fontId="85" fillId="0" borderId="93"/>
    <xf numFmtId="274" fontId="35" fillId="0" borderId="94"/>
    <xf numFmtId="0" fontId="115" fillId="18" borderId="352" applyProtection="0">
      <alignment horizontal="right"/>
      <protection locked="0"/>
    </xf>
    <xf numFmtId="0" fontId="95" fillId="0" borderId="223" applyNumberFormat="0" applyFill="0" applyAlignment="0" applyProtection="0"/>
    <xf numFmtId="0" fontId="85" fillId="0" borderId="95"/>
    <xf numFmtId="244" fontId="85" fillId="0" borderId="181"/>
    <xf numFmtId="311" fontId="219" fillId="0" borderId="86" applyBorder="0">
      <protection locked="0"/>
    </xf>
    <xf numFmtId="4" fontId="27" fillId="19" borderId="110" applyNumberFormat="0" applyProtection="0">
      <alignment horizontal="left" vertical="center" indent="1"/>
    </xf>
    <xf numFmtId="234" fontId="35" fillId="0" borderId="320">
      <alignment horizontal="right" vertical="center"/>
      <protection locked="0"/>
    </xf>
    <xf numFmtId="244" fontId="85" fillId="0" borderId="343"/>
    <xf numFmtId="0" fontId="91" fillId="0" borderId="177" applyNumberFormat="0" applyFill="0" applyBorder="0" applyAlignment="0" applyProtection="0"/>
    <xf numFmtId="235" fontId="35" fillId="0" borderId="341">
      <alignment horizontal="center" vertical="center"/>
      <protection locked="0"/>
    </xf>
    <xf numFmtId="232" fontId="35" fillId="0" borderId="129">
      <alignment horizontal="right" vertical="center"/>
      <protection locked="0"/>
    </xf>
    <xf numFmtId="235" fontId="35" fillId="0" borderId="117">
      <alignment horizontal="center" vertical="center"/>
      <protection locked="0"/>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4" fontId="85" fillId="0" borderId="93"/>
    <xf numFmtId="244" fontId="85" fillId="0" borderId="390"/>
    <xf numFmtId="237" fontId="35" fillId="0" borderId="388">
      <alignment horizontal="right" vertical="center"/>
      <protection locked="0"/>
    </xf>
    <xf numFmtId="0" fontId="103" fillId="38" borderId="389"/>
    <xf numFmtId="235" fontId="35" fillId="0" borderId="311">
      <alignment horizontal="center" vertical="center"/>
      <protection locked="0"/>
    </xf>
    <xf numFmtId="274" fontId="35" fillId="0" borderId="94"/>
    <xf numFmtId="236" fontId="35" fillId="0" borderId="257">
      <alignment horizontal="right" vertical="center"/>
      <protection locked="0"/>
    </xf>
    <xf numFmtId="235" fontId="35" fillId="0" borderId="257">
      <alignment horizontal="right" vertical="center"/>
      <protection locked="0"/>
    </xf>
    <xf numFmtId="0" fontId="85" fillId="0" borderId="95"/>
    <xf numFmtId="15" fontId="35" fillId="0" borderId="232">
      <alignment horizontal="center" vertical="center"/>
      <protection locked="0"/>
    </xf>
    <xf numFmtId="236" fontId="35" fillId="0" borderId="232">
      <alignment horizontal="right" vertical="center"/>
      <protection locked="0"/>
    </xf>
    <xf numFmtId="0" fontId="148" fillId="0" borderId="114" applyNumberFormat="0" applyAlignment="0" applyProtection="0">
      <alignment horizontal="left" vertical="center"/>
    </xf>
    <xf numFmtId="236" fontId="35" fillId="0" borderId="354">
      <alignment horizontal="center" vertical="center"/>
      <protection locked="0"/>
    </xf>
    <xf numFmtId="234" fontId="35" fillId="0" borderId="332">
      <alignment horizontal="right" vertical="center"/>
      <protection locked="0"/>
    </xf>
    <xf numFmtId="175" fontId="43" fillId="0" borderId="127" applyBorder="0"/>
    <xf numFmtId="0" fontId="95" fillId="0" borderId="289" applyNumberFormat="0" applyFill="0" applyAlignment="0" applyProtection="0"/>
    <xf numFmtId="232" fontId="35" fillId="0" borderId="297">
      <alignment horizontal="center" vertical="center"/>
      <protection locked="0"/>
    </xf>
    <xf numFmtId="274" fontId="35" fillId="0" borderId="182"/>
    <xf numFmtId="232" fontId="35" fillId="0" borderId="193">
      <alignment horizontal="center" vertical="center"/>
      <protection locked="0"/>
    </xf>
    <xf numFmtId="235" fontId="35" fillId="0" borderId="193">
      <alignment horizontal="center" vertical="center"/>
      <protection locked="0"/>
    </xf>
    <xf numFmtId="235" fontId="35" fillId="0" borderId="129">
      <alignment horizontal="center" vertical="center"/>
      <protection locked="0"/>
    </xf>
    <xf numFmtId="0" fontId="35" fillId="0" borderId="129">
      <alignment vertical="center"/>
      <protection locked="0"/>
    </xf>
    <xf numFmtId="236" fontId="35" fillId="0" borderId="137">
      <alignment horizontal="right" vertical="center"/>
      <protection locked="0"/>
    </xf>
    <xf numFmtId="233" fontId="35" fillId="0" borderId="137">
      <alignment horizontal="right" vertical="center"/>
      <protection locked="0"/>
    </xf>
    <xf numFmtId="235" fontId="35" fillId="0" borderId="137">
      <alignment horizontal="right" vertical="center"/>
      <protection locked="0"/>
    </xf>
    <xf numFmtId="240" fontId="26" fillId="0" borderId="175" applyFill="0"/>
    <xf numFmtId="236" fontId="35" fillId="0" borderId="311">
      <alignment horizontal="center" vertical="center"/>
      <protection locked="0"/>
    </xf>
    <xf numFmtId="274" fontId="35" fillId="0" borderId="268"/>
    <xf numFmtId="0" fontId="35" fillId="0" borderId="127" applyFill="0">
      <alignment horizontal="center" vertical="center"/>
    </xf>
    <xf numFmtId="15" fontId="35" fillId="0" borderId="311">
      <alignment horizontal="center" vertical="center"/>
      <protection locked="0"/>
    </xf>
    <xf numFmtId="237" fontId="35" fillId="0" borderId="265">
      <alignment horizontal="right" vertical="center"/>
      <protection locked="0"/>
    </xf>
    <xf numFmtId="15" fontId="35" fillId="0" borderId="213">
      <alignment horizontal="center" vertical="center"/>
      <protection locked="0"/>
    </xf>
    <xf numFmtId="15" fontId="35" fillId="0" borderId="354">
      <alignment horizontal="center" vertical="center"/>
      <protection locked="0"/>
    </xf>
    <xf numFmtId="232" fontId="35" fillId="0" borderId="297">
      <alignment horizontal="right" vertical="center"/>
      <protection locked="0"/>
    </xf>
    <xf numFmtId="274" fontId="35" fillId="0" borderId="166"/>
    <xf numFmtId="4" fontId="27" fillId="19" borderId="110" applyNumberFormat="0" applyProtection="0">
      <alignment horizontal="left" vertical="center" indent="1"/>
    </xf>
    <xf numFmtId="233" fontId="35" fillId="0" borderId="156">
      <alignment horizontal="center" vertical="center"/>
      <protection locked="0"/>
    </xf>
    <xf numFmtId="0" fontId="85" fillId="0" borderId="167"/>
    <xf numFmtId="311" fontId="219" fillId="0" borderId="97" applyBorder="0">
      <protection locked="0"/>
    </xf>
    <xf numFmtId="232" fontId="35" fillId="0" borderId="364">
      <alignment horizontal="right" vertical="center"/>
      <protection locked="0"/>
    </xf>
    <xf numFmtId="244" fontId="85" fillId="0" borderId="105"/>
    <xf numFmtId="311" fontId="219" fillId="0" borderId="219" applyBorder="0">
      <protection locked="0"/>
    </xf>
    <xf numFmtId="4" fontId="27" fillId="19" borderId="96" applyNumberFormat="0" applyProtection="0">
      <alignment horizontal="left" vertical="center" indent="1"/>
    </xf>
    <xf numFmtId="167" fontId="24" fillId="0" borderId="0" applyFont="0" applyFill="0" applyBorder="0" applyAlignment="0" applyProtection="0"/>
    <xf numFmtId="232" fontId="35" fillId="0" borderId="332">
      <alignment horizontal="right" vertical="center"/>
      <protection locked="0"/>
    </xf>
    <xf numFmtId="237" fontId="35" fillId="0" borderId="311">
      <alignment horizontal="right" vertical="center"/>
      <protection locked="0"/>
    </xf>
    <xf numFmtId="172" fontId="55" fillId="9" borderId="199">
      <alignment horizontal="right"/>
      <protection locked="0"/>
    </xf>
    <xf numFmtId="0" fontId="35" fillId="0" borderId="341">
      <alignment vertical="center"/>
      <protection locked="0"/>
    </xf>
    <xf numFmtId="233" fontId="35" fillId="0" borderId="205">
      <alignment horizontal="center" vertical="center"/>
      <protection locked="0"/>
    </xf>
    <xf numFmtId="233" fontId="35" fillId="0" borderId="193">
      <alignment horizontal="right" vertical="center"/>
      <protection locked="0"/>
    </xf>
    <xf numFmtId="168" fontId="3" fillId="8" borderId="127" applyNumberFormat="0" applyFont="0" applyBorder="0" applyAlignment="0" applyProtection="0"/>
    <xf numFmtId="332" fontId="35" fillId="0" borderId="127" applyFill="0">
      <alignment horizontal="center" vertical="center"/>
    </xf>
    <xf numFmtId="274" fontId="35" fillId="0" borderId="314"/>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0" fontId="26" fillId="0" borderId="89" applyFill="0"/>
    <xf numFmtId="274" fontId="35" fillId="0" borderId="94"/>
    <xf numFmtId="0" fontId="59" fillId="74" borderId="186">
      <alignment horizontal="left" vertical="center" wrapText="1"/>
    </xf>
    <xf numFmtId="244" fontId="85" fillId="0" borderId="226"/>
    <xf numFmtId="0" fontId="85" fillId="0" borderId="95"/>
    <xf numFmtId="0" fontId="148" fillId="0" borderId="88" applyNumberFormat="0" applyAlignment="0" applyProtection="0">
      <alignment horizontal="left" vertical="center"/>
    </xf>
    <xf numFmtId="323" fontId="3" fillId="23" borderId="87" applyFill="0" applyBorder="0" applyAlignment="0">
      <alignment horizontal="centerContinuous"/>
    </xf>
    <xf numFmtId="311" fontId="219" fillId="0" borderId="86" applyBorder="0">
      <protection locked="0"/>
    </xf>
    <xf numFmtId="0" fontId="147" fillId="10" borderId="127">
      <alignment horizontal="right"/>
    </xf>
    <xf numFmtId="232" fontId="35" fillId="0" borderId="341">
      <alignment horizontal="right" vertical="center"/>
      <protection locked="0"/>
    </xf>
    <xf numFmtId="0" fontId="95" fillId="0" borderId="128" applyNumberFormat="0" applyFill="0" applyAlignment="0" applyProtection="0"/>
    <xf numFmtId="311" fontId="219" fillId="0" borderId="304" applyBorder="0">
      <protection locked="0"/>
    </xf>
    <xf numFmtId="237" fontId="35" fillId="0" borderId="290">
      <alignment horizontal="right" vertical="center"/>
      <protection locked="0"/>
    </xf>
    <xf numFmtId="234" fontId="35" fillId="0" borderId="290">
      <alignment horizontal="right" vertical="center"/>
      <protection locked="0"/>
    </xf>
    <xf numFmtId="234" fontId="35" fillId="0" borderId="163">
      <alignment horizontal="center" vertical="center"/>
      <protection locked="0"/>
    </xf>
    <xf numFmtId="0" fontId="35" fillId="0" borderId="163">
      <alignment vertical="center"/>
      <protection locked="0"/>
    </xf>
    <xf numFmtId="244" fontId="85" fillId="0" borderId="165"/>
    <xf numFmtId="0" fontId="92" fillId="0" borderId="16" applyFill="0">
      <alignment horizontal="center" vertical="center"/>
    </xf>
    <xf numFmtId="332" fontId="35" fillId="0" borderId="16" applyFill="0">
      <alignment horizontal="center" vertical="center"/>
    </xf>
    <xf numFmtId="49" fontId="253" fillId="47" borderId="16">
      <alignment horizontal="center"/>
    </xf>
    <xf numFmtId="167" fontId="24" fillId="0" borderId="0" applyFont="0" applyFill="0" applyBorder="0" applyAlignment="0" applyProtection="0"/>
    <xf numFmtId="175" fontId="43" fillId="0" borderId="16" applyBorder="0"/>
    <xf numFmtId="233" fontId="35" fillId="0" borderId="232">
      <alignment horizontal="center" vertical="center"/>
      <protection locked="0"/>
    </xf>
    <xf numFmtId="4" fontId="27" fillId="19" borderId="191" applyNumberFormat="0" applyProtection="0">
      <alignment horizontal="left" vertical="center" indent="1"/>
    </xf>
    <xf numFmtId="236" fontId="35" fillId="0" borderId="277">
      <alignment horizontal="right" vertical="center"/>
      <protection locked="0"/>
    </xf>
    <xf numFmtId="270" fontId="115" fillId="46" borderId="123">
      <protection hidden="1"/>
    </xf>
    <xf numFmtId="8" fontId="141" fillId="0" borderId="124">
      <protection locked="0"/>
    </xf>
    <xf numFmtId="274" fontId="35" fillId="0" borderId="132"/>
    <xf numFmtId="4" fontId="27" fillId="19" borderId="109" applyNumberFormat="0" applyProtection="0">
      <alignment horizontal="left" vertical="center" indent="1"/>
    </xf>
    <xf numFmtId="232" fontId="35" fillId="0" borderId="245">
      <alignment horizontal="right" vertical="center"/>
      <protection locked="0"/>
    </xf>
    <xf numFmtId="244" fontId="85" fillId="0" borderId="267"/>
    <xf numFmtId="234" fontId="35" fillId="0" borderId="311">
      <alignment horizontal="right" vertical="center"/>
      <protection locked="0"/>
    </xf>
    <xf numFmtId="233" fontId="35" fillId="0" borderId="354">
      <alignment horizontal="right" vertical="center"/>
      <protection locked="0"/>
    </xf>
    <xf numFmtId="0" fontId="18" fillId="0" borderId="177" applyNumberFormat="0" applyFill="0" applyBorder="0" applyAlignment="0" applyProtection="0"/>
    <xf numFmtId="236" fontId="35" fillId="0" borderId="341">
      <alignment horizontal="right" vertical="center"/>
      <protection locked="0"/>
    </xf>
    <xf numFmtId="0" fontId="85" fillId="0" borderId="153"/>
    <xf numFmtId="0" fontId="95" fillId="0" borderId="102" applyNumberFormat="0" applyFill="0" applyAlignment="0" applyProtection="0"/>
    <xf numFmtId="232"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234" fontId="35" fillId="0" borderId="103">
      <alignment horizontal="center" vertical="center"/>
      <protection locked="0"/>
    </xf>
    <xf numFmtId="235" fontId="35" fillId="0" borderId="103">
      <alignment horizontal="center" vertical="center"/>
      <protection locked="0"/>
    </xf>
    <xf numFmtId="236" fontId="35" fillId="0" borderId="103">
      <alignment horizontal="center" vertical="center"/>
      <protection locked="0"/>
    </xf>
    <xf numFmtId="0" fontId="35" fillId="0" borderId="103">
      <alignment vertical="center"/>
      <protection locked="0"/>
    </xf>
    <xf numFmtId="232" fontId="35" fillId="0" borderId="103">
      <alignment horizontal="right" vertical="center"/>
      <protection locked="0"/>
    </xf>
    <xf numFmtId="237" fontId="35" fillId="0" borderId="103">
      <alignment horizontal="right" vertical="center"/>
      <protection locked="0"/>
    </xf>
    <xf numFmtId="233" fontId="35" fillId="0" borderId="103">
      <alignment horizontal="right" vertical="center"/>
      <protection locked="0"/>
    </xf>
    <xf numFmtId="234" fontId="35" fillId="0" borderId="103">
      <alignment horizontal="right" vertical="center"/>
      <protection locked="0"/>
    </xf>
    <xf numFmtId="235" fontId="35" fillId="0" borderId="103">
      <alignment horizontal="right" vertical="center"/>
      <protection locked="0"/>
    </xf>
    <xf numFmtId="236" fontId="35" fillId="0" borderId="103">
      <alignment horizontal="right" vertical="center"/>
      <protection locked="0"/>
    </xf>
    <xf numFmtId="234" fontId="35" fillId="0" borderId="205">
      <alignment horizontal="right" vertical="center"/>
      <protection locked="0"/>
    </xf>
    <xf numFmtId="0" fontId="103" fillId="38" borderId="104"/>
    <xf numFmtId="274" fontId="35" fillId="0" borderId="106"/>
    <xf numFmtId="235" fontId="35" fillId="0" borderId="277">
      <alignment horizontal="center" vertical="center"/>
      <protection locked="0"/>
    </xf>
    <xf numFmtId="0" fontId="103" fillId="38" borderId="278"/>
    <xf numFmtId="0" fontId="85" fillId="0" borderId="107"/>
    <xf numFmtId="232" fontId="35" fillId="0" borderId="354">
      <alignment horizontal="center" vertical="center"/>
      <protection locked="0"/>
    </xf>
    <xf numFmtId="323" fontId="3" fillId="23" borderId="99" applyFill="0" applyBorder="0" applyAlignment="0">
      <alignment horizontal="centerContinuous"/>
    </xf>
    <xf numFmtId="311" fontId="219" fillId="0" borderId="108" applyBorder="0">
      <protection locked="0"/>
    </xf>
    <xf numFmtId="236" fontId="35" fillId="0" borderId="224">
      <alignment horizontal="center" vertical="center"/>
      <protection locked="0"/>
    </xf>
    <xf numFmtId="309" fontId="156" fillId="6" borderId="199"/>
    <xf numFmtId="0" fontId="103" fillId="38" borderId="180"/>
    <xf numFmtId="4" fontId="27" fillId="19" borderId="134" applyNumberFormat="0" applyProtection="0">
      <alignment horizontal="left" vertical="center" indent="1"/>
    </xf>
    <xf numFmtId="15" fontId="35" fillId="0" borderId="277">
      <alignment horizontal="center" vertical="center"/>
      <protection locked="0"/>
    </xf>
    <xf numFmtId="244" fontId="85" fillId="0" borderId="247"/>
    <xf numFmtId="235" fontId="35" fillId="0" borderId="245">
      <alignment horizontal="right" vertical="center"/>
      <protection locked="0"/>
    </xf>
    <xf numFmtId="244" fontId="85" fillId="0" borderId="356"/>
    <xf numFmtId="236" fontId="35" fillId="0" borderId="332">
      <alignment horizontal="right" vertical="center"/>
      <protection locked="0"/>
    </xf>
    <xf numFmtId="4" fontId="27" fillId="19" borderId="134" applyNumberFormat="0" applyProtection="0">
      <alignment horizontal="left" vertical="center" indent="1"/>
    </xf>
    <xf numFmtId="232" fontId="35" fillId="0" borderId="129">
      <alignment horizontal="center" vertical="center"/>
      <protection locked="0"/>
    </xf>
    <xf numFmtId="311" fontId="219" fillId="0" borderId="112" applyBorder="0">
      <protection locked="0"/>
    </xf>
    <xf numFmtId="233" fontId="35" fillId="0" borderId="129">
      <alignment horizontal="right" vertical="center"/>
      <protection locked="0"/>
    </xf>
    <xf numFmtId="0" fontId="148" fillId="0" borderId="174" applyNumberFormat="0" applyAlignment="0" applyProtection="0">
      <alignment horizontal="left" vertical="center"/>
    </xf>
    <xf numFmtId="271" fontId="115" fillId="18" borderId="352">
      <alignment horizontal="right"/>
    </xf>
    <xf numFmtId="0" fontId="23" fillId="0" borderId="0"/>
    <xf numFmtId="236" fontId="35" fillId="0" borderId="290">
      <alignment horizontal="right" vertical="center"/>
      <protection locked="0"/>
    </xf>
    <xf numFmtId="233" fontId="35" fillId="0" borderId="265">
      <alignment horizontal="right" vertical="center"/>
      <protection locked="0"/>
    </xf>
    <xf numFmtId="4" fontId="27" fillId="19" borderId="110" applyNumberFormat="0" applyProtection="0">
      <alignment horizontal="left" vertical="center" indent="1"/>
    </xf>
    <xf numFmtId="234" fontId="35" fillId="0" borderId="332">
      <alignment horizontal="center" vertical="center"/>
      <protection locked="0"/>
    </xf>
    <xf numFmtId="167" fontId="24" fillId="0" borderId="0" applyFont="0" applyFill="0" applyBorder="0" applyAlignment="0" applyProtection="0"/>
    <xf numFmtId="0" fontId="35" fillId="0" borderId="297">
      <alignment vertical="center"/>
      <protection locked="0"/>
    </xf>
    <xf numFmtId="311" fontId="219" fillId="0" borderId="394" applyBorder="0">
      <protection locked="0"/>
    </xf>
    <xf numFmtId="233" fontId="35" fillId="0" borderId="341">
      <alignment horizontal="center" vertical="center"/>
      <protection locked="0"/>
    </xf>
    <xf numFmtId="234" fontId="35" fillId="0" borderId="156">
      <alignment horizontal="center" vertical="center"/>
      <protection locked="0"/>
    </xf>
    <xf numFmtId="8" fontId="141" fillId="0" borderId="183">
      <protection locked="0"/>
    </xf>
    <xf numFmtId="311" fontId="219" fillId="0" borderId="327" applyBorder="0">
      <protection locked="0"/>
    </xf>
    <xf numFmtId="175" fontId="46" fillId="0" borderId="127"/>
    <xf numFmtId="172" fontId="55" fillId="9" borderId="127">
      <alignment horizontal="right"/>
      <protection locked="0"/>
    </xf>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1" fontId="3" fillId="1" borderId="346">
      <protection locked="0"/>
    </xf>
    <xf numFmtId="274" fontId="35" fillId="0" borderId="120"/>
    <xf numFmtId="233" fontId="35" fillId="0" borderId="265">
      <alignment horizontal="center" vertical="center"/>
      <protection locked="0"/>
    </xf>
    <xf numFmtId="0" fontId="85" fillId="0" borderId="121"/>
    <xf numFmtId="0" fontId="103" fillId="38" borderId="378"/>
    <xf numFmtId="4" fontId="27" fillId="19" borderId="318" applyNumberFormat="0" applyProtection="0">
      <alignment horizontal="left" vertical="center" indent="1"/>
    </xf>
    <xf numFmtId="311" fontId="219" fillId="0" borderId="97" applyBorder="0">
      <protection locked="0"/>
    </xf>
    <xf numFmtId="0" fontId="35" fillId="0" borderId="352" applyNumberFormat="0" applyFill="0" applyAlignment="0" applyProtection="0"/>
    <xf numFmtId="232" fontId="35" fillId="0" borderId="179">
      <alignment horizontal="right" vertical="center"/>
      <protection locked="0"/>
    </xf>
    <xf numFmtId="311" fontId="219" fillId="0" borderId="172" applyBorder="0">
      <protection locked="0"/>
    </xf>
    <xf numFmtId="232" fontId="35" fillId="0" borderId="290">
      <alignment horizontal="center" vertical="center"/>
      <protection locked="0"/>
    </xf>
    <xf numFmtId="0" fontId="148" fillId="0" borderId="221" applyNumberFormat="0" applyAlignment="0" applyProtection="0">
      <alignment horizontal="left" vertical="center"/>
    </xf>
    <xf numFmtId="234" fontId="35" fillId="0" borderId="163">
      <alignment horizontal="right" vertical="center"/>
      <protection locked="0"/>
    </xf>
    <xf numFmtId="233" fontId="35" fillId="0" borderId="213">
      <alignment horizontal="center" vertical="center"/>
      <protection locked="0"/>
    </xf>
    <xf numFmtId="244" fontId="85" fillId="0" borderId="334"/>
    <xf numFmtId="311" fontId="219" fillId="0" borderId="385" applyBorder="0">
      <protection locked="0"/>
    </xf>
    <xf numFmtId="0" fontId="115" fillId="18" borderId="123" applyProtection="0">
      <alignment horizontal="right"/>
      <protection locked="0"/>
    </xf>
    <xf numFmtId="0" fontId="23" fillId="0" borderId="0"/>
    <xf numFmtId="4" fontId="27" fillId="19" borderId="154" applyNumberFormat="0" applyProtection="0">
      <alignment horizontal="left" vertical="center" indent="1"/>
    </xf>
    <xf numFmtId="0" fontId="103" fillId="38" borderId="355"/>
    <xf numFmtId="233" fontId="35" fillId="0" borderId="224">
      <alignment horizontal="right" vertical="center"/>
      <protection locked="0"/>
    </xf>
    <xf numFmtId="237" fontId="35" fillId="0" borderId="277">
      <alignment horizontal="right" vertical="center"/>
      <protection locked="0"/>
    </xf>
    <xf numFmtId="0" fontId="35" fillId="0" borderId="400">
      <alignment vertical="center"/>
      <protection locked="0"/>
    </xf>
    <xf numFmtId="0" fontId="59" fillId="74" borderId="126">
      <alignment horizontal="left" vertical="center" wrapText="1"/>
    </xf>
    <xf numFmtId="234" fontId="35" fillId="0" borderId="179">
      <alignment horizontal="center" vertical="center"/>
      <protection locked="0"/>
    </xf>
    <xf numFmtId="0" fontId="85" fillId="0" borderId="141"/>
    <xf numFmtId="244" fontId="85" fillId="0" borderId="259"/>
    <xf numFmtId="234" fontId="35" fillId="0" borderId="297">
      <alignment horizontal="center" vertical="center"/>
      <protection locked="0"/>
    </xf>
    <xf numFmtId="233" fontId="35" fillId="0" borderId="364">
      <alignment horizontal="right" vertical="center"/>
      <protection locked="0"/>
    </xf>
    <xf numFmtId="234" fontId="35" fillId="0" borderId="290">
      <alignment horizontal="right" vertical="center"/>
      <protection locked="0"/>
    </xf>
    <xf numFmtId="0" fontId="85" fillId="0" borderId="301"/>
    <xf numFmtId="236" fontId="35" fillId="0" borderId="320">
      <alignment horizontal="center" vertical="center"/>
      <protection locked="0"/>
    </xf>
    <xf numFmtId="0" fontId="147" fillId="10" borderId="199">
      <alignment horizontal="right"/>
    </xf>
    <xf numFmtId="0" fontId="92" fillId="0" borderId="352" applyNumberFormat="0" applyFill="0" applyBorder="0" applyAlignment="0" applyProtection="0"/>
    <xf numFmtId="0" fontId="95" fillId="0" borderId="331" applyNumberFormat="0" applyFill="0" applyAlignment="0" applyProtection="0"/>
    <xf numFmtId="232" fontId="35" fillId="0" borderId="149">
      <alignment horizontal="center" vertical="center"/>
      <protection locked="0"/>
    </xf>
    <xf numFmtId="235" fontId="35" fillId="0" borderId="149">
      <alignment horizontal="center" vertical="center"/>
      <protection locked="0"/>
    </xf>
    <xf numFmtId="237" fontId="35" fillId="0" borderId="149">
      <alignment horizontal="right" vertical="center"/>
      <protection locked="0"/>
    </xf>
    <xf numFmtId="236" fontId="35" fillId="0" borderId="149">
      <alignment horizontal="right" vertical="center"/>
      <protection locked="0"/>
    </xf>
    <xf numFmtId="0" fontId="103" fillId="38" borderId="150"/>
    <xf numFmtId="235" fontId="35" fillId="0" borderId="297">
      <alignment horizontal="center" vertical="center"/>
      <protection locked="0"/>
    </xf>
    <xf numFmtId="0" fontId="95" fillId="0" borderId="276" applyNumberFormat="0" applyFill="0" applyAlignment="0" applyProtection="0"/>
    <xf numFmtId="236" fontId="35" fillId="0" borderId="277">
      <alignment horizontal="center" vertical="center"/>
      <protection locked="0"/>
    </xf>
    <xf numFmtId="232" fontId="35" fillId="0" borderId="205">
      <alignment horizontal="center" vertical="center"/>
      <protection locked="0"/>
    </xf>
    <xf numFmtId="237" fontId="35" fillId="0" borderId="205">
      <alignment horizontal="right" vertical="center"/>
      <protection locked="0"/>
    </xf>
    <xf numFmtId="236" fontId="35" fillId="0" borderId="205">
      <alignment horizontal="right" vertical="center"/>
      <protection locked="0"/>
    </xf>
    <xf numFmtId="240" fontId="26" fillId="0" borderId="147" applyFill="0"/>
    <xf numFmtId="309" fontId="156" fillId="6" borderId="371"/>
    <xf numFmtId="0" fontId="148" fillId="0" borderId="374" applyNumberFormat="0" applyAlignment="0" applyProtection="0">
      <alignment horizontal="left" vertical="center"/>
    </xf>
    <xf numFmtId="1" fontId="3" fillId="1" borderId="271">
      <protection locked="0"/>
    </xf>
    <xf numFmtId="236" fontId="35" fillId="0" borderId="332">
      <alignment horizontal="center" vertical="center"/>
      <protection locked="0"/>
    </xf>
    <xf numFmtId="232" fontId="35" fillId="0" borderId="377">
      <alignment horizontal="center" vertical="center"/>
      <protection locked="0"/>
    </xf>
    <xf numFmtId="233" fontId="35" fillId="0" borderId="245">
      <alignment horizontal="center" vertical="center"/>
      <protection locked="0"/>
    </xf>
    <xf numFmtId="0" fontId="85" fillId="0" borderId="336"/>
    <xf numFmtId="4" fontId="27" fillId="19" borderId="384" applyNumberFormat="0" applyProtection="0">
      <alignment horizontal="left" vertical="center" indent="1"/>
    </xf>
    <xf numFmtId="269" fontId="115" fillId="45" borderId="177">
      <protection hidden="1"/>
    </xf>
    <xf numFmtId="202" fontId="115" fillId="18" borderId="177">
      <alignment horizontal="right"/>
      <protection hidden="1"/>
    </xf>
    <xf numFmtId="0" fontId="95" fillId="0" borderId="319" applyNumberFormat="0" applyFill="0" applyAlignment="0" applyProtection="0"/>
    <xf numFmtId="240" fontId="26" fillId="0" borderId="330" applyFill="0"/>
    <xf numFmtId="1" fontId="3" fillId="1" borderId="284">
      <protection locked="0"/>
    </xf>
    <xf numFmtId="4" fontId="27" fillId="19" borderId="142" applyNumberFormat="0" applyProtection="0">
      <alignment horizontal="left" vertical="center" indent="1"/>
    </xf>
    <xf numFmtId="49" fontId="36" fillId="0" borderId="185"/>
    <xf numFmtId="0" fontId="103" fillId="38" borderId="206"/>
    <xf numFmtId="1" fontId="3" fillId="1" borderId="251">
      <protection locked="0"/>
    </xf>
    <xf numFmtId="235" fontId="35" fillId="0" borderId="354">
      <alignment horizontal="right" vertical="center"/>
      <protection locked="0"/>
    </xf>
    <xf numFmtId="234" fontId="35" fillId="0" borderId="354">
      <alignment horizontal="center" vertical="center"/>
      <protection locked="0"/>
    </xf>
    <xf numFmtId="0" fontId="95" fillId="0" borderId="136" applyNumberFormat="0" applyFill="0" applyAlignment="0" applyProtection="0"/>
    <xf numFmtId="232" fontId="35" fillId="0" borderId="137">
      <alignment horizontal="center" vertical="center"/>
      <protection locked="0"/>
    </xf>
    <xf numFmtId="15" fontId="35" fillId="0" borderId="137">
      <alignment horizontal="center" vertical="center"/>
      <protection locked="0"/>
    </xf>
    <xf numFmtId="233"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0" fontId="35" fillId="0" borderId="137">
      <alignment vertical="center"/>
      <protection locked="0"/>
    </xf>
    <xf numFmtId="232" fontId="35" fillId="0" borderId="137">
      <alignment horizontal="right" vertical="center"/>
      <protection locked="0"/>
    </xf>
    <xf numFmtId="237" fontId="35" fillId="0" borderId="137">
      <alignment horizontal="right" vertical="center"/>
      <protection locked="0"/>
    </xf>
    <xf numFmtId="233" fontId="35" fillId="0" borderId="137">
      <alignment horizontal="right" vertical="center"/>
      <protection locked="0"/>
    </xf>
    <xf numFmtId="234" fontId="35" fillId="0" borderId="137">
      <alignment horizontal="right" vertical="center"/>
      <protection locked="0"/>
    </xf>
    <xf numFmtId="235" fontId="35" fillId="0" borderId="137">
      <alignment horizontal="right" vertical="center"/>
      <protection locked="0"/>
    </xf>
    <xf numFmtId="236" fontId="35" fillId="0" borderId="137">
      <alignment horizontal="right" vertical="center"/>
      <protection locked="0"/>
    </xf>
    <xf numFmtId="0" fontId="103" fillId="38" borderId="138"/>
    <xf numFmtId="323" fontId="3" fillId="23" borderId="348" applyFill="0" applyBorder="0" applyAlignment="0">
      <alignment horizontal="centerContinuous"/>
    </xf>
    <xf numFmtId="274" fontId="35" fillId="0" borderId="140"/>
    <xf numFmtId="185" fontId="47" fillId="57" borderId="199" applyFont="0" applyFill="0" applyBorder="0" applyAlignment="0" applyProtection="0">
      <protection locked="0"/>
    </xf>
    <xf numFmtId="0" fontId="85" fillId="0" borderId="141"/>
    <xf numFmtId="0" fontId="115" fillId="18" borderId="177" applyProtection="0">
      <alignment horizontal="right"/>
      <protection locked="0"/>
    </xf>
    <xf numFmtId="311" fontId="219" fillId="0" borderId="135" applyBorder="0">
      <protection locked="0"/>
    </xf>
    <xf numFmtId="234" fontId="35" fillId="0" borderId="400">
      <alignment horizontal="center" vertical="center"/>
      <protection locked="0"/>
    </xf>
    <xf numFmtId="235" fontId="35" fillId="0" borderId="232">
      <alignment horizontal="center" vertical="center"/>
      <protection locked="0"/>
    </xf>
    <xf numFmtId="0" fontId="35" fillId="0" borderId="232">
      <alignment vertical="center"/>
      <protection locked="0"/>
    </xf>
    <xf numFmtId="237" fontId="35" fillId="0" borderId="232">
      <alignment horizontal="right" vertical="center"/>
      <protection locked="0"/>
    </xf>
    <xf numFmtId="234" fontId="35" fillId="0" borderId="232">
      <alignment horizontal="right" vertical="center"/>
      <protection locked="0"/>
    </xf>
    <xf numFmtId="236" fontId="35" fillId="0" borderId="232">
      <alignment horizontal="right" vertical="center"/>
      <protection locked="0"/>
    </xf>
    <xf numFmtId="0" fontId="103" fillId="38" borderId="233"/>
    <xf numFmtId="274" fontId="35" fillId="0" borderId="235"/>
    <xf numFmtId="0" fontId="85" fillId="0" borderId="236"/>
    <xf numFmtId="235" fontId="35" fillId="0" borderId="320">
      <alignment horizontal="right" vertical="center"/>
      <protection locked="0"/>
    </xf>
    <xf numFmtId="237" fontId="35" fillId="0" borderId="377">
      <alignment horizontal="right" vertical="center"/>
      <protection locked="0"/>
    </xf>
    <xf numFmtId="311" fontId="219" fillId="0" borderId="144" applyBorder="0">
      <protection locked="0"/>
    </xf>
    <xf numFmtId="236" fontId="35" fillId="0" borderId="245">
      <alignment horizontal="center" vertical="center"/>
      <protection locked="0"/>
    </xf>
    <xf numFmtId="233" fontId="35" fillId="0" borderId="163">
      <alignment horizontal="center" vertical="center"/>
      <protection locked="0"/>
    </xf>
    <xf numFmtId="235" fontId="35" fillId="0" borderId="163">
      <alignment horizontal="center" vertical="center"/>
      <protection locked="0"/>
    </xf>
    <xf numFmtId="0" fontId="35" fillId="0" borderId="163">
      <alignment vertical="center"/>
      <protection locked="0"/>
    </xf>
    <xf numFmtId="274" fontId="35" fillId="0" borderId="335"/>
    <xf numFmtId="4" fontId="27" fillId="19" borderId="161" applyNumberFormat="0" applyProtection="0">
      <alignment horizontal="left" vertical="center" indent="1"/>
    </xf>
    <xf numFmtId="232" fontId="35" fillId="0" borderId="377">
      <alignment horizontal="right" vertical="center"/>
      <protection locked="0"/>
    </xf>
    <xf numFmtId="0" fontId="23" fillId="0" borderId="0"/>
    <xf numFmtId="232" fontId="35" fillId="0" borderId="377">
      <alignment horizontal="right" vertical="center"/>
      <protection locked="0"/>
    </xf>
    <xf numFmtId="234" fontId="35" fillId="0" borderId="277">
      <alignment horizontal="right" vertical="center"/>
      <protection locked="0"/>
    </xf>
    <xf numFmtId="0" fontId="95" fillId="0" borderId="212" applyNumberFormat="0" applyFill="0" applyAlignment="0" applyProtection="0"/>
    <xf numFmtId="236" fontId="35" fillId="0" borderId="290">
      <alignment horizontal="right" vertical="center"/>
      <protection locked="0"/>
    </xf>
    <xf numFmtId="235" fontId="35" fillId="0" borderId="290">
      <alignment horizontal="right" vertical="center"/>
      <protection locked="0"/>
    </xf>
    <xf numFmtId="236" fontId="35" fillId="0" borderId="224">
      <alignment horizontal="right" vertical="center"/>
      <protection locked="0"/>
    </xf>
    <xf numFmtId="0" fontId="103" fillId="38" borderId="225"/>
    <xf numFmtId="0" fontId="95" fillId="0" borderId="162" applyNumberFormat="0" applyFill="0" applyAlignment="0" applyProtection="0"/>
    <xf numFmtId="232" fontId="35" fillId="0" borderId="163">
      <alignment horizontal="center" vertical="center"/>
      <protection locked="0"/>
    </xf>
    <xf numFmtId="15" fontId="35" fillId="0" borderId="163">
      <alignment horizontal="center" vertical="center"/>
      <protection locked="0"/>
    </xf>
    <xf numFmtId="233" fontId="35" fillId="0" borderId="163">
      <alignment horizontal="center" vertical="center"/>
      <protection locked="0"/>
    </xf>
    <xf numFmtId="234" fontId="35" fillId="0" borderId="163">
      <alignment horizontal="center" vertical="center"/>
      <protection locked="0"/>
    </xf>
    <xf numFmtId="235" fontId="35" fillId="0" borderId="163">
      <alignment horizontal="center" vertical="center"/>
      <protection locked="0"/>
    </xf>
    <xf numFmtId="236" fontId="35" fillId="0" borderId="163">
      <alignment horizontal="center" vertical="center"/>
      <protection locked="0"/>
    </xf>
    <xf numFmtId="0" fontId="35" fillId="0" borderId="163">
      <alignment vertical="center"/>
      <protection locked="0"/>
    </xf>
    <xf numFmtId="232" fontId="35" fillId="0" borderId="163">
      <alignment horizontal="right" vertical="center"/>
      <protection locked="0"/>
    </xf>
    <xf numFmtId="237" fontId="35" fillId="0" borderId="163">
      <alignment horizontal="right" vertical="center"/>
      <protection locked="0"/>
    </xf>
    <xf numFmtId="233" fontId="35" fillId="0" borderId="163">
      <alignment horizontal="right" vertical="center"/>
      <protection locked="0"/>
    </xf>
    <xf numFmtId="234" fontId="35" fillId="0" borderId="163">
      <alignment horizontal="right" vertical="center"/>
      <protection locked="0"/>
    </xf>
    <xf numFmtId="235" fontId="35" fillId="0" borderId="163">
      <alignment horizontal="right" vertical="center"/>
      <protection locked="0"/>
    </xf>
    <xf numFmtId="236" fontId="35" fillId="0" borderId="163">
      <alignment horizontal="right" vertical="center"/>
      <protection locked="0"/>
    </xf>
    <xf numFmtId="0" fontId="103" fillId="38" borderId="164"/>
    <xf numFmtId="234" fontId="35" fillId="0" borderId="297">
      <alignment horizontal="center" vertical="center"/>
      <protection locked="0"/>
    </xf>
    <xf numFmtId="244" fontId="85" fillId="0" borderId="207"/>
    <xf numFmtId="274" fontId="35" fillId="0" borderId="166"/>
    <xf numFmtId="237" fontId="35" fillId="0" borderId="332">
      <alignment horizontal="right" vertical="center"/>
      <protection locked="0"/>
    </xf>
    <xf numFmtId="0" fontId="85" fillId="0" borderId="167"/>
    <xf numFmtId="311" fontId="219" fillId="0" borderId="168" applyBorder="0">
      <protection locked="0"/>
    </xf>
    <xf numFmtId="0" fontId="35" fillId="0" borderId="199" applyFill="0">
      <alignment horizontal="center" vertical="center"/>
    </xf>
    <xf numFmtId="232" fontId="35" fillId="0" borderId="400">
      <alignment horizontal="right" vertical="center"/>
      <protection locked="0"/>
    </xf>
    <xf numFmtId="237" fontId="35" fillId="0" borderId="277">
      <alignment horizontal="right" vertical="center"/>
      <protection locked="0"/>
    </xf>
    <xf numFmtId="4" fontId="27" fillId="19" borderId="229" applyNumberFormat="0" applyProtection="0">
      <alignment horizontal="left" vertical="center" indent="1"/>
    </xf>
    <xf numFmtId="0" fontId="115" fillId="18" borderId="177" applyProtection="0">
      <alignment horizontal="right"/>
      <protection locked="0"/>
    </xf>
    <xf numFmtId="0" fontId="95" fillId="0" borderId="276" applyNumberFormat="0" applyFill="0" applyAlignment="0" applyProtection="0"/>
    <xf numFmtId="274" fontId="35" fillId="0" borderId="280"/>
    <xf numFmtId="167" fontId="24" fillId="0" borderId="0" applyFont="0" applyFill="0" applyBorder="0" applyAlignment="0" applyProtection="0"/>
    <xf numFmtId="4" fontId="27" fillId="19" borderId="362" applyNumberFormat="0" applyProtection="0">
      <alignment horizontal="left" vertical="center" indent="1"/>
    </xf>
    <xf numFmtId="311" fontId="219" fillId="0" borderId="190" applyBorder="0">
      <protection locked="0"/>
    </xf>
    <xf numFmtId="0" fontId="59" fillId="74" borderId="186">
      <alignment horizontal="left" vertical="center" wrapText="1"/>
    </xf>
    <xf numFmtId="10" fontId="3" fillId="57" borderId="199" applyNumberFormat="0" applyFont="0" applyBorder="0" applyAlignment="0" applyProtection="0">
      <protection locked="0"/>
    </xf>
    <xf numFmtId="0" fontId="95" fillId="0" borderId="353" applyNumberFormat="0" applyFill="0" applyAlignment="0" applyProtection="0"/>
    <xf numFmtId="0" fontId="35" fillId="0" borderId="297">
      <alignment vertical="center"/>
      <protection locked="0"/>
    </xf>
    <xf numFmtId="235" fontId="35" fillId="0" borderId="354">
      <alignment horizontal="right" vertical="center"/>
      <protection locked="0"/>
    </xf>
    <xf numFmtId="4" fontId="27" fillId="19" borderId="191" applyNumberFormat="0" applyProtection="0">
      <alignment horizontal="left" vertical="center" indent="1"/>
    </xf>
    <xf numFmtId="15" fontId="35" fillId="0" borderId="232">
      <alignment horizontal="center" vertical="center"/>
      <protection locked="0"/>
    </xf>
    <xf numFmtId="0" fontId="23" fillId="0" borderId="0"/>
    <xf numFmtId="0" fontId="92" fillId="0" borderId="199" applyFill="0">
      <alignment horizontal="center" vertical="center"/>
    </xf>
    <xf numFmtId="244" fontId="85" fillId="0" borderId="402"/>
    <xf numFmtId="0" fontId="103" fillId="38" borderId="401"/>
    <xf numFmtId="0" fontId="95" fillId="0" borderId="192" applyNumberFormat="0" applyFill="0" applyAlignment="0" applyProtection="0"/>
    <xf numFmtId="232" fontId="35" fillId="0" borderId="193">
      <alignment horizontal="center" vertical="center"/>
      <protection locked="0"/>
    </xf>
    <xf numFmtId="15" fontId="35" fillId="0" borderId="193">
      <alignment horizontal="center" vertical="center"/>
      <protection locked="0"/>
    </xf>
    <xf numFmtId="233" fontId="35" fillId="0" borderId="193">
      <alignment horizontal="center" vertical="center"/>
      <protection locked="0"/>
    </xf>
    <xf numFmtId="234" fontId="35" fillId="0" borderId="193">
      <alignment horizontal="center" vertical="center"/>
      <protection locked="0"/>
    </xf>
    <xf numFmtId="235" fontId="35" fillId="0" borderId="193">
      <alignment horizontal="center" vertical="center"/>
      <protection locked="0"/>
    </xf>
    <xf numFmtId="236" fontId="35" fillId="0" borderId="193">
      <alignment horizontal="center" vertical="center"/>
      <protection locked="0"/>
    </xf>
    <xf numFmtId="0" fontId="35" fillId="0" borderId="193">
      <alignment vertical="center"/>
      <protection locked="0"/>
    </xf>
    <xf numFmtId="232" fontId="35" fillId="0" borderId="193">
      <alignment horizontal="right" vertical="center"/>
      <protection locked="0"/>
    </xf>
    <xf numFmtId="237" fontId="35" fillId="0" borderId="193">
      <alignment horizontal="right" vertical="center"/>
      <protection locked="0"/>
    </xf>
    <xf numFmtId="233" fontId="35" fillId="0" borderId="193">
      <alignment horizontal="right" vertical="center"/>
      <protection locked="0"/>
    </xf>
    <xf numFmtId="234"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0" fontId="103" fillId="38" borderId="194"/>
    <xf numFmtId="0" fontId="110" fillId="43" borderId="199" applyNumberFormat="0" applyFont="0" applyAlignment="0" applyProtection="0"/>
    <xf numFmtId="274" fontId="35" fillId="0" borderId="196"/>
    <xf numFmtId="0" fontId="85" fillId="0" borderId="197"/>
    <xf numFmtId="0" fontId="148" fillId="0" borderId="187" applyNumberFormat="0" applyAlignment="0" applyProtection="0">
      <alignment horizontal="left" vertical="center"/>
    </xf>
    <xf numFmtId="323" fontId="3" fillId="23" borderId="188" applyFill="0" applyBorder="0" applyAlignment="0">
      <alignment horizontal="centerContinuous"/>
    </xf>
    <xf numFmtId="311" fontId="219" fillId="0" borderId="190" applyBorder="0">
      <protection locked="0"/>
    </xf>
    <xf numFmtId="235" fontId="35" fillId="0" borderId="332">
      <alignment horizontal="center" vertical="center"/>
      <protection locked="0"/>
    </xf>
    <xf numFmtId="0" fontId="148" fillId="0" borderId="286" applyNumberFormat="0" applyAlignment="0" applyProtection="0">
      <alignment horizontal="left" vertical="center"/>
    </xf>
    <xf numFmtId="236" fontId="35" fillId="0" borderId="311">
      <alignment horizontal="right" vertical="center"/>
      <protection locked="0"/>
    </xf>
    <xf numFmtId="15" fontId="35" fillId="0" borderId="400">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0" fontId="35" fillId="0" borderId="213">
      <alignment vertical="center"/>
      <protection locked="0"/>
    </xf>
    <xf numFmtId="232" fontId="35" fillId="0" borderId="213">
      <alignment horizontal="right" vertical="center"/>
      <protection locked="0"/>
    </xf>
    <xf numFmtId="237" fontId="35" fillId="0" borderId="213">
      <alignment horizontal="right" vertical="center"/>
      <protection locked="0"/>
    </xf>
    <xf numFmtId="233"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0" fontId="103" fillId="38" borderId="214"/>
    <xf numFmtId="244" fontId="85" fillId="0" borderId="215"/>
    <xf numFmtId="240" fontId="26" fillId="0" borderId="275" applyFill="0"/>
    <xf numFmtId="240" fontId="26" fillId="0" borderId="242" applyFill="0"/>
    <xf numFmtId="274" fontId="35" fillId="0" borderId="216"/>
    <xf numFmtId="232" fontId="35" fillId="0" borderId="341">
      <alignment horizontal="center" vertical="center"/>
      <protection locked="0"/>
    </xf>
    <xf numFmtId="0" fontId="85" fillId="0" borderId="217"/>
    <xf numFmtId="234" fontId="35" fillId="0" borderId="341">
      <alignment horizontal="right" vertical="center"/>
      <protection locked="0"/>
    </xf>
    <xf numFmtId="0" fontId="85" fillId="0" borderId="345"/>
    <xf numFmtId="0" fontId="148" fillId="0" borderId="241" applyNumberFormat="0" applyAlignment="0" applyProtection="0">
      <alignment horizontal="left" vertical="center"/>
    </xf>
    <xf numFmtId="235" fontId="35" fillId="0" borderId="354">
      <alignment horizontal="center" vertical="center"/>
      <protection locked="0"/>
    </xf>
    <xf numFmtId="233" fontId="35" fillId="0" borderId="297">
      <alignment horizontal="right" vertical="center"/>
      <protection locked="0"/>
    </xf>
    <xf numFmtId="235" fontId="35" fillId="0" borderId="332">
      <alignment horizontal="right" vertical="center"/>
      <protection locked="0"/>
    </xf>
    <xf numFmtId="311" fontId="219" fillId="0" borderId="239" applyBorder="0">
      <protection locked="0"/>
    </xf>
    <xf numFmtId="232" fontId="35" fillId="0" borderId="332">
      <alignment horizontal="center" vertical="center"/>
      <protection locked="0"/>
    </xf>
    <xf numFmtId="244" fontId="85" fillId="0" borderId="299"/>
    <xf numFmtId="237" fontId="35" fillId="0" borderId="297">
      <alignment horizontal="right" vertical="center"/>
      <protection locked="0"/>
    </xf>
    <xf numFmtId="0" fontId="95" fillId="0" borderId="276" applyNumberFormat="0" applyFill="0" applyAlignment="0" applyProtection="0"/>
    <xf numFmtId="233" fontId="35" fillId="0" borderId="277">
      <alignment horizontal="center" vertical="center"/>
      <protection locked="0"/>
    </xf>
    <xf numFmtId="235" fontId="35" fillId="0" borderId="277">
      <alignment horizontal="right" vertical="center"/>
      <protection locked="0"/>
    </xf>
    <xf numFmtId="244" fontId="85" fillId="0" borderId="379"/>
    <xf numFmtId="4" fontId="27" fillId="19" borderId="237" applyNumberFormat="0" applyProtection="0">
      <alignment horizontal="left" vertical="center" indent="1"/>
    </xf>
    <xf numFmtId="0" fontId="85" fillId="0" borderId="294"/>
    <xf numFmtId="235" fontId="35" fillId="0" borderId="364">
      <alignment horizontal="right" vertical="center"/>
      <protection locked="0"/>
    </xf>
    <xf numFmtId="311" fontId="219" fillId="0" borderId="210" applyBorder="0">
      <protection locked="0"/>
    </xf>
    <xf numFmtId="274" fontId="35" fillId="0" borderId="248"/>
    <xf numFmtId="244" fontId="85" fillId="0" borderId="234"/>
    <xf numFmtId="4" fontId="27" fillId="19" borderId="211" applyNumberFormat="0" applyProtection="0">
      <alignment horizontal="left" vertical="center" indent="1"/>
    </xf>
    <xf numFmtId="233" fontId="35" fillId="0" borderId="297">
      <alignment horizontal="right" vertical="center"/>
      <protection locked="0"/>
    </xf>
    <xf numFmtId="233" fontId="35" fillId="0" borderId="311">
      <alignment horizontal="center" vertical="center"/>
      <protection locked="0"/>
    </xf>
    <xf numFmtId="0" fontId="35" fillId="0" borderId="352" applyNumberFormat="0" applyFill="0" applyAlignment="0" applyProtection="0"/>
    <xf numFmtId="0" fontId="95" fillId="0" borderId="212" applyNumberFormat="0" applyFill="0" applyAlignment="0" applyProtection="0"/>
    <xf numFmtId="232" fontId="35" fillId="0" borderId="213">
      <alignment horizontal="center" vertical="center"/>
      <protection locked="0"/>
    </xf>
    <xf numFmtId="15" fontId="35" fillId="0" borderId="213">
      <alignment horizontal="center" vertical="center"/>
      <protection locked="0"/>
    </xf>
    <xf numFmtId="233" fontId="35" fillId="0" borderId="213">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0" fontId="35" fillId="0" borderId="213">
      <alignment vertical="center"/>
      <protection locked="0"/>
    </xf>
    <xf numFmtId="232" fontId="35" fillId="0" borderId="213">
      <alignment horizontal="right" vertical="center"/>
      <protection locked="0"/>
    </xf>
    <xf numFmtId="237" fontId="35" fillId="0" borderId="213">
      <alignment horizontal="right" vertical="center"/>
      <protection locked="0"/>
    </xf>
    <xf numFmtId="233"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0" fontId="103" fillId="38" borderId="214"/>
    <xf numFmtId="274" fontId="35" fillId="0" borderId="280"/>
    <xf numFmtId="274" fontId="35" fillId="0" borderId="216"/>
    <xf numFmtId="15" fontId="35" fillId="0" borderId="377">
      <alignment horizontal="center" vertical="center"/>
      <protection locked="0"/>
    </xf>
    <xf numFmtId="236" fontId="35" fillId="0" borderId="332">
      <alignment horizontal="center" vertical="center"/>
      <protection locked="0"/>
    </xf>
    <xf numFmtId="0" fontId="85" fillId="0" borderId="217"/>
    <xf numFmtId="0" fontId="103" fillId="38" borderId="298"/>
    <xf numFmtId="311" fontId="219" fillId="0" borderId="210" applyBorder="0">
      <protection locked="0"/>
    </xf>
    <xf numFmtId="167" fontId="24" fillId="0" borderId="0" applyFont="0" applyFill="0" applyBorder="0" applyAlignment="0" applyProtection="0"/>
    <xf numFmtId="236" fontId="35" fillId="0" borderId="311">
      <alignment horizontal="center" vertical="center"/>
      <protection locked="0"/>
    </xf>
    <xf numFmtId="15" fontId="35" fillId="0" borderId="388">
      <alignment horizontal="center" vertical="center"/>
      <protection locked="0"/>
    </xf>
    <xf numFmtId="4" fontId="27" fillId="19" borderId="262" applyNumberFormat="0" applyProtection="0">
      <alignment horizontal="left" vertical="center" indent="1"/>
    </xf>
    <xf numFmtId="4" fontId="27" fillId="19" borderId="386" applyNumberFormat="0" applyProtection="0">
      <alignment horizontal="left" vertical="center" indent="1"/>
    </xf>
    <xf numFmtId="274" fontId="35" fillId="0" borderId="344"/>
    <xf numFmtId="233" fontId="35" fillId="0" borderId="388">
      <alignment horizontal="right" vertical="center"/>
      <protection locked="0"/>
    </xf>
    <xf numFmtId="0" fontId="91" fillId="0" borderId="352" applyNumberFormat="0" applyFill="0" applyBorder="0" applyAlignment="0" applyProtection="0"/>
    <xf numFmtId="233" fontId="35" fillId="0" borderId="257">
      <alignment horizontal="center" vertical="center"/>
      <protection locked="0"/>
    </xf>
    <xf numFmtId="311" fontId="219" fillId="0" borderId="230" applyBorder="0">
      <protection locked="0"/>
    </xf>
    <xf numFmtId="235" fontId="35" fillId="0" borderId="257">
      <alignment horizontal="right" vertical="center"/>
      <protection locked="0"/>
    </xf>
    <xf numFmtId="274" fontId="35" fillId="0" borderId="391"/>
    <xf numFmtId="0" fontId="85" fillId="0" borderId="392"/>
    <xf numFmtId="4" fontId="27" fillId="19" borderId="237" applyNumberFormat="0" applyProtection="0">
      <alignment horizontal="left" vertical="center" indent="1"/>
    </xf>
    <xf numFmtId="167" fontId="24" fillId="0" borderId="0" applyFont="0" applyFill="0" applyBorder="0" applyAlignment="0" applyProtection="0"/>
    <xf numFmtId="0" fontId="103" fillId="38" borderId="355"/>
    <xf numFmtId="0" fontId="95" fillId="0" borderId="376" applyNumberFormat="0" applyFill="0" applyAlignment="0" applyProtection="0"/>
    <xf numFmtId="167" fontId="24" fillId="0" borderId="0" applyFont="0" applyFill="0" applyBorder="0" applyAlignment="0" applyProtection="0"/>
    <xf numFmtId="0" fontId="95" fillId="0" borderId="231" applyNumberFormat="0" applyFill="0" applyAlignment="0" applyProtection="0"/>
    <xf numFmtId="232" fontId="35" fillId="0" borderId="232">
      <alignment horizontal="center" vertical="center"/>
      <protection locked="0"/>
    </xf>
    <xf numFmtId="15" fontId="35" fillId="0" borderId="232">
      <alignment horizontal="center" vertical="center"/>
      <protection locked="0"/>
    </xf>
    <xf numFmtId="233" fontId="35" fillId="0" borderId="232">
      <alignment horizontal="center" vertical="center"/>
      <protection locked="0"/>
    </xf>
    <xf numFmtId="234" fontId="35" fillId="0" borderId="232">
      <alignment horizontal="center" vertical="center"/>
      <protection locked="0"/>
    </xf>
    <xf numFmtId="235" fontId="35" fillId="0" borderId="232">
      <alignment horizontal="center" vertical="center"/>
      <protection locked="0"/>
    </xf>
    <xf numFmtId="236" fontId="35" fillId="0" borderId="232">
      <alignment horizontal="center" vertical="center"/>
      <protection locked="0"/>
    </xf>
    <xf numFmtId="0" fontId="35" fillId="0" borderId="232">
      <alignment vertical="center"/>
      <protection locked="0"/>
    </xf>
    <xf numFmtId="232" fontId="35" fillId="0" borderId="232">
      <alignment horizontal="right" vertical="center"/>
      <protection locked="0"/>
    </xf>
    <xf numFmtId="237" fontId="35" fillId="0" borderId="232">
      <alignment horizontal="right" vertical="center"/>
      <protection locked="0"/>
    </xf>
    <xf numFmtId="233" fontId="35" fillId="0" borderId="232">
      <alignment horizontal="right" vertical="center"/>
      <protection locked="0"/>
    </xf>
    <xf numFmtId="234" fontId="35" fillId="0" borderId="232">
      <alignment horizontal="right" vertical="center"/>
      <protection locked="0"/>
    </xf>
    <xf numFmtId="235" fontId="35" fillId="0" borderId="232">
      <alignment horizontal="right" vertical="center"/>
      <protection locked="0"/>
    </xf>
    <xf numFmtId="236" fontId="35" fillId="0" borderId="232">
      <alignment horizontal="right" vertical="center"/>
      <protection locked="0"/>
    </xf>
    <xf numFmtId="0" fontId="103" fillId="38" borderId="233"/>
    <xf numFmtId="274" fontId="35" fillId="0" borderId="235"/>
    <xf numFmtId="0" fontId="85" fillId="0" borderId="236"/>
    <xf numFmtId="244" fontId="85" fillId="0" borderId="322"/>
    <xf numFmtId="323" fontId="3" fillId="23" borderId="220" applyFill="0" applyBorder="0" applyAlignment="0">
      <alignment horizontal="centerContinuous"/>
    </xf>
    <xf numFmtId="311" fontId="219" fillId="0" borderId="230" applyBorder="0">
      <protection locked="0"/>
    </xf>
    <xf numFmtId="0" fontId="148" fillId="0" borderId="329" applyNumberFormat="0" applyAlignment="0" applyProtection="0">
      <alignment horizontal="left" vertical="center"/>
    </xf>
    <xf numFmtId="233" fontId="35" fillId="0" borderId="290">
      <alignment horizontal="right" vertical="center"/>
      <protection locked="0"/>
    </xf>
    <xf numFmtId="0" fontId="85" fillId="0" borderId="381"/>
    <xf numFmtId="4" fontId="27" fillId="19" borderId="398" applyNumberFormat="0" applyProtection="0">
      <alignment horizontal="left" vertical="center" indent="1"/>
    </xf>
    <xf numFmtId="235" fontId="35" fillId="0" borderId="364">
      <alignment horizontal="center" vertical="center"/>
      <protection locked="0"/>
    </xf>
    <xf numFmtId="4" fontId="27" fillId="19" borderId="282" applyNumberFormat="0" applyProtection="0">
      <alignment horizontal="left" vertical="center" indent="1"/>
    </xf>
    <xf numFmtId="311" fontId="219" fillId="0" borderId="239" applyBorder="0">
      <protection locked="0"/>
    </xf>
    <xf numFmtId="274" fontId="35" fillId="0" borderId="300"/>
    <xf numFmtId="4" fontId="27" fillId="19" borderId="250" applyNumberFormat="0" applyProtection="0">
      <alignment horizontal="left" vertical="center" indent="1"/>
    </xf>
    <xf numFmtId="15" fontId="35" fillId="0" borderId="341">
      <alignment horizontal="center" vertical="center"/>
      <protection locked="0"/>
    </xf>
    <xf numFmtId="0" fontId="35" fillId="0" borderId="377">
      <alignment vertical="center"/>
      <protection locked="0"/>
    </xf>
    <xf numFmtId="234" fontId="35" fillId="0" borderId="290">
      <alignment horizontal="center" vertical="center"/>
      <protection locked="0"/>
    </xf>
    <xf numFmtId="167" fontId="24" fillId="0" borderId="0" applyFont="0" applyFill="0" applyBorder="0" applyAlignment="0" applyProtection="0"/>
    <xf numFmtId="0" fontId="95" fillId="0" borderId="244" applyNumberFormat="0" applyFill="0" applyAlignment="0" applyProtection="0"/>
    <xf numFmtId="232" fontId="35" fillId="0" borderId="245">
      <alignment horizontal="center" vertical="center"/>
      <protection locked="0"/>
    </xf>
    <xf numFmtId="15" fontId="35" fillId="0" borderId="245">
      <alignment horizontal="center" vertical="center"/>
      <protection locked="0"/>
    </xf>
    <xf numFmtId="233" fontId="35" fillId="0" borderId="245">
      <alignment horizontal="center" vertical="center"/>
      <protection locked="0"/>
    </xf>
    <xf numFmtId="234" fontId="35" fillId="0" borderId="245">
      <alignment horizontal="center" vertical="center"/>
      <protection locked="0"/>
    </xf>
    <xf numFmtId="235" fontId="35" fillId="0" borderId="245">
      <alignment horizontal="center" vertical="center"/>
      <protection locked="0"/>
    </xf>
    <xf numFmtId="236" fontId="35" fillId="0" borderId="245">
      <alignment horizontal="center" vertical="center"/>
      <protection locked="0"/>
    </xf>
    <xf numFmtId="0" fontId="35" fillId="0" borderId="245">
      <alignment vertical="center"/>
      <protection locked="0"/>
    </xf>
    <xf numFmtId="232" fontId="35" fillId="0" borderId="245">
      <alignment horizontal="right" vertical="center"/>
      <protection locked="0"/>
    </xf>
    <xf numFmtId="237" fontId="35" fillId="0" borderId="245">
      <alignment horizontal="right" vertical="center"/>
      <protection locked="0"/>
    </xf>
    <xf numFmtId="233" fontId="35" fillId="0" borderId="245">
      <alignment horizontal="right" vertical="center"/>
      <protection locked="0"/>
    </xf>
    <xf numFmtId="234" fontId="35" fillId="0" borderId="245">
      <alignment horizontal="right" vertical="center"/>
      <protection locked="0"/>
    </xf>
    <xf numFmtId="235" fontId="35" fillId="0" borderId="245">
      <alignment horizontal="right" vertical="center"/>
      <protection locked="0"/>
    </xf>
    <xf numFmtId="236" fontId="35" fillId="0" borderId="245">
      <alignment horizontal="right" vertical="center"/>
      <protection locked="0"/>
    </xf>
    <xf numFmtId="0" fontId="103" fillId="38" borderId="246"/>
    <xf numFmtId="274" fontId="35" fillId="0" borderId="248"/>
    <xf numFmtId="0" fontId="85" fillId="0" borderId="281"/>
    <xf numFmtId="0" fontId="85" fillId="0" borderId="249"/>
    <xf numFmtId="311" fontId="219" fillId="0" borderId="239" applyBorder="0">
      <protection locked="0"/>
    </xf>
    <xf numFmtId="323" fontId="3" fillId="23" borderId="395" applyFill="0" applyBorder="0" applyAlignment="0">
      <alignment horizontal="centerContinuous"/>
    </xf>
    <xf numFmtId="232" fontId="35" fillId="0" borderId="320">
      <alignment horizontal="right" vertical="center"/>
      <protection locked="0"/>
    </xf>
    <xf numFmtId="0" fontId="85" fillId="0" borderId="359"/>
    <xf numFmtId="4" fontId="27" fillId="19" borderId="270" applyNumberFormat="0" applyProtection="0">
      <alignment horizontal="left" vertical="center" indent="1"/>
    </xf>
    <xf numFmtId="0" fontId="95" fillId="0" borderId="376" applyNumberFormat="0" applyFill="0" applyAlignment="0" applyProtection="0"/>
    <xf numFmtId="234" fontId="35" fillId="0" borderId="364">
      <alignment horizontal="right" vertical="center"/>
      <protection locked="0"/>
    </xf>
    <xf numFmtId="233" fontId="35" fillId="0" borderId="388">
      <alignment horizontal="center" vertical="center"/>
      <protection locked="0"/>
    </xf>
    <xf numFmtId="15" fontId="35" fillId="0" borderId="364">
      <alignment horizontal="center" vertical="center"/>
      <protection locked="0"/>
    </xf>
    <xf numFmtId="236" fontId="35" fillId="0" borderId="388">
      <alignment horizontal="right" vertical="center"/>
      <protection locked="0"/>
    </xf>
    <xf numFmtId="0" fontId="95" fillId="0" borderId="264" applyNumberFormat="0" applyFill="0" applyAlignment="0" applyProtection="0"/>
    <xf numFmtId="232" fontId="35" fillId="0" borderId="265">
      <alignment horizontal="center" vertical="center"/>
      <protection locked="0"/>
    </xf>
    <xf numFmtId="15" fontId="35" fillId="0" borderId="265">
      <alignment horizontal="center" vertical="center"/>
      <protection locked="0"/>
    </xf>
    <xf numFmtId="233"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2" fontId="35" fillId="0" borderId="265">
      <alignment horizontal="right" vertical="center"/>
      <protection locked="0"/>
    </xf>
    <xf numFmtId="237" fontId="35" fillId="0" borderId="265">
      <alignment horizontal="right" vertical="center"/>
      <protection locked="0"/>
    </xf>
    <xf numFmtId="233"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0" fontId="103" fillId="38" borderId="266"/>
    <xf numFmtId="0" fontId="103" fillId="38" borderId="312"/>
    <xf numFmtId="49" fontId="100" fillId="47" borderId="199">
      <alignment horizontal="center"/>
    </xf>
    <xf numFmtId="240" fontId="26" fillId="0" borderId="255" applyFill="0"/>
    <xf numFmtId="274" fontId="35" fillId="0" borderId="268"/>
    <xf numFmtId="0" fontId="85" fillId="0" borderId="269"/>
    <xf numFmtId="0" fontId="148" fillId="0" borderId="254" applyNumberFormat="0" applyAlignment="0" applyProtection="0">
      <alignment horizontal="left" vertical="center"/>
    </xf>
    <xf numFmtId="323" fontId="3" fillId="23" borderId="253" applyFill="0" applyBorder="0" applyAlignment="0">
      <alignment horizontal="centerContinuous"/>
    </xf>
    <xf numFmtId="311" fontId="219" fillId="0" borderId="263" applyBorder="0">
      <protection locked="0"/>
    </xf>
    <xf numFmtId="311" fontId="219" fillId="0" borderId="372" applyBorder="0">
      <protection locked="0"/>
    </xf>
    <xf numFmtId="0" fontId="95" fillId="0" borderId="296" applyNumberFormat="0" applyFill="0" applyAlignment="0" applyProtection="0"/>
    <xf numFmtId="234" fontId="35" fillId="0" borderId="297">
      <alignment horizontal="center" vertical="center"/>
      <protection locked="0"/>
    </xf>
    <xf numFmtId="311" fontId="219" fillId="0" borderId="283" applyBorder="0">
      <protection locked="0"/>
    </xf>
    <xf numFmtId="236" fontId="35" fillId="0" borderId="297">
      <alignment horizontal="right" vertical="center"/>
      <protection locked="0"/>
    </xf>
    <xf numFmtId="4" fontId="27" fillId="19" borderId="282" applyNumberFormat="0" applyProtection="0">
      <alignment horizontal="left" vertical="center" indent="1"/>
    </xf>
    <xf numFmtId="235" fontId="35" fillId="0" borderId="377">
      <alignment horizontal="center" vertical="center"/>
      <protection locked="0"/>
    </xf>
    <xf numFmtId="0" fontId="23" fillId="0" borderId="0"/>
    <xf numFmtId="235" fontId="35" fillId="0" borderId="332">
      <alignment horizontal="center" vertical="center"/>
      <protection locked="0"/>
    </xf>
    <xf numFmtId="236" fontId="35" fillId="0" borderId="320">
      <alignment horizontal="right" vertical="center"/>
      <protection locked="0"/>
    </xf>
    <xf numFmtId="0" fontId="95" fillId="0" borderId="276" applyNumberFormat="0" applyFill="0" applyAlignment="0" applyProtection="0"/>
    <xf numFmtId="232" fontId="35" fillId="0" borderId="277">
      <alignment horizontal="center" vertical="center"/>
      <protection locked="0"/>
    </xf>
    <xf numFmtId="15" fontId="35" fillId="0" borderId="277">
      <alignment horizontal="center" vertical="center"/>
      <protection locked="0"/>
    </xf>
    <xf numFmtId="233" fontId="35" fillId="0" borderId="277">
      <alignment horizontal="center" vertical="center"/>
      <protection locked="0"/>
    </xf>
    <xf numFmtId="234" fontId="35" fillId="0" borderId="277">
      <alignment horizontal="center" vertical="center"/>
      <protection locked="0"/>
    </xf>
    <xf numFmtId="235" fontId="35" fillId="0" borderId="277">
      <alignment horizontal="center" vertical="center"/>
      <protection locked="0"/>
    </xf>
    <xf numFmtId="236" fontId="35" fillId="0" borderId="277">
      <alignment horizontal="center" vertical="center"/>
      <protection locked="0"/>
    </xf>
    <xf numFmtId="0" fontId="35" fillId="0" borderId="277">
      <alignment vertical="center"/>
      <protection locked="0"/>
    </xf>
    <xf numFmtId="232" fontId="35" fillId="0" borderId="277">
      <alignment horizontal="right" vertical="center"/>
      <protection locked="0"/>
    </xf>
    <xf numFmtId="237" fontId="35" fillId="0" borderId="277">
      <alignment horizontal="right" vertical="center"/>
      <protection locked="0"/>
    </xf>
    <xf numFmtId="233" fontId="35" fillId="0" borderId="277">
      <alignment horizontal="right" vertical="center"/>
      <protection locked="0"/>
    </xf>
    <xf numFmtId="234" fontId="35" fillId="0" borderId="277">
      <alignment horizontal="right" vertical="center"/>
      <protection locked="0"/>
    </xf>
    <xf numFmtId="235" fontId="35" fillId="0" borderId="277">
      <alignment horizontal="right" vertical="center"/>
      <protection locked="0"/>
    </xf>
    <xf numFmtId="236" fontId="35" fillId="0" borderId="277">
      <alignment horizontal="right" vertical="center"/>
      <protection locked="0"/>
    </xf>
    <xf numFmtId="0" fontId="103" fillId="38" borderId="278"/>
    <xf numFmtId="274" fontId="35" fillId="0" borderId="280"/>
    <xf numFmtId="0" fontId="85" fillId="0" borderId="281"/>
    <xf numFmtId="0" fontId="103" fillId="38" borderId="333"/>
    <xf numFmtId="311" fontId="219" fillId="0" borderId="272" applyBorder="0">
      <protection locked="0"/>
    </xf>
    <xf numFmtId="167" fontId="24" fillId="0" borderId="0" applyFont="0" applyFill="0" applyBorder="0" applyAlignment="0" applyProtection="0"/>
    <xf numFmtId="235" fontId="35" fillId="0" borderId="354">
      <alignment horizontal="center" vertical="center"/>
      <protection locked="0"/>
    </xf>
    <xf numFmtId="0" fontId="35" fillId="0" borderId="354">
      <alignment vertical="center"/>
      <protection locked="0"/>
    </xf>
    <xf numFmtId="237" fontId="35" fillId="0" borderId="354">
      <alignment horizontal="right" vertical="center"/>
      <protection locked="0"/>
    </xf>
    <xf numFmtId="234" fontId="35" fillId="0" borderId="354">
      <alignment horizontal="right" vertical="center"/>
      <protection locked="0"/>
    </xf>
    <xf numFmtId="236" fontId="35" fillId="0" borderId="354">
      <alignment horizontal="right" vertical="center"/>
      <protection locked="0"/>
    </xf>
    <xf numFmtId="270" fontId="115" fillId="46" borderId="352">
      <protection hidden="1"/>
    </xf>
    <xf numFmtId="274" fontId="35" fillId="0" borderId="403"/>
    <xf numFmtId="311" fontId="219" fillId="0" borderId="272" applyBorder="0">
      <protection locked="0"/>
    </xf>
    <xf numFmtId="235" fontId="35" fillId="0" borderId="320">
      <alignment horizontal="center" vertical="center"/>
      <protection locked="0"/>
    </xf>
    <xf numFmtId="0" fontId="35" fillId="0" borderId="320">
      <alignment vertical="center"/>
      <protection locked="0"/>
    </xf>
    <xf numFmtId="233" fontId="35" fillId="0" borderId="320">
      <alignment horizontal="right" vertical="center"/>
      <protection locked="0"/>
    </xf>
    <xf numFmtId="4" fontId="27" fillId="19" borderId="288" applyNumberFormat="0" applyProtection="0">
      <alignment horizontal="left" vertical="center" indent="1"/>
    </xf>
    <xf numFmtId="0" fontId="147" fillId="10" borderId="371">
      <alignment horizontal="right"/>
    </xf>
    <xf numFmtId="0" fontId="148" fillId="0" borderId="351">
      <alignment horizontal="left" vertical="center"/>
    </xf>
    <xf numFmtId="274" fontId="35" fillId="0" borderId="323"/>
    <xf numFmtId="232" fontId="35" fillId="0" borderId="290">
      <alignment horizontal="center" vertical="center"/>
      <protection locked="0"/>
    </xf>
    <xf numFmtId="15" fontId="35" fillId="0" borderId="290">
      <alignment horizontal="center" vertical="center"/>
      <protection locked="0"/>
    </xf>
    <xf numFmtId="233"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236" fontId="35" fillId="0" borderId="290">
      <alignment horizontal="center" vertical="center"/>
      <protection locked="0"/>
    </xf>
    <xf numFmtId="0" fontId="35" fillId="0" borderId="290">
      <alignment vertical="center"/>
      <protection locked="0"/>
    </xf>
    <xf numFmtId="232" fontId="35" fillId="0" borderId="290">
      <alignment horizontal="right" vertical="center"/>
      <protection locked="0"/>
    </xf>
    <xf numFmtId="237" fontId="35" fillId="0" borderId="290">
      <alignment horizontal="right" vertical="center"/>
      <protection locked="0"/>
    </xf>
    <xf numFmtId="233" fontId="35" fillId="0" borderId="290">
      <alignment horizontal="right" vertical="center"/>
      <protection locked="0"/>
    </xf>
    <xf numFmtId="234" fontId="35" fillId="0" borderId="290">
      <alignment horizontal="right" vertical="center"/>
      <protection locked="0"/>
    </xf>
    <xf numFmtId="235" fontId="35" fillId="0" borderId="290">
      <alignment horizontal="right" vertical="center"/>
      <protection locked="0"/>
    </xf>
    <xf numFmtId="236" fontId="35" fillId="0" borderId="290">
      <alignment horizontal="right" vertical="center"/>
      <protection locked="0"/>
    </xf>
    <xf numFmtId="232" fontId="35" fillId="0" borderId="311">
      <alignment horizontal="center" vertical="center"/>
      <protection locked="0"/>
    </xf>
    <xf numFmtId="0" fontId="35" fillId="0" borderId="311">
      <alignment vertical="center"/>
      <protection locked="0"/>
    </xf>
    <xf numFmtId="235" fontId="35" fillId="0" borderId="311">
      <alignment horizontal="right" vertical="center"/>
      <protection locked="0"/>
    </xf>
    <xf numFmtId="240" fontId="26" fillId="0" borderId="350" applyFill="0"/>
    <xf numFmtId="274" fontId="35" fillId="0" borderId="293"/>
    <xf numFmtId="0" fontId="85" fillId="0" borderId="294"/>
    <xf numFmtId="233" fontId="35" fillId="0" borderId="388">
      <alignment horizontal="right" vertical="center"/>
      <protection locked="0"/>
    </xf>
    <xf numFmtId="235" fontId="35" fillId="0" borderId="400">
      <alignment horizontal="center" vertical="center"/>
      <protection locked="0"/>
    </xf>
    <xf numFmtId="311" fontId="219" fillId="0" borderId="295" applyBorder="0">
      <protection locked="0"/>
    </xf>
    <xf numFmtId="4" fontId="27" fillId="19" borderId="305" applyNumberFormat="0" applyProtection="0">
      <alignment horizontal="left" vertical="center" indent="1"/>
    </xf>
    <xf numFmtId="0" fontId="23" fillId="0" borderId="0"/>
    <xf numFmtId="0" fontId="23" fillId="0" borderId="0"/>
    <xf numFmtId="3" fontId="79" fillId="10" borderId="199" applyFont="0" applyAlignment="0" applyProtection="0"/>
    <xf numFmtId="0" fontId="95" fillId="0" borderId="296" applyNumberFormat="0" applyFill="0" applyAlignment="0" applyProtection="0"/>
    <xf numFmtId="232" fontId="35" fillId="0" borderId="297">
      <alignment horizontal="center" vertical="center"/>
      <protection locked="0"/>
    </xf>
    <xf numFmtId="15" fontId="35" fillId="0" borderId="297">
      <alignment horizontal="center" vertical="center"/>
      <protection locked="0"/>
    </xf>
    <xf numFmtId="233" fontId="35" fillId="0" borderId="297">
      <alignment horizontal="center" vertical="center"/>
      <protection locked="0"/>
    </xf>
    <xf numFmtId="234" fontId="35" fillId="0" borderId="297">
      <alignment horizontal="center" vertical="center"/>
      <protection locked="0"/>
    </xf>
    <xf numFmtId="235" fontId="35" fillId="0" borderId="297">
      <alignment horizontal="center" vertical="center"/>
      <protection locked="0"/>
    </xf>
    <xf numFmtId="236" fontId="35" fillId="0" borderId="297">
      <alignment horizontal="center" vertical="center"/>
      <protection locked="0"/>
    </xf>
    <xf numFmtId="0" fontId="35" fillId="0" borderId="297">
      <alignment vertical="center"/>
      <protection locked="0"/>
    </xf>
    <xf numFmtId="232" fontId="35" fillId="0" borderId="297">
      <alignment horizontal="right" vertical="center"/>
      <protection locked="0"/>
    </xf>
    <xf numFmtId="237" fontId="35" fillId="0" borderId="297">
      <alignment horizontal="right" vertical="center"/>
      <protection locked="0"/>
    </xf>
    <xf numFmtId="233" fontId="35" fillId="0" borderId="297">
      <alignment horizontal="right" vertical="center"/>
      <protection locked="0"/>
    </xf>
    <xf numFmtId="234" fontId="35" fillId="0" borderId="297">
      <alignment horizontal="right" vertical="center"/>
      <protection locked="0"/>
    </xf>
    <xf numFmtId="235" fontId="35" fillId="0" borderId="297">
      <alignment horizontal="right" vertical="center"/>
      <protection locked="0"/>
    </xf>
    <xf numFmtId="236" fontId="35" fillId="0" borderId="297">
      <alignment horizontal="right" vertical="center"/>
      <protection locked="0"/>
    </xf>
    <xf numFmtId="233" fontId="35" fillId="0" borderId="377">
      <alignment horizontal="center" vertical="center"/>
      <protection locked="0"/>
    </xf>
    <xf numFmtId="0" fontId="103" fillId="38" borderId="298"/>
    <xf numFmtId="235" fontId="35" fillId="0" borderId="377">
      <alignment horizontal="right" vertical="center"/>
      <protection locked="0"/>
    </xf>
    <xf numFmtId="274" fontId="35" fillId="0" borderId="300"/>
    <xf numFmtId="0" fontId="85" fillId="0" borderId="301"/>
    <xf numFmtId="0" fontId="148" fillId="0" borderId="302" applyNumberFormat="0" applyAlignment="0" applyProtection="0">
      <alignment horizontal="left" vertical="center"/>
    </xf>
    <xf numFmtId="323" fontId="3" fillId="23" borderId="303" applyFill="0" applyBorder="0" applyAlignment="0">
      <alignment horizontal="centerContinuous"/>
    </xf>
    <xf numFmtId="0" fontId="35" fillId="0" borderId="332">
      <alignment vertical="center"/>
      <protection locked="0"/>
    </xf>
    <xf numFmtId="232" fontId="35" fillId="0" borderId="388">
      <alignment horizontal="right" vertical="center"/>
      <protection locked="0"/>
    </xf>
    <xf numFmtId="0" fontId="23" fillId="0" borderId="0"/>
    <xf numFmtId="49" fontId="36" fillId="0" borderId="360"/>
    <xf numFmtId="0" fontId="95" fillId="0" borderId="399" applyNumberFormat="0" applyFill="0" applyAlignment="0" applyProtection="0"/>
    <xf numFmtId="233" fontId="35" fillId="0" borderId="400">
      <alignment horizontal="center" vertical="center"/>
      <protection locked="0"/>
    </xf>
    <xf numFmtId="236" fontId="35" fillId="0" borderId="400">
      <alignment horizontal="right" vertical="center"/>
      <protection locked="0"/>
    </xf>
    <xf numFmtId="332" fontId="35" fillId="0" borderId="199" applyFill="0">
      <alignment horizontal="center" vertical="center"/>
    </xf>
    <xf numFmtId="49" fontId="253" fillId="47" borderId="199">
      <alignment horizontal="center"/>
    </xf>
    <xf numFmtId="175" fontId="43" fillId="0" borderId="199" applyBorder="0"/>
    <xf numFmtId="311" fontId="219" fillId="0" borderId="317" applyBorder="0">
      <protection locked="0"/>
    </xf>
    <xf numFmtId="269" fontId="115" fillId="45" borderId="352">
      <protection hidden="1"/>
    </xf>
    <xf numFmtId="202" fontId="115" fillId="18" borderId="352">
      <alignment horizontal="right"/>
      <protection hidden="1"/>
    </xf>
    <xf numFmtId="4" fontId="27" fillId="19" borderId="325" applyNumberFormat="0" applyProtection="0">
      <alignment horizontal="left" vertical="center" indent="1"/>
    </xf>
    <xf numFmtId="49" fontId="36" fillId="0" borderId="360"/>
    <xf numFmtId="0" fontId="85" fillId="0" borderId="381"/>
    <xf numFmtId="167" fontId="24" fillId="0" borderId="0" applyFont="0" applyFill="0" applyBorder="0" applyAlignment="0" applyProtection="0"/>
    <xf numFmtId="0" fontId="95" fillId="0" borderId="319" applyNumberFormat="0" applyFill="0" applyAlignment="0" applyProtection="0"/>
    <xf numFmtId="232" fontId="35" fillId="0" borderId="320">
      <alignment horizontal="center" vertical="center"/>
      <protection locked="0"/>
    </xf>
    <xf numFmtId="15" fontId="35" fillId="0" borderId="320">
      <alignment horizontal="center" vertical="center"/>
      <protection locked="0"/>
    </xf>
    <xf numFmtId="233" fontId="35" fillId="0" borderId="320">
      <alignment horizontal="center" vertical="center"/>
      <protection locked="0"/>
    </xf>
    <xf numFmtId="234" fontId="35" fillId="0" borderId="320">
      <alignment horizontal="center" vertical="center"/>
      <protection locked="0"/>
    </xf>
    <xf numFmtId="235" fontId="35" fillId="0" borderId="320">
      <alignment horizontal="center" vertical="center"/>
      <protection locked="0"/>
    </xf>
    <xf numFmtId="236" fontId="35" fillId="0" borderId="320">
      <alignment horizontal="center" vertical="center"/>
      <protection locked="0"/>
    </xf>
    <xf numFmtId="0" fontId="35" fillId="0" borderId="320">
      <alignment vertical="center"/>
      <protection locked="0"/>
    </xf>
    <xf numFmtId="232" fontId="35" fillId="0" borderId="320">
      <alignment horizontal="right" vertical="center"/>
      <protection locked="0"/>
    </xf>
    <xf numFmtId="237" fontId="35" fillId="0" borderId="320">
      <alignment horizontal="right" vertical="center"/>
      <protection locked="0"/>
    </xf>
    <xf numFmtId="233" fontId="35" fillId="0" borderId="320">
      <alignment horizontal="right" vertical="center"/>
      <protection locked="0"/>
    </xf>
    <xf numFmtId="234" fontId="35" fillId="0" borderId="320">
      <alignment horizontal="right" vertical="center"/>
      <protection locked="0"/>
    </xf>
    <xf numFmtId="235" fontId="35" fillId="0" borderId="320">
      <alignment horizontal="right" vertical="center"/>
      <protection locked="0"/>
    </xf>
    <xf numFmtId="236" fontId="35" fillId="0" borderId="320">
      <alignment horizontal="right" vertical="center"/>
      <protection locked="0"/>
    </xf>
    <xf numFmtId="0" fontId="103" fillId="38" borderId="321"/>
    <xf numFmtId="244" fontId="85" fillId="0" borderId="356"/>
    <xf numFmtId="269" fontId="115" fillId="45" borderId="352">
      <protection hidden="1"/>
    </xf>
    <xf numFmtId="240" fontId="26" fillId="0" borderId="309" applyFill="0"/>
    <xf numFmtId="274" fontId="35" fillId="0" borderId="323"/>
    <xf numFmtId="0" fontId="85" fillId="0" borderId="324"/>
    <xf numFmtId="0" fontId="148" fillId="0" borderId="308" applyNumberFormat="0" applyAlignment="0" applyProtection="0">
      <alignment horizontal="left" vertical="center"/>
    </xf>
    <xf numFmtId="323" fontId="3" fillId="23" borderId="307" applyFill="0" applyBorder="0" applyAlignment="0">
      <alignment horizontal="centerContinuous"/>
    </xf>
    <xf numFmtId="311" fontId="219" fillId="0" borderId="317" applyBorder="0">
      <protection locked="0"/>
    </xf>
    <xf numFmtId="311" fontId="219" fillId="0" borderId="338" applyBorder="0">
      <protection locked="0"/>
    </xf>
    <xf numFmtId="233" fontId="35" fillId="0" borderId="377">
      <alignment horizontal="right" vertical="center"/>
      <protection locked="0"/>
    </xf>
    <xf numFmtId="235" fontId="35" fillId="0" borderId="377">
      <alignment horizontal="right" vertical="center"/>
      <protection locked="0"/>
    </xf>
    <xf numFmtId="4" fontId="27" fillId="19" borderId="339" applyNumberFormat="0" applyProtection="0">
      <alignment horizontal="left" vertical="center" indent="1"/>
    </xf>
    <xf numFmtId="232" fontId="35" fillId="0" borderId="388">
      <alignment horizontal="center" vertical="center"/>
      <protection locked="0"/>
    </xf>
    <xf numFmtId="234" fontId="35" fillId="0" borderId="388">
      <alignment horizontal="center" vertical="center"/>
      <protection locked="0"/>
    </xf>
    <xf numFmtId="0" fontId="35" fillId="0" borderId="388">
      <alignment vertical="center"/>
      <protection locked="0"/>
    </xf>
    <xf numFmtId="0" fontId="95" fillId="0" borderId="387" applyNumberFormat="0" applyFill="0" applyAlignment="0" applyProtection="0"/>
    <xf numFmtId="167" fontId="24" fillId="0" borderId="0" applyFont="0" applyFill="0" applyBorder="0" applyAlignment="0" applyProtection="0"/>
    <xf numFmtId="0" fontId="95" fillId="0" borderId="340" applyNumberFormat="0" applyFill="0" applyAlignment="0" applyProtection="0"/>
    <xf numFmtId="232" fontId="35" fillId="0" borderId="341">
      <alignment horizontal="center" vertical="center"/>
      <protection locked="0"/>
    </xf>
    <xf numFmtId="15" fontId="35" fillId="0" borderId="341">
      <alignment horizontal="center" vertical="center"/>
      <protection locked="0"/>
    </xf>
    <xf numFmtId="233" fontId="35" fillId="0" borderId="341">
      <alignment horizontal="center" vertical="center"/>
      <protection locked="0"/>
    </xf>
    <xf numFmtId="234" fontId="35" fillId="0" borderId="341">
      <alignment horizontal="center" vertical="center"/>
      <protection locked="0"/>
    </xf>
    <xf numFmtId="235" fontId="35" fillId="0" borderId="341">
      <alignment horizontal="center" vertical="center"/>
      <protection locked="0"/>
    </xf>
    <xf numFmtId="236" fontId="35" fillId="0" borderId="341">
      <alignment horizontal="center" vertical="center"/>
      <protection locked="0"/>
    </xf>
    <xf numFmtId="0" fontId="35" fillId="0" borderId="341">
      <alignment vertical="center"/>
      <protection locked="0"/>
    </xf>
    <xf numFmtId="232" fontId="35" fillId="0" borderId="341">
      <alignment horizontal="right" vertical="center"/>
      <protection locked="0"/>
    </xf>
    <xf numFmtId="237" fontId="35" fillId="0" borderId="341">
      <alignment horizontal="right" vertical="center"/>
      <protection locked="0"/>
    </xf>
    <xf numFmtId="233" fontId="35" fillId="0" borderId="341">
      <alignment horizontal="right" vertical="center"/>
      <protection locked="0"/>
    </xf>
    <xf numFmtId="234" fontId="35" fillId="0" borderId="341">
      <alignment horizontal="right" vertical="center"/>
      <protection locked="0"/>
    </xf>
    <xf numFmtId="235" fontId="35" fillId="0" borderId="341">
      <alignment horizontal="right" vertical="center"/>
      <protection locked="0"/>
    </xf>
    <xf numFmtId="236" fontId="35" fillId="0" borderId="341">
      <alignment horizontal="right" vertical="center"/>
      <protection locked="0"/>
    </xf>
    <xf numFmtId="0" fontId="103" fillId="38" borderId="342"/>
    <xf numFmtId="274" fontId="35" fillId="0" borderId="344"/>
    <xf numFmtId="0" fontId="85" fillId="0" borderId="345"/>
    <xf numFmtId="311" fontId="219" fillId="0" borderId="338" applyBorder="0">
      <protection locked="0"/>
    </xf>
    <xf numFmtId="0" fontId="115" fillId="18" borderId="352" applyProtection="0">
      <alignment horizontal="right"/>
      <protection locked="0"/>
    </xf>
    <xf numFmtId="311" fontId="219" fillId="0" borderId="347" applyBorder="0">
      <protection locked="0"/>
    </xf>
    <xf numFmtId="0" fontId="59" fillId="74" borderId="361">
      <alignment horizontal="left" vertical="center" wrapText="1"/>
    </xf>
    <xf numFmtId="235" fontId="35" fillId="0" borderId="377">
      <alignment horizontal="center" vertical="center"/>
      <protection locked="0"/>
    </xf>
    <xf numFmtId="4" fontId="27" fillId="19" borderId="369" applyNumberFormat="0" applyProtection="0">
      <alignment horizontal="left" vertical="center" indent="1"/>
    </xf>
    <xf numFmtId="0" fontId="95" fillId="0" borderId="353" applyNumberFormat="0" applyFill="0" applyAlignment="0" applyProtection="0"/>
    <xf numFmtId="232" fontId="35" fillId="0" borderId="364">
      <alignment horizontal="center" vertical="center"/>
      <protection locked="0"/>
    </xf>
    <xf numFmtId="15" fontId="35" fillId="0" borderId="364">
      <alignment horizontal="center" vertical="center"/>
      <protection locked="0"/>
    </xf>
    <xf numFmtId="233" fontId="35" fillId="0" borderId="364">
      <alignment horizontal="center" vertical="center"/>
      <protection locked="0"/>
    </xf>
    <xf numFmtId="234" fontId="35" fillId="0" borderId="364">
      <alignment horizontal="center" vertical="center"/>
      <protection locked="0"/>
    </xf>
    <xf numFmtId="235" fontId="35" fillId="0" borderId="364">
      <alignment horizontal="center" vertical="center"/>
      <protection locked="0"/>
    </xf>
    <xf numFmtId="236" fontId="35" fillId="0" borderId="364">
      <alignment horizontal="center" vertical="center"/>
      <protection locked="0"/>
    </xf>
    <xf numFmtId="0" fontId="35" fillId="0" borderId="364">
      <alignment vertical="center"/>
      <protection locked="0"/>
    </xf>
    <xf numFmtId="232" fontId="35" fillId="0" borderId="364">
      <alignment horizontal="right" vertical="center"/>
      <protection locked="0"/>
    </xf>
    <xf numFmtId="237" fontId="35" fillId="0" borderId="364">
      <alignment horizontal="right" vertical="center"/>
      <protection locked="0"/>
    </xf>
    <xf numFmtId="233" fontId="35" fillId="0" borderId="364">
      <alignment horizontal="right" vertical="center"/>
      <protection locked="0"/>
    </xf>
    <xf numFmtId="234" fontId="35" fillId="0" borderId="364">
      <alignment horizontal="right" vertical="center"/>
      <protection locked="0"/>
    </xf>
    <xf numFmtId="235" fontId="35" fillId="0" borderId="364">
      <alignment horizontal="right" vertical="center"/>
      <protection locked="0"/>
    </xf>
    <xf numFmtId="236" fontId="35" fillId="0" borderId="364">
      <alignment horizontal="right" vertical="center"/>
      <protection locked="0"/>
    </xf>
    <xf numFmtId="0" fontId="103" fillId="38" borderId="355"/>
    <xf numFmtId="240" fontId="26" fillId="0" borderId="350" applyFill="0"/>
    <xf numFmtId="274" fontId="35" fillId="0" borderId="367"/>
    <xf numFmtId="0" fontId="85" fillId="0" borderId="368"/>
    <xf numFmtId="0" fontId="148" fillId="0" borderId="349" applyNumberFormat="0" applyAlignment="0" applyProtection="0">
      <alignment horizontal="left" vertical="center"/>
    </xf>
    <xf numFmtId="323" fontId="3" fillId="23" borderId="348" applyFill="0" applyBorder="0" applyAlignment="0">
      <alignment horizontal="centerContinuous"/>
    </xf>
    <xf numFmtId="311" fontId="219" fillId="0" borderId="347" applyBorder="0">
      <protection locked="0"/>
    </xf>
    <xf numFmtId="0" fontId="95" fillId="0" borderId="387" applyNumberFormat="0" applyFill="0" applyAlignment="0" applyProtection="0"/>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0" fontId="103" fillId="38" borderId="389"/>
    <xf numFmtId="244" fontId="85" fillId="0" borderId="390"/>
    <xf numFmtId="274" fontId="35" fillId="0" borderId="391"/>
    <xf numFmtId="0" fontId="85" fillId="0" borderId="392"/>
    <xf numFmtId="311" fontId="219" fillId="0" borderId="385" applyBorder="0">
      <protection locked="0"/>
    </xf>
    <xf numFmtId="235" fontId="35" fillId="0" borderId="400">
      <alignment horizontal="right" vertical="center"/>
      <protection locked="0"/>
    </xf>
    <xf numFmtId="4" fontId="27" fillId="19" borderId="386" applyNumberFormat="0" applyProtection="0">
      <alignment horizontal="left" vertical="center" indent="1"/>
    </xf>
    <xf numFmtId="0" fontId="95" fillId="0" borderId="387" applyNumberFormat="0" applyFill="0" applyAlignment="0" applyProtection="0"/>
    <xf numFmtId="232" fontId="35" fillId="0" borderId="388">
      <alignment horizontal="center" vertical="center"/>
      <protection locked="0"/>
    </xf>
    <xf numFmtId="15" fontId="35" fillId="0" borderId="388">
      <alignment horizontal="center" vertical="center"/>
      <protection locked="0"/>
    </xf>
    <xf numFmtId="233"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236" fontId="35" fillId="0" borderId="388">
      <alignment horizontal="center" vertical="center"/>
      <protection locked="0"/>
    </xf>
    <xf numFmtId="0" fontId="35" fillId="0" borderId="388">
      <alignment vertical="center"/>
      <protection locked="0"/>
    </xf>
    <xf numFmtId="232" fontId="35" fillId="0" borderId="388">
      <alignment horizontal="right" vertical="center"/>
      <protection locked="0"/>
    </xf>
    <xf numFmtId="237" fontId="35" fillId="0" borderId="388">
      <alignment horizontal="right" vertical="center"/>
      <protection locked="0"/>
    </xf>
    <xf numFmtId="233" fontId="35" fillId="0" borderId="388">
      <alignment horizontal="right" vertical="center"/>
      <protection locked="0"/>
    </xf>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0" fontId="103" fillId="38" borderId="389"/>
    <xf numFmtId="274" fontId="35" fillId="0" borderId="391"/>
    <xf numFmtId="0" fontId="85" fillId="0" borderId="392"/>
    <xf numFmtId="0" fontId="148" fillId="0" borderId="382" applyNumberFormat="0" applyAlignment="0" applyProtection="0">
      <alignment horizontal="left" vertical="center"/>
    </xf>
    <xf numFmtId="323" fontId="3" fillId="23" borderId="383" applyFill="0" applyBorder="0" applyAlignment="0">
      <alignment horizontal="centerContinuous"/>
    </xf>
    <xf numFmtId="311" fontId="219" fillId="0" borderId="385" applyBorder="0">
      <protection locked="0"/>
    </xf>
    <xf numFmtId="311" fontId="219" fillId="0" borderId="394" applyBorder="0">
      <protection locked="0"/>
    </xf>
    <xf numFmtId="4" fontId="27" fillId="19" borderId="398" applyNumberFormat="0" applyProtection="0">
      <alignment horizontal="left" vertical="center" indent="1"/>
    </xf>
    <xf numFmtId="0" fontId="95" fillId="0" borderId="399" applyNumberFormat="0" applyFill="0" applyAlignment="0" applyProtection="0"/>
    <xf numFmtId="232" fontId="35" fillId="0" borderId="400">
      <alignment horizontal="center" vertical="center"/>
      <protection locked="0"/>
    </xf>
    <xf numFmtId="15" fontId="35" fillId="0" borderId="400">
      <alignment horizontal="center" vertical="center"/>
      <protection locked="0"/>
    </xf>
    <xf numFmtId="233" fontId="35" fillId="0" borderId="400">
      <alignment horizontal="center" vertical="center"/>
      <protection locked="0"/>
    </xf>
    <xf numFmtId="234" fontId="35" fillId="0" borderId="400">
      <alignment horizontal="center" vertical="center"/>
      <protection locked="0"/>
    </xf>
    <xf numFmtId="235" fontId="35" fillId="0" borderId="400">
      <alignment horizontal="center" vertical="center"/>
      <protection locked="0"/>
    </xf>
    <xf numFmtId="236" fontId="35" fillId="0" borderId="400">
      <alignment horizontal="center" vertical="center"/>
      <protection locked="0"/>
    </xf>
    <xf numFmtId="0" fontId="35" fillId="0" borderId="400">
      <alignment vertical="center"/>
      <protection locked="0"/>
    </xf>
    <xf numFmtId="232" fontId="35" fillId="0" borderId="400">
      <alignment horizontal="right" vertical="center"/>
      <protection locked="0"/>
    </xf>
    <xf numFmtId="237" fontId="35" fillId="0" borderId="400">
      <alignment horizontal="right" vertical="center"/>
      <protection locked="0"/>
    </xf>
    <xf numFmtId="233" fontId="35" fillId="0" borderId="400">
      <alignment horizontal="right" vertical="center"/>
      <protection locked="0"/>
    </xf>
    <xf numFmtId="234" fontId="35" fillId="0" borderId="400">
      <alignment horizontal="right" vertical="center"/>
      <protection locked="0"/>
    </xf>
    <xf numFmtId="235" fontId="35" fillId="0" borderId="400">
      <alignment horizontal="right" vertical="center"/>
      <protection locked="0"/>
    </xf>
    <xf numFmtId="236" fontId="35" fillId="0" borderId="400">
      <alignment horizontal="right" vertical="center"/>
      <protection locked="0"/>
    </xf>
    <xf numFmtId="0" fontId="103" fillId="38" borderId="401"/>
    <xf numFmtId="274" fontId="35" fillId="0" borderId="403"/>
    <xf numFmtId="0" fontId="85" fillId="0" borderId="404"/>
    <xf numFmtId="311" fontId="219" fillId="0" borderId="394" applyBorder="0">
      <protection locked="0"/>
    </xf>
    <xf numFmtId="0" fontId="254" fillId="0" borderId="0"/>
    <xf numFmtId="240" fontId="26" fillId="0" borderId="482" applyFill="0"/>
    <xf numFmtId="175" fontId="40" fillId="0" borderId="405">
      <protection locked="0"/>
    </xf>
    <xf numFmtId="167" fontId="23" fillId="0" borderId="0" applyFont="0" applyFill="0" applyBorder="0" applyAlignment="0" applyProtection="0"/>
    <xf numFmtId="175" fontId="43" fillId="0" borderId="371" applyBorder="0"/>
    <xf numFmtId="311" fontId="219" fillId="0" borderId="479" applyBorder="0">
      <protection locked="0"/>
    </xf>
    <xf numFmtId="175" fontId="46" fillId="0" borderId="371"/>
    <xf numFmtId="274" fontId="35" fillId="0" borderId="454"/>
    <xf numFmtId="0" fontId="23" fillId="0" borderId="0"/>
    <xf numFmtId="0" fontId="23" fillId="0" borderId="0"/>
    <xf numFmtId="9" fontId="23" fillId="0" borderId="0" applyFont="0" applyFill="0" applyBorder="0" applyAlignment="0" applyProtection="0"/>
    <xf numFmtId="0" fontId="95" fillId="0" borderId="483" applyNumberFormat="0" applyFill="0" applyAlignment="0" applyProtection="0"/>
    <xf numFmtId="167" fontId="23" fillId="0" borderId="0" applyFont="0" applyFill="0" applyBorder="0" applyAlignment="0" applyProtection="0"/>
    <xf numFmtId="167" fontId="23" fillId="0" borderId="0" applyFont="0" applyFill="0" applyBorder="0" applyAlignment="0" applyProtection="0"/>
    <xf numFmtId="274" fontId="35" fillId="0" borderId="463"/>
    <xf numFmtId="0" fontId="23" fillId="0" borderId="0"/>
    <xf numFmtId="274" fontId="35" fillId="0" borderId="487"/>
    <xf numFmtId="0" fontId="23" fillId="0" borderId="0"/>
    <xf numFmtId="0" fontId="23" fillId="0" borderId="0"/>
    <xf numFmtId="0" fontId="23" fillId="0" borderId="0"/>
    <xf numFmtId="0" fontId="23" fillId="0" borderId="0"/>
    <xf numFmtId="0" fontId="23" fillId="0" borderId="0"/>
    <xf numFmtId="0" fontId="23" fillId="0" borderId="0"/>
    <xf numFmtId="0" fontId="254" fillId="0" borderId="0"/>
    <xf numFmtId="0" fontId="23" fillId="0" borderId="0"/>
    <xf numFmtId="0" fontId="23" fillId="0" borderId="0"/>
    <xf numFmtId="0" fontId="23" fillId="0" borderId="0"/>
    <xf numFmtId="0" fontId="23" fillId="0" borderId="0"/>
    <xf numFmtId="0" fontId="35" fillId="0" borderId="484">
      <alignment vertical="center"/>
      <protection locked="0"/>
    </xf>
    <xf numFmtId="0" fontId="23" fillId="0" borderId="0"/>
    <xf numFmtId="0" fontId="23" fillId="0" borderId="0"/>
    <xf numFmtId="232" fontId="35" fillId="0" borderId="439">
      <alignment horizontal="center" vertical="center"/>
      <protection locked="0"/>
    </xf>
    <xf numFmtId="0" fontId="95" fillId="0" borderId="450" applyNumberFormat="0" applyFill="0" applyAlignment="0" applyProtection="0"/>
    <xf numFmtId="167" fontId="23" fillId="0" borderId="0" applyFont="0" applyFill="0" applyBorder="0" applyAlignment="0" applyProtection="0"/>
    <xf numFmtId="0" fontId="95" fillId="0" borderId="483" applyNumberFormat="0" applyFill="0" applyAlignment="0" applyProtection="0"/>
    <xf numFmtId="0" fontId="23" fillId="0" borderId="0"/>
    <xf numFmtId="244" fontId="85" fillId="0" borderId="441"/>
    <xf numFmtId="0" fontId="103" fillId="38" borderId="440"/>
    <xf numFmtId="236" fontId="35" fillId="0" borderId="439">
      <alignment horizontal="right" vertical="center"/>
      <protection locked="0"/>
    </xf>
    <xf numFmtId="235" fontId="35" fillId="0" borderId="439">
      <alignment horizontal="right" vertical="center"/>
      <protection locked="0"/>
    </xf>
    <xf numFmtId="234" fontId="35" fillId="0" borderId="439">
      <alignment horizontal="right" vertical="center"/>
      <protection locked="0"/>
    </xf>
    <xf numFmtId="233" fontId="35" fillId="0" borderId="439">
      <alignment horizontal="right" vertical="center"/>
      <protection locked="0"/>
    </xf>
    <xf numFmtId="237" fontId="35" fillId="0" borderId="439">
      <alignment horizontal="right" vertical="center"/>
      <protection locked="0"/>
    </xf>
    <xf numFmtId="232" fontId="35" fillId="0" borderId="439">
      <alignment horizontal="right" vertical="center"/>
      <protection locked="0"/>
    </xf>
    <xf numFmtId="0" fontId="35" fillId="0" borderId="439">
      <alignment vertical="center"/>
      <protection locked="0"/>
    </xf>
    <xf numFmtId="236" fontId="35" fillId="0" borderId="439">
      <alignment horizontal="center" vertical="center"/>
      <protection locked="0"/>
    </xf>
    <xf numFmtId="235" fontId="35" fillId="0" borderId="439">
      <alignment horizontal="center" vertical="center"/>
      <protection locked="0"/>
    </xf>
    <xf numFmtId="234" fontId="35" fillId="0" borderId="439">
      <alignment horizontal="center" vertical="center"/>
      <protection locked="0"/>
    </xf>
    <xf numFmtId="233" fontId="35" fillId="0" borderId="439">
      <alignment horizontal="center" vertical="center"/>
      <protection locked="0"/>
    </xf>
    <xf numFmtId="15" fontId="35" fillId="0" borderId="439">
      <alignment horizontal="center" vertical="center"/>
      <protection locked="0"/>
    </xf>
    <xf numFmtId="0" fontId="95" fillId="0" borderId="438" applyNumberFormat="0" applyFill="0" applyAlignment="0" applyProtection="0"/>
    <xf numFmtId="311" fontId="219" fillId="0" borderId="426" applyBorder="0">
      <protection locked="0"/>
    </xf>
    <xf numFmtId="0" fontId="85" fillId="0" borderId="435"/>
    <xf numFmtId="274" fontId="35" fillId="0" borderId="434"/>
    <xf numFmtId="244" fontId="85" fillId="0" borderId="433"/>
    <xf numFmtId="0" fontId="103" fillId="38" borderId="432"/>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3" fontId="35" fillId="0" borderId="431">
      <alignment horizontal="right" vertical="center"/>
      <protection locked="0"/>
    </xf>
    <xf numFmtId="237" fontId="35" fillId="0" borderId="431">
      <alignment horizontal="right" vertical="center"/>
      <protection locked="0"/>
    </xf>
    <xf numFmtId="232" fontId="35" fillId="0" borderId="431">
      <alignment horizontal="right" vertical="center"/>
      <protection locked="0"/>
    </xf>
    <xf numFmtId="0" fontId="35" fillId="0" borderId="431">
      <alignment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233" fontId="35" fillId="0" borderId="431">
      <alignment horizontal="center" vertical="center"/>
      <protection locked="0"/>
    </xf>
    <xf numFmtId="15" fontId="35" fillId="0" borderId="431">
      <alignment horizontal="center" vertical="center"/>
      <protection locked="0"/>
    </xf>
    <xf numFmtId="232" fontId="35" fillId="0" borderId="431">
      <alignment horizontal="center" vertical="center"/>
      <protection locked="0"/>
    </xf>
    <xf numFmtId="0" fontId="95" fillId="0" borderId="430" applyNumberFormat="0" applyFill="0" applyAlignment="0" applyProtection="0"/>
    <xf numFmtId="233" fontId="35" fillId="0" borderId="484">
      <alignment horizontal="right" vertical="center"/>
      <protection locked="0"/>
    </xf>
    <xf numFmtId="4" fontId="27" fillId="19" borderId="436" applyNumberFormat="0" applyProtection="0">
      <alignment horizontal="left" vertical="center" indent="1"/>
    </xf>
    <xf numFmtId="232" fontId="35" fillId="0" borderId="484">
      <alignment horizontal="right" vertical="center"/>
      <protection locked="0"/>
    </xf>
    <xf numFmtId="234" fontId="35" fillId="0" borderId="484">
      <alignment horizontal="center" vertical="center"/>
      <protection locked="0"/>
    </xf>
    <xf numFmtId="4" fontId="27" fillId="19" borderId="436" applyNumberFormat="0" applyProtection="0">
      <alignment horizontal="left" vertical="center" indent="1"/>
    </xf>
    <xf numFmtId="167" fontId="23" fillId="0" borderId="0" applyFont="0" applyFill="0" applyBorder="0" applyAlignment="0" applyProtection="0"/>
    <xf numFmtId="0" fontId="85" fillId="0" borderId="476"/>
    <xf numFmtId="274" fontId="35" fillId="0" borderId="475"/>
    <xf numFmtId="244" fontId="85" fillId="0" borderId="474"/>
    <xf numFmtId="0" fontId="103" fillId="38" borderId="473"/>
    <xf numFmtId="236" fontId="35" fillId="0" borderId="472">
      <alignment horizontal="right" vertical="center"/>
      <protection locked="0"/>
    </xf>
    <xf numFmtId="235" fontId="35" fillId="0" borderId="472">
      <alignment horizontal="right" vertical="center"/>
      <protection locked="0"/>
    </xf>
    <xf numFmtId="234" fontId="35" fillId="0" borderId="472">
      <alignment horizontal="right" vertical="center"/>
      <protection locked="0"/>
    </xf>
    <xf numFmtId="233" fontId="35" fillId="0" borderId="472">
      <alignment horizontal="right" vertical="center"/>
      <protection locked="0"/>
    </xf>
    <xf numFmtId="237" fontId="35" fillId="0" borderId="472">
      <alignment horizontal="right" vertical="center"/>
      <protection locked="0"/>
    </xf>
    <xf numFmtId="232" fontId="35" fillId="0" borderId="472">
      <alignment horizontal="right" vertical="center"/>
      <protection locked="0"/>
    </xf>
    <xf numFmtId="0" fontId="35" fillId="0" borderId="472">
      <alignment vertical="center"/>
      <protection locked="0"/>
    </xf>
    <xf numFmtId="236" fontId="35" fillId="0" borderId="472">
      <alignment horizontal="center" vertical="center"/>
      <protection locked="0"/>
    </xf>
    <xf numFmtId="235" fontId="35" fillId="0" borderId="472">
      <alignment horizontal="center" vertical="center"/>
      <protection locked="0"/>
    </xf>
    <xf numFmtId="234" fontId="35" fillId="0" borderId="472">
      <alignment horizontal="center" vertical="center"/>
      <protection locked="0"/>
    </xf>
    <xf numFmtId="233" fontId="35" fillId="0" borderId="472">
      <alignment horizontal="center" vertical="center"/>
      <protection locked="0"/>
    </xf>
    <xf numFmtId="15" fontId="35" fillId="0" borderId="472">
      <alignment horizontal="center" vertical="center"/>
      <protection locked="0"/>
    </xf>
    <xf numFmtId="232" fontId="35" fillId="0" borderId="472">
      <alignment horizontal="center" vertical="center"/>
      <protection locked="0"/>
    </xf>
    <xf numFmtId="0" fontId="95" fillId="0" borderId="471" applyNumberFormat="0" applyFill="0" applyAlignment="0" applyProtection="0"/>
    <xf numFmtId="4" fontId="27" fillId="19" borderId="470" applyNumberFormat="0" applyProtection="0">
      <alignment horizontal="left" vertical="center" indent="1"/>
    </xf>
    <xf numFmtId="1" fontId="3" fillId="1" borderId="425">
      <protection locked="0"/>
    </xf>
    <xf numFmtId="4" fontId="27" fillId="19" borderId="470" applyNumberFormat="0" applyProtection="0">
      <alignment horizontal="left" vertical="center" indent="1"/>
    </xf>
    <xf numFmtId="311" fontId="219" fillId="0" borderId="426" applyBorder="0">
      <protection locked="0"/>
    </xf>
    <xf numFmtId="1" fontId="3" fillId="1" borderId="465">
      <protection locked="0"/>
    </xf>
    <xf numFmtId="311" fontId="219" fillId="0" borderId="466" applyBorder="0">
      <protection locked="0"/>
    </xf>
    <xf numFmtId="323" fontId="3" fillId="23" borderId="427" applyFill="0" applyBorder="0" applyAlignment="0">
      <alignment horizontal="centerContinuous"/>
    </xf>
    <xf numFmtId="0" fontId="148" fillId="0" borderId="428" applyNumberFormat="0" applyAlignment="0" applyProtection="0">
      <alignment horizontal="left" vertical="center"/>
    </xf>
    <xf numFmtId="323" fontId="3" fillId="23" borderId="467" applyFill="0" applyBorder="0" applyAlignment="0">
      <alignment horizontal="centerContinuous"/>
    </xf>
    <xf numFmtId="0" fontId="85" fillId="0" borderId="435"/>
    <xf numFmtId="274" fontId="35" fillId="0" borderId="434"/>
    <xf numFmtId="240" fontId="26" fillId="0" borderId="429" applyFill="0"/>
    <xf numFmtId="240" fontId="26" fillId="0" borderId="469" applyFill="0"/>
    <xf numFmtId="244" fontId="85" fillId="0" borderId="433"/>
    <xf numFmtId="0" fontId="103" fillId="38" borderId="432"/>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3" fontId="35" fillId="0" borderId="431">
      <alignment horizontal="right" vertical="center"/>
      <protection locked="0"/>
    </xf>
    <xf numFmtId="237" fontId="35" fillId="0" borderId="431">
      <alignment horizontal="right" vertical="center"/>
      <protection locked="0"/>
    </xf>
    <xf numFmtId="232" fontId="35" fillId="0" borderId="431">
      <alignment horizontal="right" vertical="center"/>
      <protection locked="0"/>
    </xf>
    <xf numFmtId="0" fontId="35" fillId="0" borderId="431">
      <alignment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233" fontId="35" fillId="0" borderId="431">
      <alignment horizontal="center" vertical="center"/>
      <protection locked="0"/>
    </xf>
    <xf numFmtId="15" fontId="35" fillId="0" borderId="431">
      <alignment horizontal="center" vertical="center"/>
      <protection locked="0"/>
    </xf>
    <xf numFmtId="232" fontId="35" fillId="0" borderId="431">
      <alignment horizontal="center" vertical="center"/>
      <protection locked="0"/>
    </xf>
    <xf numFmtId="0" fontId="95" fillId="0" borderId="430" applyNumberFormat="0" applyFill="0" applyAlignment="0" applyProtection="0"/>
    <xf numFmtId="0" fontId="95" fillId="0" borderId="483" applyNumberFormat="0" applyFill="0" applyAlignment="0" applyProtection="0"/>
    <xf numFmtId="232" fontId="35" fillId="0" borderId="484">
      <alignment horizontal="center" vertical="center"/>
      <protection locked="0"/>
    </xf>
    <xf numFmtId="15" fontId="35" fillId="0" borderId="484">
      <alignment horizontal="center" vertical="center"/>
      <protection locked="0"/>
    </xf>
    <xf numFmtId="233"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236" fontId="35" fillId="0" borderId="484">
      <alignment horizontal="center"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0" fontId="103" fillId="38" borderId="485"/>
    <xf numFmtId="232" fontId="35" fillId="0" borderId="451">
      <alignment horizontal="center" vertical="center"/>
      <protection locked="0"/>
    </xf>
    <xf numFmtId="15" fontId="35" fillId="0" borderId="451">
      <alignment horizontal="center" vertical="center"/>
      <protection locked="0"/>
    </xf>
    <xf numFmtId="233" fontId="35" fillId="0" borderId="451">
      <alignment horizontal="center" vertical="center"/>
      <protection locked="0"/>
    </xf>
    <xf numFmtId="234" fontId="35" fillId="0" borderId="451">
      <alignment horizontal="center" vertical="center"/>
      <protection locked="0"/>
    </xf>
    <xf numFmtId="235" fontId="35" fillId="0" borderId="451">
      <alignment horizontal="center" vertical="center"/>
      <protection locked="0"/>
    </xf>
    <xf numFmtId="236" fontId="35" fillId="0" borderId="451">
      <alignment horizontal="center" vertical="center"/>
      <protection locked="0"/>
    </xf>
    <xf numFmtId="0" fontId="35" fillId="0" borderId="451">
      <alignment vertical="center"/>
      <protection locked="0"/>
    </xf>
    <xf numFmtId="232" fontId="35" fillId="0" borderId="451">
      <alignment horizontal="righ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236" fontId="35" fillId="0" borderId="451">
      <alignment horizontal="right" vertical="center"/>
      <protection locked="0"/>
    </xf>
    <xf numFmtId="244" fontId="85" fillId="0" borderId="453"/>
    <xf numFmtId="0" fontId="95" fillId="0" borderId="411" applyNumberFormat="0" applyFill="0" applyAlignment="0" applyProtection="0"/>
    <xf numFmtId="232" fontId="35" fillId="0" borderId="412">
      <alignment horizontal="center" vertical="center"/>
      <protection locked="0"/>
    </xf>
    <xf numFmtId="15" fontId="35" fillId="0" borderId="412">
      <alignment horizontal="center" vertical="center"/>
      <protection locked="0"/>
    </xf>
    <xf numFmtId="233" fontId="35" fillId="0" borderId="412">
      <alignment horizontal="center" vertical="center"/>
      <protection locked="0"/>
    </xf>
    <xf numFmtId="234" fontId="35" fillId="0" borderId="412">
      <alignment horizontal="center" vertical="center"/>
      <protection locked="0"/>
    </xf>
    <xf numFmtId="235" fontId="35" fillId="0" borderId="412">
      <alignment horizontal="center" vertical="center"/>
      <protection locked="0"/>
    </xf>
    <xf numFmtId="236" fontId="35" fillId="0" borderId="412">
      <alignment horizontal="center" vertical="center"/>
      <protection locked="0"/>
    </xf>
    <xf numFmtId="0" fontId="35" fillId="0" borderId="412">
      <alignment vertical="center"/>
      <protection locked="0"/>
    </xf>
    <xf numFmtId="232" fontId="35" fillId="0" borderId="412">
      <alignment horizontal="right" vertical="center"/>
      <protection locked="0"/>
    </xf>
    <xf numFmtId="237" fontId="35" fillId="0" borderId="412">
      <alignment horizontal="right" vertical="center"/>
      <protection locked="0"/>
    </xf>
    <xf numFmtId="233" fontId="35" fillId="0" borderId="412">
      <alignment horizontal="right" vertical="center"/>
      <protection locked="0"/>
    </xf>
    <xf numFmtId="234" fontId="35" fillId="0" borderId="412">
      <alignment horizontal="right" vertical="center"/>
      <protection locked="0"/>
    </xf>
    <xf numFmtId="235" fontId="35" fillId="0" borderId="412">
      <alignment horizontal="right" vertical="center"/>
      <protection locked="0"/>
    </xf>
    <xf numFmtId="236" fontId="35" fillId="0" borderId="412">
      <alignment horizontal="right" vertical="center"/>
      <protection locked="0"/>
    </xf>
    <xf numFmtId="0" fontId="103" fillId="38" borderId="413"/>
    <xf numFmtId="244" fontId="85" fillId="0" borderId="414"/>
    <xf numFmtId="0" fontId="85" fillId="0" borderId="488"/>
    <xf numFmtId="240" fontId="26" fillId="0" borderId="410" applyFill="0"/>
    <xf numFmtId="274" fontId="35" fillId="0" borderId="415"/>
    <xf numFmtId="0" fontId="148" fillId="0" borderId="481" applyNumberFormat="0" applyAlignment="0" applyProtection="0">
      <alignment horizontal="left" vertical="center"/>
    </xf>
    <xf numFmtId="323" fontId="3" fillId="23" borderId="480" applyFill="0" applyBorder="0" applyAlignment="0">
      <alignment horizontal="centerContinuous"/>
    </xf>
    <xf numFmtId="1" fontId="3" fillId="1" borderId="478">
      <protection locked="0"/>
    </xf>
    <xf numFmtId="0" fontId="148" fillId="0" borderId="448" applyNumberFormat="0" applyAlignment="0" applyProtection="0">
      <alignment horizontal="left" vertical="center"/>
    </xf>
    <xf numFmtId="0" fontId="85" fillId="0" borderId="416"/>
    <xf numFmtId="4" fontId="27" fillId="19" borderId="477" applyNumberFormat="0" applyProtection="0">
      <alignment horizontal="left" vertical="center" indent="1"/>
    </xf>
    <xf numFmtId="4" fontId="27" fillId="19" borderId="477" applyNumberFormat="0" applyProtection="0">
      <alignment horizontal="left" vertical="center" indent="1"/>
    </xf>
    <xf numFmtId="232" fontId="35" fillId="0" borderId="484">
      <alignment horizontal="center" vertical="center"/>
      <protection locked="0"/>
    </xf>
    <xf numFmtId="15"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0" fontId="35" fillId="0" borderId="484">
      <alignment vertical="center"/>
      <protection locked="0"/>
    </xf>
    <xf numFmtId="232" fontId="35" fillId="0" borderId="484">
      <alignment horizontal="right" vertical="center"/>
      <protection locked="0"/>
    </xf>
    <xf numFmtId="237" fontId="35" fillId="0" borderId="484">
      <alignment horizontal="right" vertical="center"/>
      <protection locked="0"/>
    </xf>
    <xf numFmtId="234" fontId="35" fillId="0" borderId="484">
      <alignment horizontal="right" vertical="center"/>
      <protection locked="0"/>
    </xf>
    <xf numFmtId="236" fontId="35" fillId="0" borderId="484">
      <alignment horizontal="right" vertical="center"/>
      <protection locked="0"/>
    </xf>
    <xf numFmtId="0" fontId="103" fillId="38" borderId="485"/>
    <xf numFmtId="244" fontId="85" fillId="0" borderId="486"/>
    <xf numFmtId="274" fontId="35" fillId="0" borderId="487"/>
    <xf numFmtId="311" fontId="219" fillId="0" borderId="466" applyBorder="0">
      <protection locked="0"/>
    </xf>
    <xf numFmtId="0" fontId="148" fillId="0" borderId="409" applyNumberFormat="0" applyAlignment="0" applyProtection="0">
      <alignment horizontal="left" vertical="center"/>
    </xf>
    <xf numFmtId="0" fontId="95" fillId="0" borderId="483" applyNumberFormat="0" applyFill="0" applyAlignment="0" applyProtection="0"/>
    <xf numFmtId="15" fontId="35" fillId="0" borderId="484">
      <alignment horizontal="center" vertical="center"/>
      <protection locked="0"/>
    </xf>
    <xf numFmtId="234" fontId="35" fillId="0" borderId="484">
      <alignment horizontal="center" vertical="center"/>
      <protection locked="0"/>
    </xf>
    <xf numFmtId="236" fontId="35" fillId="0" borderId="484">
      <alignment horizontal="center" vertical="center"/>
      <protection locked="0"/>
    </xf>
    <xf numFmtId="232" fontId="35" fillId="0" borderId="484">
      <alignment horizontal="right" vertical="center"/>
      <protection locked="0"/>
    </xf>
    <xf numFmtId="237" fontId="35" fillId="0" borderId="484">
      <alignment horizontal="right" vertical="center"/>
      <protection locked="0"/>
    </xf>
    <xf numFmtId="233" fontId="35" fillId="0" borderId="484">
      <alignment horizontal="right" vertical="center"/>
      <protection locked="0"/>
    </xf>
    <xf numFmtId="234" fontId="35" fillId="0" borderId="484">
      <alignment horizontal="right" vertical="center"/>
      <protection locked="0"/>
    </xf>
    <xf numFmtId="236" fontId="35" fillId="0" borderId="484">
      <alignment horizontal="right" vertical="center"/>
      <protection locked="0"/>
    </xf>
    <xf numFmtId="0" fontId="103" fillId="38" borderId="485"/>
    <xf numFmtId="311" fontId="219" fillId="0" borderId="446" applyBorder="0">
      <protection locked="0"/>
    </xf>
    <xf numFmtId="323" fontId="3" fillId="23" borderId="408" applyFill="0" applyBorder="0" applyAlignment="0">
      <alignment horizontal="centerContinuous"/>
    </xf>
    <xf numFmtId="1" fontId="3" fillId="1" borderId="445">
      <protection locked="0"/>
    </xf>
    <xf numFmtId="311" fontId="219" fillId="0" borderId="479" applyBorder="0">
      <protection locked="0"/>
    </xf>
    <xf numFmtId="232" fontId="35" fillId="0" borderId="484">
      <alignment horizontal="center" vertical="center"/>
      <protection locked="0"/>
    </xf>
    <xf numFmtId="15" fontId="35" fillId="0" borderId="484">
      <alignment horizontal="center" vertical="center"/>
      <protection locked="0"/>
    </xf>
    <xf numFmtId="4" fontId="27" fillId="19" borderId="456" applyNumberFormat="0" applyProtection="0">
      <alignment horizontal="left" vertical="center" indent="1"/>
    </xf>
    <xf numFmtId="0" fontId="254" fillId="0" borderId="0"/>
    <xf numFmtId="4" fontId="27" fillId="19" borderId="458" applyNumberFormat="0" applyProtection="0">
      <alignment horizontal="left" vertical="center" indent="1"/>
    </xf>
    <xf numFmtId="0" fontId="254" fillId="0" borderId="0"/>
    <xf numFmtId="232" fontId="35" fillId="0" borderId="451">
      <alignment horizontal="center" vertical="center"/>
      <protection locked="0"/>
    </xf>
    <xf numFmtId="15" fontId="35" fillId="0" borderId="451">
      <alignment horizontal="center" vertical="center"/>
      <protection locked="0"/>
    </xf>
    <xf numFmtId="233" fontId="35" fillId="0" borderId="451">
      <alignment horizontal="center" vertical="center"/>
      <protection locked="0"/>
    </xf>
    <xf numFmtId="311" fontId="219" fillId="0" borderId="407" applyBorder="0">
      <protection locked="0"/>
    </xf>
    <xf numFmtId="235" fontId="35" fillId="0" borderId="451">
      <alignment horizontal="center" vertical="center"/>
      <protection locked="0"/>
    </xf>
    <xf numFmtId="236" fontId="35" fillId="0" borderId="451">
      <alignment horizontal="center" vertical="center"/>
      <protection locked="0"/>
    </xf>
    <xf numFmtId="0" fontId="35" fillId="0" borderId="451">
      <alignment vertical="center"/>
      <protection locked="0"/>
    </xf>
    <xf numFmtId="232" fontId="35" fillId="0" borderId="451">
      <alignment horizontal="right" vertical="center"/>
      <protection locked="0"/>
    </xf>
    <xf numFmtId="237" fontId="35" fillId="0" borderId="451">
      <alignment horizontal="righ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0" fontId="103" fillId="38" borderId="452"/>
    <xf numFmtId="1" fontId="3" fillId="1" borderId="406">
      <protection locked="0"/>
    </xf>
    <xf numFmtId="244" fontId="85" fillId="0" borderId="453"/>
    <xf numFmtId="0" fontId="85" fillId="0" borderId="455"/>
    <xf numFmtId="311" fontId="219" fillId="0" borderId="446" applyBorder="0">
      <protection locked="0"/>
    </xf>
    <xf numFmtId="0" fontId="95" fillId="0" borderId="459" applyNumberFormat="0" applyFill="0" applyAlignment="0" applyProtection="0"/>
    <xf numFmtId="232" fontId="35" fillId="0" borderId="460">
      <alignment horizontal="center" vertical="center"/>
      <protection locked="0"/>
    </xf>
    <xf numFmtId="15" fontId="35" fillId="0" borderId="460">
      <alignment horizontal="center" vertical="center"/>
      <protection locked="0"/>
    </xf>
    <xf numFmtId="233"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0" fontId="35" fillId="0" borderId="460">
      <alignment vertical="center"/>
      <protection locked="0"/>
    </xf>
    <xf numFmtId="232" fontId="35" fillId="0" borderId="460">
      <alignment horizontal="right" vertical="center"/>
      <protection locked="0"/>
    </xf>
    <xf numFmtId="237" fontId="35" fillId="0" borderId="460">
      <alignment horizontal="right" vertical="center"/>
      <protection locked="0"/>
    </xf>
    <xf numFmtId="233"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0" fontId="103" fillId="38" borderId="461"/>
    <xf numFmtId="244" fontId="85" fillId="0" borderId="462"/>
    <xf numFmtId="0" fontId="85" fillId="0" borderId="464"/>
    <xf numFmtId="0" fontId="23" fillId="0" borderId="0"/>
    <xf numFmtId="236" fontId="35" fillId="0" borderId="484">
      <alignment horizontal="center" vertical="center"/>
      <protection locked="0"/>
    </xf>
    <xf numFmtId="274" fontId="35" fillId="0" borderId="487"/>
    <xf numFmtId="235" fontId="35" fillId="0" borderId="484">
      <alignment horizontal="center" vertical="center"/>
      <protection locked="0"/>
    </xf>
    <xf numFmtId="4" fontId="27" fillId="19" borderId="250" applyNumberFormat="0" applyProtection="0">
      <alignment horizontal="left" vertical="center" indent="1"/>
    </xf>
    <xf numFmtId="0" fontId="254" fillId="0" borderId="0"/>
    <xf numFmtId="244" fontId="85" fillId="0" borderId="486"/>
    <xf numFmtId="4" fontId="27" fillId="19" borderId="417" applyNumberFormat="0" applyProtection="0">
      <alignment horizontal="left" vertical="center" indent="1"/>
    </xf>
    <xf numFmtId="0" fontId="23" fillId="0" borderId="0"/>
    <xf numFmtId="0" fontId="88" fillId="0" borderId="351"/>
    <xf numFmtId="0" fontId="95" fillId="0" borderId="264" applyNumberFormat="0" applyFill="0" applyAlignment="0" applyProtection="0"/>
    <xf numFmtId="232" fontId="35" fillId="0" borderId="265">
      <alignment horizontal="center" vertical="center"/>
      <protection locked="0"/>
    </xf>
    <xf numFmtId="15" fontId="35" fillId="0" borderId="265">
      <alignment horizontal="center" vertical="center"/>
      <protection locked="0"/>
    </xf>
    <xf numFmtId="233"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2" fontId="35" fillId="0" borderId="265">
      <alignment horizontal="right" vertical="center"/>
      <protection locked="0"/>
    </xf>
    <xf numFmtId="237" fontId="35" fillId="0" borderId="265">
      <alignment horizontal="right" vertical="center"/>
      <protection locked="0"/>
    </xf>
    <xf numFmtId="233"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0" fontId="103" fillId="38" borderId="266"/>
    <xf numFmtId="244" fontId="85" fillId="0" borderId="234"/>
    <xf numFmtId="274" fontId="35" fillId="0" borderId="268"/>
    <xf numFmtId="0" fontId="85" fillId="0" borderId="269"/>
    <xf numFmtId="175" fontId="3" fillId="9" borderId="351" applyNumberFormat="0" applyFont="0" applyBorder="0" applyAlignment="0">
      <alignment horizontal="centerContinuous"/>
    </xf>
    <xf numFmtId="0" fontId="148" fillId="0" borderId="351">
      <alignment horizontal="left" vertical="center"/>
    </xf>
    <xf numFmtId="237" fontId="35" fillId="0" borderId="484">
      <alignment horizontal="right" vertical="center"/>
      <protection locked="0"/>
    </xf>
    <xf numFmtId="311" fontId="219" fillId="0" borderId="407" applyBorder="0">
      <protection locked="0"/>
    </xf>
    <xf numFmtId="1" fontId="3" fillId="1" borderId="284">
      <protection locked="0"/>
    </xf>
    <xf numFmtId="0" fontId="23" fillId="0" borderId="0"/>
    <xf numFmtId="237" fontId="35" fillId="0" borderId="451">
      <alignment horizontal="right" vertical="center"/>
      <protection locked="0"/>
    </xf>
    <xf numFmtId="0" fontId="103" fillId="38" borderId="452"/>
    <xf numFmtId="0" fontId="88" fillId="0" borderId="351"/>
    <xf numFmtId="0" fontId="95" fillId="0" borderId="418" applyNumberFormat="0" applyFill="0" applyAlignment="0" applyProtection="0"/>
    <xf numFmtId="232" fontId="35" fillId="0" borderId="419">
      <alignment horizontal="center" vertical="center"/>
      <protection locked="0"/>
    </xf>
    <xf numFmtId="15" fontId="35" fillId="0" borderId="419">
      <alignment horizontal="center" vertical="center"/>
      <protection locked="0"/>
    </xf>
    <xf numFmtId="233"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0" fontId="35" fillId="0" borderId="419">
      <alignment vertical="center"/>
      <protection locked="0"/>
    </xf>
    <xf numFmtId="232" fontId="35" fillId="0" borderId="419">
      <alignment horizontal="right" vertical="center"/>
      <protection locked="0"/>
    </xf>
    <xf numFmtId="237" fontId="35" fillId="0" borderId="419">
      <alignment horizontal="right" vertical="center"/>
      <protection locked="0"/>
    </xf>
    <xf numFmtId="233"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0" fontId="103" fillId="38" borderId="420"/>
    <xf numFmtId="244" fontId="85" fillId="0" borderId="421"/>
    <xf numFmtId="274" fontId="35" fillId="0" borderId="454"/>
    <xf numFmtId="240" fontId="26" fillId="0" borderId="449" applyFill="0"/>
    <xf numFmtId="274" fontId="35" fillId="0" borderId="422"/>
    <xf numFmtId="0" fontId="85" fillId="0" borderId="455"/>
    <xf numFmtId="0" fontId="85" fillId="0" borderId="423"/>
    <xf numFmtId="323" fontId="3" fillId="23" borderId="447" applyFill="0" applyBorder="0" applyAlignment="0">
      <alignment horizontal="centerContinuous"/>
    </xf>
    <xf numFmtId="175" fontId="3" fillId="9" borderId="351" applyNumberFormat="0" applyFont="0" applyBorder="0" applyAlignment="0">
      <alignment horizontal="centerContinuous"/>
    </xf>
    <xf numFmtId="236" fontId="35" fillId="0" borderId="484">
      <alignment horizontal="center" vertical="center"/>
      <protection locked="0"/>
    </xf>
    <xf numFmtId="233" fontId="35" fillId="0" borderId="484">
      <alignment horizontal="right" vertical="center"/>
      <protection locked="0"/>
    </xf>
    <xf numFmtId="0" fontId="148" fillId="0" borderId="351">
      <alignment horizontal="left" vertical="center"/>
    </xf>
    <xf numFmtId="233" fontId="35" fillId="0" borderId="484">
      <alignment horizontal="center" vertical="center"/>
      <protection locked="0"/>
    </xf>
    <xf numFmtId="4" fontId="27" fillId="19" borderId="477" applyNumberFormat="0" applyProtection="0">
      <alignment horizontal="left" vertical="center" indent="1"/>
    </xf>
    <xf numFmtId="0" fontId="95" fillId="0" borderId="450" applyNumberFormat="0" applyFill="0" applyAlignment="0" applyProtection="0"/>
    <xf numFmtId="234" fontId="35" fillId="0" borderId="451">
      <alignment horizontal="center" vertical="center"/>
      <protection locked="0"/>
    </xf>
    <xf numFmtId="311" fontId="219" fillId="0" borderId="407" applyBorder="0">
      <protection locked="0"/>
    </xf>
    <xf numFmtId="236" fontId="35" fillId="0" borderId="451">
      <alignment horizontal="right" vertical="center"/>
      <protection locked="0"/>
    </xf>
    <xf numFmtId="0" fontId="23" fillId="0" borderId="0"/>
    <xf numFmtId="4" fontId="27" fillId="19" borderId="417" applyNumberFormat="0" applyProtection="0">
      <alignment horizontal="left" vertical="center" indent="1"/>
    </xf>
    <xf numFmtId="0" fontId="95" fillId="0" borderId="418" applyNumberFormat="0" applyFill="0" applyAlignment="0" applyProtection="0"/>
    <xf numFmtId="232" fontId="35" fillId="0" borderId="419">
      <alignment horizontal="center" vertical="center"/>
      <protection locked="0"/>
    </xf>
    <xf numFmtId="15" fontId="35" fillId="0" borderId="419">
      <alignment horizontal="center" vertical="center"/>
      <protection locked="0"/>
    </xf>
    <xf numFmtId="233"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0" fontId="35" fillId="0" borderId="419">
      <alignment vertical="center"/>
      <protection locked="0"/>
    </xf>
    <xf numFmtId="232" fontId="35" fillId="0" borderId="419">
      <alignment horizontal="right" vertical="center"/>
      <protection locked="0"/>
    </xf>
    <xf numFmtId="237" fontId="35" fillId="0" borderId="419">
      <alignment horizontal="right" vertical="center"/>
      <protection locked="0"/>
    </xf>
    <xf numFmtId="233"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0" fontId="103" fillId="38" borderId="420"/>
    <xf numFmtId="240" fontId="26" fillId="0" borderId="222" applyFill="0"/>
    <xf numFmtId="274" fontId="35" fillId="0" borderId="422"/>
    <xf numFmtId="0" fontId="85" fillId="0" borderId="423"/>
    <xf numFmtId="0" fontId="148" fillId="0" borderId="409" applyNumberFormat="0" applyAlignment="0" applyProtection="0">
      <alignment horizontal="left" vertical="center"/>
    </xf>
    <xf numFmtId="323" fontId="3" fillId="23" borderId="408" applyFill="0" applyBorder="0" applyAlignment="0">
      <alignment horizontal="centerContinuous"/>
    </xf>
    <xf numFmtId="311" fontId="219" fillId="0" borderId="424" applyBorder="0">
      <protection locked="0"/>
    </xf>
    <xf numFmtId="274" fontId="35" fillId="0" borderId="442"/>
    <xf numFmtId="0" fontId="85" fillId="0" borderId="443"/>
    <xf numFmtId="0" fontId="148" fillId="0" borderId="468" applyNumberFormat="0" applyAlignment="0" applyProtection="0">
      <alignment horizontal="left" vertical="center"/>
    </xf>
    <xf numFmtId="311" fontId="219" fillId="0" borderId="437" applyBorder="0">
      <protection locked="0"/>
    </xf>
    <xf numFmtId="232" fontId="35" fillId="0" borderId="484">
      <alignment horizontal="right" vertical="center"/>
      <protection locked="0"/>
    </xf>
    <xf numFmtId="4" fontId="27" fillId="19" borderId="444" applyNumberFormat="0" applyProtection="0">
      <alignment horizontal="left" vertical="center" indent="1"/>
    </xf>
    <xf numFmtId="0" fontId="85" fillId="0" borderId="488"/>
    <xf numFmtId="0" fontId="95" fillId="0" borderId="438" applyNumberFormat="0" applyFill="0" applyAlignment="0" applyProtection="0"/>
    <xf numFmtId="232" fontId="35" fillId="0" borderId="439">
      <alignment horizontal="center" vertical="center"/>
      <protection locked="0"/>
    </xf>
    <xf numFmtId="15" fontId="35" fillId="0" borderId="439">
      <alignment horizontal="center" vertical="center"/>
      <protection locked="0"/>
    </xf>
    <xf numFmtId="233" fontId="35" fillId="0" borderId="439">
      <alignment horizontal="center" vertical="center"/>
      <protection locked="0"/>
    </xf>
    <xf numFmtId="234" fontId="35" fillId="0" borderId="439">
      <alignment horizontal="center" vertical="center"/>
      <protection locked="0"/>
    </xf>
    <xf numFmtId="235" fontId="35" fillId="0" borderId="439">
      <alignment horizontal="center" vertical="center"/>
      <protection locked="0"/>
    </xf>
    <xf numFmtId="236" fontId="35" fillId="0" borderId="439">
      <alignment horizontal="center" vertical="center"/>
      <protection locked="0"/>
    </xf>
    <xf numFmtId="0" fontId="35" fillId="0" borderId="439">
      <alignment vertical="center"/>
      <protection locked="0"/>
    </xf>
    <xf numFmtId="232" fontId="35" fillId="0" borderId="439">
      <alignment horizontal="right" vertical="center"/>
      <protection locked="0"/>
    </xf>
    <xf numFmtId="237" fontId="35" fillId="0" borderId="439">
      <alignment horizontal="right" vertical="center"/>
      <protection locked="0"/>
    </xf>
    <xf numFmtId="233" fontId="35" fillId="0" borderId="439">
      <alignment horizontal="right" vertical="center"/>
      <protection locked="0"/>
    </xf>
    <xf numFmtId="234" fontId="35" fillId="0" borderId="439">
      <alignment horizontal="right" vertical="center"/>
      <protection locked="0"/>
    </xf>
    <xf numFmtId="235" fontId="35" fillId="0" borderId="439">
      <alignment horizontal="right" vertical="center"/>
      <protection locked="0"/>
    </xf>
    <xf numFmtId="236" fontId="35" fillId="0" borderId="439">
      <alignment horizontal="right" vertical="center"/>
      <protection locked="0"/>
    </xf>
    <xf numFmtId="0" fontId="103" fillId="38" borderId="440"/>
    <xf numFmtId="240" fontId="26" fillId="0" borderId="429" applyFill="0"/>
    <xf numFmtId="274" fontId="35" fillId="0" borderId="442"/>
    <xf numFmtId="0" fontId="85" fillId="0" borderId="443"/>
    <xf numFmtId="0" fontId="148" fillId="0" borderId="428" applyNumberFormat="0" applyAlignment="0" applyProtection="0">
      <alignment horizontal="left" vertical="center"/>
    </xf>
    <xf numFmtId="323" fontId="3" fillId="23" borderId="427" applyFill="0" applyBorder="0" applyAlignment="0">
      <alignment horizontal="centerContinuous"/>
    </xf>
    <xf numFmtId="311" fontId="219" fillId="0" borderId="437" applyBorder="0">
      <protection locked="0"/>
    </xf>
    <xf numFmtId="0" fontId="35" fillId="0" borderId="484">
      <alignment vertical="center"/>
      <protection locked="0"/>
    </xf>
    <xf numFmtId="233" fontId="35" fillId="0" borderId="484">
      <alignment horizontal="center" vertical="center"/>
      <protection locked="0"/>
    </xf>
    <xf numFmtId="235" fontId="35" fillId="0" borderId="484">
      <alignment horizontal="right" vertical="center"/>
      <protection locked="0"/>
    </xf>
    <xf numFmtId="0" fontId="85" fillId="0" borderId="488"/>
    <xf numFmtId="232" fontId="35" fillId="0" borderId="484">
      <alignment horizontal="center" vertical="center"/>
      <protection locked="0"/>
    </xf>
    <xf numFmtId="233" fontId="35" fillId="0" borderId="484">
      <alignment horizontal="center" vertical="center"/>
      <protection locked="0"/>
    </xf>
    <xf numFmtId="235" fontId="35" fillId="0" borderId="484">
      <alignment horizontal="center" vertical="center"/>
      <protection locked="0"/>
    </xf>
    <xf numFmtId="0" fontId="35" fillId="0" borderId="484">
      <alignment vertical="center"/>
      <protection locked="0"/>
    </xf>
    <xf numFmtId="235" fontId="35" fillId="0" borderId="484">
      <alignment horizontal="right" vertical="center"/>
      <protection locked="0"/>
    </xf>
    <xf numFmtId="244" fontId="85" fillId="0" borderId="486"/>
    <xf numFmtId="311" fontId="219" fillId="0" borderId="457" applyBorder="0">
      <protection locked="0"/>
    </xf>
    <xf numFmtId="4" fontId="27" fillId="19" borderId="458" applyNumberFormat="0" applyProtection="0">
      <alignment horizontal="left" vertical="center" indent="1"/>
    </xf>
    <xf numFmtId="0" fontId="95" fillId="0" borderId="459" applyNumberFormat="0" applyFill="0" applyAlignment="0" applyProtection="0"/>
    <xf numFmtId="232" fontId="35" fillId="0" borderId="460">
      <alignment horizontal="center" vertical="center"/>
      <protection locked="0"/>
    </xf>
    <xf numFmtId="15" fontId="35" fillId="0" borderId="460">
      <alignment horizontal="center" vertical="center"/>
      <protection locked="0"/>
    </xf>
    <xf numFmtId="233"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0" fontId="35" fillId="0" borderId="460">
      <alignment vertical="center"/>
      <protection locked="0"/>
    </xf>
    <xf numFmtId="232" fontId="35" fillId="0" borderId="460">
      <alignment horizontal="right" vertical="center"/>
      <protection locked="0"/>
    </xf>
    <xf numFmtId="237" fontId="35" fillId="0" borderId="460">
      <alignment horizontal="right" vertical="center"/>
      <protection locked="0"/>
    </xf>
    <xf numFmtId="233"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0" fontId="103" fillId="38" borderId="461"/>
    <xf numFmtId="274" fontId="35" fillId="0" borderId="463"/>
    <xf numFmtId="0" fontId="85" fillId="0" borderId="464"/>
    <xf numFmtId="311" fontId="219" fillId="0" borderId="457" applyBorder="0">
      <protection locked="0"/>
    </xf>
    <xf numFmtId="4" fontId="27" fillId="19" borderId="477" applyNumberFormat="0" applyProtection="0">
      <alignment horizontal="left" vertical="center" indent="1"/>
    </xf>
    <xf numFmtId="311" fontId="219" fillId="0" borderId="426" applyBorder="0">
      <protection locked="0"/>
    </xf>
    <xf numFmtId="311" fontId="219" fillId="0" borderId="426" applyBorder="0">
      <protection locked="0"/>
    </xf>
    <xf numFmtId="237" fontId="35" fillId="0" borderId="484">
      <alignment horizontal="right" vertical="center"/>
      <protection locked="0"/>
    </xf>
    <xf numFmtId="233" fontId="35" fillId="0" borderId="484">
      <alignment horizontal="right"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0" fontId="103" fillId="38" borderId="485"/>
    <xf numFmtId="274" fontId="35" fillId="0" borderId="487"/>
    <xf numFmtId="0" fontId="85" fillId="0" borderId="488"/>
    <xf numFmtId="0" fontId="148" fillId="0" borderId="489" applyNumberFormat="0" applyAlignment="0" applyProtection="0">
      <alignment horizontal="left" vertical="center"/>
    </xf>
    <xf numFmtId="323" fontId="3" fillId="23" borderId="490" applyFill="0" applyBorder="0" applyAlignment="0">
      <alignment horizontal="centerContinuous"/>
    </xf>
    <xf numFmtId="311" fontId="219" fillId="0" borderId="466" applyBorder="0">
      <protection locked="0"/>
    </xf>
    <xf numFmtId="0" fontId="255" fillId="0" borderId="0"/>
    <xf numFmtId="167" fontId="23" fillId="0" borderId="0" applyFont="0" applyFill="0" applyBorder="0" applyAlignment="0" applyProtection="0"/>
    <xf numFmtId="9" fontId="36" fillId="71" borderId="563" applyProtection="0">
      <alignment horizontal="right"/>
      <protection locked="0"/>
    </xf>
    <xf numFmtId="0" fontId="115" fillId="18" borderId="543" applyProtection="0">
      <alignment horizontal="right"/>
      <protection locked="0"/>
    </xf>
    <xf numFmtId="0" fontId="104" fillId="43" borderId="494" applyProtection="0"/>
    <xf numFmtId="244" fontId="85" fillId="0" borderId="547"/>
    <xf numFmtId="274" fontId="35" fillId="0" borderId="548"/>
    <xf numFmtId="0" fontId="147" fillId="10" borderId="494">
      <alignment horizontal="right"/>
    </xf>
    <xf numFmtId="10" fontId="3" fillId="57" borderId="494" applyNumberFormat="0" applyFont="0" applyBorder="0" applyAlignment="0" applyProtection="0">
      <protection locked="0"/>
    </xf>
    <xf numFmtId="0" fontId="85" fillId="0" borderId="550"/>
    <xf numFmtId="0" fontId="255" fillId="0" borderId="0"/>
    <xf numFmtId="0" fontId="85" fillId="0" borderId="605"/>
    <xf numFmtId="4" fontId="27" fillId="19" borderId="491" applyNumberFormat="0" applyProtection="0">
      <alignment horizontal="left" vertical="center" indent="1"/>
    </xf>
    <xf numFmtId="237" fontId="35" fillId="0" borderId="581">
      <alignment horizontal="right" vertical="center"/>
      <protection locked="0"/>
    </xf>
    <xf numFmtId="0" fontId="35" fillId="0" borderId="569">
      <alignment vertical="center"/>
      <protection locked="0"/>
    </xf>
    <xf numFmtId="167" fontId="23" fillId="0" borderId="0" applyFont="0" applyFill="0" applyBorder="0" applyAlignment="0" applyProtection="0"/>
    <xf numFmtId="269" fontId="115" fillId="45" borderId="543">
      <protection hidden="1"/>
    </xf>
    <xf numFmtId="270" fontId="115" fillId="46" borderId="543">
      <protection hidden="1"/>
    </xf>
    <xf numFmtId="271" fontId="115" fillId="18" borderId="543">
      <alignment horizontal="right"/>
    </xf>
    <xf numFmtId="232" fontId="35" fillId="0" borderId="569">
      <alignment horizontal="center" vertical="center"/>
      <protection locked="0"/>
    </xf>
    <xf numFmtId="0" fontId="103" fillId="38" borderId="591"/>
    <xf numFmtId="4" fontId="27" fillId="19" borderId="588" applyNumberFormat="0" applyProtection="0">
      <alignment horizontal="left" vertical="center" indent="1"/>
    </xf>
    <xf numFmtId="309" fontId="156" fillId="6" borderId="494"/>
    <xf numFmtId="233" fontId="35" fillId="0" borderId="601">
      <alignment horizontal="right" vertical="center"/>
      <protection locked="0"/>
    </xf>
    <xf numFmtId="15" fontId="35" fillId="0" borderId="581">
      <alignment horizontal="center" vertical="center"/>
      <protection locked="0"/>
    </xf>
    <xf numFmtId="0" fontId="255" fillId="0" borderId="0"/>
    <xf numFmtId="0" fontId="95" fillId="0" borderId="614" applyNumberFormat="0" applyFill="0" applyAlignment="0" applyProtection="0"/>
    <xf numFmtId="236" fontId="35" fillId="0" borderId="601">
      <alignment horizontal="right" vertical="center"/>
      <protection locked="0"/>
    </xf>
    <xf numFmtId="15" fontId="35" fillId="0" borderId="601">
      <alignment horizontal="center" vertical="center"/>
      <protection locked="0"/>
    </xf>
    <xf numFmtId="246" fontId="48" fillId="0" borderId="500"/>
    <xf numFmtId="274" fontId="35" fillId="0" borderId="618"/>
    <xf numFmtId="0" fontId="56" fillId="31" borderId="492" applyNumberFormat="0" applyFont="0" applyAlignment="0" applyProtection="0"/>
    <xf numFmtId="185" fontId="47" fillId="57" borderId="494" applyFont="0" applyFill="0" applyBorder="0" applyAlignment="0" applyProtection="0">
      <protection locked="0"/>
    </xf>
    <xf numFmtId="0" fontId="255" fillId="0" borderId="0"/>
    <xf numFmtId="233" fontId="35" fillId="0" borderId="503">
      <alignment horizontal="center" vertical="center"/>
      <protection locked="0"/>
    </xf>
    <xf numFmtId="15" fontId="35" fillId="0" borderId="503">
      <alignment horizontal="center" vertical="center"/>
      <protection locked="0"/>
    </xf>
    <xf numFmtId="232" fontId="35" fillId="0" borderId="503">
      <alignment horizontal="center" vertical="center"/>
      <protection locked="0"/>
    </xf>
    <xf numFmtId="0" fontId="95" fillId="0" borderId="502" applyNumberFormat="0" applyFill="0" applyAlignment="0" applyProtection="0"/>
    <xf numFmtId="0" fontId="88" fillId="0" borderId="612"/>
    <xf numFmtId="4" fontId="27" fillId="19" borderId="536" applyNumberFormat="0" applyProtection="0">
      <alignment horizontal="left" vertical="center" indent="1"/>
    </xf>
    <xf numFmtId="234" fontId="35" fillId="0" borderId="581">
      <alignment horizontal="right" vertical="center"/>
      <protection locked="0"/>
    </xf>
    <xf numFmtId="167" fontId="23" fillId="0" borderId="0" applyFont="0" applyFill="0" applyBorder="0" applyAlignment="0" applyProtection="0"/>
    <xf numFmtId="235" fontId="35" fillId="0" borderId="601">
      <alignment horizontal="right" vertical="center"/>
      <protection locked="0"/>
    </xf>
    <xf numFmtId="236" fontId="35" fillId="0" borderId="569">
      <alignment horizontal="center" vertical="center"/>
      <protection locked="0"/>
    </xf>
    <xf numFmtId="233" fontId="35" fillId="0" borderId="569">
      <alignment horizontal="center" vertical="center"/>
      <protection locked="0"/>
    </xf>
    <xf numFmtId="0" fontId="95" fillId="0" borderId="568" applyNumberFormat="0" applyFill="0" applyAlignment="0" applyProtection="0"/>
    <xf numFmtId="0" fontId="3" fillId="11" borderId="499" applyNumberFormat="0">
      <alignment horizontal="left" vertical="center"/>
    </xf>
    <xf numFmtId="4" fontId="27" fillId="19" borderId="524" applyNumberFormat="0" applyProtection="0">
      <alignment horizontal="left" vertical="center" indent="1"/>
    </xf>
    <xf numFmtId="4" fontId="27" fillId="19" borderId="627" applyNumberFormat="0" applyProtection="0">
      <alignment horizontal="left" vertical="center" indent="1"/>
    </xf>
    <xf numFmtId="232" fontId="35" fillId="0" borderId="601">
      <alignment horizontal="center" vertical="center"/>
      <protection locked="0"/>
    </xf>
    <xf numFmtId="232" fontId="35" fillId="0" borderId="601">
      <alignment horizontal="center" vertical="center"/>
      <protection locked="0"/>
    </xf>
    <xf numFmtId="0" fontId="85" fillId="0" borderId="573"/>
    <xf numFmtId="244" fontId="85" fillId="0" borderId="571"/>
    <xf numFmtId="236" fontId="35" fillId="0" borderId="569">
      <alignment horizontal="right" vertical="center"/>
      <protection locked="0"/>
    </xf>
    <xf numFmtId="234" fontId="35" fillId="0" borderId="569">
      <alignment horizontal="right" vertical="center"/>
      <protection locked="0"/>
    </xf>
    <xf numFmtId="237" fontId="35" fillId="0" borderId="569">
      <alignment horizontal="right" vertical="center"/>
      <protection locked="0"/>
    </xf>
    <xf numFmtId="232" fontId="35" fillId="0" borderId="569">
      <alignment horizontal="right" vertical="center"/>
      <protection locked="0"/>
    </xf>
    <xf numFmtId="236" fontId="35" fillId="0" borderId="569">
      <alignment horizontal="center" vertical="center"/>
      <protection locked="0"/>
    </xf>
    <xf numFmtId="235" fontId="35" fillId="0" borderId="569">
      <alignment horizontal="center" vertical="center"/>
      <protection locked="0"/>
    </xf>
    <xf numFmtId="233" fontId="35" fillId="0" borderId="569">
      <alignment horizontal="center" vertical="center"/>
      <protection locked="0"/>
    </xf>
    <xf numFmtId="15" fontId="35" fillId="0" borderId="569">
      <alignment horizontal="center" vertical="center"/>
      <protection locked="0"/>
    </xf>
    <xf numFmtId="232" fontId="35" fillId="0" borderId="569">
      <alignment horizontal="center" vertical="center"/>
      <protection locked="0"/>
    </xf>
    <xf numFmtId="0" fontId="95" fillId="0" borderId="568" applyNumberFormat="0" applyFill="0" applyAlignment="0" applyProtection="0"/>
    <xf numFmtId="237" fontId="35" fillId="0" borderId="601">
      <alignment horizontal="right" vertical="center"/>
      <protection locked="0"/>
    </xf>
    <xf numFmtId="4" fontId="27" fillId="19" borderId="574" applyNumberFormat="0" applyProtection="0">
      <alignment horizontal="left" vertical="center" indent="1"/>
    </xf>
    <xf numFmtId="0" fontId="85" fillId="0" borderId="633"/>
    <xf numFmtId="0" fontId="95" fillId="0" borderId="614" applyNumberFormat="0" applyFill="0" applyAlignment="0" applyProtection="0"/>
    <xf numFmtId="4" fontId="27" fillId="19" borderId="574" applyNumberFormat="0" applyProtection="0">
      <alignment horizontal="left" vertical="center" indent="1"/>
    </xf>
    <xf numFmtId="1" fontId="3" fillId="1" borderId="525">
      <protection locked="0"/>
    </xf>
    <xf numFmtId="244" fontId="85" fillId="0" borderId="603"/>
    <xf numFmtId="236" fontId="35" fillId="0" borderId="601">
      <alignment horizontal="right" vertical="center"/>
      <protection locked="0"/>
    </xf>
    <xf numFmtId="235" fontId="35" fillId="0" borderId="601">
      <alignment horizontal="right" vertical="center"/>
      <protection locked="0"/>
    </xf>
    <xf numFmtId="234" fontId="35" fillId="0" borderId="601">
      <alignment horizontal="right" vertical="center"/>
      <protection locked="0"/>
    </xf>
    <xf numFmtId="233" fontId="35" fillId="0" borderId="601">
      <alignment horizontal="right" vertical="center"/>
      <protection locked="0"/>
    </xf>
    <xf numFmtId="237" fontId="35" fillId="0" borderId="601">
      <alignment horizontal="right" vertical="center"/>
      <protection locked="0"/>
    </xf>
    <xf numFmtId="232" fontId="35" fillId="0" borderId="601">
      <alignment horizontal="right" vertical="center"/>
      <protection locked="0"/>
    </xf>
    <xf numFmtId="0" fontId="35" fillId="0" borderId="601">
      <alignment vertical="center"/>
      <protection locked="0"/>
    </xf>
    <xf numFmtId="236" fontId="35" fillId="0" borderId="601">
      <alignment horizontal="center" vertical="center"/>
      <protection locked="0"/>
    </xf>
    <xf numFmtId="311" fontId="219" fillId="0" borderId="526" applyBorder="0">
      <protection locked="0"/>
    </xf>
    <xf numFmtId="234" fontId="35" fillId="0" borderId="601">
      <alignment horizontal="center" vertical="center"/>
      <protection locked="0"/>
    </xf>
    <xf numFmtId="233" fontId="35" fillId="0" borderId="601">
      <alignment horizontal="center" vertical="center"/>
      <protection locked="0"/>
    </xf>
    <xf numFmtId="15" fontId="35" fillId="0" borderId="601">
      <alignment horizontal="center" vertical="center"/>
      <protection locked="0"/>
    </xf>
    <xf numFmtId="0" fontId="95" fillId="0" borderId="600" applyNumberFormat="0" applyFill="0" applyAlignment="0" applyProtection="0"/>
    <xf numFmtId="311" fontId="219" fillId="0" borderId="596" applyBorder="0">
      <protection locked="0"/>
    </xf>
    <xf numFmtId="0" fontId="85" fillId="0" borderId="605"/>
    <xf numFmtId="274" fontId="35" fillId="0" borderId="604"/>
    <xf numFmtId="235" fontId="35" fillId="0" borderId="601">
      <alignment horizontal="right" vertical="center"/>
      <protection locked="0"/>
    </xf>
    <xf numFmtId="233" fontId="35" fillId="0" borderId="601">
      <alignment horizontal="right" vertical="center"/>
      <protection locked="0"/>
    </xf>
    <xf numFmtId="232" fontId="35" fillId="0" borderId="601">
      <alignment horizontal="right" vertical="center"/>
      <protection locked="0"/>
    </xf>
    <xf numFmtId="0" fontId="35" fillId="0" borderId="601">
      <alignment vertical="center"/>
      <protection locked="0"/>
    </xf>
    <xf numFmtId="236" fontId="35" fillId="0" borderId="601">
      <alignment horizontal="center" vertical="center"/>
      <protection locked="0"/>
    </xf>
    <xf numFmtId="235" fontId="35" fillId="0" borderId="601">
      <alignment horizontal="center" vertical="center"/>
      <protection locked="0"/>
    </xf>
    <xf numFmtId="234" fontId="35" fillId="0" borderId="601">
      <alignment horizontal="center" vertical="center"/>
      <protection locked="0"/>
    </xf>
    <xf numFmtId="1" fontId="3" fillId="1" borderId="562">
      <protection locked="0"/>
    </xf>
    <xf numFmtId="311" fontId="219" fillId="0" borderId="564" applyBorder="0">
      <protection locked="0"/>
    </xf>
    <xf numFmtId="323" fontId="3" fillId="23" borderId="527" applyFill="0" applyBorder="0" applyAlignment="0">
      <alignment horizontal="centerContinuous"/>
    </xf>
    <xf numFmtId="1" fontId="3" fillId="1" borderId="595">
      <protection locked="0"/>
    </xf>
    <xf numFmtId="0" fontId="148" fillId="0" borderId="528" applyNumberFormat="0" applyAlignment="0" applyProtection="0">
      <alignment horizontal="left" vertical="center"/>
    </xf>
    <xf numFmtId="323" fontId="3" fillId="23" borderId="565" applyFill="0" applyBorder="0" applyAlignment="0">
      <alignment horizontal="centerContinuous"/>
    </xf>
    <xf numFmtId="0" fontId="148" fillId="0" borderId="566" applyNumberFormat="0" applyAlignment="0" applyProtection="0">
      <alignment horizontal="left" vertical="center"/>
    </xf>
    <xf numFmtId="323" fontId="3" fillId="23" borderId="597" applyFill="0" applyBorder="0" applyAlignment="0">
      <alignment horizontal="centerContinuous"/>
    </xf>
    <xf numFmtId="0" fontId="85" fillId="0" borderId="535"/>
    <xf numFmtId="309" fontId="156" fillId="6" borderId="563"/>
    <xf numFmtId="10" fontId="3" fillId="57" borderId="563" applyNumberFormat="0" applyFont="0" applyBorder="0" applyAlignment="0" applyProtection="0">
      <protection locked="0"/>
    </xf>
    <xf numFmtId="0" fontId="85" fillId="0" borderId="605"/>
    <xf numFmtId="274" fontId="35" fillId="0" borderId="572"/>
    <xf numFmtId="240" fontId="26" fillId="0" borderId="567" applyFill="0"/>
    <xf numFmtId="261" fontId="48" fillId="0" borderId="500"/>
    <xf numFmtId="274" fontId="35" fillId="0" borderId="534"/>
    <xf numFmtId="240" fontId="26" fillId="0" borderId="529" applyFill="0"/>
    <xf numFmtId="240" fontId="26" fillId="0" borderId="599" applyFill="0"/>
    <xf numFmtId="250" fontId="48" fillId="0" borderId="500"/>
    <xf numFmtId="261" fontId="48" fillId="0" borderId="500"/>
    <xf numFmtId="246" fontId="48" fillId="0" borderId="500"/>
    <xf numFmtId="250" fontId="48" fillId="0" borderId="500"/>
    <xf numFmtId="261" fontId="48" fillId="0" borderId="500"/>
    <xf numFmtId="246" fontId="48" fillId="0" borderId="500"/>
    <xf numFmtId="250" fontId="48" fillId="0" borderId="500"/>
    <xf numFmtId="244" fontId="85" fillId="0" borderId="571"/>
    <xf numFmtId="246" fontId="48" fillId="0" borderId="500"/>
    <xf numFmtId="0" fontId="104" fillId="43" borderId="563" applyProtection="0"/>
    <xf numFmtId="0" fontId="103" fillId="38" borderId="570"/>
    <xf numFmtId="49" fontId="100" fillId="41" borderId="563">
      <alignment horizontal="center"/>
    </xf>
    <xf numFmtId="236" fontId="35" fillId="0" borderId="569">
      <alignment horizontal="right" vertical="center"/>
      <protection locked="0"/>
    </xf>
    <xf numFmtId="235" fontId="35" fillId="0" borderId="569">
      <alignment horizontal="right" vertical="center"/>
      <protection locked="0"/>
    </xf>
    <xf numFmtId="234" fontId="35" fillId="0" borderId="569">
      <alignment horizontal="right" vertical="center"/>
      <protection locked="0"/>
    </xf>
    <xf numFmtId="233" fontId="35" fillId="0" borderId="569">
      <alignment horizontal="right" vertical="center"/>
      <protection locked="0"/>
    </xf>
    <xf numFmtId="237" fontId="35" fillId="0" borderId="569">
      <alignment horizontal="right" vertical="center"/>
      <protection locked="0"/>
    </xf>
    <xf numFmtId="232" fontId="35" fillId="0" borderId="569">
      <alignment horizontal="right" vertical="center"/>
      <protection locked="0"/>
    </xf>
    <xf numFmtId="0" fontId="35" fillId="0" borderId="569">
      <alignment vertical="center"/>
      <protection locked="0"/>
    </xf>
    <xf numFmtId="236" fontId="35" fillId="0" borderId="569">
      <alignment horizontal="center" vertical="center"/>
      <protection locked="0"/>
    </xf>
    <xf numFmtId="235" fontId="35" fillId="0" borderId="569">
      <alignment horizontal="center" vertical="center"/>
      <protection locked="0"/>
    </xf>
    <xf numFmtId="234" fontId="35" fillId="0" borderId="569">
      <alignment horizontal="center" vertical="center"/>
      <protection locked="0"/>
    </xf>
    <xf numFmtId="233" fontId="35" fillId="0" borderId="569">
      <alignment horizontal="center" vertical="center"/>
      <protection locked="0"/>
    </xf>
    <xf numFmtId="15" fontId="35" fillId="0" borderId="569">
      <alignment horizontal="center" vertical="center"/>
      <protection locked="0"/>
    </xf>
    <xf numFmtId="232" fontId="35" fillId="0" borderId="569">
      <alignment horizontal="center" vertical="center"/>
      <protection locked="0"/>
    </xf>
    <xf numFmtId="0" fontId="95" fillId="0" borderId="568" applyNumberFormat="0" applyFill="0" applyAlignment="0" applyProtection="0"/>
    <xf numFmtId="244" fontId="85" fillId="0" borderId="533"/>
    <xf numFmtId="0" fontId="103" fillId="38" borderId="602"/>
    <xf numFmtId="234" fontId="35" fillId="0" borderId="601">
      <alignment horizontal="right" vertical="center"/>
      <protection locked="0"/>
    </xf>
    <xf numFmtId="236" fontId="35" fillId="0" borderId="601">
      <alignment horizontal="center" vertical="center"/>
      <protection locked="0"/>
    </xf>
    <xf numFmtId="235" fontId="35" fillId="0" borderId="601">
      <alignment horizontal="center" vertical="center"/>
      <protection locked="0"/>
    </xf>
    <xf numFmtId="234" fontId="35" fillId="0" borderId="601">
      <alignment horizontal="center" vertical="center"/>
      <protection locked="0"/>
    </xf>
    <xf numFmtId="0" fontId="103" fillId="38" borderId="532"/>
    <xf numFmtId="233" fontId="35" fillId="0" borderId="601">
      <alignment horizontal="center" vertical="center"/>
      <protection locked="0"/>
    </xf>
    <xf numFmtId="236" fontId="35" fillId="0" borderId="531">
      <alignment horizontal="right" vertical="center"/>
      <protection locked="0"/>
    </xf>
    <xf numFmtId="235" fontId="35" fillId="0" borderId="531">
      <alignment horizontal="right" vertical="center"/>
      <protection locked="0"/>
    </xf>
    <xf numFmtId="234" fontId="35" fillId="0" borderId="531">
      <alignment horizontal="right" vertical="center"/>
      <protection locked="0"/>
    </xf>
    <xf numFmtId="233" fontId="35" fillId="0" borderId="531">
      <alignment horizontal="right" vertical="center"/>
      <protection locked="0"/>
    </xf>
    <xf numFmtId="237" fontId="35" fillId="0" borderId="531">
      <alignment horizontal="right" vertical="center"/>
      <protection locked="0"/>
    </xf>
    <xf numFmtId="232" fontId="35" fillId="0" borderId="531">
      <alignment horizontal="right" vertical="center"/>
      <protection locked="0"/>
    </xf>
    <xf numFmtId="0" fontId="35" fillId="0" borderId="531">
      <alignment vertical="center"/>
      <protection locked="0"/>
    </xf>
    <xf numFmtId="236" fontId="35" fillId="0" borderId="531">
      <alignment horizontal="center" vertical="center"/>
      <protection locked="0"/>
    </xf>
    <xf numFmtId="235" fontId="35" fillId="0" borderId="531">
      <alignment horizontal="center" vertical="center"/>
      <protection locked="0"/>
    </xf>
    <xf numFmtId="234" fontId="35" fillId="0" borderId="531">
      <alignment horizontal="center" vertical="center"/>
      <protection locked="0"/>
    </xf>
    <xf numFmtId="233" fontId="35" fillId="0" borderId="531">
      <alignment horizontal="center" vertical="center"/>
      <protection locked="0"/>
    </xf>
    <xf numFmtId="15" fontId="35" fillId="0" borderId="531">
      <alignment horizontal="center" vertical="center"/>
      <protection locked="0"/>
    </xf>
    <xf numFmtId="232" fontId="35" fillId="0" borderId="531">
      <alignment horizontal="center" vertical="center"/>
      <protection locked="0"/>
    </xf>
    <xf numFmtId="0" fontId="95" fillId="0" borderId="530" applyNumberFormat="0" applyFill="0" applyAlignment="0" applyProtection="0"/>
    <xf numFmtId="3" fontId="79" fillId="10" borderId="563" applyFont="0" applyAlignment="0" applyProtection="0"/>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232" fontId="35" fillId="0" borderId="615">
      <alignment horizontal="center" vertical="center"/>
      <protection locked="0"/>
    </xf>
    <xf numFmtId="15" fontId="35" fillId="0" borderId="615">
      <alignment horizontal="center" vertical="center"/>
      <protection locked="0"/>
    </xf>
    <xf numFmtId="233"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232" fontId="35" fillId="0" borderId="615">
      <alignment horizontal="right" vertical="center"/>
      <protection locked="0"/>
    </xf>
    <xf numFmtId="233" fontId="35" fillId="0" borderId="615">
      <alignment horizontal="right" vertical="center"/>
      <protection locked="0"/>
    </xf>
    <xf numFmtId="235" fontId="35" fillId="0" borderId="615">
      <alignment horizontal="right" vertical="center"/>
      <protection locked="0"/>
    </xf>
    <xf numFmtId="0" fontId="95" fillId="0" borderId="580" applyNumberFormat="0" applyFill="0" applyAlignment="0" applyProtection="0"/>
    <xf numFmtId="232" fontId="35" fillId="0" borderId="581">
      <alignment horizontal="center" vertical="center"/>
      <protection locked="0"/>
    </xf>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236" fontId="35" fillId="0" borderId="581">
      <alignment horizontal="center" vertical="center"/>
      <protection locked="0"/>
    </xf>
    <xf numFmtId="0" fontId="35" fillId="0" borderId="581">
      <alignment vertical="center"/>
      <protection locked="0"/>
    </xf>
    <xf numFmtId="232"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3" fontId="79" fillId="10" borderId="494" applyFont="0" applyAlignment="0" applyProtection="0"/>
    <xf numFmtId="0" fontId="103" fillId="38" borderId="582"/>
    <xf numFmtId="244" fontId="85" fillId="0" borderId="617"/>
    <xf numFmtId="244" fontId="85" fillId="0" borderId="583"/>
    <xf numFmtId="0" fontId="88" fillId="0" borderId="542"/>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44" applyNumberFormat="0" applyFill="0" applyAlignment="0" applyProtection="0"/>
    <xf numFmtId="232" fontId="35" fillId="0" borderId="545">
      <alignment horizontal="center" vertical="center"/>
      <protection locked="0"/>
    </xf>
    <xf numFmtId="15" fontId="35" fillId="0" borderId="545">
      <alignment horizontal="center" vertical="center"/>
      <protection locked="0"/>
    </xf>
    <xf numFmtId="233" fontId="35" fillId="0" borderId="545">
      <alignment horizontal="center" vertical="center"/>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0" fontId="35" fillId="0" borderId="545">
      <alignment vertical="center"/>
      <protection locked="0"/>
    </xf>
    <xf numFmtId="232" fontId="35" fillId="0" borderId="545">
      <alignment horizontal="right" vertical="center"/>
      <protection locked="0"/>
    </xf>
    <xf numFmtId="237" fontId="35" fillId="0" borderId="545">
      <alignment horizontal="right" vertical="center"/>
      <protection locked="0"/>
    </xf>
    <xf numFmtId="233" fontId="35" fillId="0" borderId="545">
      <alignment horizontal="right" vertical="center"/>
      <protection locked="0"/>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0" fontId="103" fillId="38" borderId="546"/>
    <xf numFmtId="244" fontId="85" fillId="0" borderId="547"/>
    <xf numFmtId="269" fontId="115" fillId="45" borderId="613">
      <protection hidden="1"/>
    </xf>
    <xf numFmtId="270" fontId="115" fillId="46" borderId="613">
      <protection hidden="1"/>
    </xf>
    <xf numFmtId="202" fontId="115" fillId="18" borderId="613">
      <alignment horizontal="right"/>
      <protection hidden="1"/>
    </xf>
    <xf numFmtId="271" fontId="115" fillId="18" borderId="613">
      <alignment horizontal="right"/>
    </xf>
    <xf numFmtId="49" fontId="100" fillId="47" borderId="563">
      <alignment horizontal="center"/>
    </xf>
    <xf numFmtId="261" fontId="48" fillId="0" borderId="500"/>
    <xf numFmtId="240" fontId="26" fillId="0" borderId="611" applyFill="0"/>
    <xf numFmtId="246" fontId="48" fillId="0" borderId="15"/>
    <xf numFmtId="240" fontId="26" fillId="0" borderId="579" applyFill="0"/>
    <xf numFmtId="250" fontId="48" fillId="0" borderId="15"/>
    <xf numFmtId="187" fontId="85" fillId="0" borderId="500" applyBorder="0"/>
    <xf numFmtId="172" fontId="49" fillId="15" borderId="500" applyBorder="0">
      <alignment horizontal="right"/>
    </xf>
    <xf numFmtId="172" fontId="49" fillId="0" borderId="500" applyBorder="0">
      <alignment horizontal="right"/>
    </xf>
    <xf numFmtId="261" fontId="48" fillId="0" borderId="15"/>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0" fontId="95" fillId="0" borderId="502" applyNumberFormat="0" applyFill="0" applyAlignment="0" applyProtection="0"/>
    <xf numFmtId="232" fontId="35" fillId="0" borderId="503">
      <alignment horizontal="center" vertical="center"/>
      <protection locked="0"/>
    </xf>
    <xf numFmtId="15" fontId="35" fillId="0" borderId="503">
      <alignment horizontal="center" vertical="center"/>
      <protection locked="0"/>
    </xf>
    <xf numFmtId="233" fontId="35" fillId="0" borderId="503">
      <alignment horizontal="center" vertical="center"/>
      <protection locked="0"/>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0" fontId="35" fillId="0" borderId="503">
      <alignment vertical="center"/>
      <protection locked="0"/>
    </xf>
    <xf numFmtId="232" fontId="35" fillId="0" borderId="503">
      <alignment horizontal="right" vertical="center"/>
      <protection locked="0"/>
    </xf>
    <xf numFmtId="237" fontId="35" fillId="0" borderId="503">
      <alignment horizontal="right" vertical="center"/>
      <protection locked="0"/>
    </xf>
    <xf numFmtId="233"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49" fontId="100" fillId="41" borderId="494">
      <alignment horizontal="center"/>
    </xf>
    <xf numFmtId="0" fontId="103" fillId="38" borderId="504"/>
    <xf numFmtId="0" fontId="104" fillId="43" borderId="494" applyProtection="0"/>
    <xf numFmtId="1" fontId="109" fillId="9" borderId="505"/>
    <xf numFmtId="244" fontId="85" fillId="0" borderId="506"/>
    <xf numFmtId="0" fontId="80" fillId="0" borderId="507"/>
    <xf numFmtId="8" fontId="141" fillId="0" borderId="549">
      <protection locked="0"/>
    </xf>
    <xf numFmtId="175" fontId="3" fillId="9" borderId="612" applyNumberFormat="0" applyFont="0" applyBorder="0" applyAlignment="0">
      <alignment horizontal="centerContinuous"/>
    </xf>
    <xf numFmtId="246" fontId="48" fillId="0" borderId="500"/>
    <xf numFmtId="247" fontId="48" fillId="0" borderId="500"/>
    <xf numFmtId="248" fontId="48" fillId="0" borderId="500"/>
    <xf numFmtId="0" fontId="85" fillId="0" borderId="585"/>
    <xf numFmtId="250" fontId="48" fillId="0" borderId="500"/>
    <xf numFmtId="253" fontId="48" fillId="0" borderId="500"/>
    <xf numFmtId="254" fontId="48" fillId="0" borderId="500"/>
    <xf numFmtId="168" fontId="3" fillId="8" borderId="563" applyNumberFormat="0" applyFont="0" applyBorder="0" applyAlignment="0" applyProtection="0"/>
    <xf numFmtId="261" fontId="48" fillId="0" borderId="500"/>
    <xf numFmtId="265" fontId="48" fillId="0" borderId="500"/>
    <xf numFmtId="266" fontId="48" fillId="0" borderId="500"/>
    <xf numFmtId="0" fontId="110" fillId="43" borderId="563" applyNumberFormat="0" applyFont="0" applyAlignment="0" applyProtection="0"/>
    <xf numFmtId="269" fontId="115" fillId="45" borderId="501">
      <protection hidden="1"/>
    </xf>
    <xf numFmtId="270" fontId="115" fillId="46" borderId="501">
      <protection hidden="1"/>
    </xf>
    <xf numFmtId="202" fontId="115" fillId="18" borderId="501">
      <alignment horizontal="right"/>
      <protection hidden="1"/>
    </xf>
    <xf numFmtId="271" fontId="115" fillId="18" borderId="501">
      <alignment horizontal="right"/>
    </xf>
    <xf numFmtId="0" fontId="116" fillId="48" borderId="499" applyNumberFormat="0" applyAlignment="0" applyProtection="0"/>
    <xf numFmtId="0" fontId="148" fillId="0" borderId="612">
      <alignment horizontal="left" vertical="center"/>
    </xf>
    <xf numFmtId="240" fontId="26" fillId="0" borderId="498" applyFill="0"/>
    <xf numFmtId="274" fontId="35" fillId="0" borderId="508"/>
    <xf numFmtId="323" fontId="3" fillId="23" borderId="609" applyFill="0" applyBorder="0" applyAlignment="0">
      <alignment horizontal="centerContinuous"/>
    </xf>
    <xf numFmtId="0" fontId="63" fillId="0" borderId="563">
      <alignment horizontal="centerContinuous"/>
    </xf>
    <xf numFmtId="0" fontId="85" fillId="0" borderId="550"/>
    <xf numFmtId="172" fontId="55" fillId="9" borderId="494">
      <alignment horizontal="right"/>
      <protection locked="0"/>
    </xf>
    <xf numFmtId="10" fontId="3" fillId="64" borderId="563" applyNumberFormat="0" applyBorder="0" applyAlignment="0" applyProtection="0"/>
    <xf numFmtId="10" fontId="3" fillId="64" borderId="563" applyNumberFormat="0" applyBorder="0" applyAlignment="0" applyProtection="0"/>
    <xf numFmtId="0" fontId="148" fillId="0" borderId="578" applyNumberFormat="0" applyAlignment="0" applyProtection="0">
      <alignment horizontal="left" vertical="center"/>
    </xf>
    <xf numFmtId="0" fontId="115" fillId="18" borderId="613" applyProtection="0">
      <alignment horizontal="right"/>
      <protection locked="0"/>
    </xf>
    <xf numFmtId="175" fontId="3" fillId="9" borderId="542" applyNumberFormat="0" applyFont="0" applyBorder="0" applyAlignment="0">
      <alignment horizontal="centerContinuous"/>
    </xf>
    <xf numFmtId="1" fontId="3" fillId="1" borderId="608">
      <protection locked="0"/>
    </xf>
    <xf numFmtId="8" fontId="141" fillId="0" borderId="509">
      <protection locked="0"/>
    </xf>
    <xf numFmtId="168" fontId="3" fillId="8" borderId="494" applyNumberFormat="0" applyFont="0" applyBorder="0" applyAlignment="0" applyProtection="0"/>
    <xf numFmtId="0" fontId="110" fillId="43" borderId="494" applyNumberFormat="0" applyFont="0" applyAlignment="0" applyProtection="0"/>
    <xf numFmtId="0" fontId="148" fillId="0" borderId="540" applyNumberFormat="0" applyAlignment="0" applyProtection="0">
      <alignment horizontal="left" vertical="center"/>
    </xf>
    <xf numFmtId="0" fontId="148" fillId="0" borderId="542">
      <alignment horizontal="left" vertical="center"/>
    </xf>
    <xf numFmtId="0" fontId="147" fillId="10" borderId="494">
      <alignment horizontal="right"/>
    </xf>
    <xf numFmtId="0" fontId="92" fillId="0" borderId="563" applyFill="0">
      <alignment horizontal="center" vertical="center"/>
    </xf>
    <xf numFmtId="332" fontId="35" fillId="0" borderId="563" applyFill="0">
      <alignment horizontal="center" vertical="center"/>
    </xf>
    <xf numFmtId="49" fontId="253" fillId="47" borderId="563">
      <alignment horizontal="center"/>
    </xf>
    <xf numFmtId="175" fontId="43" fillId="0" borderId="563" applyBorder="0"/>
    <xf numFmtId="175" fontId="46" fillId="0" borderId="563"/>
    <xf numFmtId="323" fontId="3" fillId="23" borderId="539" applyFill="0" applyBorder="0" applyAlignment="0">
      <alignment horizontal="centerContinuous"/>
    </xf>
    <xf numFmtId="10" fontId="3" fillId="57" borderId="494" applyNumberFormat="0" applyFont="0" applyBorder="0" applyAlignment="0" applyProtection="0">
      <protection locked="0"/>
    </xf>
    <xf numFmtId="0" fontId="63" fillId="0" borderId="494">
      <alignment horizontal="centerContinuous"/>
    </xf>
    <xf numFmtId="309" fontId="156" fillId="6" borderId="494"/>
    <xf numFmtId="232" fontId="35" fillId="0" borderId="615">
      <alignment horizontal="center" vertical="center"/>
      <protection locked="0"/>
    </xf>
    <xf numFmtId="15" fontId="35" fillId="0" borderId="615">
      <alignment horizontal="center" vertical="center"/>
      <protection locked="0"/>
    </xf>
    <xf numFmtId="233"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0" fontId="35" fillId="0" borderId="615">
      <alignment vertical="center"/>
      <protection locked="0"/>
    </xf>
    <xf numFmtId="232" fontId="35" fillId="0" borderId="615">
      <alignment horizontal="right" vertical="center"/>
      <protection locked="0"/>
    </xf>
    <xf numFmtId="0" fontId="85" fillId="0" borderId="510"/>
    <xf numFmtId="235" fontId="35" fillId="0" borderId="615">
      <alignment horizontal="right" vertical="center"/>
      <protection locked="0"/>
    </xf>
    <xf numFmtId="49" fontId="100" fillId="41" borderId="563">
      <alignment horizontal="center"/>
    </xf>
    <xf numFmtId="0" fontId="103" fillId="38" borderId="622"/>
    <xf numFmtId="0" fontId="104" fillId="43" borderId="563" applyProtection="0"/>
    <xf numFmtId="244" fontId="85" fillId="0" borderId="623"/>
    <xf numFmtId="274" fontId="35" fillId="0" borderId="624"/>
    <xf numFmtId="0" fontId="147" fillId="10" borderId="563">
      <alignment horizontal="right"/>
    </xf>
    <xf numFmtId="309" fontId="156" fillId="6" borderId="563"/>
    <xf numFmtId="0" fontId="85" fillId="0" borderId="625"/>
    <xf numFmtId="10" fontId="3" fillId="64" borderId="494" applyNumberFormat="0" applyBorder="0" applyAlignment="0" applyProtection="0"/>
    <xf numFmtId="10" fontId="3" fillId="64" borderId="494" applyNumberFormat="0" applyBorder="0" applyAlignment="0" applyProtection="0"/>
    <xf numFmtId="10" fontId="3" fillId="64" borderId="494" applyNumberFormat="0" applyBorder="0" applyAlignment="0" applyProtection="0"/>
    <xf numFmtId="1" fontId="3" fillId="1" borderId="608">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232" fontId="35" fillId="0" borderId="629">
      <alignment horizontal="center" vertical="center"/>
      <protection locked="0"/>
    </xf>
    <xf numFmtId="15" fontId="35" fillId="0" borderId="629">
      <alignment horizontal="center" vertical="center"/>
      <protection locked="0"/>
    </xf>
    <xf numFmtId="233"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0" fontId="35" fillId="0" borderId="629">
      <alignment vertical="center"/>
      <protection locked="0"/>
    </xf>
    <xf numFmtId="232" fontId="35" fillId="0" borderId="629">
      <alignment horizontal="righ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0" fontId="103" fillId="38" borderId="630"/>
    <xf numFmtId="244" fontId="85" fillId="0" borderId="631"/>
    <xf numFmtId="175" fontId="80" fillId="0" borderId="513">
      <alignment vertical="center"/>
    </xf>
    <xf numFmtId="4" fontId="27" fillId="19" borderId="586" applyNumberFormat="0" applyProtection="0">
      <alignment horizontal="left" vertical="center" indent="1"/>
    </xf>
    <xf numFmtId="9" fontId="36" fillId="71" borderId="494" applyProtection="0">
      <alignment horizontal="right"/>
      <protection locked="0"/>
    </xf>
    <xf numFmtId="311" fontId="219" fillId="0" borderId="538" applyBorder="0">
      <protection locked="0"/>
    </xf>
    <xf numFmtId="0" fontId="59" fillId="74" borderId="552">
      <alignment horizontal="left" vertical="center" wrapText="1"/>
    </xf>
    <xf numFmtId="1" fontId="3" fillId="1" borderId="537">
      <protection locked="0"/>
    </xf>
    <xf numFmtId="0" fontId="35" fillId="0" borderId="613" applyNumberFormat="0" applyFill="0" applyAlignment="0" applyProtection="0"/>
    <xf numFmtId="0" fontId="95" fillId="0" borderId="580" applyNumberFormat="0" applyFill="0" applyAlignment="0" applyProtection="0"/>
    <xf numFmtId="232" fontId="35" fillId="0" borderId="581">
      <alignment horizontal="center" vertical="center"/>
      <protection locked="0"/>
    </xf>
    <xf numFmtId="15" fontId="35" fillId="0" borderId="581">
      <alignment horizontal="center" vertical="center"/>
      <protection locked="0"/>
    </xf>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0" fontId="148" fillId="0" borderId="497" applyNumberFormat="0" applyAlignment="0" applyProtection="0">
      <alignment horizontal="left" vertical="center"/>
    </xf>
    <xf numFmtId="236" fontId="35" fillId="0" borderId="581">
      <alignment horizontal="center" vertical="center"/>
      <protection locked="0"/>
    </xf>
    <xf numFmtId="237" fontId="35" fillId="0" borderId="581">
      <alignment horizontal="right" vertical="center"/>
      <protection locked="0"/>
    </xf>
    <xf numFmtId="233" fontId="35" fillId="0" borderId="581">
      <alignment horizontal="right" vertical="center"/>
      <protection locked="0"/>
    </xf>
    <xf numFmtId="234"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0" fontId="103" fillId="38" borderId="616"/>
    <xf numFmtId="0" fontId="103" fillId="38" borderId="582"/>
    <xf numFmtId="244" fontId="85" fillId="0" borderId="583"/>
    <xf numFmtId="274" fontId="35" fillId="0" borderId="584"/>
    <xf numFmtId="185" fontId="47" fillId="57" borderId="563" applyFont="0" applyFill="0" applyBorder="0" applyAlignment="0" applyProtection="0">
      <protection locked="0"/>
    </xf>
    <xf numFmtId="0" fontId="85" fillId="0" borderId="585"/>
    <xf numFmtId="311" fontId="219" fillId="0" borderId="575" applyBorder="0">
      <protection locked="0"/>
    </xf>
    <xf numFmtId="323" fontId="3" fillId="23" borderId="496" applyFill="0" applyBorder="0" applyAlignment="0">
      <alignment horizontal="centerContinuous"/>
    </xf>
    <xf numFmtId="0" fontId="35" fillId="0" borderId="615">
      <alignment vertical="center"/>
      <protection locked="0"/>
    </xf>
    <xf numFmtId="237" fontId="35" fillId="0" borderId="615">
      <alignment horizontal="right" vertical="center"/>
      <protection locked="0"/>
    </xf>
    <xf numFmtId="234" fontId="35" fillId="0" borderId="615">
      <alignment horizontal="right" vertical="center"/>
      <protection locked="0"/>
    </xf>
    <xf numFmtId="236" fontId="35" fillId="0" borderId="615">
      <alignment horizontal="right" vertical="center"/>
      <protection locked="0"/>
    </xf>
    <xf numFmtId="0" fontId="95" fillId="0" borderId="589" applyNumberFormat="0" applyFill="0" applyAlignment="0" applyProtection="0"/>
    <xf numFmtId="232" fontId="35" fillId="0" borderId="590">
      <alignment horizontal="center" vertical="center"/>
      <protection locked="0"/>
    </xf>
    <xf numFmtId="15"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0" fontId="35" fillId="0" borderId="590">
      <alignment vertical="center"/>
      <protection locked="0"/>
    </xf>
    <xf numFmtId="49" fontId="36" fillId="0" borderId="514"/>
    <xf numFmtId="233"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0" fontId="92" fillId="0" borderId="494" applyFill="0">
      <alignment horizontal="center" vertical="center"/>
    </xf>
    <xf numFmtId="0" fontId="35" fillId="0" borderId="494" applyFill="0">
      <alignment horizontal="center" vertical="center"/>
    </xf>
    <xf numFmtId="332" fontId="35" fillId="0" borderId="494" applyFill="0">
      <alignment horizontal="center" vertical="center"/>
    </xf>
    <xf numFmtId="0" fontId="118" fillId="21" borderId="563"/>
    <xf numFmtId="49" fontId="253" fillId="47" borderId="494">
      <alignment horizontal="center"/>
    </xf>
    <xf numFmtId="246" fontId="48" fillId="0" borderId="15"/>
    <xf numFmtId="175" fontId="43" fillId="0" borderId="494" applyBorder="0"/>
    <xf numFmtId="175" fontId="46" fillId="0" borderId="494"/>
    <xf numFmtId="4" fontId="27" fillId="19" borderId="553" applyNumberFormat="0" applyProtection="0">
      <alignment horizontal="left" vertical="center" indent="1"/>
    </xf>
    <xf numFmtId="4" fontId="27" fillId="19" borderId="606" applyNumberFormat="0" applyProtection="0">
      <alignment horizontal="left" vertical="center" indent="1"/>
    </xf>
    <xf numFmtId="3" fontId="212" fillId="0" borderId="515"/>
    <xf numFmtId="3" fontId="212" fillId="0" borderId="515"/>
    <xf numFmtId="0" fontId="48" fillId="0" borderId="516" applyNumberFormat="0" applyAlignment="0">
      <alignment vertical="center"/>
      <protection locked="0"/>
    </xf>
    <xf numFmtId="327" fontId="48" fillId="69" borderId="516" applyNumberFormat="0" applyAlignment="0">
      <alignment vertical="center"/>
      <protection locked="0"/>
    </xf>
    <xf numFmtId="15" fontId="35" fillId="0" borderId="601">
      <alignment horizontal="center" vertical="center"/>
      <protection locked="0"/>
    </xf>
    <xf numFmtId="0" fontId="48" fillId="0" borderId="517" applyNumberFormat="0" applyAlignment="0">
      <alignment vertical="center"/>
      <protection locked="0"/>
    </xf>
    <xf numFmtId="167" fontId="23" fillId="0" borderId="0" applyFont="0" applyFill="0" applyBorder="0" applyAlignment="0" applyProtection="0"/>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4" fontId="27" fillId="19" borderId="555" applyNumberFormat="0" applyProtection="0">
      <alignment horizontal="left" vertical="center" indent="1"/>
    </xf>
    <xf numFmtId="3" fontId="217" fillId="10" borderId="520" applyBorder="0">
      <alignment vertical="center"/>
    </xf>
    <xf numFmtId="0" fontId="95" fillId="0" borderId="544" applyNumberFormat="0" applyFill="0" applyAlignment="0" applyProtection="0"/>
    <xf numFmtId="232" fontId="35" fillId="0" borderId="545">
      <alignment horizontal="center" vertical="center"/>
      <protection locked="0"/>
    </xf>
    <xf numFmtId="311" fontId="219" fillId="0" borderId="495" applyBorder="0">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0" fontId="35" fillId="0" borderId="545">
      <alignment vertical="center"/>
      <protection locked="0"/>
    </xf>
    <xf numFmtId="232" fontId="35" fillId="0" borderId="545">
      <alignment horizontal="right" vertical="center"/>
      <protection locked="0"/>
    </xf>
    <xf numFmtId="237" fontId="35" fillId="0" borderId="545">
      <alignment horizontal="right" vertical="center"/>
      <protection locked="0"/>
    </xf>
    <xf numFmtId="233" fontId="35" fillId="0" borderId="545">
      <alignment horizontal="right" vertical="center"/>
      <protection locked="0"/>
    </xf>
    <xf numFmtId="0" fontId="59" fillId="74" borderId="521">
      <alignment horizontal="left" vertical="center" wrapText="1"/>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1" fontId="3" fillId="1" borderId="493">
      <protection locked="0"/>
    </xf>
    <xf numFmtId="0" fontId="103" fillId="38" borderId="546"/>
    <xf numFmtId="311" fontId="219" fillId="0" borderId="538" applyBorder="0">
      <protection locked="0"/>
    </xf>
    <xf numFmtId="0" fontId="85" fillId="0" borderId="594"/>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56" applyNumberFormat="0" applyFill="0" applyAlignment="0" applyProtection="0"/>
    <xf numFmtId="232" fontId="35" fillId="0" borderId="557">
      <alignment horizontal="center" vertical="center"/>
      <protection locked="0"/>
    </xf>
    <xf numFmtId="15" fontId="35" fillId="0" borderId="557">
      <alignment horizontal="center" vertical="center"/>
      <protection locked="0"/>
    </xf>
    <xf numFmtId="233"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0" fontId="35" fillId="0" borderId="557">
      <alignment vertical="center"/>
      <protection locked="0"/>
    </xf>
    <xf numFmtId="232" fontId="35" fillId="0" borderId="557">
      <alignment horizontal="right" vertical="center"/>
      <protection locked="0"/>
    </xf>
    <xf numFmtId="237" fontId="35" fillId="0" borderId="557">
      <alignment horizontal="right" vertical="center"/>
      <protection locked="0"/>
    </xf>
    <xf numFmtId="233"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0" fontId="103" fillId="38" borderId="558"/>
    <xf numFmtId="250" fontId="48" fillId="0" borderId="500"/>
    <xf numFmtId="244" fontId="85" fillId="0" borderId="559"/>
    <xf numFmtId="274" fontId="35" fillId="0" borderId="584"/>
    <xf numFmtId="274" fontId="35" fillId="0" borderId="560"/>
    <xf numFmtId="8" fontId="141" fillId="0" borderId="549">
      <protection locked="0"/>
    </xf>
    <xf numFmtId="0" fontId="85" fillId="0" borderId="561"/>
    <xf numFmtId="49" fontId="36" fillId="0" borderId="551"/>
    <xf numFmtId="311" fontId="219" fillId="0" borderId="620" applyBorder="0">
      <protection locked="0"/>
    </xf>
    <xf numFmtId="237" fontId="35" fillId="0" borderId="569">
      <alignment horizontal="right" vertical="center"/>
      <protection locked="0"/>
    </xf>
    <xf numFmtId="175" fontId="40" fillId="0" borderId="405">
      <protection locked="0"/>
    </xf>
    <xf numFmtId="1" fontId="3" fillId="1" borderId="576">
      <protection locked="0"/>
    </xf>
    <xf numFmtId="4" fontId="27" fillId="10" borderId="522" applyNumberFormat="0" applyProtection="0">
      <alignment vertical="center"/>
    </xf>
    <xf numFmtId="4" fontId="28" fillId="10" borderId="522" applyNumberFormat="0" applyProtection="0">
      <alignment vertical="center"/>
    </xf>
    <xf numFmtId="4" fontId="29" fillId="10" borderId="522" applyNumberFormat="0" applyProtection="0">
      <alignment horizontal="left" vertical="center" indent="1"/>
    </xf>
    <xf numFmtId="4" fontId="29" fillId="12" borderId="522" applyNumberFormat="0" applyProtection="0">
      <alignment horizontal="right" vertical="center"/>
    </xf>
    <xf numFmtId="4" fontId="29" fillId="13" borderId="522" applyNumberFormat="0" applyProtection="0">
      <alignment horizontal="right" vertical="center"/>
    </xf>
    <xf numFmtId="4" fontId="29" fillId="14" borderId="522" applyNumberFormat="0" applyProtection="0">
      <alignment horizontal="right" vertical="center"/>
    </xf>
    <xf numFmtId="4" fontId="29" fillId="8" borderId="522" applyNumberFormat="0" applyProtection="0">
      <alignment horizontal="right" vertical="center"/>
    </xf>
    <xf numFmtId="4" fontId="29" fillId="15" borderId="522" applyNumberFormat="0" applyProtection="0">
      <alignment horizontal="right" vertical="center"/>
    </xf>
    <xf numFmtId="4" fontId="29" fillId="6" borderId="522" applyNumberFormat="0" applyProtection="0">
      <alignment horizontal="right" vertical="center"/>
    </xf>
    <xf numFmtId="4" fontId="29" fillId="16" borderId="522" applyNumberFormat="0" applyProtection="0">
      <alignment horizontal="right" vertical="center"/>
    </xf>
    <xf numFmtId="4" fontId="29" fillId="17" borderId="522" applyNumberFormat="0" applyProtection="0">
      <alignment horizontal="right" vertical="center"/>
    </xf>
    <xf numFmtId="4" fontId="29" fillId="18" borderId="522" applyNumberFormat="0" applyProtection="0">
      <alignment horizontal="right" vertical="center"/>
    </xf>
    <xf numFmtId="0" fontId="255" fillId="0" borderId="0"/>
    <xf numFmtId="4" fontId="29" fillId="20" borderId="522" applyNumberFormat="0" applyProtection="0">
      <alignment horizontal="right" vertical="center"/>
    </xf>
    <xf numFmtId="4" fontId="29" fillId="21" borderId="522" applyNumberFormat="0" applyProtection="0">
      <alignment vertical="center"/>
    </xf>
    <xf numFmtId="4" fontId="31" fillId="21" borderId="522" applyNumberFormat="0" applyProtection="0">
      <alignment vertical="center"/>
    </xf>
    <xf numFmtId="4" fontId="27" fillId="20" borderId="523" applyNumberFormat="0" applyProtection="0">
      <alignment horizontal="left" vertical="center" indent="1"/>
    </xf>
    <xf numFmtId="4" fontId="29" fillId="21" borderId="522" applyNumberFormat="0" applyProtection="0">
      <alignment horizontal="right" vertical="center"/>
    </xf>
    <xf numFmtId="4" fontId="31" fillId="21" borderId="522" applyNumberFormat="0" applyProtection="0">
      <alignment horizontal="right" vertical="center"/>
    </xf>
    <xf numFmtId="4" fontId="27" fillId="20" borderId="522" applyNumberFormat="0" applyProtection="0">
      <alignment horizontal="left" vertical="center" indent="1"/>
    </xf>
    <xf numFmtId="4" fontId="32" fillId="22" borderId="523" applyNumberFormat="0" applyProtection="0">
      <alignment horizontal="left" vertical="center" indent="1"/>
    </xf>
    <xf numFmtId="4" fontId="33" fillId="21" borderId="522" applyNumberFormat="0" applyProtection="0">
      <alignment horizontal="right" vertical="center"/>
    </xf>
    <xf numFmtId="0" fontId="56" fillId="31" borderId="492" applyNumberFormat="0" applyFont="0" applyAlignment="0" applyProtection="0"/>
    <xf numFmtId="0" fontId="95" fillId="0" borderId="600" applyNumberFormat="0" applyFill="0" applyAlignment="0" applyProtection="0"/>
    <xf numFmtId="0" fontId="3" fillId="11" borderId="499" applyNumberFormat="0">
      <alignment horizontal="left" vertical="center"/>
    </xf>
    <xf numFmtId="4" fontId="27" fillId="19" borderId="270" applyNumberFormat="0" applyProtection="0">
      <alignment horizontal="left" vertical="center" indent="1"/>
    </xf>
    <xf numFmtId="270" fontId="115" fillId="46" borderId="543">
      <protection hidden="1"/>
    </xf>
    <xf numFmtId="49" fontId="100" fillId="47" borderId="494">
      <alignment horizontal="center"/>
    </xf>
    <xf numFmtId="0" fontId="118" fillId="21" borderId="494"/>
    <xf numFmtId="274" fontId="35" fillId="0" borderId="548"/>
    <xf numFmtId="49" fontId="36" fillId="0" borderId="551"/>
    <xf numFmtId="237" fontId="35" fillId="0" borderId="615">
      <alignment horizontal="right" vertical="center"/>
      <protection locked="0"/>
    </xf>
    <xf numFmtId="0" fontId="35" fillId="0" borderId="581">
      <alignment vertical="center"/>
      <protection locked="0"/>
    </xf>
    <xf numFmtId="311" fontId="219" fillId="0" borderId="495" applyBorder="0">
      <protection locked="0"/>
    </xf>
    <xf numFmtId="49" fontId="100" fillId="41" borderId="494">
      <alignment horizontal="center"/>
    </xf>
    <xf numFmtId="235" fontId="35" fillId="0" borderId="569">
      <alignment horizontal="center" vertical="center"/>
      <protection locked="0"/>
    </xf>
    <xf numFmtId="187" fontId="85" fillId="0" borderId="500" applyBorder="0"/>
    <xf numFmtId="172" fontId="49" fillId="15" borderId="500" applyBorder="0">
      <alignment horizontal="right"/>
    </xf>
    <xf numFmtId="172" fontId="49" fillId="0" borderId="500" applyBorder="0">
      <alignment horizontal="right"/>
    </xf>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202" fontId="115" fillId="18" borderId="543">
      <alignment horizontal="right"/>
      <protection hidden="1"/>
    </xf>
    <xf numFmtId="1" fontId="109" fillId="9" borderId="505"/>
    <xf numFmtId="0" fontId="80" fillId="0" borderId="507"/>
    <xf numFmtId="246" fontId="48" fillId="0" borderId="500"/>
    <xf numFmtId="247" fontId="48" fillId="0" borderId="500"/>
    <xf numFmtId="248" fontId="48" fillId="0" borderId="500"/>
    <xf numFmtId="250" fontId="48" fillId="0" borderId="500"/>
    <xf numFmtId="253" fontId="48" fillId="0" borderId="500"/>
    <xf numFmtId="254" fontId="48" fillId="0" borderId="500"/>
    <xf numFmtId="261" fontId="48" fillId="0" borderId="500"/>
    <xf numFmtId="265" fontId="48" fillId="0" borderId="500"/>
    <xf numFmtId="266" fontId="48" fillId="0" borderId="500"/>
    <xf numFmtId="269" fontId="115" fillId="45" borderId="501">
      <protection hidden="1"/>
    </xf>
    <xf numFmtId="270" fontId="115" fillId="46" borderId="501">
      <protection hidden="1"/>
    </xf>
    <xf numFmtId="202" fontId="115" fillId="18" borderId="501">
      <alignment horizontal="right"/>
      <protection hidden="1"/>
    </xf>
    <xf numFmtId="271" fontId="115" fillId="18" borderId="501">
      <alignment horizontal="right"/>
    </xf>
    <xf numFmtId="0" fontId="116" fillId="48" borderId="499" applyNumberFormat="0" applyAlignment="0" applyProtection="0"/>
    <xf numFmtId="8" fontId="141" fillId="0" borderId="509">
      <protection locked="0"/>
    </xf>
    <xf numFmtId="0" fontId="3" fillId="0" borderId="500" applyNumberFormat="0" applyBorder="0"/>
    <xf numFmtId="171" fontId="63" fillId="0" borderId="500">
      <alignment horizontal="right"/>
    </xf>
    <xf numFmtId="233" fontId="35" fillId="0" borderId="615">
      <alignment horizontal="right" vertical="center"/>
      <protection locked="0"/>
    </xf>
    <xf numFmtId="236" fontId="35" fillId="0" borderId="615">
      <alignment horizontal="right" vertical="center"/>
      <protection locked="0"/>
    </xf>
    <xf numFmtId="10" fontId="3" fillId="57" borderId="563" applyNumberFormat="0" applyFont="0" applyBorder="0" applyAlignment="0" applyProtection="0">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175" fontId="80" fillId="0" borderId="513">
      <alignment vertical="center"/>
    </xf>
    <xf numFmtId="232" fontId="35" fillId="0" borderId="581">
      <alignment horizontal="right" vertical="center"/>
      <protection locked="0"/>
    </xf>
    <xf numFmtId="237" fontId="35" fillId="0" borderId="590">
      <alignment horizontal="right" vertical="center"/>
      <protection locked="0"/>
    </xf>
    <xf numFmtId="49" fontId="36" fillId="0" borderId="514"/>
    <xf numFmtId="233" fontId="35" fillId="0" borderId="601">
      <alignment horizontal="center" vertical="center"/>
      <protection locked="0"/>
    </xf>
    <xf numFmtId="3" fontId="212" fillId="0" borderId="515"/>
    <xf numFmtId="3" fontId="212" fillId="0" borderId="515"/>
    <xf numFmtId="0" fontId="48" fillId="0" borderId="516" applyNumberFormat="0" applyAlignment="0">
      <alignment vertical="center"/>
      <protection locked="0"/>
    </xf>
    <xf numFmtId="327" fontId="48" fillId="69" borderId="516" applyNumberFormat="0" applyAlignment="0">
      <alignment vertical="center"/>
      <protection locked="0"/>
    </xf>
    <xf numFmtId="0" fontId="48" fillId="0" borderId="517" applyNumberFormat="0" applyAlignment="0">
      <alignment vertical="center"/>
      <protection locked="0"/>
    </xf>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3" fontId="217" fillId="10" borderId="520" applyBorder="0">
      <alignment vertical="center"/>
    </xf>
    <xf numFmtId="15" fontId="35" fillId="0" borderId="545">
      <alignment horizontal="center" vertical="center"/>
      <protection locked="0"/>
    </xf>
    <xf numFmtId="311" fontId="219" fillId="0" borderId="495" applyBorder="0">
      <protection locked="0"/>
    </xf>
    <xf numFmtId="0" fontId="59" fillId="74" borderId="521">
      <alignment horizontal="left" vertical="center" wrapText="1"/>
    </xf>
    <xf numFmtId="274" fontId="35" fillId="0" borderId="593"/>
    <xf numFmtId="167" fontId="23" fillId="0" borderId="0" applyFont="0" applyFill="0" applyBorder="0" applyAlignment="0" applyProtection="0"/>
    <xf numFmtId="4" fontId="27" fillId="19" borderId="524" applyNumberFormat="0" applyProtection="0">
      <alignment horizontal="left" vertical="center" indent="1"/>
    </xf>
    <xf numFmtId="274" fontId="35" fillId="0" borderId="572"/>
    <xf numFmtId="323" fontId="3" fillId="23" borderId="577" applyFill="0" applyBorder="0" applyAlignment="0">
      <alignment horizontal="centerContinuous"/>
    </xf>
    <xf numFmtId="232" fontId="35" fillId="0" borderId="569">
      <alignment horizontal="right" vertical="center"/>
      <protection locked="0"/>
    </xf>
    <xf numFmtId="0" fontId="56" fillId="31" borderId="492" applyNumberFormat="0" applyFont="0" applyAlignment="0" applyProtection="0"/>
    <xf numFmtId="0" fontId="148" fillId="0" borderId="610" applyNumberFormat="0" applyAlignment="0" applyProtection="0">
      <alignment horizontal="left" vertical="center"/>
    </xf>
    <xf numFmtId="0" fontId="255" fillId="0" borderId="0"/>
    <xf numFmtId="269" fontId="115" fillId="45" borderId="543">
      <protection hidden="1"/>
    </xf>
    <xf numFmtId="271" fontId="115" fillId="18" borderId="543">
      <alignment horizontal="right"/>
    </xf>
    <xf numFmtId="240" fontId="26" fillId="0" borderId="541" applyFill="0"/>
    <xf numFmtId="246" fontId="48" fillId="0" borderId="500"/>
    <xf numFmtId="250" fontId="48" fillId="0" borderId="500"/>
    <xf numFmtId="261" fontId="48" fillId="0" borderId="500"/>
    <xf numFmtId="234" fontId="35" fillId="0" borderId="615">
      <alignment horizontal="right" vertical="center"/>
      <protection locked="0"/>
    </xf>
    <xf numFmtId="0" fontId="148" fillId="0" borderId="497" applyNumberFormat="0" applyAlignment="0" applyProtection="0">
      <alignment horizontal="left" vertical="center"/>
    </xf>
    <xf numFmtId="323" fontId="3" fillId="23" borderId="496" applyFill="0" applyBorder="0" applyAlignment="0">
      <alignment horizontal="centerContinuous"/>
    </xf>
    <xf numFmtId="233" fontId="35" fillId="0" borderId="545">
      <alignment horizontal="center" vertical="center"/>
      <protection locked="0"/>
    </xf>
    <xf numFmtId="311" fontId="219" fillId="0" borderId="564" applyBorder="0">
      <protection locked="0"/>
    </xf>
    <xf numFmtId="233" fontId="35" fillId="0" borderId="590">
      <alignment horizontal="center" vertical="center"/>
      <protection locked="0"/>
    </xf>
    <xf numFmtId="202" fontId="115" fillId="18" borderId="543">
      <alignment horizontal="right"/>
      <protection hidden="1"/>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0" fontId="35" fillId="0" borderId="503">
      <alignment vertical="center"/>
      <protection locked="0"/>
    </xf>
    <xf numFmtId="232" fontId="35" fillId="0" borderId="503">
      <alignment horizontal="right" vertical="center"/>
      <protection locked="0"/>
    </xf>
    <xf numFmtId="237" fontId="35" fillId="0" borderId="503">
      <alignment horizontal="right" vertical="center"/>
      <protection locked="0"/>
    </xf>
    <xf numFmtId="233"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0" fontId="103" fillId="38" borderId="504"/>
    <xf numFmtId="0" fontId="35" fillId="0" borderId="601">
      <alignment vertical="center"/>
      <protection locked="0"/>
    </xf>
    <xf numFmtId="244" fontId="85" fillId="0" borderId="506"/>
    <xf numFmtId="274" fontId="35" fillId="0" borderId="508"/>
    <xf numFmtId="0" fontId="147" fillId="10" borderId="563">
      <alignment horizontal="right"/>
    </xf>
    <xf numFmtId="0" fontId="85" fillId="0" borderId="510"/>
    <xf numFmtId="311" fontId="219" fillId="0" borderId="526" applyBorder="0">
      <protection locked="0"/>
    </xf>
    <xf numFmtId="1" fontId="3" fillId="1" borderId="525">
      <protection locked="0"/>
    </xf>
    <xf numFmtId="172" fontId="55" fillId="9" borderId="563">
      <alignment horizontal="right"/>
      <protection locked="0"/>
    </xf>
    <xf numFmtId="0" fontId="95" fillId="0" borderId="530" applyNumberFormat="0" applyFill="0" applyAlignment="0" applyProtection="0"/>
    <xf numFmtId="232"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0" fontId="35" fillId="0" borderId="531">
      <alignment vertical="center"/>
      <protection locked="0"/>
    </xf>
    <xf numFmtId="232" fontId="35" fillId="0" borderId="531">
      <alignment horizontal="right" vertical="center"/>
      <protection locked="0"/>
    </xf>
    <xf numFmtId="237" fontId="35" fillId="0" borderId="531">
      <alignment horizontal="right" vertical="center"/>
      <protection locked="0"/>
    </xf>
    <xf numFmtId="233"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0" fontId="103" fillId="38" borderId="532"/>
    <xf numFmtId="244" fontId="85" fillId="0" borderId="533"/>
    <xf numFmtId="274" fontId="35" fillId="0" borderId="534"/>
    <xf numFmtId="0" fontId="85" fillId="0" borderId="535"/>
    <xf numFmtId="237" fontId="35" fillId="0" borderId="601">
      <alignment horizontal="right" vertical="center"/>
      <protection locked="0"/>
    </xf>
    <xf numFmtId="234" fontId="35" fillId="0" borderId="601">
      <alignment horizontal="right" vertical="center"/>
      <protection locked="0"/>
    </xf>
    <xf numFmtId="236" fontId="35" fillId="0" borderId="601">
      <alignment horizontal="right" vertical="center"/>
      <protection locked="0"/>
    </xf>
    <xf numFmtId="0" fontId="103" fillId="38" borderId="602"/>
    <xf numFmtId="244" fontId="85" fillId="0" borderId="603"/>
    <xf numFmtId="232" fontId="35" fillId="0" borderId="601">
      <alignment horizontal="center" vertical="center"/>
      <protection locked="0"/>
    </xf>
    <xf numFmtId="235" fontId="35" fillId="0" borderId="601">
      <alignment horizontal="center" vertical="center"/>
      <protection locked="0"/>
    </xf>
    <xf numFmtId="311" fontId="219" fillId="0" borderId="526" applyBorder="0">
      <protection locked="0"/>
    </xf>
    <xf numFmtId="0" fontId="103" fillId="38" borderId="602"/>
    <xf numFmtId="233" fontId="35" fillId="0" borderId="569">
      <alignment horizontal="right" vertical="center"/>
      <protection locked="0"/>
    </xf>
    <xf numFmtId="235" fontId="35" fillId="0" borderId="569">
      <alignment horizontal="right" vertical="center"/>
      <protection locked="0"/>
    </xf>
    <xf numFmtId="0" fontId="103" fillId="38" borderId="570"/>
    <xf numFmtId="0" fontId="255" fillId="0" borderId="0"/>
    <xf numFmtId="236" fontId="35" fillId="0" borderId="557">
      <alignment horizontal="right" vertical="center"/>
      <protection locked="0"/>
    </xf>
    <xf numFmtId="0" fontId="85" fillId="0" borderId="573"/>
    <xf numFmtId="4" fontId="27" fillId="19" borderId="536" applyNumberFormat="0" applyProtection="0">
      <alignment horizontal="left" vertical="center" indent="1"/>
    </xf>
    <xf numFmtId="167" fontId="23" fillId="0" borderId="0" applyFont="0" applyFill="0" applyBorder="0" applyAlignment="0" applyProtection="0"/>
    <xf numFmtId="234" fontId="35" fillId="0" borderId="569">
      <alignment horizontal="center" vertical="center"/>
      <protection locked="0"/>
    </xf>
    <xf numFmtId="0" fontId="35" fillId="0" borderId="569">
      <alignment vertical="center"/>
      <protection locked="0"/>
    </xf>
    <xf numFmtId="244" fontId="85" fillId="0" borderId="603"/>
    <xf numFmtId="233" fontId="35" fillId="0" borderId="581">
      <alignment horizontal="right" vertical="center"/>
      <protection locked="0"/>
    </xf>
    <xf numFmtId="15" fontId="35" fillId="0" borderId="569">
      <alignment horizontal="center" vertical="center"/>
      <protection locked="0"/>
    </xf>
    <xf numFmtId="0" fontId="95" fillId="0" borderId="530" applyNumberFormat="0" applyFill="0" applyAlignment="0" applyProtection="0"/>
    <xf numFmtId="232"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0" fontId="35" fillId="0" borderId="531">
      <alignment vertical="center"/>
      <protection locked="0"/>
    </xf>
    <xf numFmtId="232" fontId="35" fillId="0" borderId="531">
      <alignment horizontal="right" vertical="center"/>
      <protection locked="0"/>
    </xf>
    <xf numFmtId="237" fontId="35" fillId="0" borderId="531">
      <alignment horizontal="right" vertical="center"/>
      <protection locked="0"/>
    </xf>
    <xf numFmtId="233"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0" fontId="103" fillId="38" borderId="532"/>
    <xf numFmtId="232" fontId="35" fillId="0" borderId="601">
      <alignment horizontal="right" vertical="center"/>
      <protection locked="0"/>
    </xf>
    <xf numFmtId="274" fontId="35" fillId="0" borderId="604"/>
    <xf numFmtId="274" fontId="35" fillId="0" borderId="534"/>
    <xf numFmtId="0" fontId="85" fillId="0" borderId="535"/>
    <xf numFmtId="0" fontId="148" fillId="0" borderId="528" applyNumberFormat="0" applyAlignment="0" applyProtection="0">
      <alignment horizontal="left" vertical="center"/>
    </xf>
    <xf numFmtId="323" fontId="3" fillId="23" borderId="527" applyFill="0" applyBorder="0" applyAlignment="0">
      <alignment horizontal="centerContinuous"/>
    </xf>
    <xf numFmtId="311" fontId="219" fillId="0" borderId="526" applyBorder="0">
      <protection locked="0"/>
    </xf>
    <xf numFmtId="0" fontId="85" fillId="0" borderId="619"/>
    <xf numFmtId="0" fontId="95" fillId="0" borderId="628" applyNumberFormat="0" applyFill="0" applyAlignment="0" applyProtection="0"/>
    <xf numFmtId="237" fontId="35" fillId="0" borderId="629">
      <alignment horizontal="right" vertical="center"/>
      <protection locked="0"/>
    </xf>
    <xf numFmtId="0" fontId="115" fillId="18" borderId="543" applyProtection="0">
      <alignment horizontal="right"/>
      <protection locked="0"/>
    </xf>
    <xf numFmtId="311" fontId="219" fillId="0" borderId="554" applyBorder="0">
      <protection locked="0"/>
    </xf>
    <xf numFmtId="0" fontId="59" fillId="74" borderId="552">
      <alignment horizontal="left" vertical="center" wrapText="1"/>
    </xf>
    <xf numFmtId="244" fontId="85" fillId="0" borderId="592"/>
    <xf numFmtId="250" fontId="48" fillId="0" borderId="15"/>
    <xf numFmtId="234" fontId="35" fillId="0" borderId="569">
      <alignment horizontal="center" vertical="center"/>
      <protection locked="0"/>
    </xf>
    <xf numFmtId="4" fontId="27" fillId="19" borderId="555" applyNumberFormat="0" applyProtection="0">
      <alignment horizontal="left" vertical="center" indent="1"/>
    </xf>
    <xf numFmtId="0" fontId="95" fillId="0" borderId="600" applyNumberFormat="0" applyFill="0" applyAlignment="0" applyProtection="0"/>
    <xf numFmtId="0" fontId="95" fillId="0" borderId="556" applyNumberFormat="0" applyFill="0" applyAlignment="0" applyProtection="0"/>
    <xf numFmtId="232" fontId="35" fillId="0" borderId="557">
      <alignment horizontal="center" vertical="center"/>
      <protection locked="0"/>
    </xf>
    <xf numFmtId="15" fontId="35" fillId="0" borderId="557">
      <alignment horizontal="center" vertical="center"/>
      <protection locked="0"/>
    </xf>
    <xf numFmtId="233"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0" fontId="35" fillId="0" borderId="557">
      <alignment vertical="center"/>
      <protection locked="0"/>
    </xf>
    <xf numFmtId="232" fontId="35" fillId="0" borderId="557">
      <alignment horizontal="right" vertical="center"/>
      <protection locked="0"/>
    </xf>
    <xf numFmtId="237" fontId="35" fillId="0" borderId="557">
      <alignment horizontal="right" vertical="center"/>
      <protection locked="0"/>
    </xf>
    <xf numFmtId="233"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236" fontId="35" fillId="0" borderId="557">
      <alignment horizontal="right" vertical="center"/>
      <protection locked="0"/>
    </xf>
    <xf numFmtId="0" fontId="103" fillId="38" borderId="558"/>
    <xf numFmtId="240" fontId="26" fillId="0" borderId="541" applyFill="0"/>
    <xf numFmtId="274" fontId="35" fillId="0" borderId="560"/>
    <xf numFmtId="0" fontId="85" fillId="0" borderId="561"/>
    <xf numFmtId="0" fontId="148" fillId="0" borderId="540" applyNumberFormat="0" applyAlignment="0" applyProtection="0">
      <alignment horizontal="left" vertical="center"/>
    </xf>
    <xf numFmtId="323" fontId="3" fillId="23" borderId="539" applyFill="0" applyBorder="0" applyAlignment="0">
      <alignment horizontal="centerContinuous"/>
    </xf>
    <xf numFmtId="311" fontId="219" fillId="0" borderId="554" applyBorder="0">
      <protection locked="0"/>
    </xf>
    <xf numFmtId="233"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0" fontId="103" fillId="38" borderId="570"/>
    <xf numFmtId="244" fontId="85" fillId="0" borderId="571"/>
    <xf numFmtId="274" fontId="35" fillId="0" borderId="572"/>
    <xf numFmtId="0" fontId="85" fillId="0" borderId="573"/>
    <xf numFmtId="0" fontId="148" fillId="0" borderId="598" applyNumberFormat="0" applyAlignment="0" applyProtection="0">
      <alignment horizontal="left" vertical="center"/>
    </xf>
    <xf numFmtId="311" fontId="219" fillId="0" borderId="596" applyBorder="0">
      <protection locked="0"/>
    </xf>
    <xf numFmtId="4" fontId="27" fillId="19" borderId="606" applyNumberFormat="0" applyProtection="0">
      <alignment horizontal="left" vertical="center" indent="1"/>
    </xf>
    <xf numFmtId="311" fontId="219" fillId="0" borderId="575" applyBorder="0">
      <protection locked="0"/>
    </xf>
    <xf numFmtId="274" fontId="35" fillId="0" borderId="604"/>
    <xf numFmtId="232" fontId="35" fillId="0" borderId="590">
      <alignment horizontal="right" vertical="center"/>
      <protection locked="0"/>
    </xf>
    <xf numFmtId="4" fontId="27" fillId="19" borderId="574" applyNumberFormat="0" applyProtection="0">
      <alignment horizontal="left" vertical="center" indent="1"/>
    </xf>
    <xf numFmtId="167" fontId="23" fillId="0" borderId="0" applyFont="0" applyFill="0" applyBorder="0" applyAlignment="0" applyProtection="0"/>
    <xf numFmtId="0" fontId="95" fillId="0" borderId="568" applyNumberFormat="0" applyFill="0" applyAlignment="0" applyProtection="0"/>
    <xf numFmtId="232" fontId="35" fillId="0" borderId="569">
      <alignment horizontal="center" vertical="center"/>
      <protection locked="0"/>
    </xf>
    <xf numFmtId="15" fontId="35" fillId="0" borderId="569">
      <alignment horizontal="center" vertical="center"/>
      <protection locked="0"/>
    </xf>
    <xf numFmtId="233" fontId="35" fillId="0" borderId="569">
      <alignment horizontal="center" vertical="center"/>
      <protection locked="0"/>
    </xf>
    <xf numFmtId="234" fontId="35" fillId="0" borderId="569">
      <alignment horizontal="center" vertical="center"/>
      <protection locked="0"/>
    </xf>
    <xf numFmtId="235" fontId="35" fillId="0" borderId="569">
      <alignment horizontal="center" vertical="center"/>
      <protection locked="0"/>
    </xf>
    <xf numFmtId="236" fontId="35" fillId="0" borderId="569">
      <alignment horizontal="center" vertical="center"/>
      <protection locked="0"/>
    </xf>
    <xf numFmtId="0" fontId="35" fillId="0" borderId="569">
      <alignment vertical="center"/>
      <protection locked="0"/>
    </xf>
    <xf numFmtId="232" fontId="35" fillId="0" borderId="569">
      <alignment horizontal="right" vertical="center"/>
      <protection locked="0"/>
    </xf>
    <xf numFmtId="237" fontId="35" fillId="0" borderId="569">
      <alignment horizontal="right" vertical="center"/>
      <protection locked="0"/>
    </xf>
    <xf numFmtId="233"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0" fontId="103" fillId="38" borderId="570"/>
    <xf numFmtId="240" fontId="26" fillId="0" borderId="567" applyFill="0"/>
    <xf numFmtId="274" fontId="35" fillId="0" borderId="572"/>
    <xf numFmtId="0" fontId="85" fillId="0" borderId="573"/>
    <xf numFmtId="0" fontId="148" fillId="0" borderId="566" applyNumberFormat="0" applyAlignment="0" applyProtection="0">
      <alignment horizontal="left" vertical="center"/>
    </xf>
    <xf numFmtId="323" fontId="3" fillId="23" borderId="565" applyFill="0" applyBorder="0" applyAlignment="0">
      <alignment horizontal="centerContinuous"/>
    </xf>
    <xf numFmtId="311" fontId="219" fillId="0" borderId="564" applyBorder="0">
      <protection locked="0"/>
    </xf>
    <xf numFmtId="0" fontId="35" fillId="0" borderId="563" applyFill="0">
      <alignment horizontal="center" vertical="center"/>
    </xf>
    <xf numFmtId="4" fontId="27" fillId="19" borderId="621" applyNumberFormat="0" applyProtection="0">
      <alignment horizontal="left" vertical="center" indent="1"/>
    </xf>
    <xf numFmtId="311" fontId="219" fillId="0" borderId="587" applyBorder="0">
      <protection locked="0"/>
    </xf>
    <xf numFmtId="4" fontId="27" fillId="19" borderId="588" applyNumberFormat="0" applyProtection="0">
      <alignment horizontal="left" vertical="center" indent="1"/>
    </xf>
    <xf numFmtId="0" fontId="95" fillId="0" borderId="589" applyNumberFormat="0" applyFill="0" applyAlignment="0" applyProtection="0"/>
    <xf numFmtId="232" fontId="35" fillId="0" borderId="590">
      <alignment horizontal="center" vertical="center"/>
      <protection locked="0"/>
    </xf>
    <xf numFmtId="15" fontId="35" fillId="0" borderId="590">
      <alignment horizontal="center" vertical="center"/>
      <protection locked="0"/>
    </xf>
    <xf numFmtId="233"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0" fontId="35" fillId="0" borderId="590">
      <alignment vertical="center"/>
      <protection locked="0"/>
    </xf>
    <xf numFmtId="232" fontId="35" fillId="0" borderId="590">
      <alignment horizontal="right" vertical="center"/>
      <protection locked="0"/>
    </xf>
    <xf numFmtId="237" fontId="35" fillId="0" borderId="590">
      <alignment horizontal="right" vertical="center"/>
      <protection locked="0"/>
    </xf>
    <xf numFmtId="233"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0" fontId="103" fillId="38" borderId="591"/>
    <xf numFmtId="261" fontId="48" fillId="0" borderId="15"/>
    <xf numFmtId="274" fontId="35" fillId="0" borderId="593"/>
    <xf numFmtId="0" fontId="85" fillId="0" borderId="594"/>
    <xf numFmtId="10" fontId="3" fillId="64" borderId="563" applyNumberFormat="0" applyBorder="0" applyAlignment="0" applyProtection="0"/>
    <xf numFmtId="311" fontId="219" fillId="0" borderId="587" applyBorder="0">
      <protection locked="0"/>
    </xf>
    <xf numFmtId="274" fontId="35" fillId="0" borderId="632"/>
    <xf numFmtId="311" fontId="219" fillId="0" borderId="607" applyBorder="0">
      <protection locked="0"/>
    </xf>
    <xf numFmtId="4" fontId="27" fillId="19" borderId="606" applyNumberFormat="0" applyProtection="0">
      <alignment horizontal="left" vertical="center" indent="1"/>
    </xf>
    <xf numFmtId="0" fontId="95" fillId="0" borderId="600" applyNumberFormat="0" applyFill="0" applyAlignment="0" applyProtection="0"/>
    <xf numFmtId="232" fontId="35" fillId="0" borderId="601">
      <alignment horizontal="center" vertical="center"/>
      <protection locked="0"/>
    </xf>
    <xf numFmtId="15" fontId="35" fillId="0" borderId="601">
      <alignment horizontal="center" vertical="center"/>
      <protection locked="0"/>
    </xf>
    <xf numFmtId="233" fontId="35" fillId="0" borderId="601">
      <alignment horizontal="center" vertical="center"/>
      <protection locked="0"/>
    </xf>
    <xf numFmtId="234" fontId="35" fillId="0" borderId="601">
      <alignment horizontal="center" vertical="center"/>
      <protection locked="0"/>
    </xf>
    <xf numFmtId="235" fontId="35" fillId="0" borderId="601">
      <alignment horizontal="center" vertical="center"/>
      <protection locked="0"/>
    </xf>
    <xf numFmtId="236" fontId="35" fillId="0" borderId="601">
      <alignment horizontal="center" vertical="center"/>
      <protection locked="0"/>
    </xf>
    <xf numFmtId="0" fontId="35" fillId="0" borderId="601">
      <alignment vertical="center"/>
      <protection locked="0"/>
    </xf>
    <xf numFmtId="232" fontId="35" fillId="0" borderId="601">
      <alignment horizontal="right" vertical="center"/>
      <protection locked="0"/>
    </xf>
    <xf numFmtId="237" fontId="35" fillId="0" borderId="601">
      <alignment horizontal="right" vertical="center"/>
      <protection locked="0"/>
    </xf>
    <xf numFmtId="233" fontId="35" fillId="0" borderId="601">
      <alignment horizontal="right" vertical="center"/>
      <protection locked="0"/>
    </xf>
    <xf numFmtId="234" fontId="35" fillId="0" borderId="601">
      <alignment horizontal="right" vertical="center"/>
      <protection locked="0"/>
    </xf>
    <xf numFmtId="235" fontId="35" fillId="0" borderId="601">
      <alignment horizontal="right" vertical="center"/>
      <protection locked="0"/>
    </xf>
    <xf numFmtId="236" fontId="35" fillId="0" borderId="601">
      <alignment horizontal="right" vertical="center"/>
      <protection locked="0"/>
    </xf>
    <xf numFmtId="0" fontId="103" fillId="38" borderId="602"/>
    <xf numFmtId="274" fontId="35" fillId="0" borderId="604"/>
    <xf numFmtId="0" fontId="85" fillId="0" borderId="605"/>
    <xf numFmtId="0" fontId="148" fillId="0" borderId="598" applyNumberFormat="0" applyAlignment="0" applyProtection="0">
      <alignment horizontal="left" vertical="center"/>
    </xf>
    <xf numFmtId="323" fontId="3" fillId="23" borderId="597" applyFill="0" applyBorder="0" applyAlignment="0">
      <alignment horizontal="centerContinuous"/>
    </xf>
    <xf numFmtId="311" fontId="219" fillId="0" borderId="596" applyBorder="0">
      <protection locked="0"/>
    </xf>
    <xf numFmtId="311" fontId="219" fillId="0" borderId="626" applyBorder="0">
      <protection locked="0"/>
    </xf>
    <xf numFmtId="4" fontId="27" fillId="19" borderId="627" applyNumberFormat="0" applyProtection="0">
      <alignment horizontal="left" vertical="center" indent="1"/>
    </xf>
    <xf numFmtId="0" fontId="95" fillId="0" borderId="628" applyNumberFormat="0" applyFill="0" applyAlignment="0" applyProtection="0"/>
    <xf numFmtId="232" fontId="35" fillId="0" borderId="629">
      <alignment horizontal="center" vertical="center"/>
      <protection locked="0"/>
    </xf>
    <xf numFmtId="15" fontId="35" fillId="0" borderId="629">
      <alignment horizontal="center" vertical="center"/>
      <protection locked="0"/>
    </xf>
    <xf numFmtId="233"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0" fontId="35" fillId="0" borderId="629">
      <alignment vertical="center"/>
      <protection locked="0"/>
    </xf>
    <xf numFmtId="232" fontId="35" fillId="0" borderId="629">
      <alignment horizontal="right" vertical="center"/>
      <protection locked="0"/>
    </xf>
    <xf numFmtId="237" fontId="35" fillId="0" borderId="629">
      <alignment horizontal="righ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0" fontId="103" fillId="38" borderId="630"/>
    <xf numFmtId="240" fontId="26" fillId="0" borderId="611" applyFill="0"/>
    <xf numFmtId="274" fontId="35" fillId="0" borderId="632"/>
    <xf numFmtId="0" fontId="85" fillId="0" borderId="633"/>
    <xf numFmtId="0" fontId="148" fillId="0" borderId="610" applyNumberFormat="0" applyAlignment="0" applyProtection="0">
      <alignment horizontal="left" vertical="center"/>
    </xf>
    <xf numFmtId="323" fontId="3" fillId="23" borderId="609" applyFill="0" applyBorder="0" applyAlignment="0">
      <alignment horizontal="centerContinuous"/>
    </xf>
    <xf numFmtId="311" fontId="219" fillId="0" borderId="626" applyBorder="0">
      <protection locked="0"/>
    </xf>
    <xf numFmtId="236" fontId="35" fillId="0" borderId="1316">
      <alignment horizontal="center" vertical="center"/>
      <protection locked="0"/>
    </xf>
    <xf numFmtId="0" fontId="35" fillId="0" borderId="1316">
      <alignment vertical="center"/>
      <protection locked="0"/>
    </xf>
    <xf numFmtId="8" fontId="141" fillId="0" borderId="1211">
      <protection locked="0"/>
    </xf>
    <xf numFmtId="235" fontId="35" fillId="0" borderId="1047">
      <alignment horizontal="right" vertical="center"/>
      <protection locked="0"/>
    </xf>
    <xf numFmtId="15" fontId="35" fillId="0" borderId="963">
      <alignment horizontal="center" vertical="center"/>
      <protection locked="0"/>
    </xf>
    <xf numFmtId="323" fontId="3" fillId="23" borderId="935" applyFill="0" applyBorder="0" applyAlignment="0">
      <alignment horizontal="centerContinuous"/>
    </xf>
    <xf numFmtId="0" fontId="148" fillId="0" borderId="936" applyNumberFormat="0" applyAlignment="0" applyProtection="0">
      <alignment horizontal="left" vertical="center"/>
    </xf>
    <xf numFmtId="167" fontId="23" fillId="0" borderId="0" applyFont="0" applyFill="0" applyBorder="0" applyAlignment="0" applyProtection="0"/>
    <xf numFmtId="0" fontId="148" fillId="0" borderId="1202">
      <alignment horizontal="left" vertical="center"/>
    </xf>
    <xf numFmtId="0" fontId="35" fillId="0" borderId="1231">
      <alignment vertical="center"/>
      <protection locked="0"/>
    </xf>
    <xf numFmtId="0" fontId="95" fillId="0" borderId="1255" applyNumberFormat="0" applyFill="0" applyAlignment="0" applyProtection="0"/>
    <xf numFmtId="274" fontId="35" fillId="0" borderId="1247"/>
    <xf numFmtId="244" fontId="85" fillId="0" borderId="1246"/>
    <xf numFmtId="233" fontId="35" fillId="0" borderId="1316">
      <alignment horizontal="center" vertical="center"/>
      <protection locked="0"/>
    </xf>
    <xf numFmtId="0" fontId="103" fillId="38" borderId="1245"/>
    <xf numFmtId="236" fontId="35" fillId="0" borderId="1244">
      <alignment horizontal="right" vertical="center"/>
      <protection locked="0"/>
    </xf>
    <xf numFmtId="237" fontId="35" fillId="0" borderId="1244">
      <alignment horizontal="right" vertical="center"/>
      <protection locked="0"/>
    </xf>
    <xf numFmtId="0" fontId="110" fillId="43" borderId="853" applyNumberFormat="0" applyFont="0" applyAlignment="0" applyProtection="0"/>
    <xf numFmtId="0" fontId="35" fillId="0" borderId="1316">
      <alignment vertical="center"/>
      <protection locked="0"/>
    </xf>
    <xf numFmtId="235" fontId="35" fillId="0" borderId="1316">
      <alignment horizontal="center" vertical="center"/>
      <protection locked="0"/>
    </xf>
    <xf numFmtId="234" fontId="35" fillId="0" borderId="1364">
      <alignment horizontal="right" vertical="center"/>
      <protection locked="0"/>
    </xf>
    <xf numFmtId="9" fontId="23" fillId="0" borderId="0" applyFont="0" applyFill="0" applyBorder="0" applyAlignment="0" applyProtection="0"/>
    <xf numFmtId="274" fontId="35" fillId="0" borderId="1319"/>
    <xf numFmtId="0" fontId="103" fillId="38" borderId="1317"/>
    <xf numFmtId="274" fontId="35" fillId="0" borderId="1367"/>
    <xf numFmtId="4" fontId="27" fillId="19" borderId="1345" applyNumberFormat="0" applyProtection="0">
      <alignment horizontal="left" vertical="center" indent="1"/>
    </xf>
    <xf numFmtId="0" fontId="35" fillId="0" borderId="853" applyFill="0">
      <alignment horizontal="center" vertical="center"/>
    </xf>
    <xf numFmtId="332" fontId="35" fillId="0" borderId="853" applyFill="0">
      <alignment horizontal="center" vertical="center"/>
    </xf>
    <xf numFmtId="235" fontId="35" fillId="0" borderId="1244">
      <alignment horizontal="right" vertical="center"/>
      <protection locked="0"/>
    </xf>
    <xf numFmtId="232" fontId="35" fillId="0" borderId="1244">
      <alignment horizontal="right" vertical="center"/>
      <protection locked="0"/>
    </xf>
    <xf numFmtId="274" fontId="35" fillId="0" borderId="1319"/>
    <xf numFmtId="15" fontId="35" fillId="0" borderId="1316">
      <alignment horizontal="center" vertical="center"/>
      <protection locked="0"/>
    </xf>
    <xf numFmtId="235" fontId="35" fillId="0" borderId="1316">
      <alignment horizontal="right" vertical="center"/>
      <protection locked="0"/>
    </xf>
    <xf numFmtId="232" fontId="35" fillId="0" borderId="1316">
      <alignment horizontal="center" vertical="center"/>
      <protection locked="0"/>
    </xf>
    <xf numFmtId="323" fontId="3" fillId="23" borderId="1240" applyFill="0" applyBorder="0" applyAlignment="0">
      <alignment horizontal="centerContinuous"/>
    </xf>
    <xf numFmtId="234" fontId="35" fillId="0" borderId="1316">
      <alignment horizontal="right" vertical="center"/>
      <protection locked="0"/>
    </xf>
    <xf numFmtId="236" fontId="35" fillId="0" borderId="987">
      <alignment horizontal="center" vertical="center"/>
      <protection locked="0"/>
    </xf>
    <xf numFmtId="311" fontId="219" fillId="0" borderId="1335" applyBorder="0">
      <protection locked="0"/>
    </xf>
    <xf numFmtId="0" fontId="95" fillId="0" borderId="1315" applyNumberFormat="0" applyFill="0" applyAlignment="0" applyProtection="0"/>
    <xf numFmtId="235" fontId="35" fillId="0" borderId="1316">
      <alignment horizontal="right" vertical="center"/>
      <protection locked="0"/>
    </xf>
    <xf numFmtId="233" fontId="35" fillId="0" borderId="1316">
      <alignment horizontal="right" vertical="center"/>
      <protection locked="0"/>
    </xf>
    <xf numFmtId="0" fontId="35" fillId="0" borderId="1340">
      <alignment vertical="center"/>
      <protection locked="0"/>
    </xf>
    <xf numFmtId="0" fontId="162" fillId="9" borderId="1213">
      <alignment horizontal="center" vertical="center"/>
    </xf>
    <xf numFmtId="0" fontId="3" fillId="46" borderId="1213">
      <alignment horizontal="center"/>
    </xf>
    <xf numFmtId="0" fontId="3" fillId="18" borderId="1213">
      <alignment horizontal="center" vertical="center"/>
    </xf>
    <xf numFmtId="233" fontId="35" fillId="0" borderId="1316">
      <alignment horizontal="center" vertical="center"/>
      <protection locked="0"/>
    </xf>
    <xf numFmtId="236" fontId="35" fillId="0" borderId="1084">
      <alignment horizontal="center" vertical="center"/>
      <protection locked="0"/>
    </xf>
    <xf numFmtId="233" fontId="35" fillId="0" borderId="1352">
      <alignment horizontal="center" vertical="center"/>
      <protection locked="0"/>
    </xf>
    <xf numFmtId="311" fontId="219" fillId="0" borderId="1359" applyBorder="0">
      <protection locked="0"/>
    </xf>
    <xf numFmtId="0" fontId="148" fillId="0" borderId="1241" applyNumberFormat="0" applyAlignment="0" applyProtection="0">
      <alignment horizontal="left" vertical="center"/>
    </xf>
    <xf numFmtId="244" fontId="85" fillId="0" borderId="1366"/>
    <xf numFmtId="172" fontId="55" fillId="9" borderId="853">
      <alignment horizontal="right"/>
      <protection locked="0"/>
    </xf>
    <xf numFmtId="15" fontId="35" fillId="0" borderId="1047">
      <alignment horizontal="center" vertical="center"/>
      <protection locked="0"/>
    </xf>
    <xf numFmtId="233" fontId="35" fillId="0" borderId="1023">
      <alignment horizontal="center" vertical="center"/>
      <protection locked="0"/>
    </xf>
    <xf numFmtId="0" fontId="95" fillId="0" borderId="950" applyNumberFormat="0" applyFill="0" applyAlignment="0" applyProtection="0"/>
    <xf numFmtId="235" fontId="35" fillId="0" borderId="951">
      <alignment horizontal="center" vertical="center"/>
      <protection locked="0"/>
    </xf>
    <xf numFmtId="4" fontId="27" fillId="19" borderId="669" applyNumberFormat="0" applyProtection="0">
      <alignment horizontal="left" vertical="center" indent="1"/>
    </xf>
    <xf numFmtId="236" fontId="35" fillId="0" borderId="1023">
      <alignment horizontal="right" vertical="center"/>
      <protection locked="0"/>
    </xf>
    <xf numFmtId="0" fontId="95" fillId="0" borderId="962" applyNumberFormat="0" applyFill="0" applyAlignment="0" applyProtection="0"/>
    <xf numFmtId="0" fontId="35" fillId="0" borderId="939">
      <alignment vertical="center"/>
      <protection locked="0"/>
    </xf>
    <xf numFmtId="235" fontId="35" fillId="0" borderId="939">
      <alignment horizontal="center" vertical="center"/>
      <protection locked="0"/>
    </xf>
    <xf numFmtId="233" fontId="35" fillId="0" borderId="939">
      <alignment horizontal="center" vertical="center"/>
      <protection locked="0"/>
    </xf>
    <xf numFmtId="15" fontId="35" fillId="0" borderId="939">
      <alignment horizontal="center" vertical="center"/>
      <protection locked="0"/>
    </xf>
    <xf numFmtId="232" fontId="35" fillId="0" borderId="939">
      <alignment horizontal="center" vertical="center"/>
      <protection locked="0"/>
    </xf>
    <xf numFmtId="0" fontId="95" fillId="0" borderId="938" applyNumberFormat="0" applyFill="0" applyAlignment="0" applyProtection="0"/>
    <xf numFmtId="10" fontId="3" fillId="57" borderId="563" applyNumberFormat="0" applyFont="0" applyBorder="0" applyAlignment="0" applyProtection="0">
      <protection locked="0"/>
    </xf>
    <xf numFmtId="233" fontId="35" fillId="0" borderId="1034">
      <alignment horizontal="center" vertical="center"/>
      <protection locked="0"/>
    </xf>
    <xf numFmtId="0" fontId="35" fillId="0" borderId="939">
      <alignment vertical="center"/>
      <protection locked="0"/>
    </xf>
    <xf numFmtId="0" fontId="95" fillId="0" borderId="1339" applyNumberFormat="0" applyFill="0" applyAlignment="0" applyProtection="0"/>
    <xf numFmtId="309" fontId="156" fillId="6" borderId="563"/>
    <xf numFmtId="10" fontId="3" fillId="57" borderId="563" applyNumberFormat="0" applyFont="0" applyBorder="0" applyAlignment="0" applyProtection="0">
      <protection locked="0"/>
    </xf>
    <xf numFmtId="240" fontId="26" fillId="0" borderId="937" applyFill="0"/>
    <xf numFmtId="0" fontId="104" fillId="43" borderId="563" applyProtection="0"/>
    <xf numFmtId="49" fontId="100" fillId="41" borderId="563">
      <alignment horizontal="center"/>
    </xf>
    <xf numFmtId="185" fontId="47" fillId="57" borderId="853" applyFont="0" applyFill="0" applyBorder="0" applyAlignment="0" applyProtection="0">
      <protection locked="0"/>
    </xf>
    <xf numFmtId="175" fontId="46" fillId="0" borderId="853"/>
    <xf numFmtId="49" fontId="100" fillId="47" borderId="853">
      <alignment horizontal="center"/>
    </xf>
    <xf numFmtId="175" fontId="46" fillId="0" borderId="563"/>
    <xf numFmtId="175" fontId="43" fillId="0" borderId="563" applyBorder="0"/>
    <xf numFmtId="10" fontId="3" fillId="64" borderId="853" applyNumberFormat="0" applyBorder="0" applyAlignment="0" applyProtection="0"/>
    <xf numFmtId="0" fontId="85" fillId="0" borderId="1320"/>
    <xf numFmtId="49" fontId="253" fillId="47" borderId="563">
      <alignment horizontal="center"/>
    </xf>
    <xf numFmtId="332" fontId="35" fillId="0" borderId="563" applyFill="0">
      <alignment horizontal="center" vertical="center"/>
    </xf>
    <xf numFmtId="0" fontId="35" fillId="0" borderId="563" applyFill="0">
      <alignment horizontal="center" vertical="center"/>
    </xf>
    <xf numFmtId="0" fontId="92" fillId="0" borderId="563" applyFill="0">
      <alignment horizontal="center" vertical="center"/>
    </xf>
    <xf numFmtId="311" fontId="219" fillId="0" borderId="934" applyBorder="0">
      <protection locked="0"/>
    </xf>
    <xf numFmtId="9" fontId="36" fillId="71" borderId="563" applyProtection="0">
      <alignment horizontal="right"/>
      <protection locked="0"/>
    </xf>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63" fillId="0" borderId="563">
      <alignment horizontal="centerContinuous"/>
    </xf>
    <xf numFmtId="0" fontId="110" fillId="43" borderId="563" applyNumberFormat="0" applyFont="0" applyAlignment="0" applyProtection="0"/>
    <xf numFmtId="168" fontId="3" fillId="8" borderId="563" applyNumberFormat="0" applyFont="0" applyBorder="0" applyAlignment="0" applyProtection="0"/>
    <xf numFmtId="185" fontId="47" fillId="57" borderId="563" applyFont="0" applyFill="0" applyBorder="0" applyAlignment="0" applyProtection="0">
      <protection locked="0"/>
    </xf>
    <xf numFmtId="172" fontId="55" fillId="9" borderId="563">
      <alignment horizontal="right"/>
      <protection locked="0"/>
    </xf>
    <xf numFmtId="0" fontId="118" fillId="21" borderId="563"/>
    <xf numFmtId="49" fontId="100" fillId="47" borderId="563">
      <alignment horizontal="center"/>
    </xf>
    <xf numFmtId="3" fontId="79" fillId="10" borderId="563" applyFont="0" applyAlignment="0" applyProtection="0"/>
    <xf numFmtId="1" fontId="3" fillId="1" borderId="718">
      <protection locked="0"/>
    </xf>
    <xf numFmtId="311" fontId="219" fillId="0" borderId="934" applyBorder="0">
      <protection locked="0"/>
    </xf>
    <xf numFmtId="0" fontId="110" fillId="43" borderId="853" applyNumberFormat="0" applyFont="0" applyAlignment="0" applyProtection="0"/>
    <xf numFmtId="232" fontId="35" fillId="0" borderId="1316">
      <alignment horizontal="center" vertical="center"/>
      <protection locked="0"/>
    </xf>
    <xf numFmtId="175" fontId="43" fillId="0" borderId="853" applyBorder="0"/>
    <xf numFmtId="49" fontId="253" fillId="47" borderId="853">
      <alignment horizontal="center"/>
    </xf>
    <xf numFmtId="1" fontId="3" fillId="1" borderId="1358">
      <protection locked="0"/>
    </xf>
    <xf numFmtId="311" fontId="219" fillId="0" borderId="1514" applyBorder="0">
      <protection locked="0"/>
    </xf>
    <xf numFmtId="0" fontId="85" fillId="0" borderId="1297"/>
    <xf numFmtId="274" fontId="35" fillId="0" borderId="1296"/>
    <xf numFmtId="236" fontId="35" fillId="0" borderId="1293">
      <alignment horizontal="right" vertical="center"/>
      <protection locked="0"/>
    </xf>
    <xf numFmtId="235" fontId="35" fillId="0" borderId="1293">
      <alignment horizontal="right" vertical="center"/>
      <protection locked="0"/>
    </xf>
    <xf numFmtId="234" fontId="35" fillId="0" borderId="1293">
      <alignment horizontal="right" vertical="center"/>
      <protection locked="0"/>
    </xf>
    <xf numFmtId="233" fontId="35" fillId="0" borderId="1293">
      <alignment horizontal="right" vertical="center"/>
      <protection locked="0"/>
    </xf>
    <xf numFmtId="237" fontId="35" fillId="0" borderId="1293">
      <alignment horizontal="right" vertical="center"/>
      <protection locked="0"/>
    </xf>
    <xf numFmtId="232" fontId="35" fillId="0" borderId="1293">
      <alignment horizontal="right" vertical="center"/>
      <protection locked="0"/>
    </xf>
    <xf numFmtId="0" fontId="35" fillId="0" borderId="1293">
      <alignment vertical="center"/>
      <protection locked="0"/>
    </xf>
    <xf numFmtId="236" fontId="35" fillId="0" borderId="1293">
      <alignment horizontal="center" vertical="center"/>
      <protection locked="0"/>
    </xf>
    <xf numFmtId="235" fontId="35" fillId="0" borderId="1293">
      <alignment horizontal="center" vertical="center"/>
      <protection locked="0"/>
    </xf>
    <xf numFmtId="234" fontId="35" fillId="0" borderId="1293">
      <alignment horizontal="center" vertical="center"/>
      <protection locked="0"/>
    </xf>
    <xf numFmtId="233" fontId="35" fillId="0" borderId="1293">
      <alignment horizontal="center" vertical="center"/>
      <protection locked="0"/>
    </xf>
    <xf numFmtId="15" fontId="35" fillId="0" borderId="1293">
      <alignment horizontal="center" vertical="center"/>
      <protection locked="0"/>
    </xf>
    <xf numFmtId="232" fontId="35" fillId="0" borderId="1293">
      <alignment horizontal="center" vertical="center"/>
      <protection locked="0"/>
    </xf>
    <xf numFmtId="1" fontId="3" fillId="1" borderId="933">
      <protection locked="0"/>
    </xf>
    <xf numFmtId="311" fontId="219" fillId="0" borderId="934" applyBorder="0">
      <protection locked="0"/>
    </xf>
    <xf numFmtId="323" fontId="3" fillId="23" borderId="1515" applyFill="0" applyBorder="0" applyAlignment="0">
      <alignment horizontal="centerContinuous"/>
    </xf>
    <xf numFmtId="323" fontId="3" fillId="23" borderId="935" applyFill="0" applyBorder="0" applyAlignment="0">
      <alignment horizontal="centerContinuous"/>
    </xf>
    <xf numFmtId="0" fontId="148" fillId="0" borderId="1516" applyNumberFormat="0" applyAlignment="0" applyProtection="0">
      <alignment horizontal="left" vertical="center"/>
    </xf>
    <xf numFmtId="0" fontId="148" fillId="0" borderId="936" applyNumberFormat="0" applyAlignment="0" applyProtection="0">
      <alignment horizontal="left" vertical="center"/>
    </xf>
    <xf numFmtId="240" fontId="26" fillId="0" borderId="1517" applyFill="0"/>
    <xf numFmtId="261" fontId="48" fillId="0" borderId="500"/>
    <xf numFmtId="250" fontId="48" fillId="0" borderId="500"/>
    <xf numFmtId="240" fontId="26" fillId="0" borderId="937" applyFill="0"/>
    <xf numFmtId="261" fontId="48" fillId="0" borderId="500"/>
    <xf numFmtId="250" fontId="48" fillId="0" borderId="500"/>
    <xf numFmtId="246" fontId="48" fillId="0" borderId="500"/>
    <xf numFmtId="0" fontId="88" fillId="0" borderId="1202"/>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1" fontId="109" fillId="9" borderId="1207"/>
    <xf numFmtId="244" fontId="85" fillId="0" borderId="1208"/>
    <xf numFmtId="0" fontId="80" fillId="0" borderId="1209"/>
    <xf numFmtId="246" fontId="48" fillId="0" borderId="15"/>
    <xf numFmtId="250" fontId="48" fillId="0" borderId="15"/>
    <xf numFmtId="261" fontId="48" fillId="0" borderId="15"/>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240" fontId="26" fillId="0" borderId="1201" applyFill="0"/>
    <xf numFmtId="274" fontId="35" fillId="0" borderId="1210"/>
    <xf numFmtId="8" fontId="141" fillId="0" borderId="1211">
      <protection locked="0"/>
    </xf>
    <xf numFmtId="0" fontId="85" fillId="0" borderId="1212"/>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3" fontId="79" fillId="10" borderId="371" applyFont="0" applyAlignment="0" applyProtection="0"/>
    <xf numFmtId="175" fontId="3" fillId="9" borderId="1202" applyNumberFormat="0" applyFont="0" applyBorder="0" applyAlignment="0">
      <alignment horizontal="centerContinuous"/>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3" fontId="212" fillId="0" borderId="1217"/>
    <xf numFmtId="3" fontId="212" fillId="0" borderId="1217"/>
    <xf numFmtId="0" fontId="48" fillId="0" borderId="1218" applyNumberFormat="0" applyAlignment="0">
      <alignment vertical="center"/>
      <protection locked="0"/>
    </xf>
    <xf numFmtId="327" fontId="48" fillId="69" borderId="1218" applyNumberFormat="0" applyAlignment="0">
      <alignment vertical="center"/>
      <protection locked="0"/>
    </xf>
    <xf numFmtId="0" fontId="48" fillId="0" borderId="1219" applyNumberFormat="0" applyAlignment="0">
      <alignment vertical="center"/>
      <protection locked="0"/>
    </xf>
    <xf numFmtId="0" fontId="3" fillId="6" borderId="1221" applyNumberFormat="0" applyFont="0">
      <protection locked="0"/>
    </xf>
    <xf numFmtId="0" fontId="59" fillId="74" borderId="1223">
      <alignment horizontal="left" vertical="center" wrapText="1"/>
    </xf>
    <xf numFmtId="1" fontId="3" fillId="1" borderId="1197">
      <protection locked="0"/>
    </xf>
    <xf numFmtId="49" fontId="100" fillId="47" borderId="371">
      <alignment horizontal="center"/>
    </xf>
    <xf numFmtId="0" fontId="118" fillId="21" borderId="371"/>
    <xf numFmtId="240" fontId="26" fillId="0" borderId="638" applyFill="0"/>
    <xf numFmtId="274" fontId="35" fillId="0" borderId="643"/>
    <xf numFmtId="4" fontId="27" fillId="19" borderId="1082" applyNumberFormat="0" applyProtection="0">
      <alignment horizontal="left" vertical="center" indent="1"/>
    </xf>
    <xf numFmtId="235" fontId="35" fillId="0" borderId="1084">
      <alignment horizontal="right" vertical="center"/>
      <protection locked="0"/>
    </xf>
    <xf numFmtId="236" fontId="35" fillId="0" borderId="1084">
      <alignment horizontal="right" vertical="center"/>
      <protection locked="0"/>
    </xf>
    <xf numFmtId="244" fontId="85" fillId="0" borderId="1086"/>
    <xf numFmtId="274" fontId="35" fillId="0" borderId="1087"/>
    <xf numFmtId="0" fontId="85" fillId="0" borderId="1088"/>
    <xf numFmtId="175" fontId="3" fillId="9" borderId="1202" applyNumberFormat="0" applyFont="0" applyBorder="0" applyAlignment="0">
      <alignment horizontal="centerContinuous"/>
    </xf>
    <xf numFmtId="311" fontId="219" fillId="0" borderId="1198" applyBorder="0">
      <protection locked="0"/>
    </xf>
    <xf numFmtId="1" fontId="3" fillId="1" borderId="1137">
      <protection locked="0"/>
    </xf>
    <xf numFmtId="187" fontId="85" fillId="0" borderId="15" applyBorder="0"/>
    <xf numFmtId="172" fontId="49" fillId="15" borderId="15" applyBorder="0">
      <alignment horizontal="right"/>
    </xf>
    <xf numFmtId="172" fontId="49" fillId="0" borderId="15" applyBorder="0">
      <alignment horizontal="right"/>
    </xf>
    <xf numFmtId="0" fontId="88" fillId="0" borderId="1202"/>
    <xf numFmtId="0" fontId="91"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1" fontId="109" fillId="9" borderId="1207"/>
    <xf numFmtId="0" fontId="80" fillId="0" borderId="1209"/>
    <xf numFmtId="246" fontId="48" fillId="0" borderId="15"/>
    <xf numFmtId="247" fontId="48" fillId="0" borderId="15"/>
    <xf numFmtId="248" fontId="48" fillId="0" borderId="15"/>
    <xf numFmtId="250" fontId="48" fillId="0" borderId="15"/>
    <xf numFmtId="253" fontId="48" fillId="0" borderId="15"/>
    <xf numFmtId="254" fontId="48" fillId="0" borderId="15"/>
    <xf numFmtId="261" fontId="48" fillId="0" borderId="15"/>
    <xf numFmtId="265" fontId="48" fillId="0" borderId="15"/>
    <xf numFmtId="266" fontId="48" fillId="0" borderId="15"/>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8" fontId="141" fillId="0" borderId="1211">
      <protection locked="0"/>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46" borderId="1213">
      <alignment horizontal="center"/>
    </xf>
    <xf numFmtId="0" fontId="3" fillId="18"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175" fontId="3" fillId="9" borderId="1202" applyNumberFormat="0" applyFont="0" applyBorder="0" applyAlignment="0">
      <alignment horizontal="centerContinuous"/>
    </xf>
    <xf numFmtId="175" fontId="80" fillId="0" borderId="1215">
      <alignment vertical="center"/>
    </xf>
    <xf numFmtId="0" fontId="148" fillId="0" borderId="1202">
      <alignment horizontal="left" vertical="center"/>
    </xf>
    <xf numFmtId="49" fontId="36" fillId="0" borderId="1216"/>
    <xf numFmtId="3" fontId="212" fillId="0" borderId="1217"/>
    <xf numFmtId="3" fontId="212" fillId="0" borderId="1217"/>
    <xf numFmtId="0" fontId="48" fillId="0" borderId="1219" applyNumberFormat="0" applyAlignment="0">
      <alignment vertical="center"/>
      <protection locked="0"/>
    </xf>
    <xf numFmtId="0" fontId="3" fillId="6" borderId="1220">
      <alignment horizontal="right"/>
      <protection locked="0"/>
    </xf>
    <xf numFmtId="0" fontId="3" fillId="6" borderId="1221">
      <alignment horizontal="right"/>
      <protection locked="0"/>
    </xf>
    <xf numFmtId="0" fontId="115" fillId="18" borderId="1203" applyProtection="0">
      <alignment horizontal="right"/>
      <protection locked="0"/>
    </xf>
    <xf numFmtId="0" fontId="3" fillId="6" borderId="1221" applyNumberFormat="0" applyFont="0">
      <protection locked="0"/>
    </xf>
    <xf numFmtId="311" fontId="219" fillId="0" borderId="1198" applyBorder="0">
      <protection locked="0"/>
    </xf>
    <xf numFmtId="0" fontId="59" fillId="74" borderId="1223">
      <alignment horizontal="left" vertical="center" wrapText="1"/>
    </xf>
    <xf numFmtId="0" fontId="85" fillId="0" borderId="644"/>
    <xf numFmtId="172" fontId="55" fillId="9" borderId="371">
      <alignment horizontal="right"/>
      <protection locked="0"/>
    </xf>
    <xf numFmtId="250" fontId="48" fillId="0" borderId="15"/>
    <xf numFmtId="261" fontId="48" fillId="0" borderId="15"/>
    <xf numFmtId="240" fontId="26" fillId="0" borderId="1201" applyFill="0"/>
    <xf numFmtId="185" fontId="47" fillId="57" borderId="371" applyFont="0" applyFill="0" applyBorder="0" applyAlignment="0" applyProtection="0">
      <protection locked="0"/>
    </xf>
    <xf numFmtId="0" fontId="148" fillId="0" borderId="1200" applyNumberFormat="0" applyAlignment="0" applyProtection="0">
      <alignment horizontal="left" vertical="center"/>
    </xf>
    <xf numFmtId="323" fontId="3" fillId="23" borderId="1199" applyFill="0" applyBorder="0" applyAlignment="0">
      <alignment horizontal="centerContinuous"/>
    </xf>
    <xf numFmtId="0" fontId="35" fillId="0" borderId="1231">
      <alignment vertical="center"/>
      <protection locked="0"/>
    </xf>
    <xf numFmtId="233" fontId="35" fillId="0" borderId="1327">
      <alignment horizontal="center" vertical="center"/>
      <protection locked="0"/>
    </xf>
    <xf numFmtId="10" fontId="3" fillId="57" borderId="1236" applyNumberFormat="0" applyFont="0" applyBorder="0" applyAlignment="0" applyProtection="0">
      <protection locked="0"/>
    </xf>
    <xf numFmtId="0" fontId="95" fillId="0" borderId="1230" applyNumberFormat="0" applyFill="0" applyAlignment="0" applyProtection="0"/>
    <xf numFmtId="232" fontId="35" fillId="0" borderId="1231">
      <alignment horizontal="center" vertical="center"/>
      <protection locked="0"/>
    </xf>
    <xf numFmtId="235" fontId="35" fillId="0" borderId="1231">
      <alignment horizontal="center" vertical="center"/>
      <protection locked="0"/>
    </xf>
    <xf numFmtId="236" fontId="35" fillId="0" borderId="1280">
      <alignment horizontal="center" vertical="center"/>
      <protection locked="0"/>
    </xf>
    <xf numFmtId="0" fontId="103" fillId="38" borderId="1305"/>
    <xf numFmtId="235" fontId="35" fillId="0" borderId="1340">
      <alignment horizontal="right" vertical="center"/>
      <protection locked="0"/>
    </xf>
    <xf numFmtId="15" fontId="35" fillId="0" borderId="1256">
      <alignment horizontal="center" vertical="center"/>
      <protection locked="0"/>
    </xf>
    <xf numFmtId="236" fontId="35" fillId="0" borderId="1316">
      <alignment horizontal="right" vertical="center"/>
      <protection locked="0"/>
    </xf>
    <xf numFmtId="235" fontId="35" fillId="0" borderId="1244">
      <alignment horizontal="center" vertical="center"/>
      <protection locked="0"/>
    </xf>
    <xf numFmtId="0" fontId="95" fillId="0" borderId="1243" applyNumberFormat="0" applyFill="0" applyAlignment="0" applyProtection="0"/>
    <xf numFmtId="233" fontId="35" fillId="0" borderId="1316">
      <alignment horizontal="center" vertical="center"/>
      <protection locked="0"/>
    </xf>
    <xf numFmtId="15" fontId="35" fillId="0" borderId="1340">
      <alignment horizontal="center" vertical="center"/>
      <protection locked="0"/>
    </xf>
    <xf numFmtId="236" fontId="35" fillId="0" borderId="1364">
      <alignment horizontal="center" vertical="center"/>
      <protection locked="0"/>
    </xf>
    <xf numFmtId="274" fontId="35" fillId="0" borderId="1247"/>
    <xf numFmtId="235" fontId="35" fillId="0" borderId="1268">
      <alignment horizontal="right" vertical="center"/>
      <protection locked="0"/>
    </xf>
    <xf numFmtId="236" fontId="35" fillId="0" borderId="1304">
      <alignment horizontal="right" vertical="center"/>
      <protection locked="0"/>
    </xf>
    <xf numFmtId="0" fontId="85" fillId="0" borderId="1235"/>
    <xf numFmtId="232" fontId="35" fillId="0" borderId="1256">
      <alignment horizontal="right" vertical="center"/>
      <protection locked="0"/>
    </xf>
    <xf numFmtId="1" fontId="3" fillId="1" borderId="1322">
      <protection locked="0"/>
    </xf>
    <xf numFmtId="168" fontId="3" fillId="8" borderId="371" applyNumberFormat="0" applyFont="0" applyBorder="0" applyAlignment="0" applyProtection="0"/>
    <xf numFmtId="234" fontId="35" fillId="0" borderId="1231">
      <alignment horizontal="center" vertical="center"/>
      <protection locked="0"/>
    </xf>
    <xf numFmtId="236" fontId="35" fillId="0" borderId="1231">
      <alignment horizontal="center" vertical="center"/>
      <protection locked="0"/>
    </xf>
    <xf numFmtId="0" fontId="110" fillId="43" borderId="371" applyNumberFormat="0" applyFont="0" applyAlignment="0" applyProtection="0"/>
    <xf numFmtId="323" fontId="3" fillId="23" borderId="1264" applyFill="0" applyBorder="0" applyAlignment="0">
      <alignment horizontal="centerContinuous"/>
    </xf>
    <xf numFmtId="0" fontId="148" fillId="0" borderId="1324" applyNumberFormat="0" applyAlignment="0" applyProtection="0">
      <alignment horizontal="left" vertical="center"/>
    </xf>
    <xf numFmtId="232" fontId="35" fillId="0" borderId="1268">
      <alignment horizontal="center" vertical="center"/>
      <protection locked="0"/>
    </xf>
    <xf numFmtId="0" fontId="35" fillId="0" borderId="1364">
      <alignment vertical="center"/>
      <protection locked="0"/>
    </xf>
    <xf numFmtId="49" fontId="36" fillId="0" borderId="1216"/>
    <xf numFmtId="270" fontId="115" fillId="46" borderId="1203">
      <protection hidden="1"/>
    </xf>
    <xf numFmtId="15" fontId="35" fillId="0" borderId="1316">
      <alignment horizontal="center" vertical="center"/>
      <protection locked="0"/>
    </xf>
    <xf numFmtId="0" fontId="103" fillId="38" borderId="1328"/>
    <xf numFmtId="0" fontId="85" fillId="0" borderId="1297"/>
    <xf numFmtId="233" fontId="35" fillId="0" borderId="1256">
      <alignment horizontal="center" vertical="center"/>
      <protection locked="0"/>
    </xf>
    <xf numFmtId="0" fontId="148" fillId="0" borderId="637" applyNumberFormat="0" applyAlignment="0" applyProtection="0">
      <alignment horizontal="left" vertical="center"/>
    </xf>
    <xf numFmtId="244" fontId="85" fillId="0" borderId="1318"/>
    <xf numFmtId="0" fontId="110" fillId="43" borderId="1236" applyNumberFormat="0" applyFont="0" applyAlignment="0" applyProtection="0"/>
    <xf numFmtId="237" fontId="35" fillId="0" borderId="1280">
      <alignment horizontal="right" vertical="center"/>
      <protection locked="0"/>
    </xf>
    <xf numFmtId="323" fontId="3" fillId="23" borderId="1360" applyFill="0" applyBorder="0" applyAlignment="0">
      <alignment horizontal="centerContinuous"/>
    </xf>
    <xf numFmtId="9" fontId="36" fillId="71" borderId="853" applyProtection="0">
      <alignment horizontal="right"/>
      <protection locked="0"/>
    </xf>
    <xf numFmtId="311" fontId="219" fillId="0" borderId="1311" applyBorder="0">
      <protection locked="0"/>
    </xf>
    <xf numFmtId="235" fontId="35" fillId="0" borderId="1293">
      <alignment horizontal="center" vertical="center"/>
      <protection locked="0"/>
    </xf>
    <xf numFmtId="235" fontId="35" fillId="0" borderId="1280">
      <alignment horizontal="right" vertical="center"/>
      <protection locked="0"/>
    </xf>
    <xf numFmtId="274" fontId="35" fillId="0" borderId="1319"/>
    <xf numFmtId="311" fontId="219" fillId="0" borderId="1263" applyBorder="0">
      <protection locked="0"/>
    </xf>
    <xf numFmtId="4" fontId="27" fillId="19" borderId="1321" applyNumberFormat="0" applyProtection="0">
      <alignment horizontal="left" vertical="center" indent="1"/>
    </xf>
    <xf numFmtId="235" fontId="35" fillId="0" borderId="1316">
      <alignment horizontal="center" vertical="center"/>
      <protection locked="0"/>
    </xf>
    <xf numFmtId="236" fontId="35" fillId="0" borderId="1364">
      <alignment horizontal="center" vertical="center"/>
      <protection locked="0"/>
    </xf>
    <xf numFmtId="234" fontId="35" fillId="0" borderId="1316">
      <alignment horizontal="right" vertical="center"/>
      <protection locked="0"/>
    </xf>
    <xf numFmtId="234" fontId="35" fillId="0" borderId="1316">
      <alignment horizontal="center" vertical="center"/>
      <protection locked="0"/>
    </xf>
    <xf numFmtId="0" fontId="85" fillId="0" borderId="1212"/>
    <xf numFmtId="235" fontId="35" fillId="0" borderId="1316">
      <alignment horizontal="right" vertical="center"/>
      <protection locked="0"/>
    </xf>
    <xf numFmtId="311" fontId="219" fillId="0" borderId="1311" applyBorder="0">
      <protection locked="0"/>
    </xf>
    <xf numFmtId="274" fontId="35" fillId="0" borderId="1210"/>
    <xf numFmtId="0" fontId="103" fillId="38" borderId="1206"/>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323" fontId="3" fillId="23" borderId="636" applyFill="0" applyBorder="0" applyAlignment="0">
      <alignment horizontal="centerContinuous"/>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236" fontId="35" fillId="0" borderId="1316">
      <alignment horizontal="center" vertical="center"/>
      <protection locked="0"/>
    </xf>
    <xf numFmtId="0" fontId="103" fillId="38" borderId="1341"/>
    <xf numFmtId="311" fontId="219" fillId="0" borderId="1198" applyBorder="0">
      <protection locked="0"/>
    </xf>
    <xf numFmtId="0" fontId="63" fillId="0" borderId="371">
      <alignment horizontal="centerContinuous"/>
    </xf>
    <xf numFmtId="234" fontId="35" fillId="0" borderId="1293">
      <alignment horizontal="center" vertical="center"/>
      <protection locked="0"/>
    </xf>
    <xf numFmtId="236" fontId="35" fillId="0" borderId="1316">
      <alignment horizontal="right" vertical="center"/>
      <protection locked="0"/>
    </xf>
    <xf numFmtId="234" fontId="35" fillId="0" borderId="1316">
      <alignment horizontal="center" vertical="center"/>
      <protection locked="0"/>
    </xf>
    <xf numFmtId="274" fontId="35" fillId="0" borderId="1210"/>
    <xf numFmtId="244" fontId="85" fillId="0" borderId="1208"/>
    <xf numFmtId="0" fontId="103" fillId="38" borderId="1206"/>
    <xf numFmtId="233" fontId="35" fillId="0" borderId="1268">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4" fontId="27" fillId="19" borderId="1224" applyNumberFormat="0" applyProtection="0">
      <alignment horizontal="left" vertical="center" indent="1"/>
    </xf>
    <xf numFmtId="236" fontId="35" fillId="0" borderId="1352">
      <alignment horizontal="center" vertical="center"/>
      <protection locked="0"/>
    </xf>
    <xf numFmtId="0" fontId="85" fillId="0" borderId="1272"/>
    <xf numFmtId="233" fontId="35" fillId="0" borderId="1340">
      <alignment horizontal="right" vertical="center"/>
      <protection locked="0"/>
    </xf>
    <xf numFmtId="234" fontId="35" fillId="0" borderId="1280">
      <alignment horizontal="center" vertical="center"/>
      <protection locked="0"/>
    </xf>
    <xf numFmtId="232" fontId="35" fillId="0" borderId="1352">
      <alignment horizontal="center" vertical="center"/>
      <protection locked="0"/>
    </xf>
    <xf numFmtId="0" fontId="103" fillId="38" borderId="1341"/>
    <xf numFmtId="0" fontId="85" fillId="0" borderId="1308"/>
    <xf numFmtId="274" fontId="35" fillId="0" borderId="1234"/>
    <xf numFmtId="0" fontId="85" fillId="0" borderId="1320"/>
    <xf numFmtId="0" fontId="95" fillId="0" borderId="1326" applyNumberFormat="0" applyFill="0" applyAlignment="0" applyProtection="0"/>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56">
      <alignment horizontal="center" vertical="center"/>
      <protection locked="0"/>
    </xf>
    <xf numFmtId="274" fontId="35" fillId="0" borderId="1247"/>
    <xf numFmtId="232" fontId="35" fillId="0" borderId="1364">
      <alignment horizontal="center" vertical="center"/>
      <protection locked="0"/>
    </xf>
    <xf numFmtId="0" fontId="85" fillId="0" borderId="1320"/>
    <xf numFmtId="4" fontId="27" fillId="19" borderId="1273" applyNumberFormat="0" applyProtection="0">
      <alignment horizontal="left" vertical="center" indent="1"/>
    </xf>
    <xf numFmtId="0" fontId="103" fillId="38" borderId="1317"/>
    <xf numFmtId="49" fontId="100" fillId="41" borderId="1236">
      <alignment horizontal="center"/>
    </xf>
    <xf numFmtId="271" fontId="115" fillId="18" borderId="1203">
      <alignment horizontal="right"/>
    </xf>
    <xf numFmtId="244" fontId="85" fillId="0" borderId="1318"/>
    <xf numFmtId="232" fontId="35" fillId="0" borderId="1268">
      <alignment horizontal="right" vertical="center"/>
      <protection locked="0"/>
    </xf>
    <xf numFmtId="49" fontId="100" fillId="41" borderId="1236">
      <alignment horizontal="center"/>
    </xf>
    <xf numFmtId="233" fontId="35" fillId="0" borderId="1364">
      <alignment horizontal="right" vertical="center"/>
      <protection locked="0"/>
    </xf>
    <xf numFmtId="15" fontId="35" fillId="0" borderId="1316">
      <alignment horizontal="center" vertical="center"/>
      <protection locked="0"/>
    </xf>
    <xf numFmtId="236" fontId="35" fillId="0" borderId="1340">
      <alignment horizontal="right" vertical="center"/>
      <protection locked="0"/>
    </xf>
    <xf numFmtId="235" fontId="35" fillId="0" borderId="1244">
      <alignment horizontal="right" vertical="center"/>
      <protection locked="0"/>
    </xf>
    <xf numFmtId="232" fontId="35" fillId="0" borderId="1244">
      <alignment horizontal="right" vertical="center"/>
      <protection locked="0"/>
    </xf>
    <xf numFmtId="234" fontId="35" fillId="0" borderId="1244">
      <alignment horizontal="center" vertical="center"/>
      <protection locked="0"/>
    </xf>
    <xf numFmtId="0" fontId="95" fillId="0" borderId="124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18" fillId="0" borderId="1203" applyNumberFormat="0" applyFill="0" applyBorder="0" applyAlignment="0" applyProtection="0"/>
    <xf numFmtId="0" fontId="95" fillId="0" borderId="1351" applyNumberFormat="0" applyFill="0" applyAlignment="0" applyProtection="0"/>
    <xf numFmtId="4" fontId="27" fillId="19" borderId="1249" applyNumberFormat="0" applyProtection="0">
      <alignment horizontal="left" vertical="center" indent="1"/>
    </xf>
    <xf numFmtId="236" fontId="35" fillId="0" borderId="1364">
      <alignment horizontal="right" vertical="center"/>
      <protection locked="0"/>
    </xf>
    <xf numFmtId="274" fontId="35" fillId="0" borderId="1343"/>
    <xf numFmtId="10" fontId="3" fillId="57" borderId="853" applyNumberFormat="0" applyFont="0" applyBorder="0" applyAlignment="0" applyProtection="0">
      <protection locked="0"/>
    </xf>
    <xf numFmtId="0" fontId="104" fillId="43" borderId="853" applyProtection="0"/>
    <xf numFmtId="49" fontId="100" fillId="41" borderId="853">
      <alignment horizontal="center"/>
    </xf>
    <xf numFmtId="244" fontId="85" fillId="0" borderId="1246"/>
    <xf numFmtId="232" fontId="35" fillId="0" borderId="1316">
      <alignment horizontal="center" vertical="center"/>
      <protection locked="0"/>
    </xf>
    <xf numFmtId="234" fontId="35" fillId="0" borderId="1244">
      <alignment horizontal="right" vertical="center"/>
      <protection locked="0"/>
    </xf>
    <xf numFmtId="4" fontId="27" fillId="19" borderId="1321" applyNumberFormat="0" applyProtection="0">
      <alignment horizontal="left" vertical="center" indent="1"/>
    </xf>
    <xf numFmtId="237" fontId="35" fillId="0" borderId="1340">
      <alignment horizontal="right" vertical="center"/>
      <protection locked="0"/>
    </xf>
    <xf numFmtId="0" fontId="91" fillId="0" borderId="1203" applyNumberFormat="0" applyFill="0" applyBorder="0" applyAlignment="0" applyProtection="0"/>
    <xf numFmtId="232" fontId="35" fillId="0" borderId="1256">
      <alignment horizontal="center" vertical="center"/>
      <protection locked="0"/>
    </xf>
    <xf numFmtId="0" fontId="85" fillId="0" borderId="1260"/>
    <xf numFmtId="10" fontId="3" fillId="57" borderId="1236" applyNumberFormat="0" applyFont="0" applyBorder="0" applyAlignment="0" applyProtection="0">
      <protection locked="0"/>
    </xf>
    <xf numFmtId="0" fontId="95" fillId="0" borderId="1267" applyNumberFormat="0" applyFill="0" applyAlignment="0" applyProtection="0"/>
    <xf numFmtId="175" fontId="46" fillId="0" borderId="853"/>
    <xf numFmtId="0" fontId="35" fillId="0" borderId="853" applyFill="0">
      <alignment horizontal="center" vertical="center"/>
    </xf>
    <xf numFmtId="274" fontId="35" fillId="0" borderId="1367"/>
    <xf numFmtId="49" fontId="100" fillId="41" borderId="853">
      <alignment horizontal="center"/>
    </xf>
    <xf numFmtId="0" fontId="103" fillId="38" borderId="1269"/>
    <xf numFmtId="0" fontId="103" fillId="38" borderId="1245"/>
    <xf numFmtId="236" fontId="35" fillId="0" borderId="1244">
      <alignment horizontal="right" vertical="center"/>
      <protection locked="0"/>
    </xf>
    <xf numFmtId="9" fontId="36" fillId="71" borderId="371" applyProtection="0">
      <alignment horizontal="right"/>
      <protection locked="0"/>
    </xf>
    <xf numFmtId="311" fontId="219" fillId="0" borderId="635" applyBorder="0">
      <protection locked="0"/>
    </xf>
    <xf numFmtId="233" fontId="35" fillId="0" borderId="1244">
      <alignment horizontal="right" vertical="center"/>
      <protection locked="0"/>
    </xf>
    <xf numFmtId="237" fontId="35" fillId="0" borderId="1244">
      <alignment horizontal="right" vertical="center"/>
      <protection locked="0"/>
    </xf>
    <xf numFmtId="232" fontId="35" fillId="0" borderId="1244">
      <alignment horizontal="right" vertical="center"/>
      <protection locked="0"/>
    </xf>
    <xf numFmtId="236" fontId="35" fillId="0" borderId="1244">
      <alignment horizontal="center" vertical="center"/>
      <protection locked="0"/>
    </xf>
    <xf numFmtId="235" fontId="35" fillId="0" borderId="1244">
      <alignment horizontal="center" vertical="center"/>
      <protection locked="0"/>
    </xf>
    <xf numFmtId="233" fontId="35" fillId="0" borderId="1244">
      <alignment horizontal="center" vertical="center"/>
      <protection locked="0"/>
    </xf>
    <xf numFmtId="15" fontId="35" fillId="0" borderId="1244">
      <alignment horizontal="center" vertical="center"/>
      <protection locked="0"/>
    </xf>
    <xf numFmtId="232" fontId="35" fillId="0" borderId="1244">
      <alignment horizontal="center" vertical="center"/>
      <protection locked="0"/>
    </xf>
    <xf numFmtId="311" fontId="219" fillId="0" borderId="1239" applyBorder="0">
      <protection locked="0"/>
    </xf>
    <xf numFmtId="233" fontId="35" fillId="0" borderId="1293">
      <alignment horizontal="right" vertical="center"/>
      <protection locked="0"/>
    </xf>
    <xf numFmtId="311" fontId="219" fillId="0" borderId="1239" applyBorder="0">
      <protection locked="0"/>
    </xf>
    <xf numFmtId="1" fontId="3" fillId="1" borderId="634">
      <protection locked="0"/>
    </xf>
    <xf numFmtId="232" fontId="35" fillId="0" borderId="1340">
      <alignment horizontal="right" vertical="center"/>
      <protection locked="0"/>
    </xf>
    <xf numFmtId="0" fontId="59" fillId="74" borderId="1223">
      <alignment horizontal="left" vertical="center" wrapText="1"/>
    </xf>
    <xf numFmtId="323" fontId="3" fillId="23" borderId="1312" applyFill="0" applyBorder="0" applyAlignment="0">
      <alignment horizontal="centerContinuous"/>
    </xf>
    <xf numFmtId="233" fontId="35" fillId="0" borderId="1377">
      <alignment horizontal="right" vertical="center"/>
      <protection locked="0"/>
    </xf>
    <xf numFmtId="323" fontId="3" fillId="23" borderId="1336" applyFill="0" applyBorder="0" applyAlignment="0">
      <alignment horizontal="centerContinuous"/>
    </xf>
    <xf numFmtId="232" fontId="35" fillId="0" borderId="1316">
      <alignment horizontal="center" vertical="center"/>
      <protection locked="0"/>
    </xf>
    <xf numFmtId="232" fontId="35" fillId="0" borderId="1280">
      <alignment horizontal="right" vertical="center"/>
      <protection locked="0"/>
    </xf>
    <xf numFmtId="15" fontId="35" fillId="0" borderId="1327">
      <alignment horizontal="center" vertical="center"/>
      <protection locked="0"/>
    </xf>
    <xf numFmtId="4" fontId="27" fillId="19" borderId="1249" applyNumberFormat="0" applyProtection="0">
      <alignment horizontal="left" vertical="center" indent="1"/>
    </xf>
    <xf numFmtId="232" fontId="35" fillId="0" borderId="1280">
      <alignment horizontal="center" vertical="center"/>
      <protection locked="0"/>
    </xf>
    <xf numFmtId="0" fontId="115" fillId="18" borderId="1203" applyProtection="0">
      <alignment horizontal="right"/>
      <protection locked="0"/>
    </xf>
    <xf numFmtId="323" fontId="3" fillId="23" borderId="1199" applyFill="0" applyBorder="0" applyAlignment="0">
      <alignment horizontal="centerContinuous"/>
    </xf>
    <xf numFmtId="232" fontId="35" fillId="0" borderId="1316">
      <alignment horizontal="center" vertical="center"/>
      <protection locked="0"/>
    </xf>
    <xf numFmtId="233" fontId="35" fillId="0" borderId="1316">
      <alignment horizontal="right" vertical="center"/>
      <protection locked="0"/>
    </xf>
    <xf numFmtId="240" fontId="26" fillId="0" borderId="1325" applyFill="0"/>
    <xf numFmtId="233" fontId="35" fillId="0" borderId="1244">
      <alignment horizontal="right" vertical="center"/>
      <protection locked="0"/>
    </xf>
    <xf numFmtId="237" fontId="35" fillId="0" borderId="1244">
      <alignment horizontal="right" vertical="center"/>
      <protection locked="0"/>
    </xf>
    <xf numFmtId="236" fontId="35" fillId="0" borderId="1244">
      <alignment horizontal="center" vertical="center"/>
      <protection locked="0"/>
    </xf>
    <xf numFmtId="234" fontId="35" fillId="0" borderId="1244">
      <alignment horizontal="center" vertical="center"/>
      <protection locked="0"/>
    </xf>
    <xf numFmtId="15" fontId="35" fillId="0" borderId="1244">
      <alignment horizontal="center" vertical="center"/>
      <protection locked="0"/>
    </xf>
    <xf numFmtId="232" fontId="35" fillId="0" borderId="1244">
      <alignment horizontal="center" vertical="center"/>
      <protection locked="0"/>
    </xf>
    <xf numFmtId="0" fontId="103" fillId="38" borderId="1365"/>
    <xf numFmtId="236" fontId="35" fillId="0" borderId="1340">
      <alignment horizontal="center" vertical="center"/>
      <protection locked="0"/>
    </xf>
    <xf numFmtId="1" fontId="3" fillId="1" borderId="1370">
      <protection locked="0"/>
    </xf>
    <xf numFmtId="237" fontId="35" fillId="0" borderId="1316">
      <alignment horizontal="right" vertical="center"/>
      <protection locked="0"/>
    </xf>
    <xf numFmtId="0" fontId="148" fillId="0" borderId="1200" applyNumberFormat="0" applyAlignment="0" applyProtection="0">
      <alignment horizontal="left" vertical="center"/>
    </xf>
    <xf numFmtId="274" fontId="35" fillId="0" borderId="1307"/>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4" fontId="27" fillId="19" borderId="1249" applyNumberFormat="0" applyProtection="0">
      <alignment horizontal="left" vertical="center" indent="1"/>
    </xf>
    <xf numFmtId="0" fontId="85" fillId="0" borderId="1344"/>
    <xf numFmtId="0" fontId="148" fillId="0" borderId="1313" applyNumberFormat="0" applyAlignment="0" applyProtection="0">
      <alignment horizontal="left" vertical="center"/>
    </xf>
    <xf numFmtId="0" fontId="103" fillId="38" borderId="1305"/>
    <xf numFmtId="234" fontId="35" fillId="0" borderId="1293">
      <alignment horizontal="right" vertical="center"/>
      <protection locked="0"/>
    </xf>
    <xf numFmtId="1" fontId="3" fillId="1" borderId="1238">
      <protection locked="0"/>
    </xf>
    <xf numFmtId="237" fontId="35" fillId="0" borderId="1293">
      <alignment horizontal="right" vertical="center"/>
      <protection locked="0"/>
    </xf>
    <xf numFmtId="49" fontId="36" fillId="0" borderId="1216"/>
    <xf numFmtId="0" fontId="35" fillId="0" borderId="1293">
      <alignment vertical="center"/>
      <protection locked="0"/>
    </xf>
    <xf numFmtId="15" fontId="35" fillId="0" borderId="1293">
      <alignment horizontal="center" vertical="center"/>
      <protection locked="0"/>
    </xf>
    <xf numFmtId="232" fontId="35" fillId="0" borderId="1293">
      <alignment horizontal="center" vertical="center"/>
      <protection locked="0"/>
    </xf>
    <xf numFmtId="0" fontId="95" fillId="0" borderId="1292" applyNumberFormat="0" applyFill="0" applyAlignment="0" applyProtection="0"/>
    <xf numFmtId="236" fontId="35" fillId="0" borderId="1364">
      <alignment horizontal="right" vertical="center"/>
      <protection locked="0"/>
    </xf>
    <xf numFmtId="311" fontId="219" fillId="0" borderId="1239" applyBorder="0">
      <protection locked="0"/>
    </xf>
    <xf numFmtId="234" fontId="35" fillId="0" borderId="1364">
      <alignment horizontal="center" vertical="center"/>
      <protection locked="0"/>
    </xf>
    <xf numFmtId="232" fontId="35" fillId="0" borderId="1316">
      <alignment horizontal="right" vertical="center"/>
      <protection locked="0"/>
    </xf>
    <xf numFmtId="0" fontId="95" fillId="0" borderId="1315" applyNumberFormat="0" applyFill="0" applyAlignment="0" applyProtection="0"/>
    <xf numFmtId="4" fontId="27" fillId="19" borderId="1345" applyNumberFormat="0" applyProtection="0">
      <alignment horizontal="left" vertical="center" indent="1"/>
    </xf>
    <xf numFmtId="233" fontId="35" fillId="0" borderId="1280">
      <alignment horizontal="right" vertical="center"/>
      <protection locked="0"/>
    </xf>
    <xf numFmtId="232" fontId="35" fillId="0" borderId="1280">
      <alignment horizontal="right" vertical="center"/>
      <protection locked="0"/>
    </xf>
    <xf numFmtId="236" fontId="35" fillId="0" borderId="1280">
      <alignment horizontal="center" vertical="center"/>
      <protection locked="0"/>
    </xf>
    <xf numFmtId="234" fontId="35" fillId="0" borderId="1280">
      <alignment horizontal="center" vertical="center"/>
      <protection locked="0"/>
    </xf>
    <xf numFmtId="1" fontId="3" fillId="1" borderId="1262">
      <protection locked="0"/>
    </xf>
    <xf numFmtId="0" fontId="95" fillId="0" borderId="1339" applyNumberFormat="0" applyFill="0" applyAlignment="0" applyProtection="0"/>
    <xf numFmtId="0" fontId="148" fillId="0" borderId="1202">
      <alignment horizontal="left" vertical="center"/>
    </xf>
    <xf numFmtId="234" fontId="35" fillId="0" borderId="1352">
      <alignment horizontal="center" vertical="center"/>
      <protection locked="0"/>
    </xf>
    <xf numFmtId="237" fontId="35" fillId="0" borderId="1364">
      <alignment horizontal="right" vertical="center"/>
      <protection locked="0"/>
    </xf>
    <xf numFmtId="244" fontId="85" fillId="0" borderId="1318"/>
    <xf numFmtId="0" fontId="92" fillId="0" borderId="371" applyFill="0">
      <alignment horizontal="center" vertical="center"/>
    </xf>
    <xf numFmtId="0" fontId="35" fillId="0" borderId="371" applyFill="0">
      <alignment horizontal="center" vertical="center"/>
    </xf>
    <xf numFmtId="332" fontId="35" fillId="0" borderId="371" applyFill="0">
      <alignment horizontal="center" vertical="center"/>
    </xf>
    <xf numFmtId="233" fontId="35" fillId="0" borderId="1316">
      <alignment horizontal="right" vertical="center"/>
      <protection locked="0"/>
    </xf>
    <xf numFmtId="237" fontId="35" fillId="0" borderId="1316">
      <alignment horizontal="right" vertical="center"/>
      <protection locked="0"/>
    </xf>
    <xf numFmtId="232" fontId="35" fillId="0" borderId="1316">
      <alignment horizontal="right" vertical="center"/>
      <protection locked="0"/>
    </xf>
    <xf numFmtId="49" fontId="253" fillId="47" borderId="371">
      <alignment horizontal="center"/>
    </xf>
    <xf numFmtId="236" fontId="35" fillId="0" borderId="1316">
      <alignment horizontal="center" vertical="center"/>
      <protection locked="0"/>
    </xf>
    <xf numFmtId="15" fontId="35" fillId="0" borderId="1364">
      <alignment horizontal="center" vertical="center"/>
      <protection locked="0"/>
    </xf>
    <xf numFmtId="235" fontId="35" fillId="0" borderId="1340">
      <alignment horizontal="right" vertical="center"/>
      <protection locked="0"/>
    </xf>
    <xf numFmtId="49" fontId="36" fillId="0" borderId="1216"/>
    <xf numFmtId="175" fontId="43" fillId="0" borderId="371" applyBorder="0"/>
    <xf numFmtId="175" fontId="46" fillId="0" borderId="371"/>
    <xf numFmtId="236" fontId="35" fillId="0" borderId="1316">
      <alignment horizontal="right" vertical="center"/>
      <protection locked="0"/>
    </xf>
    <xf numFmtId="232" fontId="35" fillId="0" borderId="1316">
      <alignment horizontal="right" vertical="center"/>
      <protection locked="0"/>
    </xf>
    <xf numFmtId="232" fontId="35" fillId="0" borderId="1316">
      <alignment horizontal="right" vertical="center"/>
      <protection locked="0"/>
    </xf>
    <xf numFmtId="236" fontId="35" fillId="0" borderId="1316">
      <alignment horizontal="center" vertical="center"/>
      <protection locked="0"/>
    </xf>
    <xf numFmtId="0" fontId="35" fillId="0" borderId="1084">
      <alignment vertical="center"/>
      <protection locked="0"/>
    </xf>
    <xf numFmtId="10" fontId="3" fillId="57" borderId="853" applyNumberFormat="0" applyFont="0" applyBorder="0" applyAlignment="0" applyProtection="0">
      <protection locked="0"/>
    </xf>
    <xf numFmtId="244" fontId="85" fillId="0" borderId="1318"/>
    <xf numFmtId="172" fontId="55" fillId="9" borderId="853">
      <alignment horizontal="right"/>
      <protection locked="0"/>
    </xf>
    <xf numFmtId="0" fontId="147" fillId="10" borderId="563">
      <alignment horizontal="right"/>
    </xf>
    <xf numFmtId="4" fontId="27" fillId="19" borderId="250" applyNumberFormat="0" applyProtection="0">
      <alignment horizontal="left" vertical="center" indent="1"/>
    </xf>
    <xf numFmtId="233" fontId="35" fillId="0" borderId="1364">
      <alignment horizontal="center" vertical="center"/>
      <protection locked="0"/>
    </xf>
    <xf numFmtId="175" fontId="80" fillId="0" borderId="1215">
      <alignment vertical="center"/>
    </xf>
    <xf numFmtId="49" fontId="100" fillId="41" borderId="371">
      <alignment horizontal="center"/>
    </xf>
    <xf numFmtId="0" fontId="104" fillId="43" borderId="371" applyProtection="0"/>
    <xf numFmtId="0" fontId="147" fillId="10" borderId="371">
      <alignment horizontal="right"/>
    </xf>
    <xf numFmtId="10" fontId="3" fillId="57" borderId="371" applyNumberFormat="0" applyFont="0" applyBorder="0" applyAlignment="0" applyProtection="0">
      <protection locked="0"/>
    </xf>
    <xf numFmtId="309" fontId="156" fillId="6" borderId="371"/>
    <xf numFmtId="15" fontId="35" fillId="0" borderId="1231">
      <alignment horizontal="center" vertical="center"/>
      <protection locked="0"/>
    </xf>
    <xf numFmtId="237" fontId="35" fillId="0" borderId="1352">
      <alignment horizontal="right" vertical="center"/>
      <protection locked="0"/>
    </xf>
    <xf numFmtId="0" fontId="103" fillId="38" borderId="1085"/>
    <xf numFmtId="234" fontId="35" fillId="0" borderId="1364">
      <alignment horizontal="center" vertical="center"/>
      <protection locked="0"/>
    </xf>
    <xf numFmtId="311" fontId="219" fillId="0" borderId="635" applyBorder="0">
      <protection locked="0"/>
    </xf>
    <xf numFmtId="0" fontId="85" fillId="0" borderId="1248"/>
    <xf numFmtId="233" fontId="35" fillId="0" borderId="1316">
      <alignment horizontal="center" vertical="center"/>
      <protection locked="0"/>
    </xf>
    <xf numFmtId="234" fontId="35" fillId="0" borderId="1316">
      <alignment horizontal="right" vertical="center"/>
      <protection locked="0"/>
    </xf>
    <xf numFmtId="234" fontId="35" fillId="0" borderId="1340">
      <alignment horizontal="right" vertical="center"/>
      <protection locked="0"/>
    </xf>
    <xf numFmtId="3" fontId="79" fillId="10" borderId="371" applyFont="0" applyAlignment="0" applyProtection="0"/>
    <xf numFmtId="0" fontId="148" fillId="0" borderId="1200" applyNumberFormat="0" applyAlignment="0" applyProtection="0">
      <alignment horizontal="left" vertical="center"/>
    </xf>
    <xf numFmtId="0" fontId="3" fillId="6" borderId="1221">
      <alignment horizontal="right"/>
      <protection locked="0"/>
    </xf>
    <xf numFmtId="0" fontId="3" fillId="6" borderId="1220">
      <alignment horizontal="right"/>
      <protection locked="0"/>
    </xf>
    <xf numFmtId="49" fontId="100" fillId="47" borderId="371">
      <alignment horizontal="center"/>
    </xf>
    <xf numFmtId="0" fontId="118" fillId="21" borderId="371"/>
    <xf numFmtId="0" fontId="92" fillId="0" borderId="1203" applyNumberFormat="0" applyFill="0" applyBorder="0" applyAlignment="0" applyProtection="0"/>
    <xf numFmtId="172" fontId="55" fillId="9" borderId="371">
      <alignment horizontal="right"/>
      <protection locked="0"/>
    </xf>
    <xf numFmtId="246" fontId="48" fillId="0" borderId="15"/>
    <xf numFmtId="185" fontId="47" fillId="57" borderId="371" applyFont="0" applyFill="0" applyBorder="0" applyAlignment="0" applyProtection="0">
      <protection locked="0"/>
    </xf>
    <xf numFmtId="233" fontId="35" fillId="0" borderId="1231">
      <alignment horizontal="center" vertical="center"/>
      <protection locked="0"/>
    </xf>
    <xf numFmtId="4" fontId="27" fillId="19" borderId="1082" applyNumberFormat="0" applyProtection="0">
      <alignment horizontal="left" vertical="center" indent="1"/>
    </xf>
    <xf numFmtId="168" fontId="3" fillId="8" borderId="371" applyNumberFormat="0" applyFont="0" applyBorder="0" applyAlignment="0" applyProtection="0"/>
    <xf numFmtId="0" fontId="110" fillId="43" borderId="371" applyNumberFormat="0" applyFont="0" applyAlignment="0" applyProtection="0"/>
    <xf numFmtId="0" fontId="118" fillId="21" borderId="1236"/>
    <xf numFmtId="0" fontId="63" fillId="0" borderId="371">
      <alignment horizontal="centerContinuous"/>
    </xf>
    <xf numFmtId="0" fontId="85" fillId="0" borderId="1212"/>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44">
      <alignment horizontal="center" vertical="center"/>
      <protection locked="0"/>
    </xf>
    <xf numFmtId="0" fontId="35" fillId="0" borderId="1316">
      <alignment vertical="center"/>
      <protection locked="0"/>
    </xf>
    <xf numFmtId="269" fontId="115" fillId="45" borderId="1203">
      <protection hidden="1"/>
    </xf>
    <xf numFmtId="235" fontId="35" fillId="0" borderId="1316">
      <alignment horizontal="center" vertical="center"/>
      <protection locked="0"/>
    </xf>
    <xf numFmtId="0" fontId="35" fillId="0" borderId="1203" applyNumberFormat="0" applyFill="0" applyAlignment="0" applyProtection="0"/>
    <xf numFmtId="232" fontId="35" fillId="0" borderId="1364">
      <alignment horizontal="center" vertical="center"/>
      <protection locked="0"/>
    </xf>
    <xf numFmtId="309" fontId="156" fillId="6" borderId="853"/>
    <xf numFmtId="0" fontId="147" fillId="10" borderId="853">
      <alignment horizontal="right"/>
    </xf>
    <xf numFmtId="0" fontId="35" fillId="0" borderId="1268">
      <alignment vertical="center"/>
      <protection locked="0"/>
    </xf>
    <xf numFmtId="234" fontId="35" fillId="0" borderId="1316">
      <alignment horizontal="center" vertical="center"/>
      <protection locked="0"/>
    </xf>
    <xf numFmtId="233" fontId="35" fillId="0" borderId="1316">
      <alignment horizontal="right" vertical="center"/>
      <protection locked="0"/>
    </xf>
    <xf numFmtId="234" fontId="35" fillId="0" borderId="1340">
      <alignment horizontal="center" vertical="center"/>
      <protection locked="0"/>
    </xf>
    <xf numFmtId="1" fontId="3" fillId="1" borderId="1113">
      <protection locked="0"/>
    </xf>
    <xf numFmtId="274" fontId="35" fillId="0" borderId="1259"/>
    <xf numFmtId="274" fontId="35" fillId="0" borderId="1355"/>
    <xf numFmtId="235" fontId="35" fillId="0" borderId="1256">
      <alignment horizontal="center" vertical="center"/>
      <protection locked="0"/>
    </xf>
    <xf numFmtId="311" fontId="219" fillId="0" borderId="1311" applyBorder="0">
      <protection locked="0"/>
    </xf>
    <xf numFmtId="234" fontId="35" fillId="0" borderId="1280">
      <alignment horizontal="right" vertical="center"/>
      <protection locked="0"/>
    </xf>
    <xf numFmtId="323" fontId="3" fillId="23" borderId="1312" applyFill="0" applyBorder="0" applyAlignment="0">
      <alignment horizontal="centerContinuous"/>
    </xf>
    <xf numFmtId="234" fontId="35" fillId="0" borderId="1268">
      <alignment horizontal="center" vertical="center"/>
      <protection locked="0"/>
    </xf>
    <xf numFmtId="244" fontId="85" fillId="0" borderId="1318"/>
    <xf numFmtId="9" fontId="36" fillId="71" borderId="371" applyProtection="0">
      <alignment horizontal="right"/>
      <protection locked="0"/>
    </xf>
    <xf numFmtId="311" fontId="219" fillId="0" borderId="635" applyBorder="0">
      <protection locked="0"/>
    </xf>
    <xf numFmtId="0" fontId="95" fillId="0" borderId="1243" applyNumberFormat="0" applyFill="0" applyAlignment="0" applyProtection="0"/>
    <xf numFmtId="0" fontId="92" fillId="0" borderId="371" applyFill="0">
      <alignment horizontal="center" vertical="center"/>
    </xf>
    <xf numFmtId="0" fontId="35" fillId="0" borderId="371" applyFill="0">
      <alignment horizontal="center" vertical="center"/>
    </xf>
    <xf numFmtId="332" fontId="35" fillId="0" borderId="371" applyFill="0">
      <alignment horizontal="center" vertical="center"/>
    </xf>
    <xf numFmtId="49" fontId="253" fillId="47" borderId="371">
      <alignment horizontal="center"/>
    </xf>
    <xf numFmtId="240" fontId="26" fillId="0" borderId="1153" applyFill="0"/>
    <xf numFmtId="175" fontId="43" fillId="0" borderId="371" applyBorder="0"/>
    <xf numFmtId="175" fontId="46" fillId="0" borderId="371"/>
    <xf numFmtId="235" fontId="35" fillId="0" borderId="1316">
      <alignment horizontal="right" vertical="center"/>
      <protection locked="0"/>
    </xf>
    <xf numFmtId="236" fontId="35" fillId="0" borderId="1316">
      <alignment horizontal="center" vertical="center"/>
      <protection locked="0"/>
    </xf>
    <xf numFmtId="0" fontId="35" fillId="0" borderId="1316">
      <alignment vertical="center"/>
      <protection locked="0"/>
    </xf>
    <xf numFmtId="235" fontId="35" fillId="0" borderId="1316">
      <alignment horizontal="center" vertical="center"/>
      <protection locked="0"/>
    </xf>
    <xf numFmtId="175" fontId="3" fillId="9" borderId="1202" applyNumberFormat="0" applyFont="0" applyBorder="0" applyAlignment="0">
      <alignment horizontal="centerContinuous"/>
    </xf>
    <xf numFmtId="232" fontId="35" fillId="0" borderId="1084">
      <alignment horizontal="right" vertical="center"/>
      <protection locked="0"/>
    </xf>
    <xf numFmtId="233" fontId="35" fillId="0" borderId="1340">
      <alignment horizontal="center" vertical="center"/>
      <protection locked="0"/>
    </xf>
    <xf numFmtId="0" fontId="148" fillId="0" borderId="1265" applyNumberFormat="0" applyAlignment="0" applyProtection="0">
      <alignment horizontal="left" vertical="center"/>
    </xf>
    <xf numFmtId="274" fontId="35" fillId="0" borderId="1319"/>
    <xf numFmtId="0" fontId="148" fillId="0" borderId="1202">
      <alignment horizontal="left" vertical="center"/>
    </xf>
    <xf numFmtId="323" fontId="3" fillId="23" borderId="1199" applyFill="0" applyBorder="0" applyAlignment="0">
      <alignment horizontal="centerContinuous"/>
    </xf>
    <xf numFmtId="49" fontId="100" fillId="41" borderId="371">
      <alignment horizontal="center"/>
    </xf>
    <xf numFmtId="0" fontId="104" fillId="43" borderId="371" applyProtection="0"/>
    <xf numFmtId="10" fontId="3" fillId="6" borderId="1221">
      <alignment horizontal="right"/>
      <protection locked="0"/>
    </xf>
    <xf numFmtId="240" fontId="26" fillId="0" borderId="638" applyFill="0"/>
    <xf numFmtId="0" fontId="147" fillId="10" borderId="371">
      <alignment horizontal="right"/>
    </xf>
    <xf numFmtId="10" fontId="3" fillId="57" borderId="371" applyNumberFormat="0" applyFont="0" applyBorder="0" applyAlignment="0" applyProtection="0">
      <protection locked="0"/>
    </xf>
    <xf numFmtId="309" fontId="156" fillId="6" borderId="371"/>
    <xf numFmtId="0" fontId="148" fillId="0" borderId="637" applyNumberFormat="0" applyAlignment="0" applyProtection="0">
      <alignment horizontal="left" vertical="center"/>
    </xf>
    <xf numFmtId="323" fontId="3" fillId="23" borderId="636" applyFill="0" applyBorder="0" applyAlignment="0">
      <alignment horizontal="centerContinuous"/>
    </xf>
    <xf numFmtId="234" fontId="35" fillId="0" borderId="1244">
      <alignment horizontal="right" vertical="center"/>
      <protection locked="0"/>
    </xf>
    <xf numFmtId="323" fontId="3" fillId="23" borderId="1288" applyFill="0" applyBorder="0" applyAlignment="0">
      <alignment horizontal="centerContinuous"/>
    </xf>
    <xf numFmtId="237" fontId="35" fillId="0" borderId="1316">
      <alignment horizontal="right" vertical="center"/>
      <protection locked="0"/>
    </xf>
    <xf numFmtId="233" fontId="35" fillId="0" borderId="1340">
      <alignment horizontal="right" vertical="center"/>
      <protection locked="0"/>
    </xf>
    <xf numFmtId="0" fontId="103" fillId="38" borderId="1012"/>
    <xf numFmtId="0" fontId="35" fillId="0" borderId="652">
      <alignment vertical="center"/>
      <protection locked="0"/>
    </xf>
    <xf numFmtId="233" fontId="35" fillId="0" borderId="747">
      <alignment horizontal="center" vertical="center"/>
      <protection locked="0"/>
    </xf>
    <xf numFmtId="167" fontId="23" fillId="0" borderId="0" applyFont="0" applyFill="0" applyBorder="0" applyAlignment="0" applyProtection="0"/>
    <xf numFmtId="10" fontId="3" fillId="57" borderId="371" applyNumberFormat="0" applyFont="0" applyBorder="0" applyAlignment="0" applyProtection="0">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5" fontId="35" fillId="0" borderId="652">
      <alignment horizontal="center" vertical="center"/>
      <protection locked="0"/>
    </xf>
    <xf numFmtId="0" fontId="35" fillId="0" borderId="652">
      <alignment vertical="center"/>
      <protection locked="0"/>
    </xf>
    <xf numFmtId="236" fontId="35" fillId="0" borderId="700">
      <alignment horizontal="center" vertical="center"/>
      <protection locked="0"/>
    </xf>
    <xf numFmtId="0" fontId="103" fillId="38" borderId="725"/>
    <xf numFmtId="235" fontId="35" fillId="0" borderId="760">
      <alignment horizontal="right" vertical="center"/>
      <protection locked="0"/>
    </xf>
    <xf numFmtId="15" fontId="35" fillId="0" borderId="676">
      <alignment horizontal="center" vertical="center"/>
      <protection locked="0"/>
    </xf>
    <xf numFmtId="0" fontId="95" fillId="0" borderId="675" applyNumberFormat="0" applyFill="0" applyAlignment="0" applyProtection="0"/>
    <xf numFmtId="236" fontId="35" fillId="0" borderId="736">
      <alignment horizontal="right" vertical="center"/>
      <protection locked="0"/>
    </xf>
    <xf numFmtId="4" fontId="27" fillId="19" borderId="270" applyNumberFormat="0" applyProtection="0">
      <alignment horizontal="left" vertical="center" indent="1"/>
    </xf>
    <xf numFmtId="235" fontId="35" fillId="0" borderId="664">
      <alignment horizontal="center" vertical="center"/>
      <protection locked="0"/>
    </xf>
    <xf numFmtId="0" fontId="95" fillId="0" borderId="663" applyNumberFormat="0" applyFill="0" applyAlignment="0" applyProtection="0"/>
    <xf numFmtId="233" fontId="35" fillId="0" borderId="736">
      <alignment horizontal="center" vertical="center"/>
      <protection locked="0"/>
    </xf>
    <xf numFmtId="15" fontId="35" fillId="0" borderId="760">
      <alignment horizontal="center" vertical="center"/>
      <protection locked="0"/>
    </xf>
    <xf numFmtId="236" fontId="35" fillId="0" borderId="784">
      <alignment horizontal="center" vertical="center"/>
      <protection locked="0"/>
    </xf>
    <xf numFmtId="167" fontId="23" fillId="0" borderId="0" applyFont="0" applyFill="0" applyBorder="0" applyAlignment="0" applyProtection="0"/>
    <xf numFmtId="274" fontId="35" fillId="0" borderId="667"/>
    <xf numFmtId="235" fontId="35" fillId="0" borderId="688">
      <alignment horizontal="right" vertical="center"/>
      <protection locked="0"/>
    </xf>
    <xf numFmtId="236" fontId="35" fillId="0" borderId="724">
      <alignment horizontal="right" vertical="center"/>
      <protection locked="0"/>
    </xf>
    <xf numFmtId="0" fontId="85" fillId="0" borderId="656"/>
    <xf numFmtId="232" fontId="35" fillId="0" borderId="676">
      <alignment horizontal="right" vertical="center"/>
      <protection locked="0"/>
    </xf>
    <xf numFmtId="1" fontId="3" fillId="1" borderId="742">
      <protection locked="0"/>
    </xf>
    <xf numFmtId="232" fontId="35" fillId="0" borderId="652">
      <alignment horizontal="right" vertical="center"/>
      <protection locked="0"/>
    </xf>
    <xf numFmtId="234" fontId="35" fillId="0" borderId="652">
      <alignment horizontal="center" vertical="center"/>
      <protection locked="0"/>
    </xf>
    <xf numFmtId="236" fontId="35" fillId="0" borderId="652">
      <alignment horizontal="center" vertical="center"/>
      <protection locked="0"/>
    </xf>
    <xf numFmtId="323" fontId="3" fillId="23" borderId="684" applyFill="0" applyBorder="0" applyAlignment="0">
      <alignment horizontal="centerContinuous"/>
    </xf>
    <xf numFmtId="0" fontId="148" fillId="0" borderId="744" applyNumberFormat="0" applyAlignment="0" applyProtection="0">
      <alignment horizontal="left" vertical="center"/>
    </xf>
    <xf numFmtId="232" fontId="35" fillId="0" borderId="688">
      <alignment horizontal="center" vertical="center"/>
      <protection locked="0"/>
    </xf>
    <xf numFmtId="0" fontId="35" fillId="0" borderId="784">
      <alignment vertical="center"/>
      <protection locked="0"/>
    </xf>
    <xf numFmtId="49" fontId="36" fillId="0" borderId="360"/>
    <xf numFmtId="270" fontId="115" fillId="46" borderId="352">
      <protection hidden="1"/>
    </xf>
    <xf numFmtId="15" fontId="35" fillId="0" borderId="736">
      <alignment horizontal="center" vertical="center"/>
      <protection locked="0"/>
    </xf>
    <xf numFmtId="0" fontId="103" fillId="38" borderId="748"/>
    <xf numFmtId="0" fontId="85" fillId="0" borderId="717"/>
    <xf numFmtId="233" fontId="35" fillId="0" borderId="676">
      <alignment horizontal="center" vertical="center"/>
      <protection locked="0"/>
    </xf>
    <xf numFmtId="244" fontId="85" fillId="0" borderId="738"/>
    <xf numFmtId="237" fontId="35" fillId="0" borderId="772">
      <alignment horizontal="right" vertical="center"/>
      <protection locked="0"/>
    </xf>
    <xf numFmtId="0" fontId="118" fillId="21" borderId="371"/>
    <xf numFmtId="0" fontId="110" fillId="43" borderId="371" applyNumberFormat="0" applyFont="0" applyAlignment="0" applyProtection="0"/>
    <xf numFmtId="237" fontId="35" fillId="0" borderId="700">
      <alignment horizontal="right" vertical="center"/>
      <protection locked="0"/>
    </xf>
    <xf numFmtId="323" fontId="3" fillId="23" borderId="780" applyFill="0" applyBorder="0" applyAlignment="0">
      <alignment horizontal="centerContinuous"/>
    </xf>
    <xf numFmtId="9" fontId="36" fillId="71" borderId="371" applyProtection="0">
      <alignment horizontal="right"/>
      <protection locked="0"/>
    </xf>
    <xf numFmtId="311" fontId="219" fillId="0" borderId="731" applyBorder="0">
      <protection locked="0"/>
    </xf>
    <xf numFmtId="235" fontId="35" fillId="0" borderId="713">
      <alignment horizontal="center" vertical="center"/>
      <protection locked="0"/>
    </xf>
    <xf numFmtId="235" fontId="35" fillId="0" borderId="700">
      <alignment horizontal="right" vertical="center"/>
      <protection locked="0"/>
    </xf>
    <xf numFmtId="274" fontId="35" fillId="0" borderId="739"/>
    <xf numFmtId="311" fontId="219" fillId="0" borderId="683" applyBorder="0">
      <protection locked="0"/>
    </xf>
    <xf numFmtId="4" fontId="27" fillId="19" borderId="741" applyNumberFormat="0" applyProtection="0">
      <alignment horizontal="left" vertical="center" indent="1"/>
    </xf>
    <xf numFmtId="235" fontId="35" fillId="0" borderId="736">
      <alignment horizontal="center" vertical="center"/>
      <protection locked="0"/>
    </xf>
    <xf numFmtId="236" fontId="35" fillId="0" borderId="784">
      <alignment horizontal="center" vertical="center"/>
      <protection locked="0"/>
    </xf>
    <xf numFmtId="234" fontId="35" fillId="0" borderId="736">
      <alignment horizontal="right" vertical="center"/>
      <protection locked="0"/>
    </xf>
    <xf numFmtId="234" fontId="35" fillId="0" borderId="736">
      <alignment horizontal="center" vertical="center"/>
      <protection locked="0"/>
    </xf>
    <xf numFmtId="0" fontId="85" fillId="0" borderId="644"/>
    <xf numFmtId="235" fontId="35" fillId="0" borderId="736">
      <alignment horizontal="right" vertical="center"/>
      <protection locked="0"/>
    </xf>
    <xf numFmtId="311" fontId="219" fillId="0" borderId="731" applyBorder="0">
      <protection locked="0"/>
    </xf>
    <xf numFmtId="274" fontId="35" fillId="0" borderId="643"/>
    <xf numFmtId="0" fontId="103" fillId="38" borderId="641"/>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0" fontId="35" fillId="0" borderId="736">
      <alignment vertical="center"/>
      <protection locked="0"/>
    </xf>
    <xf numFmtId="236" fontId="35" fillId="0" borderId="736">
      <alignment horizontal="center" vertical="center"/>
      <protection locked="0"/>
    </xf>
    <xf numFmtId="0" fontId="103" fillId="38" borderId="761"/>
    <xf numFmtId="311" fontId="219" fillId="0" borderId="635" applyBorder="0">
      <protection locked="0"/>
    </xf>
    <xf numFmtId="234" fontId="35" fillId="0" borderId="713">
      <alignment horizontal="center" vertical="center"/>
      <protection locked="0"/>
    </xf>
    <xf numFmtId="0" fontId="85" fillId="0" borderId="644"/>
    <xf numFmtId="236" fontId="35" fillId="0" borderId="736">
      <alignment horizontal="right" vertical="center"/>
      <protection locked="0"/>
    </xf>
    <xf numFmtId="234" fontId="35" fillId="0" borderId="736">
      <alignment horizontal="center" vertical="center"/>
      <protection locked="0"/>
    </xf>
    <xf numFmtId="274" fontId="35" fillId="0" borderId="643"/>
    <xf numFmtId="244" fontId="85" fillId="0" borderId="642"/>
    <xf numFmtId="0" fontId="103" fillId="38" borderId="641"/>
    <xf numFmtId="233" fontId="35" fillId="0" borderId="688">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4" fontId="27" fillId="19" borderId="645" applyNumberFormat="0" applyProtection="0">
      <alignment horizontal="left" vertical="center" indent="1"/>
    </xf>
    <xf numFmtId="236" fontId="35" fillId="0" borderId="772">
      <alignment horizontal="center" vertical="center"/>
      <protection locked="0"/>
    </xf>
    <xf numFmtId="0" fontId="85" fillId="0" borderId="692"/>
    <xf numFmtId="233" fontId="35" fillId="0" borderId="760">
      <alignment horizontal="right" vertical="center"/>
      <protection locked="0"/>
    </xf>
    <xf numFmtId="234" fontId="35" fillId="0" borderId="700">
      <alignment horizontal="center" vertical="center"/>
      <protection locked="0"/>
    </xf>
    <xf numFmtId="232" fontId="35" fillId="0" borderId="772">
      <alignment horizontal="center" vertical="center"/>
      <protection locked="0"/>
    </xf>
    <xf numFmtId="0" fontId="103" fillId="38" borderId="761"/>
    <xf numFmtId="0" fontId="85" fillId="0" borderId="728"/>
    <xf numFmtId="274" fontId="35" fillId="0" borderId="655"/>
    <xf numFmtId="0" fontId="85" fillId="0" borderId="740"/>
    <xf numFmtId="0" fontId="95" fillId="0" borderId="746" applyNumberFormat="0" applyFill="0" applyAlignment="0" applyProtection="0"/>
    <xf numFmtId="4" fontId="27" fillId="19" borderId="645" applyNumberFormat="0" applyProtection="0">
      <alignment horizontal="left" vertical="center" indent="1"/>
    </xf>
    <xf numFmtId="0" fontId="35" fillId="0" borderId="700">
      <alignment vertical="center"/>
      <protection locked="0"/>
    </xf>
    <xf numFmtId="4" fontId="27" fillId="19" borderId="645" applyNumberFormat="0" applyProtection="0">
      <alignment horizontal="left" vertical="center" indent="1"/>
    </xf>
    <xf numFmtId="15" fontId="35" fillId="0" borderId="676">
      <alignment horizontal="center" vertical="center"/>
      <protection locked="0"/>
    </xf>
    <xf numFmtId="274" fontId="35" fillId="0" borderId="667"/>
    <xf numFmtId="15" fontId="35" fillId="0" borderId="664">
      <alignment horizontal="center" vertical="center"/>
      <protection locked="0"/>
    </xf>
    <xf numFmtId="232" fontId="35" fillId="0" borderId="784">
      <alignment horizontal="center" vertical="center"/>
      <protection locked="0"/>
    </xf>
    <xf numFmtId="0" fontId="35" fillId="0" borderId="736">
      <alignment vertical="center"/>
      <protection locked="0"/>
    </xf>
    <xf numFmtId="0" fontId="85" fillId="0" borderId="740"/>
    <xf numFmtId="4" fontId="27" fillId="19" borderId="693" applyNumberFormat="0" applyProtection="0">
      <alignment horizontal="left" vertical="center" indent="1"/>
    </xf>
    <xf numFmtId="0" fontId="103" fillId="38" borderId="737"/>
    <xf numFmtId="49" fontId="100" fillId="41" borderId="371">
      <alignment horizontal="center"/>
    </xf>
    <xf numFmtId="271" fontId="115" fillId="18" borderId="352">
      <alignment horizontal="right"/>
    </xf>
    <xf numFmtId="269" fontId="115" fillId="45" borderId="352">
      <protection hidden="1"/>
    </xf>
    <xf numFmtId="244" fontId="85" fillId="0" borderId="738"/>
    <xf numFmtId="232" fontId="35" fillId="0" borderId="688">
      <alignment horizontal="right" vertical="center"/>
      <protection locked="0"/>
    </xf>
    <xf numFmtId="235" fontId="35" fillId="0" borderId="736">
      <alignment horizontal="center" vertical="center"/>
      <protection locked="0"/>
    </xf>
    <xf numFmtId="49" fontId="100" fillId="41" borderId="563">
      <alignment horizontal="center"/>
    </xf>
    <xf numFmtId="233" fontId="35" fillId="0" borderId="784">
      <alignment horizontal="right" vertical="center"/>
      <protection locked="0"/>
    </xf>
    <xf numFmtId="15" fontId="35" fillId="0" borderId="736">
      <alignment horizontal="center" vertical="center"/>
      <protection locked="0"/>
    </xf>
    <xf numFmtId="236" fontId="35" fillId="0" borderId="760">
      <alignment horizontal="right" vertical="center"/>
      <protection locked="0"/>
    </xf>
    <xf numFmtId="235" fontId="35" fillId="0" borderId="664">
      <alignment horizontal="right" vertical="center"/>
      <protection locked="0"/>
    </xf>
    <xf numFmtId="232" fontId="35" fillId="0" borderId="664">
      <alignment horizontal="right" vertical="center"/>
      <protection locked="0"/>
    </xf>
    <xf numFmtId="234" fontId="35" fillId="0" borderId="664">
      <alignment horizontal="center" vertical="center"/>
      <protection locked="0"/>
    </xf>
    <xf numFmtId="0" fontId="95" fillId="0" borderId="663" applyNumberFormat="0" applyFill="0" applyAlignment="0" applyProtection="0"/>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18" fillId="0" borderId="613" applyNumberFormat="0" applyFill="0" applyBorder="0" applyAlignment="0" applyProtection="0"/>
    <xf numFmtId="0" fontId="95" fillId="0" borderId="771" applyNumberFormat="0" applyFill="0" applyAlignment="0" applyProtection="0"/>
    <xf numFmtId="4" fontId="27" fillId="19" borderId="669" applyNumberFormat="0" applyProtection="0">
      <alignment horizontal="left" vertical="center" indent="1"/>
    </xf>
    <xf numFmtId="236" fontId="35" fillId="0" borderId="784">
      <alignment horizontal="right" vertical="center"/>
      <protection locked="0"/>
    </xf>
    <xf numFmtId="232" fontId="35" fillId="0" borderId="784">
      <alignment horizontal="center" vertical="center"/>
      <protection locked="0"/>
    </xf>
    <xf numFmtId="274" fontId="35" fillId="0" borderId="763"/>
    <xf numFmtId="309" fontId="156" fillId="6" borderId="371"/>
    <xf numFmtId="10" fontId="3" fillId="57" borderId="371" applyNumberFormat="0" applyFont="0" applyBorder="0" applyAlignment="0" applyProtection="0">
      <protection locked="0"/>
    </xf>
    <xf numFmtId="0" fontId="147" fillId="10" borderId="371">
      <alignment horizontal="right"/>
    </xf>
    <xf numFmtId="0" fontId="104" fillId="43" borderId="371" applyProtection="0"/>
    <xf numFmtId="0" fontId="35" fillId="0" borderId="688">
      <alignment vertical="center"/>
      <protection locked="0"/>
    </xf>
    <xf numFmtId="49" fontId="100" fillId="41" borderId="371">
      <alignment horizontal="center"/>
    </xf>
    <xf numFmtId="234" fontId="35" fillId="0" borderId="736">
      <alignment horizontal="center" vertical="center"/>
      <protection locked="0"/>
    </xf>
    <xf numFmtId="244" fontId="85" fillId="0" borderId="666"/>
    <xf numFmtId="233" fontId="35" fillId="0" borderId="736">
      <alignment horizontal="right" vertical="center"/>
      <protection locked="0"/>
    </xf>
    <xf numFmtId="232" fontId="35" fillId="0" borderId="736">
      <alignment horizontal="center" vertical="center"/>
      <protection locked="0"/>
    </xf>
    <xf numFmtId="234" fontId="35" fillId="0" borderId="760">
      <alignment horizontal="center" vertical="center"/>
      <protection locked="0"/>
    </xf>
    <xf numFmtId="234" fontId="35" fillId="0" borderId="664">
      <alignment horizontal="right" vertical="center"/>
      <protection locked="0"/>
    </xf>
    <xf numFmtId="1" fontId="3" fillId="1" borderId="284">
      <protection locked="0"/>
    </xf>
    <xf numFmtId="4" fontId="27" fillId="19" borderId="741" applyNumberFormat="0" applyProtection="0">
      <alignment horizontal="left" vertical="center" indent="1"/>
    </xf>
    <xf numFmtId="237" fontId="35" fillId="0" borderId="760">
      <alignment horizontal="right" vertical="center"/>
      <protection locked="0"/>
    </xf>
    <xf numFmtId="274" fontId="35" fillId="0" borderId="679"/>
    <xf numFmtId="0" fontId="91" fillId="0" borderId="613" applyNumberFormat="0" applyFill="0" applyBorder="0" applyAlignment="0" applyProtection="0"/>
    <xf numFmtId="274" fontId="35" fillId="0" borderId="775"/>
    <xf numFmtId="232" fontId="35" fillId="0" borderId="676">
      <alignment horizontal="center" vertical="center"/>
      <protection locked="0"/>
    </xf>
    <xf numFmtId="235" fontId="35" fillId="0" borderId="676">
      <alignment horizontal="center" vertical="center"/>
      <protection locked="0"/>
    </xf>
    <xf numFmtId="0" fontId="85" fillId="0" borderId="680"/>
    <xf numFmtId="311" fontId="219" fillId="0" borderId="731" applyBorder="0">
      <protection locked="0"/>
    </xf>
    <xf numFmtId="10" fontId="3" fillId="57" borderId="563" applyNumberFormat="0" applyFont="0" applyBorder="0" applyAlignment="0" applyProtection="0">
      <protection locked="0"/>
    </xf>
    <xf numFmtId="234" fontId="35" fillId="0" borderId="700">
      <alignment horizontal="right" vertical="center"/>
      <protection locked="0"/>
    </xf>
    <xf numFmtId="0" fontId="95" fillId="0" borderId="687" applyNumberFormat="0" applyFill="0" applyAlignment="0" applyProtection="0"/>
    <xf numFmtId="323" fontId="3" fillId="23" borderId="732" applyFill="0" applyBorder="0" applyAlignment="0">
      <alignment horizontal="centerContinuous"/>
    </xf>
    <xf numFmtId="175" fontId="46" fillId="0" borderId="371"/>
    <xf numFmtId="234" fontId="35" fillId="0" borderId="688">
      <alignment horizontal="center" vertical="center"/>
      <protection locked="0"/>
    </xf>
    <xf numFmtId="0" fontId="35" fillId="0" borderId="371" applyFill="0">
      <alignment horizontal="center" vertical="center"/>
    </xf>
    <xf numFmtId="274" fontId="35" fillId="0" borderId="787"/>
    <xf numFmtId="49" fontId="100" fillId="41" borderId="371">
      <alignment horizontal="center"/>
    </xf>
    <xf numFmtId="0" fontId="103" fillId="38" borderId="689"/>
    <xf numFmtId="244" fontId="85" fillId="0" borderId="738"/>
    <xf numFmtId="0" fontId="103" fillId="38" borderId="665"/>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3" fontId="35" fillId="0" borderId="664">
      <alignment horizontal="right" vertical="center"/>
      <protection locked="0"/>
    </xf>
    <xf numFmtId="237" fontId="35" fillId="0" borderId="664">
      <alignment horizontal="right" vertical="center"/>
      <protection locked="0"/>
    </xf>
    <xf numFmtId="232" fontId="35" fillId="0" borderId="664">
      <alignment horizontal="right" vertical="center"/>
      <protection locked="0"/>
    </xf>
    <xf numFmtId="236" fontId="35" fillId="0" borderId="664">
      <alignment horizontal="center" vertical="center"/>
      <protection locked="0"/>
    </xf>
    <xf numFmtId="235" fontId="35" fillId="0" borderId="664">
      <alignment horizontal="center" vertical="center"/>
      <protection locked="0"/>
    </xf>
    <xf numFmtId="233" fontId="35" fillId="0" borderId="664">
      <alignment horizontal="center" vertical="center"/>
      <protection locked="0"/>
    </xf>
    <xf numFmtId="15" fontId="35" fillId="0" borderId="664">
      <alignment horizontal="center" vertical="center"/>
      <protection locked="0"/>
    </xf>
    <xf numFmtId="232" fontId="35" fillId="0" borderId="664">
      <alignment horizontal="center" vertical="center"/>
      <protection locked="0"/>
    </xf>
    <xf numFmtId="0" fontId="95" fillId="0" borderId="663" applyNumberFormat="0" applyFill="0" applyAlignment="0" applyProtection="0"/>
    <xf numFmtId="311" fontId="219" fillId="0" borderId="659" applyBorder="0">
      <protection locked="0"/>
    </xf>
    <xf numFmtId="233" fontId="35" fillId="0" borderId="713">
      <alignment horizontal="right" vertical="center"/>
      <protection locked="0"/>
    </xf>
    <xf numFmtId="311" fontId="219" fillId="0" borderId="659" applyBorder="0">
      <protection locked="0"/>
    </xf>
    <xf numFmtId="0" fontId="85" fillId="0" borderId="668"/>
    <xf numFmtId="232" fontId="35" fillId="0" borderId="760">
      <alignment horizontal="right" vertical="center"/>
      <protection locked="0"/>
    </xf>
    <xf numFmtId="274" fontId="35" fillId="0" borderId="667"/>
    <xf numFmtId="244" fontId="85" fillId="0" borderId="666"/>
    <xf numFmtId="233" fontId="35" fillId="0" borderId="736">
      <alignment horizontal="center" vertical="center"/>
      <protection locked="0"/>
    </xf>
    <xf numFmtId="0" fontId="103" fillId="38" borderId="665"/>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3" fontId="35" fillId="0" borderId="664">
      <alignment horizontal="right" vertical="center"/>
      <protection locked="0"/>
    </xf>
    <xf numFmtId="237" fontId="35" fillId="0" borderId="664">
      <alignment horizontal="right" vertical="center"/>
      <protection locked="0"/>
    </xf>
    <xf numFmtId="232" fontId="35" fillId="0" borderId="664">
      <alignment horizontal="right" vertical="center"/>
      <protection locked="0"/>
    </xf>
    <xf numFmtId="271" fontId="115" fillId="18" borderId="352">
      <alignment horizontal="right"/>
    </xf>
    <xf numFmtId="244" fontId="85" fillId="0" borderId="774"/>
    <xf numFmtId="0" fontId="59" fillId="74" borderId="361">
      <alignment horizontal="left" vertical="center" wrapText="1"/>
    </xf>
    <xf numFmtId="323" fontId="3" fillId="23" borderId="732" applyFill="0" applyBorder="0" applyAlignment="0">
      <alignment horizontal="centerContinuous"/>
    </xf>
    <xf numFmtId="233" fontId="35" fillId="0" borderId="797">
      <alignment horizontal="right" vertical="center"/>
      <protection locked="0"/>
    </xf>
    <xf numFmtId="323" fontId="3" fillId="23" borderId="756" applyFill="0" applyBorder="0" applyAlignment="0">
      <alignment horizontal="centerContinuous"/>
    </xf>
    <xf numFmtId="167" fontId="23" fillId="0" borderId="0" applyFont="0" applyFill="0" applyBorder="0" applyAlignment="0" applyProtection="0"/>
    <xf numFmtId="232" fontId="35" fillId="0" borderId="736">
      <alignment horizontal="center" vertical="center"/>
      <protection locked="0"/>
    </xf>
    <xf numFmtId="232" fontId="35" fillId="0" borderId="700">
      <alignment horizontal="right" vertical="center"/>
      <protection locked="0"/>
    </xf>
    <xf numFmtId="15" fontId="35" fillId="0" borderId="747">
      <alignment horizontal="center" vertical="center"/>
      <protection locked="0"/>
    </xf>
    <xf numFmtId="4" fontId="27" fillId="19" borderId="669" applyNumberFormat="0" applyProtection="0">
      <alignment horizontal="left" vertical="center" indent="1"/>
    </xf>
    <xf numFmtId="232" fontId="35" fillId="0" borderId="700">
      <alignment horizontal="center" vertical="center"/>
      <protection locked="0"/>
    </xf>
    <xf numFmtId="0" fontId="115" fillId="18" borderId="352" applyProtection="0">
      <alignment horizontal="right"/>
      <protection locked="0"/>
    </xf>
    <xf numFmtId="323" fontId="3" fillId="23" borderId="636" applyFill="0" applyBorder="0" applyAlignment="0">
      <alignment horizontal="centerContinuous"/>
    </xf>
    <xf numFmtId="232" fontId="35" fillId="0" borderId="736">
      <alignment horizontal="center" vertical="center"/>
      <protection locked="0"/>
    </xf>
    <xf numFmtId="233" fontId="35" fillId="0" borderId="736">
      <alignment horizontal="right" vertical="center"/>
      <protection locked="0"/>
    </xf>
    <xf numFmtId="240" fontId="26" fillId="0" borderId="745" applyFill="0"/>
    <xf numFmtId="233" fontId="35" fillId="0" borderId="664">
      <alignment horizontal="right" vertical="center"/>
      <protection locked="0"/>
    </xf>
    <xf numFmtId="237" fontId="35" fillId="0" borderId="664">
      <alignment horizontal="right" vertical="center"/>
      <protection locked="0"/>
    </xf>
    <xf numFmtId="236" fontId="35" fillId="0" borderId="664">
      <alignment horizontal="center" vertical="center"/>
      <protection locked="0"/>
    </xf>
    <xf numFmtId="234" fontId="35" fillId="0" borderId="664">
      <alignment horizontal="center" vertical="center"/>
      <protection locked="0"/>
    </xf>
    <xf numFmtId="15" fontId="35" fillId="0" borderId="664">
      <alignment horizontal="center" vertical="center"/>
      <protection locked="0"/>
    </xf>
    <xf numFmtId="232" fontId="35" fillId="0" borderId="664">
      <alignment horizontal="center" vertical="center"/>
      <protection locked="0"/>
    </xf>
    <xf numFmtId="0" fontId="103" fillId="38" borderId="785"/>
    <xf numFmtId="236" fontId="35" fillId="0" borderId="760">
      <alignment horizontal="center" vertical="center"/>
      <protection locked="0"/>
    </xf>
    <xf numFmtId="1" fontId="3" fillId="1" borderId="790">
      <protection locked="0"/>
    </xf>
    <xf numFmtId="237" fontId="35" fillId="0" borderId="736">
      <alignment horizontal="right" vertical="center"/>
      <protection locked="0"/>
    </xf>
    <xf numFmtId="0" fontId="148" fillId="0" borderId="637" applyNumberFormat="0" applyAlignment="0" applyProtection="0">
      <alignment horizontal="left" vertical="center"/>
    </xf>
    <xf numFmtId="274" fontId="35" fillId="0" borderId="727"/>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4" fontId="27" fillId="19" borderId="669" applyNumberFormat="0" applyProtection="0">
      <alignment horizontal="left" vertical="center" indent="1"/>
    </xf>
    <xf numFmtId="0" fontId="85" fillId="0" borderId="764"/>
    <xf numFmtId="0" fontId="148" fillId="0" borderId="733" applyNumberFormat="0" applyAlignment="0" applyProtection="0">
      <alignment horizontal="left" vertical="center"/>
    </xf>
    <xf numFmtId="0" fontId="103" fillId="38" borderId="725"/>
    <xf numFmtId="234" fontId="35" fillId="0" borderId="713">
      <alignment horizontal="right" vertical="center"/>
      <protection locked="0"/>
    </xf>
    <xf numFmtId="1" fontId="3" fillId="1" borderId="658">
      <protection locked="0"/>
    </xf>
    <xf numFmtId="237" fontId="35" fillId="0" borderId="713">
      <alignment horizontal="right" vertical="center"/>
      <protection locked="0"/>
    </xf>
    <xf numFmtId="49" fontId="36" fillId="0" borderId="360"/>
    <xf numFmtId="0" fontId="35" fillId="0" borderId="713">
      <alignment vertical="center"/>
      <protection locked="0"/>
    </xf>
    <xf numFmtId="15" fontId="35" fillId="0" borderId="713">
      <alignment horizontal="center" vertical="center"/>
      <protection locked="0"/>
    </xf>
    <xf numFmtId="232" fontId="35" fillId="0" borderId="713">
      <alignment horizontal="center" vertical="center"/>
      <protection locked="0"/>
    </xf>
    <xf numFmtId="0" fontId="95" fillId="0" borderId="712" applyNumberFormat="0" applyFill="0" applyAlignment="0" applyProtection="0"/>
    <xf numFmtId="236" fontId="35" fillId="0" borderId="784">
      <alignment horizontal="right" vertical="center"/>
      <protection locked="0"/>
    </xf>
    <xf numFmtId="311" fontId="219" fillId="0" borderId="659" applyBorder="0">
      <protection locked="0"/>
    </xf>
    <xf numFmtId="234" fontId="35" fillId="0" borderId="784">
      <alignment horizontal="center" vertical="center"/>
      <protection locked="0"/>
    </xf>
    <xf numFmtId="232" fontId="35" fillId="0" borderId="736">
      <alignment horizontal="right" vertical="center"/>
      <protection locked="0"/>
    </xf>
    <xf numFmtId="0" fontId="95" fillId="0" borderId="735" applyNumberFormat="0" applyFill="0" applyAlignment="0" applyProtection="0"/>
    <xf numFmtId="4" fontId="27" fillId="19" borderId="765" applyNumberFormat="0" applyProtection="0">
      <alignment horizontal="left" vertical="center" indent="1"/>
    </xf>
    <xf numFmtId="233" fontId="35" fillId="0" borderId="700">
      <alignment horizontal="right" vertical="center"/>
      <protection locked="0"/>
    </xf>
    <xf numFmtId="232" fontId="35" fillId="0" borderId="700">
      <alignment horizontal="right" vertical="center"/>
      <protection locked="0"/>
    </xf>
    <xf numFmtId="236" fontId="35" fillId="0" borderId="700">
      <alignment horizontal="center" vertical="center"/>
      <protection locked="0"/>
    </xf>
    <xf numFmtId="234" fontId="35" fillId="0" borderId="700">
      <alignment horizontal="center" vertical="center"/>
      <protection locked="0"/>
    </xf>
    <xf numFmtId="1" fontId="3" fillId="1" borderId="682">
      <protection locked="0"/>
    </xf>
    <xf numFmtId="0" fontId="95" fillId="0" borderId="759" applyNumberFormat="0" applyFill="0" applyAlignment="0" applyProtection="0"/>
    <xf numFmtId="0" fontId="148" fillId="0" borderId="351">
      <alignment horizontal="left" vertical="center"/>
    </xf>
    <xf numFmtId="234" fontId="35" fillId="0" borderId="772">
      <alignment horizontal="center" vertical="center"/>
      <protection locked="0"/>
    </xf>
    <xf numFmtId="237" fontId="35" fillId="0" borderId="784">
      <alignment horizontal="right" vertical="center"/>
      <protection locked="0"/>
    </xf>
    <xf numFmtId="0" fontId="110" fillId="43" borderId="371" applyNumberFormat="0" applyFont="0" applyAlignment="0" applyProtection="0"/>
    <xf numFmtId="244" fontId="85" fillId="0" borderId="738"/>
    <xf numFmtId="168" fontId="3" fillId="8" borderId="371" applyNumberFormat="0" applyFont="0" applyBorder="0" applyAlignment="0" applyProtection="0"/>
    <xf numFmtId="0" fontId="103" fillId="38" borderId="737"/>
    <xf numFmtId="236" fontId="35" fillId="0" borderId="736">
      <alignment horizontal="right" vertical="center"/>
      <protection locked="0"/>
    </xf>
    <xf numFmtId="233" fontId="35" fillId="0" borderId="736">
      <alignment horizontal="right" vertical="center"/>
      <protection locked="0"/>
    </xf>
    <xf numFmtId="237" fontId="35" fillId="0" borderId="736">
      <alignment horizontal="right" vertical="center"/>
      <protection locked="0"/>
    </xf>
    <xf numFmtId="232" fontId="35" fillId="0" borderId="736">
      <alignment horizontal="right" vertical="center"/>
      <protection locked="0"/>
    </xf>
    <xf numFmtId="0" fontId="35" fillId="0" borderId="736">
      <alignment vertical="center"/>
      <protection locked="0"/>
    </xf>
    <xf numFmtId="236" fontId="35" fillId="0" borderId="736">
      <alignment horizontal="center" vertical="center"/>
      <protection locked="0"/>
    </xf>
    <xf numFmtId="235" fontId="35" fillId="0" borderId="736">
      <alignment horizontal="center" vertical="center"/>
      <protection locked="0"/>
    </xf>
    <xf numFmtId="15" fontId="35" fillId="0" borderId="736">
      <alignment horizontal="center" vertical="center"/>
      <protection locked="0"/>
    </xf>
    <xf numFmtId="0" fontId="85" fillId="0" borderId="644"/>
    <xf numFmtId="232" fontId="35" fillId="0" borderId="736">
      <alignment horizontal="center" vertical="center"/>
      <protection locked="0"/>
    </xf>
    <xf numFmtId="175" fontId="3" fillId="9" borderId="351" applyNumberFormat="0" applyFont="0" applyBorder="0" applyAlignment="0">
      <alignment horizontal="centerContinuous"/>
    </xf>
    <xf numFmtId="274" fontId="35" fillId="0" borderId="739"/>
    <xf numFmtId="244" fontId="85" fillId="0" borderId="738"/>
    <xf numFmtId="235" fontId="35" fillId="0" borderId="736">
      <alignment horizontal="right" vertical="center"/>
      <protection locked="0"/>
    </xf>
    <xf numFmtId="234" fontId="35" fillId="0" borderId="736">
      <alignment horizontal="right" vertical="center"/>
      <protection locked="0"/>
    </xf>
    <xf numFmtId="233" fontId="35" fillId="0" borderId="736">
      <alignment horizontal="right" vertical="center"/>
      <protection locked="0"/>
    </xf>
    <xf numFmtId="232" fontId="35" fillId="0" borderId="736">
      <alignment horizontal="right" vertical="center"/>
      <protection locked="0"/>
    </xf>
    <xf numFmtId="0" fontId="35" fillId="0" borderId="736">
      <alignment vertical="center"/>
      <protection locked="0"/>
    </xf>
    <xf numFmtId="236" fontId="35" fillId="0" borderId="736">
      <alignment horizontal="center" vertical="center"/>
      <protection locked="0"/>
    </xf>
    <xf numFmtId="233" fontId="35" fillId="0" borderId="736">
      <alignment horizontal="center" vertical="center"/>
      <protection locked="0"/>
    </xf>
    <xf numFmtId="1" fontId="3" fillId="1" borderId="706">
      <protection locked="0"/>
    </xf>
    <xf numFmtId="185" fontId="47" fillId="57" borderId="371" applyFont="0" applyFill="0" applyBorder="0" applyAlignment="0" applyProtection="0">
      <protection locked="0"/>
    </xf>
    <xf numFmtId="323" fontId="3" fillId="23" borderId="660" applyFill="0" applyBorder="0" applyAlignment="0">
      <alignment horizontal="centerContinuous"/>
    </xf>
    <xf numFmtId="311" fontId="219" fillId="0" borderId="779" applyBorder="0">
      <protection locked="0"/>
    </xf>
    <xf numFmtId="0" fontId="148" fillId="0" borderId="661" applyNumberFormat="0" applyAlignment="0" applyProtection="0">
      <alignment horizontal="left" vertical="center"/>
    </xf>
    <xf numFmtId="0" fontId="85" fillId="0" borderId="740"/>
    <xf numFmtId="172" fontId="55" fillId="9" borderId="371">
      <alignment horizontal="right"/>
      <protection locked="0"/>
    </xf>
    <xf numFmtId="274" fontId="35" fillId="0" borderId="739"/>
    <xf numFmtId="244" fontId="85" fillId="0" borderId="738"/>
    <xf numFmtId="0" fontId="148" fillId="0" borderId="685" applyNumberFormat="0" applyAlignment="0" applyProtection="0">
      <alignment horizontal="left" vertical="center"/>
    </xf>
    <xf numFmtId="236" fontId="35" fillId="0" borderId="736">
      <alignment horizontal="right" vertical="center"/>
      <protection locked="0"/>
    </xf>
    <xf numFmtId="235" fontId="35" fillId="0" borderId="736">
      <alignment horizontal="right" vertical="center"/>
      <protection locked="0"/>
    </xf>
    <xf numFmtId="234" fontId="35" fillId="0" borderId="736">
      <alignment horizontal="right" vertical="center"/>
      <protection locked="0"/>
    </xf>
    <xf numFmtId="232" fontId="35" fillId="0" borderId="736">
      <alignment horizontal="right" vertical="center"/>
      <protection locked="0"/>
    </xf>
    <xf numFmtId="236" fontId="35" fillId="0" borderId="736">
      <alignment horizontal="center" vertical="center"/>
      <protection locked="0"/>
    </xf>
    <xf numFmtId="235" fontId="35" fillId="0" borderId="736">
      <alignment horizontal="center" vertical="center"/>
      <protection locked="0"/>
    </xf>
    <xf numFmtId="15" fontId="35" fillId="0" borderId="736">
      <alignment horizontal="center" vertical="center"/>
      <protection locked="0"/>
    </xf>
    <xf numFmtId="232" fontId="35" fillId="0" borderId="736">
      <alignment horizontal="center" vertical="center"/>
      <protection locked="0"/>
    </xf>
    <xf numFmtId="0" fontId="95" fillId="0" borderId="735" applyNumberFormat="0" applyFill="0" applyAlignment="0" applyProtection="0"/>
    <xf numFmtId="233" fontId="35" fillId="0" borderId="760">
      <alignment horizontal="right" vertical="center"/>
      <protection locked="0"/>
    </xf>
    <xf numFmtId="0" fontId="35" fillId="0" borderId="760">
      <alignment vertical="center"/>
      <protection locked="0"/>
    </xf>
    <xf numFmtId="274" fontId="35" fillId="0" borderId="739"/>
    <xf numFmtId="234" fontId="35" fillId="0" borderId="784">
      <alignment horizontal="right" vertical="center"/>
      <protection locked="0"/>
    </xf>
    <xf numFmtId="0" fontId="103" fillId="38" borderId="737"/>
    <xf numFmtId="15" fontId="35" fillId="0" borderId="784">
      <alignment horizontal="center" vertical="center"/>
      <protection locked="0"/>
    </xf>
    <xf numFmtId="235" fontId="35" fillId="0" borderId="736">
      <alignment horizontal="right" vertical="center"/>
      <protection locked="0"/>
    </xf>
    <xf numFmtId="234" fontId="35" fillId="0" borderId="736">
      <alignment horizontal="right" vertical="center"/>
      <protection locked="0"/>
    </xf>
    <xf numFmtId="237" fontId="35" fillId="0" borderId="736">
      <alignment horizontal="right" vertical="center"/>
      <protection locked="0"/>
    </xf>
    <xf numFmtId="236" fontId="35" fillId="0" borderId="736">
      <alignment horizontal="center" vertical="center"/>
      <protection locked="0"/>
    </xf>
    <xf numFmtId="235" fontId="35" fillId="0" borderId="736">
      <alignment horizontal="center" vertical="center"/>
      <protection locked="0"/>
    </xf>
    <xf numFmtId="233" fontId="35" fillId="0" borderId="736">
      <alignment horizontal="center" vertical="center"/>
      <protection locked="0"/>
    </xf>
    <xf numFmtId="167" fontId="23" fillId="0" borderId="0" applyFont="0" applyFill="0" applyBorder="0" applyAlignment="0" applyProtection="0"/>
    <xf numFmtId="167" fontId="23" fillId="0" borderId="0" applyFont="0" applyFill="0" applyBorder="0" applyAlignment="0" applyProtection="0"/>
    <xf numFmtId="323" fontId="3" fillId="23" borderId="708" applyFill="0" applyBorder="0" applyAlignment="0">
      <alignment horizontal="centerContinuous"/>
    </xf>
    <xf numFmtId="15" fontId="35" fillId="0" borderId="1340">
      <alignment horizontal="center" vertical="center"/>
      <protection locked="0"/>
    </xf>
    <xf numFmtId="175" fontId="3" fillId="9" borderId="612" applyNumberFormat="0" applyFont="0" applyBorder="0" applyAlignment="0">
      <alignment horizontal="centerContinuous"/>
    </xf>
    <xf numFmtId="233" fontId="35" fillId="0" borderId="772">
      <alignment horizontal="center" vertical="center"/>
      <protection locked="0"/>
    </xf>
    <xf numFmtId="235" fontId="35" fillId="0" borderId="760">
      <alignment horizontal="right" vertical="center"/>
      <protection locked="0"/>
    </xf>
    <xf numFmtId="234" fontId="35" fillId="0" borderId="760">
      <alignment horizontal="right" vertical="center"/>
      <protection locked="0"/>
    </xf>
    <xf numFmtId="233" fontId="35" fillId="0" borderId="760">
      <alignment horizontal="right" vertical="center"/>
      <protection locked="0"/>
    </xf>
    <xf numFmtId="10" fontId="3" fillId="57" borderId="371" applyNumberFormat="0" applyFont="0" applyBorder="0" applyAlignment="0" applyProtection="0">
      <protection locked="0"/>
    </xf>
    <xf numFmtId="233" fontId="35" fillId="0" borderId="760">
      <alignment horizontal="center" vertical="center"/>
      <protection locked="0"/>
    </xf>
    <xf numFmtId="8" fontId="141" fillId="0" borderId="358">
      <protection locked="0"/>
    </xf>
    <xf numFmtId="15" fontId="35" fillId="0" borderId="760">
      <alignment horizontal="center" vertical="center"/>
      <protection locked="0"/>
    </xf>
    <xf numFmtId="0" fontId="95" fillId="0" borderId="759" applyNumberFormat="0" applyFill="0" applyAlignment="0" applyProtection="0"/>
    <xf numFmtId="4" fontId="27" fillId="19" borderId="765" applyNumberFormat="0" applyProtection="0">
      <alignment horizontal="left" vertical="center" indent="1"/>
    </xf>
    <xf numFmtId="274" fontId="35" fillId="0" borderId="787"/>
    <xf numFmtId="244" fontId="85" fillId="0" borderId="786"/>
    <xf numFmtId="234" fontId="35" fillId="0" borderId="784">
      <alignment horizontal="right" vertical="center"/>
      <protection locked="0"/>
    </xf>
    <xf numFmtId="234" fontId="35" fillId="0" borderId="784">
      <alignment horizontal="center" vertical="center"/>
      <protection locked="0"/>
    </xf>
    <xf numFmtId="233" fontId="35" fillId="0" borderId="784">
      <alignment horizontal="center" vertical="center"/>
      <protection locked="0"/>
    </xf>
    <xf numFmtId="1" fontId="3" fillId="1" borderId="754">
      <protection locked="0"/>
    </xf>
    <xf numFmtId="311" fontId="219" fillId="0" borderId="755" applyBorder="0">
      <protection locked="0"/>
    </xf>
    <xf numFmtId="274" fontId="35" fillId="0" borderId="643"/>
    <xf numFmtId="240" fontId="26" fillId="0" borderId="287" applyFill="0"/>
    <xf numFmtId="1" fontId="3" fillId="1" borderId="778">
      <protection locked="0"/>
    </xf>
    <xf numFmtId="0" fontId="118" fillId="21" borderId="371"/>
    <xf numFmtId="274" fontId="35" fillId="0" borderId="691"/>
    <xf numFmtId="240" fontId="26" fillId="0" borderId="686" applyFill="0"/>
    <xf numFmtId="49" fontId="100" fillId="47" borderId="371">
      <alignment horizontal="center"/>
    </xf>
    <xf numFmtId="271" fontId="115" fillId="18" borderId="352">
      <alignment horizontal="right"/>
    </xf>
    <xf numFmtId="202" fontId="115" fillId="18" borderId="352">
      <alignment horizontal="right"/>
      <protection hidden="1"/>
    </xf>
    <xf numFmtId="270" fontId="115" fillId="46" borderId="352">
      <protection hidden="1"/>
    </xf>
    <xf numFmtId="269" fontId="115" fillId="45" borderId="352">
      <protection hidden="1"/>
    </xf>
    <xf numFmtId="3" fontId="217" fillId="10" borderId="1222" applyBorder="0">
      <alignment vertical="center"/>
    </xf>
    <xf numFmtId="240" fontId="26" fillId="0" borderId="782" applyFill="0"/>
    <xf numFmtId="244" fontId="85" fillId="0" borderId="642"/>
    <xf numFmtId="0" fontId="104" fillId="43" borderId="371" applyProtection="0"/>
    <xf numFmtId="0" fontId="103" fillId="38" borderId="737"/>
    <xf numFmtId="0" fontId="103" fillId="38" borderId="641"/>
    <xf numFmtId="236" fontId="35" fillId="0" borderId="688">
      <alignment horizontal="center" vertical="center"/>
      <protection locked="0"/>
    </xf>
    <xf numFmtId="235" fontId="35" fillId="0" borderId="688">
      <alignment horizontal="center" vertical="center"/>
      <protection locked="0"/>
    </xf>
    <xf numFmtId="15" fontId="35" fillId="0" borderId="688">
      <alignment horizontal="center" vertical="center"/>
      <protection locked="0"/>
    </xf>
    <xf numFmtId="0" fontId="95" fillId="0" borderId="687" applyNumberFormat="0" applyFill="0" applyAlignment="0" applyProtection="0"/>
    <xf numFmtId="0" fontId="104" fillId="43" borderId="563" applyProtection="0"/>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235" fontId="35" fillId="0" borderId="736">
      <alignment horizontal="right" vertical="center"/>
      <protection locked="0"/>
    </xf>
    <xf numFmtId="233" fontId="35" fillId="0" borderId="736">
      <alignment horizontal="right" vertical="center"/>
      <protection locked="0"/>
    </xf>
    <xf numFmtId="232" fontId="35" fillId="0" borderId="736">
      <alignment horizontal="right" vertical="center"/>
      <protection locked="0"/>
    </xf>
    <xf numFmtId="233" fontId="35" fillId="0" borderId="736">
      <alignment horizontal="center" vertical="center"/>
      <protection locked="0"/>
    </xf>
    <xf numFmtId="244" fontId="85" fillId="0" borderId="762"/>
    <xf numFmtId="233" fontId="35" fillId="0" borderId="760">
      <alignment horizontal="center" vertical="center"/>
      <protection locked="0"/>
    </xf>
    <xf numFmtId="233" fontId="35" fillId="0" borderId="664">
      <alignment horizontal="right" vertical="center"/>
      <protection locked="0"/>
    </xf>
    <xf numFmtId="236" fontId="35" fillId="0" borderId="664">
      <alignment horizontal="center" vertical="center"/>
      <protection locked="0"/>
    </xf>
    <xf numFmtId="15" fontId="35" fillId="0" borderId="664">
      <alignment horizontal="center" vertical="center"/>
      <protection locked="0"/>
    </xf>
    <xf numFmtId="232" fontId="35" fillId="0" borderId="760">
      <alignment horizontal="center" vertical="center"/>
      <protection locked="0"/>
    </xf>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88" fillId="0" borderId="351"/>
    <xf numFmtId="3" fontId="79" fillId="10" borderId="371" applyFont="0" applyAlignment="0" applyProtection="0"/>
    <xf numFmtId="0" fontId="88" fillId="0" borderId="612"/>
    <xf numFmtId="0" fontId="95" fillId="0" borderId="771" applyNumberFormat="0" applyFill="0" applyAlignment="0" applyProtection="0"/>
    <xf numFmtId="233" fontId="35" fillId="0" borderId="772">
      <alignment horizontal="center" vertical="center"/>
      <protection locked="0"/>
    </xf>
    <xf numFmtId="236" fontId="35" fillId="0" borderId="772">
      <alignment horizontal="center" vertical="center"/>
      <protection locked="0"/>
    </xf>
    <xf numFmtId="0" fontId="35" fillId="0" borderId="772">
      <alignment vertical="center"/>
      <protection locked="0"/>
    </xf>
    <xf numFmtId="232" fontId="35" fillId="0" borderId="772">
      <alignment horizontal="right" vertical="center"/>
      <protection locked="0"/>
    </xf>
    <xf numFmtId="233" fontId="35" fillId="0" borderId="772">
      <alignment horizontal="right" vertical="center"/>
      <protection locked="0"/>
    </xf>
    <xf numFmtId="236"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6" fontId="35" fillId="0" borderId="724">
      <alignment horizontal="right" vertical="center"/>
      <protection locked="0"/>
    </xf>
    <xf numFmtId="234" fontId="35" fillId="0" borderId="747">
      <alignment horizontal="center" vertical="center"/>
      <protection locked="0"/>
    </xf>
    <xf numFmtId="235" fontId="35" fillId="0" borderId="747">
      <alignment horizontal="center" vertical="center"/>
      <protection locked="0"/>
    </xf>
    <xf numFmtId="232" fontId="35" fillId="0" borderId="747">
      <alignment horizontal="right" vertical="center"/>
      <protection locked="0"/>
    </xf>
    <xf numFmtId="237" fontId="35" fillId="0" borderId="747">
      <alignment horizontal="right" vertical="center"/>
      <protection locked="0"/>
    </xf>
    <xf numFmtId="233" fontId="35" fillId="0" borderId="747">
      <alignment horizontal="right" vertical="center"/>
      <protection locked="0"/>
    </xf>
    <xf numFmtId="236" fontId="35" fillId="0" borderId="747">
      <alignment horizontal="right" vertical="center"/>
      <protection locked="0"/>
    </xf>
    <xf numFmtId="0" fontId="95" fillId="0" borderId="699" applyNumberFormat="0" applyFill="0" applyAlignment="0" applyProtection="0"/>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7"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240" fontId="26" fillId="0" borderId="794" applyFill="0"/>
    <xf numFmtId="3" fontId="79" fillId="10" borderId="371" applyFont="0" applyAlignment="0" applyProtection="0"/>
    <xf numFmtId="244" fontId="85" fillId="0" borderId="702"/>
    <xf numFmtId="270" fontId="115" fillId="46" borderId="613">
      <protection hidden="1"/>
    </xf>
    <xf numFmtId="240" fontId="26" fillId="0" borderId="734" applyFill="0"/>
    <xf numFmtId="0" fontId="35" fillId="0" borderId="352" applyNumberFormat="0" applyFill="0" applyAlignment="0" applyProtection="0"/>
    <xf numFmtId="0" fontId="95" fillId="0" borderId="675" applyNumberFormat="0" applyFill="0" applyAlignment="0" applyProtection="0"/>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3" fontId="35" fillId="0" borderId="676">
      <alignment horizontal="right" vertical="center"/>
      <protection locked="0"/>
    </xf>
    <xf numFmtId="235" fontId="35" fillId="0" borderId="676">
      <alignment horizontal="right"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77"/>
    <xf numFmtId="8" fontId="141" fillId="0" borderId="549">
      <protection locked="0"/>
    </xf>
    <xf numFmtId="0" fontId="103" fillId="38" borderId="653"/>
    <xf numFmtId="0" fontId="104" fillId="43" borderId="371" applyProtection="0"/>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6" fontId="35" fillId="0" borderId="652">
      <alignment horizontal="center"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44" fontId="85" fillId="0" borderId="654"/>
    <xf numFmtId="0" fontId="85" fillId="0" borderId="776"/>
    <xf numFmtId="0" fontId="148" fillId="0" borderId="793" applyNumberFormat="0" applyAlignment="0" applyProtection="0">
      <alignment horizontal="left" vertical="center"/>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53"/>
    <xf numFmtId="240" fontId="26" fillId="0" borderId="698" applyFill="0"/>
    <xf numFmtId="274" fontId="35" fillId="0" borderId="703"/>
    <xf numFmtId="0" fontId="103" fillId="38" borderId="641"/>
    <xf numFmtId="244" fontId="85" fillId="0" borderId="654"/>
    <xf numFmtId="0" fontId="148" fillId="0" borderId="769" applyNumberFormat="0" applyAlignment="0" applyProtection="0">
      <alignment horizontal="left" vertical="center"/>
    </xf>
    <xf numFmtId="244" fontId="85" fillId="0" borderId="642"/>
    <xf numFmtId="269" fontId="115" fillId="45" borderId="352">
      <protection hidden="1"/>
    </xf>
    <xf numFmtId="270" fontId="115" fillId="46" borderId="352">
      <protection hidden="1"/>
    </xf>
    <xf numFmtId="202" fontId="115" fillId="18" borderId="352">
      <alignment horizontal="right"/>
      <protection hidden="1"/>
    </xf>
    <xf numFmtId="271" fontId="115" fillId="18" borderId="352">
      <alignment horizontal="right"/>
    </xf>
    <xf numFmtId="49" fontId="100" fillId="47" borderId="371">
      <alignment horizontal="center"/>
    </xf>
    <xf numFmtId="10" fontId="3" fillId="64" borderId="371" applyNumberFormat="0" applyBorder="0" applyAlignment="0" applyProtection="0"/>
    <xf numFmtId="10" fontId="3" fillId="64" borderId="371" applyNumberFormat="0" applyBorder="0" applyAlignment="0" applyProtection="0"/>
    <xf numFmtId="0" fontId="85" fillId="0" borderId="728"/>
    <xf numFmtId="9" fontId="36" fillId="71" borderId="371" applyProtection="0">
      <alignment horizontal="right"/>
      <protection locked="0"/>
    </xf>
    <xf numFmtId="0" fontId="59" fillId="74" borderId="552">
      <alignment horizontal="left" vertical="center" wrapText="1"/>
    </xf>
    <xf numFmtId="15" fontId="35" fillId="0" borderId="784">
      <alignment horizontal="center" vertical="center"/>
      <protection locked="0"/>
    </xf>
    <xf numFmtId="233"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0" fontId="35" fillId="0" borderId="784">
      <alignment vertical="center"/>
      <protection locked="0"/>
    </xf>
    <xf numFmtId="234" fontId="35" fillId="0" borderId="784">
      <alignment horizontal="right" vertical="center"/>
      <protection locked="0"/>
    </xf>
    <xf numFmtId="232" fontId="35" fillId="0" borderId="797">
      <alignment horizontal="center" vertical="center"/>
      <protection locked="0"/>
    </xf>
    <xf numFmtId="236" fontId="35" fillId="0" borderId="797">
      <alignment horizontal="center" vertical="center"/>
      <protection locked="0"/>
    </xf>
    <xf numFmtId="0" fontId="35" fillId="0" borderId="772">
      <alignment vertical="center"/>
      <protection locked="0"/>
    </xf>
    <xf numFmtId="236" fontId="35" fillId="0" borderId="772">
      <alignment horizontal="right" vertical="center"/>
      <protection locked="0"/>
    </xf>
    <xf numFmtId="49" fontId="100" fillId="41" borderId="371">
      <alignment horizontal="center"/>
    </xf>
    <xf numFmtId="0" fontId="103" fillId="38" borderId="773"/>
    <xf numFmtId="0" fontId="104" fillId="43" borderId="371" applyProtection="0"/>
    <xf numFmtId="0" fontId="85" fillId="0" borderId="704"/>
    <xf numFmtId="309" fontId="156" fillId="6" borderId="371"/>
    <xf numFmtId="8" fontId="141" fillId="0" borderId="358">
      <protection locked="0"/>
    </xf>
    <xf numFmtId="0" fontId="148" fillId="0" borderId="721" applyNumberFormat="0" applyAlignment="0" applyProtection="0">
      <alignment horizontal="left" vertical="center"/>
    </xf>
    <xf numFmtId="0" fontId="85" fillId="0" borderId="776"/>
    <xf numFmtId="240" fontId="26" fillId="0" borderId="650" applyFill="0"/>
    <xf numFmtId="274" fontId="35" fillId="0" borderId="655"/>
    <xf numFmtId="311" fontId="219" fillId="0" borderId="767" applyBorder="0">
      <protection locked="0"/>
    </xf>
    <xf numFmtId="4" fontId="27" fillId="19" borderId="752" applyNumberFormat="0" applyProtection="0">
      <alignment horizontal="left" vertical="center" indent="1"/>
    </xf>
    <xf numFmtId="0" fontId="95" fillId="0" borderId="746" applyNumberFormat="0" applyFill="0" applyAlignment="0" applyProtection="0"/>
    <xf numFmtId="15" fontId="35" fillId="0" borderId="747">
      <alignment horizontal="center" vertical="center"/>
      <protection locked="0"/>
    </xf>
    <xf numFmtId="233" fontId="35" fillId="0" borderId="747">
      <alignment horizontal="center" vertical="center"/>
      <protection locked="0"/>
    </xf>
    <xf numFmtId="0" fontId="35" fillId="0" borderId="747">
      <alignment vertical="center"/>
      <protection locked="0"/>
    </xf>
    <xf numFmtId="232" fontId="35" fillId="0" borderId="747">
      <alignment horizontal="right" vertical="center"/>
      <protection locked="0"/>
    </xf>
    <xf numFmtId="233" fontId="35" fillId="0" borderId="747">
      <alignment horizontal="right" vertical="center"/>
      <protection locked="0"/>
    </xf>
    <xf numFmtId="235" fontId="35" fillId="0" borderId="747">
      <alignment horizontal="right" vertical="center"/>
      <protection locked="0"/>
    </xf>
    <xf numFmtId="240" fontId="26" fillId="0" borderId="287" applyFill="0"/>
    <xf numFmtId="274" fontId="35" fillId="0" borderId="643"/>
    <xf numFmtId="0" fontId="103" fillId="38" borderId="748"/>
    <xf numFmtId="244" fontId="85" fillId="0" borderId="749"/>
    <xf numFmtId="274" fontId="35" fillId="0" borderId="750"/>
    <xf numFmtId="0" fontId="85" fillId="0" borderId="751"/>
    <xf numFmtId="0" fontId="63" fillId="0" borderId="371">
      <alignment horizontal="centerContinuous"/>
    </xf>
    <xf numFmtId="0" fontId="85" fillId="0" borderId="801"/>
    <xf numFmtId="0" fontId="92" fillId="0" borderId="613" applyNumberFormat="0" applyFill="0" applyBorder="0" applyAlignment="0" applyProtection="0"/>
    <xf numFmtId="232" fontId="35" fillId="0" borderId="747">
      <alignment horizontal="center" vertical="center"/>
      <protection locked="0"/>
    </xf>
    <xf numFmtId="234" fontId="35" fillId="0" borderId="747">
      <alignment horizontal="center" vertical="center"/>
      <protection locked="0"/>
    </xf>
    <xf numFmtId="237" fontId="35" fillId="0" borderId="747">
      <alignment horizontal="right" vertical="center"/>
      <protection locked="0"/>
    </xf>
    <xf numFmtId="0" fontId="85" fillId="0" borderId="680"/>
    <xf numFmtId="168" fontId="3" fillId="8" borderId="371" applyNumberFormat="0" applyFont="0" applyBorder="0" applyAlignment="0" applyProtection="0"/>
    <xf numFmtId="323" fontId="3" fillId="23" borderId="696" applyFill="0" applyBorder="0" applyAlignment="0">
      <alignment horizontal="centerContinuous"/>
    </xf>
    <xf numFmtId="0" fontId="85" fillId="0" borderId="751"/>
    <xf numFmtId="0" fontId="35" fillId="0" borderId="736">
      <alignment vertical="center"/>
      <protection locked="0"/>
    </xf>
    <xf numFmtId="234" fontId="35" fillId="0" borderId="747">
      <alignment horizontal="right" vertical="center"/>
      <protection locked="0"/>
    </xf>
    <xf numFmtId="274" fontId="35" fillId="0" borderId="739"/>
    <xf numFmtId="185" fontId="47" fillId="57" borderId="371" applyFont="0" applyFill="0" applyBorder="0" applyAlignment="0" applyProtection="0">
      <protection locked="0"/>
    </xf>
    <xf numFmtId="10" fontId="3" fillId="57" borderId="371" applyNumberFormat="0" applyFont="0" applyBorder="0" applyAlignment="0" applyProtection="0">
      <protection locked="0"/>
    </xf>
    <xf numFmtId="235" fontId="35" fillId="0" borderId="784">
      <alignment horizontal="right" vertical="center"/>
      <protection locked="0"/>
    </xf>
    <xf numFmtId="309" fontId="156" fillId="6" borderId="371"/>
    <xf numFmtId="175" fontId="3" fillId="9" borderId="351" applyNumberFormat="0" applyFont="0" applyBorder="0" applyAlignment="0">
      <alignment horizontal="centerContinuous"/>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0" fontId="35" fillId="0" borderId="736">
      <alignment vertical="center"/>
      <protection locked="0"/>
    </xf>
    <xf numFmtId="237" fontId="35" fillId="0" borderId="736">
      <alignment horizontal="right" vertical="center"/>
      <protection locked="0"/>
    </xf>
    <xf numFmtId="0" fontId="85" fillId="0" borderId="656"/>
    <xf numFmtId="237"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311" fontId="219" fillId="0" borderId="695" applyBorder="0">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323" fontId="3" fillId="23" borderId="672" applyFill="0" applyBorder="0" applyAlignment="0">
      <alignment horizontal="centerContinuous"/>
    </xf>
    <xf numFmtId="233" fontId="35" fillId="0" borderId="724">
      <alignment horizontal="right" vertical="center"/>
      <protection locked="0"/>
    </xf>
    <xf numFmtId="234" fontId="35" fillId="0" borderId="724">
      <alignment horizontal="right" vertical="center"/>
      <protection locked="0"/>
    </xf>
    <xf numFmtId="1" fontId="3" fillId="1" borderId="694">
      <protection locked="0"/>
    </xf>
    <xf numFmtId="244" fontId="85" fillId="0" borderId="726"/>
    <xf numFmtId="311" fontId="219" fillId="0" borderId="719" applyBorder="0">
      <protection locked="0"/>
    </xf>
    <xf numFmtId="0" fontId="63" fillId="0" borderId="371">
      <alignment horizontal="centerContinuous"/>
    </xf>
    <xf numFmtId="0" fontId="18" fillId="0" borderId="613" applyNumberFormat="0" applyFill="0" applyBorder="0" applyAlignment="0" applyProtection="0"/>
    <xf numFmtId="234"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4" fontId="35" fillId="0" borderId="724">
      <alignment horizontal="right" vertical="center"/>
      <protection locked="0"/>
    </xf>
    <xf numFmtId="0" fontId="103" fillId="38" borderId="725"/>
    <xf numFmtId="244" fontId="85" fillId="0" borderId="749"/>
    <xf numFmtId="202" fontId="115" fillId="18" borderId="613">
      <alignment horizontal="right"/>
      <protection hidden="1"/>
    </xf>
    <xf numFmtId="0" fontId="85" fillId="0" borderId="656"/>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0" fontId="85" fillId="0" borderId="728"/>
    <xf numFmtId="236" fontId="35" fillId="0" borderId="784">
      <alignment horizontal="center" vertical="center"/>
      <protection locked="0"/>
    </xf>
    <xf numFmtId="232" fontId="35" fillId="0" borderId="784">
      <alignment horizontal="right" vertical="center"/>
      <protection locked="0"/>
    </xf>
    <xf numFmtId="175" fontId="46" fillId="0" borderId="371"/>
    <xf numFmtId="234" fontId="35" fillId="0" borderId="760">
      <alignment horizontal="center" vertical="center"/>
      <protection locked="0"/>
    </xf>
    <xf numFmtId="4" fontId="27" fillId="19" borderId="741" applyNumberFormat="0" applyProtection="0">
      <alignment horizontal="left" vertical="center" indent="1"/>
    </xf>
    <xf numFmtId="311" fontId="219" fillId="0" borderId="719" applyBorder="0">
      <protection locked="0"/>
    </xf>
    <xf numFmtId="232" fontId="35" fillId="0" borderId="736">
      <alignment horizontal="center" vertical="center"/>
      <protection locked="0"/>
    </xf>
    <xf numFmtId="9" fontId="36" fillId="71" borderId="371" applyProtection="0">
      <alignment horizontal="right"/>
      <protection locked="0"/>
    </xf>
    <xf numFmtId="4" fontId="27" fillId="19" borderId="705" applyNumberFormat="0" applyProtection="0">
      <alignment horizontal="left" vertical="center" indent="1"/>
    </xf>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1" fontId="3" fillId="1" borderId="670">
      <protection locked="0"/>
    </xf>
    <xf numFmtId="235" fontId="35" fillId="0" borderId="700">
      <alignment horizontal="center" vertical="center"/>
      <protection locked="0"/>
    </xf>
    <xf numFmtId="0" fontId="103" fillId="38" borderId="701"/>
    <xf numFmtId="274" fontId="35" fillId="0" borderId="703"/>
    <xf numFmtId="0" fontId="85" fillId="0" borderId="704"/>
    <xf numFmtId="234" fontId="35" fillId="0" borderId="772">
      <alignment horizontal="center" vertical="center"/>
      <protection locked="0"/>
    </xf>
    <xf numFmtId="0" fontId="85" fillId="0" borderId="740"/>
    <xf numFmtId="237" fontId="35" fillId="0" borderId="724">
      <alignment horizontal="right" vertical="center"/>
      <protection locked="0"/>
    </xf>
    <xf numFmtId="0" fontId="95" fillId="0" borderId="699" applyNumberFormat="0" applyFill="0" applyAlignment="0" applyProtection="0"/>
    <xf numFmtId="0" fontId="85" fillId="0" borderId="644"/>
    <xf numFmtId="232" fontId="35" fillId="0" borderId="700">
      <alignment horizontal="center" vertical="center"/>
      <protection locked="0"/>
    </xf>
    <xf numFmtId="233" fontId="35" fillId="0" borderId="700">
      <alignment horizontal="center" vertical="center"/>
      <protection locked="0"/>
    </xf>
    <xf numFmtId="235"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74" fontId="35" fillId="0" borderId="727"/>
    <xf numFmtId="274" fontId="35" fillId="0" borderId="703"/>
    <xf numFmtId="0" fontId="85" fillId="0" borderId="704"/>
    <xf numFmtId="49" fontId="253" fillId="47" borderId="371">
      <alignment horizontal="center"/>
    </xf>
    <xf numFmtId="0" fontId="85" fillId="0" borderId="740"/>
    <xf numFmtId="15" fontId="35" fillId="0" borderId="736">
      <alignment horizontal="center" vertical="center"/>
      <protection locked="0"/>
    </xf>
    <xf numFmtId="4" fontId="27" fillId="19" borderId="711" applyNumberFormat="0" applyProtection="0">
      <alignment horizontal="left" vertical="center" indent="1"/>
    </xf>
    <xf numFmtId="167" fontId="23" fillId="0" borderId="0" applyFont="0" applyFill="0" applyBorder="0" applyAlignment="0" applyProtection="0"/>
    <xf numFmtId="236" fontId="35" fillId="0" borderId="784">
      <alignment horizontal="center" vertical="center"/>
      <protection locked="0"/>
    </xf>
    <xf numFmtId="323" fontId="3" fillId="23" borderId="648" applyFill="0" applyBorder="0" applyAlignment="0">
      <alignment horizontal="centerContinuous"/>
    </xf>
    <xf numFmtId="232" fontId="35" fillId="0" borderId="664">
      <alignment horizontal="right" vertical="center"/>
      <protection locked="0"/>
    </xf>
    <xf numFmtId="236" fontId="35" fillId="0" borderId="676">
      <alignment horizontal="center" vertical="center"/>
      <protection locked="0"/>
    </xf>
    <xf numFmtId="0" fontId="35" fillId="0" borderId="676">
      <alignment vertical="center"/>
      <protection locked="0"/>
    </xf>
    <xf numFmtId="237" fontId="35" fillId="0" borderId="676">
      <alignment horizontal="right" vertical="center"/>
      <protection locked="0"/>
    </xf>
    <xf numFmtId="233"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49" fontId="100" fillId="41" borderId="371">
      <alignment horizontal="center"/>
    </xf>
    <xf numFmtId="0" fontId="104" fillId="43" borderId="371" applyProtection="0"/>
    <xf numFmtId="0" fontId="147" fillId="10" borderId="371">
      <alignment horizontal="right"/>
    </xf>
    <xf numFmtId="309" fontId="156" fillId="6" borderId="371"/>
    <xf numFmtId="0" fontId="85" fillId="0" borderId="680"/>
    <xf numFmtId="234" fontId="35" fillId="0" borderId="700">
      <alignment horizontal="center" vertical="center"/>
      <protection locked="0"/>
    </xf>
    <xf numFmtId="244" fontId="85" fillId="0" borderId="738"/>
    <xf numFmtId="237" fontId="35" fillId="0" borderId="760">
      <alignment horizontal="right" vertical="center"/>
      <protection locked="0"/>
    </xf>
    <xf numFmtId="234" fontId="35" fillId="0" borderId="736">
      <alignment horizontal="right" vertical="center"/>
      <protection locked="0"/>
    </xf>
    <xf numFmtId="0" fontId="118" fillId="21" borderId="371"/>
    <xf numFmtId="0" fontId="91" fillId="0" borderId="352" applyNumberFormat="0" applyFill="0" applyBorder="0" applyAlignment="0" applyProtection="0"/>
    <xf numFmtId="0" fontId="92" fillId="0" borderId="352" applyNumberFormat="0" applyFill="0" applyBorder="0" applyAlignment="0" applyProtection="0"/>
    <xf numFmtId="0" fontId="18" fillId="0" borderId="352" applyNumberFormat="0" applyFill="0" applyBorder="0" applyAlignment="0" applyProtection="0"/>
    <xf numFmtId="0" fontId="35" fillId="0" borderId="352" applyNumberFormat="0" applyFill="0" applyAlignment="0" applyProtection="0"/>
    <xf numFmtId="0" fontId="95" fillId="0" borderId="675" applyNumberFormat="0" applyFill="0" applyAlignment="0" applyProtection="0"/>
    <xf numFmtId="15" fontId="35" fillId="0" borderId="676">
      <alignment horizontal="center" vertical="center"/>
      <protection locked="0"/>
    </xf>
    <xf numFmtId="233" fontId="35" fillId="0" borderId="676">
      <alignment horizontal="center" vertical="center"/>
      <protection locked="0"/>
    </xf>
    <xf numFmtId="234"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7"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0" fontId="103" fillId="38" borderId="677"/>
    <xf numFmtId="0" fontId="148" fillId="0" borderId="637" applyNumberFormat="0" applyAlignment="0" applyProtection="0">
      <alignment horizontal="left" vertical="center"/>
    </xf>
    <xf numFmtId="236" fontId="35" fillId="0" borderId="736">
      <alignment horizontal="center" vertical="center"/>
      <protection locked="0"/>
    </xf>
    <xf numFmtId="233" fontId="35" fillId="0" borderId="736">
      <alignment horizontal="center" vertical="center"/>
      <protection locked="0"/>
    </xf>
    <xf numFmtId="323" fontId="3" fillId="23" borderId="720" applyFill="0" applyBorder="0" applyAlignment="0">
      <alignment horizontal="centerContinuous"/>
    </xf>
    <xf numFmtId="236" fontId="35" fillId="0" borderId="736">
      <alignment horizontal="center" vertical="center"/>
      <protection locked="0"/>
    </xf>
    <xf numFmtId="237" fontId="35" fillId="0" borderId="700">
      <alignment horizontal="right" vertical="center"/>
      <protection locked="0"/>
    </xf>
    <xf numFmtId="15" fontId="35" fillId="0" borderId="736">
      <alignment horizontal="center" vertical="center"/>
      <protection locked="0"/>
    </xf>
    <xf numFmtId="4" fontId="27" fillId="19" borderId="777" applyNumberFormat="0" applyProtection="0">
      <alignment horizontal="left" vertical="center" indent="1"/>
    </xf>
    <xf numFmtId="0" fontId="103" fillId="38" borderId="714"/>
    <xf numFmtId="323" fontId="3" fillId="23" borderId="636" applyFill="0" applyBorder="0" applyAlignment="0">
      <alignment horizontal="centerContinuous"/>
    </xf>
    <xf numFmtId="235" fontId="35" fillId="0" borderId="664">
      <alignment horizontal="right" vertical="center"/>
      <protection locked="0"/>
    </xf>
    <xf numFmtId="237" fontId="35" fillId="0" borderId="797">
      <alignment horizontal="right" vertical="center"/>
      <protection locked="0"/>
    </xf>
    <xf numFmtId="232" fontId="35" fillId="0" borderId="772">
      <alignment horizontal="right" vertical="center"/>
      <protection locked="0"/>
    </xf>
    <xf numFmtId="232" fontId="35" fillId="0" borderId="736">
      <alignment horizontal="right" vertical="center"/>
      <protection locked="0"/>
    </xf>
    <xf numFmtId="232" fontId="35" fillId="0" borderId="772">
      <alignment horizontal="center" vertical="center"/>
      <protection locked="0"/>
    </xf>
    <xf numFmtId="311" fontId="219" fillId="0" borderId="647" applyBorder="0">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6" fontId="35" fillId="0" borderId="652">
      <alignment horizontal="center" vertical="center"/>
      <protection locked="0"/>
    </xf>
    <xf numFmtId="232" fontId="35" fillId="0" borderId="652">
      <alignment horizontal="right" vertical="center"/>
      <protection locked="0"/>
    </xf>
    <xf numFmtId="237"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1" fontId="3" fillId="1" borderId="646">
      <protection locked="0"/>
    </xf>
    <xf numFmtId="0" fontId="103" fillId="38" borderId="653"/>
    <xf numFmtId="311" fontId="219" fillId="0" borderId="647" applyBorder="0">
      <protection locked="0"/>
    </xf>
    <xf numFmtId="234" fontId="35" fillId="0" borderId="797">
      <alignment horizontal="right" vertical="center"/>
      <protection locked="0"/>
    </xf>
    <xf numFmtId="232" fontId="35" fillId="0" borderId="736">
      <alignment horizontal="right" vertical="center"/>
      <protection locked="0"/>
    </xf>
    <xf numFmtId="234" fontId="35" fillId="0" borderId="747">
      <alignment horizontal="center" vertical="center"/>
      <protection locked="0"/>
    </xf>
    <xf numFmtId="0" fontId="88" fillId="0" borderId="351"/>
    <xf numFmtId="237" fontId="35" fillId="0" borderId="676">
      <alignment horizontal="right" vertical="center"/>
      <protection locked="0"/>
    </xf>
    <xf numFmtId="234" fontId="35" fillId="0" borderId="676">
      <alignment horizontal="right" vertical="center"/>
      <protection locked="0"/>
    </xf>
    <xf numFmtId="236" fontId="35" fillId="0" borderId="676">
      <alignment horizontal="right"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4" fontId="35" fillId="0" borderId="652">
      <alignment horizontal="right" vertical="center"/>
      <protection locked="0"/>
    </xf>
    <xf numFmtId="0" fontId="103" fillId="38" borderId="653"/>
    <xf numFmtId="244" fontId="85" fillId="0" borderId="654"/>
    <xf numFmtId="274" fontId="35" fillId="0" borderId="679"/>
    <xf numFmtId="4" fontId="27" fillId="19" borderId="789" applyNumberFormat="0" applyProtection="0">
      <alignment horizontal="left" vertical="center" indent="1"/>
    </xf>
    <xf numFmtId="311" fontId="219" fillId="0" borderId="767" applyBorder="0">
      <protection locked="0"/>
    </xf>
    <xf numFmtId="274" fontId="35" fillId="0" borderId="655"/>
    <xf numFmtId="232" fontId="35" fillId="0" borderId="747">
      <alignment horizontal="center" vertical="center"/>
      <protection locked="0"/>
    </xf>
    <xf numFmtId="233" fontId="35" fillId="0" borderId="736">
      <alignment horizontal="center" vertical="center"/>
      <protection locked="0"/>
    </xf>
    <xf numFmtId="274" fontId="35" fillId="0" borderId="775"/>
    <xf numFmtId="311" fontId="219" fillId="0" borderId="731" applyBorder="0">
      <protection locked="0"/>
    </xf>
    <xf numFmtId="0" fontId="147" fillId="10" borderId="371">
      <alignment horizontal="right"/>
    </xf>
    <xf numFmtId="235" fontId="35" fillId="0" borderId="724">
      <alignment horizontal="right" vertical="center"/>
      <protection locked="0"/>
    </xf>
    <xf numFmtId="235" fontId="35" fillId="0" borderId="736">
      <alignment horizontal="right" vertical="center"/>
      <protection locked="0"/>
    </xf>
    <xf numFmtId="233" fontId="35" fillId="0" borderId="676">
      <alignment horizontal="center" vertical="center"/>
      <protection locked="0"/>
    </xf>
    <xf numFmtId="235" fontId="35" fillId="0" borderId="700">
      <alignment horizontal="right" vertical="center"/>
      <protection locked="0"/>
    </xf>
    <xf numFmtId="8" fontId="141" fillId="0" borderId="549">
      <protection locked="0"/>
    </xf>
    <xf numFmtId="0" fontId="95" fillId="0" borderId="699" applyNumberFormat="0" applyFill="0" applyAlignment="0" applyProtection="0"/>
    <xf numFmtId="236" fontId="35" fillId="0" borderId="713">
      <alignment horizontal="right" vertical="center"/>
      <protection locked="0"/>
    </xf>
    <xf numFmtId="167" fontId="23" fillId="0" borderId="0" applyFont="0" applyFill="0" applyBorder="0" applyAlignment="0" applyProtection="0"/>
    <xf numFmtId="0" fontId="35" fillId="0" borderId="664">
      <alignment vertical="center"/>
      <protection locked="0"/>
    </xf>
    <xf numFmtId="232" fontId="35" fillId="0" borderId="664">
      <alignment horizontal="center" vertical="center"/>
      <protection locked="0"/>
    </xf>
    <xf numFmtId="236" fontId="35" fillId="0" borderId="664">
      <alignment horizontal="right" vertical="center"/>
      <protection locked="0"/>
    </xf>
    <xf numFmtId="4" fontId="27" fillId="19" borderId="681" applyNumberFormat="0" applyProtection="0">
      <alignment horizontal="left" vertical="center" indent="1"/>
    </xf>
    <xf numFmtId="311" fontId="219" fillId="0" borderId="635" applyBorder="0">
      <protection locked="0"/>
    </xf>
    <xf numFmtId="232" fontId="35" fillId="0" borderId="676">
      <alignment horizontal="center" vertical="center"/>
      <protection locked="0"/>
    </xf>
    <xf numFmtId="236" fontId="35" fillId="0" borderId="664">
      <alignment horizontal="center" vertical="center"/>
      <protection locked="0"/>
    </xf>
    <xf numFmtId="237" fontId="35" fillId="0" borderId="784">
      <alignment horizontal="right" vertical="center"/>
      <protection locked="0"/>
    </xf>
    <xf numFmtId="202" fontId="115" fillId="18" borderId="352">
      <alignment horizontal="right"/>
      <protection hidden="1"/>
    </xf>
    <xf numFmtId="1" fontId="3" fillId="1" borderId="284">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244" fontId="85" fillId="0" borderId="654"/>
    <xf numFmtId="274" fontId="35" fillId="0" borderId="655"/>
    <xf numFmtId="0" fontId="148" fillId="0" borderId="351">
      <alignment horizontal="left" vertical="center"/>
    </xf>
    <xf numFmtId="49" fontId="36" fillId="0" borderId="360"/>
    <xf numFmtId="15" fontId="35" fillId="0" borderId="724">
      <alignment horizontal="center" vertical="center"/>
      <protection locked="0"/>
    </xf>
    <xf numFmtId="0" fontId="85" fillId="0" borderId="656"/>
    <xf numFmtId="0" fontId="92" fillId="0" borderId="371" applyFill="0">
      <alignment horizontal="center" vertical="center"/>
    </xf>
    <xf numFmtId="311" fontId="219" fillId="0" borderId="719" applyBorder="0">
      <protection locked="0"/>
    </xf>
    <xf numFmtId="311" fontId="219" fillId="0" borderId="635" applyBorder="0">
      <protection locked="0"/>
    </xf>
    <xf numFmtId="240" fontId="26" fillId="0" borderId="722" applyFill="0"/>
    <xf numFmtId="15" fontId="35" fillId="0" borderId="772">
      <alignment horizontal="center" vertical="center"/>
      <protection locked="0"/>
    </xf>
    <xf numFmtId="232" fontId="35" fillId="0" borderId="676">
      <alignment horizontal="right" vertical="center"/>
      <protection locked="0"/>
    </xf>
    <xf numFmtId="236" fontId="35" fillId="0" borderId="652">
      <alignment horizontal="center" vertical="center"/>
      <protection locked="0"/>
    </xf>
    <xf numFmtId="237" fontId="35" fillId="0" borderId="652">
      <alignment horizontal="right" vertical="center"/>
      <protection locked="0"/>
    </xf>
    <xf numFmtId="234" fontId="35" fillId="0" borderId="652">
      <alignment horizontal="right" vertical="center"/>
      <protection locked="0"/>
    </xf>
    <xf numFmtId="244" fontId="85" fillId="0" borderId="678"/>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244" fontId="85" fillId="0" borderId="654"/>
    <xf numFmtId="0" fontId="85" fillId="0" borderId="751"/>
    <xf numFmtId="323" fontId="3" fillId="23" borderId="743" applyFill="0" applyBorder="0" applyAlignment="0">
      <alignment horizontal="centerContinuous"/>
    </xf>
    <xf numFmtId="274" fontId="35" fillId="0" borderId="775"/>
    <xf numFmtId="274" fontId="35" fillId="0" borderId="655"/>
    <xf numFmtId="271" fontId="115" fillId="18" borderId="613">
      <alignment horizontal="right"/>
    </xf>
    <xf numFmtId="4" fontId="27" fillId="19" borderId="741" applyNumberFormat="0" applyProtection="0">
      <alignment horizontal="left" vertical="center" indent="1"/>
    </xf>
    <xf numFmtId="235" fontId="35" fillId="0" borderId="700">
      <alignment horizontal="right" vertical="center"/>
      <protection locked="0"/>
    </xf>
    <xf numFmtId="0" fontId="115" fillId="18" borderId="1203" applyProtection="0">
      <alignment horizontal="right"/>
      <protection locked="0"/>
    </xf>
    <xf numFmtId="4" fontId="27" fillId="19" borderId="729" applyNumberFormat="0" applyProtection="0">
      <alignment horizontal="left" vertical="center" indent="1"/>
    </xf>
    <xf numFmtId="232" fontId="35" fillId="0" borderId="724">
      <alignment horizontal="right" vertical="center"/>
      <protection locked="0"/>
    </xf>
    <xf numFmtId="244" fontId="85" fillId="0" borderId="654"/>
    <xf numFmtId="0" fontId="85" fillId="0" borderId="656"/>
    <xf numFmtId="235" fontId="35" fillId="0" borderId="784">
      <alignment horizontal="center" vertical="center"/>
      <protection locked="0"/>
    </xf>
    <xf numFmtId="4" fontId="27" fillId="19" borderId="645" applyNumberFormat="0" applyProtection="0">
      <alignment horizontal="left" vertical="center" indent="1"/>
    </xf>
    <xf numFmtId="0" fontId="92" fillId="0" borderId="352" applyNumberFormat="0" applyFill="0" applyBorder="0" applyAlignment="0" applyProtection="0"/>
    <xf numFmtId="0" fontId="35" fillId="0" borderId="664">
      <alignment vertical="center"/>
      <protection locked="0"/>
    </xf>
    <xf numFmtId="0" fontId="63" fillId="0" borderId="371">
      <alignment horizontal="centerContinuous"/>
    </xf>
    <xf numFmtId="311" fontId="219" fillId="0" borderId="647" applyBorder="0">
      <protection locked="0"/>
    </xf>
    <xf numFmtId="234" fontId="35" fillId="0" borderId="676">
      <alignment horizontal="right" vertical="center"/>
      <protection locked="0"/>
    </xf>
    <xf numFmtId="3" fontId="217" fillId="10" borderId="1222" applyBorder="0">
      <alignment vertical="center"/>
    </xf>
    <xf numFmtId="244" fontId="85" fillId="0" borderId="678"/>
    <xf numFmtId="233" fontId="35" fillId="0" borderId="772">
      <alignment horizontal="center" vertical="center"/>
      <protection locked="0"/>
    </xf>
    <xf numFmtId="10" fontId="3" fillId="64" borderId="371" applyNumberFormat="0" applyBorder="0" applyAlignment="0" applyProtection="0"/>
    <xf numFmtId="233" fontId="35" fillId="0" borderId="664">
      <alignment horizontal="center" vertical="center"/>
      <protection locked="0"/>
    </xf>
    <xf numFmtId="167" fontId="23" fillId="0" borderId="0" applyFont="0" applyFill="0" applyBorder="0" applyAlignment="0" applyProtection="0"/>
    <xf numFmtId="236" fontId="35" fillId="0" borderId="676">
      <alignment horizontal="right" vertical="center"/>
      <protection locked="0"/>
    </xf>
    <xf numFmtId="0" fontId="103" fillId="38" borderId="737"/>
    <xf numFmtId="0" fontId="103" fillId="38" borderId="701"/>
    <xf numFmtId="4" fontId="27" fillId="19" borderId="645" applyNumberFormat="0" applyProtection="0">
      <alignment horizontal="left" vertical="center" indent="1"/>
    </xf>
    <xf numFmtId="234" fontId="35" fillId="0" borderId="652">
      <alignment horizontal="center" vertical="center"/>
      <protection locked="0"/>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274" fontId="35" fillId="0" borderId="643"/>
    <xf numFmtId="0" fontId="115" fillId="18" borderId="613" applyProtection="0">
      <alignment horizontal="right"/>
      <protection locked="0"/>
    </xf>
    <xf numFmtId="0" fontId="95" fillId="0" borderId="699" applyNumberFormat="0" applyFill="0" applyAlignment="0" applyProtection="0"/>
    <xf numFmtId="0" fontId="85" fillId="0" borderId="644"/>
    <xf numFmtId="244" fontId="85" fillId="0" borderId="678"/>
    <xf numFmtId="311" fontId="219" fillId="0" borderId="635" applyBorder="0">
      <protection locked="0"/>
    </xf>
    <xf numFmtId="4" fontId="27" fillId="19" borderId="645" applyNumberFormat="0" applyProtection="0">
      <alignment horizontal="left" vertical="center" indent="1"/>
    </xf>
    <xf numFmtId="234" fontId="35" fillId="0" borderId="747">
      <alignment horizontal="right" vertical="center"/>
      <protection locked="0"/>
    </xf>
    <xf numFmtId="244" fontId="85" fillId="0" borderId="762"/>
    <xf numFmtId="0" fontId="91" fillId="0" borderId="352" applyNumberFormat="0" applyFill="0" applyBorder="0" applyAlignment="0" applyProtection="0"/>
    <xf numFmtId="235" fontId="35" fillId="0" borderId="760">
      <alignment horizontal="center" vertical="center"/>
      <protection locked="0"/>
    </xf>
    <xf numFmtId="232" fontId="35" fillId="0" borderId="652">
      <alignment horizontal="right" vertical="center"/>
      <protection locked="0"/>
    </xf>
    <xf numFmtId="235" fontId="35" fillId="0" borderId="652">
      <alignment horizontal="center" vertical="center"/>
      <protection locked="0"/>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244" fontId="85" fillId="0" borderId="786"/>
    <xf numFmtId="237" fontId="35" fillId="0" borderId="784">
      <alignment horizontal="right" vertical="center"/>
      <protection locked="0"/>
    </xf>
    <xf numFmtId="0" fontId="103" fillId="38" borderId="785"/>
    <xf numFmtId="235" fontId="35" fillId="0" borderId="747">
      <alignment horizontal="center" vertical="center"/>
      <protection locked="0"/>
    </xf>
    <xf numFmtId="274" fontId="35" fillId="0" borderId="643"/>
    <xf numFmtId="236" fontId="35" fillId="0" borderId="724">
      <alignment horizontal="right" vertical="center"/>
      <protection locked="0"/>
    </xf>
    <xf numFmtId="235" fontId="35" fillId="0" borderId="724">
      <alignment horizontal="right" vertical="center"/>
      <protection locked="0"/>
    </xf>
    <xf numFmtId="0" fontId="85" fillId="0" borderId="644"/>
    <xf numFmtId="15" fontId="35" fillId="0" borderId="700">
      <alignment horizontal="center" vertical="center"/>
      <protection locked="0"/>
    </xf>
    <xf numFmtId="236" fontId="35" fillId="0" borderId="700">
      <alignment horizontal="right" vertical="center"/>
      <protection locked="0"/>
    </xf>
    <xf numFmtId="0" fontId="148" fillId="0" borderId="649" applyNumberFormat="0" applyAlignment="0" applyProtection="0">
      <alignment horizontal="left" vertical="center"/>
    </xf>
    <xf numFmtId="236" fontId="35" fillId="0" borderId="772">
      <alignment horizontal="center" vertical="center"/>
      <protection locked="0"/>
    </xf>
    <xf numFmtId="234" fontId="35" fillId="0" borderId="760">
      <alignment horizontal="right" vertical="center"/>
      <protection locked="0"/>
    </xf>
    <xf numFmtId="175" fontId="43" fillId="0" borderId="371" applyBorder="0"/>
    <xf numFmtId="0" fontId="95" fillId="0" borderId="735" applyNumberFormat="0" applyFill="0" applyAlignment="0" applyProtection="0"/>
    <xf numFmtId="232" fontId="35" fillId="0" borderId="736">
      <alignment horizontal="center" vertical="center"/>
      <protection locked="0"/>
    </xf>
    <xf numFmtId="274" fontId="35" fillId="0" borderId="679"/>
    <xf numFmtId="232" fontId="35" fillId="0" borderId="676">
      <alignment horizontal="center" vertical="center"/>
      <protection locked="0"/>
    </xf>
    <xf numFmtId="235" fontId="35" fillId="0" borderId="676">
      <alignment horizontal="center" vertical="center"/>
      <protection locked="0"/>
    </xf>
    <xf numFmtId="235" fontId="35" fillId="0" borderId="652">
      <alignment horizontal="center" vertical="center"/>
      <protection locked="0"/>
    </xf>
    <xf numFmtId="0" fontId="35" fillId="0" borderId="652">
      <alignment vertical="center"/>
      <protection locked="0"/>
    </xf>
    <xf numFmtId="236" fontId="35" fillId="0" borderId="652">
      <alignment horizontal="right" vertical="center"/>
      <protection locked="0"/>
    </xf>
    <xf numFmtId="233" fontId="35" fillId="0" borderId="652">
      <alignment horizontal="right" vertical="center"/>
      <protection locked="0"/>
    </xf>
    <xf numFmtId="235" fontId="35" fillId="0" borderId="652">
      <alignment horizontal="right" vertical="center"/>
      <protection locked="0"/>
    </xf>
    <xf numFmtId="240" fontId="26" fillId="0" borderId="674" applyFill="0"/>
    <xf numFmtId="236" fontId="35" fillId="0" borderId="747">
      <alignment horizontal="center" vertical="center"/>
      <protection locked="0"/>
    </xf>
    <xf numFmtId="274" fontId="35" fillId="0" borderId="727"/>
    <xf numFmtId="0" fontId="35" fillId="0" borderId="371" applyFill="0">
      <alignment horizontal="center" vertical="center"/>
    </xf>
    <xf numFmtId="15" fontId="35" fillId="0" borderId="747">
      <alignment horizontal="center" vertical="center"/>
      <protection locked="0"/>
    </xf>
    <xf numFmtId="237" fontId="35" fillId="0" borderId="724">
      <alignment horizontal="right" vertical="center"/>
      <protection locked="0"/>
    </xf>
    <xf numFmtId="15" fontId="35" fillId="0" borderId="688">
      <alignment horizontal="center" vertical="center"/>
      <protection locked="0"/>
    </xf>
    <xf numFmtId="15" fontId="35" fillId="0" borderId="772">
      <alignment horizontal="center" vertical="center"/>
      <protection locked="0"/>
    </xf>
    <xf numFmtId="232" fontId="35" fillId="0" borderId="736">
      <alignment horizontal="right" vertical="center"/>
      <protection locked="0"/>
    </xf>
    <xf numFmtId="274" fontId="35" fillId="0" borderId="667"/>
    <xf numFmtId="4" fontId="27" fillId="19" borderId="645" applyNumberFormat="0" applyProtection="0">
      <alignment horizontal="left" vertical="center" indent="1"/>
    </xf>
    <xf numFmtId="233" fontId="35" fillId="0" borderId="664">
      <alignment horizontal="center" vertical="center"/>
      <protection locked="0"/>
    </xf>
    <xf numFmtId="0" fontId="85" fillId="0" borderId="668"/>
    <xf numFmtId="311" fontId="219" fillId="0" borderId="635" applyBorder="0">
      <protection locked="0"/>
    </xf>
    <xf numFmtId="232" fontId="35" fillId="0" borderId="772">
      <alignment horizontal="right" vertical="center"/>
      <protection locked="0"/>
    </xf>
    <xf numFmtId="244" fontId="85" fillId="0" borderId="642"/>
    <xf numFmtId="311" fontId="219" fillId="0" borderId="695" applyBorder="0">
      <protection locked="0"/>
    </xf>
    <xf numFmtId="4" fontId="27" fillId="19" borderId="645" applyNumberFormat="0" applyProtection="0">
      <alignment horizontal="left" vertical="center" indent="1"/>
    </xf>
    <xf numFmtId="167" fontId="23" fillId="0" borderId="0" applyFont="0" applyFill="0" applyBorder="0" applyAlignment="0" applyProtection="0"/>
    <xf numFmtId="232" fontId="35" fillId="0" borderId="760">
      <alignment horizontal="right" vertical="center"/>
      <protection locked="0"/>
    </xf>
    <xf numFmtId="237" fontId="35" fillId="0" borderId="747">
      <alignment horizontal="right" vertical="center"/>
      <protection locked="0"/>
    </xf>
    <xf numFmtId="172" fontId="55" fillId="9" borderId="371">
      <alignment horizontal="right"/>
      <protection locked="0"/>
    </xf>
    <xf numFmtId="0" fontId="35" fillId="0" borderId="760">
      <alignment vertical="center"/>
      <protection locked="0"/>
    </xf>
    <xf numFmtId="233" fontId="35" fillId="0" borderId="688">
      <alignment horizontal="center" vertical="center"/>
      <protection locked="0"/>
    </xf>
    <xf numFmtId="233" fontId="35" fillId="0" borderId="676">
      <alignment horizontal="right" vertical="center"/>
      <protection locked="0"/>
    </xf>
    <xf numFmtId="168" fontId="3" fillId="8" borderId="371" applyNumberFormat="0" applyFont="0" applyBorder="0" applyAlignment="0" applyProtection="0"/>
    <xf numFmtId="332" fontId="35" fillId="0" borderId="371" applyFill="0">
      <alignment horizontal="center" vertical="center"/>
    </xf>
    <xf numFmtId="274" fontId="35" fillId="0" borderId="750"/>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0" fontId="26" fillId="0" borderId="287" applyFill="0"/>
    <xf numFmtId="274" fontId="35" fillId="0" borderId="643"/>
    <xf numFmtId="0" fontId="59" fillId="74" borderId="361">
      <alignment horizontal="left" vertical="center" wrapText="1"/>
    </xf>
    <xf numFmtId="244" fontId="85" fillId="0" borderId="702"/>
    <xf numFmtId="0" fontId="85" fillId="0" borderId="644"/>
    <xf numFmtId="0" fontId="148" fillId="0" borderId="637" applyNumberFormat="0" applyAlignment="0" applyProtection="0">
      <alignment horizontal="left" vertical="center"/>
    </xf>
    <xf numFmtId="323" fontId="3" fillId="23" borderId="636" applyFill="0" applyBorder="0" applyAlignment="0">
      <alignment horizontal="centerContinuous"/>
    </xf>
    <xf numFmtId="311" fontId="219" fillId="0" borderId="635" applyBorder="0">
      <protection locked="0"/>
    </xf>
    <xf numFmtId="0" fontId="147" fillId="10" borderId="371">
      <alignment horizontal="right"/>
    </xf>
    <xf numFmtId="232" fontId="35" fillId="0" borderId="760">
      <alignment horizontal="right" vertical="center"/>
      <protection locked="0"/>
    </xf>
    <xf numFmtId="0" fontId="95" fillId="0" borderId="651" applyNumberFormat="0" applyFill="0" applyAlignment="0" applyProtection="0"/>
    <xf numFmtId="311" fontId="219" fillId="0" borderId="731" applyBorder="0">
      <protection locked="0"/>
    </xf>
    <xf numFmtId="237" fontId="35" fillId="0" borderId="736">
      <alignment horizontal="right" vertical="center"/>
      <protection locked="0"/>
    </xf>
    <xf numFmtId="234" fontId="35" fillId="0" borderId="736">
      <alignment horizontal="right" vertical="center"/>
      <protection locked="0"/>
    </xf>
    <xf numFmtId="234" fontId="35" fillId="0" borderId="664">
      <alignment horizontal="center" vertical="center"/>
      <protection locked="0"/>
    </xf>
    <xf numFmtId="0" fontId="35" fillId="0" borderId="664">
      <alignment vertical="center"/>
      <protection locked="0"/>
    </xf>
    <xf numFmtId="244" fontId="85" fillId="0" borderId="666"/>
    <xf numFmtId="0" fontId="92" fillId="0" borderId="371" applyFill="0">
      <alignment horizontal="center" vertical="center"/>
    </xf>
    <xf numFmtId="332" fontId="35" fillId="0" borderId="371" applyFill="0">
      <alignment horizontal="center" vertical="center"/>
    </xf>
    <xf numFmtId="49" fontId="253" fillId="47" borderId="371">
      <alignment horizontal="center"/>
    </xf>
    <xf numFmtId="167" fontId="23" fillId="0" borderId="0" applyFont="0" applyFill="0" applyBorder="0" applyAlignment="0" applyProtection="0"/>
    <xf numFmtId="175" fontId="43" fillId="0" borderId="371" applyBorder="0"/>
    <xf numFmtId="233" fontId="35" fillId="0" borderId="700">
      <alignment horizontal="center" vertical="center"/>
      <protection locked="0"/>
    </xf>
    <xf numFmtId="4" fontId="27" fillId="19" borderId="681" applyNumberFormat="0" applyProtection="0">
      <alignment horizontal="left" vertical="center" indent="1"/>
    </xf>
    <xf numFmtId="236" fontId="35" fillId="0" borderId="736">
      <alignment horizontal="right" vertical="center"/>
      <protection locked="0"/>
    </xf>
    <xf numFmtId="270" fontId="115" fillId="46" borderId="352">
      <protection hidden="1"/>
    </xf>
    <xf numFmtId="8" fontId="141" fillId="0" borderId="358">
      <protection locked="0"/>
    </xf>
    <xf numFmtId="274" fontId="35" fillId="0" borderId="655"/>
    <xf numFmtId="4" fontId="27" fillId="19" borderId="645" applyNumberFormat="0" applyProtection="0">
      <alignment horizontal="left" vertical="center" indent="1"/>
    </xf>
    <xf numFmtId="232" fontId="35" fillId="0" borderId="713">
      <alignment horizontal="right" vertical="center"/>
      <protection locked="0"/>
    </xf>
    <xf numFmtId="244" fontId="85" fillId="0" borderId="726"/>
    <xf numFmtId="234" fontId="35" fillId="0" borderId="747">
      <alignment horizontal="right" vertical="center"/>
      <protection locked="0"/>
    </xf>
    <xf numFmtId="233" fontId="35" fillId="0" borderId="772">
      <alignment horizontal="right" vertical="center"/>
      <protection locked="0"/>
    </xf>
    <xf numFmtId="0" fontId="18" fillId="0" borderId="352" applyNumberFormat="0" applyFill="0" applyBorder="0" applyAlignment="0" applyProtection="0"/>
    <xf numFmtId="236" fontId="35" fillId="0" borderId="760">
      <alignment horizontal="right" vertical="center"/>
      <protection locked="0"/>
    </xf>
    <xf numFmtId="0" fontId="85" fillId="0" borderId="668"/>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4" fontId="35" fillId="0" borderId="688">
      <alignment horizontal="right" vertical="center"/>
      <protection locked="0"/>
    </xf>
    <xf numFmtId="0" fontId="103" fillId="38" borderId="641"/>
    <xf numFmtId="274" fontId="35" fillId="0" borderId="643"/>
    <xf numFmtId="235" fontId="35" fillId="0" borderId="736">
      <alignment horizontal="center" vertical="center"/>
      <protection locked="0"/>
    </xf>
    <xf numFmtId="0" fontId="103" fillId="38" borderId="737"/>
    <xf numFmtId="0" fontId="85" fillId="0" borderId="644"/>
    <xf numFmtId="232" fontId="35" fillId="0" borderId="772">
      <alignment horizontal="center" vertical="center"/>
      <protection locked="0"/>
    </xf>
    <xf numFmtId="323" fontId="3" fillId="23" borderId="636" applyFill="0" applyBorder="0" applyAlignment="0">
      <alignment horizontal="centerContinuous"/>
    </xf>
    <xf numFmtId="311" fontId="219" fillId="0" borderId="635" applyBorder="0">
      <protection locked="0"/>
    </xf>
    <xf numFmtId="236" fontId="35" fillId="0" borderId="700">
      <alignment horizontal="center" vertical="center"/>
      <protection locked="0"/>
    </xf>
    <xf numFmtId="309" fontId="156" fillId="6" borderId="371"/>
    <xf numFmtId="0" fontId="103" fillId="38" borderId="677"/>
    <xf numFmtId="4" fontId="27" fillId="19" borderId="657" applyNumberFormat="0" applyProtection="0">
      <alignment horizontal="left" vertical="center" indent="1"/>
    </xf>
    <xf numFmtId="15" fontId="35" fillId="0" borderId="736">
      <alignment horizontal="center" vertical="center"/>
      <protection locked="0"/>
    </xf>
    <xf numFmtId="244" fontId="85" fillId="0" borderId="715"/>
    <xf numFmtId="235" fontId="35" fillId="0" borderId="713">
      <alignment horizontal="right" vertical="center"/>
      <protection locked="0"/>
    </xf>
    <xf numFmtId="244" fontId="85" fillId="0" borderId="774"/>
    <xf numFmtId="236" fontId="35" fillId="0" borderId="760">
      <alignment horizontal="right" vertical="center"/>
      <protection locked="0"/>
    </xf>
    <xf numFmtId="4" fontId="27" fillId="19" borderId="657" applyNumberFormat="0" applyProtection="0">
      <alignment horizontal="left" vertical="center" indent="1"/>
    </xf>
    <xf numFmtId="232" fontId="35" fillId="0" borderId="652">
      <alignment horizontal="center" vertical="center"/>
      <protection locked="0"/>
    </xf>
    <xf numFmtId="311" fontId="219" fillId="0" borderId="647" applyBorder="0">
      <protection locked="0"/>
    </xf>
    <xf numFmtId="233" fontId="35" fillId="0" borderId="652">
      <alignment horizontal="right" vertical="center"/>
      <protection locked="0"/>
    </xf>
    <xf numFmtId="0" fontId="148" fillId="0" borderId="673" applyNumberFormat="0" applyAlignment="0" applyProtection="0">
      <alignment horizontal="left" vertical="center"/>
    </xf>
    <xf numFmtId="271" fontId="115" fillId="18" borderId="613">
      <alignment horizontal="right"/>
    </xf>
    <xf numFmtId="236" fontId="35" fillId="0" borderId="736">
      <alignment horizontal="right" vertical="center"/>
      <protection locked="0"/>
    </xf>
    <xf numFmtId="233" fontId="35" fillId="0" borderId="724">
      <alignment horizontal="right" vertical="center"/>
      <protection locked="0"/>
    </xf>
    <xf numFmtId="4" fontId="27" fillId="19" borderId="645" applyNumberFormat="0" applyProtection="0">
      <alignment horizontal="left" vertical="center" indent="1"/>
    </xf>
    <xf numFmtId="234" fontId="35" fillId="0" borderId="760">
      <alignment horizontal="center" vertical="center"/>
      <protection locked="0"/>
    </xf>
    <xf numFmtId="167" fontId="23" fillId="0" borderId="0" applyFont="0" applyFill="0" applyBorder="0" applyAlignment="0" applyProtection="0"/>
    <xf numFmtId="0" fontId="35" fillId="0" borderId="736">
      <alignment vertical="center"/>
      <protection locked="0"/>
    </xf>
    <xf numFmtId="311" fontId="219" fillId="0" borderId="791" applyBorder="0">
      <protection locked="0"/>
    </xf>
    <xf numFmtId="233" fontId="35" fillId="0" borderId="760">
      <alignment horizontal="center" vertical="center"/>
      <protection locked="0"/>
    </xf>
    <xf numFmtId="234" fontId="35" fillId="0" borderId="664">
      <alignment horizontal="center" vertical="center"/>
      <protection locked="0"/>
    </xf>
    <xf numFmtId="8" fontId="141" fillId="0" borderId="358">
      <protection locked="0"/>
    </xf>
    <xf numFmtId="311" fontId="219" fillId="0" borderId="755" applyBorder="0">
      <protection locked="0"/>
    </xf>
    <xf numFmtId="175" fontId="46" fillId="0" borderId="371"/>
    <xf numFmtId="172" fontId="55" fillId="9" borderId="371">
      <alignment horizontal="right"/>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1" fontId="3" fillId="1" borderId="766">
      <protection locked="0"/>
    </xf>
    <xf numFmtId="274" fontId="35" fillId="0" borderId="655"/>
    <xf numFmtId="233" fontId="35" fillId="0" borderId="724">
      <alignment horizontal="center" vertical="center"/>
      <protection locked="0"/>
    </xf>
    <xf numFmtId="0" fontId="85" fillId="0" borderId="656"/>
    <xf numFmtId="0" fontId="103" fillId="38" borderId="785"/>
    <xf numFmtId="4" fontId="27" fillId="19" borderId="752" applyNumberFormat="0" applyProtection="0">
      <alignment horizontal="left" vertical="center" indent="1"/>
    </xf>
    <xf numFmtId="311" fontId="219" fillId="0" borderId="635" applyBorder="0">
      <protection locked="0"/>
    </xf>
    <xf numFmtId="0" fontId="35" fillId="0" borderId="613" applyNumberFormat="0" applyFill="0" applyAlignment="0" applyProtection="0"/>
    <xf numFmtId="232" fontId="35" fillId="0" borderId="676">
      <alignment horizontal="right" vertical="center"/>
      <protection locked="0"/>
    </xf>
    <xf numFmtId="311" fontId="219" fillId="0" borderId="671" applyBorder="0">
      <protection locked="0"/>
    </xf>
    <xf numFmtId="232" fontId="35" fillId="0" borderId="736">
      <alignment horizontal="center" vertical="center"/>
      <protection locked="0"/>
    </xf>
    <xf numFmtId="0" fontId="148" fillId="0" borderId="697" applyNumberFormat="0" applyAlignment="0" applyProtection="0">
      <alignment horizontal="left" vertical="center"/>
    </xf>
    <xf numFmtId="234" fontId="35" fillId="0" borderId="664">
      <alignment horizontal="right" vertical="center"/>
      <protection locked="0"/>
    </xf>
    <xf numFmtId="233" fontId="35" fillId="0" borderId="688">
      <alignment horizontal="center" vertical="center"/>
      <protection locked="0"/>
    </xf>
    <xf numFmtId="244" fontId="85" fillId="0" borderId="762"/>
    <xf numFmtId="311" fontId="219" fillId="0" borderId="779" applyBorder="0">
      <protection locked="0"/>
    </xf>
    <xf numFmtId="0" fontId="115" fillId="18" borderId="352" applyProtection="0">
      <alignment horizontal="right"/>
      <protection locked="0"/>
    </xf>
    <xf numFmtId="4" fontId="27" fillId="19" borderId="669" applyNumberFormat="0" applyProtection="0">
      <alignment horizontal="left" vertical="center" indent="1"/>
    </xf>
    <xf numFmtId="0" fontId="103" fillId="38" borderId="773"/>
    <xf numFmtId="233" fontId="35" fillId="0" borderId="700">
      <alignment horizontal="right" vertical="center"/>
      <protection locked="0"/>
    </xf>
    <xf numFmtId="237" fontId="35" fillId="0" borderId="736">
      <alignment horizontal="right" vertical="center"/>
      <protection locked="0"/>
    </xf>
    <xf numFmtId="0" fontId="35" fillId="0" borderId="797">
      <alignment vertical="center"/>
      <protection locked="0"/>
    </xf>
    <xf numFmtId="0" fontId="59" fillId="74" borderId="361">
      <alignment horizontal="left" vertical="center" wrapText="1"/>
    </xf>
    <xf numFmtId="234" fontId="35" fillId="0" borderId="676">
      <alignment horizontal="center" vertical="center"/>
      <protection locked="0"/>
    </xf>
    <xf numFmtId="0" fontId="85" fillId="0" borderId="656"/>
    <xf numFmtId="244" fontId="85" fillId="0" borderId="726"/>
    <xf numFmtId="234" fontId="35" fillId="0" borderId="736">
      <alignment horizontal="center" vertical="center"/>
      <protection locked="0"/>
    </xf>
    <xf numFmtId="233" fontId="35" fillId="0" borderId="772">
      <alignment horizontal="right" vertical="center"/>
      <protection locked="0"/>
    </xf>
    <xf numFmtId="234" fontId="35" fillId="0" borderId="736">
      <alignment horizontal="right" vertical="center"/>
      <protection locked="0"/>
    </xf>
    <xf numFmtId="0" fontId="85" fillId="0" borderId="740"/>
    <xf numFmtId="236" fontId="35" fillId="0" borderId="747">
      <alignment horizontal="center" vertical="center"/>
      <protection locked="0"/>
    </xf>
    <xf numFmtId="0" fontId="147" fillId="10" borderId="371">
      <alignment horizontal="right"/>
    </xf>
    <xf numFmtId="0" fontId="92" fillId="0" borderId="613" applyNumberFormat="0" applyFill="0" applyBorder="0" applyAlignment="0" applyProtection="0"/>
    <xf numFmtId="0" fontId="95" fillId="0" borderId="759" applyNumberFormat="0" applyFill="0" applyAlignment="0" applyProtection="0"/>
    <xf numFmtId="232" fontId="35" fillId="0" borderId="664">
      <alignment horizontal="center" vertical="center"/>
      <protection locked="0"/>
    </xf>
    <xf numFmtId="235" fontId="35" fillId="0" borderId="664">
      <alignment horizontal="center" vertical="center"/>
      <protection locked="0"/>
    </xf>
    <xf numFmtId="237" fontId="35" fillId="0" borderId="664">
      <alignment horizontal="right" vertical="center"/>
      <protection locked="0"/>
    </xf>
    <xf numFmtId="236" fontId="35" fillId="0" borderId="664">
      <alignment horizontal="right" vertical="center"/>
      <protection locked="0"/>
    </xf>
    <xf numFmtId="0" fontId="103" fillId="38" borderId="665"/>
    <xf numFmtId="235" fontId="35" fillId="0" borderId="736">
      <alignment horizontal="center" vertical="center"/>
      <protection locked="0"/>
    </xf>
    <xf numFmtId="0" fontId="95" fillId="0" borderId="735" applyNumberFormat="0" applyFill="0" applyAlignment="0" applyProtection="0"/>
    <xf numFmtId="236" fontId="35" fillId="0" borderId="736">
      <alignment horizontal="center" vertical="center"/>
      <protection locked="0"/>
    </xf>
    <xf numFmtId="232" fontId="35" fillId="0" borderId="688">
      <alignment horizontal="center" vertical="center"/>
      <protection locked="0"/>
    </xf>
    <xf numFmtId="237" fontId="35" fillId="0" borderId="688">
      <alignment horizontal="right" vertical="center"/>
      <protection locked="0"/>
    </xf>
    <xf numFmtId="236" fontId="35" fillId="0" borderId="688">
      <alignment horizontal="right" vertical="center"/>
      <protection locked="0"/>
    </xf>
    <xf numFmtId="240" fontId="26" fillId="0" borderId="662" applyFill="0"/>
    <xf numFmtId="309" fontId="156" fillId="6" borderId="563"/>
    <xf numFmtId="0" fontId="148" fillId="0" borderId="781" applyNumberFormat="0" applyAlignment="0" applyProtection="0">
      <alignment horizontal="left" vertical="center"/>
    </xf>
    <xf numFmtId="1" fontId="3" fillId="1" borderId="730">
      <protection locked="0"/>
    </xf>
    <xf numFmtId="236" fontId="35" fillId="0" borderId="760">
      <alignment horizontal="center" vertical="center"/>
      <protection locked="0"/>
    </xf>
    <xf numFmtId="232" fontId="35" fillId="0" borderId="784">
      <alignment horizontal="center" vertical="center"/>
      <protection locked="0"/>
    </xf>
    <xf numFmtId="233" fontId="35" fillId="0" borderId="713">
      <alignment horizontal="center" vertical="center"/>
      <protection locked="0"/>
    </xf>
    <xf numFmtId="0" fontId="85" fillId="0" borderId="764"/>
    <xf numFmtId="4" fontId="27" fillId="19" borderId="789" applyNumberFormat="0" applyProtection="0">
      <alignment horizontal="left" vertical="center" indent="1"/>
    </xf>
    <xf numFmtId="269" fontId="115" fillId="45" borderId="352">
      <protection hidden="1"/>
    </xf>
    <xf numFmtId="202" fontId="115" fillId="18" borderId="352">
      <alignment horizontal="right"/>
      <protection hidden="1"/>
    </xf>
    <xf numFmtId="0" fontId="95" fillId="0" borderId="746" applyNumberFormat="0" applyFill="0" applyAlignment="0" applyProtection="0"/>
    <xf numFmtId="240" fontId="26" fillId="0" borderId="758" applyFill="0"/>
    <xf numFmtId="1" fontId="3" fillId="1" borderId="730">
      <protection locked="0"/>
    </xf>
    <xf numFmtId="4" fontId="27" fillId="19" borderId="657" applyNumberFormat="0" applyProtection="0">
      <alignment horizontal="left" vertical="center" indent="1"/>
    </xf>
    <xf numFmtId="49" fontId="36" fillId="0" borderId="360"/>
    <xf numFmtId="0" fontId="103" fillId="38" borderId="689"/>
    <xf numFmtId="1" fontId="3" fillId="1" borderId="718">
      <protection locked="0"/>
    </xf>
    <xf numFmtId="235" fontId="35" fillId="0" borderId="772">
      <alignment horizontal="right" vertical="center"/>
      <protection locked="0"/>
    </xf>
    <xf numFmtId="234" fontId="35" fillId="0" borderId="772">
      <alignment horizontal="center"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323" fontId="3" fillId="23" borderId="768" applyFill="0" applyBorder="0" applyAlignment="0">
      <alignment horizontal="centerContinuous"/>
    </xf>
    <xf numFmtId="274" fontId="35" fillId="0" borderId="655"/>
    <xf numFmtId="185" fontId="47" fillId="57" borderId="371" applyFont="0" applyFill="0" applyBorder="0" applyAlignment="0" applyProtection="0">
      <protection locked="0"/>
    </xf>
    <xf numFmtId="0" fontId="85" fillId="0" borderId="656"/>
    <xf numFmtId="0" fontId="115" fillId="18" borderId="352" applyProtection="0">
      <alignment horizontal="right"/>
      <protection locked="0"/>
    </xf>
    <xf numFmtId="311" fontId="219" fillId="0" borderId="647" applyBorder="0">
      <protection locked="0"/>
    </xf>
    <xf numFmtId="234" fontId="35" fillId="0" borderId="797">
      <alignment horizontal="center" vertical="center"/>
      <protection locked="0"/>
    </xf>
    <xf numFmtId="235" fontId="35" fillId="0" borderId="700">
      <alignment horizontal="center" vertical="center"/>
      <protection locked="0"/>
    </xf>
    <xf numFmtId="0" fontId="35" fillId="0" borderId="700">
      <alignment vertical="center"/>
      <protection locked="0"/>
    </xf>
    <xf numFmtId="237" fontId="35" fillId="0" borderId="700">
      <alignment horizontal="right" vertical="center"/>
      <protection locked="0"/>
    </xf>
    <xf numFmtId="234" fontId="35" fillId="0" borderId="700">
      <alignment horizontal="right" vertical="center"/>
      <protection locked="0"/>
    </xf>
    <xf numFmtId="236" fontId="35" fillId="0" borderId="700">
      <alignment horizontal="right" vertical="center"/>
      <protection locked="0"/>
    </xf>
    <xf numFmtId="0" fontId="103" fillId="38" borderId="701"/>
    <xf numFmtId="274" fontId="35" fillId="0" borderId="703"/>
    <xf numFmtId="0" fontId="85" fillId="0" borderId="704"/>
    <xf numFmtId="235" fontId="35" fillId="0" borderId="747">
      <alignment horizontal="right" vertical="center"/>
      <protection locked="0"/>
    </xf>
    <xf numFmtId="237" fontId="35" fillId="0" borderId="784">
      <alignment horizontal="right" vertical="center"/>
      <protection locked="0"/>
    </xf>
    <xf numFmtId="311" fontId="219" fillId="0" borderId="659" applyBorder="0">
      <protection locked="0"/>
    </xf>
    <xf numFmtId="236" fontId="35" fillId="0" borderId="713">
      <alignment horizontal="center" vertical="center"/>
      <protection locked="0"/>
    </xf>
    <xf numFmtId="233" fontId="35" fillId="0" borderId="664">
      <alignment horizontal="center" vertical="center"/>
      <protection locked="0"/>
    </xf>
    <xf numFmtId="235" fontId="35" fillId="0" borderId="664">
      <alignment horizontal="center" vertical="center"/>
      <protection locked="0"/>
    </xf>
    <xf numFmtId="0" fontId="35" fillId="0" borderId="664">
      <alignment vertical="center"/>
      <protection locked="0"/>
    </xf>
    <xf numFmtId="274" fontId="35" fillId="0" borderId="763"/>
    <xf numFmtId="4" fontId="27" fillId="19" borderId="669" applyNumberFormat="0" applyProtection="0">
      <alignment horizontal="left" vertical="center" indent="1"/>
    </xf>
    <xf numFmtId="232" fontId="35" fillId="0" borderId="784">
      <alignment horizontal="right" vertical="center"/>
      <protection locked="0"/>
    </xf>
    <xf numFmtId="232" fontId="35" fillId="0" borderId="784">
      <alignment horizontal="right" vertical="center"/>
      <protection locked="0"/>
    </xf>
    <xf numFmtId="234" fontId="35" fillId="0" borderId="736">
      <alignment horizontal="right" vertical="center"/>
      <protection locked="0"/>
    </xf>
    <xf numFmtId="0" fontId="95" fillId="0" borderId="687" applyNumberFormat="0" applyFill="0" applyAlignment="0" applyProtection="0"/>
    <xf numFmtId="236" fontId="35" fillId="0" borderId="736">
      <alignment horizontal="right" vertical="center"/>
      <protection locked="0"/>
    </xf>
    <xf numFmtId="235" fontId="35" fillId="0" borderId="736">
      <alignment horizontal="right" vertical="center"/>
      <protection locked="0"/>
    </xf>
    <xf numFmtId="236" fontId="35" fillId="0" borderId="700">
      <alignment horizontal="right" vertical="center"/>
      <protection locked="0"/>
    </xf>
    <xf numFmtId="0" fontId="103" fillId="38" borderId="701"/>
    <xf numFmtId="0" fontId="95" fillId="0" borderId="663" applyNumberFormat="0" applyFill="0" applyAlignment="0" applyProtection="0"/>
    <xf numFmtId="232" fontId="35" fillId="0" borderId="664">
      <alignment horizontal="center" vertical="center"/>
      <protection locked="0"/>
    </xf>
    <xf numFmtId="15" fontId="35" fillId="0" borderId="664">
      <alignment horizontal="center" vertical="center"/>
      <protection locked="0"/>
    </xf>
    <xf numFmtId="233" fontId="35" fillId="0" borderId="664">
      <alignment horizontal="center" vertical="center"/>
      <protection locked="0"/>
    </xf>
    <xf numFmtId="234" fontId="35" fillId="0" borderId="664">
      <alignment horizontal="center" vertical="center"/>
      <protection locked="0"/>
    </xf>
    <xf numFmtId="235" fontId="35" fillId="0" borderId="664">
      <alignment horizontal="center" vertical="center"/>
      <protection locked="0"/>
    </xf>
    <xf numFmtId="236" fontId="35" fillId="0" borderId="664">
      <alignment horizontal="center" vertical="center"/>
      <protection locked="0"/>
    </xf>
    <xf numFmtId="0" fontId="35" fillId="0" borderId="664">
      <alignment vertical="center"/>
      <protection locked="0"/>
    </xf>
    <xf numFmtId="232" fontId="35" fillId="0" borderId="664">
      <alignment horizontal="right" vertical="center"/>
      <protection locked="0"/>
    </xf>
    <xf numFmtId="237" fontId="35" fillId="0" borderId="664">
      <alignment horizontal="right" vertical="center"/>
      <protection locked="0"/>
    </xf>
    <xf numFmtId="233" fontId="35" fillId="0" borderId="664">
      <alignment horizontal="right" vertical="center"/>
      <protection locked="0"/>
    </xf>
    <xf numFmtId="234" fontId="35" fillId="0" borderId="664">
      <alignment horizontal="right" vertical="center"/>
      <protection locked="0"/>
    </xf>
    <xf numFmtId="235" fontId="35" fillId="0" borderId="664">
      <alignment horizontal="right" vertical="center"/>
      <protection locked="0"/>
    </xf>
    <xf numFmtId="236" fontId="35" fillId="0" borderId="664">
      <alignment horizontal="right" vertical="center"/>
      <protection locked="0"/>
    </xf>
    <xf numFmtId="0" fontId="103" fillId="38" borderId="665"/>
    <xf numFmtId="234" fontId="35" fillId="0" borderId="736">
      <alignment horizontal="center" vertical="center"/>
      <protection locked="0"/>
    </xf>
    <xf numFmtId="244" fontId="85" fillId="0" borderId="690"/>
    <xf numFmtId="274" fontId="35" fillId="0" borderId="667"/>
    <xf numFmtId="237" fontId="35" fillId="0" borderId="760">
      <alignment horizontal="right" vertical="center"/>
      <protection locked="0"/>
    </xf>
    <xf numFmtId="0" fontId="85" fillId="0" borderId="668"/>
    <xf numFmtId="311" fontId="219" fillId="0" borderId="659" applyBorder="0">
      <protection locked="0"/>
    </xf>
    <xf numFmtId="0" fontId="35" fillId="0" borderId="371" applyFill="0">
      <alignment horizontal="center" vertical="center"/>
    </xf>
    <xf numFmtId="232" fontId="35" fillId="0" borderId="797">
      <alignment horizontal="right" vertical="center"/>
      <protection locked="0"/>
    </xf>
    <xf numFmtId="237" fontId="35" fillId="0" borderId="736">
      <alignment horizontal="right" vertical="center"/>
      <protection locked="0"/>
    </xf>
    <xf numFmtId="4" fontId="27" fillId="19" borderId="705" applyNumberFormat="0" applyProtection="0">
      <alignment horizontal="left" vertical="center" indent="1"/>
    </xf>
    <xf numFmtId="0" fontId="115" fillId="18" borderId="352" applyProtection="0">
      <alignment horizontal="right"/>
      <protection locked="0"/>
    </xf>
    <xf numFmtId="0" fontId="95" fillId="0" borderId="735" applyNumberFormat="0" applyFill="0" applyAlignment="0" applyProtection="0"/>
    <xf numFmtId="274" fontId="35" fillId="0" borderId="739"/>
    <xf numFmtId="167" fontId="23" fillId="0" borderId="0" applyFont="0" applyFill="0" applyBorder="0" applyAlignment="0" applyProtection="0"/>
    <xf numFmtId="4" fontId="27" fillId="19" borderId="777" applyNumberFormat="0" applyProtection="0">
      <alignment horizontal="left" vertical="center" indent="1"/>
    </xf>
    <xf numFmtId="311" fontId="219" fillId="0" borderId="671" applyBorder="0">
      <protection locked="0"/>
    </xf>
    <xf numFmtId="0" fontId="59" fillId="74" borderId="361">
      <alignment horizontal="left" vertical="center" wrapText="1"/>
    </xf>
    <xf numFmtId="10" fontId="3" fillId="57" borderId="371" applyNumberFormat="0" applyFont="0" applyBorder="0" applyAlignment="0" applyProtection="0">
      <protection locked="0"/>
    </xf>
    <xf numFmtId="0" fontId="95" fillId="0" borderId="771" applyNumberFormat="0" applyFill="0" applyAlignment="0" applyProtection="0"/>
    <xf numFmtId="0" fontId="35" fillId="0" borderId="736">
      <alignment vertical="center"/>
      <protection locked="0"/>
    </xf>
    <xf numFmtId="235" fontId="35" fillId="0" borderId="772">
      <alignment horizontal="right" vertical="center"/>
      <protection locked="0"/>
    </xf>
    <xf numFmtId="4" fontId="27" fillId="19" borderId="681" applyNumberFormat="0" applyProtection="0">
      <alignment horizontal="left" vertical="center" indent="1"/>
    </xf>
    <xf numFmtId="15" fontId="35" fillId="0" borderId="700">
      <alignment horizontal="center" vertical="center"/>
      <protection locked="0"/>
    </xf>
    <xf numFmtId="0" fontId="92" fillId="0" borderId="371" applyFill="0">
      <alignment horizontal="center" vertical="center"/>
    </xf>
    <xf numFmtId="244" fontId="85" fillId="0" borderId="799"/>
    <xf numFmtId="0" fontId="103" fillId="38" borderId="798"/>
    <xf numFmtId="0" fontId="95" fillId="0" borderId="675" applyNumberFormat="0" applyFill="0" applyAlignment="0" applyProtection="0"/>
    <xf numFmtId="232" fontId="35" fillId="0" borderId="676">
      <alignment horizontal="center" vertical="center"/>
      <protection locked="0"/>
    </xf>
    <xf numFmtId="15" fontId="35" fillId="0" borderId="676">
      <alignment horizontal="center" vertical="center"/>
      <protection locked="0"/>
    </xf>
    <xf numFmtId="233" fontId="35" fillId="0" borderId="676">
      <alignment horizontal="center" vertical="center"/>
      <protection locked="0"/>
    </xf>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2" fontId="35" fillId="0" borderId="676">
      <alignment horizontal="right" vertical="center"/>
      <protection locked="0"/>
    </xf>
    <xf numFmtId="237" fontId="35" fillId="0" borderId="676">
      <alignment horizontal="right" vertical="center"/>
      <protection locked="0"/>
    </xf>
    <xf numFmtId="233"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0" fontId="103" fillId="38" borderId="677"/>
    <xf numFmtId="0" fontId="110" fillId="43" borderId="371" applyNumberFormat="0" applyFont="0" applyAlignment="0" applyProtection="0"/>
    <xf numFmtId="274" fontId="35" fillId="0" borderId="679"/>
    <xf numFmtId="0" fontId="85" fillId="0" borderId="680"/>
    <xf numFmtId="0" fontId="148" fillId="0" borderId="673" applyNumberFormat="0" applyAlignment="0" applyProtection="0">
      <alignment horizontal="left" vertical="center"/>
    </xf>
    <xf numFmtId="323" fontId="3" fillId="23" borderId="672" applyFill="0" applyBorder="0" applyAlignment="0">
      <alignment horizontal="centerContinuous"/>
    </xf>
    <xf numFmtId="311" fontId="219" fillId="0" borderId="671" applyBorder="0">
      <protection locked="0"/>
    </xf>
    <xf numFmtId="235" fontId="35" fillId="0" borderId="760">
      <alignment horizontal="center" vertical="center"/>
      <protection locked="0"/>
    </xf>
    <xf numFmtId="0" fontId="148" fillId="0" borderId="733" applyNumberFormat="0" applyAlignment="0" applyProtection="0">
      <alignment horizontal="left" vertical="center"/>
    </xf>
    <xf numFmtId="236" fontId="35" fillId="0" borderId="747">
      <alignment horizontal="right" vertical="center"/>
      <protection locked="0"/>
    </xf>
    <xf numFmtId="15" fontId="35" fillId="0" borderId="797">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0" fontId="35" fillId="0" borderId="688">
      <alignment vertical="center"/>
      <protection locked="0"/>
    </xf>
    <xf numFmtId="232" fontId="35" fillId="0" borderId="688">
      <alignment horizontal="right" vertical="center"/>
      <protection locked="0"/>
    </xf>
    <xf numFmtId="237" fontId="35" fillId="0" borderId="688">
      <alignment horizontal="right" vertical="center"/>
      <protection locked="0"/>
    </xf>
    <xf numFmtId="233"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0" fontId="103" fillId="38" borderId="689"/>
    <xf numFmtId="244" fontId="85" fillId="0" borderId="690"/>
    <xf numFmtId="240" fontId="26" fillId="0" borderId="734" applyFill="0"/>
    <xf numFmtId="240" fontId="26" fillId="0" borderId="710" applyFill="0"/>
    <xf numFmtId="274" fontId="35" fillId="0" borderId="691"/>
    <xf numFmtId="232" fontId="35" fillId="0" borderId="760">
      <alignment horizontal="center" vertical="center"/>
      <protection locked="0"/>
    </xf>
    <xf numFmtId="0" fontId="85" fillId="0" borderId="692"/>
    <xf numFmtId="234" fontId="35" fillId="0" borderId="760">
      <alignment horizontal="right" vertical="center"/>
      <protection locked="0"/>
    </xf>
    <xf numFmtId="0" fontId="85" fillId="0" borderId="764"/>
    <xf numFmtId="0" fontId="148" fillId="0" borderId="709" applyNumberFormat="0" applyAlignment="0" applyProtection="0">
      <alignment horizontal="left" vertical="center"/>
    </xf>
    <xf numFmtId="235" fontId="35" fillId="0" borderId="772">
      <alignment horizontal="center" vertical="center"/>
      <protection locked="0"/>
    </xf>
    <xf numFmtId="233" fontId="35" fillId="0" borderId="736">
      <alignment horizontal="right" vertical="center"/>
      <protection locked="0"/>
    </xf>
    <xf numFmtId="235" fontId="35" fillId="0" borderId="760">
      <alignment horizontal="right" vertical="center"/>
      <protection locked="0"/>
    </xf>
    <xf numFmtId="311" fontId="219" fillId="0" borderId="707" applyBorder="0">
      <protection locked="0"/>
    </xf>
    <xf numFmtId="232" fontId="35" fillId="0" borderId="760">
      <alignment horizontal="center" vertical="center"/>
      <protection locked="0"/>
    </xf>
    <xf numFmtId="244" fontId="85" fillId="0" borderId="738"/>
    <xf numFmtId="237" fontId="35" fillId="0" borderId="736">
      <alignment horizontal="right" vertical="center"/>
      <protection locked="0"/>
    </xf>
    <xf numFmtId="0" fontId="95" fillId="0" borderId="735" applyNumberFormat="0" applyFill="0" applyAlignment="0" applyProtection="0"/>
    <xf numFmtId="233" fontId="35" fillId="0" borderId="736">
      <alignment horizontal="center" vertical="center"/>
      <protection locked="0"/>
    </xf>
    <xf numFmtId="235" fontId="35" fillId="0" borderId="736">
      <alignment horizontal="right" vertical="center"/>
      <protection locked="0"/>
    </xf>
    <xf numFmtId="244" fontId="85" fillId="0" borderId="786"/>
    <xf numFmtId="4" fontId="27" fillId="19" borderId="705" applyNumberFormat="0" applyProtection="0">
      <alignment horizontal="left" vertical="center" indent="1"/>
    </xf>
    <xf numFmtId="0" fontId="85" fillId="0" borderId="740"/>
    <xf numFmtId="235" fontId="35" fillId="0" borderId="772">
      <alignment horizontal="right" vertical="center"/>
      <protection locked="0"/>
    </xf>
    <xf numFmtId="311" fontId="219" fillId="0" borderId="683" applyBorder="0">
      <protection locked="0"/>
    </xf>
    <xf numFmtId="274" fontId="35" fillId="0" borderId="716"/>
    <xf numFmtId="244" fontId="85" fillId="0" borderId="702"/>
    <xf numFmtId="4" fontId="27" fillId="19" borderId="693" applyNumberFormat="0" applyProtection="0">
      <alignment horizontal="left" vertical="center" indent="1"/>
    </xf>
    <xf numFmtId="233" fontId="35" fillId="0" borderId="736">
      <alignment horizontal="right" vertical="center"/>
      <protection locked="0"/>
    </xf>
    <xf numFmtId="233" fontId="35" fillId="0" borderId="747">
      <alignment horizontal="center" vertical="center"/>
      <protection locked="0"/>
    </xf>
    <xf numFmtId="0" fontId="35" fillId="0" borderId="613" applyNumberFormat="0" applyFill="0" applyAlignment="0" applyProtection="0"/>
    <xf numFmtId="0" fontId="95" fillId="0" borderId="687" applyNumberFormat="0" applyFill="0" applyAlignment="0" applyProtection="0"/>
    <xf numFmtId="232" fontId="35" fillId="0" borderId="688">
      <alignment horizontal="center" vertical="center"/>
      <protection locked="0"/>
    </xf>
    <xf numFmtId="15" fontId="35" fillId="0" borderId="688">
      <alignment horizontal="center" vertical="center"/>
      <protection locked="0"/>
    </xf>
    <xf numFmtId="233" fontId="35" fillId="0" borderId="688">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0" fontId="35" fillId="0" borderId="688">
      <alignment vertical="center"/>
      <protection locked="0"/>
    </xf>
    <xf numFmtId="232" fontId="35" fillId="0" borderId="688">
      <alignment horizontal="right" vertical="center"/>
      <protection locked="0"/>
    </xf>
    <xf numFmtId="237" fontId="35" fillId="0" borderId="688">
      <alignment horizontal="right" vertical="center"/>
      <protection locked="0"/>
    </xf>
    <xf numFmtId="233"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0" fontId="103" fillId="38" borderId="689"/>
    <xf numFmtId="274" fontId="35" fillId="0" borderId="739"/>
    <xf numFmtId="274" fontId="35" fillId="0" borderId="691"/>
    <xf numFmtId="15" fontId="35" fillId="0" borderId="784">
      <alignment horizontal="center" vertical="center"/>
      <protection locked="0"/>
    </xf>
    <xf numFmtId="236" fontId="35" fillId="0" borderId="760">
      <alignment horizontal="center" vertical="center"/>
      <protection locked="0"/>
    </xf>
    <xf numFmtId="0" fontId="85" fillId="0" borderId="692"/>
    <xf numFmtId="0" fontId="103" fillId="38" borderId="737"/>
    <xf numFmtId="311" fontId="219" fillId="0" borderId="683" applyBorder="0">
      <protection locked="0"/>
    </xf>
    <xf numFmtId="167" fontId="23" fillId="0" borderId="0" applyFont="0" applyFill="0" applyBorder="0" applyAlignment="0" applyProtection="0"/>
    <xf numFmtId="236" fontId="35" fillId="0" borderId="747">
      <alignment horizontal="center" vertical="center"/>
      <protection locked="0"/>
    </xf>
    <xf numFmtId="15" fontId="35" fillId="0" borderId="784">
      <alignment horizontal="center" vertical="center"/>
      <protection locked="0"/>
    </xf>
    <xf numFmtId="4" fontId="27" fillId="19" borderId="729" applyNumberFormat="0" applyProtection="0">
      <alignment horizontal="left" vertical="center" indent="1"/>
    </xf>
    <xf numFmtId="4" fontId="27" fillId="19" borderId="789" applyNumberFormat="0" applyProtection="0">
      <alignment horizontal="left" vertical="center" indent="1"/>
    </xf>
    <xf numFmtId="274" fontId="35" fillId="0" borderId="763"/>
    <xf numFmtId="233" fontId="35" fillId="0" borderId="784">
      <alignment horizontal="right" vertical="center"/>
      <protection locked="0"/>
    </xf>
    <xf numFmtId="0" fontId="91" fillId="0" borderId="613" applyNumberFormat="0" applyFill="0" applyBorder="0" applyAlignment="0" applyProtection="0"/>
    <xf numFmtId="233" fontId="35" fillId="0" borderId="724">
      <alignment horizontal="center" vertical="center"/>
      <protection locked="0"/>
    </xf>
    <xf numFmtId="311" fontId="219" fillId="0" borderId="695" applyBorder="0">
      <protection locked="0"/>
    </xf>
    <xf numFmtId="235" fontId="35" fillId="0" borderId="724">
      <alignment horizontal="right" vertical="center"/>
      <protection locked="0"/>
    </xf>
    <xf numFmtId="274" fontId="35" fillId="0" borderId="787"/>
    <xf numFmtId="0" fontId="85" fillId="0" borderId="788"/>
    <xf numFmtId="4" fontId="27" fillId="19" borderId="705" applyNumberFormat="0" applyProtection="0">
      <alignment horizontal="left" vertical="center" indent="1"/>
    </xf>
    <xf numFmtId="167" fontId="23" fillId="0" borderId="0" applyFont="0" applyFill="0" applyBorder="0" applyAlignment="0" applyProtection="0"/>
    <xf numFmtId="0" fontId="103" fillId="38" borderId="773"/>
    <xf numFmtId="0" fontId="95" fillId="0" borderId="783" applyNumberFormat="0" applyFill="0" applyAlignment="0" applyProtection="0"/>
    <xf numFmtId="167" fontId="23" fillId="0" borderId="0" applyFont="0" applyFill="0" applyBorder="0" applyAlignment="0" applyProtection="0"/>
    <xf numFmtId="0" fontId="95" fillId="0" borderId="699" applyNumberFormat="0" applyFill="0" applyAlignment="0" applyProtection="0"/>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7"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0" fontId="103" fillId="38" borderId="701"/>
    <xf numFmtId="274" fontId="35" fillId="0" borderId="703"/>
    <xf numFmtId="0" fontId="85" fillId="0" borderId="704"/>
    <xf numFmtId="244" fontId="85" fillId="0" borderId="749"/>
    <xf numFmtId="323" fontId="3" fillId="23" borderId="696" applyFill="0" applyBorder="0" applyAlignment="0">
      <alignment horizontal="centerContinuous"/>
    </xf>
    <xf numFmtId="311" fontId="219" fillId="0" borderId="695" applyBorder="0">
      <protection locked="0"/>
    </xf>
    <xf numFmtId="0" fontId="148" fillId="0" borderId="757" applyNumberFormat="0" applyAlignment="0" applyProtection="0">
      <alignment horizontal="left" vertical="center"/>
    </xf>
    <xf numFmtId="233" fontId="35" fillId="0" borderId="736">
      <alignment horizontal="right" vertical="center"/>
      <protection locked="0"/>
    </xf>
    <xf numFmtId="0" fontId="85" fillId="0" borderId="788"/>
    <xf numFmtId="4" fontId="27" fillId="19" borderId="795" applyNumberFormat="0" applyProtection="0">
      <alignment horizontal="left" vertical="center" indent="1"/>
    </xf>
    <xf numFmtId="235" fontId="35" fillId="0" borderId="772">
      <alignment horizontal="center" vertical="center"/>
      <protection locked="0"/>
    </xf>
    <xf numFmtId="4" fontId="27" fillId="19" borderId="741" applyNumberFormat="0" applyProtection="0">
      <alignment horizontal="left" vertical="center" indent="1"/>
    </xf>
    <xf numFmtId="311" fontId="219" fillId="0" borderId="707" applyBorder="0">
      <protection locked="0"/>
    </xf>
    <xf numFmtId="274" fontId="35" fillId="0" borderId="739"/>
    <xf numFmtId="4" fontId="27" fillId="19" borderId="711" applyNumberFormat="0" applyProtection="0">
      <alignment horizontal="left" vertical="center" indent="1"/>
    </xf>
    <xf numFmtId="15" fontId="35" fillId="0" borderId="760">
      <alignment horizontal="center" vertical="center"/>
      <protection locked="0"/>
    </xf>
    <xf numFmtId="0" fontId="35" fillId="0" borderId="784">
      <alignment vertical="center"/>
      <protection locked="0"/>
    </xf>
    <xf numFmtId="234" fontId="35" fillId="0" borderId="736">
      <alignment horizontal="center" vertical="center"/>
      <protection locked="0"/>
    </xf>
    <xf numFmtId="167" fontId="23" fillId="0" borderId="0" applyFont="0" applyFill="0" applyBorder="0" applyAlignment="0" applyProtection="0"/>
    <xf numFmtId="0" fontId="95" fillId="0" borderId="712" applyNumberFormat="0" applyFill="0" applyAlignment="0" applyProtection="0"/>
    <xf numFmtId="232" fontId="35" fillId="0" borderId="713">
      <alignment horizontal="center" vertical="center"/>
      <protection locked="0"/>
    </xf>
    <xf numFmtId="15" fontId="35" fillId="0" borderId="713">
      <alignment horizontal="center" vertical="center"/>
      <protection locked="0"/>
    </xf>
    <xf numFmtId="233" fontId="35" fillId="0" borderId="713">
      <alignment horizontal="center" vertical="center"/>
      <protection locked="0"/>
    </xf>
    <xf numFmtId="234" fontId="35" fillId="0" borderId="713">
      <alignment horizontal="center" vertical="center"/>
      <protection locked="0"/>
    </xf>
    <xf numFmtId="235" fontId="35" fillId="0" borderId="713">
      <alignment horizontal="center" vertical="center"/>
      <protection locked="0"/>
    </xf>
    <xf numFmtId="236" fontId="35" fillId="0" borderId="713">
      <alignment horizontal="center" vertical="center"/>
      <protection locked="0"/>
    </xf>
    <xf numFmtId="0" fontId="35" fillId="0" borderId="713">
      <alignment vertical="center"/>
      <protection locked="0"/>
    </xf>
    <xf numFmtId="232" fontId="35" fillId="0" borderId="713">
      <alignment horizontal="right" vertical="center"/>
      <protection locked="0"/>
    </xf>
    <xf numFmtId="237" fontId="35" fillId="0" borderId="713">
      <alignment horizontal="right" vertical="center"/>
      <protection locked="0"/>
    </xf>
    <xf numFmtId="233" fontId="35" fillId="0" borderId="713">
      <alignment horizontal="right" vertical="center"/>
      <protection locked="0"/>
    </xf>
    <xf numFmtId="234" fontId="35" fillId="0" borderId="713">
      <alignment horizontal="right" vertical="center"/>
      <protection locked="0"/>
    </xf>
    <xf numFmtId="235" fontId="35" fillId="0" borderId="713">
      <alignment horizontal="right" vertical="center"/>
      <protection locked="0"/>
    </xf>
    <xf numFmtId="236" fontId="35" fillId="0" borderId="713">
      <alignment horizontal="right" vertical="center"/>
      <protection locked="0"/>
    </xf>
    <xf numFmtId="0" fontId="103" fillId="38" borderId="714"/>
    <xf numFmtId="274" fontId="35" fillId="0" borderId="716"/>
    <xf numFmtId="0" fontId="85" fillId="0" borderId="740"/>
    <xf numFmtId="0" fontId="85" fillId="0" borderId="717"/>
    <xf numFmtId="311" fontId="219" fillId="0" borderId="707" applyBorder="0">
      <protection locked="0"/>
    </xf>
    <xf numFmtId="323" fontId="3" fillId="23" borderId="792" applyFill="0" applyBorder="0" applyAlignment="0">
      <alignment horizontal="centerContinuous"/>
    </xf>
    <xf numFmtId="232" fontId="35" fillId="0" borderId="747">
      <alignment horizontal="right" vertical="center"/>
      <protection locked="0"/>
    </xf>
    <xf numFmtId="0" fontId="85" fillId="0" borderId="776"/>
    <xf numFmtId="4" fontId="27" fillId="19" borderId="729" applyNumberFormat="0" applyProtection="0">
      <alignment horizontal="left" vertical="center" indent="1"/>
    </xf>
    <xf numFmtId="0" fontId="95" fillId="0" borderId="783" applyNumberFormat="0" applyFill="0" applyAlignment="0" applyProtection="0"/>
    <xf numFmtId="234" fontId="35" fillId="0" borderId="772">
      <alignment horizontal="right" vertical="center"/>
      <protection locked="0"/>
    </xf>
    <xf numFmtId="233" fontId="35" fillId="0" borderId="784">
      <alignment horizontal="center" vertical="center"/>
      <protection locked="0"/>
    </xf>
    <xf numFmtId="15" fontId="35" fillId="0" borderId="772">
      <alignment horizontal="center" vertical="center"/>
      <protection locked="0"/>
    </xf>
    <xf numFmtId="236" fontId="35" fillId="0" borderId="784">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0" fontId="103" fillId="38" borderId="725"/>
    <xf numFmtId="0" fontId="103" fillId="38" borderId="748"/>
    <xf numFmtId="49" fontId="100" fillId="47" borderId="371">
      <alignment horizontal="center"/>
    </xf>
    <xf numFmtId="240" fontId="26" fillId="0" borderId="722" applyFill="0"/>
    <xf numFmtId="274" fontId="35" fillId="0" borderId="727"/>
    <xf numFmtId="0" fontId="85" fillId="0" borderId="728"/>
    <xf numFmtId="0" fontId="148" fillId="0" borderId="721" applyNumberFormat="0" applyAlignment="0" applyProtection="0">
      <alignment horizontal="left" vertical="center"/>
    </xf>
    <xf numFmtId="323" fontId="3" fillId="23" borderId="720" applyFill="0" applyBorder="0" applyAlignment="0">
      <alignment horizontal="centerContinuous"/>
    </xf>
    <xf numFmtId="311" fontId="219" fillId="0" borderId="719" applyBorder="0">
      <protection locked="0"/>
    </xf>
    <xf numFmtId="311" fontId="219" fillId="0" borderId="779" applyBorder="0">
      <protection locked="0"/>
    </xf>
    <xf numFmtId="0" fontId="95" fillId="0" borderId="735" applyNumberFormat="0" applyFill="0" applyAlignment="0" applyProtection="0"/>
    <xf numFmtId="234" fontId="35" fillId="0" borderId="736">
      <alignment horizontal="center" vertical="center"/>
      <protection locked="0"/>
    </xf>
    <xf numFmtId="311" fontId="219" fillId="0" borderId="731" applyBorder="0">
      <protection locked="0"/>
    </xf>
    <xf numFmtId="236" fontId="35" fillId="0" borderId="736">
      <alignment horizontal="right" vertical="center"/>
      <protection locked="0"/>
    </xf>
    <xf numFmtId="4" fontId="27" fillId="19" borderId="741" applyNumberFormat="0" applyProtection="0">
      <alignment horizontal="left" vertical="center" indent="1"/>
    </xf>
    <xf numFmtId="235" fontId="35" fillId="0" borderId="784">
      <alignment horizontal="center" vertical="center"/>
      <protection locked="0"/>
    </xf>
    <xf numFmtId="235" fontId="35" fillId="0" borderId="760">
      <alignment horizontal="center" vertical="center"/>
      <protection locked="0"/>
    </xf>
    <xf numFmtId="236" fontId="35" fillId="0" borderId="747">
      <alignment horizontal="right" vertical="center"/>
      <protection locked="0"/>
    </xf>
    <xf numFmtId="0" fontId="95" fillId="0" borderId="735" applyNumberFormat="0" applyFill="0" applyAlignment="0" applyProtection="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0" fontId="103" fillId="38" borderId="737"/>
    <xf numFmtId="274" fontId="35" fillId="0" borderId="739"/>
    <xf numFmtId="0" fontId="85" fillId="0" borderId="740"/>
    <xf numFmtId="0" fontId="103" fillId="38" borderId="761"/>
    <xf numFmtId="311" fontId="219" fillId="0" borderId="731" applyBorder="0">
      <protection locked="0"/>
    </xf>
    <xf numFmtId="167" fontId="23" fillId="0" borderId="0" applyFont="0" applyFill="0" applyBorder="0" applyAlignment="0" applyProtection="0"/>
    <xf numFmtId="235" fontId="35" fillId="0" borderId="772">
      <alignment horizontal="center" vertical="center"/>
      <protection locked="0"/>
    </xf>
    <xf numFmtId="0" fontId="35" fillId="0" borderId="772">
      <alignment vertical="center"/>
      <protection locked="0"/>
    </xf>
    <xf numFmtId="237" fontId="35" fillId="0" borderId="772">
      <alignment horizontal="right" vertical="center"/>
      <protection locked="0"/>
    </xf>
    <xf numFmtId="234" fontId="35" fillId="0" borderId="772">
      <alignment horizontal="right" vertical="center"/>
      <protection locked="0"/>
    </xf>
    <xf numFmtId="236" fontId="35" fillId="0" borderId="772">
      <alignment horizontal="right" vertical="center"/>
      <protection locked="0"/>
    </xf>
    <xf numFmtId="270" fontId="115" fillId="46" borderId="613">
      <protection hidden="1"/>
    </xf>
    <xf numFmtId="274" fontId="35" fillId="0" borderId="800"/>
    <xf numFmtId="311" fontId="219" fillId="0" borderId="731" applyBorder="0">
      <protection locked="0"/>
    </xf>
    <xf numFmtId="235" fontId="35" fillId="0" borderId="747">
      <alignment horizontal="center" vertical="center"/>
      <protection locked="0"/>
    </xf>
    <xf numFmtId="0" fontId="35" fillId="0" borderId="747">
      <alignment vertical="center"/>
      <protection locked="0"/>
    </xf>
    <xf numFmtId="233" fontId="35" fillId="0" borderId="747">
      <alignment horizontal="right" vertical="center"/>
      <protection locked="0"/>
    </xf>
    <xf numFmtId="4" fontId="27" fillId="19" borderId="741" applyNumberFormat="0" applyProtection="0">
      <alignment horizontal="left" vertical="center" indent="1"/>
    </xf>
    <xf numFmtId="0" fontId="147" fillId="10" borderId="563">
      <alignment horizontal="right"/>
    </xf>
    <xf numFmtId="0" fontId="148" fillId="0" borderId="612">
      <alignment horizontal="left" vertical="center"/>
    </xf>
    <xf numFmtId="274" fontId="35" fillId="0" borderId="75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2" fontId="35" fillId="0" borderId="747">
      <alignment horizontal="center" vertical="center"/>
      <protection locked="0"/>
    </xf>
    <xf numFmtId="0" fontId="35" fillId="0" borderId="747">
      <alignment vertical="center"/>
      <protection locked="0"/>
    </xf>
    <xf numFmtId="235" fontId="35" fillId="0" borderId="747">
      <alignment horizontal="right" vertical="center"/>
      <protection locked="0"/>
    </xf>
    <xf numFmtId="240" fontId="26" fillId="0" borderId="770" applyFill="0"/>
    <xf numFmtId="274" fontId="35" fillId="0" borderId="739"/>
    <xf numFmtId="0" fontId="85" fillId="0" borderId="740"/>
    <xf numFmtId="233" fontId="35" fillId="0" borderId="784">
      <alignment horizontal="right" vertical="center"/>
      <protection locked="0"/>
    </xf>
    <xf numFmtId="235" fontId="35" fillId="0" borderId="797">
      <alignment horizontal="center" vertical="center"/>
      <protection locked="0"/>
    </xf>
    <xf numFmtId="311" fontId="219" fillId="0" borderId="731" applyBorder="0">
      <protection locked="0"/>
    </xf>
    <xf numFmtId="4" fontId="27" fillId="19" borderId="741" applyNumberFormat="0" applyProtection="0">
      <alignment horizontal="left" vertical="center" indent="1"/>
    </xf>
    <xf numFmtId="3" fontId="79" fillId="10" borderId="371" applyFont="0" applyAlignment="0" applyProtection="0"/>
    <xf numFmtId="0" fontId="95" fillId="0" borderId="735" applyNumberFormat="0" applyFill="0" applyAlignment="0" applyProtection="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3" fontId="35" fillId="0" borderId="784">
      <alignment horizontal="center" vertical="center"/>
      <protection locked="0"/>
    </xf>
    <xf numFmtId="0" fontId="103" fillId="38" borderId="737"/>
    <xf numFmtId="235" fontId="35" fillId="0" borderId="784">
      <alignment horizontal="right" vertical="center"/>
      <protection locked="0"/>
    </xf>
    <xf numFmtId="274" fontId="35" fillId="0" borderId="739"/>
    <xf numFmtId="0" fontId="85" fillId="0" borderId="740"/>
    <xf numFmtId="0" fontId="148" fillId="0" borderId="733" applyNumberFormat="0" applyAlignment="0" applyProtection="0">
      <alignment horizontal="left" vertical="center"/>
    </xf>
    <xf numFmtId="323" fontId="3" fillId="23" borderId="732" applyFill="0" applyBorder="0" applyAlignment="0">
      <alignment horizontal="centerContinuous"/>
    </xf>
    <xf numFmtId="0" fontId="35" fillId="0" borderId="760">
      <alignment vertical="center"/>
      <protection locked="0"/>
    </xf>
    <xf numFmtId="232" fontId="35" fillId="0" borderId="784">
      <alignment horizontal="right" vertical="center"/>
      <protection locked="0"/>
    </xf>
    <xf numFmtId="49" fontId="36" fillId="0" borderId="551"/>
    <xf numFmtId="0" fontId="95" fillId="0" borderId="796" applyNumberFormat="0" applyFill="0" applyAlignment="0" applyProtection="0"/>
    <xf numFmtId="233" fontId="35" fillId="0" borderId="797">
      <alignment horizontal="center" vertical="center"/>
      <protection locked="0"/>
    </xf>
    <xf numFmtId="236" fontId="35" fillId="0" borderId="797">
      <alignment horizontal="right" vertical="center"/>
      <protection locked="0"/>
    </xf>
    <xf numFmtId="332" fontId="35" fillId="0" borderId="371" applyFill="0">
      <alignment horizontal="center" vertical="center"/>
    </xf>
    <xf numFmtId="49" fontId="253" fillId="47" borderId="371">
      <alignment horizontal="center"/>
    </xf>
    <xf numFmtId="175" fontId="43" fillId="0" borderId="371" applyBorder="0"/>
    <xf numFmtId="311" fontId="219" fillId="0" borderId="753" applyBorder="0">
      <protection locked="0"/>
    </xf>
    <xf numFmtId="269" fontId="115" fillId="45" borderId="613">
      <protection hidden="1"/>
    </xf>
    <xf numFmtId="202" fontId="115" fillId="18" borderId="613">
      <alignment horizontal="right"/>
      <protection hidden="1"/>
    </xf>
    <xf numFmtId="4" fontId="27" fillId="19" borderId="752" applyNumberFormat="0" applyProtection="0">
      <alignment horizontal="left" vertical="center" indent="1"/>
    </xf>
    <xf numFmtId="49" fontId="36" fillId="0" borderId="551"/>
    <xf numFmtId="0" fontId="85" fillId="0" borderId="788"/>
    <xf numFmtId="167" fontId="23" fillId="0" borderId="0" applyFont="0" applyFill="0" applyBorder="0" applyAlignment="0" applyProtection="0"/>
    <xf numFmtId="0" fontId="95" fillId="0" borderId="746" applyNumberFormat="0" applyFill="0" applyAlignment="0" applyProtection="0"/>
    <xf numFmtId="232" fontId="35" fillId="0" borderId="747">
      <alignment horizontal="center" vertical="center"/>
      <protection locked="0"/>
    </xf>
    <xf numFmtId="15" fontId="35" fillId="0" borderId="747">
      <alignment horizontal="center" vertical="center"/>
      <protection locked="0"/>
    </xf>
    <xf numFmtId="233" fontId="35" fillId="0" borderId="747">
      <alignment horizontal="center" vertical="center"/>
      <protection locked="0"/>
    </xf>
    <xf numFmtId="234" fontId="35" fillId="0" borderId="747">
      <alignment horizontal="center" vertical="center"/>
      <protection locked="0"/>
    </xf>
    <xf numFmtId="235" fontId="35" fillId="0" borderId="747">
      <alignment horizontal="center" vertical="center"/>
      <protection locked="0"/>
    </xf>
    <xf numFmtId="236" fontId="35" fillId="0" borderId="747">
      <alignment horizontal="center" vertical="center"/>
      <protection locked="0"/>
    </xf>
    <xf numFmtId="0" fontId="35" fillId="0" borderId="747">
      <alignment vertical="center"/>
      <protection locked="0"/>
    </xf>
    <xf numFmtId="232" fontId="35" fillId="0" borderId="747">
      <alignment horizontal="right" vertical="center"/>
      <protection locked="0"/>
    </xf>
    <xf numFmtId="237" fontId="35" fillId="0" borderId="747">
      <alignment horizontal="right" vertical="center"/>
      <protection locked="0"/>
    </xf>
    <xf numFmtId="233" fontId="35" fillId="0" borderId="747">
      <alignment horizontal="right" vertical="center"/>
      <protection locked="0"/>
    </xf>
    <xf numFmtId="234" fontId="35" fillId="0" borderId="747">
      <alignment horizontal="right" vertical="center"/>
      <protection locked="0"/>
    </xf>
    <xf numFmtId="235" fontId="35" fillId="0" borderId="747">
      <alignment horizontal="right" vertical="center"/>
      <protection locked="0"/>
    </xf>
    <xf numFmtId="236" fontId="35" fillId="0" borderId="747">
      <alignment horizontal="right" vertical="center"/>
      <protection locked="0"/>
    </xf>
    <xf numFmtId="0" fontId="103" fillId="38" borderId="748"/>
    <xf numFmtId="244" fontId="85" fillId="0" borderId="774"/>
    <xf numFmtId="269" fontId="115" fillId="45" borderId="613">
      <protection hidden="1"/>
    </xf>
    <xf numFmtId="240" fontId="26" fillId="0" borderId="745" applyFill="0"/>
    <xf numFmtId="274" fontId="35" fillId="0" borderId="750"/>
    <xf numFmtId="0" fontId="85" fillId="0" borderId="751"/>
    <xf numFmtId="0" fontId="148" fillId="0" borderId="744" applyNumberFormat="0" applyAlignment="0" applyProtection="0">
      <alignment horizontal="left" vertical="center"/>
    </xf>
    <xf numFmtId="323" fontId="3" fillId="23" borderId="743" applyFill="0" applyBorder="0" applyAlignment="0">
      <alignment horizontal="centerContinuous"/>
    </xf>
    <xf numFmtId="311" fontId="219" fillId="0" borderId="753" applyBorder="0">
      <protection locked="0"/>
    </xf>
    <xf numFmtId="311" fontId="219" fillId="0" borderId="755" applyBorder="0">
      <protection locked="0"/>
    </xf>
    <xf numFmtId="233" fontId="35" fillId="0" borderId="784">
      <alignment horizontal="right" vertical="center"/>
      <protection locked="0"/>
    </xf>
    <xf numFmtId="235" fontId="35" fillId="0" borderId="784">
      <alignment horizontal="right" vertical="center"/>
      <protection locked="0"/>
    </xf>
    <xf numFmtId="4" fontId="27" fillId="19" borderId="765" applyNumberFormat="0" applyProtection="0">
      <alignment horizontal="left" vertical="center" indent="1"/>
    </xf>
    <xf numFmtId="232" fontId="35" fillId="0" borderId="784">
      <alignment horizontal="center" vertical="center"/>
      <protection locked="0"/>
    </xf>
    <xf numFmtId="234" fontId="35" fillId="0" borderId="784">
      <alignment horizontal="center" vertical="center"/>
      <protection locked="0"/>
    </xf>
    <xf numFmtId="0" fontId="35" fillId="0" borderId="784">
      <alignment vertical="center"/>
      <protection locked="0"/>
    </xf>
    <xf numFmtId="0" fontId="95" fillId="0" borderId="783" applyNumberFormat="0" applyFill="0" applyAlignment="0" applyProtection="0"/>
    <xf numFmtId="167" fontId="23" fillId="0" borderId="0" applyFont="0" applyFill="0" applyBorder="0" applyAlignment="0" applyProtection="0"/>
    <xf numFmtId="0" fontId="95" fillId="0" borderId="759" applyNumberFormat="0" applyFill="0" applyAlignment="0" applyProtection="0"/>
    <xf numFmtId="232" fontId="35" fillId="0" borderId="760">
      <alignment horizontal="center" vertical="center"/>
      <protection locked="0"/>
    </xf>
    <xf numFmtId="15" fontId="35" fillId="0" borderId="760">
      <alignment horizontal="center" vertical="center"/>
      <protection locked="0"/>
    </xf>
    <xf numFmtId="233" fontId="35" fillId="0" borderId="760">
      <alignment horizontal="center" vertical="center"/>
      <protection locked="0"/>
    </xf>
    <xf numFmtId="234" fontId="35" fillId="0" borderId="760">
      <alignment horizontal="center" vertical="center"/>
      <protection locked="0"/>
    </xf>
    <xf numFmtId="235" fontId="35" fillId="0" borderId="760">
      <alignment horizontal="center" vertical="center"/>
      <protection locked="0"/>
    </xf>
    <xf numFmtId="236" fontId="35" fillId="0" borderId="760">
      <alignment horizontal="center" vertical="center"/>
      <protection locked="0"/>
    </xf>
    <xf numFmtId="0" fontId="35" fillId="0" borderId="760">
      <alignment vertical="center"/>
      <protection locked="0"/>
    </xf>
    <xf numFmtId="232" fontId="35" fillId="0" borderId="760">
      <alignment horizontal="right" vertical="center"/>
      <protection locked="0"/>
    </xf>
    <xf numFmtId="237" fontId="35" fillId="0" borderId="760">
      <alignment horizontal="right" vertical="center"/>
      <protection locked="0"/>
    </xf>
    <xf numFmtId="233" fontId="35" fillId="0" borderId="760">
      <alignment horizontal="right" vertical="center"/>
      <protection locked="0"/>
    </xf>
    <xf numFmtId="234" fontId="35" fillId="0" borderId="760">
      <alignment horizontal="right" vertical="center"/>
      <protection locked="0"/>
    </xf>
    <xf numFmtId="235" fontId="35" fillId="0" borderId="760">
      <alignment horizontal="right" vertical="center"/>
      <protection locked="0"/>
    </xf>
    <xf numFmtId="236" fontId="35" fillId="0" borderId="760">
      <alignment horizontal="right" vertical="center"/>
      <protection locked="0"/>
    </xf>
    <xf numFmtId="0" fontId="103" fillId="38" borderId="761"/>
    <xf numFmtId="274" fontId="35" fillId="0" borderId="763"/>
    <xf numFmtId="0" fontId="85" fillId="0" borderId="764"/>
    <xf numFmtId="311" fontId="219" fillId="0" borderId="755" applyBorder="0">
      <protection locked="0"/>
    </xf>
    <xf numFmtId="0" fontId="115" fillId="18" borderId="613" applyProtection="0">
      <alignment horizontal="right"/>
      <protection locked="0"/>
    </xf>
    <xf numFmtId="311" fontId="219" fillId="0" borderId="767" applyBorder="0">
      <protection locked="0"/>
    </xf>
    <xf numFmtId="0" fontId="59" fillId="74" borderId="552">
      <alignment horizontal="left" vertical="center" wrapText="1"/>
    </xf>
    <xf numFmtId="235" fontId="35" fillId="0" borderId="784">
      <alignment horizontal="center" vertical="center"/>
      <protection locked="0"/>
    </xf>
    <xf numFmtId="4" fontId="27" fillId="19" borderId="777" applyNumberFormat="0" applyProtection="0">
      <alignment horizontal="left" vertical="center" indent="1"/>
    </xf>
    <xf numFmtId="0" fontId="95" fillId="0" borderId="771" applyNumberFormat="0" applyFill="0" applyAlignment="0" applyProtection="0"/>
    <xf numFmtId="232" fontId="35" fillId="0" borderId="772">
      <alignment horizontal="center" vertical="center"/>
      <protection locked="0"/>
    </xf>
    <xf numFmtId="15" fontId="35" fillId="0" borderId="772">
      <alignment horizontal="center" vertical="center"/>
      <protection locked="0"/>
    </xf>
    <xf numFmtId="233" fontId="35" fillId="0" borderId="772">
      <alignment horizontal="center" vertical="center"/>
      <protection locked="0"/>
    </xf>
    <xf numFmtId="234" fontId="35" fillId="0" borderId="772">
      <alignment horizontal="center" vertical="center"/>
      <protection locked="0"/>
    </xf>
    <xf numFmtId="235" fontId="35" fillId="0" borderId="772">
      <alignment horizontal="center" vertical="center"/>
      <protection locked="0"/>
    </xf>
    <xf numFmtId="236" fontId="35" fillId="0" borderId="772">
      <alignment horizontal="center" vertical="center"/>
      <protection locked="0"/>
    </xf>
    <xf numFmtId="0" fontId="35" fillId="0" borderId="772">
      <alignment vertical="center"/>
      <protection locked="0"/>
    </xf>
    <xf numFmtId="232" fontId="35" fillId="0" borderId="772">
      <alignment horizontal="right" vertical="center"/>
      <protection locked="0"/>
    </xf>
    <xf numFmtId="237" fontId="35" fillId="0" borderId="772">
      <alignment horizontal="right" vertical="center"/>
      <protection locked="0"/>
    </xf>
    <xf numFmtId="233" fontId="35" fillId="0" borderId="772">
      <alignment horizontal="right" vertical="center"/>
      <protection locked="0"/>
    </xf>
    <xf numFmtId="234" fontId="35" fillId="0" borderId="772">
      <alignment horizontal="right" vertical="center"/>
      <protection locked="0"/>
    </xf>
    <xf numFmtId="235" fontId="35" fillId="0" borderId="772">
      <alignment horizontal="right" vertical="center"/>
      <protection locked="0"/>
    </xf>
    <xf numFmtId="236" fontId="35" fillId="0" borderId="772">
      <alignment horizontal="right" vertical="center"/>
      <protection locked="0"/>
    </xf>
    <xf numFmtId="0" fontId="103" fillId="38" borderId="773"/>
    <xf numFmtId="240" fontId="26" fillId="0" borderId="770" applyFill="0"/>
    <xf numFmtId="274" fontId="35" fillId="0" borderId="775"/>
    <xf numFmtId="0" fontId="85" fillId="0" borderId="776"/>
    <xf numFmtId="0" fontId="148" fillId="0" borderId="769" applyNumberFormat="0" applyAlignment="0" applyProtection="0">
      <alignment horizontal="left" vertical="center"/>
    </xf>
    <xf numFmtId="323" fontId="3" fillId="23" borderId="768" applyFill="0" applyBorder="0" applyAlignment="0">
      <alignment horizontal="centerContinuous"/>
    </xf>
    <xf numFmtId="311" fontId="219" fillId="0" borderId="767" applyBorder="0">
      <protection locked="0"/>
    </xf>
    <xf numFmtId="0" fontId="95" fillId="0" borderId="783" applyNumberFormat="0" applyFill="0" applyAlignment="0" applyProtection="0"/>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0" fontId="103" fillId="38" borderId="785"/>
    <xf numFmtId="244" fontId="85" fillId="0" borderId="786"/>
    <xf numFmtId="274" fontId="35" fillId="0" borderId="787"/>
    <xf numFmtId="0" fontId="85" fillId="0" borderId="788"/>
    <xf numFmtId="311" fontId="219" fillId="0" borderId="779" applyBorder="0">
      <protection locked="0"/>
    </xf>
    <xf numFmtId="235" fontId="35" fillId="0" borderId="797">
      <alignment horizontal="right" vertical="center"/>
      <protection locked="0"/>
    </xf>
    <xf numFmtId="4" fontId="27" fillId="19" borderId="789" applyNumberFormat="0" applyProtection="0">
      <alignment horizontal="left" vertical="center" indent="1"/>
    </xf>
    <xf numFmtId="0" fontId="95" fillId="0" borderId="783" applyNumberFormat="0" applyFill="0" applyAlignment="0" applyProtection="0"/>
    <xf numFmtId="232" fontId="35" fillId="0" borderId="784">
      <alignment horizontal="center" vertical="center"/>
      <protection locked="0"/>
    </xf>
    <xf numFmtId="15" fontId="35" fillId="0" borderId="784">
      <alignment horizontal="center" vertical="center"/>
      <protection locked="0"/>
    </xf>
    <xf numFmtId="233"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236" fontId="35" fillId="0" borderId="784">
      <alignment horizontal="center" vertical="center"/>
      <protection locked="0"/>
    </xf>
    <xf numFmtId="0" fontId="35" fillId="0" borderId="784">
      <alignment vertical="center"/>
      <protection locked="0"/>
    </xf>
    <xf numFmtId="232" fontId="35" fillId="0" borderId="784">
      <alignment horizontal="right" vertical="center"/>
      <protection locked="0"/>
    </xf>
    <xf numFmtId="237" fontId="35" fillId="0" borderId="784">
      <alignment horizontal="right" vertical="center"/>
      <protection locked="0"/>
    </xf>
    <xf numFmtId="233" fontId="35" fillId="0" borderId="784">
      <alignment horizontal="right" vertical="center"/>
      <protection locked="0"/>
    </xf>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0" fontId="103" fillId="38" borderId="785"/>
    <xf numFmtId="274" fontId="35" fillId="0" borderId="787"/>
    <xf numFmtId="0" fontId="85" fillId="0" borderId="788"/>
    <xf numFmtId="0" fontId="148" fillId="0" borderId="781" applyNumberFormat="0" applyAlignment="0" applyProtection="0">
      <alignment horizontal="left" vertical="center"/>
    </xf>
    <xf numFmtId="323" fontId="3" fillId="23" borderId="780" applyFill="0" applyBorder="0" applyAlignment="0">
      <alignment horizontal="centerContinuous"/>
    </xf>
    <xf numFmtId="311" fontId="219" fillId="0" borderId="779" applyBorder="0">
      <protection locked="0"/>
    </xf>
    <xf numFmtId="311" fontId="219" fillId="0" borderId="791" applyBorder="0">
      <protection locked="0"/>
    </xf>
    <xf numFmtId="4" fontId="27" fillId="19" borderId="795" applyNumberFormat="0" applyProtection="0">
      <alignment horizontal="left" vertical="center" indent="1"/>
    </xf>
    <xf numFmtId="0" fontId="95" fillId="0" borderId="796" applyNumberFormat="0" applyFill="0" applyAlignment="0" applyProtection="0"/>
    <xf numFmtId="232" fontId="35" fillId="0" borderId="797">
      <alignment horizontal="center" vertical="center"/>
      <protection locked="0"/>
    </xf>
    <xf numFmtId="15" fontId="35" fillId="0" borderId="797">
      <alignment horizontal="center" vertical="center"/>
      <protection locked="0"/>
    </xf>
    <xf numFmtId="233" fontId="35" fillId="0" borderId="797">
      <alignment horizontal="center" vertical="center"/>
      <protection locked="0"/>
    </xf>
    <xf numFmtId="234" fontId="35" fillId="0" borderId="797">
      <alignment horizontal="center" vertical="center"/>
      <protection locked="0"/>
    </xf>
    <xf numFmtId="235" fontId="35" fillId="0" borderId="797">
      <alignment horizontal="center" vertical="center"/>
      <protection locked="0"/>
    </xf>
    <xf numFmtId="236" fontId="35" fillId="0" borderId="797">
      <alignment horizontal="center" vertical="center"/>
      <protection locked="0"/>
    </xf>
    <xf numFmtId="0" fontId="35" fillId="0" borderId="797">
      <alignment vertical="center"/>
      <protection locked="0"/>
    </xf>
    <xf numFmtId="232" fontId="35" fillId="0" borderId="797">
      <alignment horizontal="right" vertical="center"/>
      <protection locked="0"/>
    </xf>
    <xf numFmtId="237" fontId="35" fillId="0" borderId="797">
      <alignment horizontal="right" vertical="center"/>
      <protection locked="0"/>
    </xf>
    <xf numFmtId="233" fontId="35" fillId="0" borderId="797">
      <alignment horizontal="right" vertical="center"/>
      <protection locked="0"/>
    </xf>
    <xf numFmtId="234" fontId="35" fillId="0" borderId="797">
      <alignment horizontal="right" vertical="center"/>
      <protection locked="0"/>
    </xf>
    <xf numFmtId="235" fontId="35" fillId="0" borderId="797">
      <alignment horizontal="right" vertical="center"/>
      <protection locked="0"/>
    </xf>
    <xf numFmtId="236" fontId="35" fillId="0" borderId="797">
      <alignment horizontal="right" vertical="center"/>
      <protection locked="0"/>
    </xf>
    <xf numFmtId="0" fontId="103" fillId="38" borderId="798"/>
    <xf numFmtId="274" fontId="35" fillId="0" borderId="800"/>
    <xf numFmtId="0" fontId="85" fillId="0" borderId="801"/>
    <xf numFmtId="311" fontId="219" fillId="0" borderId="791" applyBorder="0">
      <protection locked="0"/>
    </xf>
    <xf numFmtId="0" fontId="23" fillId="0" borderId="0"/>
    <xf numFmtId="240" fontId="26" fillId="0" borderId="843" applyFill="0"/>
    <xf numFmtId="175" fontId="40" fillId="0" borderId="802">
      <protection locked="0"/>
    </xf>
    <xf numFmtId="175" fontId="43" fillId="0" borderId="563" applyBorder="0"/>
    <xf numFmtId="311" fontId="219" fillId="0" borderId="840" applyBorder="0">
      <protection locked="0"/>
    </xf>
    <xf numFmtId="175" fontId="46" fillId="0" borderId="563"/>
    <xf numFmtId="274" fontId="35" fillId="0" borderId="824"/>
    <xf numFmtId="233" fontId="35" fillId="0" borderId="1244">
      <alignment horizontal="right" vertical="center"/>
      <protection locked="0"/>
    </xf>
    <xf numFmtId="244" fontId="85" fillId="0" borderId="1354"/>
    <xf numFmtId="0" fontId="95" fillId="0" borderId="844" applyNumberFormat="0" applyFill="0" applyAlignment="0" applyProtection="0"/>
    <xf numFmtId="232" fontId="35" fillId="0" borderId="1084">
      <alignment horizontal="center" vertical="center"/>
      <protection locked="0"/>
    </xf>
    <xf numFmtId="274" fontId="35" fillId="0" borderId="824"/>
    <xf numFmtId="274" fontId="35" fillId="0" borderId="848"/>
    <xf numFmtId="234" fontId="35" fillId="0" borderId="1244">
      <alignment horizontal="right" vertical="center"/>
      <protection locked="0"/>
    </xf>
    <xf numFmtId="271" fontId="115" fillId="18" borderId="1203">
      <alignment horizontal="right"/>
    </xf>
    <xf numFmtId="244" fontId="85" fillId="0" borderId="1318"/>
    <xf numFmtId="0" fontId="85" fillId="0" borderId="1212"/>
    <xf numFmtId="0" fontId="23" fillId="0" borderId="0"/>
    <xf numFmtId="234" fontId="35" fillId="0" borderId="1316">
      <alignment horizontal="right" vertical="center"/>
      <protection locked="0"/>
    </xf>
    <xf numFmtId="175" fontId="3" fillId="9" borderId="1202" applyNumberFormat="0" applyFont="0" applyBorder="0" applyAlignment="0">
      <alignment horizontal="centerContinuous"/>
    </xf>
    <xf numFmtId="0" fontId="35" fillId="0" borderId="845">
      <alignment vertical="center"/>
      <protection locked="0"/>
    </xf>
    <xf numFmtId="274" fontId="35" fillId="0" borderId="1210"/>
    <xf numFmtId="233" fontId="35" fillId="0" borderId="1340">
      <alignment horizontal="right" vertical="center"/>
      <protection locked="0"/>
    </xf>
    <xf numFmtId="232" fontId="35" fillId="0" borderId="809">
      <alignment horizontal="center" vertical="center"/>
      <protection locked="0"/>
    </xf>
    <xf numFmtId="0" fontId="95" fillId="0" borderId="820" applyNumberFormat="0" applyFill="0" applyAlignment="0" applyProtection="0"/>
    <xf numFmtId="0" fontId="88" fillId="0" borderId="1202"/>
    <xf numFmtId="0" fontId="95" fillId="0" borderId="844" applyNumberFormat="0" applyFill="0" applyAlignment="0" applyProtection="0"/>
    <xf numFmtId="234" fontId="35" fillId="0" borderId="1364">
      <alignment horizontal="right" vertical="center"/>
      <protection locked="0"/>
    </xf>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0" fontId="95" fillId="0" borderId="808" applyNumberFormat="0" applyFill="0" applyAlignment="0" applyProtection="0"/>
    <xf numFmtId="311" fontId="219" fillId="0" borderId="804" applyBorder="0">
      <protection locked="0"/>
    </xf>
    <xf numFmtId="0" fontId="85" fillId="0" borderId="813"/>
    <xf numFmtId="274" fontId="35" fillId="0" borderId="812"/>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232" fontId="35" fillId="0" borderId="809">
      <alignment horizontal="center" vertical="center"/>
      <protection locked="0"/>
    </xf>
    <xf numFmtId="0" fontId="95" fillId="0" borderId="808" applyNumberFormat="0" applyFill="0" applyAlignment="0" applyProtection="0"/>
    <xf numFmtId="233" fontId="35" fillId="0" borderId="845">
      <alignment horizontal="right" vertical="center"/>
      <protection locked="0"/>
    </xf>
    <xf numFmtId="4" fontId="27" fillId="19" borderId="814" applyNumberFormat="0" applyProtection="0">
      <alignment horizontal="left" vertical="center" indent="1"/>
    </xf>
    <xf numFmtId="232" fontId="35" fillId="0" borderId="845">
      <alignment horizontal="right" vertical="center"/>
      <protection locked="0"/>
    </xf>
    <xf numFmtId="234" fontId="35" fillId="0" borderId="845">
      <alignment horizontal="center" vertical="center"/>
      <protection locked="0"/>
    </xf>
    <xf numFmtId="4" fontId="27" fillId="19" borderId="814" applyNumberFormat="0" applyProtection="0">
      <alignment horizontal="left" vertical="center" indent="1"/>
    </xf>
    <xf numFmtId="0" fontId="95" fillId="0" borderId="1083" applyNumberFormat="0" applyFill="0" applyAlignment="0" applyProtection="0"/>
    <xf numFmtId="0" fontId="85" fillId="0" borderId="838"/>
    <xf numFmtId="274" fontId="35" fillId="0" borderId="837"/>
    <xf numFmtId="244" fontId="85" fillId="0" borderId="836"/>
    <xf numFmtId="0" fontId="103" fillId="38" borderId="835"/>
    <xf numFmtId="236" fontId="35" fillId="0" borderId="834">
      <alignment horizontal="right" vertical="center"/>
      <protection locked="0"/>
    </xf>
    <xf numFmtId="235" fontId="35" fillId="0" borderId="834">
      <alignment horizontal="right" vertical="center"/>
      <protection locked="0"/>
    </xf>
    <xf numFmtId="234" fontId="35" fillId="0" borderId="834">
      <alignment horizontal="right" vertical="center"/>
      <protection locked="0"/>
    </xf>
    <xf numFmtId="233" fontId="35" fillId="0" borderId="834">
      <alignment horizontal="right" vertical="center"/>
      <protection locked="0"/>
    </xf>
    <xf numFmtId="237" fontId="35" fillId="0" borderId="834">
      <alignment horizontal="right" vertical="center"/>
      <protection locked="0"/>
    </xf>
    <xf numFmtId="232" fontId="35" fillId="0" borderId="834">
      <alignment horizontal="right" vertical="center"/>
      <protection locked="0"/>
    </xf>
    <xf numFmtId="0" fontId="35" fillId="0" borderId="834">
      <alignment vertical="center"/>
      <protection locked="0"/>
    </xf>
    <xf numFmtId="236" fontId="35" fillId="0" borderId="834">
      <alignment horizontal="center" vertical="center"/>
      <protection locked="0"/>
    </xf>
    <xf numFmtId="235" fontId="35" fillId="0" borderId="834">
      <alignment horizontal="center" vertical="center"/>
      <protection locked="0"/>
    </xf>
    <xf numFmtId="234" fontId="35" fillId="0" borderId="834">
      <alignment horizontal="center" vertical="center"/>
      <protection locked="0"/>
    </xf>
    <xf numFmtId="233" fontId="35" fillId="0" borderId="834">
      <alignment horizontal="center" vertical="center"/>
      <protection locked="0"/>
    </xf>
    <xf numFmtId="15" fontId="35" fillId="0" borderId="834">
      <alignment horizontal="center" vertical="center"/>
      <protection locked="0"/>
    </xf>
    <xf numFmtId="232" fontId="35" fillId="0" borderId="834">
      <alignment horizontal="center" vertical="center"/>
      <protection locked="0"/>
    </xf>
    <xf numFmtId="0" fontId="95" fillId="0" borderId="833" applyNumberFormat="0" applyFill="0" applyAlignment="0" applyProtection="0"/>
    <xf numFmtId="4" fontId="27" fillId="19" borderId="832" applyNumberFormat="0" applyProtection="0">
      <alignment horizontal="left" vertical="center" indent="1"/>
    </xf>
    <xf numFmtId="1" fontId="3" fillId="1" borderId="803">
      <protection locked="0"/>
    </xf>
    <xf numFmtId="4" fontId="27" fillId="19" borderId="832" applyNumberFormat="0" applyProtection="0">
      <alignment horizontal="left" vertical="center" indent="1"/>
    </xf>
    <xf numFmtId="311" fontId="219" fillId="0" borderId="804" applyBorder="0">
      <protection locked="0"/>
    </xf>
    <xf numFmtId="1" fontId="3" fillId="1" borderId="827">
      <protection locked="0"/>
    </xf>
    <xf numFmtId="311" fontId="219" fillId="0" borderId="828" applyBorder="0">
      <protection locked="0"/>
    </xf>
    <xf numFmtId="323" fontId="3" fillId="23" borderId="805" applyFill="0" applyBorder="0" applyAlignment="0">
      <alignment horizontal="centerContinuous"/>
    </xf>
    <xf numFmtId="0" fontId="148" fillId="0" borderId="806" applyNumberFormat="0" applyAlignment="0" applyProtection="0">
      <alignment horizontal="left" vertical="center"/>
    </xf>
    <xf numFmtId="323" fontId="3" fillId="23" borderId="829" applyFill="0" applyBorder="0" applyAlignment="0">
      <alignment horizontal="centerContinuous"/>
    </xf>
    <xf numFmtId="0" fontId="85" fillId="0" borderId="813"/>
    <xf numFmtId="274" fontId="35" fillId="0" borderId="812"/>
    <xf numFmtId="240" fontId="26" fillId="0" borderId="807" applyFill="0"/>
    <xf numFmtId="240" fontId="26" fillId="0" borderId="831" applyFill="0"/>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232" fontId="35" fillId="0" borderId="809">
      <alignment horizontal="center" vertical="center"/>
      <protection locked="0"/>
    </xf>
    <xf numFmtId="0" fontId="95" fillId="0" borderId="808" applyNumberFormat="0" applyFill="0" applyAlignment="0" applyProtection="0"/>
    <xf numFmtId="0" fontId="95" fillId="0" borderId="844" applyNumberFormat="0" applyFill="0" applyAlignment="0" applyProtection="0"/>
    <xf numFmtId="232" fontId="35" fillId="0" borderId="845">
      <alignment horizontal="center" vertical="center"/>
      <protection locked="0"/>
    </xf>
    <xf numFmtId="15" fontId="35" fillId="0" borderId="845">
      <alignment horizontal="center" vertical="center"/>
      <protection locked="0"/>
    </xf>
    <xf numFmtId="233"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236" fontId="35" fillId="0" borderId="845">
      <alignment horizontal="center"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0" fontId="103" fillId="38" borderId="846"/>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44" fontId="85" fillId="0" borderId="823"/>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4" fontId="85" fillId="0" borderId="811"/>
    <xf numFmtId="0" fontId="85" fillId="0" borderId="849"/>
    <xf numFmtId="240" fontId="26" fillId="0" borderId="807" applyFill="0"/>
    <xf numFmtId="274" fontId="35" fillId="0" borderId="812"/>
    <xf numFmtId="0" fontId="148" fillId="0" borderId="842" applyNumberFormat="0" applyAlignment="0" applyProtection="0">
      <alignment horizontal="left" vertical="center"/>
    </xf>
    <xf numFmtId="323" fontId="3" fillId="23" borderId="841" applyFill="0" applyBorder="0" applyAlignment="0">
      <alignment horizontal="centerContinuous"/>
    </xf>
    <xf numFmtId="1" fontId="3" fillId="1" borderId="839">
      <protection locked="0"/>
    </xf>
    <xf numFmtId="0" fontId="148" fillId="0" borderId="818" applyNumberFormat="0" applyAlignment="0" applyProtection="0">
      <alignment horizontal="left" vertical="center"/>
    </xf>
    <xf numFmtId="0" fontId="85" fillId="0" borderId="813"/>
    <xf numFmtId="4" fontId="27" fillId="19" borderId="832" applyNumberFormat="0" applyProtection="0">
      <alignment horizontal="left" vertical="center" indent="1"/>
    </xf>
    <xf numFmtId="4" fontId="27" fillId="19" borderId="832" applyNumberFormat="0" applyProtection="0">
      <alignment horizontal="left" vertical="center" indent="1"/>
    </xf>
    <xf numFmtId="232" fontId="35" fillId="0" borderId="845">
      <alignment horizontal="center" vertical="center"/>
      <protection locked="0"/>
    </xf>
    <xf numFmtId="15"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0" fontId="35" fillId="0" borderId="845">
      <alignment vertical="center"/>
      <protection locked="0"/>
    </xf>
    <xf numFmtId="232" fontId="35" fillId="0" borderId="845">
      <alignment horizontal="right" vertical="center"/>
      <protection locked="0"/>
    </xf>
    <xf numFmtId="237" fontId="35" fillId="0" borderId="845">
      <alignment horizontal="right" vertical="center"/>
      <protection locked="0"/>
    </xf>
    <xf numFmtId="234" fontId="35" fillId="0" borderId="845">
      <alignment horizontal="right" vertical="center"/>
      <protection locked="0"/>
    </xf>
    <xf numFmtId="236" fontId="35" fillId="0" borderId="845">
      <alignment horizontal="right" vertical="center"/>
      <protection locked="0"/>
    </xf>
    <xf numFmtId="0" fontId="103" fillId="38" borderId="846"/>
    <xf numFmtId="244" fontId="85" fillId="0" borderId="847"/>
    <xf numFmtId="274" fontId="35" fillId="0" borderId="848"/>
    <xf numFmtId="311" fontId="219" fillId="0" borderId="828" applyBorder="0">
      <protection locked="0"/>
    </xf>
    <xf numFmtId="0" fontId="148" fillId="0" borderId="806" applyNumberFormat="0" applyAlignment="0" applyProtection="0">
      <alignment horizontal="left" vertical="center"/>
    </xf>
    <xf numFmtId="0" fontId="95" fillId="0" borderId="844" applyNumberFormat="0" applyFill="0" applyAlignment="0" applyProtection="0"/>
    <xf numFmtId="15" fontId="35" fillId="0" borderId="845">
      <alignment horizontal="center" vertical="center"/>
      <protection locked="0"/>
    </xf>
    <xf numFmtId="234" fontId="35" fillId="0" borderId="845">
      <alignment horizontal="center" vertical="center"/>
      <protection locked="0"/>
    </xf>
    <xf numFmtId="236" fontId="35" fillId="0" borderId="845">
      <alignment horizontal="center" vertical="center"/>
      <protection locked="0"/>
    </xf>
    <xf numFmtId="232" fontId="35" fillId="0" borderId="845">
      <alignment horizontal="right" vertical="center"/>
      <protection locked="0"/>
    </xf>
    <xf numFmtId="237" fontId="35" fillId="0" borderId="845">
      <alignment horizontal="right" vertical="center"/>
      <protection locked="0"/>
    </xf>
    <xf numFmtId="233" fontId="35" fillId="0" borderId="845">
      <alignment horizontal="right" vertical="center"/>
      <protection locked="0"/>
    </xf>
    <xf numFmtId="234" fontId="35" fillId="0" borderId="845">
      <alignment horizontal="right" vertical="center"/>
      <protection locked="0"/>
    </xf>
    <xf numFmtId="236" fontId="35" fillId="0" borderId="845">
      <alignment horizontal="right" vertical="center"/>
      <protection locked="0"/>
    </xf>
    <xf numFmtId="0" fontId="103" fillId="38" borderId="846"/>
    <xf numFmtId="311" fontId="219" fillId="0" borderId="816" applyBorder="0">
      <protection locked="0"/>
    </xf>
    <xf numFmtId="323" fontId="3" fillId="23" borderId="805" applyFill="0" applyBorder="0" applyAlignment="0">
      <alignment horizontal="centerContinuous"/>
    </xf>
    <xf numFmtId="1" fontId="3" fillId="1" borderId="815">
      <protection locked="0"/>
    </xf>
    <xf numFmtId="311" fontId="219" fillId="0" borderId="840" applyBorder="0">
      <protection locked="0"/>
    </xf>
    <xf numFmtId="232" fontId="35" fillId="0" borderId="845">
      <alignment horizontal="center" vertical="center"/>
      <protection locked="0"/>
    </xf>
    <xf numFmtId="15" fontId="35" fillId="0" borderId="845">
      <alignment horizontal="center" vertical="center"/>
      <protection locked="0"/>
    </xf>
    <xf numFmtId="4" fontId="27" fillId="19" borderId="826" applyNumberFormat="0" applyProtection="0">
      <alignment horizontal="left" vertical="center" indent="1"/>
    </xf>
    <xf numFmtId="0" fontId="23" fillId="0" borderId="0"/>
    <xf numFmtId="4" fontId="27" fillId="19" borderId="826" applyNumberFormat="0" applyProtection="0">
      <alignment horizontal="left" vertical="center" indent="1"/>
    </xf>
    <xf numFmtId="0" fontId="23" fillId="0" borderId="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311" fontId="219" fillId="0" borderId="804" applyBorder="0">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0" fontId="103" fillId="38" borderId="822"/>
    <xf numFmtId="1" fontId="3" fillId="1" borderId="803">
      <protection locked="0"/>
    </xf>
    <xf numFmtId="244" fontId="85" fillId="0" borderId="823"/>
    <xf numFmtId="0" fontId="85" fillId="0" borderId="825"/>
    <xf numFmtId="311" fontId="219" fillId="0" borderId="816" applyBorder="0">
      <protection locked="0"/>
    </xf>
    <xf numFmtId="0" fontId="95" fillId="0" borderId="820" applyNumberFormat="0" applyFill="0" applyAlignment="0" applyProtection="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244" fontId="85" fillId="0" borderId="823"/>
    <xf numFmtId="0" fontId="85" fillId="0" borderId="825"/>
    <xf numFmtId="185" fontId="47" fillId="57" borderId="853" applyFont="0" applyFill="0" applyBorder="0" applyAlignment="0" applyProtection="0">
      <protection locked="0"/>
    </xf>
    <xf numFmtId="236" fontId="35" fillId="0" borderId="845">
      <alignment horizontal="center" vertical="center"/>
      <protection locked="0"/>
    </xf>
    <xf numFmtId="274" fontId="35" fillId="0" borderId="848"/>
    <xf numFmtId="235" fontId="35" fillId="0" borderId="845">
      <alignment horizontal="center" vertical="center"/>
      <protection locked="0"/>
    </xf>
    <xf numFmtId="4" fontId="27" fillId="19" borderId="711" applyNumberFormat="0" applyProtection="0">
      <alignment horizontal="left" vertical="center" indent="1"/>
    </xf>
    <xf numFmtId="0" fontId="23" fillId="0" borderId="0"/>
    <xf numFmtId="244" fontId="85" fillId="0" borderId="847"/>
    <xf numFmtId="4" fontId="27" fillId="19" borderId="814" applyNumberFormat="0" applyProtection="0">
      <alignment horizontal="left" vertical="center" indent="1"/>
    </xf>
    <xf numFmtId="1" fontId="3" fillId="1" borderId="1334">
      <protection locked="0"/>
    </xf>
    <xf numFmtId="0" fontId="88" fillId="0" borderId="612"/>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0" fontId="103" fillId="38" borderId="725"/>
    <xf numFmtId="244" fontId="85" fillId="0" borderId="702"/>
    <xf numFmtId="274" fontId="35" fillId="0" borderId="727"/>
    <xf numFmtId="0" fontId="85" fillId="0" borderId="728"/>
    <xf numFmtId="175" fontId="3" fillId="9" borderId="612" applyNumberFormat="0" applyFont="0" applyBorder="0" applyAlignment="0">
      <alignment horizontal="centerContinuous"/>
    </xf>
    <xf numFmtId="0" fontId="148" fillId="0" borderId="612">
      <alignment horizontal="left" vertical="center"/>
    </xf>
    <xf numFmtId="237" fontId="35" fillId="0" borderId="845">
      <alignment horizontal="right" vertical="center"/>
      <protection locked="0"/>
    </xf>
    <xf numFmtId="311" fontId="219" fillId="0" borderId="804" applyBorder="0">
      <protection locked="0"/>
    </xf>
    <xf numFmtId="1" fontId="3" fillId="1" borderId="730">
      <protection locked="0"/>
    </xf>
    <xf numFmtId="1" fontId="3" fillId="1" borderId="1286">
      <protection locked="0"/>
    </xf>
    <xf numFmtId="237" fontId="35" fillId="0" borderId="821">
      <alignment horizontal="right" vertical="center"/>
      <protection locked="0"/>
    </xf>
    <xf numFmtId="0" fontId="103" fillId="38" borderId="822"/>
    <xf numFmtId="0" fontId="88" fillId="0" borderId="612"/>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4" fontId="85" fillId="0" borderId="811"/>
    <xf numFmtId="274" fontId="35" fillId="0" borderId="824"/>
    <xf numFmtId="240" fontId="26" fillId="0" borderId="819" applyFill="0"/>
    <xf numFmtId="274" fontId="35" fillId="0" borderId="812"/>
    <xf numFmtId="0" fontId="85" fillId="0" borderId="825"/>
    <xf numFmtId="0" fontId="85" fillId="0" borderId="813"/>
    <xf numFmtId="323" fontId="3" fillId="23" borderId="817" applyFill="0" applyBorder="0" applyAlignment="0">
      <alignment horizontal="centerContinuous"/>
    </xf>
    <xf numFmtId="175" fontId="3" fillId="9" borderId="612" applyNumberFormat="0" applyFont="0" applyBorder="0" applyAlignment="0">
      <alignment horizontal="centerContinuous"/>
    </xf>
    <xf numFmtId="236" fontId="35" fillId="0" borderId="845">
      <alignment horizontal="center" vertical="center"/>
      <protection locked="0"/>
    </xf>
    <xf numFmtId="233" fontId="35" fillId="0" borderId="845">
      <alignment horizontal="right" vertical="center"/>
      <protection locked="0"/>
    </xf>
    <xf numFmtId="0" fontId="148" fillId="0" borderId="612">
      <alignment horizontal="left" vertical="center"/>
    </xf>
    <xf numFmtId="233" fontId="35" fillId="0" borderId="845">
      <alignment horizontal="center" vertical="center"/>
      <protection locked="0"/>
    </xf>
    <xf numFmtId="4" fontId="27" fillId="19" borderId="832" applyNumberFormat="0" applyProtection="0">
      <alignment horizontal="left" vertical="center" indent="1"/>
    </xf>
    <xf numFmtId="0" fontId="95" fillId="0" borderId="820" applyNumberFormat="0" applyFill="0" applyAlignment="0" applyProtection="0"/>
    <xf numFmtId="234" fontId="35" fillId="0" borderId="821">
      <alignment horizontal="center" vertical="center"/>
      <protection locked="0"/>
    </xf>
    <xf numFmtId="311" fontId="219" fillId="0" borderId="804" applyBorder="0">
      <protection locked="0"/>
    </xf>
    <xf numFmtId="236" fontId="35" fillId="0" borderId="821">
      <alignment horizontal="right" vertical="center"/>
      <protection locked="0"/>
    </xf>
    <xf numFmtId="4" fontId="27" fillId="19" borderId="814" applyNumberFormat="0" applyProtection="0">
      <alignment horizontal="left" vertical="center" indent="1"/>
    </xf>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0" fontId="26" fillId="0" borderId="698" applyFill="0"/>
    <xf numFmtId="274" fontId="35" fillId="0" borderId="812"/>
    <xf numFmtId="0" fontId="85" fillId="0" borderId="813"/>
    <xf numFmtId="0" fontId="148" fillId="0" borderId="806" applyNumberFormat="0" applyAlignment="0" applyProtection="0">
      <alignment horizontal="left" vertical="center"/>
    </xf>
    <xf numFmtId="323" fontId="3" fillId="23" borderId="805" applyFill="0" applyBorder="0" applyAlignment="0">
      <alignment horizontal="centerContinuous"/>
    </xf>
    <xf numFmtId="311" fontId="219" fillId="0" borderId="804" applyBorder="0">
      <protection locked="0"/>
    </xf>
    <xf numFmtId="274" fontId="35" fillId="0" borderId="812"/>
    <xf numFmtId="0" fontId="85" fillId="0" borderId="813"/>
    <xf numFmtId="0" fontId="148" fillId="0" borderId="830" applyNumberFormat="0" applyAlignment="0" applyProtection="0">
      <alignment horizontal="left" vertical="center"/>
    </xf>
    <xf numFmtId="311" fontId="219" fillId="0" borderId="804" applyBorder="0">
      <protection locked="0"/>
    </xf>
    <xf numFmtId="232" fontId="35" fillId="0" borderId="845">
      <alignment horizontal="right" vertical="center"/>
      <protection locked="0"/>
    </xf>
    <xf numFmtId="4" fontId="27" fillId="19" borderId="814" applyNumberFormat="0" applyProtection="0">
      <alignment horizontal="left" vertical="center" indent="1"/>
    </xf>
    <xf numFmtId="0" fontId="85" fillId="0" borderId="849"/>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0" fontId="26" fillId="0" borderId="807" applyFill="0"/>
    <xf numFmtId="274" fontId="35" fillId="0" borderId="812"/>
    <xf numFmtId="0" fontId="85" fillId="0" borderId="813"/>
    <xf numFmtId="0" fontId="148" fillId="0" borderId="806" applyNumberFormat="0" applyAlignment="0" applyProtection="0">
      <alignment horizontal="left" vertical="center"/>
    </xf>
    <xf numFmtId="323" fontId="3" fillId="23" borderId="805" applyFill="0" applyBorder="0" applyAlignment="0">
      <alignment horizontal="centerContinuous"/>
    </xf>
    <xf numFmtId="311" fontId="219" fillId="0" borderId="804" applyBorder="0">
      <protection locked="0"/>
    </xf>
    <xf numFmtId="0" fontId="35" fillId="0" borderId="845">
      <alignment vertical="center"/>
      <protection locked="0"/>
    </xf>
    <xf numFmtId="233" fontId="35" fillId="0" borderId="845">
      <alignment horizontal="center" vertical="center"/>
      <protection locked="0"/>
    </xf>
    <xf numFmtId="235" fontId="35" fillId="0" borderId="845">
      <alignment horizontal="right" vertical="center"/>
      <protection locked="0"/>
    </xf>
    <xf numFmtId="0" fontId="85" fillId="0" borderId="849"/>
    <xf numFmtId="232" fontId="35" fillId="0" borderId="845">
      <alignment horizontal="center" vertical="center"/>
      <protection locked="0"/>
    </xf>
    <xf numFmtId="233" fontId="35" fillId="0" borderId="845">
      <alignment horizontal="center" vertical="center"/>
      <protection locked="0"/>
    </xf>
    <xf numFmtId="235" fontId="35" fillId="0" borderId="845">
      <alignment horizontal="center" vertical="center"/>
      <protection locked="0"/>
    </xf>
    <xf numFmtId="0" fontId="35" fillId="0" borderId="845">
      <alignment vertical="center"/>
      <protection locked="0"/>
    </xf>
    <xf numFmtId="235" fontId="35" fillId="0" borderId="845">
      <alignment horizontal="right" vertical="center"/>
      <protection locked="0"/>
    </xf>
    <xf numFmtId="244" fontId="85" fillId="0" borderId="847"/>
    <xf numFmtId="311" fontId="219" fillId="0" borderId="816" applyBorder="0">
      <protection locked="0"/>
    </xf>
    <xf numFmtId="4" fontId="27" fillId="19" borderId="826" applyNumberFormat="0" applyProtection="0">
      <alignment horizontal="left" vertical="center" indent="1"/>
    </xf>
    <xf numFmtId="0" fontId="95" fillId="0" borderId="820" applyNumberFormat="0" applyFill="0" applyAlignment="0" applyProtection="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274" fontId="35" fillId="0" borderId="824"/>
    <xf numFmtId="0" fontId="85" fillId="0" borderId="825"/>
    <xf numFmtId="311" fontId="219" fillId="0" borderId="816" applyBorder="0">
      <protection locked="0"/>
    </xf>
    <xf numFmtId="4" fontId="27" fillId="19" borderId="832" applyNumberFormat="0" applyProtection="0">
      <alignment horizontal="left" vertical="center" indent="1"/>
    </xf>
    <xf numFmtId="311" fontId="219" fillId="0" borderId="804" applyBorder="0">
      <protection locked="0"/>
    </xf>
    <xf numFmtId="311" fontId="219" fillId="0" borderId="804" applyBorder="0">
      <protection locked="0"/>
    </xf>
    <xf numFmtId="237" fontId="35" fillId="0" borderId="845">
      <alignment horizontal="right" vertical="center"/>
      <protection locked="0"/>
    </xf>
    <xf numFmtId="233" fontId="35" fillId="0" borderId="845">
      <alignment horizontal="right"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0" fontId="103" fillId="38" borderId="846"/>
    <xf numFmtId="274" fontId="35" fillId="0" borderId="848"/>
    <xf numFmtId="0" fontId="85" fillId="0" borderId="849"/>
    <xf numFmtId="0" fontId="148" fillId="0" borderId="842" applyNumberFormat="0" applyAlignment="0" applyProtection="0">
      <alignment horizontal="left" vertical="center"/>
    </xf>
    <xf numFmtId="323" fontId="3" fillId="23" borderId="841" applyFill="0" applyBorder="0" applyAlignment="0">
      <alignment horizontal="centerContinuous"/>
    </xf>
    <xf numFmtId="311" fontId="219" fillId="0" borderId="828" applyBorder="0">
      <protection locked="0"/>
    </xf>
    <xf numFmtId="0" fontId="23" fillId="0" borderId="0"/>
    <xf numFmtId="15" fontId="35" fillId="0" borderId="1084">
      <alignment horizontal="center" vertical="center"/>
      <protection locked="0"/>
    </xf>
    <xf numFmtId="235" fontId="35" fillId="0" borderId="1244">
      <alignment horizontal="right" vertical="center"/>
      <protection locked="0"/>
    </xf>
    <xf numFmtId="0" fontId="115" fillId="18" borderId="860" applyProtection="0">
      <alignment horizontal="right"/>
      <protection locked="0"/>
    </xf>
    <xf numFmtId="0" fontId="104" fillId="43" borderId="853" applyProtection="0"/>
    <xf numFmtId="244" fontId="85" fillId="0" borderId="905"/>
    <xf numFmtId="274" fontId="35" fillId="0" borderId="906"/>
    <xf numFmtId="0" fontId="147" fillId="10" borderId="853">
      <alignment horizontal="right"/>
    </xf>
    <xf numFmtId="10" fontId="3" fillId="57" borderId="853" applyNumberFormat="0" applyFont="0" applyBorder="0" applyAlignment="0" applyProtection="0">
      <protection locked="0"/>
    </xf>
    <xf numFmtId="0" fontId="85" fillId="0" borderId="907"/>
    <xf numFmtId="0" fontId="23" fillId="0" borderId="0"/>
    <xf numFmtId="0" fontId="85" fillId="0" borderId="931"/>
    <xf numFmtId="4" fontId="27" fillId="19" borderId="850" applyNumberFormat="0" applyProtection="0">
      <alignment horizontal="left" vertical="center" indent="1"/>
    </xf>
    <xf numFmtId="237" fontId="35" fillId="0" borderId="915">
      <alignment horizontal="right" vertical="center"/>
      <protection locked="0"/>
    </xf>
    <xf numFmtId="0" fontId="35" fillId="0" borderId="915">
      <alignment vertical="center"/>
      <protection locked="0"/>
    </xf>
    <xf numFmtId="233" fontId="35" fillId="0" borderId="1084">
      <alignment horizontal="center" vertical="center"/>
      <protection locked="0"/>
    </xf>
    <xf numFmtId="269" fontId="115" fillId="45" borderId="860">
      <protection hidden="1"/>
    </xf>
    <xf numFmtId="270" fontId="115" fillId="46" borderId="860">
      <protection hidden="1"/>
    </xf>
    <xf numFmtId="271" fontId="115" fillId="18" borderId="860">
      <alignment horizontal="right"/>
    </xf>
    <xf numFmtId="232" fontId="35" fillId="0" borderId="915">
      <alignment horizontal="center" vertical="center"/>
      <protection locked="0"/>
    </xf>
    <xf numFmtId="0" fontId="103" fillId="38" borderId="916"/>
    <xf numFmtId="4" fontId="27" fillId="19" borderId="920" applyNumberFormat="0" applyProtection="0">
      <alignment horizontal="left" vertical="center" indent="1"/>
    </xf>
    <xf numFmtId="309" fontId="156" fillId="6" borderId="853"/>
    <xf numFmtId="233" fontId="35" fillId="0" borderId="927">
      <alignment horizontal="right" vertical="center"/>
      <protection locked="0"/>
    </xf>
    <xf numFmtId="15" fontId="35" fillId="0" borderId="915">
      <alignment horizontal="center" vertical="center"/>
      <protection locked="0"/>
    </xf>
    <xf numFmtId="0" fontId="23" fillId="0" borderId="0"/>
    <xf numFmtId="0" fontId="95" fillId="0" borderId="926" applyNumberFormat="0" applyFill="0" applyAlignment="0" applyProtection="0"/>
    <xf numFmtId="236" fontId="35" fillId="0" borderId="927">
      <alignment horizontal="right" vertical="center"/>
      <protection locked="0"/>
    </xf>
    <xf numFmtId="15" fontId="35" fillId="0" borderId="927">
      <alignment horizontal="center" vertical="center"/>
      <protection locked="0"/>
    </xf>
    <xf numFmtId="246" fontId="48" fillId="0" borderId="859"/>
    <xf numFmtId="274" fontId="35" fillId="0" borderId="930"/>
    <xf numFmtId="0" fontId="56" fillId="31" borderId="851" applyNumberFormat="0" applyFont="0" applyAlignment="0" applyProtection="0"/>
    <xf numFmtId="185" fontId="47" fillId="57" borderId="853" applyFont="0" applyFill="0" applyBorder="0" applyAlignment="0" applyProtection="0">
      <protection locked="0"/>
    </xf>
    <xf numFmtId="0" fontId="23" fillId="0" borderId="0"/>
    <xf numFmtId="233" fontId="35" fillId="0" borderId="862">
      <alignment horizontal="center" vertical="center"/>
      <protection locked="0"/>
    </xf>
    <xf numFmtId="15" fontId="35" fillId="0" borderId="862">
      <alignment horizontal="center" vertical="center"/>
      <protection locked="0"/>
    </xf>
    <xf numFmtId="232" fontId="35" fillId="0" borderId="862">
      <alignment horizontal="center" vertical="center"/>
      <protection locked="0"/>
    </xf>
    <xf numFmtId="0" fontId="95" fillId="0" borderId="861" applyNumberFormat="0" applyFill="0" applyAlignment="0" applyProtection="0"/>
    <xf numFmtId="0" fontId="88" fillId="0" borderId="901"/>
    <xf numFmtId="4" fontId="27" fillId="19" borderId="895" applyNumberFormat="0" applyProtection="0">
      <alignment horizontal="left" vertical="center" indent="1"/>
    </xf>
    <xf numFmtId="234" fontId="35" fillId="0" borderId="915">
      <alignment horizontal="right" vertical="center"/>
      <protection locked="0"/>
    </xf>
    <xf numFmtId="237" fontId="35" fillId="0" borderId="1084">
      <alignment horizontal="right" vertical="center"/>
      <protection locked="0"/>
    </xf>
    <xf numFmtId="235" fontId="35" fillId="0" borderId="927">
      <alignment horizontal="right" vertical="center"/>
      <protection locked="0"/>
    </xf>
    <xf numFmtId="236" fontId="35" fillId="0" borderId="915">
      <alignment horizontal="center" vertical="center"/>
      <protection locked="0"/>
    </xf>
    <xf numFmtId="233" fontId="35" fillId="0" borderId="915">
      <alignment horizontal="center" vertical="center"/>
      <protection locked="0"/>
    </xf>
    <xf numFmtId="0" fontId="95" fillId="0" borderId="914" applyNumberFormat="0" applyFill="0" applyAlignment="0" applyProtection="0"/>
    <xf numFmtId="0" fontId="3" fillId="11" borderId="858" applyNumberFormat="0">
      <alignment horizontal="left" vertical="center"/>
    </xf>
    <xf numFmtId="4" fontId="27" fillId="19" borderId="883" applyNumberFormat="0" applyProtection="0">
      <alignment horizontal="left" vertical="center" indent="1"/>
    </xf>
    <xf numFmtId="4" fontId="27" fillId="19" borderId="932" applyNumberFormat="0" applyProtection="0">
      <alignment horizontal="left" vertical="center" indent="1"/>
    </xf>
    <xf numFmtId="232" fontId="35" fillId="0" borderId="927">
      <alignment horizontal="center" vertical="center"/>
      <protection locked="0"/>
    </xf>
    <xf numFmtId="232" fontId="35" fillId="0" borderId="927">
      <alignment horizontal="center" vertical="center"/>
      <protection locked="0"/>
    </xf>
    <xf numFmtId="0" fontId="85" fillId="0" borderId="919"/>
    <xf numFmtId="244" fontId="85" fillId="0" borderId="917"/>
    <xf numFmtId="236" fontId="35" fillId="0" borderId="915">
      <alignment horizontal="right" vertical="center"/>
      <protection locked="0"/>
    </xf>
    <xf numFmtId="234" fontId="35" fillId="0" borderId="915">
      <alignment horizontal="right" vertical="center"/>
      <protection locked="0"/>
    </xf>
    <xf numFmtId="237" fontId="35" fillId="0" borderId="915">
      <alignment horizontal="right" vertical="center"/>
      <protection locked="0"/>
    </xf>
    <xf numFmtId="232" fontId="35" fillId="0" borderId="915">
      <alignment horizontal="right" vertical="center"/>
      <protection locked="0"/>
    </xf>
    <xf numFmtId="236" fontId="35" fillId="0" borderId="915">
      <alignment horizontal="center" vertical="center"/>
      <protection locked="0"/>
    </xf>
    <xf numFmtId="235" fontId="35" fillId="0" borderId="915">
      <alignment horizontal="center" vertical="center"/>
      <protection locked="0"/>
    </xf>
    <xf numFmtId="233" fontId="35" fillId="0" borderId="915">
      <alignment horizontal="center" vertical="center"/>
      <protection locked="0"/>
    </xf>
    <xf numFmtId="15" fontId="35" fillId="0" borderId="915">
      <alignment horizontal="center" vertical="center"/>
      <protection locked="0"/>
    </xf>
    <xf numFmtId="232" fontId="35" fillId="0" borderId="915">
      <alignment horizontal="center" vertical="center"/>
      <protection locked="0"/>
    </xf>
    <xf numFmtId="0" fontId="95" fillId="0" borderId="914" applyNumberFormat="0" applyFill="0" applyAlignment="0" applyProtection="0"/>
    <xf numFmtId="237" fontId="35" fillId="0" borderId="927">
      <alignment horizontal="right" vertical="center"/>
      <protection locked="0"/>
    </xf>
    <xf numFmtId="4" fontId="27" fillId="19" borderId="920" applyNumberFormat="0" applyProtection="0">
      <alignment horizontal="left" vertical="center" indent="1"/>
    </xf>
    <xf numFmtId="0" fontId="85" fillId="0" borderId="931"/>
    <xf numFmtId="0" fontId="95" fillId="0" borderId="926" applyNumberFormat="0" applyFill="0" applyAlignment="0" applyProtection="0"/>
    <xf numFmtId="4" fontId="27" fillId="19" borderId="920" applyNumberFormat="0" applyProtection="0">
      <alignment horizontal="left" vertical="center" indent="1"/>
    </xf>
    <xf numFmtId="1" fontId="3" fillId="1" borderId="884">
      <protection locked="0"/>
    </xf>
    <xf numFmtId="244" fontId="85" fillId="0" borderId="929"/>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311" fontId="219" fillId="0" borderId="885" applyBorder="0">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0" fontId="95" fillId="0" borderId="926" applyNumberFormat="0" applyFill="0" applyAlignment="0" applyProtection="0"/>
    <xf numFmtId="311" fontId="219" fillId="0" borderId="922" applyBorder="0">
      <protection locked="0"/>
    </xf>
    <xf numFmtId="0" fontId="85" fillId="0" borderId="931"/>
    <xf numFmtId="274" fontId="35" fillId="0" borderId="930"/>
    <xf numFmtId="235" fontId="35" fillId="0" borderId="927">
      <alignment horizontal="right" vertical="center"/>
      <protection locked="0"/>
    </xf>
    <xf numFmtId="233"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 fontId="3" fillId="1" borderId="909">
      <protection locked="0"/>
    </xf>
    <xf numFmtId="311" fontId="219" fillId="0" borderId="910" applyBorder="0">
      <protection locked="0"/>
    </xf>
    <xf numFmtId="323" fontId="3" fillId="23" borderId="886" applyFill="0" applyBorder="0" applyAlignment="0">
      <alignment horizontal="centerContinuous"/>
    </xf>
    <xf numFmtId="1" fontId="3" fillId="1" borderId="921">
      <protection locked="0"/>
    </xf>
    <xf numFmtId="0" fontId="148" fillId="0" borderId="887" applyNumberFormat="0" applyAlignment="0" applyProtection="0">
      <alignment horizontal="left" vertical="center"/>
    </xf>
    <xf numFmtId="323" fontId="3" fillId="23" borderId="911" applyFill="0" applyBorder="0" applyAlignment="0">
      <alignment horizontal="centerContinuous"/>
    </xf>
    <xf numFmtId="0" fontId="148" fillId="0" borderId="912" applyNumberFormat="0" applyAlignment="0" applyProtection="0">
      <alignment horizontal="left" vertical="center"/>
    </xf>
    <xf numFmtId="323" fontId="3" fillId="23" borderId="923" applyFill="0" applyBorder="0" applyAlignment="0">
      <alignment horizontal="centerContinuous"/>
    </xf>
    <xf numFmtId="0" fontId="85" fillId="0" borderId="894"/>
    <xf numFmtId="327" fontId="48" fillId="69" borderId="1218" applyNumberFormat="0" applyAlignment="0">
      <alignment vertical="center"/>
      <protection locked="0"/>
    </xf>
    <xf numFmtId="0" fontId="85" fillId="0" borderId="931"/>
    <xf numFmtId="274" fontId="35" fillId="0" borderId="918"/>
    <xf numFmtId="240" fontId="26" fillId="0" borderId="913" applyFill="0"/>
    <xf numFmtId="261" fontId="48" fillId="0" borderId="859"/>
    <xf numFmtId="274" fontId="35" fillId="0" borderId="893"/>
    <xf numFmtId="240" fontId="26" fillId="0" borderId="888" applyFill="0"/>
    <xf numFmtId="240" fontId="26" fillId="0" borderId="925" applyFill="0"/>
    <xf numFmtId="250" fontId="48" fillId="0" borderId="859"/>
    <xf numFmtId="261" fontId="48" fillId="0" borderId="859"/>
    <xf numFmtId="246" fontId="48" fillId="0" borderId="859"/>
    <xf numFmtId="250" fontId="48" fillId="0" borderId="859"/>
    <xf numFmtId="261" fontId="48" fillId="0" borderId="859"/>
    <xf numFmtId="246" fontId="48" fillId="0" borderId="859"/>
    <xf numFmtId="250" fontId="48" fillId="0" borderId="859"/>
    <xf numFmtId="244" fontId="85" fillId="0" borderId="917"/>
    <xf numFmtId="246" fontId="48" fillId="0" borderId="859"/>
    <xf numFmtId="0" fontId="103" fillId="38" borderId="916"/>
    <xf numFmtId="236" fontId="35" fillId="0" borderId="915">
      <alignment horizontal="right" vertical="center"/>
      <protection locked="0"/>
    </xf>
    <xf numFmtId="235" fontId="35" fillId="0" borderId="915">
      <alignment horizontal="right" vertical="center"/>
      <protection locked="0"/>
    </xf>
    <xf numFmtId="234" fontId="35" fillId="0" borderId="915">
      <alignment horizontal="right" vertical="center"/>
      <protection locked="0"/>
    </xf>
    <xf numFmtId="233" fontId="35" fillId="0" borderId="915">
      <alignment horizontal="right" vertical="center"/>
      <protection locked="0"/>
    </xf>
    <xf numFmtId="237" fontId="35" fillId="0" borderId="915">
      <alignment horizontal="right" vertical="center"/>
      <protection locked="0"/>
    </xf>
    <xf numFmtId="232" fontId="35" fillId="0" borderId="915">
      <alignment horizontal="right" vertical="center"/>
      <protection locked="0"/>
    </xf>
    <xf numFmtId="0" fontId="35" fillId="0" borderId="915">
      <alignment vertical="center"/>
      <protection locked="0"/>
    </xf>
    <xf numFmtId="236" fontId="35" fillId="0" borderId="915">
      <alignment horizontal="center" vertical="center"/>
      <protection locked="0"/>
    </xf>
    <xf numFmtId="235" fontId="35" fillId="0" borderId="915">
      <alignment horizontal="center" vertical="center"/>
      <protection locked="0"/>
    </xf>
    <xf numFmtId="234" fontId="35" fillId="0" borderId="915">
      <alignment horizontal="center" vertical="center"/>
      <protection locked="0"/>
    </xf>
    <xf numFmtId="233" fontId="35" fillId="0" borderId="915">
      <alignment horizontal="center" vertical="center"/>
      <protection locked="0"/>
    </xf>
    <xf numFmtId="15" fontId="35" fillId="0" borderId="915">
      <alignment horizontal="center" vertical="center"/>
      <protection locked="0"/>
    </xf>
    <xf numFmtId="232" fontId="35" fillId="0" borderId="915">
      <alignment horizontal="center" vertical="center"/>
      <protection locked="0"/>
    </xf>
    <xf numFmtId="0" fontId="95" fillId="0" borderId="914" applyNumberFormat="0" applyFill="0" applyAlignment="0" applyProtection="0"/>
    <xf numFmtId="244" fontId="85" fillId="0" borderId="892"/>
    <xf numFmtId="0" fontId="103" fillId="38" borderId="928"/>
    <xf numFmtId="234" fontId="35" fillId="0" borderId="927">
      <alignment horizontal="righ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0" fontId="103" fillId="38" borderId="891"/>
    <xf numFmtId="233" fontId="35" fillId="0" borderId="927">
      <alignment horizontal="center" vertical="center"/>
      <protection locked="0"/>
    </xf>
    <xf numFmtId="236" fontId="35" fillId="0" borderId="890">
      <alignment horizontal="right" vertical="center"/>
      <protection locked="0"/>
    </xf>
    <xf numFmtId="235" fontId="35" fillId="0" borderId="890">
      <alignment horizontal="right" vertical="center"/>
      <protection locked="0"/>
    </xf>
    <xf numFmtId="234" fontId="35" fillId="0" borderId="890">
      <alignment horizontal="right" vertical="center"/>
      <protection locked="0"/>
    </xf>
    <xf numFmtId="233" fontId="35" fillId="0" borderId="890">
      <alignment horizontal="right" vertical="center"/>
      <protection locked="0"/>
    </xf>
    <xf numFmtId="237" fontId="35" fillId="0" borderId="890">
      <alignment horizontal="right" vertical="center"/>
      <protection locked="0"/>
    </xf>
    <xf numFmtId="232" fontId="35" fillId="0" borderId="890">
      <alignment horizontal="right" vertical="center"/>
      <protection locked="0"/>
    </xf>
    <xf numFmtId="0" fontId="35" fillId="0" borderId="890">
      <alignment vertical="center"/>
      <protection locked="0"/>
    </xf>
    <xf numFmtId="236" fontId="35" fillId="0" borderId="890">
      <alignment horizontal="center" vertical="center"/>
      <protection locked="0"/>
    </xf>
    <xf numFmtId="235" fontId="35" fillId="0" borderId="890">
      <alignment horizontal="center" vertical="center"/>
      <protection locked="0"/>
    </xf>
    <xf numFmtId="234" fontId="35" fillId="0" borderId="890">
      <alignment horizontal="center" vertical="center"/>
      <protection locked="0"/>
    </xf>
    <xf numFmtId="233" fontId="35" fillId="0" borderId="890">
      <alignment horizontal="center" vertical="center"/>
      <protection locked="0"/>
    </xf>
    <xf numFmtId="15" fontId="35" fillId="0" borderId="890">
      <alignment horizontal="center" vertical="center"/>
      <protection locked="0"/>
    </xf>
    <xf numFmtId="232" fontId="35" fillId="0" borderId="890">
      <alignment horizontal="center" vertical="center"/>
      <protection locked="0"/>
    </xf>
    <xf numFmtId="0" fontId="95" fillId="0" borderId="889" applyNumberFormat="0" applyFill="0" applyAlignment="0" applyProtection="0"/>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2" fontId="35" fillId="0" borderId="927">
      <alignment horizontal="right" vertical="center"/>
      <protection locked="0"/>
    </xf>
    <xf numFmtId="233" fontId="35" fillId="0" borderId="927">
      <alignment horizontal="right" vertical="center"/>
      <protection locked="0"/>
    </xf>
    <xf numFmtId="235" fontId="35" fillId="0" borderId="927">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3" fontId="79" fillId="10" borderId="853" applyFont="0" applyAlignment="0" applyProtection="0"/>
    <xf numFmtId="0" fontId="103" fillId="38" borderId="916"/>
    <xf numFmtId="244" fontId="85" fillId="0" borderId="929"/>
    <xf numFmtId="244" fontId="85" fillId="0" borderId="917"/>
    <xf numFmtId="0" fontId="88" fillId="0" borderId="901"/>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44" fontId="85" fillId="0" borderId="905"/>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261" fontId="48" fillId="0" borderId="859"/>
    <xf numFmtId="240" fontId="26" fillId="0" borderId="925" applyFill="0"/>
    <xf numFmtId="240" fontId="26" fillId="0" borderId="913" applyFill="0"/>
    <xf numFmtId="187"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861" applyNumberFormat="0" applyFill="0" applyAlignment="0" applyProtection="0"/>
    <xf numFmtId="232" fontId="35" fillId="0" borderId="862">
      <alignment horizontal="center" vertical="center"/>
      <protection locked="0"/>
    </xf>
    <xf numFmtId="15" fontId="35" fillId="0" borderId="862">
      <alignment horizontal="center" vertical="center"/>
      <protection locked="0"/>
    </xf>
    <xf numFmtId="233" fontId="35" fillId="0" borderId="862">
      <alignment horizontal="center" vertical="center"/>
      <protection locked="0"/>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0" fontId="35" fillId="0" borderId="862">
      <alignment vertical="center"/>
      <protection locked="0"/>
    </xf>
    <xf numFmtId="232" fontId="35" fillId="0" borderId="862">
      <alignment horizontal="right" vertical="center"/>
      <protection locked="0"/>
    </xf>
    <xf numFmtId="237" fontId="35" fillId="0" borderId="862">
      <alignment horizontal="right" vertical="center"/>
      <protection locked="0"/>
    </xf>
    <xf numFmtId="233"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49" fontId="100" fillId="41" borderId="853">
      <alignment horizontal="center"/>
    </xf>
    <xf numFmtId="0" fontId="103" fillId="38" borderId="863"/>
    <xf numFmtId="0" fontId="104" fillId="43" borderId="853" applyProtection="0"/>
    <xf numFmtId="1" fontId="109" fillId="9" borderId="864"/>
    <xf numFmtId="244" fontId="85" fillId="0" borderId="865"/>
    <xf numFmtId="0" fontId="80" fillId="0" borderId="866"/>
    <xf numFmtId="8" fontId="141" fillId="0" borderId="868">
      <protection locked="0"/>
    </xf>
    <xf numFmtId="175" fontId="3" fillId="9" borderId="901" applyNumberFormat="0" applyFont="0" applyBorder="0" applyAlignment="0">
      <alignment horizontal="centerContinuous"/>
    </xf>
    <xf numFmtId="246" fontId="48" fillId="0" borderId="859"/>
    <xf numFmtId="247" fontId="48" fillId="0" borderId="859"/>
    <xf numFmtId="248" fontId="48" fillId="0" borderId="859"/>
    <xf numFmtId="0" fontId="85" fillId="0" borderId="919"/>
    <xf numFmtId="250" fontId="48" fillId="0" borderId="859"/>
    <xf numFmtId="253" fontId="48" fillId="0" borderId="859"/>
    <xf numFmtId="254" fontId="48" fillId="0" borderId="859"/>
    <xf numFmtId="232" fontId="35" fillId="0" borderId="1231">
      <alignment horizontal="right" vertical="center"/>
      <protection locked="0"/>
    </xf>
    <xf numFmtId="261" fontId="48" fillId="0" borderId="859"/>
    <xf numFmtId="265" fontId="48" fillId="0" borderId="859"/>
    <xf numFmtId="266" fontId="48" fillId="0" borderId="859"/>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0" fontId="116" fillId="48" borderId="858" applyNumberFormat="0" applyAlignment="0" applyProtection="0"/>
    <xf numFmtId="0" fontId="148" fillId="0" borderId="901">
      <alignment horizontal="left" vertical="center"/>
    </xf>
    <xf numFmtId="240" fontId="26" fillId="0" borderId="857" applyFill="0"/>
    <xf numFmtId="274" fontId="35" fillId="0" borderId="867"/>
    <xf numFmtId="323" fontId="3" fillId="23" borderId="923" applyFill="0" applyBorder="0" applyAlignment="0">
      <alignment horizontal="centerContinuous"/>
    </xf>
    <xf numFmtId="0" fontId="85" fillId="0" borderId="907"/>
    <xf numFmtId="172" fontId="55" fillId="9" borderId="853">
      <alignment horizontal="right"/>
      <protection locked="0"/>
    </xf>
    <xf numFmtId="4" fontId="27" fillId="19" borderId="1224" applyNumberFormat="0" applyProtection="0">
      <alignment horizontal="left" vertical="center" indent="1"/>
    </xf>
    <xf numFmtId="4" fontId="27" fillId="19" borderId="1224" applyNumberFormat="0" applyProtection="0">
      <alignment horizontal="left" vertical="center" indent="1"/>
    </xf>
    <xf numFmtId="0" fontId="148" fillId="0" borderId="912" applyNumberFormat="0" applyAlignment="0" applyProtection="0">
      <alignment horizontal="left" vertical="center"/>
    </xf>
    <xf numFmtId="0" fontId="115" fillId="18" borderId="860" applyProtection="0">
      <alignment horizontal="right"/>
      <protection locked="0"/>
    </xf>
    <xf numFmtId="175" fontId="3" fillId="9" borderId="901" applyNumberFormat="0" applyFont="0" applyBorder="0" applyAlignment="0">
      <alignment horizontal="centerContinuous"/>
    </xf>
    <xf numFmtId="1" fontId="3" fillId="1" borderId="921">
      <protection locked="0"/>
    </xf>
    <xf numFmtId="8" fontId="141" fillId="0" borderId="868">
      <protection locked="0"/>
    </xf>
    <xf numFmtId="168" fontId="3" fillId="8" borderId="853" applyNumberFormat="0" applyFont="0" applyBorder="0" applyAlignment="0" applyProtection="0"/>
    <xf numFmtId="0" fontId="110" fillId="43" borderId="853" applyNumberFormat="0" applyFont="0" applyAlignment="0" applyProtection="0"/>
    <xf numFmtId="0" fontId="148" fillId="0" borderId="899" applyNumberFormat="0" applyAlignment="0" applyProtection="0">
      <alignment horizontal="left" vertical="center"/>
    </xf>
    <xf numFmtId="0" fontId="148" fillId="0" borderId="901">
      <alignment horizontal="left" vertical="center"/>
    </xf>
    <xf numFmtId="0" fontId="147" fillId="10" borderId="853">
      <alignment horizontal="right"/>
    </xf>
    <xf numFmtId="168" fontId="3" fillId="8" borderId="853" applyNumberFormat="0" applyFont="0" applyBorder="0" applyAlignment="0" applyProtection="0"/>
    <xf numFmtId="236" fontId="35" fillId="0" borderId="1316">
      <alignment horizontal="right" vertical="center"/>
      <protection locked="0"/>
    </xf>
    <xf numFmtId="323" fontId="3" fillId="23" borderId="898" applyFill="0" applyBorder="0" applyAlignment="0">
      <alignment horizontal="centerContinuous"/>
    </xf>
    <xf numFmtId="10" fontId="3" fillId="57" borderId="853" applyNumberFormat="0" applyFont="0" applyBorder="0" applyAlignment="0" applyProtection="0">
      <protection locked="0"/>
    </xf>
    <xf numFmtId="0" fontId="63" fillId="0" borderId="853">
      <alignment horizontal="centerContinuous"/>
    </xf>
    <xf numFmtId="309" fontId="156" fillId="6" borderId="853"/>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0" fontId="85" fillId="0" borderId="869"/>
    <xf numFmtId="235" fontId="35" fillId="0" borderId="927">
      <alignment horizontal="right" vertical="center"/>
      <protection locked="0"/>
    </xf>
    <xf numFmtId="0" fontId="103" fillId="38" borderId="928"/>
    <xf numFmtId="244" fontId="85" fillId="0" borderId="929"/>
    <xf numFmtId="274" fontId="35" fillId="0" borderId="930"/>
    <xf numFmtId="10" fontId="3" fillId="6" borderId="1221">
      <alignment horizontal="right"/>
      <protection locked="0"/>
    </xf>
    <xf numFmtId="0" fontId="85" fillId="0" borderId="931"/>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1" fontId="3" fillId="1" borderId="921">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175" fontId="80" fillId="0" borderId="872">
      <alignment vertical="center"/>
    </xf>
    <xf numFmtId="4" fontId="27" fillId="19" borderId="920" applyNumberFormat="0" applyProtection="0">
      <alignment horizontal="left" vertical="center" indent="1"/>
    </xf>
    <xf numFmtId="9" fontId="36" fillId="71" borderId="853" applyProtection="0">
      <alignment horizontal="right"/>
      <protection locked="0"/>
    </xf>
    <xf numFmtId="311" fontId="219" fillId="0" borderId="897" applyBorder="0">
      <protection locked="0"/>
    </xf>
    <xf numFmtId="0" fontId="59" fillId="74" borderId="880">
      <alignment horizontal="left" vertical="center" wrapText="1"/>
    </xf>
    <xf numFmtId="1" fontId="3" fillId="1" borderId="896">
      <protection locked="0"/>
    </xf>
    <xf numFmtId="0" fontId="35" fillId="0" borderId="860" applyNumberFormat="0" applyFill="0" applyAlignment="0" applyProtection="0"/>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0" fontId="148" fillId="0" borderId="856" applyNumberFormat="0" applyAlignment="0" applyProtection="0">
      <alignment horizontal="left" vertical="center"/>
    </xf>
    <xf numFmtId="236" fontId="35" fillId="0" borderId="915">
      <alignment horizontal="center"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28"/>
    <xf numFmtId="0" fontId="103" fillId="38" borderId="916"/>
    <xf numFmtId="244" fontId="85" fillId="0" borderId="917"/>
    <xf numFmtId="274" fontId="35" fillId="0" borderId="918"/>
    <xf numFmtId="0" fontId="85" fillId="0" borderId="919"/>
    <xf numFmtId="311" fontId="219" fillId="0" borderId="910" applyBorder="0">
      <protection locked="0"/>
    </xf>
    <xf numFmtId="323" fontId="3" fillId="23" borderId="855" applyFill="0" applyBorder="0" applyAlignment="0">
      <alignment horizontal="centerContinuous"/>
    </xf>
    <xf numFmtId="0" fontId="35" fillId="0" borderId="927">
      <alignment vertical="center"/>
      <protection locked="0"/>
    </xf>
    <xf numFmtId="237"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49" fontId="36" fillId="0" borderId="873"/>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92" fillId="0" borderId="853" applyFill="0">
      <alignment horizontal="center" vertical="center"/>
    </xf>
    <xf numFmtId="0" fontId="35" fillId="0" borderId="853" applyFill="0">
      <alignment horizontal="center" vertical="center"/>
    </xf>
    <xf numFmtId="332" fontId="35" fillId="0" borderId="853" applyFill="0">
      <alignment horizontal="center" vertical="center"/>
    </xf>
    <xf numFmtId="49" fontId="253" fillId="47" borderId="853">
      <alignment horizontal="center"/>
    </xf>
    <xf numFmtId="175" fontId="43" fillId="0" borderId="853" applyBorder="0"/>
    <xf numFmtId="175" fontId="46" fillId="0" borderId="853"/>
    <xf numFmtId="4" fontId="27" fillId="19" borderId="908" applyNumberFormat="0" applyProtection="0">
      <alignment horizontal="left" vertical="center" indent="1"/>
    </xf>
    <xf numFmtId="4" fontId="27" fillId="19" borderId="932" applyNumberFormat="0" applyProtection="0">
      <alignment horizontal="left" vertical="center" indent="1"/>
    </xf>
    <xf numFmtId="3" fontId="212" fillId="0" borderId="874"/>
    <xf numFmtId="3" fontId="212" fillId="0" borderId="874"/>
    <xf numFmtId="0" fontId="48" fillId="0" borderId="875" applyNumberFormat="0" applyAlignment="0">
      <alignment vertical="center"/>
      <protection locked="0"/>
    </xf>
    <xf numFmtId="327" fontId="48" fillId="69" borderId="875" applyNumberFormat="0" applyAlignment="0">
      <alignment vertical="center"/>
      <protection locked="0"/>
    </xf>
    <xf numFmtId="15" fontId="35" fillId="0" borderId="927">
      <alignment horizontal="center" vertical="center"/>
      <protection locked="0"/>
    </xf>
    <xf numFmtId="0" fontId="48" fillId="0" borderId="876" applyNumberFormat="0" applyAlignment="0">
      <alignment vertical="center"/>
      <protection locked="0"/>
    </xf>
    <xf numFmtId="233" fontId="35" fillId="0" borderId="1084">
      <alignment horizontal="righ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4" fontId="27" fillId="19" borderId="908" applyNumberFormat="0" applyProtection="0">
      <alignment horizontal="left" vertical="center" indent="1"/>
    </xf>
    <xf numFmtId="3" fontId="217" fillId="10" borderId="879" applyBorder="0">
      <alignment vertical="center"/>
    </xf>
    <xf numFmtId="0" fontId="95" fillId="0" borderId="902" applyNumberFormat="0" applyFill="0" applyAlignment="0" applyProtection="0"/>
    <xf numFmtId="232" fontId="35" fillId="0" borderId="903">
      <alignment horizontal="center" vertical="center"/>
      <protection locked="0"/>
    </xf>
    <xf numFmtId="311" fontId="219" fillId="0" borderId="854" applyBorder="0">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0" fontId="59" fillId="74" borderId="880">
      <alignment horizontal="left" vertical="center" wrapText="1"/>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1" fontId="3" fillId="1" borderId="852">
      <protection locked="0"/>
    </xf>
    <xf numFmtId="0" fontId="103" fillId="38" borderId="904"/>
    <xf numFmtId="311" fontId="219" fillId="0" borderId="897" applyBorder="0">
      <protection locked="0"/>
    </xf>
    <xf numFmtId="0" fontId="85" fillId="0" borderId="919"/>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0" fontId="103" fillId="38" borderId="904"/>
    <xf numFmtId="250" fontId="48" fillId="0" borderId="859"/>
    <xf numFmtId="244" fontId="85" fillId="0" borderId="905"/>
    <xf numFmtId="274" fontId="35" fillId="0" borderId="918"/>
    <xf numFmtId="274" fontId="35" fillId="0" borderId="906"/>
    <xf numFmtId="8" fontId="141" fillId="0" borderId="868">
      <protection locked="0"/>
    </xf>
    <xf numFmtId="0" fontId="85" fillId="0" borderId="907"/>
    <xf numFmtId="49" fontId="36" fillId="0" borderId="873"/>
    <xf numFmtId="311" fontId="219" fillId="0" borderId="922" applyBorder="0">
      <protection locked="0"/>
    </xf>
    <xf numFmtId="237" fontId="35" fillId="0" borderId="915">
      <alignment horizontal="right" vertical="center"/>
      <protection locked="0"/>
    </xf>
    <xf numFmtId="175" fontId="40" fillId="0" borderId="802">
      <protection locked="0"/>
    </xf>
    <xf numFmtId="1" fontId="3" fillId="1" borderId="909">
      <protection locked="0"/>
    </xf>
    <xf numFmtId="4" fontId="27" fillId="10" borderId="881" applyNumberFormat="0" applyProtection="0">
      <alignment vertical="center"/>
    </xf>
    <xf numFmtId="4" fontId="28" fillId="10" borderId="881" applyNumberFormat="0" applyProtection="0">
      <alignment vertical="center"/>
    </xf>
    <xf numFmtId="4" fontId="29" fillId="10" borderId="881" applyNumberFormat="0" applyProtection="0">
      <alignment horizontal="left" vertical="center" indent="1"/>
    </xf>
    <xf numFmtId="4" fontId="29" fillId="12" borderId="881" applyNumberFormat="0" applyProtection="0">
      <alignment horizontal="right" vertical="center"/>
    </xf>
    <xf numFmtId="4" fontId="29" fillId="13" borderId="881" applyNumberFormat="0" applyProtection="0">
      <alignment horizontal="right" vertical="center"/>
    </xf>
    <xf numFmtId="4" fontId="29" fillId="14" borderId="881" applyNumberFormat="0" applyProtection="0">
      <alignment horizontal="right" vertical="center"/>
    </xf>
    <xf numFmtId="4" fontId="29" fillId="8" borderId="881" applyNumberFormat="0" applyProtection="0">
      <alignment horizontal="right" vertical="center"/>
    </xf>
    <xf numFmtId="4" fontId="29" fillId="15" borderId="881" applyNumberFormat="0" applyProtection="0">
      <alignment horizontal="right" vertical="center"/>
    </xf>
    <xf numFmtId="4" fontId="29" fillId="6" borderId="881" applyNumberFormat="0" applyProtection="0">
      <alignment horizontal="right" vertical="center"/>
    </xf>
    <xf numFmtId="4" fontId="29" fillId="16" borderId="881" applyNumberFormat="0" applyProtection="0">
      <alignment horizontal="right" vertical="center"/>
    </xf>
    <xf numFmtId="4" fontId="29" fillId="17" borderId="881" applyNumberFormat="0" applyProtection="0">
      <alignment horizontal="right" vertical="center"/>
    </xf>
    <xf numFmtId="4" fontId="29" fillId="18" borderId="881" applyNumberFormat="0" applyProtection="0">
      <alignment horizontal="right" vertical="center"/>
    </xf>
    <xf numFmtId="0" fontId="23" fillId="0" borderId="0"/>
    <xf numFmtId="4" fontId="29" fillId="20" borderId="881" applyNumberFormat="0" applyProtection="0">
      <alignment horizontal="right" vertical="center"/>
    </xf>
    <xf numFmtId="4" fontId="29" fillId="21" borderId="881" applyNumberFormat="0" applyProtection="0">
      <alignment vertical="center"/>
    </xf>
    <xf numFmtId="4" fontId="31" fillId="21" borderId="881" applyNumberFormat="0" applyProtection="0">
      <alignment vertical="center"/>
    </xf>
    <xf numFmtId="4" fontId="27" fillId="20" borderId="882" applyNumberFormat="0" applyProtection="0">
      <alignment horizontal="left" vertical="center" indent="1"/>
    </xf>
    <xf numFmtId="4" fontId="29" fillId="21" borderId="881" applyNumberFormat="0" applyProtection="0">
      <alignment horizontal="right" vertical="center"/>
    </xf>
    <xf numFmtId="4" fontId="31" fillId="21" borderId="881" applyNumberFormat="0" applyProtection="0">
      <alignment horizontal="right" vertical="center"/>
    </xf>
    <xf numFmtId="4" fontId="27" fillId="20" borderId="881" applyNumberFormat="0" applyProtection="0">
      <alignment horizontal="left" vertical="center" indent="1"/>
    </xf>
    <xf numFmtId="4" fontId="32" fillId="22" borderId="882" applyNumberFormat="0" applyProtection="0">
      <alignment horizontal="left" vertical="center" indent="1"/>
    </xf>
    <xf numFmtId="4" fontId="33" fillId="21" borderId="881" applyNumberFormat="0" applyProtection="0">
      <alignment horizontal="right" vertical="center"/>
    </xf>
    <xf numFmtId="0" fontId="56" fillId="31" borderId="851" applyNumberFormat="0" applyFont="0" applyAlignment="0" applyProtection="0"/>
    <xf numFmtId="0" fontId="95" fillId="0" borderId="926" applyNumberFormat="0" applyFill="0" applyAlignment="0" applyProtection="0"/>
    <xf numFmtId="0" fontId="3" fillId="11" borderId="858" applyNumberFormat="0">
      <alignment horizontal="left" vertical="center"/>
    </xf>
    <xf numFmtId="4" fontId="27" fillId="19" borderId="729" applyNumberFormat="0" applyProtection="0">
      <alignment horizontal="left" vertical="center" indent="1"/>
    </xf>
    <xf numFmtId="270" fontId="115" fillId="46" borderId="860">
      <protection hidden="1"/>
    </xf>
    <xf numFmtId="49" fontId="100" fillId="47" borderId="853">
      <alignment horizontal="center"/>
    </xf>
    <xf numFmtId="0" fontId="118" fillId="21" borderId="853"/>
    <xf numFmtId="274" fontId="35" fillId="0" borderId="906"/>
    <xf numFmtId="49" fontId="36" fillId="0" borderId="873"/>
    <xf numFmtId="237" fontId="35" fillId="0" borderId="927">
      <alignment horizontal="right" vertical="center"/>
      <protection locked="0"/>
    </xf>
    <xf numFmtId="0" fontId="35" fillId="0" borderId="915">
      <alignment vertical="center"/>
      <protection locked="0"/>
    </xf>
    <xf numFmtId="311" fontId="219" fillId="0" borderId="854" applyBorder="0">
      <protection locked="0"/>
    </xf>
    <xf numFmtId="49" fontId="100" fillId="41" borderId="853">
      <alignment horizontal="center"/>
    </xf>
    <xf numFmtId="235" fontId="35" fillId="0" borderId="915">
      <alignment horizontal="center" vertical="center"/>
      <protection locked="0"/>
    </xf>
    <xf numFmtId="187"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202" fontId="115" fillId="18" borderId="860">
      <alignment horizontal="right"/>
      <protection hidden="1"/>
    </xf>
    <xf numFmtId="1" fontId="109" fillId="9" borderId="864"/>
    <xf numFmtId="0" fontId="80" fillId="0" borderId="866"/>
    <xf numFmtId="246" fontId="48" fillId="0" borderId="859"/>
    <xf numFmtId="247" fontId="48" fillId="0" borderId="859"/>
    <xf numFmtId="248" fontId="48" fillId="0" borderId="859"/>
    <xf numFmtId="250" fontId="48" fillId="0" borderId="859"/>
    <xf numFmtId="253" fontId="48" fillId="0" borderId="859"/>
    <xf numFmtId="254" fontId="48" fillId="0" borderId="859"/>
    <xf numFmtId="261" fontId="48" fillId="0" borderId="859"/>
    <xf numFmtId="265" fontId="48" fillId="0" borderId="859"/>
    <xf numFmtId="266" fontId="48" fillId="0" borderId="859"/>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0" fontId="116" fillId="48" borderId="858" applyNumberFormat="0" applyAlignment="0" applyProtection="0"/>
    <xf numFmtId="8" fontId="141" fillId="0" borderId="868">
      <protection locked="0"/>
    </xf>
    <xf numFmtId="0" fontId="3" fillId="0" borderId="859" applyNumberFormat="0" applyBorder="0"/>
    <xf numFmtId="171" fontId="63" fillId="0" borderId="859">
      <alignment horizontal="right"/>
    </xf>
    <xf numFmtId="233" fontId="35" fillId="0" borderId="927">
      <alignment horizontal="right" vertical="center"/>
      <protection locked="0"/>
    </xf>
    <xf numFmtId="236" fontId="35" fillId="0" borderId="927">
      <alignment horizontal="right" vertical="center"/>
      <protection locked="0"/>
    </xf>
    <xf numFmtId="0" fontId="48" fillId="0" borderId="1218" applyNumberFormat="0" applyAlignment="0">
      <alignment vertical="center"/>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175" fontId="80" fillId="0" borderId="872">
      <alignment vertical="center"/>
    </xf>
    <xf numFmtId="232" fontId="35" fillId="0" borderId="915">
      <alignment horizontal="right" vertical="center"/>
      <protection locked="0"/>
    </xf>
    <xf numFmtId="237" fontId="35" fillId="0" borderId="915">
      <alignment horizontal="right" vertical="center"/>
      <protection locked="0"/>
    </xf>
    <xf numFmtId="49" fontId="36" fillId="0" borderId="873"/>
    <xf numFmtId="233" fontId="35" fillId="0" borderId="927">
      <alignment horizontal="center" vertical="center"/>
      <protection locked="0"/>
    </xf>
    <xf numFmtId="3" fontId="212" fillId="0" borderId="874"/>
    <xf numFmtId="3" fontId="212" fillId="0" borderId="874"/>
    <xf numFmtId="0" fontId="48" fillId="0" borderId="875" applyNumberFormat="0" applyAlignment="0">
      <alignment vertical="center"/>
      <protection locked="0"/>
    </xf>
    <xf numFmtId="327" fontId="48" fillId="69" borderId="875" applyNumberFormat="0" applyAlignment="0">
      <alignment vertical="center"/>
      <protection locked="0"/>
    </xf>
    <xf numFmtId="0" fontId="48" fillId="0" borderId="876" applyNumberFormat="0" applyAlignment="0">
      <alignmen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3" fontId="217" fillId="10" borderId="879" applyBorder="0">
      <alignment vertical="center"/>
    </xf>
    <xf numFmtId="15" fontId="35" fillId="0" borderId="903">
      <alignment horizontal="center" vertical="center"/>
      <protection locked="0"/>
    </xf>
    <xf numFmtId="311" fontId="219" fillId="0" borderId="854" applyBorder="0">
      <protection locked="0"/>
    </xf>
    <xf numFmtId="0" fontId="59" fillId="74" borderId="880">
      <alignment horizontal="left" vertical="center" wrapText="1"/>
    </xf>
    <xf numFmtId="274" fontId="35" fillId="0" borderId="918"/>
    <xf numFmtId="234" fontId="35" fillId="0" borderId="1084">
      <alignment horizontal="center" vertical="center"/>
      <protection locked="0"/>
    </xf>
    <xf numFmtId="4" fontId="27" fillId="19" borderId="883" applyNumberFormat="0" applyProtection="0">
      <alignment horizontal="left" vertical="center" indent="1"/>
    </xf>
    <xf numFmtId="274" fontId="35" fillId="0" borderId="918"/>
    <xf numFmtId="323" fontId="3" fillId="23" borderId="911" applyFill="0" applyBorder="0" applyAlignment="0">
      <alignment horizontal="centerContinuous"/>
    </xf>
    <xf numFmtId="232" fontId="35" fillId="0" borderId="915">
      <alignment horizontal="right" vertical="center"/>
      <protection locked="0"/>
    </xf>
    <xf numFmtId="0" fontId="56" fillId="31" borderId="851" applyNumberFormat="0" applyFont="0" applyAlignment="0" applyProtection="0"/>
    <xf numFmtId="0" fontId="148" fillId="0" borderId="924" applyNumberFormat="0" applyAlignment="0" applyProtection="0">
      <alignment horizontal="left" vertical="center"/>
    </xf>
    <xf numFmtId="0" fontId="23" fillId="0" borderId="0"/>
    <xf numFmtId="269" fontId="115" fillId="45" borderId="860">
      <protection hidden="1"/>
    </xf>
    <xf numFmtId="271" fontId="115" fillId="18" borderId="860">
      <alignment horizontal="right"/>
    </xf>
    <xf numFmtId="240" fontId="26" fillId="0" borderId="900" applyFill="0"/>
    <xf numFmtId="246" fontId="48" fillId="0" borderId="859"/>
    <xf numFmtId="250" fontId="48" fillId="0" borderId="859"/>
    <xf numFmtId="261" fontId="48" fillId="0" borderId="859"/>
    <xf numFmtId="234" fontId="35" fillId="0" borderId="927">
      <alignment horizontal="right" vertical="center"/>
      <protection locked="0"/>
    </xf>
    <xf numFmtId="0" fontId="148" fillId="0" borderId="856" applyNumberFormat="0" applyAlignment="0" applyProtection="0">
      <alignment horizontal="left" vertical="center"/>
    </xf>
    <xf numFmtId="323" fontId="3" fillId="23" borderId="855" applyFill="0" applyBorder="0" applyAlignment="0">
      <alignment horizontal="centerContinuous"/>
    </xf>
    <xf numFmtId="233" fontId="35" fillId="0" borderId="903">
      <alignment horizontal="center" vertical="center"/>
      <protection locked="0"/>
    </xf>
    <xf numFmtId="311" fontId="219" fillId="0" borderId="910" applyBorder="0">
      <protection locked="0"/>
    </xf>
    <xf numFmtId="233" fontId="35" fillId="0" borderId="915">
      <alignment horizontal="center" vertical="center"/>
      <protection locked="0"/>
    </xf>
    <xf numFmtId="202" fontId="115" fillId="18" borderId="860">
      <alignment horizontal="right"/>
      <protection hidden="1"/>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0" fontId="35" fillId="0" borderId="862">
      <alignment vertical="center"/>
      <protection locked="0"/>
    </xf>
    <xf numFmtId="232" fontId="35" fillId="0" borderId="862">
      <alignment horizontal="right" vertical="center"/>
      <protection locked="0"/>
    </xf>
    <xf numFmtId="237" fontId="35" fillId="0" borderId="862">
      <alignment horizontal="right" vertical="center"/>
      <protection locked="0"/>
    </xf>
    <xf numFmtId="233"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0" fontId="103" fillId="38" borderId="863"/>
    <xf numFmtId="0" fontId="35" fillId="0" borderId="927">
      <alignment vertical="center"/>
      <protection locked="0"/>
    </xf>
    <xf numFmtId="244" fontId="85" fillId="0" borderId="865"/>
    <xf numFmtId="274" fontId="35" fillId="0" borderId="867"/>
    <xf numFmtId="0" fontId="85" fillId="0" borderId="869"/>
    <xf numFmtId="311" fontId="219" fillId="0" borderId="885" applyBorder="0">
      <protection locked="0"/>
    </xf>
    <xf numFmtId="1" fontId="3" fillId="1" borderId="884">
      <protection locked="0"/>
    </xf>
    <xf numFmtId="0" fontId="95" fillId="0" borderId="889" applyNumberFormat="0" applyFill="0" applyAlignment="0" applyProtection="0"/>
    <xf numFmtId="232"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0" fontId="35" fillId="0" borderId="890">
      <alignment vertical="center"/>
      <protection locked="0"/>
    </xf>
    <xf numFmtId="232" fontId="35" fillId="0" borderId="890">
      <alignment horizontal="right" vertical="center"/>
      <protection locked="0"/>
    </xf>
    <xf numFmtId="237" fontId="35" fillId="0" borderId="890">
      <alignment horizontal="right" vertical="center"/>
      <protection locked="0"/>
    </xf>
    <xf numFmtId="233"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0" fontId="103" fillId="38" borderId="891"/>
    <xf numFmtId="244" fontId="85" fillId="0" borderId="892"/>
    <xf numFmtId="274" fontId="35" fillId="0" borderId="893"/>
    <xf numFmtId="0" fontId="85" fillId="0" borderId="894"/>
    <xf numFmtId="237"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32" fontId="35" fillId="0" borderId="927">
      <alignment horizontal="center" vertical="center"/>
      <protection locked="0"/>
    </xf>
    <xf numFmtId="235" fontId="35" fillId="0" borderId="927">
      <alignment horizontal="center" vertical="center"/>
      <protection locked="0"/>
    </xf>
    <xf numFmtId="311" fontId="219" fillId="0" borderId="885" applyBorder="0">
      <protection locked="0"/>
    </xf>
    <xf numFmtId="0" fontId="103" fillId="38" borderId="928"/>
    <xf numFmtId="233" fontId="35" fillId="0" borderId="915">
      <alignment horizontal="right" vertical="center"/>
      <protection locked="0"/>
    </xf>
    <xf numFmtId="235" fontId="35" fillId="0" borderId="915">
      <alignment horizontal="right" vertical="center"/>
      <protection locked="0"/>
    </xf>
    <xf numFmtId="0" fontId="103" fillId="38" borderId="916"/>
    <xf numFmtId="0" fontId="23" fillId="0" borderId="0"/>
    <xf numFmtId="236" fontId="35" fillId="0" borderId="903">
      <alignment horizontal="right" vertical="center"/>
      <protection locked="0"/>
    </xf>
    <xf numFmtId="0" fontId="85" fillId="0" borderId="919"/>
    <xf numFmtId="4" fontId="27" fillId="19" borderId="895" applyNumberFormat="0" applyProtection="0">
      <alignment horizontal="left" vertical="center" indent="1"/>
    </xf>
    <xf numFmtId="235" fontId="35" fillId="0" borderId="1084">
      <alignment horizontal="center" vertical="center"/>
      <protection locked="0"/>
    </xf>
    <xf numFmtId="234" fontId="35" fillId="0" borderId="915">
      <alignment horizontal="center" vertical="center"/>
      <protection locked="0"/>
    </xf>
    <xf numFmtId="0" fontId="35" fillId="0" borderId="915">
      <alignment vertical="center"/>
      <protection locked="0"/>
    </xf>
    <xf numFmtId="244" fontId="85" fillId="0" borderId="929"/>
    <xf numFmtId="233" fontId="35" fillId="0" borderId="915">
      <alignment horizontal="right" vertical="center"/>
      <protection locked="0"/>
    </xf>
    <xf numFmtId="15" fontId="35" fillId="0" borderId="915">
      <alignment horizontal="center" vertical="center"/>
      <protection locked="0"/>
    </xf>
    <xf numFmtId="0" fontId="95" fillId="0" borderId="889" applyNumberFormat="0" applyFill="0" applyAlignment="0" applyProtection="0"/>
    <xf numFmtId="232"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0" fontId="35" fillId="0" borderId="890">
      <alignment vertical="center"/>
      <protection locked="0"/>
    </xf>
    <xf numFmtId="232" fontId="35" fillId="0" borderId="890">
      <alignment horizontal="right" vertical="center"/>
      <protection locked="0"/>
    </xf>
    <xf numFmtId="237" fontId="35" fillId="0" borderId="890">
      <alignment horizontal="right" vertical="center"/>
      <protection locked="0"/>
    </xf>
    <xf numFmtId="233"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0" fontId="103" fillId="38" borderId="891"/>
    <xf numFmtId="232" fontId="35" fillId="0" borderId="927">
      <alignment horizontal="right" vertical="center"/>
      <protection locked="0"/>
    </xf>
    <xf numFmtId="274" fontId="35" fillId="0" borderId="930"/>
    <xf numFmtId="274" fontId="35" fillId="0" borderId="893"/>
    <xf numFmtId="0" fontId="85" fillId="0" borderId="894"/>
    <xf numFmtId="0" fontId="148" fillId="0" borderId="887" applyNumberFormat="0" applyAlignment="0" applyProtection="0">
      <alignment horizontal="left" vertical="center"/>
    </xf>
    <xf numFmtId="323" fontId="3" fillId="23" borderId="886" applyFill="0" applyBorder="0" applyAlignment="0">
      <alignment horizontal="centerContinuous"/>
    </xf>
    <xf numFmtId="311" fontId="219" fillId="0" borderId="885" applyBorder="0">
      <protection locked="0"/>
    </xf>
    <xf numFmtId="0" fontId="85" fillId="0" borderId="931"/>
    <xf numFmtId="0" fontId="95" fillId="0" borderId="926" applyNumberFormat="0" applyFill="0" applyAlignment="0" applyProtection="0"/>
    <xf numFmtId="237" fontId="35" fillId="0" borderId="927">
      <alignment horizontal="right" vertical="center"/>
      <protection locked="0"/>
    </xf>
    <xf numFmtId="0" fontId="115" fillId="18" borderId="860" applyProtection="0">
      <alignment horizontal="right"/>
      <protection locked="0"/>
    </xf>
    <xf numFmtId="311" fontId="219" fillId="0" borderId="897" applyBorder="0">
      <protection locked="0"/>
    </xf>
    <xf numFmtId="0" fontId="59" fillId="74" borderId="880">
      <alignment horizontal="left" vertical="center" wrapText="1"/>
    </xf>
    <xf numFmtId="244" fontId="85" fillId="0" borderId="917"/>
    <xf numFmtId="311" fontId="219" fillId="0" borderId="1198" applyBorder="0">
      <protection locked="0"/>
    </xf>
    <xf numFmtId="234" fontId="35" fillId="0" borderId="915">
      <alignment horizontal="center" vertical="center"/>
      <protection locked="0"/>
    </xf>
    <xf numFmtId="4" fontId="27" fillId="19" borderId="908" applyNumberFormat="0" applyProtection="0">
      <alignment horizontal="left" vertical="center" indent="1"/>
    </xf>
    <xf numFmtId="0" fontId="95" fillId="0" borderId="926"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40" fontId="26" fillId="0" borderId="900" applyFill="0"/>
    <xf numFmtId="274" fontId="35" fillId="0" borderId="906"/>
    <xf numFmtId="0" fontId="85" fillId="0" borderId="907"/>
    <xf numFmtId="0" fontId="148" fillId="0" borderId="899" applyNumberFormat="0" applyAlignment="0" applyProtection="0">
      <alignment horizontal="left" vertical="center"/>
    </xf>
    <xf numFmtId="323" fontId="3" fillId="23" borderId="898" applyFill="0" applyBorder="0" applyAlignment="0">
      <alignment horizontal="centerContinuous"/>
    </xf>
    <xf numFmtId="311" fontId="219" fillId="0" borderId="897" applyBorder="0">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44" fontId="85" fillId="0" borderId="917"/>
    <xf numFmtId="274" fontId="35" fillId="0" borderId="918"/>
    <xf numFmtId="0" fontId="85" fillId="0" borderId="919"/>
    <xf numFmtId="0" fontId="148" fillId="0" borderId="924" applyNumberFormat="0" applyAlignment="0" applyProtection="0">
      <alignment horizontal="left" vertical="center"/>
    </xf>
    <xf numFmtId="311" fontId="219" fillId="0" borderId="922" applyBorder="0">
      <protection locked="0"/>
    </xf>
    <xf numFmtId="4" fontId="27" fillId="19" borderId="932" applyNumberFormat="0" applyProtection="0">
      <alignment horizontal="left" vertical="center" indent="1"/>
    </xf>
    <xf numFmtId="311" fontId="219" fillId="0" borderId="910" applyBorder="0">
      <protection locked="0"/>
    </xf>
    <xf numFmtId="274" fontId="35" fillId="0" borderId="930"/>
    <xf numFmtId="232" fontId="35" fillId="0" borderId="915">
      <alignment horizontal="right" vertical="center"/>
      <protection locked="0"/>
    </xf>
    <xf numFmtId="4" fontId="27" fillId="19" borderId="920" applyNumberFormat="0" applyProtection="0">
      <alignment horizontal="left" vertical="center" indent="1"/>
    </xf>
    <xf numFmtId="234" fontId="35" fillId="0" borderId="1084">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40" fontId="26" fillId="0" borderId="913" applyFill="0"/>
    <xf numFmtId="274" fontId="35" fillId="0" borderId="918"/>
    <xf numFmtId="0" fontId="85" fillId="0" borderId="919"/>
    <xf numFmtId="0" fontId="148" fillId="0" borderId="912" applyNumberFormat="0" applyAlignment="0" applyProtection="0">
      <alignment horizontal="left" vertical="center"/>
    </xf>
    <xf numFmtId="323" fontId="3" fillId="23" borderId="911" applyFill="0" applyBorder="0" applyAlignment="0">
      <alignment horizontal="centerContinuous"/>
    </xf>
    <xf numFmtId="311" fontId="219" fillId="0" borderId="910" applyBorder="0">
      <protection locked="0"/>
    </xf>
    <xf numFmtId="0" fontId="103" fillId="38" borderId="1317"/>
    <xf numFmtId="4" fontId="27" fillId="19" borderId="932" applyNumberFormat="0" applyProtection="0">
      <alignment horizontal="left" vertical="center" indent="1"/>
    </xf>
    <xf numFmtId="311" fontId="219" fillId="0" borderId="910" applyBorder="0">
      <protection locked="0"/>
    </xf>
    <xf numFmtId="4" fontId="27" fillId="19" borderId="920" applyNumberFormat="0" applyProtection="0">
      <alignment horizontal="left" vertical="center" indent="1"/>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74" fontId="35" fillId="0" borderId="918"/>
    <xf numFmtId="0" fontId="85" fillId="0" borderId="919"/>
    <xf numFmtId="0" fontId="35" fillId="0" borderId="1280">
      <alignment vertical="center"/>
      <protection locked="0"/>
    </xf>
    <xf numFmtId="311" fontId="219" fillId="0" borderId="910" applyBorder="0">
      <protection locked="0"/>
    </xf>
    <xf numFmtId="274" fontId="35" fillId="0" borderId="930"/>
    <xf numFmtId="311"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74" fontId="35" fillId="0" borderId="930"/>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311"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0" fontId="26" fillId="0" borderId="925" applyFill="0"/>
    <xf numFmtId="274" fontId="35" fillId="0" borderId="930"/>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236" fontId="35" fillId="0" borderId="1071">
      <alignment horizontal="center" vertical="center"/>
      <protection locked="0"/>
    </xf>
    <xf numFmtId="274" fontId="35" fillId="0" borderId="954"/>
    <xf numFmtId="235" fontId="35" fillId="0" borderId="975">
      <alignment horizontal="right" vertical="center"/>
      <protection locked="0"/>
    </xf>
    <xf numFmtId="236" fontId="35" fillId="0" borderId="1011">
      <alignment horizontal="right" vertical="center"/>
      <protection locked="0"/>
    </xf>
    <xf numFmtId="0" fontId="85" fillId="0" borderId="943"/>
    <xf numFmtId="232" fontId="35" fillId="0" borderId="963">
      <alignment horizontal="right" vertical="center"/>
      <protection locked="0"/>
    </xf>
    <xf numFmtId="1" fontId="3" fillId="1" borderId="1029">
      <protection locked="0"/>
    </xf>
    <xf numFmtId="232" fontId="35" fillId="0" borderId="939">
      <alignment horizontal="right" vertical="center"/>
      <protection locked="0"/>
    </xf>
    <xf numFmtId="234" fontId="35" fillId="0" borderId="939">
      <alignment horizontal="center" vertical="center"/>
      <protection locked="0"/>
    </xf>
    <xf numFmtId="236" fontId="35" fillId="0" borderId="939">
      <alignment horizontal="center" vertical="center"/>
      <protection locked="0"/>
    </xf>
    <xf numFmtId="323" fontId="3" fillId="23" borderId="971" applyFill="0" applyBorder="0" applyAlignment="0">
      <alignment horizontal="centerContinuous"/>
    </xf>
    <xf numFmtId="0" fontId="148" fillId="0" borderId="1031" applyNumberFormat="0" applyAlignment="0" applyProtection="0">
      <alignment horizontal="left" vertical="center"/>
    </xf>
    <xf numFmtId="232" fontId="35" fillId="0" borderId="975">
      <alignment horizontal="center" vertical="center"/>
      <protection locked="0"/>
    </xf>
    <xf numFmtId="0" fontId="35" fillId="0" borderId="1071">
      <alignment vertical="center"/>
      <protection locked="0"/>
    </xf>
    <xf numFmtId="49" fontId="36" fillId="0" borderId="551"/>
    <xf numFmtId="270" fontId="115" fillId="46" borderId="613">
      <protection hidden="1"/>
    </xf>
    <xf numFmtId="15" fontId="35" fillId="0" borderId="1023">
      <alignment horizontal="center" vertical="center"/>
      <protection locked="0"/>
    </xf>
    <xf numFmtId="0" fontId="103" fillId="38" borderId="1035"/>
    <xf numFmtId="0" fontId="85" fillId="0" borderId="1004"/>
    <xf numFmtId="233" fontId="35" fillId="0" borderId="963">
      <alignment horizontal="center" vertical="center"/>
      <protection locked="0"/>
    </xf>
    <xf numFmtId="244" fontId="85" fillId="0" borderId="1025"/>
    <xf numFmtId="237" fontId="35" fillId="0" borderId="1059">
      <alignment horizontal="right" vertical="center"/>
      <protection locked="0"/>
    </xf>
    <xf numFmtId="0" fontId="118" fillId="21" borderId="563"/>
    <xf numFmtId="0" fontId="110" fillId="43" borderId="563" applyNumberFormat="0" applyFont="0" applyAlignment="0" applyProtection="0"/>
    <xf numFmtId="237" fontId="35" fillId="0" borderId="987">
      <alignment horizontal="right" vertical="center"/>
      <protection locked="0"/>
    </xf>
    <xf numFmtId="323" fontId="3" fillId="23" borderId="1067" applyFill="0" applyBorder="0" applyAlignment="0">
      <alignment horizontal="centerContinuous"/>
    </xf>
    <xf numFmtId="9" fontId="36" fillId="71" borderId="563" applyProtection="0">
      <alignment horizontal="right"/>
      <protection locked="0"/>
    </xf>
    <xf numFmtId="311" fontId="219" fillId="0" borderId="1018" applyBorder="0">
      <protection locked="0"/>
    </xf>
    <xf numFmtId="235" fontId="35" fillId="0" borderId="1000">
      <alignment horizontal="center" vertical="center"/>
      <protection locked="0"/>
    </xf>
    <xf numFmtId="235" fontId="35" fillId="0" borderId="987">
      <alignment horizontal="right" vertical="center"/>
      <protection locked="0"/>
    </xf>
    <xf numFmtId="274" fontId="35" fillId="0" borderId="1026"/>
    <xf numFmtId="311" fontId="219" fillId="0" borderId="970" applyBorder="0">
      <protection locked="0"/>
    </xf>
    <xf numFmtId="4" fontId="27" fillId="19" borderId="1028" applyNumberFormat="0" applyProtection="0">
      <alignment horizontal="left" vertical="center" indent="1"/>
    </xf>
    <xf numFmtId="235" fontId="35" fillId="0" borderId="1023">
      <alignment horizontal="center" vertical="center"/>
      <protection locked="0"/>
    </xf>
    <xf numFmtId="236" fontId="35" fillId="0" borderId="1071">
      <alignment horizontal="center" vertical="center"/>
      <protection locked="0"/>
    </xf>
    <xf numFmtId="234" fontId="35" fillId="0" borderId="1023">
      <alignment horizontal="right" vertical="center"/>
      <protection locked="0"/>
    </xf>
    <xf numFmtId="234" fontId="35" fillId="0" borderId="1023">
      <alignment horizontal="center" vertical="center"/>
      <protection locked="0"/>
    </xf>
    <xf numFmtId="0" fontId="85" fillId="0" borderId="931"/>
    <xf numFmtId="235" fontId="35" fillId="0" borderId="1023">
      <alignment horizontal="right" vertical="center"/>
      <protection locked="0"/>
    </xf>
    <xf numFmtId="311" fontId="219" fillId="0" borderId="1018" applyBorder="0">
      <protection locked="0"/>
    </xf>
    <xf numFmtId="274" fontId="35" fillId="0" borderId="930"/>
    <xf numFmtId="0" fontId="103" fillId="38" borderId="928"/>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0" fontId="35" fillId="0" borderId="1023">
      <alignment vertical="center"/>
      <protection locked="0"/>
    </xf>
    <xf numFmtId="236" fontId="35" fillId="0" borderId="1023">
      <alignment horizontal="center" vertical="center"/>
      <protection locked="0"/>
    </xf>
    <xf numFmtId="0" fontId="103" fillId="38" borderId="1048"/>
    <xf numFmtId="311" fontId="219" fillId="0" borderId="922" applyBorder="0">
      <protection locked="0"/>
    </xf>
    <xf numFmtId="311" fontId="219" fillId="0" borderId="1514" applyBorder="0">
      <protection locked="0"/>
    </xf>
    <xf numFmtId="234" fontId="35" fillId="0" borderId="1000">
      <alignment horizontal="center" vertical="center"/>
      <protection locked="0"/>
    </xf>
    <xf numFmtId="0" fontId="85" fillId="0" borderId="931"/>
    <xf numFmtId="236" fontId="35" fillId="0" borderId="1023">
      <alignment horizontal="right" vertical="center"/>
      <protection locked="0"/>
    </xf>
    <xf numFmtId="234" fontId="35" fillId="0" borderId="1023">
      <alignment horizontal="center" vertical="center"/>
      <protection locked="0"/>
    </xf>
    <xf numFmtId="274" fontId="35" fillId="0" borderId="930"/>
    <xf numFmtId="244" fontId="85" fillId="0" borderId="929"/>
    <xf numFmtId="0" fontId="103" fillId="38" borderId="928"/>
    <xf numFmtId="233" fontId="35" fillId="0" borderId="975">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4" fontId="27" fillId="19" borderId="932" applyNumberFormat="0" applyProtection="0">
      <alignment horizontal="left" vertical="center" indent="1"/>
    </xf>
    <xf numFmtId="236" fontId="35" fillId="0" borderId="1059">
      <alignment horizontal="center" vertical="center"/>
      <protection locked="0"/>
    </xf>
    <xf numFmtId="0" fontId="85" fillId="0" borderId="979"/>
    <xf numFmtId="233" fontId="35" fillId="0" borderId="1047">
      <alignment horizontal="right" vertical="center"/>
      <protection locked="0"/>
    </xf>
    <xf numFmtId="234" fontId="35" fillId="0" borderId="987">
      <alignment horizontal="center" vertical="center"/>
      <protection locked="0"/>
    </xf>
    <xf numFmtId="232" fontId="35" fillId="0" borderId="1059">
      <alignment horizontal="center" vertical="center"/>
      <protection locked="0"/>
    </xf>
    <xf numFmtId="0" fontId="103" fillId="38" borderId="1048"/>
    <xf numFmtId="0" fontId="85" fillId="0" borderId="1015"/>
    <xf numFmtId="274" fontId="35" fillId="0" borderId="942"/>
    <xf numFmtId="0" fontId="85" fillId="0" borderId="1027"/>
    <xf numFmtId="0" fontId="95" fillId="0" borderId="1033" applyNumberFormat="0" applyFill="0" applyAlignment="0" applyProtection="0"/>
    <xf numFmtId="4" fontId="27" fillId="19" borderId="932" applyNumberFormat="0" applyProtection="0">
      <alignment horizontal="left" vertical="center" indent="1"/>
    </xf>
    <xf numFmtId="0" fontId="35" fillId="0" borderId="987">
      <alignment vertical="center"/>
      <protection locked="0"/>
    </xf>
    <xf numFmtId="4" fontId="27" fillId="19" borderId="932" applyNumberFormat="0" applyProtection="0">
      <alignment horizontal="left" vertical="center" indent="1"/>
    </xf>
    <xf numFmtId="15" fontId="35" fillId="0" borderId="963">
      <alignment horizontal="center" vertical="center"/>
      <protection locked="0"/>
    </xf>
    <xf numFmtId="274" fontId="35" fillId="0" borderId="954"/>
    <xf numFmtId="15" fontId="35" fillId="0" borderId="951">
      <alignment horizontal="center" vertical="center"/>
      <protection locked="0"/>
    </xf>
    <xf numFmtId="232" fontId="35" fillId="0" borderId="1071">
      <alignment horizontal="center" vertical="center"/>
      <protection locked="0"/>
    </xf>
    <xf numFmtId="0" fontId="35" fillId="0" borderId="1023">
      <alignment vertical="center"/>
      <protection locked="0"/>
    </xf>
    <xf numFmtId="0" fontId="85" fillId="0" borderId="1027"/>
    <xf numFmtId="4" fontId="27" fillId="19" borderId="980" applyNumberFormat="0" applyProtection="0">
      <alignment horizontal="left" vertical="center" indent="1"/>
    </xf>
    <xf numFmtId="0" fontId="103" fillId="38" borderId="1024"/>
    <xf numFmtId="49" fontId="100" fillId="41" borderId="563">
      <alignment horizontal="center"/>
    </xf>
    <xf numFmtId="271" fontId="115" fillId="18" borderId="613">
      <alignment horizontal="right"/>
    </xf>
    <xf numFmtId="269" fontId="115" fillId="45" borderId="613">
      <protection hidden="1"/>
    </xf>
    <xf numFmtId="244" fontId="85" fillId="0" borderId="1025"/>
    <xf numFmtId="232" fontId="35" fillId="0" borderId="975">
      <alignment horizontal="right" vertical="center"/>
      <protection locked="0"/>
    </xf>
    <xf numFmtId="235" fontId="35" fillId="0" borderId="1023">
      <alignment horizontal="center" vertical="center"/>
      <protection locked="0"/>
    </xf>
    <xf numFmtId="233" fontId="35" fillId="0" borderId="1071">
      <alignment horizontal="right" vertical="center"/>
      <protection locked="0"/>
    </xf>
    <xf numFmtId="15" fontId="35" fillId="0" borderId="1023">
      <alignment horizontal="center" vertical="center"/>
      <protection locked="0"/>
    </xf>
    <xf numFmtId="236" fontId="35" fillId="0" borderId="1047">
      <alignment horizontal="right" vertical="center"/>
      <protection locked="0"/>
    </xf>
    <xf numFmtId="235" fontId="35" fillId="0" borderId="951">
      <alignment horizontal="right" vertical="center"/>
      <protection locked="0"/>
    </xf>
    <xf numFmtId="232" fontId="35" fillId="0" borderId="951">
      <alignment horizontal="right" vertical="center"/>
      <protection locked="0"/>
    </xf>
    <xf numFmtId="234" fontId="35" fillId="0" borderId="951">
      <alignment horizontal="center" vertical="center"/>
      <protection locked="0"/>
    </xf>
    <xf numFmtId="0" fontId="95" fillId="0" borderId="950" applyNumberFormat="0" applyFill="0" applyAlignment="0" applyProtection="0"/>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95" fillId="0" borderId="1058" applyNumberFormat="0" applyFill="0" applyAlignment="0" applyProtection="0"/>
    <xf numFmtId="4" fontId="27" fillId="19" borderId="956" applyNumberFormat="0" applyProtection="0">
      <alignment horizontal="left" vertical="center" indent="1"/>
    </xf>
    <xf numFmtId="236" fontId="35" fillId="0" borderId="1071">
      <alignment horizontal="right" vertical="center"/>
      <protection locked="0"/>
    </xf>
    <xf numFmtId="232" fontId="35" fillId="0" borderId="1071">
      <alignment horizontal="center" vertical="center"/>
      <protection locked="0"/>
    </xf>
    <xf numFmtId="274" fontId="35" fillId="0" borderId="1050"/>
    <xf numFmtId="309" fontId="156" fillId="6" borderId="563"/>
    <xf numFmtId="10" fontId="3" fillId="57" borderId="563" applyNumberFormat="0" applyFont="0" applyBorder="0" applyAlignment="0" applyProtection="0">
      <protection locked="0"/>
    </xf>
    <xf numFmtId="0" fontId="147" fillId="10" borderId="563">
      <alignment horizontal="right"/>
    </xf>
    <xf numFmtId="0" fontId="104" fillId="43" borderId="563" applyProtection="0"/>
    <xf numFmtId="0" fontId="35" fillId="0" borderId="975">
      <alignment vertical="center"/>
      <protection locked="0"/>
    </xf>
    <xf numFmtId="49" fontId="100" fillId="41" borderId="563">
      <alignment horizontal="center"/>
    </xf>
    <xf numFmtId="234" fontId="35" fillId="0" borderId="1023">
      <alignment horizontal="center" vertical="center"/>
      <protection locked="0"/>
    </xf>
    <xf numFmtId="244" fontId="85" fillId="0" borderId="953"/>
    <xf numFmtId="233" fontId="35" fillId="0" borderId="1023">
      <alignment horizontal="right" vertical="center"/>
      <protection locked="0"/>
    </xf>
    <xf numFmtId="232" fontId="35" fillId="0" borderId="1023">
      <alignment horizontal="center" vertical="center"/>
      <protection locked="0"/>
    </xf>
    <xf numFmtId="234" fontId="35" fillId="0" borderId="1047">
      <alignment horizontal="center" vertical="center"/>
      <protection locked="0"/>
    </xf>
    <xf numFmtId="234" fontId="35" fillId="0" borderId="951">
      <alignment horizontal="right" vertical="center"/>
      <protection locked="0"/>
    </xf>
    <xf numFmtId="1" fontId="3" fillId="1" borderId="718">
      <protection locked="0"/>
    </xf>
    <xf numFmtId="4" fontId="27" fillId="19" borderId="1028" applyNumberFormat="0" applyProtection="0">
      <alignment horizontal="left" vertical="center" indent="1"/>
    </xf>
    <xf numFmtId="237" fontId="35" fillId="0" borderId="1047">
      <alignment horizontal="right" vertical="center"/>
      <protection locked="0"/>
    </xf>
    <xf numFmtId="274" fontId="35" fillId="0" borderId="966"/>
    <xf numFmtId="274" fontId="35" fillId="0" borderId="1062"/>
    <xf numFmtId="232" fontId="35" fillId="0" borderId="963">
      <alignment horizontal="center" vertical="center"/>
      <protection locked="0"/>
    </xf>
    <xf numFmtId="235" fontId="35" fillId="0" borderId="963">
      <alignment horizontal="center" vertical="center"/>
      <protection locked="0"/>
    </xf>
    <xf numFmtId="0" fontId="85" fillId="0" borderId="967"/>
    <xf numFmtId="311" fontId="219" fillId="0" borderId="1018" applyBorder="0">
      <protection locked="0"/>
    </xf>
    <xf numFmtId="234" fontId="35" fillId="0" borderId="987">
      <alignment horizontal="right" vertical="center"/>
      <protection locked="0"/>
    </xf>
    <xf numFmtId="0" fontId="95" fillId="0" borderId="974" applyNumberFormat="0" applyFill="0" applyAlignment="0" applyProtection="0"/>
    <xf numFmtId="323" fontId="3" fillId="23" borderId="1019" applyFill="0" applyBorder="0" applyAlignment="0">
      <alignment horizontal="centerContinuous"/>
    </xf>
    <xf numFmtId="175" fontId="46" fillId="0" borderId="563"/>
    <xf numFmtId="234" fontId="35" fillId="0" borderId="975">
      <alignment horizontal="center" vertical="center"/>
      <protection locked="0"/>
    </xf>
    <xf numFmtId="0" fontId="35" fillId="0" borderId="563" applyFill="0">
      <alignment horizontal="center" vertical="center"/>
    </xf>
    <xf numFmtId="274" fontId="35" fillId="0" borderId="1074"/>
    <xf numFmtId="49" fontId="100" fillId="41" borderId="5">
      <alignment horizontal="center"/>
    </xf>
    <xf numFmtId="0" fontId="103" fillId="38" borderId="976"/>
    <xf numFmtId="244" fontId="85" fillId="0" borderId="1025"/>
    <xf numFmtId="0" fontId="103" fillId="38" borderId="952"/>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3" fontId="35" fillId="0" borderId="951">
      <alignment horizontal="right" vertical="center"/>
      <protection locked="0"/>
    </xf>
    <xf numFmtId="237" fontId="35" fillId="0" borderId="951">
      <alignment horizontal="right" vertical="center"/>
      <protection locked="0"/>
    </xf>
    <xf numFmtId="232" fontId="35" fillId="0" borderId="951">
      <alignment horizontal="right" vertical="center"/>
      <protection locked="0"/>
    </xf>
    <xf numFmtId="236" fontId="35" fillId="0" borderId="951">
      <alignment horizontal="center" vertical="center"/>
      <protection locked="0"/>
    </xf>
    <xf numFmtId="235" fontId="35" fillId="0" borderId="951">
      <alignment horizontal="center" vertical="center"/>
      <protection locked="0"/>
    </xf>
    <xf numFmtId="233" fontId="35" fillId="0" borderId="951">
      <alignment horizontal="center" vertical="center"/>
      <protection locked="0"/>
    </xf>
    <xf numFmtId="15" fontId="35" fillId="0" borderId="951">
      <alignment horizontal="center" vertical="center"/>
      <protection locked="0"/>
    </xf>
    <xf numFmtId="232" fontId="35" fillId="0" borderId="951">
      <alignment horizontal="center" vertical="center"/>
      <protection locked="0"/>
    </xf>
    <xf numFmtId="0" fontId="95" fillId="0" borderId="950" applyNumberFormat="0" applyFill="0" applyAlignment="0" applyProtection="0"/>
    <xf numFmtId="311" fontId="219" fillId="0" borderId="946" applyBorder="0">
      <protection locked="0"/>
    </xf>
    <xf numFmtId="233" fontId="35" fillId="0" borderId="1000">
      <alignment horizontal="right" vertical="center"/>
      <protection locked="0"/>
    </xf>
    <xf numFmtId="311" fontId="219" fillId="0" borderId="946" applyBorder="0">
      <protection locked="0"/>
    </xf>
    <xf numFmtId="0" fontId="85" fillId="0" borderId="955"/>
    <xf numFmtId="232" fontId="35" fillId="0" borderId="1047">
      <alignment horizontal="right" vertical="center"/>
      <protection locked="0"/>
    </xf>
    <xf numFmtId="274" fontId="35" fillId="0" borderId="954"/>
    <xf numFmtId="244" fontId="85" fillId="0" borderId="953"/>
    <xf numFmtId="233" fontId="35" fillId="0" borderId="1023">
      <alignment horizontal="center" vertical="center"/>
      <protection locked="0"/>
    </xf>
    <xf numFmtId="0" fontId="103" fillId="38" borderId="952"/>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3" fontId="35" fillId="0" borderId="951">
      <alignment horizontal="right" vertical="center"/>
      <protection locked="0"/>
    </xf>
    <xf numFmtId="237" fontId="35" fillId="0" borderId="951">
      <alignment horizontal="right" vertical="center"/>
      <protection locked="0"/>
    </xf>
    <xf numFmtId="232" fontId="35" fillId="0" borderId="951">
      <alignment horizontal="right" vertical="center"/>
      <protection locked="0"/>
    </xf>
    <xf numFmtId="271" fontId="115" fillId="18" borderId="613">
      <alignment horizontal="right"/>
    </xf>
    <xf numFmtId="244" fontId="85" fillId="0" borderId="1061"/>
    <xf numFmtId="0" fontId="59" fillId="74" borderId="552">
      <alignment horizontal="left" vertical="center" wrapText="1"/>
    </xf>
    <xf numFmtId="323" fontId="3" fillId="23" borderId="1019" applyFill="0" applyBorder="0" applyAlignment="0">
      <alignment horizontal="centerContinuous"/>
    </xf>
    <xf numFmtId="233" fontId="35" fillId="0" borderId="1084">
      <alignment horizontal="right" vertical="center"/>
      <protection locked="0"/>
    </xf>
    <xf numFmtId="323" fontId="3" fillId="23" borderId="1043" applyFill="0" applyBorder="0" applyAlignment="0">
      <alignment horizontal="centerContinuous"/>
    </xf>
    <xf numFmtId="232" fontId="35" fillId="0" borderId="1023">
      <alignment horizontal="center" vertical="center"/>
      <protection locked="0"/>
    </xf>
    <xf numFmtId="232" fontId="35" fillId="0" borderId="987">
      <alignment horizontal="right" vertical="center"/>
      <protection locked="0"/>
    </xf>
    <xf numFmtId="15" fontId="35" fillId="0" borderId="1034">
      <alignment horizontal="center" vertical="center"/>
      <protection locked="0"/>
    </xf>
    <xf numFmtId="4" fontId="27" fillId="19" borderId="956" applyNumberFormat="0" applyProtection="0">
      <alignment horizontal="left" vertical="center" indent="1"/>
    </xf>
    <xf numFmtId="232" fontId="35" fillId="0" borderId="987">
      <alignment horizontal="center" vertical="center"/>
      <protection locked="0"/>
    </xf>
    <xf numFmtId="0" fontId="115" fillId="18" borderId="613" applyProtection="0">
      <alignment horizontal="right"/>
      <protection locked="0"/>
    </xf>
    <xf numFmtId="323" fontId="3" fillId="23" borderId="923" applyFill="0" applyBorder="0" applyAlignment="0">
      <alignment horizontal="centerContinuous"/>
    </xf>
    <xf numFmtId="232" fontId="35" fillId="0" borderId="1023">
      <alignment horizontal="center" vertical="center"/>
      <protection locked="0"/>
    </xf>
    <xf numFmtId="233" fontId="35" fillId="0" borderId="1023">
      <alignment horizontal="right" vertical="center"/>
      <protection locked="0"/>
    </xf>
    <xf numFmtId="240" fontId="26" fillId="0" borderId="1032" applyFill="0"/>
    <xf numFmtId="233" fontId="35" fillId="0" borderId="951">
      <alignment horizontal="right" vertical="center"/>
      <protection locked="0"/>
    </xf>
    <xf numFmtId="237" fontId="35" fillId="0" borderId="951">
      <alignment horizontal="right" vertical="center"/>
      <protection locked="0"/>
    </xf>
    <xf numFmtId="236" fontId="35" fillId="0" borderId="951">
      <alignment horizontal="center" vertical="center"/>
      <protection locked="0"/>
    </xf>
    <xf numFmtId="234" fontId="35" fillId="0" borderId="951">
      <alignment horizontal="center" vertical="center"/>
      <protection locked="0"/>
    </xf>
    <xf numFmtId="15" fontId="35" fillId="0" borderId="951">
      <alignment horizontal="center" vertical="center"/>
      <protection locked="0"/>
    </xf>
    <xf numFmtId="232" fontId="35" fillId="0" borderId="951">
      <alignment horizontal="center" vertical="center"/>
      <protection locked="0"/>
    </xf>
    <xf numFmtId="0" fontId="103" fillId="38" borderId="1072"/>
    <xf numFmtId="236" fontId="35" fillId="0" borderId="1047">
      <alignment horizontal="center" vertical="center"/>
      <protection locked="0"/>
    </xf>
    <xf numFmtId="1" fontId="3" fillId="1" borderId="1077">
      <protection locked="0"/>
    </xf>
    <xf numFmtId="237" fontId="35" fillId="0" borderId="1023">
      <alignment horizontal="right" vertical="center"/>
      <protection locked="0"/>
    </xf>
    <xf numFmtId="0" fontId="148" fillId="0" borderId="924" applyNumberFormat="0" applyAlignment="0" applyProtection="0">
      <alignment horizontal="left" vertical="center"/>
    </xf>
    <xf numFmtId="274" fontId="35" fillId="0" borderId="1014"/>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4" fontId="27" fillId="19" borderId="956" applyNumberFormat="0" applyProtection="0">
      <alignment horizontal="left" vertical="center" indent="1"/>
    </xf>
    <xf numFmtId="0" fontId="85" fillId="0" borderId="1051"/>
    <xf numFmtId="0" fontId="148" fillId="0" borderId="1020" applyNumberFormat="0" applyAlignment="0" applyProtection="0">
      <alignment horizontal="left" vertical="center"/>
    </xf>
    <xf numFmtId="0" fontId="103" fillId="38" borderId="1012"/>
    <xf numFmtId="234" fontId="35" fillId="0" borderId="1000">
      <alignment horizontal="right" vertical="center"/>
      <protection locked="0"/>
    </xf>
    <xf numFmtId="1" fontId="3" fillId="1" borderId="945">
      <protection locked="0"/>
    </xf>
    <xf numFmtId="237" fontId="35" fillId="0" borderId="1000">
      <alignment horizontal="right" vertical="center"/>
      <protection locked="0"/>
    </xf>
    <xf numFmtId="49" fontId="36" fillId="0" borderId="551"/>
    <xf numFmtId="0" fontId="35" fillId="0" borderId="1000">
      <alignment vertical="center"/>
      <protection locked="0"/>
    </xf>
    <xf numFmtId="15" fontId="35" fillId="0" borderId="1000">
      <alignment horizontal="center" vertical="center"/>
      <protection locked="0"/>
    </xf>
    <xf numFmtId="232" fontId="35" fillId="0" borderId="1000">
      <alignment horizontal="center" vertical="center"/>
      <protection locked="0"/>
    </xf>
    <xf numFmtId="0" fontId="95" fillId="0" borderId="999" applyNumberFormat="0" applyFill="0" applyAlignment="0" applyProtection="0"/>
    <xf numFmtId="236" fontId="35" fillId="0" borderId="1071">
      <alignment horizontal="right" vertical="center"/>
      <protection locked="0"/>
    </xf>
    <xf numFmtId="311" fontId="219" fillId="0" borderId="946" applyBorder="0">
      <protection locked="0"/>
    </xf>
    <xf numFmtId="234" fontId="35" fillId="0" borderId="1071">
      <alignment horizontal="center" vertical="center"/>
      <protection locked="0"/>
    </xf>
    <xf numFmtId="232" fontId="35" fillId="0" borderId="1023">
      <alignment horizontal="right" vertical="center"/>
      <protection locked="0"/>
    </xf>
    <xf numFmtId="0" fontId="95" fillId="0" borderId="1022" applyNumberFormat="0" applyFill="0" applyAlignment="0" applyProtection="0"/>
    <xf numFmtId="4" fontId="27" fillId="19" borderId="1052" applyNumberFormat="0" applyProtection="0">
      <alignment horizontal="left" vertical="center" indent="1"/>
    </xf>
    <xf numFmtId="233" fontId="35" fillId="0" borderId="987">
      <alignment horizontal="right" vertical="center"/>
      <protection locked="0"/>
    </xf>
    <xf numFmtId="232" fontId="35" fillId="0" borderId="987">
      <alignment horizontal="right" vertical="center"/>
      <protection locked="0"/>
    </xf>
    <xf numFmtId="236" fontId="35" fillId="0" borderId="987">
      <alignment horizontal="center" vertical="center"/>
      <protection locked="0"/>
    </xf>
    <xf numFmtId="234" fontId="35" fillId="0" borderId="987">
      <alignment horizontal="center" vertical="center"/>
      <protection locked="0"/>
    </xf>
    <xf numFmtId="1" fontId="3" fillId="1" borderId="969">
      <protection locked="0"/>
    </xf>
    <xf numFmtId="0" fontId="95" fillId="0" borderId="1046" applyNumberFormat="0" applyFill="0" applyAlignment="0" applyProtection="0"/>
    <xf numFmtId="0" fontId="148" fillId="0" borderId="612">
      <alignment horizontal="left" vertical="center"/>
    </xf>
    <xf numFmtId="234" fontId="35" fillId="0" borderId="1059">
      <alignment horizontal="center" vertical="center"/>
      <protection locked="0"/>
    </xf>
    <xf numFmtId="237" fontId="35" fillId="0" borderId="1071">
      <alignment horizontal="right" vertical="center"/>
      <protection locked="0"/>
    </xf>
    <xf numFmtId="0" fontId="110" fillId="43" borderId="563" applyNumberFormat="0" applyFont="0" applyAlignment="0" applyProtection="0"/>
    <xf numFmtId="244" fontId="85" fillId="0" borderId="1025"/>
    <xf numFmtId="168" fontId="3" fillId="8" borderId="563" applyNumberFormat="0" applyFont="0" applyBorder="0" applyAlignment="0" applyProtection="0"/>
    <xf numFmtId="0" fontId="103" fillId="38" borderId="1024"/>
    <xf numFmtId="236" fontId="35" fillId="0" borderId="1023">
      <alignment horizontal="right" vertical="center"/>
      <protection locked="0"/>
    </xf>
    <xf numFmtId="233" fontId="35" fillId="0" borderId="1023">
      <alignment horizontal="right" vertical="center"/>
      <protection locked="0"/>
    </xf>
    <xf numFmtId="237" fontId="35" fillId="0" borderId="1023">
      <alignment horizontal="right" vertical="center"/>
      <protection locked="0"/>
    </xf>
    <xf numFmtId="232" fontId="35" fillId="0" borderId="1023">
      <alignment horizontal="right" vertical="center"/>
      <protection locked="0"/>
    </xf>
    <xf numFmtId="0" fontId="35" fillId="0" borderId="1023">
      <alignment vertical="center"/>
      <protection locked="0"/>
    </xf>
    <xf numFmtId="236" fontId="35" fillId="0" borderId="1023">
      <alignment horizontal="center" vertical="center"/>
      <protection locked="0"/>
    </xf>
    <xf numFmtId="235" fontId="35" fillId="0" borderId="1023">
      <alignment horizontal="center" vertical="center"/>
      <protection locked="0"/>
    </xf>
    <xf numFmtId="15" fontId="35" fillId="0" borderId="1023">
      <alignment horizontal="center" vertical="center"/>
      <protection locked="0"/>
    </xf>
    <xf numFmtId="0" fontId="85" fillId="0" borderId="931"/>
    <xf numFmtId="232" fontId="35" fillId="0" borderId="1023">
      <alignment horizontal="center" vertical="center"/>
      <protection locked="0"/>
    </xf>
    <xf numFmtId="175" fontId="3" fillId="9" borderId="612" applyNumberFormat="0" applyFont="0" applyBorder="0" applyAlignment="0">
      <alignment horizontal="centerContinuous"/>
    </xf>
    <xf numFmtId="274" fontId="35" fillId="0" borderId="1026"/>
    <xf numFmtId="244" fontId="85" fillId="0" borderId="1025"/>
    <xf numFmtId="235" fontId="35" fillId="0" borderId="1023">
      <alignment horizontal="right" vertical="center"/>
      <protection locked="0"/>
    </xf>
    <xf numFmtId="234" fontId="35" fillId="0" borderId="1023">
      <alignment horizontal="right" vertical="center"/>
      <protection locked="0"/>
    </xf>
    <xf numFmtId="233" fontId="35" fillId="0" borderId="1023">
      <alignment horizontal="right" vertical="center"/>
      <protection locked="0"/>
    </xf>
    <xf numFmtId="232" fontId="35" fillId="0" borderId="1023">
      <alignment horizontal="right" vertical="center"/>
      <protection locked="0"/>
    </xf>
    <xf numFmtId="0" fontId="35" fillId="0" borderId="1023">
      <alignment vertical="center"/>
      <protection locked="0"/>
    </xf>
    <xf numFmtId="236" fontId="35" fillId="0" borderId="1023">
      <alignment horizontal="center" vertical="center"/>
      <protection locked="0"/>
    </xf>
    <xf numFmtId="233" fontId="35" fillId="0" borderId="1023">
      <alignment horizontal="center" vertical="center"/>
      <protection locked="0"/>
    </xf>
    <xf numFmtId="1" fontId="3" fillId="1" borderId="993">
      <protection locked="0"/>
    </xf>
    <xf numFmtId="185" fontId="47" fillId="57" borderId="563" applyFont="0" applyFill="0" applyBorder="0" applyAlignment="0" applyProtection="0">
      <protection locked="0"/>
    </xf>
    <xf numFmtId="323" fontId="3" fillId="23" borderId="947" applyFill="0" applyBorder="0" applyAlignment="0">
      <alignment horizontal="centerContinuous"/>
    </xf>
    <xf numFmtId="311" fontId="219" fillId="0" borderId="1066" applyBorder="0">
      <protection locked="0"/>
    </xf>
    <xf numFmtId="0" fontId="148" fillId="0" borderId="948" applyNumberFormat="0" applyAlignment="0" applyProtection="0">
      <alignment horizontal="left" vertical="center"/>
    </xf>
    <xf numFmtId="0" fontId="85" fillId="0" borderId="1027"/>
    <xf numFmtId="172" fontId="55" fillId="9" borderId="563">
      <alignment horizontal="right"/>
      <protection locked="0"/>
    </xf>
    <xf numFmtId="274" fontId="35" fillId="0" borderId="1026"/>
    <xf numFmtId="244" fontId="85" fillId="0" borderId="1025"/>
    <xf numFmtId="0" fontId="148" fillId="0" borderId="972" applyNumberFormat="0" applyAlignment="0" applyProtection="0">
      <alignment horizontal="left" vertical="center"/>
    </xf>
    <xf numFmtId="236" fontId="35" fillId="0" borderId="1023">
      <alignment horizontal="right" vertical="center"/>
      <protection locked="0"/>
    </xf>
    <xf numFmtId="235" fontId="35" fillId="0" borderId="1023">
      <alignment horizontal="right" vertical="center"/>
      <protection locked="0"/>
    </xf>
    <xf numFmtId="234" fontId="35" fillId="0" borderId="1023">
      <alignment horizontal="right" vertical="center"/>
      <protection locked="0"/>
    </xf>
    <xf numFmtId="232" fontId="35" fillId="0" borderId="1023">
      <alignment horizontal="right" vertical="center"/>
      <protection locked="0"/>
    </xf>
    <xf numFmtId="236" fontId="35" fillId="0" borderId="1023">
      <alignment horizontal="center" vertical="center"/>
      <protection locked="0"/>
    </xf>
    <xf numFmtId="235" fontId="35" fillId="0" borderId="1023">
      <alignment horizontal="center" vertical="center"/>
      <protection locked="0"/>
    </xf>
    <xf numFmtId="15" fontId="35" fillId="0" borderId="1023">
      <alignment horizontal="center" vertical="center"/>
      <protection locked="0"/>
    </xf>
    <xf numFmtId="232" fontId="35" fillId="0" borderId="1023">
      <alignment horizontal="center" vertical="center"/>
      <protection locked="0"/>
    </xf>
    <xf numFmtId="0" fontId="95" fillId="0" borderId="1022" applyNumberFormat="0" applyFill="0" applyAlignment="0" applyProtection="0"/>
    <xf numFmtId="233" fontId="35" fillId="0" borderId="1047">
      <alignment horizontal="right" vertical="center"/>
      <protection locked="0"/>
    </xf>
    <xf numFmtId="0" fontId="35" fillId="0" borderId="1047">
      <alignment vertical="center"/>
      <protection locked="0"/>
    </xf>
    <xf numFmtId="274" fontId="35" fillId="0" borderId="1026"/>
    <xf numFmtId="234" fontId="35" fillId="0" borderId="1071">
      <alignment horizontal="right" vertical="center"/>
      <protection locked="0"/>
    </xf>
    <xf numFmtId="0" fontId="103" fillId="38" borderId="1024"/>
    <xf numFmtId="15" fontId="35" fillId="0" borderId="1071">
      <alignment horizontal="center" vertical="center"/>
      <protection locked="0"/>
    </xf>
    <xf numFmtId="235" fontId="35" fillId="0" borderId="1023">
      <alignment horizontal="right" vertical="center"/>
      <protection locked="0"/>
    </xf>
    <xf numFmtId="234" fontId="35" fillId="0" borderId="1023">
      <alignment horizontal="right" vertical="center"/>
      <protection locked="0"/>
    </xf>
    <xf numFmtId="237" fontId="35" fillId="0" borderId="1023">
      <alignment horizontal="right" vertical="center"/>
      <protection locked="0"/>
    </xf>
    <xf numFmtId="236" fontId="35" fillId="0" borderId="1023">
      <alignment horizontal="center" vertical="center"/>
      <protection locked="0"/>
    </xf>
    <xf numFmtId="235" fontId="35" fillId="0" borderId="1023">
      <alignment horizontal="center" vertical="center"/>
      <protection locked="0"/>
    </xf>
    <xf numFmtId="233" fontId="35" fillId="0" borderId="1023">
      <alignment horizontal="center" vertical="center"/>
      <protection locked="0"/>
    </xf>
    <xf numFmtId="323" fontId="3" fillId="23" borderId="995" applyFill="0" applyBorder="0" applyAlignment="0">
      <alignment horizontal="centerContinuous"/>
    </xf>
    <xf numFmtId="233" fontId="35" fillId="0" borderId="1059">
      <alignment horizontal="center" vertical="center"/>
      <protection locked="0"/>
    </xf>
    <xf numFmtId="235" fontId="35" fillId="0" borderId="1047">
      <alignment horizontal="right" vertical="center"/>
      <protection locked="0"/>
    </xf>
    <xf numFmtId="234" fontId="35" fillId="0" borderId="1047">
      <alignment horizontal="right" vertical="center"/>
      <protection locked="0"/>
    </xf>
    <xf numFmtId="233" fontId="35" fillId="0" borderId="1047">
      <alignment horizontal="right" vertical="center"/>
      <protection locked="0"/>
    </xf>
    <xf numFmtId="10" fontId="3" fillId="57" borderId="5" applyNumberFormat="0" applyFont="0" applyBorder="0" applyAlignment="0" applyProtection="0">
      <protection locked="0"/>
    </xf>
    <xf numFmtId="233" fontId="35" fillId="0" borderId="1047">
      <alignment horizontal="center" vertical="center"/>
      <protection locked="0"/>
    </xf>
    <xf numFmtId="8" fontId="141" fillId="0" borderId="549">
      <protection locked="0"/>
    </xf>
    <xf numFmtId="15" fontId="35" fillId="0" borderId="1047">
      <alignment horizontal="center" vertical="center"/>
      <protection locked="0"/>
    </xf>
    <xf numFmtId="0" fontId="95" fillId="0" borderId="1046" applyNumberFormat="0" applyFill="0" applyAlignment="0" applyProtection="0"/>
    <xf numFmtId="4" fontId="27" fillId="19" borderId="1052" applyNumberFormat="0" applyProtection="0">
      <alignment horizontal="left" vertical="center" indent="1"/>
    </xf>
    <xf numFmtId="274" fontId="35" fillId="0" borderId="1074"/>
    <xf numFmtId="244" fontId="85" fillId="0" borderId="1073"/>
    <xf numFmtId="234" fontId="35" fillId="0" borderId="1071">
      <alignment horizontal="right" vertical="center"/>
      <protection locked="0"/>
    </xf>
    <xf numFmtId="234" fontId="35" fillId="0" borderId="1071">
      <alignment horizontal="center" vertical="center"/>
      <protection locked="0"/>
    </xf>
    <xf numFmtId="233" fontId="35" fillId="0" borderId="1071">
      <alignment horizontal="center" vertical="center"/>
      <protection locked="0"/>
    </xf>
    <xf numFmtId="1" fontId="3" fillId="1" borderId="1041">
      <protection locked="0"/>
    </xf>
    <xf numFmtId="311" fontId="219" fillId="0" borderId="1042" applyBorder="0">
      <protection locked="0"/>
    </xf>
    <xf numFmtId="274" fontId="35" fillId="0" borderId="930"/>
    <xf numFmtId="240" fontId="26" fillId="0" borderId="758" applyFill="0"/>
    <xf numFmtId="1" fontId="3" fillId="1" borderId="1065">
      <protection locked="0"/>
    </xf>
    <xf numFmtId="0" fontId="118" fillId="21" borderId="563"/>
    <xf numFmtId="274" fontId="35" fillId="0" borderId="978"/>
    <xf numFmtId="240" fontId="26" fillId="0" borderId="973" applyFill="0"/>
    <xf numFmtId="49" fontId="100" fillId="47" borderId="563">
      <alignment horizontal="center"/>
    </xf>
    <xf numFmtId="271" fontId="115" fillId="18" borderId="613">
      <alignment horizontal="right"/>
    </xf>
    <xf numFmtId="202" fontId="115" fillId="18" borderId="613">
      <alignment horizontal="right"/>
      <protection hidden="1"/>
    </xf>
    <xf numFmtId="270" fontId="115" fillId="46" borderId="613">
      <protection hidden="1"/>
    </xf>
    <xf numFmtId="269" fontId="115" fillId="45" borderId="613">
      <protection hidden="1"/>
    </xf>
    <xf numFmtId="240" fontId="26" fillId="0" borderId="1069" applyFill="0"/>
    <xf numFmtId="244" fontId="85" fillId="0" borderId="929"/>
    <xf numFmtId="0" fontId="104" fillId="43" borderId="5" applyProtection="0"/>
    <xf numFmtId="0" fontId="103" fillId="38" borderId="1024"/>
    <xf numFmtId="0" fontId="103" fillId="38" borderId="928"/>
    <xf numFmtId="236" fontId="35" fillId="0" borderId="975">
      <alignment horizontal="center" vertical="center"/>
      <protection locked="0"/>
    </xf>
    <xf numFmtId="235" fontId="35" fillId="0" borderId="975">
      <alignment horizontal="center" vertical="center"/>
      <protection locked="0"/>
    </xf>
    <xf numFmtId="15" fontId="35" fillId="0" borderId="975">
      <alignment horizontal="center" vertical="center"/>
      <protection locked="0"/>
    </xf>
    <xf numFmtId="0" fontId="95" fillId="0" borderId="974" applyNumberFormat="0" applyFill="0" applyAlignment="0" applyProtection="0"/>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235" fontId="35" fillId="0" borderId="1023">
      <alignment horizontal="right" vertical="center"/>
      <protection locked="0"/>
    </xf>
    <xf numFmtId="233" fontId="35" fillId="0" borderId="1023">
      <alignment horizontal="right" vertical="center"/>
      <protection locked="0"/>
    </xf>
    <xf numFmtId="232" fontId="35" fillId="0" borderId="1023">
      <alignment horizontal="right" vertical="center"/>
      <protection locked="0"/>
    </xf>
    <xf numFmtId="233" fontId="35" fillId="0" borderId="1023">
      <alignment horizontal="center" vertical="center"/>
      <protection locked="0"/>
    </xf>
    <xf numFmtId="244" fontId="85" fillId="0" borderId="1049"/>
    <xf numFmtId="233" fontId="35" fillId="0" borderId="1047">
      <alignment horizontal="center" vertical="center"/>
      <protection locked="0"/>
    </xf>
    <xf numFmtId="233" fontId="35" fillId="0" borderId="951">
      <alignment horizontal="right" vertical="center"/>
      <protection locked="0"/>
    </xf>
    <xf numFmtId="236" fontId="35" fillId="0" borderId="951">
      <alignment horizontal="center" vertical="center"/>
      <protection locked="0"/>
    </xf>
    <xf numFmtId="15" fontId="35" fillId="0" borderId="951">
      <alignment horizontal="center" vertical="center"/>
      <protection locked="0"/>
    </xf>
    <xf numFmtId="232" fontId="35" fillId="0" borderId="1047">
      <alignment horizontal="center" vertical="center"/>
      <protection locked="0"/>
    </xf>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88" fillId="0" borderId="612"/>
    <xf numFmtId="3" fontId="79" fillId="10" borderId="563" applyFont="0" applyAlignment="0" applyProtection="0"/>
    <xf numFmtId="0" fontId="95" fillId="0" borderId="1058" applyNumberFormat="0" applyFill="0" applyAlignment="0" applyProtection="0"/>
    <xf numFmtId="233" fontId="35" fillId="0" borderId="1059">
      <alignment horizontal="center" vertical="center"/>
      <protection locked="0"/>
    </xf>
    <xf numFmtId="236" fontId="35" fillId="0" borderId="1059">
      <alignment horizontal="center" vertical="center"/>
      <protection locked="0"/>
    </xf>
    <xf numFmtId="0" fontId="35" fillId="0" borderId="1059">
      <alignment vertical="center"/>
      <protection locked="0"/>
    </xf>
    <xf numFmtId="232" fontId="35" fillId="0" borderId="1059">
      <alignment horizontal="right" vertical="center"/>
      <protection locked="0"/>
    </xf>
    <xf numFmtId="233" fontId="35" fillId="0" borderId="1059">
      <alignment horizontal="right" vertical="center"/>
      <protection locked="0"/>
    </xf>
    <xf numFmtId="236"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6" fontId="35" fillId="0" borderId="1011">
      <alignment horizontal="right" vertical="center"/>
      <protection locked="0"/>
    </xf>
    <xf numFmtId="234" fontId="35" fillId="0" borderId="1034">
      <alignment horizontal="center" vertical="center"/>
      <protection locked="0"/>
    </xf>
    <xf numFmtId="235" fontId="35" fillId="0" borderId="1034">
      <alignment horizontal="center" vertical="center"/>
      <protection locked="0"/>
    </xf>
    <xf numFmtId="232" fontId="35" fillId="0" borderId="1034">
      <alignment horizontal="right" vertical="center"/>
      <protection locked="0"/>
    </xf>
    <xf numFmtId="237" fontId="35" fillId="0" borderId="1034">
      <alignment horizontal="right" vertical="center"/>
      <protection locked="0"/>
    </xf>
    <xf numFmtId="233" fontId="35" fillId="0" borderId="1034">
      <alignment horizontal="right" vertical="center"/>
      <protection locked="0"/>
    </xf>
    <xf numFmtId="236" fontId="35" fillId="0" borderId="1034">
      <alignment horizontal="right" vertical="center"/>
      <protection locked="0"/>
    </xf>
    <xf numFmtId="0" fontId="95" fillId="0" borderId="986" applyNumberFormat="0" applyFill="0" applyAlignment="0" applyProtection="0"/>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7"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240" fontId="26" fillId="0" borderId="1081" applyFill="0"/>
    <xf numFmtId="3" fontId="79" fillId="10" borderId="563" applyFont="0" applyAlignment="0" applyProtection="0"/>
    <xf numFmtId="244" fontId="85" fillId="0" borderId="989"/>
    <xf numFmtId="240" fontId="26" fillId="0" borderId="1021" applyFill="0"/>
    <xf numFmtId="0" fontId="35" fillId="0" borderId="613" applyNumberFormat="0" applyFill="0" applyAlignment="0" applyProtection="0"/>
    <xf numFmtId="0" fontId="95" fillId="0" borderId="962" applyNumberFormat="0" applyFill="0" applyAlignment="0" applyProtection="0"/>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3" fontId="35" fillId="0" borderId="963">
      <alignment horizontal="right" vertical="center"/>
      <protection locked="0"/>
    </xf>
    <xf numFmtId="235" fontId="35" fillId="0" borderId="963">
      <alignment horizontal="right"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64"/>
    <xf numFmtId="0" fontId="103" fillId="38" borderId="940"/>
    <xf numFmtId="0" fontId="104" fillId="43" borderId="563" applyProtection="0"/>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6" fontId="35" fillId="0" borderId="939">
      <alignment horizontal="center"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44" fontId="85" fillId="0" borderId="941"/>
    <xf numFmtId="0" fontId="85" fillId="0" borderId="1063"/>
    <xf numFmtId="0" fontId="148" fillId="0" borderId="1080" applyNumberFormat="0" applyAlignment="0" applyProtection="0">
      <alignment horizontal="left" vertical="center"/>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40"/>
    <xf numFmtId="240" fontId="26" fillId="0" borderId="985" applyFill="0"/>
    <xf numFmtId="274" fontId="35" fillId="0" borderId="990"/>
    <xf numFmtId="0" fontId="103" fillId="38" borderId="928"/>
    <xf numFmtId="244" fontId="85" fillId="0" borderId="941"/>
    <xf numFmtId="0" fontId="148" fillId="0" borderId="1056" applyNumberFormat="0" applyAlignment="0" applyProtection="0">
      <alignment horizontal="left" vertical="center"/>
    </xf>
    <xf numFmtId="244" fontId="85" fillId="0" borderId="929"/>
    <xf numFmtId="269" fontId="115" fillId="45" borderId="613">
      <protection hidden="1"/>
    </xf>
    <xf numFmtId="270" fontId="115" fillId="46" borderId="613">
      <protection hidden="1"/>
    </xf>
    <xf numFmtId="202" fontId="115" fillId="18" borderId="613">
      <alignment horizontal="right"/>
      <protection hidden="1"/>
    </xf>
    <xf numFmtId="271" fontId="115" fillId="18" borderId="613">
      <alignment horizontal="right"/>
    </xf>
    <xf numFmtId="49" fontId="100" fillId="47" borderId="563">
      <alignment horizontal="center"/>
    </xf>
    <xf numFmtId="10" fontId="3" fillId="64" borderId="5" applyNumberFormat="0" applyBorder="0" applyAlignment="0" applyProtection="0"/>
    <xf numFmtId="10" fontId="3" fillId="64" borderId="5" applyNumberFormat="0" applyBorder="0" applyAlignment="0" applyProtection="0"/>
    <xf numFmtId="0" fontId="85" fillId="0" borderId="1015"/>
    <xf numFmtId="9" fontId="36" fillId="71" borderId="5" applyProtection="0">
      <alignment horizontal="right"/>
      <protection locked="0"/>
    </xf>
    <xf numFmtId="15" fontId="35" fillId="0" borderId="1071">
      <alignment horizontal="center" vertical="center"/>
      <protection locked="0"/>
    </xf>
    <xf numFmtId="233"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0" fontId="35" fillId="0" borderId="1071">
      <alignment vertical="center"/>
      <protection locked="0"/>
    </xf>
    <xf numFmtId="234" fontId="35" fillId="0" borderId="1071">
      <alignment horizontal="right" vertical="center"/>
      <protection locked="0"/>
    </xf>
    <xf numFmtId="232" fontId="35" fillId="0" borderId="1084">
      <alignment horizontal="center" vertical="center"/>
      <protection locked="0"/>
    </xf>
    <xf numFmtId="236" fontId="35" fillId="0" borderId="1084">
      <alignment horizontal="center" vertical="center"/>
      <protection locked="0"/>
    </xf>
    <xf numFmtId="0" fontId="35" fillId="0" borderId="1059">
      <alignment vertical="center"/>
      <protection locked="0"/>
    </xf>
    <xf numFmtId="236" fontId="35" fillId="0" borderId="1059">
      <alignment horizontal="right" vertical="center"/>
      <protection locked="0"/>
    </xf>
    <xf numFmtId="49" fontId="100" fillId="41" borderId="5">
      <alignment horizontal="center"/>
    </xf>
    <xf numFmtId="0" fontId="103" fillId="38" borderId="1060"/>
    <xf numFmtId="0" fontId="104" fillId="43" borderId="5" applyProtection="0"/>
    <xf numFmtId="0" fontId="85" fillId="0" borderId="991"/>
    <xf numFmtId="309" fontId="156" fillId="6" borderId="5"/>
    <xf numFmtId="8" fontId="141" fillId="0" borderId="549">
      <protection locked="0"/>
    </xf>
    <xf numFmtId="0" fontId="148" fillId="0" borderId="1008" applyNumberFormat="0" applyAlignment="0" applyProtection="0">
      <alignment horizontal="left" vertical="center"/>
    </xf>
    <xf numFmtId="0" fontId="85" fillId="0" borderId="1063"/>
    <xf numFmtId="240" fontId="26" fillId="0" borderId="937" applyFill="0"/>
    <xf numFmtId="274" fontId="35" fillId="0" borderId="942"/>
    <xf numFmtId="311" fontId="219" fillId="0" borderId="1054" applyBorder="0">
      <protection locked="0"/>
    </xf>
    <xf numFmtId="4" fontId="27" fillId="19" borderId="1039" applyNumberFormat="0" applyProtection="0">
      <alignment horizontal="left" vertical="center" indent="1"/>
    </xf>
    <xf numFmtId="0" fontId="95" fillId="0" borderId="1033" applyNumberFormat="0" applyFill="0" applyAlignment="0" applyProtection="0"/>
    <xf numFmtId="15" fontId="35" fillId="0" borderId="1034">
      <alignment horizontal="center" vertical="center"/>
      <protection locked="0"/>
    </xf>
    <xf numFmtId="233" fontId="35" fillId="0" borderId="1034">
      <alignment horizontal="center" vertical="center"/>
      <protection locked="0"/>
    </xf>
    <xf numFmtId="0" fontId="35" fillId="0" borderId="1034">
      <alignment vertical="center"/>
      <protection locked="0"/>
    </xf>
    <xf numFmtId="232" fontId="35" fillId="0" borderId="1034">
      <alignment horizontal="right" vertical="center"/>
      <protection locked="0"/>
    </xf>
    <xf numFmtId="233" fontId="35" fillId="0" borderId="1034">
      <alignment horizontal="right" vertical="center"/>
      <protection locked="0"/>
    </xf>
    <xf numFmtId="235" fontId="35" fillId="0" borderId="1034">
      <alignment horizontal="right" vertical="center"/>
      <protection locked="0"/>
    </xf>
    <xf numFmtId="240" fontId="26" fillId="0" borderId="758" applyFill="0"/>
    <xf numFmtId="274" fontId="35" fillId="0" borderId="930"/>
    <xf numFmtId="0" fontId="103" fillId="38" borderId="1035"/>
    <xf numFmtId="244" fontId="85" fillId="0" borderId="1036"/>
    <xf numFmtId="274" fontId="35" fillId="0" borderId="1037"/>
    <xf numFmtId="0" fontId="85" fillId="0" borderId="1038"/>
    <xf numFmtId="0" fontId="63" fillId="0" borderId="5">
      <alignment horizontal="centerContinuous"/>
    </xf>
    <xf numFmtId="0" fontId="85" fillId="0" borderId="1088"/>
    <xf numFmtId="232" fontId="35" fillId="0" borderId="1034">
      <alignment horizontal="center" vertical="center"/>
      <protection locked="0"/>
    </xf>
    <xf numFmtId="234" fontId="35" fillId="0" borderId="1034">
      <alignment horizontal="center" vertical="center"/>
      <protection locked="0"/>
    </xf>
    <xf numFmtId="237" fontId="35" fillId="0" borderId="1034">
      <alignment horizontal="right" vertical="center"/>
      <protection locked="0"/>
    </xf>
    <xf numFmtId="0" fontId="85" fillId="0" borderId="967"/>
    <xf numFmtId="168" fontId="3" fillId="8" borderId="5" applyNumberFormat="0" applyFont="0" applyBorder="0" applyAlignment="0" applyProtection="0"/>
    <xf numFmtId="323" fontId="3" fillId="23" borderId="983" applyFill="0" applyBorder="0" applyAlignment="0">
      <alignment horizontal="centerContinuous"/>
    </xf>
    <xf numFmtId="0" fontId="85" fillId="0" borderId="1038"/>
    <xf numFmtId="0" fontId="35" fillId="0" borderId="1023">
      <alignment vertical="center"/>
      <protection locked="0"/>
    </xf>
    <xf numFmtId="234" fontId="35" fillId="0" borderId="1034">
      <alignment horizontal="right" vertical="center"/>
      <protection locked="0"/>
    </xf>
    <xf numFmtId="274" fontId="35" fillId="0" borderId="1026"/>
    <xf numFmtId="185" fontId="47" fillId="57" borderId="563" applyFont="0" applyFill="0" applyBorder="0" applyAlignment="0" applyProtection="0">
      <protection locked="0"/>
    </xf>
    <xf numFmtId="10" fontId="3" fillId="57" borderId="563" applyNumberFormat="0" applyFont="0" applyBorder="0" applyAlignment="0" applyProtection="0">
      <protection locked="0"/>
    </xf>
    <xf numFmtId="235" fontId="35" fillId="0" borderId="1071">
      <alignment horizontal="right" vertical="center"/>
      <protection locked="0"/>
    </xf>
    <xf numFmtId="309" fontId="156" fillId="6" borderId="563"/>
    <xf numFmtId="175" fontId="3" fillId="9" borderId="612" applyNumberFormat="0" applyFont="0" applyBorder="0" applyAlignment="0">
      <alignment horizontal="centerContinuous"/>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0" fontId="35" fillId="0" borderId="1023">
      <alignment vertical="center"/>
      <protection locked="0"/>
    </xf>
    <xf numFmtId="237" fontId="35" fillId="0" borderId="1023">
      <alignment horizontal="right" vertical="center"/>
      <protection locked="0"/>
    </xf>
    <xf numFmtId="0" fontId="85" fillId="0" borderId="943"/>
    <xf numFmtId="237"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311" fontId="219" fillId="0" borderId="982" applyBorder="0">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323" fontId="3" fillId="23" borderId="959" applyFill="0" applyBorder="0" applyAlignment="0">
      <alignment horizontal="centerContinuous"/>
    </xf>
    <xf numFmtId="233" fontId="35" fillId="0" borderId="1011">
      <alignment horizontal="right" vertical="center"/>
      <protection locked="0"/>
    </xf>
    <xf numFmtId="234" fontId="35" fillId="0" borderId="1011">
      <alignment horizontal="right" vertical="center"/>
      <protection locked="0"/>
    </xf>
    <xf numFmtId="1" fontId="3" fillId="1" borderId="981">
      <protection locked="0"/>
    </xf>
    <xf numFmtId="244" fontId="85" fillId="0" borderId="1013"/>
    <xf numFmtId="311" fontId="219" fillId="0" borderId="1006" applyBorder="0">
      <protection locked="0"/>
    </xf>
    <xf numFmtId="0" fontId="63" fillId="0" borderId="563">
      <alignment horizontal="centerContinuous"/>
    </xf>
    <xf numFmtId="234"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4" fontId="35" fillId="0" borderId="1011">
      <alignment horizontal="right" vertical="center"/>
      <protection locked="0"/>
    </xf>
    <xf numFmtId="0" fontId="103" fillId="38" borderId="1012"/>
    <xf numFmtId="244" fontId="85" fillId="0" borderId="1036"/>
    <xf numFmtId="0" fontId="85" fillId="0" borderId="943"/>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85" fillId="0" borderId="1015"/>
    <xf numFmtId="236" fontId="35" fillId="0" borderId="1071">
      <alignment horizontal="center" vertical="center"/>
      <protection locked="0"/>
    </xf>
    <xf numFmtId="232" fontId="35" fillId="0" borderId="1071">
      <alignment horizontal="right" vertical="center"/>
      <protection locked="0"/>
    </xf>
    <xf numFmtId="175" fontId="46" fillId="0" borderId="5"/>
    <xf numFmtId="234" fontId="35" fillId="0" borderId="1047">
      <alignment horizontal="center" vertical="center"/>
      <protection locked="0"/>
    </xf>
    <xf numFmtId="4" fontId="27" fillId="19" borderId="1028" applyNumberFormat="0" applyProtection="0">
      <alignment horizontal="left" vertical="center" indent="1"/>
    </xf>
    <xf numFmtId="311" fontId="219" fillId="0" borderId="1006" applyBorder="0">
      <protection locked="0"/>
    </xf>
    <xf numFmtId="232" fontId="35" fillId="0" borderId="1023">
      <alignment horizontal="center" vertical="center"/>
      <protection locked="0"/>
    </xf>
    <xf numFmtId="9" fontId="36" fillId="71" borderId="563" applyProtection="0">
      <alignment horizontal="right"/>
      <protection locked="0"/>
    </xf>
    <xf numFmtId="4" fontId="27" fillId="19" borderId="992" applyNumberFormat="0" applyProtection="0">
      <alignment horizontal="left" vertical="center" indent="1"/>
    </xf>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1" fontId="3" fillId="1" borderId="957">
      <protection locked="0"/>
    </xf>
    <xf numFmtId="235" fontId="35" fillId="0" borderId="987">
      <alignment horizontal="center" vertical="center"/>
      <protection locked="0"/>
    </xf>
    <xf numFmtId="0" fontId="103" fillId="38" borderId="988"/>
    <xf numFmtId="274" fontId="35" fillId="0" borderId="990"/>
    <xf numFmtId="0" fontId="85" fillId="0" borderId="991"/>
    <xf numFmtId="234" fontId="35" fillId="0" borderId="1059">
      <alignment horizontal="center" vertical="center"/>
      <protection locked="0"/>
    </xf>
    <xf numFmtId="0" fontId="85" fillId="0" borderId="1027"/>
    <xf numFmtId="237" fontId="35" fillId="0" borderId="1011">
      <alignment horizontal="right" vertical="center"/>
      <protection locked="0"/>
    </xf>
    <xf numFmtId="0" fontId="95" fillId="0" borderId="986" applyNumberFormat="0" applyFill="0" applyAlignment="0" applyProtection="0"/>
    <xf numFmtId="0" fontId="85" fillId="0" borderId="931"/>
    <xf numFmtId="232" fontId="35" fillId="0" borderId="987">
      <alignment horizontal="center" vertical="center"/>
      <protection locked="0"/>
    </xf>
    <xf numFmtId="233" fontId="35" fillId="0" borderId="987">
      <alignment horizontal="center" vertical="center"/>
      <protection locked="0"/>
    </xf>
    <xf numFmtId="235"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74" fontId="35" fillId="0" borderId="1014"/>
    <xf numFmtId="274" fontId="35" fillId="0" borderId="990"/>
    <xf numFmtId="0" fontId="85" fillId="0" borderId="991"/>
    <xf numFmtId="49" fontId="253" fillId="47" borderId="563">
      <alignment horizontal="center"/>
    </xf>
    <xf numFmtId="0" fontId="85" fillId="0" borderId="1027"/>
    <xf numFmtId="15" fontId="35" fillId="0" borderId="1023">
      <alignment horizontal="center" vertical="center"/>
      <protection locked="0"/>
    </xf>
    <xf numFmtId="4" fontId="27" fillId="19" borderId="998" applyNumberFormat="0" applyProtection="0">
      <alignment horizontal="left" vertical="center" indent="1"/>
    </xf>
    <xf numFmtId="236" fontId="35" fillId="0" borderId="1071">
      <alignment horizontal="center" vertical="center"/>
      <protection locked="0"/>
    </xf>
    <xf numFmtId="323" fontId="3" fillId="23" borderId="935" applyFill="0" applyBorder="0" applyAlignment="0">
      <alignment horizontal="centerContinuous"/>
    </xf>
    <xf numFmtId="232" fontId="35" fillId="0" borderId="951">
      <alignment horizontal="right" vertical="center"/>
      <protection locked="0"/>
    </xf>
    <xf numFmtId="236" fontId="35" fillId="0" borderId="963">
      <alignment horizontal="center" vertical="center"/>
      <protection locked="0"/>
    </xf>
    <xf numFmtId="0" fontId="35" fillId="0" borderId="963">
      <alignment vertical="center"/>
      <protection locked="0"/>
    </xf>
    <xf numFmtId="237" fontId="35" fillId="0" borderId="963">
      <alignment horizontal="right" vertical="center"/>
      <protection locked="0"/>
    </xf>
    <xf numFmtId="233"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49" fontId="100" fillId="41" borderId="563">
      <alignment horizontal="center"/>
    </xf>
    <xf numFmtId="0" fontId="104" fillId="43" borderId="563" applyProtection="0"/>
    <xf numFmtId="0" fontId="147" fillId="10" borderId="563">
      <alignment horizontal="right"/>
    </xf>
    <xf numFmtId="309" fontId="156" fillId="6" borderId="563"/>
    <xf numFmtId="0" fontId="85" fillId="0" borderId="967"/>
    <xf numFmtId="234" fontId="35" fillId="0" borderId="987">
      <alignment horizontal="center" vertical="center"/>
      <protection locked="0"/>
    </xf>
    <xf numFmtId="244" fontId="85" fillId="0" borderId="1025"/>
    <xf numFmtId="237" fontId="35" fillId="0" borderId="1047">
      <alignment horizontal="right" vertical="center"/>
      <protection locked="0"/>
    </xf>
    <xf numFmtId="234" fontId="35" fillId="0" borderId="1023">
      <alignment horizontal="right" vertical="center"/>
      <protection locked="0"/>
    </xf>
    <xf numFmtId="0" fontId="118" fillId="21" borderId="5"/>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0" fontId="35" fillId="0" borderId="613" applyNumberFormat="0" applyFill="0" applyAlignment="0" applyProtection="0"/>
    <xf numFmtId="0" fontId="95" fillId="0" borderId="962" applyNumberFormat="0" applyFill="0" applyAlignment="0" applyProtection="0"/>
    <xf numFmtId="15" fontId="35" fillId="0" borderId="963">
      <alignment horizontal="center" vertical="center"/>
      <protection locked="0"/>
    </xf>
    <xf numFmtId="233" fontId="35" fillId="0" borderId="963">
      <alignment horizontal="center" vertical="center"/>
      <protection locked="0"/>
    </xf>
    <xf numFmtId="234"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7"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0" fontId="103" fillId="38" borderId="964"/>
    <xf numFmtId="0" fontId="148" fillId="0" borderId="924" applyNumberFormat="0" applyAlignment="0" applyProtection="0">
      <alignment horizontal="left" vertical="center"/>
    </xf>
    <xf numFmtId="236" fontId="35" fillId="0" borderId="1023">
      <alignment horizontal="center" vertical="center"/>
      <protection locked="0"/>
    </xf>
    <xf numFmtId="233" fontId="35" fillId="0" borderId="1023">
      <alignment horizontal="center" vertical="center"/>
      <protection locked="0"/>
    </xf>
    <xf numFmtId="323" fontId="3" fillId="23" borderId="1007" applyFill="0" applyBorder="0" applyAlignment="0">
      <alignment horizontal="centerContinuous"/>
    </xf>
    <xf numFmtId="236" fontId="35" fillId="0" borderId="1023">
      <alignment horizontal="center" vertical="center"/>
      <protection locked="0"/>
    </xf>
    <xf numFmtId="237" fontId="35" fillId="0" borderId="987">
      <alignment horizontal="right" vertical="center"/>
      <protection locked="0"/>
    </xf>
    <xf numFmtId="15" fontId="35" fillId="0" borderId="1023">
      <alignment horizontal="center" vertical="center"/>
      <protection locked="0"/>
    </xf>
    <xf numFmtId="4" fontId="27" fillId="19" borderId="1064" applyNumberFormat="0" applyProtection="0">
      <alignment horizontal="left" vertical="center" indent="1"/>
    </xf>
    <xf numFmtId="0" fontId="103" fillId="38" borderId="1001"/>
    <xf numFmtId="323" fontId="3" fillId="23" borderId="923" applyFill="0" applyBorder="0" applyAlignment="0">
      <alignment horizontal="centerContinuous"/>
    </xf>
    <xf numFmtId="235" fontId="35" fillId="0" borderId="951">
      <alignment horizontal="right" vertical="center"/>
      <protection locked="0"/>
    </xf>
    <xf numFmtId="237" fontId="35" fillId="0" borderId="1084">
      <alignment horizontal="right" vertical="center"/>
      <protection locked="0"/>
    </xf>
    <xf numFmtId="232" fontId="35" fillId="0" borderId="1059">
      <alignment horizontal="right" vertical="center"/>
      <protection locked="0"/>
    </xf>
    <xf numFmtId="232" fontId="35" fillId="0" borderId="1023">
      <alignment horizontal="right" vertical="center"/>
      <protection locked="0"/>
    </xf>
    <xf numFmtId="232" fontId="35" fillId="0" borderId="1059">
      <alignment horizontal="center" vertical="center"/>
      <protection locked="0"/>
    </xf>
    <xf numFmtId="311" fontId="219" fillId="0" borderId="934" applyBorder="0">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6" fontId="35" fillId="0" borderId="939">
      <alignment horizontal="center" vertical="center"/>
      <protection locked="0"/>
    </xf>
    <xf numFmtId="232" fontId="35" fillId="0" borderId="939">
      <alignment horizontal="right" vertical="center"/>
      <protection locked="0"/>
    </xf>
    <xf numFmtId="237"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1" fontId="3" fillId="1" borderId="933">
      <protection locked="0"/>
    </xf>
    <xf numFmtId="0" fontId="103" fillId="38" borderId="940"/>
    <xf numFmtId="311" fontId="219" fillId="0" borderId="934" applyBorder="0">
      <protection locked="0"/>
    </xf>
    <xf numFmtId="234" fontId="35" fillId="0" borderId="1084">
      <alignment horizontal="right" vertical="center"/>
      <protection locked="0"/>
    </xf>
    <xf numFmtId="232" fontId="35" fillId="0" borderId="1023">
      <alignment horizontal="right" vertical="center"/>
      <protection locked="0"/>
    </xf>
    <xf numFmtId="234" fontId="35" fillId="0" borderId="1034">
      <alignment horizontal="center" vertical="center"/>
      <protection locked="0"/>
    </xf>
    <xf numFmtId="0" fontId="88" fillId="0" borderId="612"/>
    <xf numFmtId="237" fontId="35" fillId="0" borderId="963">
      <alignment horizontal="right" vertical="center"/>
      <protection locked="0"/>
    </xf>
    <xf numFmtId="234" fontId="35" fillId="0" borderId="963">
      <alignment horizontal="right" vertical="center"/>
      <protection locked="0"/>
    </xf>
    <xf numFmtId="236" fontId="35" fillId="0" borderId="963">
      <alignment horizontal="right"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4" fontId="35" fillId="0" borderId="939">
      <alignment horizontal="right" vertical="center"/>
      <protection locked="0"/>
    </xf>
    <xf numFmtId="0" fontId="103" fillId="38" borderId="940"/>
    <xf numFmtId="244" fontId="85" fillId="0" borderId="941"/>
    <xf numFmtId="274" fontId="35" fillId="0" borderId="966"/>
    <xf numFmtId="4" fontId="27" fillId="19" borderId="1076" applyNumberFormat="0" applyProtection="0">
      <alignment horizontal="left" vertical="center" indent="1"/>
    </xf>
    <xf numFmtId="311" fontId="219" fillId="0" borderId="1054" applyBorder="0">
      <protection locked="0"/>
    </xf>
    <xf numFmtId="274" fontId="35" fillId="0" borderId="942"/>
    <xf numFmtId="232" fontId="35" fillId="0" borderId="1034">
      <alignment horizontal="center" vertical="center"/>
      <protection locked="0"/>
    </xf>
    <xf numFmtId="233" fontId="35" fillId="0" borderId="1023">
      <alignment horizontal="center" vertical="center"/>
      <protection locked="0"/>
    </xf>
    <xf numFmtId="274" fontId="35" fillId="0" borderId="1062"/>
    <xf numFmtId="311" fontId="219" fillId="0" borderId="1018" applyBorder="0">
      <protection locked="0"/>
    </xf>
    <xf numFmtId="0" fontId="147" fillId="10" borderId="5">
      <alignment horizontal="right"/>
    </xf>
    <xf numFmtId="235" fontId="35" fillId="0" borderId="1011">
      <alignment horizontal="right" vertical="center"/>
      <protection locked="0"/>
    </xf>
    <xf numFmtId="235" fontId="35" fillId="0" borderId="1023">
      <alignment horizontal="right" vertical="center"/>
      <protection locked="0"/>
    </xf>
    <xf numFmtId="233" fontId="35" fillId="0" borderId="963">
      <alignment horizontal="center" vertical="center"/>
      <protection locked="0"/>
    </xf>
    <xf numFmtId="235" fontId="35" fillId="0" borderId="987">
      <alignment horizontal="right" vertical="center"/>
      <protection locked="0"/>
    </xf>
    <xf numFmtId="0" fontId="95" fillId="0" borderId="986" applyNumberFormat="0" applyFill="0" applyAlignment="0" applyProtection="0"/>
    <xf numFmtId="236" fontId="35" fillId="0" borderId="1000">
      <alignment horizontal="right" vertical="center"/>
      <protection locked="0"/>
    </xf>
    <xf numFmtId="0" fontId="35" fillId="0" borderId="951">
      <alignment vertical="center"/>
      <protection locked="0"/>
    </xf>
    <xf numFmtId="232" fontId="35" fillId="0" borderId="951">
      <alignment horizontal="center" vertical="center"/>
      <protection locked="0"/>
    </xf>
    <xf numFmtId="236" fontId="35" fillId="0" borderId="951">
      <alignment horizontal="right" vertical="center"/>
      <protection locked="0"/>
    </xf>
    <xf numFmtId="4" fontId="27" fillId="19" borderId="968" applyNumberFormat="0" applyProtection="0">
      <alignment horizontal="left" vertical="center" indent="1"/>
    </xf>
    <xf numFmtId="311" fontId="219" fillId="0" borderId="922" applyBorder="0">
      <protection locked="0"/>
    </xf>
    <xf numFmtId="232" fontId="35" fillId="0" borderId="963">
      <alignment horizontal="center" vertical="center"/>
      <protection locked="0"/>
    </xf>
    <xf numFmtId="236" fontId="35" fillId="0" borderId="951">
      <alignment horizontal="center" vertical="center"/>
      <protection locked="0"/>
    </xf>
    <xf numFmtId="237" fontId="35" fillId="0" borderId="1071">
      <alignment horizontal="right" vertical="center"/>
      <protection locked="0"/>
    </xf>
    <xf numFmtId="202" fontId="115" fillId="18" borderId="613">
      <alignment horizontal="right"/>
      <protection hidden="1"/>
    </xf>
    <xf numFmtId="1" fontId="3" fillId="1" borderId="670">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244" fontId="85" fillId="0" borderId="941"/>
    <xf numFmtId="274" fontId="35" fillId="0" borderId="942"/>
    <xf numFmtId="0" fontId="148" fillId="0" borderId="612">
      <alignment horizontal="left" vertical="center"/>
    </xf>
    <xf numFmtId="49" fontId="36" fillId="0" borderId="551"/>
    <xf numFmtId="15" fontId="35" fillId="0" borderId="1011">
      <alignment horizontal="center" vertical="center"/>
      <protection locked="0"/>
    </xf>
    <xf numFmtId="0" fontId="85" fillId="0" borderId="943"/>
    <xf numFmtId="0" fontId="92" fillId="0" borderId="563" applyFill="0">
      <alignment horizontal="center" vertical="center"/>
    </xf>
    <xf numFmtId="311" fontId="219" fillId="0" borderId="1006" applyBorder="0">
      <protection locked="0"/>
    </xf>
    <xf numFmtId="311" fontId="219" fillId="0" borderId="922" applyBorder="0">
      <protection locked="0"/>
    </xf>
    <xf numFmtId="240" fontId="26" fillId="0" borderId="1009" applyFill="0"/>
    <xf numFmtId="15" fontId="35" fillId="0" borderId="1059">
      <alignment horizontal="center" vertical="center"/>
      <protection locked="0"/>
    </xf>
    <xf numFmtId="232" fontId="35" fillId="0" borderId="963">
      <alignment horizontal="right" vertical="center"/>
      <protection locked="0"/>
    </xf>
    <xf numFmtId="236" fontId="35" fillId="0" borderId="939">
      <alignment horizontal="center" vertical="center"/>
      <protection locked="0"/>
    </xf>
    <xf numFmtId="237" fontId="35" fillId="0" borderId="939">
      <alignment horizontal="right" vertical="center"/>
      <protection locked="0"/>
    </xf>
    <xf numFmtId="234" fontId="35" fillId="0" borderId="939">
      <alignment horizontal="right" vertical="center"/>
      <protection locked="0"/>
    </xf>
    <xf numFmtId="244" fontId="85" fillId="0" borderId="965"/>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244" fontId="85" fillId="0" borderId="941"/>
    <xf numFmtId="0" fontId="85" fillId="0" borderId="1038"/>
    <xf numFmtId="323" fontId="3" fillId="23" borderId="1030" applyFill="0" applyBorder="0" applyAlignment="0">
      <alignment horizontal="centerContinuous"/>
    </xf>
    <xf numFmtId="274" fontId="35" fillId="0" borderId="1062"/>
    <xf numFmtId="274" fontId="35" fillId="0" borderId="942"/>
    <xf numFmtId="4" fontId="27" fillId="19" borderId="1028" applyNumberFormat="0" applyProtection="0">
      <alignment horizontal="left" vertical="center" indent="1"/>
    </xf>
    <xf numFmtId="235" fontId="35" fillId="0" borderId="987">
      <alignment horizontal="right" vertical="center"/>
      <protection locked="0"/>
    </xf>
    <xf numFmtId="4" fontId="27" fillId="19" borderId="1016" applyNumberFormat="0" applyProtection="0">
      <alignment horizontal="left" vertical="center" indent="1"/>
    </xf>
    <xf numFmtId="232" fontId="35" fillId="0" borderId="1011">
      <alignment horizontal="right" vertical="center"/>
      <protection locked="0"/>
    </xf>
    <xf numFmtId="244" fontId="85" fillId="0" borderId="941"/>
    <xf numFmtId="0" fontId="85" fillId="0" borderId="943"/>
    <xf numFmtId="235" fontId="35" fillId="0" borderId="1071">
      <alignment horizontal="center" vertical="center"/>
      <protection locked="0"/>
    </xf>
    <xf numFmtId="4" fontId="27" fillId="19" borderId="932" applyNumberFormat="0" applyProtection="0">
      <alignment horizontal="left" vertical="center" indent="1"/>
    </xf>
    <xf numFmtId="0" fontId="92" fillId="0" borderId="613" applyNumberFormat="0" applyFill="0" applyBorder="0" applyAlignment="0" applyProtection="0"/>
    <xf numFmtId="0" fontId="35" fillId="0" borderId="951">
      <alignment vertical="center"/>
      <protection locked="0"/>
    </xf>
    <xf numFmtId="0" fontId="63" fillId="0" borderId="563">
      <alignment horizontal="centerContinuous"/>
    </xf>
    <xf numFmtId="311" fontId="219" fillId="0" borderId="934" applyBorder="0">
      <protection locked="0"/>
    </xf>
    <xf numFmtId="234" fontId="35" fillId="0" borderId="963">
      <alignment horizontal="right" vertical="center"/>
      <protection locked="0"/>
    </xf>
    <xf numFmtId="244" fontId="85" fillId="0" borderId="965"/>
    <xf numFmtId="233" fontId="35" fillId="0" borderId="1059">
      <alignment horizontal="center" vertical="center"/>
      <protection locked="0"/>
    </xf>
    <xf numFmtId="10" fontId="3" fillId="64" borderId="5" applyNumberFormat="0" applyBorder="0" applyAlignment="0" applyProtection="0"/>
    <xf numFmtId="233" fontId="35" fillId="0" borderId="951">
      <alignment horizontal="center" vertical="center"/>
      <protection locked="0"/>
    </xf>
    <xf numFmtId="236" fontId="35" fillId="0" borderId="963">
      <alignment horizontal="right" vertical="center"/>
      <protection locked="0"/>
    </xf>
    <xf numFmtId="0" fontId="103" fillId="38" borderId="1024"/>
    <xf numFmtId="0" fontId="103" fillId="38" borderId="988"/>
    <xf numFmtId="4" fontId="27" fillId="19" borderId="932" applyNumberFormat="0" applyProtection="0">
      <alignment horizontal="left" vertical="center" indent="1"/>
    </xf>
    <xf numFmtId="234" fontId="35" fillId="0" borderId="939">
      <alignment horizontal="center" vertical="center"/>
      <protection locked="0"/>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74" fontId="35" fillId="0" borderId="930"/>
    <xf numFmtId="0" fontId="95" fillId="0" borderId="986" applyNumberFormat="0" applyFill="0" applyAlignment="0" applyProtection="0"/>
    <xf numFmtId="0" fontId="85" fillId="0" borderId="931"/>
    <xf numFmtId="244" fontId="85" fillId="0" borderId="965"/>
    <xf numFmtId="311" fontId="219" fillId="0" borderId="922" applyBorder="0">
      <protection locked="0"/>
    </xf>
    <xf numFmtId="4" fontId="27" fillId="19" borderId="932" applyNumberFormat="0" applyProtection="0">
      <alignment horizontal="left" vertical="center" indent="1"/>
    </xf>
    <xf numFmtId="234" fontId="35" fillId="0" borderId="1034">
      <alignment horizontal="right" vertical="center"/>
      <protection locked="0"/>
    </xf>
    <xf numFmtId="244" fontId="85" fillId="0" borderId="1049"/>
    <xf numFmtId="0" fontId="91" fillId="0" borderId="613" applyNumberFormat="0" applyFill="0" applyBorder="0" applyAlignment="0" applyProtection="0"/>
    <xf numFmtId="235" fontId="35" fillId="0" borderId="1047">
      <alignment horizontal="center" vertical="center"/>
      <protection locked="0"/>
    </xf>
    <xf numFmtId="232" fontId="35" fillId="0" borderId="939">
      <alignment horizontal="right" vertical="center"/>
      <protection locked="0"/>
    </xf>
    <xf numFmtId="235" fontId="35" fillId="0" borderId="939">
      <alignment horizontal="center" vertical="center"/>
      <protection locked="0"/>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44" fontId="85" fillId="0" borderId="1073"/>
    <xf numFmtId="237" fontId="35" fillId="0" borderId="1071">
      <alignment horizontal="right" vertical="center"/>
      <protection locked="0"/>
    </xf>
    <xf numFmtId="0" fontId="103" fillId="38" borderId="1072"/>
    <xf numFmtId="235" fontId="35" fillId="0" borderId="1034">
      <alignment horizontal="center" vertical="center"/>
      <protection locked="0"/>
    </xf>
    <xf numFmtId="274" fontId="35" fillId="0" borderId="930"/>
    <xf numFmtId="236" fontId="35" fillId="0" borderId="1011">
      <alignment horizontal="right" vertical="center"/>
      <protection locked="0"/>
    </xf>
    <xf numFmtId="235" fontId="35" fillId="0" borderId="1011">
      <alignment horizontal="right" vertical="center"/>
      <protection locked="0"/>
    </xf>
    <xf numFmtId="0" fontId="85" fillId="0" borderId="931"/>
    <xf numFmtId="15" fontId="35" fillId="0" borderId="987">
      <alignment horizontal="center" vertical="center"/>
      <protection locked="0"/>
    </xf>
    <xf numFmtId="236" fontId="35" fillId="0" borderId="987">
      <alignment horizontal="right" vertical="center"/>
      <protection locked="0"/>
    </xf>
    <xf numFmtId="0" fontId="148" fillId="0" borderId="936" applyNumberFormat="0" applyAlignment="0" applyProtection="0">
      <alignment horizontal="left" vertical="center"/>
    </xf>
    <xf numFmtId="236" fontId="35" fillId="0" borderId="1059">
      <alignment horizontal="center" vertical="center"/>
      <protection locked="0"/>
    </xf>
    <xf numFmtId="234" fontId="35" fillId="0" borderId="1047">
      <alignment horizontal="right" vertical="center"/>
      <protection locked="0"/>
    </xf>
    <xf numFmtId="175" fontId="43" fillId="0" borderId="563" applyBorder="0"/>
    <xf numFmtId="0" fontId="95" fillId="0" borderId="1022" applyNumberFormat="0" applyFill="0" applyAlignment="0" applyProtection="0"/>
    <xf numFmtId="232" fontId="35" fillId="0" borderId="1023">
      <alignment horizontal="center" vertical="center"/>
      <protection locked="0"/>
    </xf>
    <xf numFmtId="274" fontId="35" fillId="0" borderId="966"/>
    <xf numFmtId="232" fontId="35" fillId="0" borderId="963">
      <alignment horizontal="center" vertical="center"/>
      <protection locked="0"/>
    </xf>
    <xf numFmtId="235" fontId="35" fillId="0" borderId="963">
      <alignment horizontal="center" vertical="center"/>
      <protection locked="0"/>
    </xf>
    <xf numFmtId="235" fontId="35" fillId="0" borderId="939">
      <alignment horizontal="center" vertical="center"/>
      <protection locked="0"/>
    </xf>
    <xf numFmtId="0" fontId="35" fillId="0" borderId="939">
      <alignment vertical="center"/>
      <protection locked="0"/>
    </xf>
    <xf numFmtId="236" fontId="35" fillId="0" borderId="939">
      <alignment horizontal="right" vertical="center"/>
      <protection locked="0"/>
    </xf>
    <xf numFmtId="233" fontId="35" fillId="0" borderId="939">
      <alignment horizontal="right" vertical="center"/>
      <protection locked="0"/>
    </xf>
    <xf numFmtId="235" fontId="35" fillId="0" borderId="939">
      <alignment horizontal="right" vertical="center"/>
      <protection locked="0"/>
    </xf>
    <xf numFmtId="240" fontId="26" fillId="0" borderId="961" applyFill="0"/>
    <xf numFmtId="236" fontId="35" fillId="0" borderId="1034">
      <alignment horizontal="center" vertical="center"/>
      <protection locked="0"/>
    </xf>
    <xf numFmtId="274" fontId="35" fillId="0" borderId="1014"/>
    <xf numFmtId="0" fontId="35" fillId="0" borderId="563" applyFill="0">
      <alignment horizontal="center" vertical="center"/>
    </xf>
    <xf numFmtId="15" fontId="35" fillId="0" borderId="1034">
      <alignment horizontal="center" vertical="center"/>
      <protection locked="0"/>
    </xf>
    <xf numFmtId="237" fontId="35" fillId="0" borderId="1011">
      <alignment horizontal="right" vertical="center"/>
      <protection locked="0"/>
    </xf>
    <xf numFmtId="15" fontId="35" fillId="0" borderId="975">
      <alignment horizontal="center" vertical="center"/>
      <protection locked="0"/>
    </xf>
    <xf numFmtId="15" fontId="35" fillId="0" borderId="1059">
      <alignment horizontal="center" vertical="center"/>
      <protection locked="0"/>
    </xf>
    <xf numFmtId="232" fontId="35" fillId="0" borderId="1023">
      <alignment horizontal="right" vertical="center"/>
      <protection locked="0"/>
    </xf>
    <xf numFmtId="274" fontId="35" fillId="0" borderId="954"/>
    <xf numFmtId="4" fontId="27" fillId="19" borderId="932" applyNumberFormat="0" applyProtection="0">
      <alignment horizontal="left" vertical="center" indent="1"/>
    </xf>
    <xf numFmtId="233" fontId="35" fillId="0" borderId="951">
      <alignment horizontal="center" vertical="center"/>
      <protection locked="0"/>
    </xf>
    <xf numFmtId="0" fontId="85" fillId="0" borderId="955"/>
    <xf numFmtId="311" fontId="219" fillId="0" borderId="922" applyBorder="0">
      <protection locked="0"/>
    </xf>
    <xf numFmtId="232" fontId="35" fillId="0" borderId="1059">
      <alignment horizontal="right" vertical="center"/>
      <protection locked="0"/>
    </xf>
    <xf numFmtId="244" fontId="85" fillId="0" borderId="929"/>
    <xf numFmtId="311" fontId="219" fillId="0" borderId="982" applyBorder="0">
      <protection locked="0"/>
    </xf>
    <xf numFmtId="4" fontId="27" fillId="19" borderId="932" applyNumberFormat="0" applyProtection="0">
      <alignment horizontal="left" vertical="center" indent="1"/>
    </xf>
    <xf numFmtId="232" fontId="35" fillId="0" borderId="1047">
      <alignment horizontal="right" vertical="center"/>
      <protection locked="0"/>
    </xf>
    <xf numFmtId="237" fontId="35" fillId="0" borderId="1034">
      <alignment horizontal="right" vertical="center"/>
      <protection locked="0"/>
    </xf>
    <xf numFmtId="172" fontId="55" fillId="9" borderId="5">
      <alignment horizontal="right"/>
      <protection locked="0"/>
    </xf>
    <xf numFmtId="0" fontId="35" fillId="0" borderId="1047">
      <alignment vertical="center"/>
      <protection locked="0"/>
    </xf>
    <xf numFmtId="233" fontId="35" fillId="0" borderId="975">
      <alignment horizontal="center" vertical="center"/>
      <protection locked="0"/>
    </xf>
    <xf numFmtId="233" fontId="35" fillId="0" borderId="963">
      <alignment horizontal="right" vertical="center"/>
      <protection locked="0"/>
    </xf>
    <xf numFmtId="168" fontId="3" fillId="8" borderId="563" applyNumberFormat="0" applyFont="0" applyBorder="0" applyAlignment="0" applyProtection="0"/>
    <xf numFmtId="332" fontId="35" fillId="0" borderId="563" applyFill="0">
      <alignment horizontal="center" vertical="center"/>
    </xf>
    <xf numFmtId="274" fontId="35" fillId="0" borderId="1037"/>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0" fontId="26" fillId="0" borderId="758" applyFill="0"/>
    <xf numFmtId="274" fontId="35" fillId="0" borderId="930"/>
    <xf numFmtId="0" fontId="59" fillId="74" borderId="552">
      <alignment horizontal="left" vertical="center" wrapText="1"/>
    </xf>
    <xf numFmtId="244" fontId="85" fillId="0" borderId="989"/>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0" fontId="147" fillId="10" borderId="563">
      <alignment horizontal="right"/>
    </xf>
    <xf numFmtId="232" fontId="35" fillId="0" borderId="1047">
      <alignment horizontal="right" vertical="center"/>
      <protection locked="0"/>
    </xf>
    <xf numFmtId="0" fontId="95" fillId="0" borderId="938" applyNumberFormat="0" applyFill="0" applyAlignment="0" applyProtection="0"/>
    <xf numFmtId="311" fontId="219" fillId="0" borderId="1018" applyBorder="0">
      <protection locked="0"/>
    </xf>
    <xf numFmtId="237" fontId="35" fillId="0" borderId="1023">
      <alignment horizontal="right" vertical="center"/>
      <protection locked="0"/>
    </xf>
    <xf numFmtId="234" fontId="35" fillId="0" borderId="1023">
      <alignment horizontal="right" vertical="center"/>
      <protection locked="0"/>
    </xf>
    <xf numFmtId="234" fontId="35" fillId="0" borderId="951">
      <alignment horizontal="center" vertical="center"/>
      <protection locked="0"/>
    </xf>
    <xf numFmtId="0" fontId="35" fillId="0" borderId="951">
      <alignment vertical="center"/>
      <protection locked="0"/>
    </xf>
    <xf numFmtId="244" fontId="85" fillId="0" borderId="953"/>
    <xf numFmtId="0" fontId="92" fillId="0" borderId="563" applyFill="0">
      <alignment horizontal="center" vertical="center"/>
    </xf>
    <xf numFmtId="332" fontId="35" fillId="0" borderId="563" applyFill="0">
      <alignment horizontal="center" vertical="center"/>
    </xf>
    <xf numFmtId="49" fontId="253" fillId="47" borderId="563">
      <alignment horizontal="center"/>
    </xf>
    <xf numFmtId="175" fontId="43" fillId="0" borderId="563" applyBorder="0"/>
    <xf numFmtId="233" fontId="35" fillId="0" borderId="987">
      <alignment horizontal="center" vertical="center"/>
      <protection locked="0"/>
    </xf>
    <xf numFmtId="4" fontId="27" fillId="19" borderId="968" applyNumberFormat="0" applyProtection="0">
      <alignment horizontal="left" vertical="center" indent="1"/>
    </xf>
    <xf numFmtId="236" fontId="35" fillId="0" borderId="1023">
      <alignment horizontal="right" vertical="center"/>
      <protection locked="0"/>
    </xf>
    <xf numFmtId="270" fontId="115" fillId="46" borderId="613">
      <protection hidden="1"/>
    </xf>
    <xf numFmtId="8" fontId="141" fillId="0" borderId="549">
      <protection locked="0"/>
    </xf>
    <xf numFmtId="274" fontId="35" fillId="0" borderId="942"/>
    <xf numFmtId="4" fontId="27" fillId="19" borderId="932" applyNumberFormat="0" applyProtection="0">
      <alignment horizontal="left" vertical="center" indent="1"/>
    </xf>
    <xf numFmtId="232" fontId="35" fillId="0" borderId="1000">
      <alignment horizontal="right" vertical="center"/>
      <protection locked="0"/>
    </xf>
    <xf numFmtId="244" fontId="85" fillId="0" borderId="1013"/>
    <xf numFmtId="234" fontId="35" fillId="0" borderId="1034">
      <alignment horizontal="right" vertical="center"/>
      <protection locked="0"/>
    </xf>
    <xf numFmtId="233" fontId="35" fillId="0" borderId="1059">
      <alignment horizontal="right" vertical="center"/>
      <protection locked="0"/>
    </xf>
    <xf numFmtId="0" fontId="18" fillId="0" borderId="613" applyNumberFormat="0" applyFill="0" applyBorder="0" applyAlignment="0" applyProtection="0"/>
    <xf numFmtId="236" fontId="35" fillId="0" borderId="1047">
      <alignment horizontal="right" vertical="center"/>
      <protection locked="0"/>
    </xf>
    <xf numFmtId="0" fontId="85" fillId="0" borderId="955"/>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4" fontId="35" fillId="0" borderId="975">
      <alignment horizontal="right" vertical="center"/>
      <protection locked="0"/>
    </xf>
    <xf numFmtId="0" fontId="103" fillId="38" borderId="928"/>
    <xf numFmtId="274" fontId="35" fillId="0" borderId="930"/>
    <xf numFmtId="235" fontId="35" fillId="0" borderId="1023">
      <alignment horizontal="center" vertical="center"/>
      <protection locked="0"/>
    </xf>
    <xf numFmtId="0" fontId="103" fillId="38" borderId="1024"/>
    <xf numFmtId="0" fontId="85" fillId="0" borderId="931"/>
    <xf numFmtId="232" fontId="35" fillId="0" borderId="1059">
      <alignment horizontal="center" vertical="center"/>
      <protection locked="0"/>
    </xf>
    <xf numFmtId="323" fontId="3" fillId="23" borderId="923" applyFill="0" applyBorder="0" applyAlignment="0">
      <alignment horizontal="centerContinuous"/>
    </xf>
    <xf numFmtId="311" fontId="219" fillId="0" borderId="922" applyBorder="0">
      <protection locked="0"/>
    </xf>
    <xf numFmtId="236" fontId="35" fillId="0" borderId="987">
      <alignment horizontal="center" vertical="center"/>
      <protection locked="0"/>
    </xf>
    <xf numFmtId="309" fontId="156" fillId="6" borderId="5"/>
    <xf numFmtId="0" fontId="103" fillId="38" borderId="964"/>
    <xf numFmtId="4" fontId="27" fillId="19" borderId="944" applyNumberFormat="0" applyProtection="0">
      <alignment horizontal="left" vertical="center" indent="1"/>
    </xf>
    <xf numFmtId="15" fontId="35" fillId="0" borderId="1023">
      <alignment horizontal="center" vertical="center"/>
      <protection locked="0"/>
    </xf>
    <xf numFmtId="244" fontId="85" fillId="0" borderId="1002"/>
    <xf numFmtId="235" fontId="35" fillId="0" borderId="1000">
      <alignment horizontal="right" vertical="center"/>
      <protection locked="0"/>
    </xf>
    <xf numFmtId="244" fontId="85" fillId="0" borderId="1061"/>
    <xf numFmtId="236" fontId="35" fillId="0" borderId="1047">
      <alignment horizontal="right" vertical="center"/>
      <protection locked="0"/>
    </xf>
    <xf numFmtId="4" fontId="27" fillId="19" borderId="944" applyNumberFormat="0" applyProtection="0">
      <alignment horizontal="left" vertical="center" indent="1"/>
    </xf>
    <xf numFmtId="232" fontId="35" fillId="0" borderId="939">
      <alignment horizontal="center" vertical="center"/>
      <protection locked="0"/>
    </xf>
    <xf numFmtId="311" fontId="219" fillId="0" borderId="934" applyBorder="0">
      <protection locked="0"/>
    </xf>
    <xf numFmtId="233" fontId="35" fillId="0" borderId="939">
      <alignment horizontal="right" vertical="center"/>
      <protection locked="0"/>
    </xf>
    <xf numFmtId="0" fontId="148" fillId="0" borderId="960" applyNumberFormat="0" applyAlignment="0" applyProtection="0">
      <alignment horizontal="left" vertical="center"/>
    </xf>
    <xf numFmtId="236" fontId="35" fillId="0" borderId="1023">
      <alignment horizontal="right" vertical="center"/>
      <protection locked="0"/>
    </xf>
    <xf numFmtId="233" fontId="35" fillId="0" borderId="1011">
      <alignment horizontal="right" vertical="center"/>
      <protection locked="0"/>
    </xf>
    <xf numFmtId="4" fontId="27" fillId="19" borderId="932" applyNumberFormat="0" applyProtection="0">
      <alignment horizontal="left" vertical="center" indent="1"/>
    </xf>
    <xf numFmtId="234" fontId="35" fillId="0" borderId="1047">
      <alignment horizontal="center" vertical="center"/>
      <protection locked="0"/>
    </xf>
    <xf numFmtId="0" fontId="35" fillId="0" borderId="1023">
      <alignment vertical="center"/>
      <protection locked="0"/>
    </xf>
    <xf numFmtId="311" fontId="219" fillId="0" borderId="1078" applyBorder="0">
      <protection locked="0"/>
    </xf>
    <xf numFmtId="233" fontId="35" fillId="0" borderId="1047">
      <alignment horizontal="center" vertical="center"/>
      <protection locked="0"/>
    </xf>
    <xf numFmtId="234" fontId="35" fillId="0" borderId="951">
      <alignment horizontal="center" vertical="center"/>
      <protection locked="0"/>
    </xf>
    <xf numFmtId="8" fontId="141" fillId="0" borderId="549">
      <protection locked="0"/>
    </xf>
    <xf numFmtId="311" fontId="219" fillId="0" borderId="1042" applyBorder="0">
      <protection locked="0"/>
    </xf>
    <xf numFmtId="175" fontId="46" fillId="0" borderId="563"/>
    <xf numFmtId="172" fontId="55" fillId="9" borderId="563">
      <alignment horizontal="right"/>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1" fontId="3" fillId="1" borderId="1053">
      <protection locked="0"/>
    </xf>
    <xf numFmtId="274" fontId="35" fillId="0" borderId="942"/>
    <xf numFmtId="233" fontId="35" fillId="0" borderId="1011">
      <alignment horizontal="center" vertical="center"/>
      <protection locked="0"/>
    </xf>
    <xf numFmtId="0" fontId="85" fillId="0" borderId="943"/>
    <xf numFmtId="0" fontId="103" fillId="38" borderId="1072"/>
    <xf numFmtId="4" fontId="27" fillId="19" borderId="1039" applyNumberFormat="0" applyProtection="0">
      <alignment horizontal="left" vertical="center" indent="1"/>
    </xf>
    <xf numFmtId="311" fontId="219" fillId="0" borderId="922" applyBorder="0">
      <protection locked="0"/>
    </xf>
    <xf numFmtId="232" fontId="35" fillId="0" borderId="963">
      <alignment horizontal="right" vertical="center"/>
      <protection locked="0"/>
    </xf>
    <xf numFmtId="311" fontId="219" fillId="0" borderId="958" applyBorder="0">
      <protection locked="0"/>
    </xf>
    <xf numFmtId="232" fontId="35" fillId="0" borderId="1023">
      <alignment horizontal="center" vertical="center"/>
      <protection locked="0"/>
    </xf>
    <xf numFmtId="0" fontId="148" fillId="0" borderId="984" applyNumberFormat="0" applyAlignment="0" applyProtection="0">
      <alignment horizontal="left" vertical="center"/>
    </xf>
    <xf numFmtId="234" fontId="35" fillId="0" borderId="951">
      <alignment horizontal="right" vertical="center"/>
      <protection locked="0"/>
    </xf>
    <xf numFmtId="233" fontId="35" fillId="0" borderId="975">
      <alignment horizontal="center" vertical="center"/>
      <protection locked="0"/>
    </xf>
    <xf numFmtId="244" fontId="85" fillId="0" borderId="1049"/>
    <xf numFmtId="311" fontId="219" fillId="0" borderId="1066" applyBorder="0">
      <protection locked="0"/>
    </xf>
    <xf numFmtId="0" fontId="115" fillId="18" borderId="613" applyProtection="0">
      <alignment horizontal="right"/>
      <protection locked="0"/>
    </xf>
    <xf numFmtId="0" fontId="92" fillId="0" borderId="853" applyFill="0">
      <alignment horizontal="center" vertical="center"/>
    </xf>
    <xf numFmtId="4" fontId="27" fillId="19" borderId="956" applyNumberFormat="0" applyProtection="0">
      <alignment horizontal="left" vertical="center" indent="1"/>
    </xf>
    <xf numFmtId="0" fontId="103" fillId="38" borderId="1060"/>
    <xf numFmtId="233" fontId="35" fillId="0" borderId="987">
      <alignment horizontal="right" vertical="center"/>
      <protection locked="0"/>
    </xf>
    <xf numFmtId="237" fontId="35" fillId="0" borderId="1023">
      <alignment horizontal="right" vertical="center"/>
      <protection locked="0"/>
    </xf>
    <xf numFmtId="0" fontId="35" fillId="0" borderId="1084">
      <alignment vertical="center"/>
      <protection locked="0"/>
    </xf>
    <xf numFmtId="0" fontId="59" fillId="74" borderId="552">
      <alignment horizontal="left" vertical="center" wrapText="1"/>
    </xf>
    <xf numFmtId="234" fontId="35" fillId="0" borderId="963">
      <alignment horizontal="center" vertical="center"/>
      <protection locked="0"/>
    </xf>
    <xf numFmtId="0" fontId="85" fillId="0" borderId="943"/>
    <xf numFmtId="244" fontId="85" fillId="0" borderId="1013"/>
    <xf numFmtId="234" fontId="35" fillId="0" borderId="1023">
      <alignment horizontal="center" vertical="center"/>
      <protection locked="0"/>
    </xf>
    <xf numFmtId="233" fontId="35" fillId="0" borderId="1059">
      <alignment horizontal="right" vertical="center"/>
      <protection locked="0"/>
    </xf>
    <xf numFmtId="234" fontId="35" fillId="0" borderId="1023">
      <alignment horizontal="right" vertical="center"/>
      <protection locked="0"/>
    </xf>
    <xf numFmtId="0" fontId="85" fillId="0" borderId="1027"/>
    <xf numFmtId="236" fontId="35" fillId="0" borderId="1034">
      <alignment horizontal="center" vertical="center"/>
      <protection locked="0"/>
    </xf>
    <xf numFmtId="0" fontId="147" fillId="10" borderId="5">
      <alignment horizontal="right"/>
    </xf>
    <xf numFmtId="0" fontId="95" fillId="0" borderId="1046" applyNumberFormat="0" applyFill="0" applyAlignment="0" applyProtection="0"/>
    <xf numFmtId="232" fontId="35" fillId="0" borderId="951">
      <alignment horizontal="center" vertical="center"/>
      <protection locked="0"/>
    </xf>
    <xf numFmtId="235" fontId="35" fillId="0" borderId="951">
      <alignment horizontal="center" vertical="center"/>
      <protection locked="0"/>
    </xf>
    <xf numFmtId="237" fontId="35" fillId="0" borderId="951">
      <alignment horizontal="right" vertical="center"/>
      <protection locked="0"/>
    </xf>
    <xf numFmtId="236" fontId="35" fillId="0" borderId="951">
      <alignment horizontal="right" vertical="center"/>
      <protection locked="0"/>
    </xf>
    <xf numFmtId="0" fontId="103" fillId="38" borderId="952"/>
    <xf numFmtId="235" fontId="35" fillId="0" borderId="1023">
      <alignment horizontal="center" vertical="center"/>
      <protection locked="0"/>
    </xf>
    <xf numFmtId="0" fontId="95" fillId="0" borderId="1022" applyNumberFormat="0" applyFill="0" applyAlignment="0" applyProtection="0"/>
    <xf numFmtId="236" fontId="35" fillId="0" borderId="1023">
      <alignment horizontal="center" vertical="center"/>
      <protection locked="0"/>
    </xf>
    <xf numFmtId="232" fontId="35" fillId="0" borderId="975">
      <alignment horizontal="center" vertical="center"/>
      <protection locked="0"/>
    </xf>
    <xf numFmtId="237" fontId="35" fillId="0" borderId="975">
      <alignment horizontal="right" vertical="center"/>
      <protection locked="0"/>
    </xf>
    <xf numFmtId="236" fontId="35" fillId="0" borderId="975">
      <alignment horizontal="right" vertical="center"/>
      <protection locked="0"/>
    </xf>
    <xf numFmtId="240" fontId="26" fillId="0" borderId="949" applyFill="0"/>
    <xf numFmtId="0" fontId="148" fillId="0" borderId="1068" applyNumberFormat="0" applyAlignment="0" applyProtection="0">
      <alignment horizontal="left" vertical="center"/>
    </xf>
    <xf numFmtId="1" fontId="3" fillId="1" borderId="1017">
      <protection locked="0"/>
    </xf>
    <xf numFmtId="236" fontId="35" fillId="0" borderId="1047">
      <alignment horizontal="center" vertical="center"/>
      <protection locked="0"/>
    </xf>
    <xf numFmtId="232" fontId="35" fillId="0" borderId="1071">
      <alignment horizontal="center" vertical="center"/>
      <protection locked="0"/>
    </xf>
    <xf numFmtId="233" fontId="35" fillId="0" borderId="1000">
      <alignment horizontal="center" vertical="center"/>
      <protection locked="0"/>
    </xf>
    <xf numFmtId="0" fontId="85" fillId="0" borderId="1051"/>
    <xf numFmtId="4" fontId="27" fillId="19" borderId="1076" applyNumberFormat="0" applyProtection="0">
      <alignment horizontal="left" vertical="center" indent="1"/>
    </xf>
    <xf numFmtId="269" fontId="115" fillId="45" borderId="613">
      <protection hidden="1"/>
    </xf>
    <xf numFmtId="202" fontId="115" fillId="18" borderId="613">
      <alignment horizontal="right"/>
      <protection hidden="1"/>
    </xf>
    <xf numFmtId="0" fontId="95" fillId="0" borderId="1033" applyNumberFormat="0" applyFill="0" applyAlignment="0" applyProtection="0"/>
    <xf numFmtId="240" fontId="26" fillId="0" borderId="1045" applyFill="0"/>
    <xf numFmtId="1" fontId="3" fillId="1" borderId="1017">
      <protection locked="0"/>
    </xf>
    <xf numFmtId="4" fontId="27" fillId="19" borderId="944" applyNumberFormat="0" applyProtection="0">
      <alignment horizontal="left" vertical="center" indent="1"/>
    </xf>
    <xf numFmtId="49" fontId="36" fillId="0" borderId="551"/>
    <xf numFmtId="0" fontId="103" fillId="38" borderId="976"/>
    <xf numFmtId="1" fontId="3" fillId="1" borderId="1005">
      <protection locked="0"/>
    </xf>
    <xf numFmtId="235" fontId="35" fillId="0" borderId="1059">
      <alignment horizontal="right" vertical="center"/>
      <protection locked="0"/>
    </xf>
    <xf numFmtId="234" fontId="35" fillId="0" borderId="1059">
      <alignment horizontal="center"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323" fontId="3" fillId="23" borderId="1055" applyFill="0" applyBorder="0" applyAlignment="0">
      <alignment horizontal="centerContinuous"/>
    </xf>
    <xf numFmtId="274" fontId="35" fillId="0" borderId="942"/>
    <xf numFmtId="185" fontId="47" fillId="57" borderId="5" applyFont="0" applyFill="0" applyBorder="0" applyAlignment="0" applyProtection="0">
      <protection locked="0"/>
    </xf>
    <xf numFmtId="0" fontId="85" fillId="0" borderId="943"/>
    <xf numFmtId="0" fontId="115" fillId="18" borderId="613" applyProtection="0">
      <alignment horizontal="right"/>
      <protection locked="0"/>
    </xf>
    <xf numFmtId="311" fontId="219" fillId="0" borderId="934" applyBorder="0">
      <protection locked="0"/>
    </xf>
    <xf numFmtId="234" fontId="35" fillId="0" borderId="1084">
      <alignment horizontal="center" vertical="center"/>
      <protection locked="0"/>
    </xf>
    <xf numFmtId="235" fontId="35" fillId="0" borderId="987">
      <alignment horizontal="center" vertical="center"/>
      <protection locked="0"/>
    </xf>
    <xf numFmtId="0" fontId="35" fillId="0" borderId="987">
      <alignment vertical="center"/>
      <protection locked="0"/>
    </xf>
    <xf numFmtId="237" fontId="35" fillId="0" borderId="987">
      <alignment horizontal="right" vertical="center"/>
      <protection locked="0"/>
    </xf>
    <xf numFmtId="234" fontId="35" fillId="0" borderId="987">
      <alignment horizontal="right" vertical="center"/>
      <protection locked="0"/>
    </xf>
    <xf numFmtId="236" fontId="35" fillId="0" borderId="987">
      <alignment horizontal="right" vertical="center"/>
      <protection locked="0"/>
    </xf>
    <xf numFmtId="0" fontId="103" fillId="38" borderId="988"/>
    <xf numFmtId="274" fontId="35" fillId="0" borderId="990"/>
    <xf numFmtId="0" fontId="85" fillId="0" borderId="991"/>
    <xf numFmtId="235" fontId="35" fillId="0" borderId="1034">
      <alignment horizontal="right" vertical="center"/>
      <protection locked="0"/>
    </xf>
    <xf numFmtId="237" fontId="35" fillId="0" borderId="1071">
      <alignment horizontal="right" vertical="center"/>
      <protection locked="0"/>
    </xf>
    <xf numFmtId="311" fontId="219" fillId="0" borderId="946" applyBorder="0">
      <protection locked="0"/>
    </xf>
    <xf numFmtId="236" fontId="35" fillId="0" borderId="1000">
      <alignment horizontal="center" vertical="center"/>
      <protection locked="0"/>
    </xf>
    <xf numFmtId="233" fontId="35" fillId="0" borderId="951">
      <alignment horizontal="center" vertical="center"/>
      <protection locked="0"/>
    </xf>
    <xf numFmtId="235" fontId="35" fillId="0" borderId="951">
      <alignment horizontal="center" vertical="center"/>
      <protection locked="0"/>
    </xf>
    <xf numFmtId="0" fontId="35" fillId="0" borderId="951">
      <alignment vertical="center"/>
      <protection locked="0"/>
    </xf>
    <xf numFmtId="274" fontId="35" fillId="0" borderId="1050"/>
    <xf numFmtId="4" fontId="27" fillId="19" borderId="956" applyNumberFormat="0" applyProtection="0">
      <alignment horizontal="left" vertical="center" indent="1"/>
    </xf>
    <xf numFmtId="232" fontId="35" fillId="0" borderId="1071">
      <alignment horizontal="right" vertical="center"/>
      <protection locked="0"/>
    </xf>
    <xf numFmtId="232" fontId="35" fillId="0" borderId="1071">
      <alignment horizontal="right" vertical="center"/>
      <protection locked="0"/>
    </xf>
    <xf numFmtId="234" fontId="35" fillId="0" borderId="1023">
      <alignment horizontal="right" vertical="center"/>
      <protection locked="0"/>
    </xf>
    <xf numFmtId="0" fontId="95" fillId="0" borderId="974" applyNumberFormat="0" applyFill="0" applyAlignment="0" applyProtection="0"/>
    <xf numFmtId="236" fontId="35" fillId="0" borderId="1023">
      <alignment horizontal="right" vertical="center"/>
      <protection locked="0"/>
    </xf>
    <xf numFmtId="235" fontId="35" fillId="0" borderId="1023">
      <alignment horizontal="right" vertical="center"/>
      <protection locked="0"/>
    </xf>
    <xf numFmtId="236" fontId="35" fillId="0" borderId="987">
      <alignment horizontal="right" vertical="center"/>
      <protection locked="0"/>
    </xf>
    <xf numFmtId="0" fontId="103" fillId="38" borderId="988"/>
    <xf numFmtId="0" fontId="95" fillId="0" borderId="950" applyNumberFormat="0" applyFill="0" applyAlignment="0" applyProtection="0"/>
    <xf numFmtId="232" fontId="35" fillId="0" borderId="951">
      <alignment horizontal="center" vertical="center"/>
      <protection locked="0"/>
    </xf>
    <xf numFmtId="15" fontId="35" fillId="0" borderId="951">
      <alignment horizontal="center" vertical="center"/>
      <protection locked="0"/>
    </xf>
    <xf numFmtId="233" fontId="35" fillId="0" borderId="951">
      <alignment horizontal="center" vertical="center"/>
      <protection locked="0"/>
    </xf>
    <xf numFmtId="234" fontId="35" fillId="0" borderId="951">
      <alignment horizontal="center" vertical="center"/>
      <protection locked="0"/>
    </xf>
    <xf numFmtId="235" fontId="35" fillId="0" borderId="951">
      <alignment horizontal="center" vertical="center"/>
      <protection locked="0"/>
    </xf>
    <xf numFmtId="236" fontId="35" fillId="0" borderId="951">
      <alignment horizontal="center" vertical="center"/>
      <protection locked="0"/>
    </xf>
    <xf numFmtId="0" fontId="35" fillId="0" borderId="951">
      <alignment vertical="center"/>
      <protection locked="0"/>
    </xf>
    <xf numFmtId="232" fontId="35" fillId="0" borderId="951">
      <alignment horizontal="right" vertical="center"/>
      <protection locked="0"/>
    </xf>
    <xf numFmtId="237" fontId="35" fillId="0" borderId="951">
      <alignment horizontal="right" vertical="center"/>
      <protection locked="0"/>
    </xf>
    <xf numFmtId="233" fontId="35" fillId="0" borderId="951">
      <alignment horizontal="right" vertical="center"/>
      <protection locked="0"/>
    </xf>
    <xf numFmtId="234" fontId="35" fillId="0" borderId="951">
      <alignment horizontal="right" vertical="center"/>
      <protection locked="0"/>
    </xf>
    <xf numFmtId="235" fontId="35" fillId="0" borderId="951">
      <alignment horizontal="right" vertical="center"/>
      <protection locked="0"/>
    </xf>
    <xf numFmtId="236" fontId="35" fillId="0" borderId="951">
      <alignment horizontal="right" vertical="center"/>
      <protection locked="0"/>
    </xf>
    <xf numFmtId="0" fontId="103" fillId="38" borderId="952"/>
    <xf numFmtId="234" fontId="35" fillId="0" borderId="1023">
      <alignment horizontal="center" vertical="center"/>
      <protection locked="0"/>
    </xf>
    <xf numFmtId="244" fontId="85" fillId="0" borderId="977"/>
    <xf numFmtId="274" fontId="35" fillId="0" borderId="954"/>
    <xf numFmtId="237" fontId="35" fillId="0" borderId="1047">
      <alignment horizontal="right" vertical="center"/>
      <protection locked="0"/>
    </xf>
    <xf numFmtId="0" fontId="85" fillId="0" borderId="955"/>
    <xf numFmtId="311" fontId="219" fillId="0" borderId="946" applyBorder="0">
      <protection locked="0"/>
    </xf>
    <xf numFmtId="0" fontId="35" fillId="0" borderId="5" applyFill="0">
      <alignment horizontal="center" vertical="center"/>
    </xf>
    <xf numFmtId="232" fontId="35" fillId="0" borderId="1084">
      <alignment horizontal="right" vertical="center"/>
      <protection locked="0"/>
    </xf>
    <xf numFmtId="237" fontId="35" fillId="0" borderId="1023">
      <alignment horizontal="right" vertical="center"/>
      <protection locked="0"/>
    </xf>
    <xf numFmtId="4" fontId="27" fillId="19" borderId="992" applyNumberFormat="0" applyProtection="0">
      <alignment horizontal="left" vertical="center" indent="1"/>
    </xf>
    <xf numFmtId="0" fontId="115" fillId="18" borderId="613" applyProtection="0">
      <alignment horizontal="right"/>
      <protection locked="0"/>
    </xf>
    <xf numFmtId="0" fontId="95" fillId="0" borderId="1022" applyNumberFormat="0" applyFill="0" applyAlignment="0" applyProtection="0"/>
    <xf numFmtId="274" fontId="35" fillId="0" borderId="1026"/>
    <xf numFmtId="4" fontId="27" fillId="19" borderId="1064" applyNumberFormat="0" applyProtection="0">
      <alignment horizontal="left" vertical="center" indent="1"/>
    </xf>
    <xf numFmtId="311" fontId="219" fillId="0" borderId="958" applyBorder="0">
      <protection locked="0"/>
    </xf>
    <xf numFmtId="0" fontId="59" fillId="74" borderId="552">
      <alignment horizontal="left" vertical="center" wrapText="1"/>
    </xf>
    <xf numFmtId="10" fontId="3" fillId="57" borderId="5" applyNumberFormat="0" applyFont="0" applyBorder="0" applyAlignment="0" applyProtection="0">
      <protection locked="0"/>
    </xf>
    <xf numFmtId="0" fontId="95" fillId="0" borderId="1058" applyNumberFormat="0" applyFill="0" applyAlignment="0" applyProtection="0"/>
    <xf numFmtId="0" fontId="35" fillId="0" borderId="1023">
      <alignment vertical="center"/>
      <protection locked="0"/>
    </xf>
    <xf numFmtId="235" fontId="35" fillId="0" borderId="1059">
      <alignment horizontal="right" vertical="center"/>
      <protection locked="0"/>
    </xf>
    <xf numFmtId="4" fontId="27" fillId="19" borderId="968" applyNumberFormat="0" applyProtection="0">
      <alignment horizontal="left" vertical="center" indent="1"/>
    </xf>
    <xf numFmtId="15" fontId="35" fillId="0" borderId="987">
      <alignment horizontal="center" vertical="center"/>
      <protection locked="0"/>
    </xf>
    <xf numFmtId="9" fontId="36" fillId="71" borderId="853" applyProtection="0">
      <alignment horizontal="right"/>
      <protection locked="0"/>
    </xf>
    <xf numFmtId="0" fontId="92" fillId="0" borderId="5" applyFill="0">
      <alignment horizontal="center" vertical="center"/>
    </xf>
    <xf numFmtId="244" fontId="85" fillId="0" borderId="1086"/>
    <xf numFmtId="0" fontId="103" fillId="38" borderId="1085"/>
    <xf numFmtId="0" fontId="95" fillId="0" borderId="962" applyNumberFormat="0" applyFill="0" applyAlignment="0" applyProtection="0"/>
    <xf numFmtId="232" fontId="35" fillId="0" borderId="963">
      <alignment horizontal="center" vertical="center"/>
      <protection locked="0"/>
    </xf>
    <xf numFmtId="15" fontId="35" fillId="0" borderId="963">
      <alignment horizontal="center" vertical="center"/>
      <protection locked="0"/>
    </xf>
    <xf numFmtId="233" fontId="35" fillId="0" borderId="963">
      <alignment horizontal="center" vertical="center"/>
      <protection locked="0"/>
    </xf>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2" fontId="35" fillId="0" borderId="963">
      <alignment horizontal="right" vertical="center"/>
      <protection locked="0"/>
    </xf>
    <xf numFmtId="237" fontId="35" fillId="0" borderId="963">
      <alignment horizontal="right" vertical="center"/>
      <protection locked="0"/>
    </xf>
    <xf numFmtId="233"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0" fontId="103" fillId="38" borderId="964"/>
    <xf numFmtId="0" fontId="110" fillId="43" borderId="5" applyNumberFormat="0" applyFont="0" applyAlignment="0" applyProtection="0"/>
    <xf numFmtId="274" fontId="35" fillId="0" borderId="966"/>
    <xf numFmtId="0" fontId="85" fillId="0" borderId="967"/>
    <xf numFmtId="0" fontId="148" fillId="0" borderId="960" applyNumberFormat="0" applyAlignment="0" applyProtection="0">
      <alignment horizontal="left" vertical="center"/>
    </xf>
    <xf numFmtId="323" fontId="3" fillId="23" borderId="959" applyFill="0" applyBorder="0" applyAlignment="0">
      <alignment horizontal="centerContinuous"/>
    </xf>
    <xf numFmtId="311" fontId="219" fillId="0" borderId="958" applyBorder="0">
      <protection locked="0"/>
    </xf>
    <xf numFmtId="235" fontId="35" fillId="0" borderId="1047">
      <alignment horizontal="center" vertical="center"/>
      <protection locked="0"/>
    </xf>
    <xf numFmtId="0" fontId="148" fillId="0" borderId="1020" applyNumberFormat="0" applyAlignment="0" applyProtection="0">
      <alignment horizontal="left" vertical="center"/>
    </xf>
    <xf numFmtId="236" fontId="35" fillId="0" borderId="1034">
      <alignment horizontal="right" vertical="center"/>
      <protection locked="0"/>
    </xf>
    <xf numFmtId="15" fontId="35" fillId="0" borderId="1084">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0" fontId="35" fillId="0" borderId="975">
      <alignment vertical="center"/>
      <protection locked="0"/>
    </xf>
    <xf numFmtId="232" fontId="35" fillId="0" borderId="975">
      <alignment horizontal="right" vertical="center"/>
      <protection locked="0"/>
    </xf>
    <xf numFmtId="237" fontId="35" fillId="0" borderId="975">
      <alignment horizontal="right" vertical="center"/>
      <protection locked="0"/>
    </xf>
    <xf numFmtId="233"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0" fontId="103" fillId="38" borderId="976"/>
    <xf numFmtId="244" fontId="85" fillId="0" borderId="977"/>
    <xf numFmtId="240" fontId="26" fillId="0" borderId="1021" applyFill="0"/>
    <xf numFmtId="240" fontId="26" fillId="0" borderId="997" applyFill="0"/>
    <xf numFmtId="274" fontId="35" fillId="0" borderId="978"/>
    <xf numFmtId="232" fontId="35" fillId="0" borderId="1047">
      <alignment horizontal="center" vertical="center"/>
      <protection locked="0"/>
    </xf>
    <xf numFmtId="0" fontId="85" fillId="0" borderId="979"/>
    <xf numFmtId="234" fontId="35" fillId="0" borderId="1047">
      <alignment horizontal="right" vertical="center"/>
      <protection locked="0"/>
    </xf>
    <xf numFmtId="0" fontId="85" fillId="0" borderId="1051"/>
    <xf numFmtId="0" fontId="148" fillId="0" borderId="996" applyNumberFormat="0" applyAlignment="0" applyProtection="0">
      <alignment horizontal="left" vertical="center"/>
    </xf>
    <xf numFmtId="235" fontId="35" fillId="0" borderId="1059">
      <alignment horizontal="center" vertical="center"/>
      <protection locked="0"/>
    </xf>
    <xf numFmtId="233" fontId="35" fillId="0" borderId="1023">
      <alignment horizontal="right" vertical="center"/>
      <protection locked="0"/>
    </xf>
    <xf numFmtId="235" fontId="35" fillId="0" borderId="1047">
      <alignment horizontal="right" vertical="center"/>
      <protection locked="0"/>
    </xf>
    <xf numFmtId="311" fontId="219" fillId="0" borderId="994" applyBorder="0">
      <protection locked="0"/>
    </xf>
    <xf numFmtId="232" fontId="35" fillId="0" borderId="1047">
      <alignment horizontal="center" vertical="center"/>
      <protection locked="0"/>
    </xf>
    <xf numFmtId="244" fontId="85" fillId="0" borderId="1025"/>
    <xf numFmtId="237" fontId="35" fillId="0" borderId="1023">
      <alignment horizontal="right" vertical="center"/>
      <protection locked="0"/>
    </xf>
    <xf numFmtId="0" fontId="95" fillId="0" borderId="1022" applyNumberFormat="0" applyFill="0" applyAlignment="0" applyProtection="0"/>
    <xf numFmtId="233" fontId="35" fillId="0" borderId="1023">
      <alignment horizontal="center" vertical="center"/>
      <protection locked="0"/>
    </xf>
    <xf numFmtId="235" fontId="35" fillId="0" borderId="1023">
      <alignment horizontal="right" vertical="center"/>
      <protection locked="0"/>
    </xf>
    <xf numFmtId="244" fontId="85" fillId="0" borderId="1073"/>
    <xf numFmtId="4" fontId="27" fillId="19" borderId="992" applyNumberFormat="0" applyProtection="0">
      <alignment horizontal="left" vertical="center" indent="1"/>
    </xf>
    <xf numFmtId="0" fontId="85" fillId="0" borderId="1027"/>
    <xf numFmtId="235" fontId="35" fillId="0" borderId="1059">
      <alignment horizontal="right" vertical="center"/>
      <protection locked="0"/>
    </xf>
    <xf numFmtId="311" fontId="219" fillId="0" borderId="970" applyBorder="0">
      <protection locked="0"/>
    </xf>
    <xf numFmtId="274" fontId="35" fillId="0" borderId="1003"/>
    <xf numFmtId="244" fontId="85" fillId="0" borderId="989"/>
    <xf numFmtId="4" fontId="27" fillId="19" borderId="980" applyNumberFormat="0" applyProtection="0">
      <alignment horizontal="left" vertical="center" indent="1"/>
    </xf>
    <xf numFmtId="233" fontId="35" fillId="0" borderId="1023">
      <alignment horizontal="right" vertical="center"/>
      <protection locked="0"/>
    </xf>
    <xf numFmtId="233" fontId="35" fillId="0" borderId="1034">
      <alignment horizontal="center" vertical="center"/>
      <protection locked="0"/>
    </xf>
    <xf numFmtId="0" fontId="95" fillId="0" borderId="974" applyNumberFormat="0" applyFill="0" applyAlignment="0" applyProtection="0"/>
    <xf numFmtId="232" fontId="35" fillId="0" borderId="975">
      <alignment horizontal="center" vertical="center"/>
      <protection locked="0"/>
    </xf>
    <xf numFmtId="15" fontId="35" fillId="0" borderId="975">
      <alignment horizontal="center" vertical="center"/>
      <protection locked="0"/>
    </xf>
    <xf numFmtId="233" fontId="35" fillId="0" borderId="975">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0" fontId="35" fillId="0" borderId="975">
      <alignment vertical="center"/>
      <protection locked="0"/>
    </xf>
    <xf numFmtId="232" fontId="35" fillId="0" borderId="975">
      <alignment horizontal="right" vertical="center"/>
      <protection locked="0"/>
    </xf>
    <xf numFmtId="237" fontId="35" fillId="0" borderId="975">
      <alignment horizontal="right" vertical="center"/>
      <protection locked="0"/>
    </xf>
    <xf numFmtId="233"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0" fontId="103" fillId="38" borderId="976"/>
    <xf numFmtId="274" fontId="35" fillId="0" borderId="1026"/>
    <xf numFmtId="274" fontId="35" fillId="0" borderId="978"/>
    <xf numFmtId="15" fontId="35" fillId="0" borderId="1071">
      <alignment horizontal="center" vertical="center"/>
      <protection locked="0"/>
    </xf>
    <xf numFmtId="236" fontId="35" fillId="0" borderId="1047">
      <alignment horizontal="center" vertical="center"/>
      <protection locked="0"/>
    </xf>
    <xf numFmtId="0" fontId="85" fillId="0" borderId="979"/>
    <xf numFmtId="0" fontId="103" fillId="38" borderId="1024"/>
    <xf numFmtId="311" fontId="219" fillId="0" borderId="970" applyBorder="0">
      <protection locked="0"/>
    </xf>
    <xf numFmtId="236" fontId="35" fillId="0" borderId="1034">
      <alignment horizontal="center" vertical="center"/>
      <protection locked="0"/>
    </xf>
    <xf numFmtId="15" fontId="35" fillId="0" borderId="1071">
      <alignment horizontal="center" vertical="center"/>
      <protection locked="0"/>
    </xf>
    <xf numFmtId="4" fontId="27" fillId="19" borderId="1016" applyNumberFormat="0" applyProtection="0">
      <alignment horizontal="left" vertical="center" indent="1"/>
    </xf>
    <xf numFmtId="4" fontId="27" fillId="19" borderId="1076" applyNumberFormat="0" applyProtection="0">
      <alignment horizontal="left" vertical="center" indent="1"/>
    </xf>
    <xf numFmtId="274" fontId="35" fillId="0" borderId="1050"/>
    <xf numFmtId="233" fontId="35" fillId="0" borderId="1071">
      <alignment horizontal="right" vertical="center"/>
      <protection locked="0"/>
    </xf>
    <xf numFmtId="233" fontId="35" fillId="0" borderId="1011">
      <alignment horizontal="center" vertical="center"/>
      <protection locked="0"/>
    </xf>
    <xf numFmtId="311" fontId="219" fillId="0" borderId="982" applyBorder="0">
      <protection locked="0"/>
    </xf>
    <xf numFmtId="235" fontId="35" fillId="0" borderId="1011">
      <alignment horizontal="right" vertical="center"/>
      <protection locked="0"/>
    </xf>
    <xf numFmtId="274" fontId="35" fillId="0" borderId="1074"/>
    <xf numFmtId="0" fontId="85" fillId="0" borderId="1075"/>
    <xf numFmtId="4" fontId="27" fillId="19" borderId="992" applyNumberFormat="0" applyProtection="0">
      <alignment horizontal="left" vertical="center" indent="1"/>
    </xf>
    <xf numFmtId="0" fontId="103" fillId="38" borderId="1060"/>
    <xf numFmtId="0" fontId="95" fillId="0" borderId="1070" applyNumberFormat="0" applyFill="0" applyAlignment="0" applyProtection="0"/>
    <xf numFmtId="0" fontId="95" fillId="0" borderId="986" applyNumberFormat="0" applyFill="0" applyAlignment="0" applyProtection="0"/>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7"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0" fontId="103" fillId="38" borderId="988"/>
    <xf numFmtId="274" fontId="35" fillId="0" borderId="990"/>
    <xf numFmtId="0" fontId="85" fillId="0" borderId="991"/>
    <xf numFmtId="244" fontId="85" fillId="0" borderId="1036"/>
    <xf numFmtId="323" fontId="3" fillId="23" borderId="983" applyFill="0" applyBorder="0" applyAlignment="0">
      <alignment horizontal="centerContinuous"/>
    </xf>
    <xf numFmtId="311" fontId="219" fillId="0" borderId="982" applyBorder="0">
      <protection locked="0"/>
    </xf>
    <xf numFmtId="0" fontId="148" fillId="0" borderId="1044" applyNumberFormat="0" applyAlignment="0" applyProtection="0">
      <alignment horizontal="left" vertical="center"/>
    </xf>
    <xf numFmtId="233" fontId="35" fillId="0" borderId="1023">
      <alignment horizontal="right" vertical="center"/>
      <protection locked="0"/>
    </xf>
    <xf numFmtId="0" fontId="85" fillId="0" borderId="1075"/>
    <xf numFmtId="4" fontId="27" fillId="19" borderId="1082" applyNumberFormat="0" applyProtection="0">
      <alignment horizontal="left" vertical="center" indent="1"/>
    </xf>
    <xf numFmtId="235" fontId="35" fillId="0" borderId="1059">
      <alignment horizontal="center" vertical="center"/>
      <protection locked="0"/>
    </xf>
    <xf numFmtId="4" fontId="27" fillId="19" borderId="1028" applyNumberFormat="0" applyProtection="0">
      <alignment horizontal="left" vertical="center" indent="1"/>
    </xf>
    <xf numFmtId="311" fontId="219" fillId="0" borderId="994" applyBorder="0">
      <protection locked="0"/>
    </xf>
    <xf numFmtId="274" fontId="35" fillId="0" borderId="1026"/>
    <xf numFmtId="4" fontId="27" fillId="19" borderId="998" applyNumberFormat="0" applyProtection="0">
      <alignment horizontal="left" vertical="center" indent="1"/>
    </xf>
    <xf numFmtId="15" fontId="35" fillId="0" borderId="1047">
      <alignment horizontal="center" vertical="center"/>
      <protection locked="0"/>
    </xf>
    <xf numFmtId="0" fontId="35" fillId="0" borderId="1071">
      <alignment vertical="center"/>
      <protection locked="0"/>
    </xf>
    <xf numFmtId="234" fontId="35" fillId="0" borderId="1023">
      <alignment horizontal="center" vertical="center"/>
      <protection locked="0"/>
    </xf>
    <xf numFmtId="0" fontId="95" fillId="0" borderId="999" applyNumberFormat="0" applyFill="0" applyAlignment="0" applyProtection="0"/>
    <xf numFmtId="232" fontId="35" fillId="0" borderId="1000">
      <alignment horizontal="center" vertical="center"/>
      <protection locked="0"/>
    </xf>
    <xf numFmtId="15" fontId="35" fillId="0" borderId="1000">
      <alignment horizontal="center" vertical="center"/>
      <protection locked="0"/>
    </xf>
    <xf numFmtId="233" fontId="35" fillId="0" borderId="1000">
      <alignment horizontal="center" vertical="center"/>
      <protection locked="0"/>
    </xf>
    <xf numFmtId="234" fontId="35" fillId="0" borderId="1000">
      <alignment horizontal="center" vertical="center"/>
      <protection locked="0"/>
    </xf>
    <xf numFmtId="235" fontId="35" fillId="0" borderId="1000">
      <alignment horizontal="center" vertical="center"/>
      <protection locked="0"/>
    </xf>
    <xf numFmtId="236" fontId="35" fillId="0" borderId="1000">
      <alignment horizontal="center" vertical="center"/>
      <protection locked="0"/>
    </xf>
    <xf numFmtId="0" fontId="35" fillId="0" borderId="1000">
      <alignment vertical="center"/>
      <protection locked="0"/>
    </xf>
    <xf numFmtId="232" fontId="35" fillId="0" borderId="1000">
      <alignment horizontal="right" vertical="center"/>
      <protection locked="0"/>
    </xf>
    <xf numFmtId="237" fontId="35" fillId="0" borderId="1000">
      <alignment horizontal="right" vertical="center"/>
      <protection locked="0"/>
    </xf>
    <xf numFmtId="233" fontId="35" fillId="0" borderId="1000">
      <alignment horizontal="right" vertical="center"/>
      <protection locked="0"/>
    </xf>
    <xf numFmtId="234" fontId="35" fillId="0" borderId="1000">
      <alignment horizontal="right" vertical="center"/>
      <protection locked="0"/>
    </xf>
    <xf numFmtId="235" fontId="35" fillId="0" borderId="1000">
      <alignment horizontal="right" vertical="center"/>
      <protection locked="0"/>
    </xf>
    <xf numFmtId="236" fontId="35" fillId="0" borderId="1000">
      <alignment horizontal="right" vertical="center"/>
      <protection locked="0"/>
    </xf>
    <xf numFmtId="0" fontId="103" fillId="38" borderId="1001"/>
    <xf numFmtId="274" fontId="35" fillId="0" borderId="1003"/>
    <xf numFmtId="0" fontId="85" fillId="0" borderId="1027"/>
    <xf numFmtId="0" fontId="85" fillId="0" borderId="1004"/>
    <xf numFmtId="311" fontId="219" fillId="0" borderId="994" applyBorder="0">
      <protection locked="0"/>
    </xf>
    <xf numFmtId="323" fontId="3" fillId="23" borderId="1079" applyFill="0" applyBorder="0" applyAlignment="0">
      <alignment horizontal="centerContinuous"/>
    </xf>
    <xf numFmtId="232" fontId="35" fillId="0" borderId="1034">
      <alignment horizontal="right" vertical="center"/>
      <protection locked="0"/>
    </xf>
    <xf numFmtId="0" fontId="85" fillId="0" borderId="1063"/>
    <xf numFmtId="4" fontId="27" fillId="19" borderId="1016" applyNumberFormat="0" applyProtection="0">
      <alignment horizontal="left" vertical="center" indent="1"/>
    </xf>
    <xf numFmtId="0" fontId="95" fillId="0" borderId="1070" applyNumberFormat="0" applyFill="0" applyAlignment="0" applyProtection="0"/>
    <xf numFmtId="234" fontId="35" fillId="0" borderId="1059">
      <alignment horizontal="right" vertical="center"/>
      <protection locked="0"/>
    </xf>
    <xf numFmtId="233" fontId="35" fillId="0" borderId="1071">
      <alignment horizontal="center" vertical="center"/>
      <protection locked="0"/>
    </xf>
    <xf numFmtId="15" fontId="35" fillId="0" borderId="1059">
      <alignment horizontal="center" vertical="center"/>
      <protection locked="0"/>
    </xf>
    <xf numFmtId="236" fontId="35" fillId="0" borderId="1071">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0" fontId="103" fillId="38" borderId="1012"/>
    <xf numFmtId="0" fontId="103" fillId="38" borderId="1035"/>
    <xf numFmtId="49" fontId="100" fillId="47" borderId="5">
      <alignment horizontal="center"/>
    </xf>
    <xf numFmtId="240" fontId="26" fillId="0" borderId="1009" applyFill="0"/>
    <xf numFmtId="274" fontId="35" fillId="0" borderId="1014"/>
    <xf numFmtId="0" fontId="85" fillId="0" borderId="1015"/>
    <xf numFmtId="0" fontId="148" fillId="0" borderId="1008" applyNumberFormat="0" applyAlignment="0" applyProtection="0">
      <alignment horizontal="left" vertical="center"/>
    </xf>
    <xf numFmtId="323" fontId="3" fillId="23" borderId="1007" applyFill="0" applyBorder="0" applyAlignment="0">
      <alignment horizontal="centerContinuous"/>
    </xf>
    <xf numFmtId="311" fontId="219" fillId="0" borderId="1006" applyBorder="0">
      <protection locked="0"/>
    </xf>
    <xf numFmtId="311" fontId="219" fillId="0" borderId="1066" applyBorder="0">
      <protection locked="0"/>
    </xf>
    <xf numFmtId="0" fontId="95" fillId="0" borderId="1022" applyNumberFormat="0" applyFill="0" applyAlignment="0" applyProtection="0"/>
    <xf numFmtId="234" fontId="35" fillId="0" borderId="1023">
      <alignment horizontal="center" vertical="center"/>
      <protection locked="0"/>
    </xf>
    <xf numFmtId="311" fontId="219" fillId="0" borderId="1018" applyBorder="0">
      <protection locked="0"/>
    </xf>
    <xf numFmtId="236" fontId="35" fillId="0" borderId="1023">
      <alignment horizontal="right" vertical="center"/>
      <protection locked="0"/>
    </xf>
    <xf numFmtId="4" fontId="27" fillId="19" borderId="1028" applyNumberFormat="0" applyProtection="0">
      <alignment horizontal="left" vertical="center" indent="1"/>
    </xf>
    <xf numFmtId="235" fontId="35" fillId="0" borderId="1071">
      <alignment horizontal="center" vertical="center"/>
      <protection locked="0"/>
    </xf>
    <xf numFmtId="235" fontId="35" fillId="0" borderId="1047">
      <alignment horizontal="center" vertical="center"/>
      <protection locked="0"/>
    </xf>
    <xf numFmtId="236" fontId="35" fillId="0" borderId="1034">
      <alignment horizontal="right" vertical="center"/>
      <protection locked="0"/>
    </xf>
    <xf numFmtId="0" fontId="95" fillId="0" borderId="1022" applyNumberFormat="0" applyFill="0" applyAlignment="0" applyProtection="0"/>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0" fontId="103" fillId="38" borderId="1024"/>
    <xf numFmtId="274" fontId="35" fillId="0" borderId="1026"/>
    <xf numFmtId="0" fontId="85" fillId="0" borderId="1027"/>
    <xf numFmtId="0" fontId="103" fillId="38" borderId="1048"/>
    <xf numFmtId="311" fontId="219" fillId="0" borderId="1018" applyBorder="0">
      <protection locked="0"/>
    </xf>
    <xf numFmtId="235" fontId="35" fillId="0" borderId="1059">
      <alignment horizontal="center" vertical="center"/>
      <protection locked="0"/>
    </xf>
    <xf numFmtId="0" fontId="35" fillId="0" borderId="1059">
      <alignment vertical="center"/>
      <protection locked="0"/>
    </xf>
    <xf numFmtId="237" fontId="35" fillId="0" borderId="1059">
      <alignment horizontal="right" vertical="center"/>
      <protection locked="0"/>
    </xf>
    <xf numFmtId="234" fontId="35" fillId="0" borderId="1059">
      <alignment horizontal="right" vertical="center"/>
      <protection locked="0"/>
    </xf>
    <xf numFmtId="236" fontId="35" fillId="0" borderId="1059">
      <alignment horizontal="right" vertical="center"/>
      <protection locked="0"/>
    </xf>
    <xf numFmtId="274" fontId="35" fillId="0" borderId="1087"/>
    <xf numFmtId="311" fontId="219" fillId="0" borderId="1018" applyBorder="0">
      <protection locked="0"/>
    </xf>
    <xf numFmtId="235" fontId="35" fillId="0" borderId="1034">
      <alignment horizontal="center" vertical="center"/>
      <protection locked="0"/>
    </xf>
    <xf numFmtId="0" fontId="35" fillId="0" borderId="1034">
      <alignment vertical="center"/>
      <protection locked="0"/>
    </xf>
    <xf numFmtId="233" fontId="35" fillId="0" borderId="1034">
      <alignment horizontal="right" vertical="center"/>
      <protection locked="0"/>
    </xf>
    <xf numFmtId="4" fontId="27" fillId="19" borderId="1028" applyNumberFormat="0" applyProtection="0">
      <alignment horizontal="left" vertical="center" indent="1"/>
    </xf>
    <xf numFmtId="274" fontId="35" fillId="0" borderId="1037"/>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2" fontId="35" fillId="0" borderId="1034">
      <alignment horizontal="center" vertical="center"/>
      <protection locked="0"/>
    </xf>
    <xf numFmtId="0" fontId="35" fillId="0" borderId="1034">
      <alignment vertical="center"/>
      <protection locked="0"/>
    </xf>
    <xf numFmtId="235" fontId="35" fillId="0" borderId="1034">
      <alignment horizontal="right" vertical="center"/>
      <protection locked="0"/>
    </xf>
    <xf numFmtId="240" fontId="26" fillId="0" borderId="1057" applyFill="0"/>
    <xf numFmtId="274" fontId="35" fillId="0" borderId="1026"/>
    <xf numFmtId="0" fontId="85" fillId="0" borderId="1027"/>
    <xf numFmtId="233" fontId="35" fillId="0" borderId="1071">
      <alignment horizontal="right" vertical="center"/>
      <protection locked="0"/>
    </xf>
    <xf numFmtId="235" fontId="35" fillId="0" borderId="1084">
      <alignment horizontal="center" vertical="center"/>
      <protection locked="0"/>
    </xf>
    <xf numFmtId="311" fontId="219" fillId="0" borderId="1018" applyBorder="0">
      <protection locked="0"/>
    </xf>
    <xf numFmtId="4" fontId="27" fillId="19" borderId="1028" applyNumberFormat="0" applyProtection="0">
      <alignment horizontal="left" vertical="center" indent="1"/>
    </xf>
    <xf numFmtId="3" fontId="79" fillId="10" borderId="5" applyFont="0" applyAlignment="0" applyProtection="0"/>
    <xf numFmtId="0" fontId="95" fillId="0" borderId="1022" applyNumberFormat="0" applyFill="0" applyAlignment="0" applyProtection="0"/>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3" fontId="35" fillId="0" borderId="1071">
      <alignment horizontal="center" vertical="center"/>
      <protection locked="0"/>
    </xf>
    <xf numFmtId="0" fontId="103" fillId="38" borderId="1024"/>
    <xf numFmtId="235" fontId="35" fillId="0" borderId="1071">
      <alignment horizontal="right" vertical="center"/>
      <protection locked="0"/>
    </xf>
    <xf numFmtId="274" fontId="35" fillId="0" borderId="1026"/>
    <xf numFmtId="0" fontId="85" fillId="0" borderId="1027"/>
    <xf numFmtId="0" fontId="148" fillId="0" borderId="1020" applyNumberFormat="0" applyAlignment="0" applyProtection="0">
      <alignment horizontal="left" vertical="center"/>
    </xf>
    <xf numFmtId="323" fontId="3" fillId="23" borderId="1019" applyFill="0" applyBorder="0" applyAlignment="0">
      <alignment horizontal="centerContinuous"/>
    </xf>
    <xf numFmtId="0" fontId="35" fillId="0" borderId="1047">
      <alignment vertical="center"/>
      <protection locked="0"/>
    </xf>
    <xf numFmtId="232" fontId="35" fillId="0" borderId="1071">
      <alignment horizontal="right" vertical="center"/>
      <protection locked="0"/>
    </xf>
    <xf numFmtId="0" fontId="95" fillId="0" borderId="1083" applyNumberFormat="0" applyFill="0" applyAlignment="0" applyProtection="0"/>
    <xf numFmtId="233" fontId="35" fillId="0" borderId="1084">
      <alignment horizontal="center" vertical="center"/>
      <protection locked="0"/>
    </xf>
    <xf numFmtId="236" fontId="35" fillId="0" borderId="1084">
      <alignment horizontal="right" vertical="center"/>
      <protection locked="0"/>
    </xf>
    <xf numFmtId="332" fontId="35" fillId="0" borderId="5" applyFill="0">
      <alignment horizontal="center" vertical="center"/>
    </xf>
    <xf numFmtId="49" fontId="253" fillId="47" borderId="5">
      <alignment horizontal="center"/>
    </xf>
    <xf numFmtId="175" fontId="43" fillId="0" borderId="5" applyBorder="0"/>
    <xf numFmtId="311" fontId="219" fillId="0" borderId="1040" applyBorder="0">
      <protection locked="0"/>
    </xf>
    <xf numFmtId="4" fontId="27" fillId="19" borderId="1039" applyNumberFormat="0" applyProtection="0">
      <alignment horizontal="left" vertical="center" indent="1"/>
    </xf>
    <xf numFmtId="0" fontId="85" fillId="0" borderId="1075"/>
    <xf numFmtId="0" fontId="95" fillId="0" borderId="1033" applyNumberFormat="0" applyFill="0" applyAlignment="0" applyProtection="0"/>
    <xf numFmtId="232" fontId="35" fillId="0" borderId="1034">
      <alignment horizontal="center" vertical="center"/>
      <protection locked="0"/>
    </xf>
    <xf numFmtId="15" fontId="35" fillId="0" borderId="1034">
      <alignment horizontal="center" vertical="center"/>
      <protection locked="0"/>
    </xf>
    <xf numFmtId="233" fontId="35" fillId="0" borderId="1034">
      <alignment horizontal="center" vertical="center"/>
      <protection locked="0"/>
    </xf>
    <xf numFmtId="234" fontId="35" fillId="0" borderId="1034">
      <alignment horizontal="center" vertical="center"/>
      <protection locked="0"/>
    </xf>
    <xf numFmtId="235" fontId="35" fillId="0" borderId="1034">
      <alignment horizontal="center" vertical="center"/>
      <protection locked="0"/>
    </xf>
    <xf numFmtId="236" fontId="35" fillId="0" borderId="1034">
      <alignment horizontal="center" vertical="center"/>
      <protection locked="0"/>
    </xf>
    <xf numFmtId="0" fontId="35" fillId="0" borderId="1034">
      <alignment vertical="center"/>
      <protection locked="0"/>
    </xf>
    <xf numFmtId="232" fontId="35" fillId="0" borderId="1034">
      <alignment horizontal="right" vertical="center"/>
      <protection locked="0"/>
    </xf>
    <xf numFmtId="237" fontId="35" fillId="0" borderId="1034">
      <alignment horizontal="right" vertical="center"/>
      <protection locked="0"/>
    </xf>
    <xf numFmtId="233" fontId="35" fillId="0" borderId="1034">
      <alignment horizontal="right" vertical="center"/>
      <protection locked="0"/>
    </xf>
    <xf numFmtId="234" fontId="35" fillId="0" borderId="1034">
      <alignment horizontal="right" vertical="center"/>
      <protection locked="0"/>
    </xf>
    <xf numFmtId="235" fontId="35" fillId="0" borderId="1034">
      <alignment horizontal="right" vertical="center"/>
      <protection locked="0"/>
    </xf>
    <xf numFmtId="236" fontId="35" fillId="0" borderId="1034">
      <alignment horizontal="right" vertical="center"/>
      <protection locked="0"/>
    </xf>
    <xf numFmtId="0" fontId="103" fillId="38" borderId="1035"/>
    <xf numFmtId="244" fontId="85" fillId="0" borderId="1061"/>
    <xf numFmtId="240" fontId="26" fillId="0" borderId="1032" applyFill="0"/>
    <xf numFmtId="274" fontId="35" fillId="0" borderId="1037"/>
    <xf numFmtId="0" fontId="85" fillId="0" borderId="1038"/>
    <xf numFmtId="0" fontId="148" fillId="0" borderId="1031" applyNumberFormat="0" applyAlignment="0" applyProtection="0">
      <alignment horizontal="left" vertical="center"/>
    </xf>
    <xf numFmtId="323" fontId="3" fillId="23" borderId="1030" applyFill="0" applyBorder="0" applyAlignment="0">
      <alignment horizontal="centerContinuous"/>
    </xf>
    <xf numFmtId="311" fontId="219" fillId="0" borderId="1040" applyBorder="0">
      <protection locked="0"/>
    </xf>
    <xf numFmtId="311" fontId="219" fillId="0" borderId="1042" applyBorder="0">
      <protection locked="0"/>
    </xf>
    <xf numFmtId="233" fontId="35" fillId="0" borderId="1071">
      <alignment horizontal="right" vertical="center"/>
      <protection locked="0"/>
    </xf>
    <xf numFmtId="235" fontId="35" fillId="0" borderId="1071">
      <alignment horizontal="right" vertical="center"/>
      <protection locked="0"/>
    </xf>
    <xf numFmtId="4" fontId="27" fillId="19" borderId="1052" applyNumberFormat="0" applyProtection="0">
      <alignment horizontal="left" vertical="center" indent="1"/>
    </xf>
    <xf numFmtId="232" fontId="35" fillId="0" borderId="1071">
      <alignment horizontal="center" vertical="center"/>
      <protection locked="0"/>
    </xf>
    <xf numFmtId="234" fontId="35" fillId="0" borderId="1071">
      <alignment horizontal="center" vertical="center"/>
      <protection locked="0"/>
    </xf>
    <xf numFmtId="0" fontId="35" fillId="0" borderId="1071">
      <alignment vertical="center"/>
      <protection locked="0"/>
    </xf>
    <xf numFmtId="0" fontId="95" fillId="0" borderId="1070" applyNumberFormat="0" applyFill="0" applyAlignment="0" applyProtection="0"/>
    <xf numFmtId="0" fontId="95" fillId="0" borderId="1046" applyNumberFormat="0" applyFill="0" applyAlignment="0" applyProtection="0"/>
    <xf numFmtId="232" fontId="35" fillId="0" borderId="1047">
      <alignment horizontal="center" vertical="center"/>
      <protection locked="0"/>
    </xf>
    <xf numFmtId="15" fontId="35" fillId="0" borderId="1047">
      <alignment horizontal="center" vertical="center"/>
      <protection locked="0"/>
    </xf>
    <xf numFmtId="233" fontId="35" fillId="0" borderId="1047">
      <alignment horizontal="center" vertical="center"/>
      <protection locked="0"/>
    </xf>
    <xf numFmtId="234" fontId="35" fillId="0" borderId="1047">
      <alignment horizontal="center" vertical="center"/>
      <protection locked="0"/>
    </xf>
    <xf numFmtId="235" fontId="35" fillId="0" borderId="1047">
      <alignment horizontal="center" vertical="center"/>
      <protection locked="0"/>
    </xf>
    <xf numFmtId="236" fontId="35" fillId="0" borderId="1047">
      <alignment horizontal="center" vertical="center"/>
      <protection locked="0"/>
    </xf>
    <xf numFmtId="0" fontId="35" fillId="0" borderId="1047">
      <alignment vertical="center"/>
      <protection locked="0"/>
    </xf>
    <xf numFmtId="232" fontId="35" fillId="0" borderId="1047">
      <alignment horizontal="right" vertical="center"/>
      <protection locked="0"/>
    </xf>
    <xf numFmtId="237" fontId="35" fillId="0" borderId="1047">
      <alignment horizontal="right" vertical="center"/>
      <protection locked="0"/>
    </xf>
    <xf numFmtId="233" fontId="35" fillId="0" borderId="1047">
      <alignment horizontal="right" vertical="center"/>
      <protection locked="0"/>
    </xf>
    <xf numFmtId="234" fontId="35" fillId="0" borderId="1047">
      <alignment horizontal="right" vertical="center"/>
      <protection locked="0"/>
    </xf>
    <xf numFmtId="235" fontId="35" fillId="0" borderId="1047">
      <alignment horizontal="right" vertical="center"/>
      <protection locked="0"/>
    </xf>
    <xf numFmtId="236" fontId="35" fillId="0" borderId="1047">
      <alignment horizontal="right" vertical="center"/>
      <protection locked="0"/>
    </xf>
    <xf numFmtId="0" fontId="103" fillId="38" borderId="1048"/>
    <xf numFmtId="274" fontId="35" fillId="0" borderId="1050"/>
    <xf numFmtId="0" fontId="85" fillId="0" borderId="1051"/>
    <xf numFmtId="311" fontId="219" fillId="0" borderId="1042" applyBorder="0">
      <protection locked="0"/>
    </xf>
    <xf numFmtId="311" fontId="219" fillId="0" borderId="1054" applyBorder="0">
      <protection locked="0"/>
    </xf>
    <xf numFmtId="235" fontId="35" fillId="0" borderId="1071">
      <alignment horizontal="center" vertical="center"/>
      <protection locked="0"/>
    </xf>
    <xf numFmtId="4" fontId="27" fillId="19" borderId="1064" applyNumberFormat="0" applyProtection="0">
      <alignment horizontal="left" vertical="center" indent="1"/>
    </xf>
    <xf numFmtId="0" fontId="95" fillId="0" borderId="1058" applyNumberFormat="0" applyFill="0" applyAlignment="0" applyProtection="0"/>
    <xf numFmtId="232" fontId="35" fillId="0" borderId="1059">
      <alignment horizontal="center" vertical="center"/>
      <protection locked="0"/>
    </xf>
    <xf numFmtId="15" fontId="35" fillId="0" borderId="1059">
      <alignment horizontal="center" vertical="center"/>
      <protection locked="0"/>
    </xf>
    <xf numFmtId="233" fontId="35" fillId="0" borderId="1059">
      <alignment horizontal="center" vertical="center"/>
      <protection locked="0"/>
    </xf>
    <xf numFmtId="234" fontId="35" fillId="0" borderId="1059">
      <alignment horizontal="center" vertical="center"/>
      <protection locked="0"/>
    </xf>
    <xf numFmtId="235" fontId="35" fillId="0" borderId="1059">
      <alignment horizontal="center" vertical="center"/>
      <protection locked="0"/>
    </xf>
    <xf numFmtId="236" fontId="35" fillId="0" borderId="1059">
      <alignment horizontal="center" vertical="center"/>
      <protection locked="0"/>
    </xf>
    <xf numFmtId="0" fontId="35" fillId="0" borderId="1059">
      <alignment vertical="center"/>
      <protection locked="0"/>
    </xf>
    <xf numFmtId="232" fontId="35" fillId="0" borderId="1059">
      <alignment horizontal="right" vertical="center"/>
      <protection locked="0"/>
    </xf>
    <xf numFmtId="237" fontId="35" fillId="0" borderId="1059">
      <alignment horizontal="right" vertical="center"/>
      <protection locked="0"/>
    </xf>
    <xf numFmtId="233" fontId="35" fillId="0" borderId="1059">
      <alignment horizontal="right" vertical="center"/>
      <protection locked="0"/>
    </xf>
    <xf numFmtId="234" fontId="35" fillId="0" borderId="1059">
      <alignment horizontal="right" vertical="center"/>
      <protection locked="0"/>
    </xf>
    <xf numFmtId="235" fontId="35" fillId="0" borderId="1059">
      <alignment horizontal="right" vertical="center"/>
      <protection locked="0"/>
    </xf>
    <xf numFmtId="236" fontId="35" fillId="0" borderId="1059">
      <alignment horizontal="right" vertical="center"/>
      <protection locked="0"/>
    </xf>
    <xf numFmtId="0" fontId="103" fillId="38" borderId="1060"/>
    <xf numFmtId="240" fontId="26" fillId="0" borderId="1057" applyFill="0"/>
    <xf numFmtId="274" fontId="35" fillId="0" borderId="1062"/>
    <xf numFmtId="0" fontId="85" fillId="0" borderId="1063"/>
    <xf numFmtId="0" fontId="148" fillId="0" borderId="1056" applyNumberFormat="0" applyAlignment="0" applyProtection="0">
      <alignment horizontal="left" vertical="center"/>
    </xf>
    <xf numFmtId="323" fontId="3" fillId="23" borderId="1055" applyFill="0" applyBorder="0" applyAlignment="0">
      <alignment horizontal="centerContinuous"/>
    </xf>
    <xf numFmtId="311" fontId="219" fillId="0" borderId="1054" applyBorder="0">
      <protection locked="0"/>
    </xf>
    <xf numFmtId="0" fontId="95" fillId="0" borderId="1070" applyNumberFormat="0" applyFill="0" applyAlignment="0" applyProtection="0"/>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0" fontId="103" fillId="38" borderId="1072"/>
    <xf numFmtId="244" fontId="85" fillId="0" borderId="1073"/>
    <xf numFmtId="274" fontId="35" fillId="0" borderId="1074"/>
    <xf numFmtId="0" fontId="85" fillId="0" borderId="1075"/>
    <xf numFmtId="311" fontId="219" fillId="0" borderId="1066" applyBorder="0">
      <protection locked="0"/>
    </xf>
    <xf numFmtId="235" fontId="35" fillId="0" borderId="1084">
      <alignment horizontal="right" vertical="center"/>
      <protection locked="0"/>
    </xf>
    <xf numFmtId="4" fontId="27" fillId="19" borderId="1076" applyNumberFormat="0" applyProtection="0">
      <alignment horizontal="left" vertical="center" indent="1"/>
    </xf>
    <xf numFmtId="0" fontId="95" fillId="0" borderId="1070" applyNumberFormat="0" applyFill="0" applyAlignment="0" applyProtection="0"/>
    <xf numFmtId="232" fontId="35" fillId="0" borderId="1071">
      <alignment horizontal="center" vertical="center"/>
      <protection locked="0"/>
    </xf>
    <xf numFmtId="15" fontId="35" fillId="0" borderId="1071">
      <alignment horizontal="center" vertical="center"/>
      <protection locked="0"/>
    </xf>
    <xf numFmtId="233"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236" fontId="35" fillId="0" borderId="1071">
      <alignment horizontal="center" vertical="center"/>
      <protection locked="0"/>
    </xf>
    <xf numFmtId="0" fontId="35" fillId="0" borderId="1071">
      <alignment vertical="center"/>
      <protection locked="0"/>
    </xf>
    <xf numFmtId="232" fontId="35" fillId="0" borderId="1071">
      <alignment horizontal="right" vertical="center"/>
      <protection locked="0"/>
    </xf>
    <xf numFmtId="237" fontId="35" fillId="0" borderId="1071">
      <alignment horizontal="right" vertical="center"/>
      <protection locked="0"/>
    </xf>
    <xf numFmtId="233" fontId="35" fillId="0" borderId="1071">
      <alignment horizontal="right" vertical="center"/>
      <protection locked="0"/>
    </xf>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0" fontId="103" fillId="38" borderId="1072"/>
    <xf numFmtId="274" fontId="35" fillId="0" borderId="1074"/>
    <xf numFmtId="0" fontId="85" fillId="0" borderId="1075"/>
    <xf numFmtId="0" fontId="148" fillId="0" borderId="1068" applyNumberFormat="0" applyAlignment="0" applyProtection="0">
      <alignment horizontal="left" vertical="center"/>
    </xf>
    <xf numFmtId="323" fontId="3" fillId="23" borderId="1067" applyFill="0" applyBorder="0" applyAlignment="0">
      <alignment horizontal="centerContinuous"/>
    </xf>
    <xf numFmtId="311" fontId="219" fillId="0" borderId="1066" applyBorder="0">
      <protection locked="0"/>
    </xf>
    <xf numFmtId="311" fontId="219" fillId="0" borderId="1078" applyBorder="0">
      <protection locked="0"/>
    </xf>
    <xf numFmtId="4" fontId="27" fillId="19" borderId="1082" applyNumberFormat="0" applyProtection="0">
      <alignment horizontal="left" vertical="center" indent="1"/>
    </xf>
    <xf numFmtId="0" fontId="95" fillId="0" borderId="1083" applyNumberFormat="0" applyFill="0" applyAlignment="0" applyProtection="0"/>
    <xf numFmtId="232" fontId="35" fillId="0" borderId="1084">
      <alignment horizontal="center" vertical="center"/>
      <protection locked="0"/>
    </xf>
    <xf numFmtId="15" fontId="35" fillId="0" borderId="1084">
      <alignment horizontal="center" vertical="center"/>
      <protection locked="0"/>
    </xf>
    <xf numFmtId="233" fontId="35" fillId="0" borderId="1084">
      <alignment horizontal="center" vertical="center"/>
      <protection locked="0"/>
    </xf>
    <xf numFmtId="234" fontId="35" fillId="0" borderId="1084">
      <alignment horizontal="center" vertical="center"/>
      <protection locked="0"/>
    </xf>
    <xf numFmtId="235" fontId="35" fillId="0" borderId="1084">
      <alignment horizontal="center" vertical="center"/>
      <protection locked="0"/>
    </xf>
    <xf numFmtId="236" fontId="35" fillId="0" borderId="1084">
      <alignment horizontal="center" vertical="center"/>
      <protection locked="0"/>
    </xf>
    <xf numFmtId="0" fontId="35" fillId="0" borderId="1084">
      <alignment vertical="center"/>
      <protection locked="0"/>
    </xf>
    <xf numFmtId="232" fontId="35" fillId="0" borderId="1084">
      <alignment horizontal="right" vertical="center"/>
      <protection locked="0"/>
    </xf>
    <xf numFmtId="237" fontId="35" fillId="0" borderId="1084">
      <alignment horizontal="right" vertical="center"/>
      <protection locked="0"/>
    </xf>
    <xf numFmtId="233" fontId="35" fillId="0" borderId="1084">
      <alignment horizontal="right" vertical="center"/>
      <protection locked="0"/>
    </xf>
    <xf numFmtId="234" fontId="35" fillId="0" borderId="1084">
      <alignment horizontal="right" vertical="center"/>
      <protection locked="0"/>
    </xf>
    <xf numFmtId="235" fontId="35" fillId="0" borderId="1084">
      <alignment horizontal="right" vertical="center"/>
      <protection locked="0"/>
    </xf>
    <xf numFmtId="236" fontId="35" fillId="0" borderId="1084">
      <alignment horizontal="right" vertical="center"/>
      <protection locked="0"/>
    </xf>
    <xf numFmtId="0" fontId="103" fillId="38" borderId="1085"/>
    <xf numFmtId="274" fontId="35" fillId="0" borderId="1087"/>
    <xf numFmtId="0" fontId="85" fillId="0" borderId="1088"/>
    <xf numFmtId="311" fontId="219" fillId="0" borderId="1078" applyBorder="0">
      <protection locked="0"/>
    </xf>
    <xf numFmtId="240" fontId="26" fillId="0" borderId="1129" applyFill="0"/>
    <xf numFmtId="311" fontId="219" fillId="0" borderId="1126" applyBorder="0">
      <protection locked="0"/>
    </xf>
    <xf numFmtId="274" fontId="35" fillId="0" borderId="1110"/>
    <xf numFmtId="0" fontId="95" fillId="0" borderId="1130" applyNumberFormat="0" applyFill="0" applyAlignment="0" applyProtection="0"/>
    <xf numFmtId="274" fontId="35" fillId="0" borderId="1110"/>
    <xf numFmtId="274" fontId="35" fillId="0" borderId="1134"/>
    <xf numFmtId="0" fontId="35" fillId="0" borderId="1131">
      <alignment vertical="center"/>
      <protection locked="0"/>
    </xf>
    <xf numFmtId="10" fontId="3" fillId="64" borderId="853" applyNumberFormat="0" applyBorder="0" applyAlignment="0" applyProtection="0"/>
    <xf numFmtId="0" fontId="118" fillId="21" borderId="853"/>
    <xf numFmtId="232" fontId="35" fillId="0" borderId="1095">
      <alignment horizontal="center" vertical="center"/>
      <protection locked="0"/>
    </xf>
    <xf numFmtId="0" fontId="95" fillId="0" borderId="1106" applyNumberFormat="0" applyFill="0" applyAlignment="0" applyProtection="0"/>
    <xf numFmtId="0" fontId="95" fillId="0" borderId="1130" applyNumberFormat="0" applyFill="0" applyAlignment="0" applyProtection="0"/>
    <xf numFmtId="168" fontId="3" fillId="8" borderId="853" applyNumberFormat="0" applyFont="0" applyBorder="0" applyAlignment="0" applyProtection="0"/>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0" fontId="95" fillId="0" borderId="1094" applyNumberFormat="0" applyFill="0" applyAlignment="0" applyProtection="0"/>
    <xf numFmtId="311" fontId="219" fillId="0" borderId="1090" applyBorder="0">
      <protection locked="0"/>
    </xf>
    <xf numFmtId="0" fontId="85" fillId="0" borderId="1099"/>
    <xf numFmtId="274" fontId="35" fillId="0" borderId="1098"/>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232" fontId="35" fillId="0" borderId="1095">
      <alignment horizontal="center" vertical="center"/>
      <protection locked="0"/>
    </xf>
    <xf numFmtId="0" fontId="95" fillId="0" borderId="1094" applyNumberFormat="0" applyFill="0" applyAlignment="0" applyProtection="0"/>
    <xf numFmtId="233" fontId="35" fillId="0" borderId="1131">
      <alignment horizontal="right" vertical="center"/>
      <protection locked="0"/>
    </xf>
    <xf numFmtId="4" fontId="27" fillId="19" borderId="1100" applyNumberFormat="0" applyProtection="0">
      <alignment horizontal="left" vertical="center" indent="1"/>
    </xf>
    <xf numFmtId="232" fontId="35" fillId="0" borderId="1131">
      <alignment horizontal="right" vertical="center"/>
      <protection locked="0"/>
    </xf>
    <xf numFmtId="234" fontId="35" fillId="0" borderId="1131">
      <alignment horizontal="center" vertical="center"/>
      <protection locked="0"/>
    </xf>
    <xf numFmtId="4" fontId="27" fillId="19" borderId="1100" applyNumberFormat="0" applyProtection="0">
      <alignment horizontal="left" vertical="center" indent="1"/>
    </xf>
    <xf numFmtId="0" fontId="85" fillId="0" borderId="1124"/>
    <xf numFmtId="274" fontId="35" fillId="0" borderId="1123"/>
    <xf numFmtId="244" fontId="85" fillId="0" borderId="1122"/>
    <xf numFmtId="0" fontId="103" fillId="38" borderId="1121"/>
    <xf numFmtId="236" fontId="35" fillId="0" borderId="1120">
      <alignment horizontal="right" vertical="center"/>
      <protection locked="0"/>
    </xf>
    <xf numFmtId="235" fontId="35" fillId="0" borderId="1120">
      <alignment horizontal="right" vertical="center"/>
      <protection locked="0"/>
    </xf>
    <xf numFmtId="234" fontId="35" fillId="0" borderId="1120">
      <alignment horizontal="right" vertical="center"/>
      <protection locked="0"/>
    </xf>
    <xf numFmtId="233" fontId="35" fillId="0" borderId="1120">
      <alignment horizontal="right" vertical="center"/>
      <protection locked="0"/>
    </xf>
    <xf numFmtId="237" fontId="35" fillId="0" borderId="1120">
      <alignment horizontal="right" vertical="center"/>
      <protection locked="0"/>
    </xf>
    <xf numFmtId="232" fontId="35" fillId="0" borderId="1120">
      <alignment horizontal="right" vertical="center"/>
      <protection locked="0"/>
    </xf>
    <xf numFmtId="0" fontId="35" fillId="0" borderId="1120">
      <alignment vertical="center"/>
      <protection locked="0"/>
    </xf>
    <xf numFmtId="236" fontId="35" fillId="0" borderId="1120">
      <alignment horizontal="center" vertical="center"/>
      <protection locked="0"/>
    </xf>
    <xf numFmtId="235" fontId="35" fillId="0" borderId="1120">
      <alignment horizontal="center" vertical="center"/>
      <protection locked="0"/>
    </xf>
    <xf numFmtId="234" fontId="35" fillId="0" borderId="1120">
      <alignment horizontal="center" vertical="center"/>
      <protection locked="0"/>
    </xf>
    <xf numFmtId="233" fontId="35" fillId="0" borderId="1120">
      <alignment horizontal="center" vertical="center"/>
      <protection locked="0"/>
    </xf>
    <xf numFmtId="15" fontId="35" fillId="0" borderId="1120">
      <alignment horizontal="center" vertical="center"/>
      <protection locked="0"/>
    </xf>
    <xf numFmtId="232" fontId="35" fillId="0" borderId="1120">
      <alignment horizontal="center" vertical="center"/>
      <protection locked="0"/>
    </xf>
    <xf numFmtId="0" fontId="95" fillId="0" borderId="1119" applyNumberFormat="0" applyFill="0" applyAlignment="0" applyProtection="0"/>
    <xf numFmtId="4" fontId="27" fillId="19" borderId="1118" applyNumberFormat="0" applyProtection="0">
      <alignment horizontal="left" vertical="center" indent="1"/>
    </xf>
    <xf numFmtId="1" fontId="3" fillId="1" borderId="1089">
      <protection locked="0"/>
    </xf>
    <xf numFmtId="4" fontId="27" fillId="19" borderId="1118" applyNumberFormat="0" applyProtection="0">
      <alignment horizontal="left" vertical="center" indent="1"/>
    </xf>
    <xf numFmtId="311" fontId="219" fillId="0" borderId="1090" applyBorder="0">
      <protection locked="0"/>
    </xf>
    <xf numFmtId="1" fontId="3" fillId="1" borderId="1113">
      <protection locked="0"/>
    </xf>
    <xf numFmtId="311" fontId="219" fillId="0" borderId="1114" applyBorder="0">
      <protection locked="0"/>
    </xf>
    <xf numFmtId="323" fontId="3" fillId="23" borderId="1091" applyFill="0" applyBorder="0" applyAlignment="0">
      <alignment horizontal="centerContinuous"/>
    </xf>
    <xf numFmtId="0" fontId="148" fillId="0" borderId="1092" applyNumberFormat="0" applyAlignment="0" applyProtection="0">
      <alignment horizontal="left" vertical="center"/>
    </xf>
    <xf numFmtId="323" fontId="3" fillId="23" borderId="1115" applyFill="0" applyBorder="0" applyAlignment="0">
      <alignment horizontal="centerContinuous"/>
    </xf>
    <xf numFmtId="0" fontId="85" fillId="0" borderId="1099"/>
    <xf numFmtId="274" fontId="35" fillId="0" borderId="1098"/>
    <xf numFmtId="240" fontId="26" fillId="0" borderId="1093" applyFill="0"/>
    <xf numFmtId="240" fontId="26" fillId="0" borderId="1117" applyFill="0"/>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232" fontId="35" fillId="0" borderId="1095">
      <alignment horizontal="center" vertical="center"/>
      <protection locked="0"/>
    </xf>
    <xf numFmtId="0" fontId="95" fillId="0" borderId="1094" applyNumberFormat="0" applyFill="0" applyAlignment="0" applyProtection="0"/>
    <xf numFmtId="0" fontId="95" fillId="0" borderId="1130" applyNumberFormat="0" applyFill="0" applyAlignment="0" applyProtection="0"/>
    <xf numFmtId="232" fontId="35" fillId="0" borderId="1131">
      <alignment horizontal="center" vertical="center"/>
      <protection locked="0"/>
    </xf>
    <xf numFmtId="15" fontId="35" fillId="0" borderId="1131">
      <alignment horizontal="center" vertical="center"/>
      <protection locked="0"/>
    </xf>
    <xf numFmtId="233"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236" fontId="35" fillId="0" borderId="1131">
      <alignment horizontal="center"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0" fontId="103" fillId="38" borderId="1132"/>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44" fontId="85" fillId="0" borderId="1109"/>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4" fontId="85" fillId="0" borderId="1097"/>
    <xf numFmtId="0" fontId="85" fillId="0" borderId="1135"/>
    <xf numFmtId="240" fontId="26" fillId="0" borderId="1093" applyFill="0"/>
    <xf numFmtId="274" fontId="35" fillId="0" borderId="1098"/>
    <xf numFmtId="0" fontId="148" fillId="0" borderId="1128" applyNumberFormat="0" applyAlignment="0" applyProtection="0">
      <alignment horizontal="left" vertical="center"/>
    </xf>
    <xf numFmtId="323" fontId="3" fillId="23" borderId="1127" applyFill="0" applyBorder="0" applyAlignment="0">
      <alignment horizontal="centerContinuous"/>
    </xf>
    <xf numFmtId="1" fontId="3" fillId="1" borderId="1125">
      <protection locked="0"/>
    </xf>
    <xf numFmtId="0" fontId="148" fillId="0" borderId="1104" applyNumberFormat="0" applyAlignment="0" applyProtection="0">
      <alignment horizontal="left" vertical="center"/>
    </xf>
    <xf numFmtId="0" fontId="85" fillId="0" borderId="1099"/>
    <xf numFmtId="4" fontId="27" fillId="19" borderId="1118" applyNumberFormat="0" applyProtection="0">
      <alignment horizontal="left" vertical="center" indent="1"/>
    </xf>
    <xf numFmtId="4" fontId="27" fillId="19" borderId="1118" applyNumberFormat="0" applyProtection="0">
      <alignment horizontal="left" vertical="center" indent="1"/>
    </xf>
    <xf numFmtId="232" fontId="35" fillId="0" borderId="1131">
      <alignment horizontal="center" vertical="center"/>
      <protection locked="0"/>
    </xf>
    <xf numFmtId="15"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0" fontId="35" fillId="0" borderId="1131">
      <alignment vertical="center"/>
      <protection locked="0"/>
    </xf>
    <xf numFmtId="232" fontId="35" fillId="0" borderId="1131">
      <alignment horizontal="right" vertical="center"/>
      <protection locked="0"/>
    </xf>
    <xf numFmtId="237" fontId="35" fillId="0" borderId="1131">
      <alignment horizontal="right" vertical="center"/>
      <protection locked="0"/>
    </xf>
    <xf numFmtId="234" fontId="35" fillId="0" borderId="1131">
      <alignment horizontal="right" vertical="center"/>
      <protection locked="0"/>
    </xf>
    <xf numFmtId="236" fontId="35" fillId="0" borderId="1131">
      <alignment horizontal="right" vertical="center"/>
      <protection locked="0"/>
    </xf>
    <xf numFmtId="0" fontId="103" fillId="38" borderId="1132"/>
    <xf numFmtId="244" fontId="85" fillId="0" borderId="1133"/>
    <xf numFmtId="274" fontId="35" fillId="0" borderId="1134"/>
    <xf numFmtId="311" fontId="219" fillId="0" borderId="1114" applyBorder="0">
      <protection locked="0"/>
    </xf>
    <xf numFmtId="0" fontId="148" fillId="0" borderId="1092" applyNumberFormat="0" applyAlignment="0" applyProtection="0">
      <alignment horizontal="left" vertical="center"/>
    </xf>
    <xf numFmtId="0" fontId="95" fillId="0" borderId="1130" applyNumberFormat="0" applyFill="0" applyAlignment="0" applyProtection="0"/>
    <xf numFmtId="15" fontId="35" fillId="0" borderId="1131">
      <alignment horizontal="center" vertical="center"/>
      <protection locked="0"/>
    </xf>
    <xf numFmtId="234" fontId="35" fillId="0" borderId="1131">
      <alignment horizontal="center" vertical="center"/>
      <protection locked="0"/>
    </xf>
    <xf numFmtId="236" fontId="35" fillId="0" borderId="1131">
      <alignment horizontal="center" vertical="center"/>
      <protection locked="0"/>
    </xf>
    <xf numFmtId="232" fontId="35" fillId="0" borderId="1131">
      <alignment horizontal="right" vertical="center"/>
      <protection locked="0"/>
    </xf>
    <xf numFmtId="237" fontId="35" fillId="0" borderId="1131">
      <alignment horizontal="right" vertical="center"/>
      <protection locked="0"/>
    </xf>
    <xf numFmtId="233" fontId="35" fillId="0" borderId="1131">
      <alignment horizontal="right" vertical="center"/>
      <protection locked="0"/>
    </xf>
    <xf numFmtId="234" fontId="35" fillId="0" borderId="1131">
      <alignment horizontal="right" vertical="center"/>
      <protection locked="0"/>
    </xf>
    <xf numFmtId="236" fontId="35" fillId="0" borderId="1131">
      <alignment horizontal="right" vertical="center"/>
      <protection locked="0"/>
    </xf>
    <xf numFmtId="0" fontId="103" fillId="38" borderId="1132"/>
    <xf numFmtId="311" fontId="219" fillId="0" borderId="1102" applyBorder="0">
      <protection locked="0"/>
    </xf>
    <xf numFmtId="323" fontId="3" fillId="23" borderId="1091" applyFill="0" applyBorder="0" applyAlignment="0">
      <alignment horizontal="centerContinuous"/>
    </xf>
    <xf numFmtId="1" fontId="3" fillId="1" borderId="1101">
      <protection locked="0"/>
    </xf>
    <xf numFmtId="311" fontId="219" fillId="0" borderId="1126" applyBorder="0">
      <protection locked="0"/>
    </xf>
    <xf numFmtId="232" fontId="35" fillId="0" borderId="1131">
      <alignment horizontal="center" vertical="center"/>
      <protection locked="0"/>
    </xf>
    <xf numFmtId="15" fontId="35" fillId="0" borderId="1131">
      <alignment horizontal="center" vertical="center"/>
      <protection locked="0"/>
    </xf>
    <xf numFmtId="4" fontId="27" fillId="19" borderId="1112" applyNumberFormat="0" applyProtection="0">
      <alignment horizontal="left" vertical="center" indent="1"/>
    </xf>
    <xf numFmtId="4" fontId="27" fillId="19" borderId="1112" applyNumberFormat="0" applyProtection="0">
      <alignment horizontal="left" vertical="center" indent="1"/>
    </xf>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311" fontId="219" fillId="0" borderId="1090" applyBorder="0">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0" fontId="103" fillId="38" borderId="1108"/>
    <xf numFmtId="1" fontId="3" fillId="1" borderId="1089">
      <protection locked="0"/>
    </xf>
    <xf numFmtId="244" fontId="85" fillId="0" borderId="1109"/>
    <xf numFmtId="0" fontId="85" fillId="0" borderId="1111"/>
    <xf numFmtId="311" fontId="219" fillId="0" borderId="1102" applyBorder="0">
      <protection locked="0"/>
    </xf>
    <xf numFmtId="0" fontId="95" fillId="0" borderId="1106" applyNumberFormat="0" applyFill="0" applyAlignment="0" applyProtection="0"/>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244" fontId="85" fillId="0" borderId="1109"/>
    <xf numFmtId="0" fontId="85" fillId="0" borderId="1111"/>
    <xf numFmtId="236" fontId="35" fillId="0" borderId="1131">
      <alignment horizontal="center" vertical="center"/>
      <protection locked="0"/>
    </xf>
    <xf numFmtId="274" fontId="35" fillId="0" borderId="1134"/>
    <xf numFmtId="235" fontId="35" fillId="0" borderId="1131">
      <alignment horizontal="center" vertical="center"/>
      <protection locked="0"/>
    </xf>
    <xf numFmtId="4" fontId="27" fillId="19" borderId="998" applyNumberFormat="0" applyProtection="0">
      <alignment horizontal="left" vertical="center" indent="1"/>
    </xf>
    <xf numFmtId="244" fontId="85" fillId="0" borderId="1133"/>
    <xf numFmtId="4" fontId="27" fillId="19" borderId="1100" applyNumberFormat="0" applyProtection="0">
      <alignment horizontal="left" vertical="center" indent="1"/>
    </xf>
    <xf numFmtId="0" fontId="63" fillId="0" borderId="853">
      <alignment horizontal="centerContinuous"/>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0" fontId="103" fillId="38" borderId="1012"/>
    <xf numFmtId="244" fontId="85" fillId="0" borderId="989"/>
    <xf numFmtId="274" fontId="35" fillId="0" borderId="1014"/>
    <xf numFmtId="0" fontId="85" fillId="0" borderId="1015"/>
    <xf numFmtId="237" fontId="35" fillId="0" borderId="1131">
      <alignment horizontal="right" vertical="center"/>
      <protection locked="0"/>
    </xf>
    <xf numFmtId="311" fontId="219" fillId="0" borderId="1090" applyBorder="0">
      <protection locked="0"/>
    </xf>
    <xf numFmtId="1" fontId="3" fillId="1" borderId="1017">
      <protection locked="0"/>
    </xf>
    <xf numFmtId="237" fontId="35" fillId="0" borderId="1107">
      <alignment horizontal="right" vertical="center"/>
      <protection locked="0"/>
    </xf>
    <xf numFmtId="0" fontId="103" fillId="38" borderId="1108"/>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4" fontId="85" fillId="0" borderId="1097"/>
    <xf numFmtId="274" fontId="35" fillId="0" borderId="1110"/>
    <xf numFmtId="240" fontId="26" fillId="0" borderId="1105" applyFill="0"/>
    <xf numFmtId="274" fontId="35" fillId="0" borderId="1098"/>
    <xf numFmtId="0" fontId="85" fillId="0" borderId="1111"/>
    <xf numFmtId="0" fontId="85" fillId="0" borderId="1099"/>
    <xf numFmtId="323" fontId="3" fillId="23" borderId="1103" applyFill="0" applyBorder="0" applyAlignment="0">
      <alignment horizontal="centerContinuous"/>
    </xf>
    <xf numFmtId="236" fontId="35" fillId="0" borderId="1131">
      <alignment horizontal="center" vertical="center"/>
      <protection locked="0"/>
    </xf>
    <xf numFmtId="233" fontId="35" fillId="0" borderId="1131">
      <alignment horizontal="right" vertical="center"/>
      <protection locked="0"/>
    </xf>
    <xf numFmtId="233" fontId="35" fillId="0" borderId="1131">
      <alignment horizontal="center" vertical="center"/>
      <protection locked="0"/>
    </xf>
    <xf numFmtId="4" fontId="27" fillId="19" borderId="1118" applyNumberFormat="0" applyProtection="0">
      <alignment horizontal="left" vertical="center" indent="1"/>
    </xf>
    <xf numFmtId="0" fontId="95" fillId="0" borderId="1106" applyNumberFormat="0" applyFill="0" applyAlignment="0" applyProtection="0"/>
    <xf numFmtId="234" fontId="35" fillId="0" borderId="1107">
      <alignment horizontal="center" vertical="center"/>
      <protection locked="0"/>
    </xf>
    <xf numFmtId="311" fontId="219" fillId="0" borderId="1090" applyBorder="0">
      <protection locked="0"/>
    </xf>
    <xf numFmtId="236" fontId="35" fillId="0" borderId="1107">
      <alignment horizontal="right" vertical="center"/>
      <protection locked="0"/>
    </xf>
    <xf numFmtId="10" fontId="3" fillId="64" borderId="853" applyNumberFormat="0" applyBorder="0" applyAlignment="0" applyProtection="0"/>
    <xf numFmtId="4" fontId="27" fillId="19" borderId="1100" applyNumberFormat="0" applyProtection="0">
      <alignment horizontal="left" vertical="center" indent="1"/>
    </xf>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0" fontId="26" fillId="0" borderId="985" applyFill="0"/>
    <xf numFmtId="274" fontId="35" fillId="0" borderId="1098"/>
    <xf numFmtId="0" fontId="85" fillId="0" borderId="1099"/>
    <xf numFmtId="0" fontId="148" fillId="0" borderId="1092" applyNumberFormat="0" applyAlignment="0" applyProtection="0">
      <alignment horizontal="left" vertical="center"/>
    </xf>
    <xf numFmtId="323" fontId="3" fillId="23" borderId="1091" applyFill="0" applyBorder="0" applyAlignment="0">
      <alignment horizontal="centerContinuous"/>
    </xf>
    <xf numFmtId="311" fontId="219" fillId="0" borderId="1090" applyBorder="0">
      <protection locked="0"/>
    </xf>
    <xf numFmtId="274" fontId="35" fillId="0" borderId="1098"/>
    <xf numFmtId="0" fontId="85" fillId="0" borderId="1099"/>
    <xf numFmtId="0" fontId="148" fillId="0" borderId="1116" applyNumberFormat="0" applyAlignment="0" applyProtection="0">
      <alignment horizontal="left" vertical="center"/>
    </xf>
    <xf numFmtId="311" fontId="219" fillId="0" borderId="1090" applyBorder="0">
      <protection locked="0"/>
    </xf>
    <xf numFmtId="232" fontId="35" fillId="0" borderId="1131">
      <alignment horizontal="right" vertical="center"/>
      <protection locked="0"/>
    </xf>
    <xf numFmtId="4" fontId="27" fillId="19" borderId="1100" applyNumberFormat="0" applyProtection="0">
      <alignment horizontal="left" vertical="center" indent="1"/>
    </xf>
    <xf numFmtId="0" fontId="85" fillId="0" borderId="1135"/>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0" fontId="26" fillId="0" borderId="1093" applyFill="0"/>
    <xf numFmtId="274" fontId="35" fillId="0" borderId="1098"/>
    <xf numFmtId="0" fontId="85" fillId="0" borderId="1099"/>
    <xf numFmtId="0" fontId="148" fillId="0" borderId="1092" applyNumberFormat="0" applyAlignment="0" applyProtection="0">
      <alignment horizontal="left" vertical="center"/>
    </xf>
    <xf numFmtId="323" fontId="3" fillId="23" borderId="1091" applyFill="0" applyBorder="0" applyAlignment="0">
      <alignment horizontal="centerContinuous"/>
    </xf>
    <xf numFmtId="311" fontId="219" fillId="0" borderId="1090" applyBorder="0">
      <protection locked="0"/>
    </xf>
    <xf numFmtId="0" fontId="35" fillId="0" borderId="1131">
      <alignment vertical="center"/>
      <protection locked="0"/>
    </xf>
    <xf numFmtId="233" fontId="35" fillId="0" borderId="1131">
      <alignment horizontal="center" vertical="center"/>
      <protection locked="0"/>
    </xf>
    <xf numFmtId="235" fontId="35" fillId="0" borderId="1131">
      <alignment horizontal="right" vertical="center"/>
      <protection locked="0"/>
    </xf>
    <xf numFmtId="0" fontId="85" fillId="0" borderId="1135"/>
    <xf numFmtId="232" fontId="35" fillId="0" borderId="1131">
      <alignment horizontal="center" vertical="center"/>
      <protection locked="0"/>
    </xf>
    <xf numFmtId="233" fontId="35" fillId="0" borderId="1131">
      <alignment horizontal="center" vertical="center"/>
      <protection locked="0"/>
    </xf>
    <xf numFmtId="235" fontId="35" fillId="0" borderId="1131">
      <alignment horizontal="center" vertical="center"/>
      <protection locked="0"/>
    </xf>
    <xf numFmtId="0" fontId="35" fillId="0" borderId="1131">
      <alignment vertical="center"/>
      <protection locked="0"/>
    </xf>
    <xf numFmtId="235" fontId="35" fillId="0" borderId="1131">
      <alignment horizontal="right" vertical="center"/>
      <protection locked="0"/>
    </xf>
    <xf numFmtId="244" fontId="85" fillId="0" borderId="1133"/>
    <xf numFmtId="311" fontId="219" fillId="0" borderId="1102" applyBorder="0">
      <protection locked="0"/>
    </xf>
    <xf numFmtId="4" fontId="27" fillId="19" borderId="1112" applyNumberFormat="0" applyProtection="0">
      <alignment horizontal="left" vertical="center" indent="1"/>
    </xf>
    <xf numFmtId="0" fontId="95" fillId="0" borderId="1106" applyNumberFormat="0" applyFill="0" applyAlignment="0" applyProtection="0"/>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274" fontId="35" fillId="0" borderId="1110"/>
    <xf numFmtId="0" fontId="85" fillId="0" borderId="1111"/>
    <xf numFmtId="311" fontId="219" fillId="0" borderId="1102" applyBorder="0">
      <protection locked="0"/>
    </xf>
    <xf numFmtId="4" fontId="27" fillId="19" borderId="1118" applyNumberFormat="0" applyProtection="0">
      <alignment horizontal="left" vertical="center" indent="1"/>
    </xf>
    <xf numFmtId="311" fontId="219" fillId="0" borderId="1090" applyBorder="0">
      <protection locked="0"/>
    </xf>
    <xf numFmtId="311" fontId="219" fillId="0" borderId="1090" applyBorder="0">
      <protection locked="0"/>
    </xf>
    <xf numFmtId="237" fontId="35" fillId="0" borderId="1131">
      <alignment horizontal="right" vertical="center"/>
      <protection locked="0"/>
    </xf>
    <xf numFmtId="233" fontId="35" fillId="0" borderId="1131">
      <alignment horizontal="right"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0" fontId="103" fillId="38" borderId="1132"/>
    <xf numFmtId="274" fontId="35" fillId="0" borderId="1134"/>
    <xf numFmtId="0" fontId="85" fillId="0" borderId="1135"/>
    <xf numFmtId="0" fontId="148" fillId="0" borderId="1128" applyNumberFormat="0" applyAlignment="0" applyProtection="0">
      <alignment horizontal="left" vertical="center"/>
    </xf>
    <xf numFmtId="323" fontId="3" fillId="23" borderId="1127" applyFill="0" applyBorder="0" applyAlignment="0">
      <alignment horizontal="centerContinuous"/>
    </xf>
    <xf numFmtId="311" fontId="219" fillId="0" borderId="1114" applyBorder="0">
      <protection locked="0"/>
    </xf>
    <xf numFmtId="244" fontId="85" fillId="0" borderId="1169"/>
    <xf numFmtId="274" fontId="35" fillId="0" borderId="1170"/>
    <xf numFmtId="0" fontId="85" fillId="0" borderId="1171"/>
    <xf numFmtId="0" fontId="85" fillId="0" borderId="1195"/>
    <xf numFmtId="4" fontId="27" fillId="19" borderId="1136" applyNumberFormat="0" applyProtection="0">
      <alignment horizontal="left" vertical="center" indent="1"/>
    </xf>
    <xf numFmtId="237" fontId="35" fillId="0" borderId="1179">
      <alignment horizontal="right" vertical="center"/>
      <protection locked="0"/>
    </xf>
    <xf numFmtId="0" fontId="35" fillId="0" borderId="1179">
      <alignment vertical="center"/>
      <protection locked="0"/>
    </xf>
    <xf numFmtId="232" fontId="35" fillId="0" borderId="1179">
      <alignment horizontal="center" vertical="center"/>
      <protection locked="0"/>
    </xf>
    <xf numFmtId="0" fontId="103" fillId="38" borderId="1180"/>
    <xf numFmtId="4" fontId="27" fillId="19" borderId="1184" applyNumberFormat="0" applyProtection="0">
      <alignment horizontal="left" vertical="center" indent="1"/>
    </xf>
    <xf numFmtId="233" fontId="35" fillId="0" borderId="1191">
      <alignment horizontal="right" vertical="center"/>
      <protection locked="0"/>
    </xf>
    <xf numFmtId="15" fontId="35" fillId="0" borderId="1179">
      <alignment horizontal="center" vertical="center"/>
      <protection locked="0"/>
    </xf>
    <xf numFmtId="0" fontId="95" fillId="0" borderId="1190" applyNumberFormat="0" applyFill="0" applyAlignment="0" applyProtection="0"/>
    <xf numFmtId="236" fontId="35" fillId="0" borderId="1191">
      <alignment horizontal="right" vertical="center"/>
      <protection locked="0"/>
    </xf>
    <xf numFmtId="15" fontId="35" fillId="0" borderId="1191">
      <alignment horizontal="center" vertical="center"/>
      <protection locked="0"/>
    </xf>
    <xf numFmtId="274" fontId="35" fillId="0" borderId="1194"/>
    <xf numFmtId="233" fontId="35" fillId="0" borderId="1143">
      <alignment horizontal="center" vertical="center"/>
      <protection locked="0"/>
    </xf>
    <xf numFmtId="15" fontId="35" fillId="0" borderId="1143">
      <alignment horizontal="center" vertical="center"/>
      <protection locked="0"/>
    </xf>
    <xf numFmtId="232" fontId="35" fillId="0" borderId="1143">
      <alignment horizontal="center" vertical="center"/>
      <protection locked="0"/>
    </xf>
    <xf numFmtId="0" fontId="95" fillId="0" borderId="1142" applyNumberFormat="0" applyFill="0" applyAlignment="0" applyProtection="0"/>
    <xf numFmtId="4" fontId="27" fillId="19" borderId="1160" applyNumberFormat="0" applyProtection="0">
      <alignment horizontal="left" vertical="center" indent="1"/>
    </xf>
    <xf numFmtId="234" fontId="35" fillId="0" borderId="1179">
      <alignment horizontal="right" vertical="center"/>
      <protection locked="0"/>
    </xf>
    <xf numFmtId="235" fontId="35" fillId="0" borderId="1191">
      <alignment horizontal="right" vertical="center"/>
      <protection locked="0"/>
    </xf>
    <xf numFmtId="236" fontId="35" fillId="0" borderId="1179">
      <alignment horizontal="center" vertical="center"/>
      <protection locked="0"/>
    </xf>
    <xf numFmtId="233" fontId="35" fillId="0" borderId="1179">
      <alignment horizontal="center" vertical="center"/>
      <protection locked="0"/>
    </xf>
    <xf numFmtId="0" fontId="95" fillId="0" borderId="1178" applyNumberFormat="0" applyFill="0" applyAlignment="0" applyProtection="0"/>
    <xf numFmtId="235" fontId="35" fillId="0" borderId="1316">
      <alignment horizontal="center" vertical="center"/>
      <protection locked="0"/>
    </xf>
    <xf numFmtId="4" fontId="27" fillId="19" borderId="1148" applyNumberFormat="0" applyProtection="0">
      <alignment horizontal="left" vertical="center" indent="1"/>
    </xf>
    <xf numFmtId="4" fontId="27" fillId="19" borderId="1196" applyNumberFormat="0" applyProtection="0">
      <alignment horizontal="left" vertical="center" indent="1"/>
    </xf>
    <xf numFmtId="232" fontId="35" fillId="0" borderId="1191">
      <alignment horizontal="center" vertical="center"/>
      <protection locked="0"/>
    </xf>
    <xf numFmtId="232" fontId="35" fillId="0" borderId="1191">
      <alignment horizontal="center" vertical="center"/>
      <protection locked="0"/>
    </xf>
    <xf numFmtId="0" fontId="85" fillId="0" borderId="1183"/>
    <xf numFmtId="244" fontId="85" fillId="0" borderId="1181"/>
    <xf numFmtId="236" fontId="35" fillId="0" borderId="1179">
      <alignment horizontal="right" vertical="center"/>
      <protection locked="0"/>
    </xf>
    <xf numFmtId="234" fontId="35" fillId="0" borderId="1179">
      <alignment horizontal="right" vertical="center"/>
      <protection locked="0"/>
    </xf>
    <xf numFmtId="237" fontId="35" fillId="0" borderId="1179">
      <alignment horizontal="right" vertical="center"/>
      <protection locked="0"/>
    </xf>
    <xf numFmtId="232" fontId="35" fillId="0" borderId="1179">
      <alignment horizontal="right" vertical="center"/>
      <protection locked="0"/>
    </xf>
    <xf numFmtId="236" fontId="35" fillId="0" borderId="1179">
      <alignment horizontal="center" vertical="center"/>
      <protection locked="0"/>
    </xf>
    <xf numFmtId="235" fontId="35" fillId="0" borderId="1179">
      <alignment horizontal="center" vertical="center"/>
      <protection locked="0"/>
    </xf>
    <xf numFmtId="233" fontId="35" fillId="0" borderId="1179">
      <alignment horizontal="center" vertical="center"/>
      <protection locked="0"/>
    </xf>
    <xf numFmtId="15" fontId="35" fillId="0" borderId="1179">
      <alignment horizontal="center" vertical="center"/>
      <protection locked="0"/>
    </xf>
    <xf numFmtId="232" fontId="35" fillId="0" borderId="1179">
      <alignment horizontal="center" vertical="center"/>
      <protection locked="0"/>
    </xf>
    <xf numFmtId="0" fontId="95" fillId="0" borderId="1178" applyNumberFormat="0" applyFill="0" applyAlignment="0" applyProtection="0"/>
    <xf numFmtId="237" fontId="35" fillId="0" borderId="1191">
      <alignment horizontal="right" vertical="center"/>
      <protection locked="0"/>
    </xf>
    <xf numFmtId="4" fontId="27" fillId="19" borderId="1184" applyNumberFormat="0" applyProtection="0">
      <alignment horizontal="left" vertical="center" indent="1"/>
    </xf>
    <xf numFmtId="0" fontId="85" fillId="0" borderId="1195"/>
    <xf numFmtId="0" fontId="95" fillId="0" borderId="1190" applyNumberFormat="0" applyFill="0" applyAlignment="0" applyProtection="0"/>
    <xf numFmtId="4" fontId="27" fillId="19" borderId="1184" applyNumberFormat="0" applyProtection="0">
      <alignment horizontal="left" vertical="center" indent="1"/>
    </xf>
    <xf numFmtId="1" fontId="3" fillId="1" borderId="1149">
      <protection locked="0"/>
    </xf>
    <xf numFmtId="244" fontId="85" fillId="0" borderId="1193"/>
    <xf numFmtId="236" fontId="35" fillId="0" borderId="1191">
      <alignment horizontal="right" vertical="center"/>
      <protection locked="0"/>
    </xf>
    <xf numFmtId="235" fontId="35" fillId="0" borderId="1191">
      <alignment horizontal="right" vertical="center"/>
      <protection locked="0"/>
    </xf>
    <xf numFmtId="234" fontId="35" fillId="0" borderId="1191">
      <alignment horizontal="right" vertical="center"/>
      <protection locked="0"/>
    </xf>
    <xf numFmtId="233" fontId="35" fillId="0" borderId="1191">
      <alignment horizontal="right" vertical="center"/>
      <protection locked="0"/>
    </xf>
    <xf numFmtId="237" fontId="35" fillId="0" borderId="1191">
      <alignment horizontal="right" vertical="center"/>
      <protection locked="0"/>
    </xf>
    <xf numFmtId="232" fontId="35" fillId="0" borderId="1191">
      <alignment horizontal="right" vertical="center"/>
      <protection locked="0"/>
    </xf>
    <xf numFmtId="0" fontId="35" fillId="0" borderId="1191">
      <alignment vertical="center"/>
      <protection locked="0"/>
    </xf>
    <xf numFmtId="236" fontId="35" fillId="0" borderId="1191">
      <alignment horizontal="center" vertical="center"/>
      <protection locked="0"/>
    </xf>
    <xf numFmtId="311" fontId="219" fillId="0" borderId="1150" applyBorder="0">
      <protection locked="0"/>
    </xf>
    <xf numFmtId="234" fontId="35" fillId="0" borderId="1191">
      <alignment horizontal="center" vertical="center"/>
      <protection locked="0"/>
    </xf>
    <xf numFmtId="233" fontId="35" fillId="0" borderId="1191">
      <alignment horizontal="center" vertical="center"/>
      <protection locked="0"/>
    </xf>
    <xf numFmtId="15" fontId="35" fillId="0" borderId="1191">
      <alignment horizontal="center" vertical="center"/>
      <protection locked="0"/>
    </xf>
    <xf numFmtId="0" fontId="95" fillId="0" borderId="1190" applyNumberFormat="0" applyFill="0" applyAlignment="0" applyProtection="0"/>
    <xf numFmtId="311" fontId="219" fillId="0" borderId="1186" applyBorder="0">
      <protection locked="0"/>
    </xf>
    <xf numFmtId="0" fontId="85" fillId="0" borderId="1195"/>
    <xf numFmtId="274" fontId="35" fillId="0" borderId="1194"/>
    <xf numFmtId="235" fontId="35" fillId="0" borderId="1191">
      <alignment horizontal="right" vertical="center"/>
      <protection locked="0"/>
    </xf>
    <xf numFmtId="233" fontId="35" fillId="0" borderId="1191">
      <alignment horizontal="right" vertical="center"/>
      <protection locked="0"/>
    </xf>
    <xf numFmtId="232" fontId="35" fillId="0" borderId="1191">
      <alignment horizontal="right" vertical="center"/>
      <protection locked="0"/>
    </xf>
    <xf numFmtId="0" fontId="35" fillId="0" borderId="1191">
      <alignment vertical="center"/>
      <protection locked="0"/>
    </xf>
    <xf numFmtId="236" fontId="35" fillId="0" borderId="1191">
      <alignment horizontal="center" vertical="center"/>
      <protection locked="0"/>
    </xf>
    <xf numFmtId="235" fontId="35" fillId="0" borderId="1191">
      <alignment horizontal="center" vertical="center"/>
      <protection locked="0"/>
    </xf>
    <xf numFmtId="234" fontId="35" fillId="0" borderId="1191">
      <alignment horizontal="center" vertical="center"/>
      <protection locked="0"/>
    </xf>
    <xf numFmtId="1" fontId="3" fillId="1" borderId="1173">
      <protection locked="0"/>
    </xf>
    <xf numFmtId="311" fontId="219" fillId="0" borderId="1174" applyBorder="0">
      <protection locked="0"/>
    </xf>
    <xf numFmtId="323" fontId="3" fillId="23" borderId="1151" applyFill="0" applyBorder="0" applyAlignment="0">
      <alignment horizontal="centerContinuous"/>
    </xf>
    <xf numFmtId="1" fontId="3" fillId="1" borderId="1185">
      <protection locked="0"/>
    </xf>
    <xf numFmtId="0" fontId="148" fillId="0" borderId="1152" applyNumberFormat="0" applyAlignment="0" applyProtection="0">
      <alignment horizontal="left" vertical="center"/>
    </xf>
    <xf numFmtId="323" fontId="3" fillId="23" borderId="1175" applyFill="0" applyBorder="0" applyAlignment="0">
      <alignment horizontal="centerContinuous"/>
    </xf>
    <xf numFmtId="0" fontId="148" fillId="0" borderId="1176" applyNumberFormat="0" applyAlignment="0" applyProtection="0">
      <alignment horizontal="left" vertical="center"/>
    </xf>
    <xf numFmtId="323" fontId="3" fillId="23" borderId="1187" applyFill="0" applyBorder="0" applyAlignment="0">
      <alignment horizontal="centerContinuous"/>
    </xf>
    <xf numFmtId="0" fontId="85" fillId="0" borderId="1159"/>
    <xf numFmtId="0" fontId="85" fillId="0" borderId="1195"/>
    <xf numFmtId="274" fontId="35" fillId="0" borderId="1182"/>
    <xf numFmtId="240" fontId="26" fillId="0" borderId="1177" applyFill="0"/>
    <xf numFmtId="274" fontId="35" fillId="0" borderId="1158"/>
    <xf numFmtId="240" fontId="26" fillId="0" borderId="1153" applyFill="0"/>
    <xf numFmtId="240" fontId="26" fillId="0" borderId="1189" applyFill="0"/>
    <xf numFmtId="244" fontId="85" fillId="0" borderId="1181"/>
    <xf numFmtId="0" fontId="103" fillId="38" borderId="1180"/>
    <xf numFmtId="236" fontId="35" fillId="0" borderId="1179">
      <alignment horizontal="right" vertical="center"/>
      <protection locked="0"/>
    </xf>
    <xf numFmtId="235" fontId="35" fillId="0" borderId="1179">
      <alignment horizontal="right" vertical="center"/>
      <protection locked="0"/>
    </xf>
    <xf numFmtId="234" fontId="35" fillId="0" borderId="1179">
      <alignment horizontal="right" vertical="center"/>
      <protection locked="0"/>
    </xf>
    <xf numFmtId="233" fontId="35" fillId="0" borderId="1179">
      <alignment horizontal="right" vertical="center"/>
      <protection locked="0"/>
    </xf>
    <xf numFmtId="237" fontId="35" fillId="0" borderId="1179">
      <alignment horizontal="right" vertical="center"/>
      <protection locked="0"/>
    </xf>
    <xf numFmtId="232" fontId="35" fillId="0" borderId="1179">
      <alignment horizontal="right" vertical="center"/>
      <protection locked="0"/>
    </xf>
    <xf numFmtId="0" fontId="35" fillId="0" borderId="1179">
      <alignment vertical="center"/>
      <protection locked="0"/>
    </xf>
    <xf numFmtId="236" fontId="35" fillId="0" borderId="1179">
      <alignment horizontal="center" vertical="center"/>
      <protection locked="0"/>
    </xf>
    <xf numFmtId="235" fontId="35" fillId="0" borderId="1179">
      <alignment horizontal="center" vertical="center"/>
      <protection locked="0"/>
    </xf>
    <xf numFmtId="234" fontId="35" fillId="0" borderId="1179">
      <alignment horizontal="center" vertical="center"/>
      <protection locked="0"/>
    </xf>
    <xf numFmtId="233" fontId="35" fillId="0" borderId="1179">
      <alignment horizontal="center" vertical="center"/>
      <protection locked="0"/>
    </xf>
    <xf numFmtId="15" fontId="35" fillId="0" borderId="1179">
      <alignment horizontal="center" vertical="center"/>
      <protection locked="0"/>
    </xf>
    <xf numFmtId="232" fontId="35" fillId="0" borderId="1179">
      <alignment horizontal="center" vertical="center"/>
      <protection locked="0"/>
    </xf>
    <xf numFmtId="0" fontId="95" fillId="0" borderId="1178" applyNumberFormat="0" applyFill="0" applyAlignment="0" applyProtection="0"/>
    <xf numFmtId="244" fontId="85" fillId="0" borderId="1157"/>
    <xf numFmtId="0" fontId="103" fillId="38" borderId="1192"/>
    <xf numFmtId="234" fontId="35" fillId="0" borderId="1191">
      <alignment horizontal="right" vertical="center"/>
      <protection locked="0"/>
    </xf>
    <xf numFmtId="236" fontId="35" fillId="0" borderId="1191">
      <alignment horizontal="center" vertical="center"/>
      <protection locked="0"/>
    </xf>
    <xf numFmtId="235" fontId="35" fillId="0" borderId="1191">
      <alignment horizontal="center" vertical="center"/>
      <protection locked="0"/>
    </xf>
    <xf numFmtId="234" fontId="35" fillId="0" borderId="1191">
      <alignment horizontal="center" vertical="center"/>
      <protection locked="0"/>
    </xf>
    <xf numFmtId="0" fontId="103" fillId="38" borderId="1156"/>
    <xf numFmtId="233" fontId="35" fillId="0" borderId="1191">
      <alignment horizontal="center" vertical="center"/>
      <protection locked="0"/>
    </xf>
    <xf numFmtId="236" fontId="35" fillId="0" borderId="1155">
      <alignment horizontal="right" vertical="center"/>
      <protection locked="0"/>
    </xf>
    <xf numFmtId="235" fontId="35" fillId="0" borderId="1155">
      <alignment horizontal="right" vertical="center"/>
      <protection locked="0"/>
    </xf>
    <xf numFmtId="234" fontId="35" fillId="0" borderId="1155">
      <alignment horizontal="right" vertical="center"/>
      <protection locked="0"/>
    </xf>
    <xf numFmtId="233" fontId="35" fillId="0" borderId="1155">
      <alignment horizontal="right" vertical="center"/>
      <protection locked="0"/>
    </xf>
    <xf numFmtId="237" fontId="35" fillId="0" borderId="1155">
      <alignment horizontal="right" vertical="center"/>
      <protection locked="0"/>
    </xf>
    <xf numFmtId="232" fontId="35" fillId="0" borderId="1155">
      <alignment horizontal="right" vertical="center"/>
      <protection locked="0"/>
    </xf>
    <xf numFmtId="0" fontId="35" fillId="0" borderId="1155">
      <alignment vertical="center"/>
      <protection locked="0"/>
    </xf>
    <xf numFmtId="236" fontId="35" fillId="0" borderId="1155">
      <alignment horizontal="center" vertical="center"/>
      <protection locked="0"/>
    </xf>
    <xf numFmtId="235" fontId="35" fillId="0" borderId="1155">
      <alignment horizontal="center" vertical="center"/>
      <protection locked="0"/>
    </xf>
    <xf numFmtId="234" fontId="35" fillId="0" borderId="1155">
      <alignment horizontal="center" vertical="center"/>
      <protection locked="0"/>
    </xf>
    <xf numFmtId="233" fontId="35" fillId="0" borderId="1155">
      <alignment horizontal="center" vertical="center"/>
      <protection locked="0"/>
    </xf>
    <xf numFmtId="15" fontId="35" fillId="0" borderId="1155">
      <alignment horizontal="center" vertical="center"/>
      <protection locked="0"/>
    </xf>
    <xf numFmtId="232" fontId="35" fillId="0" borderId="1155">
      <alignment horizontal="center" vertical="center"/>
      <protection locked="0"/>
    </xf>
    <xf numFmtId="0" fontId="95" fillId="0" borderId="1154"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2" fontId="35" fillId="0" borderId="1191">
      <alignment horizontal="right" vertical="center"/>
      <protection locked="0"/>
    </xf>
    <xf numFmtId="233" fontId="35" fillId="0" borderId="1191">
      <alignment horizontal="right" vertical="center"/>
      <protection locked="0"/>
    </xf>
    <xf numFmtId="235" fontId="35" fillId="0" borderId="1191">
      <alignment horizontal="right" vertical="center"/>
      <protection locked="0"/>
    </xf>
    <xf numFmtId="0" fontId="95" fillId="0" borderId="1178" applyNumberFormat="0" applyFill="0" applyAlignment="0" applyProtection="0"/>
    <xf numFmtId="232"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4" fontId="85" fillId="0" borderId="1193"/>
    <xf numFmtId="244" fontId="85" fillId="0" borderId="1181"/>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4" fontId="85" fillId="0" borderId="1169"/>
    <xf numFmtId="240" fontId="26" fillId="0" borderId="1189" applyFill="0"/>
    <xf numFmtId="240" fontId="26" fillId="0" borderId="1177" applyFill="0"/>
    <xf numFmtId="0" fontId="95" fillId="0" borderId="1142" applyNumberFormat="0" applyFill="0" applyAlignment="0" applyProtection="0"/>
    <xf numFmtId="232" fontId="35" fillId="0" borderId="1143">
      <alignment horizontal="center" vertical="center"/>
      <protection locked="0"/>
    </xf>
    <xf numFmtId="15" fontId="35" fillId="0" borderId="1143">
      <alignment horizontal="center" vertical="center"/>
      <protection locked="0"/>
    </xf>
    <xf numFmtId="233" fontId="35" fillId="0" borderId="1143">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0" fontId="35" fillId="0" borderId="1143">
      <alignment vertical="center"/>
      <protection locked="0"/>
    </xf>
    <xf numFmtId="232" fontId="35" fillId="0" borderId="1143">
      <alignment horizontal="right" vertical="center"/>
      <protection locked="0"/>
    </xf>
    <xf numFmtId="237" fontId="35" fillId="0" borderId="1143">
      <alignment horizontal="right" vertical="center"/>
      <protection locked="0"/>
    </xf>
    <xf numFmtId="233"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0" fontId="103" fillId="38" borderId="1144"/>
    <xf numFmtId="244" fontId="85" fillId="0" borderId="1145"/>
    <xf numFmtId="0" fontId="85" fillId="0" borderId="1183"/>
    <xf numFmtId="240" fontId="26" fillId="0" borderId="1141" applyFill="0"/>
    <xf numFmtId="274" fontId="35" fillId="0" borderId="1146"/>
    <xf numFmtId="323" fontId="3" fillId="23" borderId="1187" applyFill="0" applyBorder="0" applyAlignment="0">
      <alignment horizontal="centerContinuous"/>
    </xf>
    <xf numFmtId="0" fontId="85" fillId="0" borderId="1171"/>
    <xf numFmtId="0" fontId="148" fillId="0" borderId="1176" applyNumberFormat="0" applyAlignment="0" applyProtection="0">
      <alignment horizontal="left" vertical="center"/>
    </xf>
    <xf numFmtId="1" fontId="3" fillId="1" borderId="1185">
      <protection locked="0"/>
    </xf>
    <xf numFmtId="0" fontId="148" fillId="0" borderId="1164" applyNumberFormat="0" applyAlignment="0" applyProtection="0">
      <alignment horizontal="left" vertical="center"/>
    </xf>
    <xf numFmtId="246" fontId="48" fillId="0" borderId="500"/>
    <xf numFmtId="323" fontId="3" fillId="23" borderId="1163" applyFill="0" applyBorder="0" applyAlignment="0">
      <alignment horizontal="centerContinuous"/>
    </xf>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0" fontId="85" fillId="0" borderId="1147"/>
    <xf numFmtId="235" fontId="35" fillId="0" borderId="1191">
      <alignment horizontal="right" vertical="center"/>
      <protection locked="0"/>
    </xf>
    <xf numFmtId="0" fontId="103" fillId="38" borderId="1192"/>
    <xf numFmtId="244" fontId="85" fillId="0" borderId="1193"/>
    <xf numFmtId="274" fontId="35" fillId="0" borderId="1194"/>
    <xf numFmtId="0" fontId="85" fillId="0" borderId="1195"/>
    <xf numFmtId="1" fontId="3" fillId="1" borderId="1185">
      <protection locked="0"/>
    </xf>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44" fontId="85" fillId="0" borderId="1193"/>
    <xf numFmtId="4" fontId="27" fillId="19" borderId="1184" applyNumberFormat="0" applyProtection="0">
      <alignment horizontal="left" vertical="center" indent="1"/>
    </xf>
    <xf numFmtId="311" fontId="219" fillId="0" borderId="1162" applyBorder="0">
      <protection locked="0"/>
    </xf>
    <xf numFmtId="1" fontId="3" fillId="1" borderId="1161">
      <protection locked="0"/>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0" fontId="148" fillId="0" borderId="1140" applyNumberFormat="0" applyAlignment="0" applyProtection="0">
      <alignment horizontal="left" vertical="center"/>
    </xf>
    <xf numFmtId="236" fontId="35" fillId="0" borderId="1179">
      <alignment horizontal="center"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92"/>
    <xf numFmtId="0" fontId="103" fillId="38" borderId="1180"/>
    <xf numFmtId="244" fontId="85" fillId="0" borderId="1181"/>
    <xf numFmtId="274" fontId="35" fillId="0" borderId="1182"/>
    <xf numFmtId="0" fontId="85" fillId="0" borderId="1183"/>
    <xf numFmtId="311" fontId="219" fillId="0" borderId="1174" applyBorder="0">
      <protection locked="0"/>
    </xf>
    <xf numFmtId="323" fontId="3" fillId="23" borderId="1139" applyFill="0" applyBorder="0" applyAlignment="0">
      <alignment horizontal="centerContinuous"/>
    </xf>
    <xf numFmtId="0" fontId="35" fillId="0" borderId="1191">
      <alignment vertical="center"/>
      <protection locked="0"/>
    </xf>
    <xf numFmtId="237"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3" fontId="79" fillId="10" borderId="853" applyFont="0" applyAlignment="0" applyProtection="0"/>
    <xf numFmtId="4" fontId="27" fillId="19" borderId="1172" applyNumberFormat="0" applyProtection="0">
      <alignment horizontal="left" vertical="center" indent="1"/>
    </xf>
    <xf numFmtId="4" fontId="27" fillId="19" borderId="1196" applyNumberFormat="0" applyProtection="0">
      <alignment horizontal="left" vertical="center" indent="1"/>
    </xf>
    <xf numFmtId="15" fontId="35" fillId="0" borderId="1191">
      <alignment horizontal="center" vertical="center"/>
      <protection locked="0"/>
    </xf>
    <xf numFmtId="311" fontId="219" fillId="0" borderId="1514" applyBorder="0">
      <protection locked="0"/>
    </xf>
    <xf numFmtId="1" fontId="3" fillId="1" borderId="1513">
      <protection locked="0"/>
    </xf>
    <xf numFmtId="4" fontId="27" fillId="19" borderId="1172" applyNumberFormat="0" applyProtection="0">
      <alignment horizontal="left" vertical="center" indent="1"/>
    </xf>
    <xf numFmtId="0" fontId="95" fillId="0" borderId="1166" applyNumberFormat="0" applyFill="0" applyAlignment="0" applyProtection="0"/>
    <xf numFmtId="232" fontId="35" fillId="0" borderId="1167">
      <alignment horizontal="center" vertical="center"/>
      <protection locked="0"/>
    </xf>
    <xf numFmtId="311" fontId="219" fillId="0" borderId="1138" applyBorder="0">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1" fontId="3" fillId="1" borderId="1137">
      <protection locked="0"/>
    </xf>
    <xf numFmtId="0" fontId="103" fillId="38" borderId="1168"/>
    <xf numFmtId="311" fontId="219" fillId="0" borderId="1162" applyBorder="0">
      <protection locked="0"/>
    </xf>
    <xf numFmtId="0" fontId="85" fillId="0" borderId="1183"/>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0" fontId="103" fillId="38" borderId="1168"/>
    <xf numFmtId="244" fontId="85" fillId="0" borderId="1169"/>
    <xf numFmtId="274" fontId="35" fillId="0" borderId="1182"/>
    <xf numFmtId="274" fontId="35" fillId="0" borderId="1170"/>
    <xf numFmtId="0" fontId="85" fillId="0" borderId="1171"/>
    <xf numFmtId="311" fontId="219" fillId="0" borderId="1186" applyBorder="0">
      <protection locked="0"/>
    </xf>
    <xf numFmtId="237" fontId="35" fillId="0" borderId="1179">
      <alignment horizontal="right" vertical="center"/>
      <protection locked="0"/>
    </xf>
    <xf numFmtId="1" fontId="3" fillId="1" borderId="1173">
      <protection locked="0"/>
    </xf>
    <xf numFmtId="0" fontId="95" fillId="0" borderId="1190" applyNumberFormat="0" applyFill="0" applyAlignment="0" applyProtection="0"/>
    <xf numFmtId="15" fontId="35" fillId="0" borderId="1316">
      <alignment horizontal="center" vertical="center"/>
      <protection locked="0"/>
    </xf>
    <xf numFmtId="4" fontId="27" fillId="19" borderId="1016" applyNumberFormat="0" applyProtection="0">
      <alignment horizontal="left" vertical="center" indent="1"/>
    </xf>
    <xf numFmtId="274" fontId="35" fillId="0" borderId="1170"/>
    <xf numFmtId="237" fontId="35" fillId="0" borderId="1191">
      <alignment horizontal="right" vertical="center"/>
      <protection locked="0"/>
    </xf>
    <xf numFmtId="0" fontId="35" fillId="0" borderId="1179">
      <alignment vertical="center"/>
      <protection locked="0"/>
    </xf>
    <xf numFmtId="311" fontId="219" fillId="0" borderId="1138" applyBorder="0">
      <protection locked="0"/>
    </xf>
    <xf numFmtId="235" fontId="35" fillId="0" borderId="1179">
      <alignment horizontal="center" vertical="center"/>
      <protection locked="0"/>
    </xf>
    <xf numFmtId="233" fontId="35" fillId="0" borderId="1191">
      <alignment horizontal="right" vertical="center"/>
      <protection locked="0"/>
    </xf>
    <xf numFmtId="236" fontId="35" fillId="0" borderId="1191">
      <alignment horizontal="righ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91">
      <alignment horizontal="center" vertical="center"/>
      <protection locked="0"/>
    </xf>
    <xf numFmtId="15" fontId="35" fillId="0" borderId="1167">
      <alignment horizontal="center" vertical="center"/>
      <protection locked="0"/>
    </xf>
    <xf numFmtId="311" fontId="219" fillId="0" borderId="1138" applyBorder="0">
      <protection locked="0"/>
    </xf>
    <xf numFmtId="274" fontId="35" fillId="0" borderId="1182"/>
    <xf numFmtId="4" fontId="27" fillId="19" borderId="1148" applyNumberFormat="0" applyProtection="0">
      <alignment horizontal="left" vertical="center" indent="1"/>
    </xf>
    <xf numFmtId="274" fontId="35" fillId="0" borderId="1182"/>
    <xf numFmtId="323" fontId="3" fillId="23" borderId="1175" applyFill="0" applyBorder="0" applyAlignment="0">
      <alignment horizontal="centerContinuous"/>
    </xf>
    <xf numFmtId="232" fontId="35" fillId="0" borderId="1179">
      <alignment horizontal="right" vertical="center"/>
      <protection locked="0"/>
    </xf>
    <xf numFmtId="0" fontId="148" fillId="0" borderId="1188" applyNumberFormat="0" applyAlignment="0" applyProtection="0">
      <alignment horizontal="left" vertical="center"/>
    </xf>
    <xf numFmtId="240" fontId="26" fillId="0" borderId="1165" applyFill="0"/>
    <xf numFmtId="234" fontId="35" fillId="0" borderId="1191">
      <alignment horizontal="right" vertical="center"/>
      <protection locked="0"/>
    </xf>
    <xf numFmtId="0" fontId="148" fillId="0" borderId="1140" applyNumberFormat="0" applyAlignment="0" applyProtection="0">
      <alignment horizontal="left" vertical="center"/>
    </xf>
    <xf numFmtId="323" fontId="3" fillId="23" borderId="1139" applyFill="0" applyBorder="0" applyAlignment="0">
      <alignment horizontal="centerContinuous"/>
    </xf>
    <xf numFmtId="233" fontId="35" fillId="0" borderId="1167">
      <alignment horizontal="center" vertical="center"/>
      <protection locked="0"/>
    </xf>
    <xf numFmtId="311" fontId="219" fillId="0" borderId="1174" applyBorder="0">
      <protection locked="0"/>
    </xf>
    <xf numFmtId="233" fontId="35" fillId="0" borderId="1179">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0" fontId="35" fillId="0" borderId="1143">
      <alignment vertical="center"/>
      <protection locked="0"/>
    </xf>
    <xf numFmtId="232" fontId="35" fillId="0" borderId="1143">
      <alignment horizontal="right" vertical="center"/>
      <protection locked="0"/>
    </xf>
    <xf numFmtId="237" fontId="35" fillId="0" borderId="1143">
      <alignment horizontal="right" vertical="center"/>
      <protection locked="0"/>
    </xf>
    <xf numFmtId="233"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0" fontId="103" fillId="38" borderId="1144"/>
    <xf numFmtId="0" fontId="35" fillId="0" borderId="1191">
      <alignment vertical="center"/>
      <protection locked="0"/>
    </xf>
    <xf numFmtId="244" fontId="85" fillId="0" borderId="1145"/>
    <xf numFmtId="274" fontId="35" fillId="0" borderId="1146"/>
    <xf numFmtId="0" fontId="85" fillId="0" borderId="1147"/>
    <xf numFmtId="311" fontId="219" fillId="0" borderId="1150" applyBorder="0">
      <protection locked="0"/>
    </xf>
    <xf numFmtId="1" fontId="3" fillId="1" borderId="1149">
      <protection locked="0"/>
    </xf>
    <xf numFmtId="0" fontId="95" fillId="0" borderId="1154" applyNumberFormat="0" applyFill="0" applyAlignment="0" applyProtection="0"/>
    <xf numFmtId="232"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0" fontId="35" fillId="0" borderId="1155">
      <alignment vertical="center"/>
      <protection locked="0"/>
    </xf>
    <xf numFmtId="232" fontId="35" fillId="0" borderId="1155">
      <alignment horizontal="right" vertical="center"/>
      <protection locked="0"/>
    </xf>
    <xf numFmtId="237" fontId="35" fillId="0" borderId="1155">
      <alignment horizontal="right" vertical="center"/>
      <protection locked="0"/>
    </xf>
    <xf numFmtId="233"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0" fontId="103" fillId="38" borderId="1156"/>
    <xf numFmtId="244" fontId="85" fillId="0" borderId="1157"/>
    <xf numFmtId="274" fontId="35" fillId="0" borderId="1158"/>
    <xf numFmtId="0" fontId="85" fillId="0" borderId="1159"/>
    <xf numFmtId="237"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103" fillId="38" borderId="1192"/>
    <xf numFmtId="244" fontId="85" fillId="0" borderId="1193"/>
    <xf numFmtId="232" fontId="35" fillId="0" borderId="1191">
      <alignment horizontal="center" vertical="center"/>
      <protection locked="0"/>
    </xf>
    <xf numFmtId="235" fontId="35" fillId="0" borderId="1191">
      <alignment horizontal="center" vertical="center"/>
      <protection locked="0"/>
    </xf>
    <xf numFmtId="311" fontId="219" fillId="0" borderId="1150" applyBorder="0">
      <protection locked="0"/>
    </xf>
    <xf numFmtId="0" fontId="103" fillId="38" borderId="1192"/>
    <xf numFmtId="233" fontId="35" fillId="0" borderId="1179">
      <alignment horizontal="right" vertical="center"/>
      <protection locked="0"/>
    </xf>
    <xf numFmtId="235" fontId="35" fillId="0" borderId="1179">
      <alignment horizontal="right" vertical="center"/>
      <protection locked="0"/>
    </xf>
    <xf numFmtId="0" fontId="103" fillId="38" borderId="1180"/>
    <xf numFmtId="236" fontId="35" fillId="0" borderId="1167">
      <alignment horizontal="right" vertical="center"/>
      <protection locked="0"/>
    </xf>
    <xf numFmtId="0" fontId="85" fillId="0" borderId="1183"/>
    <xf numFmtId="4" fontId="27" fillId="19" borderId="1160" applyNumberFormat="0" applyProtection="0">
      <alignment horizontal="left" vertical="center" indent="1"/>
    </xf>
    <xf numFmtId="234" fontId="35" fillId="0" borderId="1179">
      <alignment horizontal="center" vertical="center"/>
      <protection locked="0"/>
    </xf>
    <xf numFmtId="0" fontId="35" fillId="0" borderId="1179">
      <alignment vertical="center"/>
      <protection locked="0"/>
    </xf>
    <xf numFmtId="244" fontId="85" fillId="0" borderId="1193"/>
    <xf numFmtId="233" fontId="35" fillId="0" borderId="1179">
      <alignment horizontal="right" vertical="center"/>
      <protection locked="0"/>
    </xf>
    <xf numFmtId="15" fontId="35" fillId="0" borderId="1179">
      <alignment horizontal="center" vertical="center"/>
      <protection locked="0"/>
    </xf>
    <xf numFmtId="0" fontId="95" fillId="0" borderId="1154" applyNumberFormat="0" applyFill="0" applyAlignment="0" applyProtection="0"/>
    <xf numFmtId="232"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0" fontId="35" fillId="0" borderId="1155">
      <alignment vertical="center"/>
      <protection locked="0"/>
    </xf>
    <xf numFmtId="232" fontId="35" fillId="0" borderId="1155">
      <alignment horizontal="right" vertical="center"/>
      <protection locked="0"/>
    </xf>
    <xf numFmtId="237" fontId="35" fillId="0" borderId="1155">
      <alignment horizontal="right" vertical="center"/>
      <protection locked="0"/>
    </xf>
    <xf numFmtId="233"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0" fontId="103" fillId="38" borderId="1156"/>
    <xf numFmtId="232" fontId="35" fillId="0" borderId="1191">
      <alignment horizontal="right" vertical="center"/>
      <protection locked="0"/>
    </xf>
    <xf numFmtId="274" fontId="35" fillId="0" borderId="1194"/>
    <xf numFmtId="274" fontId="35" fillId="0" borderId="1158"/>
    <xf numFmtId="0" fontId="85" fillId="0" borderId="1159"/>
    <xf numFmtId="0" fontId="148" fillId="0" borderId="1152" applyNumberFormat="0" applyAlignment="0" applyProtection="0">
      <alignment horizontal="left" vertical="center"/>
    </xf>
    <xf numFmtId="323" fontId="3" fillId="23" borderId="1151" applyFill="0" applyBorder="0" applyAlignment="0">
      <alignment horizontal="centerContinuous"/>
    </xf>
    <xf numFmtId="311" fontId="219" fillId="0" borderId="1150" applyBorder="0">
      <protection locked="0"/>
    </xf>
    <xf numFmtId="0" fontId="85" fillId="0" borderId="1195"/>
    <xf numFmtId="0" fontId="95" fillId="0" borderId="1190" applyNumberFormat="0" applyFill="0" applyAlignment="0" applyProtection="0"/>
    <xf numFmtId="237" fontId="35" fillId="0" borderId="1191">
      <alignment horizontal="right" vertical="center"/>
      <protection locked="0"/>
    </xf>
    <xf numFmtId="311" fontId="219" fillId="0" borderId="1162" applyBorder="0">
      <protection locked="0"/>
    </xf>
    <xf numFmtId="244" fontId="85" fillId="0" borderId="1181"/>
    <xf numFmtId="234" fontId="35" fillId="0" borderId="1179">
      <alignment horizontal="center" vertical="center"/>
      <protection locked="0"/>
    </xf>
    <xf numFmtId="4" fontId="27" fillId="19" borderId="1172" applyNumberFormat="0" applyProtection="0">
      <alignment horizontal="left" vertical="center" indent="1"/>
    </xf>
    <xf numFmtId="0" fontId="95" fillId="0" borderId="1190" applyNumberFormat="0" applyFill="0" applyAlignment="0" applyProtection="0"/>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0" fontId="26" fillId="0" borderId="1165" applyFill="0"/>
    <xf numFmtId="274" fontId="35" fillId="0" borderId="1170"/>
    <xf numFmtId="0" fontId="85" fillId="0" borderId="1171"/>
    <xf numFmtId="0" fontId="148" fillId="0" borderId="1164" applyNumberFormat="0" applyAlignment="0" applyProtection="0">
      <alignment horizontal="left" vertical="center"/>
    </xf>
    <xf numFmtId="323" fontId="3" fillId="23" borderId="1163" applyFill="0" applyBorder="0" applyAlignment="0">
      <alignment horizontal="centerContinuous"/>
    </xf>
    <xf numFmtId="311" fontId="219" fillId="0" borderId="1162" applyBorder="0">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4" fontId="85" fillId="0" borderId="1181"/>
    <xf numFmtId="274" fontId="35" fillId="0" borderId="1182"/>
    <xf numFmtId="0" fontId="85" fillId="0" borderId="1183"/>
    <xf numFmtId="0" fontId="148" fillId="0" borderId="1188" applyNumberFormat="0" applyAlignment="0" applyProtection="0">
      <alignment horizontal="left" vertical="center"/>
    </xf>
    <xf numFmtId="311" fontId="219" fillId="0" borderId="1186" applyBorder="0">
      <protection locked="0"/>
    </xf>
    <xf numFmtId="4" fontId="27" fillId="19" borderId="1196" applyNumberFormat="0" applyProtection="0">
      <alignment horizontal="left" vertical="center" indent="1"/>
    </xf>
    <xf numFmtId="311" fontId="219" fillId="0" borderId="1174" applyBorder="0">
      <protection locked="0"/>
    </xf>
    <xf numFmtId="274" fontId="35" fillId="0" borderId="1194"/>
    <xf numFmtId="232" fontId="35" fillId="0" borderId="1179">
      <alignment horizontal="right" vertical="center"/>
      <protection locked="0"/>
    </xf>
    <xf numFmtId="4" fontId="27" fillId="19" borderId="1184" applyNumberFormat="0" applyProtection="0">
      <alignment horizontal="left" vertical="center" indent="1"/>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0" fontId="26" fillId="0" borderId="1177" applyFill="0"/>
    <xf numFmtId="274" fontId="35" fillId="0" borderId="1182"/>
    <xf numFmtId="0" fontId="85" fillId="0" borderId="1183"/>
    <xf numFmtId="0" fontId="148" fillId="0" borderId="1176" applyNumberFormat="0" applyAlignment="0" applyProtection="0">
      <alignment horizontal="left" vertical="center"/>
    </xf>
    <xf numFmtId="323" fontId="3" fillId="23" borderId="1175" applyFill="0" applyBorder="0" applyAlignment="0">
      <alignment horizontal="centerContinuous"/>
    </xf>
    <xf numFmtId="311" fontId="219" fillId="0" borderId="1174" applyBorder="0">
      <protection locked="0"/>
    </xf>
    <xf numFmtId="4" fontId="27" fillId="19" borderId="1196" applyNumberFormat="0" applyProtection="0">
      <alignment horizontal="left" vertical="center" indent="1"/>
    </xf>
    <xf numFmtId="311" fontId="219" fillId="0" borderId="1174" applyBorder="0">
      <protection locked="0"/>
    </xf>
    <xf numFmtId="4" fontId="27" fillId="19" borderId="1184" applyNumberFormat="0" applyProtection="0">
      <alignment horizontal="left" vertical="center" indent="1"/>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74" fontId="35" fillId="0" borderId="1182"/>
    <xf numFmtId="0" fontId="85" fillId="0" borderId="1183"/>
    <xf numFmtId="311" fontId="219" fillId="0" borderId="1174" applyBorder="0">
      <protection locked="0"/>
    </xf>
    <xf numFmtId="274" fontId="35" fillId="0" borderId="1194"/>
    <xf numFmtId="311"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7"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74" fontId="35" fillId="0" borderId="1194"/>
    <xf numFmtId="0" fontId="85" fillId="0" borderId="1195"/>
    <xf numFmtId="0" fontId="148" fillId="0" borderId="1188" applyNumberFormat="0" applyAlignment="0" applyProtection="0">
      <alignment horizontal="left" vertical="center"/>
    </xf>
    <xf numFmtId="323" fontId="3" fillId="23" borderId="1187" applyFill="0" applyBorder="0" applyAlignment="0">
      <alignment horizontal="centerContinuous"/>
    </xf>
    <xf numFmtId="311" fontId="219" fillId="0" borderId="1186" applyBorder="0">
      <protection locked="0"/>
    </xf>
    <xf numFmtId="311"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7"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40" fontId="26" fillId="0" borderId="1189" applyFill="0"/>
    <xf numFmtId="274" fontId="35" fillId="0" borderId="1194"/>
    <xf numFmtId="0" fontId="85" fillId="0" borderId="1195"/>
    <xf numFmtId="0" fontId="148" fillId="0" borderId="1188" applyNumberFormat="0" applyAlignment="0" applyProtection="0">
      <alignment horizontal="left" vertical="center"/>
    </xf>
    <xf numFmtId="323" fontId="3" fillId="23" borderId="1187" applyFill="0" applyBorder="0" applyAlignment="0">
      <alignment horizontal="centerContinuous"/>
    </xf>
    <xf numFmtId="311" fontId="219" fillId="0" borderId="1186" applyBorder="0">
      <protection locked="0"/>
    </xf>
    <xf numFmtId="1" fontId="3" fillId="1" borderId="1358">
      <protection locked="0"/>
    </xf>
    <xf numFmtId="0" fontId="118" fillId="21" borderId="853"/>
    <xf numFmtId="274" fontId="35" fillId="0" borderId="1271"/>
    <xf numFmtId="240" fontId="26" fillId="0" borderId="1266" applyFill="0"/>
    <xf numFmtId="49" fontId="100" fillId="47" borderId="853">
      <alignment horizontal="center"/>
    </xf>
    <xf numFmtId="271" fontId="115" fillId="18" borderId="1203">
      <alignment horizontal="right"/>
    </xf>
    <xf numFmtId="202" fontId="115" fillId="18" borderId="1203">
      <alignment horizontal="right"/>
      <protection hidden="1"/>
    </xf>
    <xf numFmtId="270" fontId="115" fillId="46" borderId="1203">
      <protection hidden="1"/>
    </xf>
    <xf numFmtId="269" fontId="115" fillId="45" borderId="1203">
      <protection hidden="1"/>
    </xf>
    <xf numFmtId="240" fontId="26" fillId="0" borderId="1362" applyFill="0"/>
    <xf numFmtId="244" fontId="85" fillId="0" borderId="1208"/>
    <xf numFmtId="0" fontId="104" fillId="43" borderId="853" applyProtection="0"/>
    <xf numFmtId="0" fontId="103" fillId="38" borderId="1317"/>
    <xf numFmtId="0" fontId="103" fillId="38" borderId="1206"/>
    <xf numFmtId="236" fontId="35" fillId="0" borderId="1268">
      <alignment horizontal="center" vertical="center"/>
      <protection locked="0"/>
    </xf>
    <xf numFmtId="235" fontId="35" fillId="0" borderId="1268">
      <alignment horizontal="center" vertical="center"/>
      <protection locked="0"/>
    </xf>
    <xf numFmtId="15" fontId="35" fillId="0" borderId="1268">
      <alignment horizontal="center" vertical="center"/>
      <protection locked="0"/>
    </xf>
    <xf numFmtId="0" fontId="95" fillId="0" borderId="1267" applyNumberFormat="0" applyFill="0" applyAlignment="0" applyProtection="0"/>
    <xf numFmtId="0" fontId="104" fillId="43" borderId="1236" applyProtection="0"/>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235" fontId="35" fillId="0" borderId="1316">
      <alignment horizontal="right" vertical="center"/>
      <protection locked="0"/>
    </xf>
    <xf numFmtId="233" fontId="35" fillId="0" borderId="1316">
      <alignment horizontal="right" vertical="center"/>
      <protection locked="0"/>
    </xf>
    <xf numFmtId="232" fontId="35" fillId="0" borderId="1316">
      <alignment horizontal="right" vertical="center"/>
      <protection locked="0"/>
    </xf>
    <xf numFmtId="233" fontId="35" fillId="0" borderId="1316">
      <alignment horizontal="center" vertical="center"/>
      <protection locked="0"/>
    </xf>
    <xf numFmtId="244" fontId="85" fillId="0" borderId="1342"/>
    <xf numFmtId="233" fontId="35" fillId="0" borderId="1340">
      <alignment horizontal="center" vertical="center"/>
      <protection locked="0"/>
    </xf>
    <xf numFmtId="233" fontId="35" fillId="0" borderId="1244">
      <alignment horizontal="right" vertical="center"/>
      <protection locked="0"/>
    </xf>
    <xf numFmtId="236" fontId="35" fillId="0" borderId="1244">
      <alignment horizontal="center" vertical="center"/>
      <protection locked="0"/>
    </xf>
    <xf numFmtId="15" fontId="35" fillId="0" borderId="1244">
      <alignment horizontal="center" vertical="center"/>
      <protection locked="0"/>
    </xf>
    <xf numFmtId="232" fontId="35" fillId="0" borderId="1340">
      <alignment horizontal="center" vertical="center"/>
      <protection locked="0"/>
    </xf>
    <xf numFmtId="0" fontId="35" fillId="0" borderId="120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88" fillId="0" borderId="1202"/>
    <xf numFmtId="3" fontId="79" fillId="10" borderId="853" applyFont="0" applyAlignment="0" applyProtection="0"/>
    <xf numFmtId="0" fontId="88" fillId="0" borderId="1202"/>
    <xf numFmtId="0" fontId="95" fillId="0" borderId="1351" applyNumberFormat="0" applyFill="0" applyAlignment="0" applyProtection="0"/>
    <xf numFmtId="233" fontId="35" fillId="0" borderId="1352">
      <alignment horizontal="center" vertical="center"/>
      <protection locked="0"/>
    </xf>
    <xf numFmtId="236" fontId="35" fillId="0" borderId="1352">
      <alignment horizontal="center" vertical="center"/>
      <protection locked="0"/>
    </xf>
    <xf numFmtId="0" fontId="35" fillId="0" borderId="1352">
      <alignment vertical="center"/>
      <protection locked="0"/>
    </xf>
    <xf numFmtId="232" fontId="35" fillId="0" borderId="1352">
      <alignment horizontal="right" vertical="center"/>
      <protection locked="0"/>
    </xf>
    <xf numFmtId="233" fontId="35" fillId="0" borderId="1352">
      <alignment horizontal="right" vertical="center"/>
      <protection locked="0"/>
    </xf>
    <xf numFmtId="236"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6" fontId="35" fillId="0" borderId="1304">
      <alignment horizontal="right" vertical="center"/>
      <protection locked="0"/>
    </xf>
    <xf numFmtId="234" fontId="35" fillId="0" borderId="1327">
      <alignment horizontal="center" vertical="center"/>
      <protection locked="0"/>
    </xf>
    <xf numFmtId="235" fontId="35" fillId="0" borderId="1327">
      <alignment horizontal="center" vertical="center"/>
      <protection locked="0"/>
    </xf>
    <xf numFmtId="232" fontId="35" fillId="0" borderId="1327">
      <alignment horizontal="right" vertical="center"/>
      <protection locked="0"/>
    </xf>
    <xf numFmtId="237" fontId="35" fillId="0" borderId="1327">
      <alignment horizontal="right" vertical="center"/>
      <protection locked="0"/>
    </xf>
    <xf numFmtId="233" fontId="35" fillId="0" borderId="1327">
      <alignment horizontal="right" vertical="center"/>
      <protection locked="0"/>
    </xf>
    <xf numFmtId="236" fontId="35" fillId="0" borderId="1327">
      <alignment horizontal="right" vertical="center"/>
      <protection locked="0"/>
    </xf>
    <xf numFmtId="0" fontId="95" fillId="0" borderId="1279" applyNumberFormat="0" applyFill="0" applyAlignment="0" applyProtection="0"/>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7"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240" fontId="26" fillId="0" borderId="1374" applyFill="0"/>
    <xf numFmtId="3" fontId="79" fillId="10" borderId="1236" applyFont="0" applyAlignment="0" applyProtection="0"/>
    <xf numFmtId="244" fontId="85" fillId="0" borderId="1282"/>
    <xf numFmtId="270" fontId="115" fillId="46" borderId="1203">
      <protection hidden="1"/>
    </xf>
    <xf numFmtId="240" fontId="26" fillId="0" borderId="1314" applyFill="0"/>
    <xf numFmtId="0" fontId="35" fillId="0" borderId="1203" applyNumberFormat="0" applyFill="0" applyAlignment="0" applyProtection="0"/>
    <xf numFmtId="0" fontId="95" fillId="0" borderId="1255" applyNumberFormat="0" applyFill="0" applyAlignment="0" applyProtection="0"/>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3" fontId="35" fillId="0" borderId="1256">
      <alignment horizontal="right" vertical="center"/>
      <protection locked="0"/>
    </xf>
    <xf numFmtId="235" fontId="35" fillId="0" borderId="1256">
      <alignment horizontal="right"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57"/>
    <xf numFmtId="8" fontId="141" fillId="0" borderId="1211">
      <protection locked="0"/>
    </xf>
    <xf numFmtId="0" fontId="103" fillId="38" borderId="1232"/>
    <xf numFmtId="0" fontId="104" fillId="43" borderId="1236" applyProtection="0"/>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6" fontId="35" fillId="0" borderId="1231">
      <alignment horizontal="center"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44" fontId="85" fillId="0" borderId="1233"/>
    <xf numFmtId="0" fontId="85" fillId="0" borderId="1356"/>
    <xf numFmtId="0" fontId="148" fillId="0" borderId="1373" applyNumberFormat="0" applyAlignment="0" applyProtection="0">
      <alignment horizontal="left" vertical="center"/>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32"/>
    <xf numFmtId="240" fontId="26" fillId="0" borderId="1278" applyFill="0"/>
    <xf numFmtId="274" fontId="35" fillId="0" borderId="1283"/>
    <xf numFmtId="0" fontId="103" fillId="38" borderId="1206"/>
    <xf numFmtId="244" fontId="85" fillId="0" borderId="1233"/>
    <xf numFmtId="0" fontId="148" fillId="0" borderId="1349" applyNumberFormat="0" applyAlignment="0" applyProtection="0">
      <alignment horizontal="left" vertical="center"/>
    </xf>
    <xf numFmtId="244" fontId="85" fillId="0" borderId="1208"/>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49" fontId="100" fillId="47" borderId="1236">
      <alignment horizontal="center"/>
    </xf>
    <xf numFmtId="10" fontId="3" fillId="64" borderId="853" applyNumberFormat="0" applyBorder="0" applyAlignment="0" applyProtection="0"/>
    <xf numFmtId="10" fontId="3" fillId="64" borderId="853" applyNumberFormat="0" applyBorder="0" applyAlignment="0" applyProtection="0"/>
    <xf numFmtId="0" fontId="85" fillId="0" borderId="1308"/>
    <xf numFmtId="9" fontId="36" fillId="71" borderId="853" applyProtection="0">
      <alignment horizontal="right"/>
      <protection locked="0"/>
    </xf>
    <xf numFmtId="0" fontId="59" fillId="74" borderId="1223">
      <alignment horizontal="left" vertical="center" wrapText="1"/>
    </xf>
    <xf numFmtId="15" fontId="35" fillId="0" borderId="1364">
      <alignment horizontal="center" vertical="center"/>
      <protection locked="0"/>
    </xf>
    <xf numFmtId="233"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0" fontId="35" fillId="0" borderId="1364">
      <alignment vertical="center"/>
      <protection locked="0"/>
    </xf>
    <xf numFmtId="234" fontId="35" fillId="0" borderId="1364">
      <alignment horizontal="right" vertical="center"/>
      <protection locked="0"/>
    </xf>
    <xf numFmtId="232" fontId="35" fillId="0" borderId="1377">
      <alignment horizontal="center" vertical="center"/>
      <protection locked="0"/>
    </xf>
    <xf numFmtId="236" fontId="35" fillId="0" borderId="1377">
      <alignment horizontal="center" vertical="center"/>
      <protection locked="0"/>
    </xf>
    <xf numFmtId="0" fontId="35" fillId="0" borderId="1352">
      <alignment vertical="center"/>
      <protection locked="0"/>
    </xf>
    <xf numFmtId="236" fontId="35" fillId="0" borderId="1352">
      <alignment horizontal="right" vertical="center"/>
      <protection locked="0"/>
    </xf>
    <xf numFmtId="49" fontId="100" fillId="41" borderId="853">
      <alignment horizontal="center"/>
    </xf>
    <xf numFmtId="0" fontId="103" fillId="38" borderId="1353"/>
    <xf numFmtId="0" fontId="104" fillId="43" borderId="853" applyProtection="0"/>
    <xf numFmtId="0" fontId="85" fillId="0" borderId="1284"/>
    <xf numFmtId="309" fontId="156" fillId="6" borderId="853"/>
    <xf numFmtId="8" fontId="141" fillId="0" borderId="1211">
      <protection locked="0"/>
    </xf>
    <xf numFmtId="0" fontId="148" fillId="0" borderId="1301" applyNumberFormat="0" applyAlignment="0" applyProtection="0">
      <alignment horizontal="left" vertical="center"/>
    </xf>
    <xf numFmtId="0" fontId="85" fillId="0" borderId="1356"/>
    <xf numFmtId="240" fontId="26" fillId="0" borderId="1229" applyFill="0"/>
    <xf numFmtId="274" fontId="35" fillId="0" borderId="1234"/>
    <xf numFmtId="311" fontId="219" fillId="0" borderId="1347" applyBorder="0">
      <protection locked="0"/>
    </xf>
    <xf numFmtId="4" fontId="27" fillId="19" borderId="1332" applyNumberFormat="0" applyProtection="0">
      <alignment horizontal="left" vertical="center" indent="1"/>
    </xf>
    <xf numFmtId="0" fontId="95" fillId="0" borderId="1326" applyNumberFormat="0" applyFill="0" applyAlignment="0" applyProtection="0"/>
    <xf numFmtId="15" fontId="35" fillId="0" borderId="1327">
      <alignment horizontal="center" vertical="center"/>
      <protection locked="0"/>
    </xf>
    <xf numFmtId="233" fontId="35" fillId="0" borderId="1327">
      <alignment horizontal="center" vertical="center"/>
      <protection locked="0"/>
    </xf>
    <xf numFmtId="0" fontId="35" fillId="0" borderId="1327">
      <alignment vertical="center"/>
      <protection locked="0"/>
    </xf>
    <xf numFmtId="232" fontId="35" fillId="0" borderId="1327">
      <alignment horizontal="right" vertical="center"/>
      <protection locked="0"/>
    </xf>
    <xf numFmtId="233" fontId="35" fillId="0" borderId="1327">
      <alignment horizontal="right" vertical="center"/>
      <protection locked="0"/>
    </xf>
    <xf numFmtId="235" fontId="35" fillId="0" borderId="1327">
      <alignment horizontal="right" vertical="center"/>
      <protection locked="0"/>
    </xf>
    <xf numFmtId="240" fontId="26" fillId="0" borderId="1153" applyFill="0"/>
    <xf numFmtId="274" fontId="35" fillId="0" borderId="1210"/>
    <xf numFmtId="0" fontId="103" fillId="38" borderId="1328"/>
    <xf numFmtId="244" fontId="85" fillId="0" borderId="1329"/>
    <xf numFmtId="274" fontId="35" fillId="0" borderId="1330"/>
    <xf numFmtId="0" fontId="85" fillId="0" borderId="1331"/>
    <xf numFmtId="0" fontId="63" fillId="0" borderId="853">
      <alignment horizontal="centerContinuous"/>
    </xf>
    <xf numFmtId="0" fontId="85" fillId="0" borderId="1381"/>
    <xf numFmtId="0" fontId="92" fillId="0" borderId="1203" applyNumberFormat="0" applyFill="0" applyBorder="0" applyAlignment="0" applyProtection="0"/>
    <xf numFmtId="232" fontId="35" fillId="0" borderId="1327">
      <alignment horizontal="center" vertical="center"/>
      <protection locked="0"/>
    </xf>
    <xf numFmtId="234" fontId="35" fillId="0" borderId="1327">
      <alignment horizontal="center" vertical="center"/>
      <protection locked="0"/>
    </xf>
    <xf numFmtId="237" fontId="35" fillId="0" borderId="1327">
      <alignment horizontal="right" vertical="center"/>
      <protection locked="0"/>
    </xf>
    <xf numFmtId="0" fontId="85" fillId="0" borderId="1260"/>
    <xf numFmtId="168" fontId="3" fillId="8" borderId="853" applyNumberFormat="0" applyFont="0" applyBorder="0" applyAlignment="0" applyProtection="0"/>
    <xf numFmtId="323" fontId="3" fillId="23" borderId="1276" applyFill="0" applyBorder="0" applyAlignment="0">
      <alignment horizontal="centerContinuous"/>
    </xf>
    <xf numFmtId="0" fontId="85" fillId="0" borderId="1331"/>
    <xf numFmtId="0" fontId="35" fillId="0" borderId="1316">
      <alignment vertical="center"/>
      <protection locked="0"/>
    </xf>
    <xf numFmtId="234" fontId="35" fillId="0" borderId="1327">
      <alignment horizontal="right" vertical="center"/>
      <protection locked="0"/>
    </xf>
    <xf numFmtId="274" fontId="35" fillId="0" borderId="1319"/>
    <xf numFmtId="185" fontId="47" fillId="57" borderId="1236" applyFont="0" applyFill="0" applyBorder="0" applyAlignment="0" applyProtection="0">
      <protection locked="0"/>
    </xf>
    <xf numFmtId="10" fontId="3" fillId="57" borderId="1236" applyNumberFormat="0" applyFont="0" applyBorder="0" applyAlignment="0" applyProtection="0">
      <protection locked="0"/>
    </xf>
    <xf numFmtId="235" fontId="35" fillId="0" borderId="1364">
      <alignment horizontal="right" vertical="center"/>
      <protection locked="0"/>
    </xf>
    <xf numFmtId="309" fontId="156" fillId="6" borderId="1236"/>
    <xf numFmtId="175" fontId="3" fillId="9" borderId="1202" applyNumberFormat="0" applyFont="0" applyBorder="0" applyAlignment="0">
      <alignment horizontal="centerContinuous"/>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0" fontId="35" fillId="0" borderId="1316">
      <alignment vertical="center"/>
      <protection locked="0"/>
    </xf>
    <xf numFmtId="237" fontId="35" fillId="0" borderId="1316">
      <alignment horizontal="right" vertical="center"/>
      <protection locked="0"/>
    </xf>
    <xf numFmtId="0" fontId="85" fillId="0" borderId="1235"/>
    <xf numFmtId="237"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311" fontId="219" fillId="0" borderId="1275" applyBorder="0">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323" fontId="3" fillId="23" borderId="1252" applyFill="0" applyBorder="0" applyAlignment="0">
      <alignment horizontal="centerContinuous"/>
    </xf>
    <xf numFmtId="233" fontId="35" fillId="0" borderId="1304">
      <alignment horizontal="right" vertical="center"/>
      <protection locked="0"/>
    </xf>
    <xf numFmtId="234" fontId="35" fillId="0" borderId="1304">
      <alignment horizontal="right" vertical="center"/>
      <protection locked="0"/>
    </xf>
    <xf numFmtId="1" fontId="3" fillId="1" borderId="1274">
      <protection locked="0"/>
    </xf>
    <xf numFmtId="244" fontId="85" fillId="0" borderId="1306"/>
    <xf numFmtId="311" fontId="219" fillId="0" borderId="1299" applyBorder="0">
      <protection locked="0"/>
    </xf>
    <xf numFmtId="0" fontId="63" fillId="0" borderId="1236">
      <alignment horizontal="centerContinuous"/>
    </xf>
    <xf numFmtId="0" fontId="18" fillId="0" borderId="1203" applyNumberFormat="0" applyFill="0" applyBorder="0" applyAlignment="0" applyProtection="0"/>
    <xf numFmtId="234"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4" fontId="35" fillId="0" borderId="1304">
      <alignment horizontal="right" vertical="center"/>
      <protection locked="0"/>
    </xf>
    <xf numFmtId="0" fontId="103" fillId="38" borderId="1305"/>
    <xf numFmtId="244" fontId="85" fillId="0" borderId="1329"/>
    <xf numFmtId="202" fontId="115" fillId="18" borderId="1203">
      <alignment horizontal="right"/>
      <protection hidden="1"/>
    </xf>
    <xf numFmtId="0" fontId="85" fillId="0" borderId="1235"/>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0" fontId="85" fillId="0" borderId="1308"/>
    <xf numFmtId="236" fontId="35" fillId="0" borderId="1364">
      <alignment horizontal="center" vertical="center"/>
      <protection locked="0"/>
    </xf>
    <xf numFmtId="232" fontId="35" fillId="0" borderId="1364">
      <alignment horizontal="right" vertical="center"/>
      <protection locked="0"/>
    </xf>
    <xf numFmtId="175" fontId="46" fillId="0" borderId="853"/>
    <xf numFmtId="234" fontId="35" fillId="0" borderId="1340">
      <alignment horizontal="center" vertical="center"/>
      <protection locked="0"/>
    </xf>
    <xf numFmtId="4" fontId="27" fillId="19" borderId="1321" applyNumberFormat="0" applyProtection="0">
      <alignment horizontal="left" vertical="center" indent="1"/>
    </xf>
    <xf numFmtId="311" fontId="219" fillId="0" borderId="1299" applyBorder="0">
      <protection locked="0"/>
    </xf>
    <xf numFmtId="232" fontId="35" fillId="0" borderId="1316">
      <alignment horizontal="center" vertical="center"/>
      <protection locked="0"/>
    </xf>
    <xf numFmtId="9" fontId="36" fillId="71" borderId="1236" applyProtection="0">
      <alignment horizontal="right"/>
      <protection locked="0"/>
    </xf>
    <xf numFmtId="4" fontId="27" fillId="19" borderId="1285" applyNumberFormat="0" applyProtection="0">
      <alignment horizontal="left" vertical="center" indent="1"/>
    </xf>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1" fontId="3" fillId="1" borderId="1250">
      <protection locked="0"/>
    </xf>
    <xf numFmtId="235" fontId="35" fillId="0" borderId="1280">
      <alignment horizontal="center" vertical="center"/>
      <protection locked="0"/>
    </xf>
    <xf numFmtId="0" fontId="103" fillId="38" borderId="1281"/>
    <xf numFmtId="274" fontId="35" fillId="0" borderId="1283"/>
    <xf numFmtId="0" fontId="85" fillId="0" borderId="1284"/>
    <xf numFmtId="234" fontId="35" fillId="0" borderId="1352">
      <alignment horizontal="center" vertical="center"/>
      <protection locked="0"/>
    </xf>
    <xf numFmtId="0" fontId="85" fillId="0" borderId="1320"/>
    <xf numFmtId="237" fontId="35" fillId="0" borderId="1304">
      <alignment horizontal="right" vertical="center"/>
      <protection locked="0"/>
    </xf>
    <xf numFmtId="0" fontId="95" fillId="0" borderId="1279" applyNumberFormat="0" applyFill="0" applyAlignment="0" applyProtection="0"/>
    <xf numFmtId="0" fontId="85" fillId="0" borderId="1212"/>
    <xf numFmtId="232" fontId="35" fillId="0" borderId="1280">
      <alignment horizontal="center" vertical="center"/>
      <protection locked="0"/>
    </xf>
    <xf numFmtId="233" fontId="35" fillId="0" borderId="1280">
      <alignment horizontal="center" vertical="center"/>
      <protection locked="0"/>
    </xf>
    <xf numFmtId="235"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74" fontId="35" fillId="0" borderId="1307"/>
    <xf numFmtId="274" fontId="35" fillId="0" borderId="1283"/>
    <xf numFmtId="0" fontId="85" fillId="0" borderId="1284"/>
    <xf numFmtId="49" fontId="253" fillId="47" borderId="1236">
      <alignment horizontal="center"/>
    </xf>
    <xf numFmtId="0" fontId="85" fillId="0" borderId="1320"/>
    <xf numFmtId="15" fontId="35" fillId="0" borderId="1316">
      <alignment horizontal="center" vertical="center"/>
      <protection locked="0"/>
    </xf>
    <xf numFmtId="4" fontId="27" fillId="19" borderId="1291" applyNumberFormat="0" applyProtection="0">
      <alignment horizontal="left" vertical="center" indent="1"/>
    </xf>
    <xf numFmtId="236" fontId="35" fillId="0" borderId="1364">
      <alignment horizontal="center" vertical="center"/>
      <protection locked="0"/>
    </xf>
    <xf numFmtId="323" fontId="3" fillId="23" borderId="1227" applyFill="0" applyBorder="0" applyAlignment="0">
      <alignment horizontal="centerContinuous"/>
    </xf>
    <xf numFmtId="232" fontId="35" fillId="0" borderId="1244">
      <alignment horizontal="right" vertical="center"/>
      <protection locked="0"/>
    </xf>
    <xf numFmtId="236" fontId="35" fillId="0" borderId="1256">
      <alignment horizontal="center" vertical="center"/>
      <protection locked="0"/>
    </xf>
    <xf numFmtId="0" fontId="35" fillId="0" borderId="1256">
      <alignment vertical="center"/>
      <protection locked="0"/>
    </xf>
    <xf numFmtId="237" fontId="35" fillId="0" borderId="1256">
      <alignment horizontal="right" vertical="center"/>
      <protection locked="0"/>
    </xf>
    <xf numFmtId="233"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49" fontId="100" fillId="41" borderId="1236">
      <alignment horizontal="center"/>
    </xf>
    <xf numFmtId="0" fontId="104" fillId="43" borderId="1236" applyProtection="0"/>
    <xf numFmtId="0" fontId="147" fillId="10" borderId="1236">
      <alignment horizontal="right"/>
    </xf>
    <xf numFmtId="309" fontId="156" fillId="6" borderId="1236"/>
    <xf numFmtId="0" fontId="85" fillId="0" borderId="1260"/>
    <xf numFmtId="234" fontId="35" fillId="0" borderId="1280">
      <alignment horizontal="center" vertical="center"/>
      <protection locked="0"/>
    </xf>
    <xf numFmtId="244" fontId="85" fillId="0" borderId="1318"/>
    <xf numFmtId="237" fontId="35" fillId="0" borderId="1340">
      <alignment horizontal="right" vertical="center"/>
      <protection locked="0"/>
    </xf>
    <xf numFmtId="234" fontId="35" fillId="0" borderId="1316">
      <alignment horizontal="right" vertical="center"/>
      <protection locked="0"/>
    </xf>
    <xf numFmtId="0" fontId="118" fillId="21" borderId="853"/>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55" applyNumberFormat="0" applyFill="0" applyAlignment="0" applyProtection="0"/>
    <xf numFmtId="15" fontId="35" fillId="0" borderId="1256">
      <alignment horizontal="center" vertical="center"/>
      <protection locked="0"/>
    </xf>
    <xf numFmtId="233" fontId="35" fillId="0" borderId="1256">
      <alignment horizontal="center" vertical="center"/>
      <protection locked="0"/>
    </xf>
    <xf numFmtId="234"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7"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0" fontId="103" fillId="38" borderId="1257"/>
    <xf numFmtId="0" fontId="148" fillId="0" borderId="1200" applyNumberFormat="0" applyAlignment="0" applyProtection="0">
      <alignment horizontal="left" vertical="center"/>
    </xf>
    <xf numFmtId="236" fontId="35" fillId="0" borderId="1316">
      <alignment horizontal="center" vertical="center"/>
      <protection locked="0"/>
    </xf>
    <xf numFmtId="233" fontId="35" fillId="0" borderId="1316">
      <alignment horizontal="center" vertical="center"/>
      <protection locked="0"/>
    </xf>
    <xf numFmtId="323" fontId="3" fillId="23" borderId="1300" applyFill="0" applyBorder="0" applyAlignment="0">
      <alignment horizontal="centerContinuous"/>
    </xf>
    <xf numFmtId="236" fontId="35" fillId="0" borderId="1316">
      <alignment horizontal="center" vertical="center"/>
      <protection locked="0"/>
    </xf>
    <xf numFmtId="237" fontId="35" fillId="0" borderId="1280">
      <alignment horizontal="right" vertical="center"/>
      <protection locked="0"/>
    </xf>
    <xf numFmtId="15" fontId="35" fillId="0" borderId="1316">
      <alignment horizontal="center" vertical="center"/>
      <protection locked="0"/>
    </xf>
    <xf numFmtId="4" fontId="27" fillId="19" borderId="1357" applyNumberFormat="0" applyProtection="0">
      <alignment horizontal="left" vertical="center" indent="1"/>
    </xf>
    <xf numFmtId="0" fontId="103" fillId="38" borderId="1294"/>
    <xf numFmtId="323" fontId="3" fillId="23" borderId="1199" applyFill="0" applyBorder="0" applyAlignment="0">
      <alignment horizontal="centerContinuous"/>
    </xf>
    <xf numFmtId="235" fontId="35" fillId="0" borderId="1244">
      <alignment horizontal="right" vertical="center"/>
      <protection locked="0"/>
    </xf>
    <xf numFmtId="237" fontId="35" fillId="0" borderId="1377">
      <alignment horizontal="right" vertical="center"/>
      <protection locked="0"/>
    </xf>
    <xf numFmtId="232" fontId="35" fillId="0" borderId="1352">
      <alignment horizontal="right" vertical="center"/>
      <protection locked="0"/>
    </xf>
    <xf numFmtId="232" fontId="35" fillId="0" borderId="1316">
      <alignment horizontal="right" vertical="center"/>
      <protection locked="0"/>
    </xf>
    <xf numFmtId="232" fontId="35" fillId="0" borderId="1352">
      <alignment horizontal="center" vertical="center"/>
      <protection locked="0"/>
    </xf>
    <xf numFmtId="311" fontId="219" fillId="0" borderId="1226" applyBorder="0">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6" fontId="35" fillId="0" borderId="1231">
      <alignment horizontal="center" vertical="center"/>
      <protection locked="0"/>
    </xf>
    <xf numFmtId="232" fontId="35" fillId="0" borderId="1231">
      <alignment horizontal="right" vertical="center"/>
      <protection locked="0"/>
    </xf>
    <xf numFmtId="237"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1" fontId="3" fillId="1" borderId="1225">
      <protection locked="0"/>
    </xf>
    <xf numFmtId="0" fontId="103" fillId="38" borderId="1232"/>
    <xf numFmtId="311" fontId="219" fillId="0" borderId="1226" applyBorder="0">
      <protection locked="0"/>
    </xf>
    <xf numFmtId="234" fontId="35" fillId="0" borderId="1377">
      <alignment horizontal="right" vertical="center"/>
      <protection locked="0"/>
    </xf>
    <xf numFmtId="232" fontId="35" fillId="0" borderId="1316">
      <alignment horizontal="right" vertical="center"/>
      <protection locked="0"/>
    </xf>
    <xf numFmtId="234" fontId="35" fillId="0" borderId="1327">
      <alignment horizontal="center" vertical="center"/>
      <protection locked="0"/>
    </xf>
    <xf numFmtId="0" fontId="88" fillId="0" borderId="1202"/>
    <xf numFmtId="237" fontId="35" fillId="0" borderId="1256">
      <alignment horizontal="right" vertical="center"/>
      <protection locked="0"/>
    </xf>
    <xf numFmtId="234" fontId="35" fillId="0" borderId="1256">
      <alignment horizontal="right" vertical="center"/>
      <protection locked="0"/>
    </xf>
    <xf numFmtId="236" fontId="35" fillId="0" borderId="1256">
      <alignment horizontal="right"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4" fontId="35" fillId="0" borderId="1231">
      <alignment horizontal="right" vertical="center"/>
      <protection locked="0"/>
    </xf>
    <xf numFmtId="0" fontId="103" fillId="38" borderId="1232"/>
    <xf numFmtId="244" fontId="85" fillId="0" borderId="1233"/>
    <xf numFmtId="274" fontId="35" fillId="0" borderId="1259"/>
    <xf numFmtId="4" fontId="27" fillId="19" borderId="1369" applyNumberFormat="0" applyProtection="0">
      <alignment horizontal="left" vertical="center" indent="1"/>
    </xf>
    <xf numFmtId="311" fontId="219" fillId="0" borderId="1347" applyBorder="0">
      <protection locked="0"/>
    </xf>
    <xf numFmtId="274" fontId="35" fillId="0" borderId="1234"/>
    <xf numFmtId="232" fontId="35" fillId="0" borderId="1327">
      <alignment horizontal="center" vertical="center"/>
      <protection locked="0"/>
    </xf>
    <xf numFmtId="233" fontId="35" fillId="0" borderId="1316">
      <alignment horizontal="center" vertical="center"/>
      <protection locked="0"/>
    </xf>
    <xf numFmtId="274" fontId="35" fillId="0" borderId="1355"/>
    <xf numFmtId="311" fontId="219" fillId="0" borderId="1311" applyBorder="0">
      <protection locked="0"/>
    </xf>
    <xf numFmtId="0" fontId="147" fillId="10" borderId="853">
      <alignment horizontal="right"/>
    </xf>
    <xf numFmtId="235" fontId="35" fillId="0" borderId="1304">
      <alignment horizontal="right" vertical="center"/>
      <protection locked="0"/>
    </xf>
    <xf numFmtId="235" fontId="35" fillId="0" borderId="1316">
      <alignment horizontal="right" vertical="center"/>
      <protection locked="0"/>
    </xf>
    <xf numFmtId="233" fontId="35" fillId="0" borderId="1256">
      <alignment horizontal="center" vertical="center"/>
      <protection locked="0"/>
    </xf>
    <xf numFmtId="235" fontId="35" fillId="0" borderId="1280">
      <alignment horizontal="right" vertical="center"/>
      <protection locked="0"/>
    </xf>
    <xf numFmtId="8" fontId="141" fillId="0" borderId="1211">
      <protection locked="0"/>
    </xf>
    <xf numFmtId="0" fontId="95" fillId="0" borderId="1279" applyNumberFormat="0" applyFill="0" applyAlignment="0" applyProtection="0"/>
    <xf numFmtId="236" fontId="35" fillId="0" borderId="1293">
      <alignment horizontal="right" vertical="center"/>
      <protection locked="0"/>
    </xf>
    <xf numFmtId="0" fontId="35" fillId="0" borderId="1244">
      <alignment vertical="center"/>
      <protection locked="0"/>
    </xf>
    <xf numFmtId="232" fontId="35" fillId="0" borderId="1244">
      <alignment horizontal="center" vertical="center"/>
      <protection locked="0"/>
    </xf>
    <xf numFmtId="236" fontId="35" fillId="0" borderId="1244">
      <alignment horizontal="right" vertical="center"/>
      <protection locked="0"/>
    </xf>
    <xf numFmtId="4" fontId="27" fillId="19" borderId="1261" applyNumberFormat="0" applyProtection="0">
      <alignment horizontal="left" vertical="center" indent="1"/>
    </xf>
    <xf numFmtId="311" fontId="219" fillId="0" borderId="1198" applyBorder="0">
      <protection locked="0"/>
    </xf>
    <xf numFmtId="232" fontId="35" fillId="0" borderId="1256">
      <alignment horizontal="center" vertical="center"/>
      <protection locked="0"/>
    </xf>
    <xf numFmtId="236" fontId="35" fillId="0" borderId="1244">
      <alignment horizontal="center" vertical="center"/>
      <protection locked="0"/>
    </xf>
    <xf numFmtId="237" fontId="35" fillId="0" borderId="1364">
      <alignment horizontal="right" vertical="center"/>
      <protection locked="0"/>
    </xf>
    <xf numFmtId="202" fontId="115" fillId="18" borderId="1203">
      <alignment horizontal="right"/>
      <protection hidden="1"/>
    </xf>
    <xf numFmtId="1" fontId="3" fillId="1" borderId="1089">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244" fontId="85" fillId="0" borderId="1233"/>
    <xf numFmtId="274" fontId="35" fillId="0" borderId="1234"/>
    <xf numFmtId="0" fontId="148" fillId="0" borderId="1202">
      <alignment horizontal="left" vertical="center"/>
    </xf>
    <xf numFmtId="49" fontId="36" fillId="0" borderId="1216"/>
    <xf numFmtId="15" fontId="35" fillId="0" borderId="1304">
      <alignment horizontal="center" vertical="center"/>
      <protection locked="0"/>
    </xf>
    <xf numFmtId="0" fontId="85" fillId="0" borderId="1235"/>
    <xf numFmtId="0" fontId="92" fillId="0" borderId="1236" applyFill="0">
      <alignment horizontal="center" vertical="center"/>
    </xf>
    <xf numFmtId="311" fontId="219" fillId="0" borderId="1299" applyBorder="0">
      <protection locked="0"/>
    </xf>
    <xf numFmtId="311" fontId="219" fillId="0" borderId="1198" applyBorder="0">
      <protection locked="0"/>
    </xf>
    <xf numFmtId="240" fontId="26" fillId="0" borderId="1302" applyFill="0"/>
    <xf numFmtId="15" fontId="35" fillId="0" borderId="1352">
      <alignment horizontal="center" vertical="center"/>
      <protection locked="0"/>
    </xf>
    <xf numFmtId="232" fontId="35" fillId="0" borderId="1256">
      <alignment horizontal="right" vertical="center"/>
      <protection locked="0"/>
    </xf>
    <xf numFmtId="236" fontId="35" fillId="0" borderId="1231">
      <alignment horizontal="center" vertical="center"/>
      <protection locked="0"/>
    </xf>
    <xf numFmtId="237" fontId="35" fillId="0" borderId="1231">
      <alignment horizontal="right" vertical="center"/>
      <protection locked="0"/>
    </xf>
    <xf numFmtId="234" fontId="35" fillId="0" borderId="1231">
      <alignment horizontal="right" vertical="center"/>
      <protection locked="0"/>
    </xf>
    <xf numFmtId="244" fontId="85" fillId="0" borderId="1258"/>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244" fontId="85" fillId="0" borderId="1233"/>
    <xf numFmtId="0" fontId="85" fillId="0" borderId="1331"/>
    <xf numFmtId="323" fontId="3" fillId="23" borderId="1323" applyFill="0" applyBorder="0" applyAlignment="0">
      <alignment horizontal="centerContinuous"/>
    </xf>
    <xf numFmtId="274" fontId="35" fillId="0" borderId="1355"/>
    <xf numFmtId="274" fontId="35" fillId="0" borderId="1234"/>
    <xf numFmtId="271" fontId="115" fillId="18" borderId="1203">
      <alignment horizontal="right"/>
    </xf>
    <xf numFmtId="4" fontId="27" fillId="19" borderId="1321" applyNumberFormat="0" applyProtection="0">
      <alignment horizontal="left" vertical="center" indent="1"/>
    </xf>
    <xf numFmtId="235" fontId="35" fillId="0" borderId="1280">
      <alignment horizontal="right" vertical="center"/>
      <protection locked="0"/>
    </xf>
    <xf numFmtId="4" fontId="27" fillId="19" borderId="1309" applyNumberFormat="0" applyProtection="0">
      <alignment horizontal="left" vertical="center" indent="1"/>
    </xf>
    <xf numFmtId="232" fontId="35" fillId="0" borderId="1304">
      <alignment horizontal="right" vertical="center"/>
      <protection locked="0"/>
    </xf>
    <xf numFmtId="244" fontId="85" fillId="0" borderId="1233"/>
    <xf numFmtId="0" fontId="85" fillId="0" borderId="1235"/>
    <xf numFmtId="235" fontId="35" fillId="0" borderId="1364">
      <alignment horizontal="center" vertical="center"/>
      <protection locked="0"/>
    </xf>
    <xf numFmtId="4" fontId="27" fillId="19" borderId="1224" applyNumberFormat="0" applyProtection="0">
      <alignment horizontal="left" vertical="center" indent="1"/>
    </xf>
    <xf numFmtId="0" fontId="92" fillId="0" borderId="1203" applyNumberFormat="0" applyFill="0" applyBorder="0" applyAlignment="0" applyProtection="0"/>
    <xf numFmtId="0" fontId="35" fillId="0" borderId="1244">
      <alignment vertical="center"/>
      <protection locked="0"/>
    </xf>
    <xf numFmtId="0" fontId="63" fillId="0" borderId="853">
      <alignment horizontal="centerContinuous"/>
    </xf>
    <xf numFmtId="311" fontId="219" fillId="0" borderId="1226" applyBorder="0">
      <protection locked="0"/>
    </xf>
    <xf numFmtId="234" fontId="35" fillId="0" borderId="1256">
      <alignment horizontal="right" vertical="center"/>
      <protection locked="0"/>
    </xf>
    <xf numFmtId="244" fontId="85" fillId="0" borderId="1258"/>
    <xf numFmtId="233" fontId="35" fillId="0" borderId="1352">
      <alignment horizontal="center" vertical="center"/>
      <protection locked="0"/>
    </xf>
    <xf numFmtId="10" fontId="3" fillId="64" borderId="853" applyNumberFormat="0" applyBorder="0" applyAlignment="0" applyProtection="0"/>
    <xf numFmtId="233" fontId="35" fillId="0" borderId="1244">
      <alignment horizontal="center" vertical="center"/>
      <protection locked="0"/>
    </xf>
    <xf numFmtId="236" fontId="35" fillId="0" borderId="1256">
      <alignment horizontal="right" vertical="center"/>
      <protection locked="0"/>
    </xf>
    <xf numFmtId="0" fontId="103" fillId="38" borderId="1317"/>
    <xf numFmtId="0" fontId="103" fillId="38" borderId="1281"/>
    <xf numFmtId="4" fontId="27" fillId="19" borderId="1224" applyNumberFormat="0" applyProtection="0">
      <alignment horizontal="left" vertical="center" indent="1"/>
    </xf>
    <xf numFmtId="234" fontId="35" fillId="0" borderId="1231">
      <alignment horizontal="center" vertical="center"/>
      <protection locked="0"/>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4" fontId="85" fillId="0" borderId="1208"/>
    <xf numFmtId="274" fontId="35" fillId="0" borderId="1210"/>
    <xf numFmtId="0" fontId="115" fillId="18" borderId="1203" applyProtection="0">
      <alignment horizontal="right"/>
      <protection locked="0"/>
    </xf>
    <xf numFmtId="0" fontId="95" fillId="0" borderId="1279" applyNumberFormat="0" applyFill="0" applyAlignment="0" applyProtection="0"/>
    <xf numFmtId="0" fontId="85" fillId="0" borderId="1212"/>
    <xf numFmtId="244" fontId="85" fillId="0" borderId="1258"/>
    <xf numFmtId="311" fontId="219" fillId="0" borderId="1198" applyBorder="0">
      <protection locked="0"/>
    </xf>
    <xf numFmtId="4" fontId="27" fillId="19" borderId="1224" applyNumberFormat="0" applyProtection="0">
      <alignment horizontal="left" vertical="center" indent="1"/>
    </xf>
    <xf numFmtId="234" fontId="35" fillId="0" borderId="1327">
      <alignment horizontal="right" vertical="center"/>
      <protection locked="0"/>
    </xf>
    <xf numFmtId="244" fontId="85" fillId="0" borderId="1342"/>
    <xf numFmtId="0" fontId="91" fillId="0" borderId="1203" applyNumberFormat="0" applyFill="0" applyBorder="0" applyAlignment="0" applyProtection="0"/>
    <xf numFmtId="235" fontId="35" fillId="0" borderId="1340">
      <alignment horizontal="center" vertical="center"/>
      <protection locked="0"/>
    </xf>
    <xf numFmtId="232" fontId="35" fillId="0" borderId="1231">
      <alignment horizontal="right" vertical="center"/>
      <protection locked="0"/>
    </xf>
    <xf numFmtId="235" fontId="35" fillId="0" borderId="1231">
      <alignment horizontal="center" vertical="center"/>
      <protection locked="0"/>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4" fontId="85" fillId="0" borderId="1208"/>
    <xf numFmtId="244" fontId="85" fillId="0" borderId="1366"/>
    <xf numFmtId="237" fontId="35" fillId="0" borderId="1364">
      <alignment horizontal="right" vertical="center"/>
      <protection locked="0"/>
    </xf>
    <xf numFmtId="0" fontId="103" fillId="38" borderId="1365"/>
    <xf numFmtId="235" fontId="35" fillId="0" borderId="1327">
      <alignment horizontal="center" vertical="center"/>
      <protection locked="0"/>
    </xf>
    <xf numFmtId="274" fontId="35" fillId="0" borderId="1210"/>
    <xf numFmtId="236" fontId="35" fillId="0" borderId="1304">
      <alignment horizontal="right" vertical="center"/>
      <protection locked="0"/>
    </xf>
    <xf numFmtId="235" fontId="35" fillId="0" borderId="1304">
      <alignment horizontal="right" vertical="center"/>
      <protection locked="0"/>
    </xf>
    <xf numFmtId="0" fontId="85" fillId="0" borderId="1212"/>
    <xf numFmtId="15" fontId="35" fillId="0" borderId="1280">
      <alignment horizontal="center" vertical="center"/>
      <protection locked="0"/>
    </xf>
    <xf numFmtId="236" fontId="35" fillId="0" borderId="1280">
      <alignment horizontal="right" vertical="center"/>
      <protection locked="0"/>
    </xf>
    <xf numFmtId="0" fontId="148" fillId="0" borderId="1228" applyNumberFormat="0" applyAlignment="0" applyProtection="0">
      <alignment horizontal="left" vertical="center"/>
    </xf>
    <xf numFmtId="236" fontId="35" fillId="0" borderId="1352">
      <alignment horizontal="center" vertical="center"/>
      <protection locked="0"/>
    </xf>
    <xf numFmtId="234" fontId="35" fillId="0" borderId="1340">
      <alignment horizontal="right" vertical="center"/>
      <protection locked="0"/>
    </xf>
    <xf numFmtId="175" fontId="43" fillId="0" borderId="1236" applyBorder="0"/>
    <xf numFmtId="0" fontId="95" fillId="0" borderId="1315" applyNumberFormat="0" applyFill="0" applyAlignment="0" applyProtection="0"/>
    <xf numFmtId="232" fontId="35" fillId="0" borderId="1316">
      <alignment horizontal="center" vertical="center"/>
      <protection locked="0"/>
    </xf>
    <xf numFmtId="274" fontId="35" fillId="0" borderId="1259"/>
    <xf numFmtId="232" fontId="35" fillId="0" borderId="1256">
      <alignment horizontal="center" vertical="center"/>
      <protection locked="0"/>
    </xf>
    <xf numFmtId="235" fontId="35" fillId="0" borderId="1256">
      <alignment horizontal="center" vertical="center"/>
      <protection locked="0"/>
    </xf>
    <xf numFmtId="235" fontId="35" fillId="0" borderId="1231">
      <alignment horizontal="center" vertical="center"/>
      <protection locked="0"/>
    </xf>
    <xf numFmtId="0" fontId="35" fillId="0" borderId="1231">
      <alignment vertical="center"/>
      <protection locked="0"/>
    </xf>
    <xf numFmtId="236" fontId="35" fillId="0" borderId="1231">
      <alignment horizontal="right" vertical="center"/>
      <protection locked="0"/>
    </xf>
    <xf numFmtId="233" fontId="35" fillId="0" borderId="1231">
      <alignment horizontal="right" vertical="center"/>
      <protection locked="0"/>
    </xf>
    <xf numFmtId="235" fontId="35" fillId="0" borderId="1231">
      <alignment horizontal="right" vertical="center"/>
      <protection locked="0"/>
    </xf>
    <xf numFmtId="240" fontId="26" fillId="0" borderId="1254" applyFill="0"/>
    <xf numFmtId="236" fontId="35" fillId="0" borderId="1327">
      <alignment horizontal="center" vertical="center"/>
      <protection locked="0"/>
    </xf>
    <xf numFmtId="274" fontId="35" fillId="0" borderId="1307"/>
    <xf numFmtId="0" fontId="35" fillId="0" borderId="1236" applyFill="0">
      <alignment horizontal="center" vertical="center"/>
    </xf>
    <xf numFmtId="15" fontId="35" fillId="0" borderId="1327">
      <alignment horizontal="center" vertical="center"/>
      <protection locked="0"/>
    </xf>
    <xf numFmtId="237" fontId="35" fillId="0" borderId="1304">
      <alignment horizontal="right" vertical="center"/>
      <protection locked="0"/>
    </xf>
    <xf numFmtId="15" fontId="35" fillId="0" borderId="1268">
      <alignment horizontal="center" vertical="center"/>
      <protection locked="0"/>
    </xf>
    <xf numFmtId="15" fontId="35" fillId="0" borderId="1352">
      <alignment horizontal="center" vertical="center"/>
      <protection locked="0"/>
    </xf>
    <xf numFmtId="232" fontId="35" fillId="0" borderId="1316">
      <alignment horizontal="right" vertical="center"/>
      <protection locked="0"/>
    </xf>
    <xf numFmtId="274" fontId="35" fillId="0" borderId="1247"/>
    <xf numFmtId="4" fontId="27" fillId="19" borderId="1224" applyNumberFormat="0" applyProtection="0">
      <alignment horizontal="left" vertical="center" indent="1"/>
    </xf>
    <xf numFmtId="233" fontId="35" fillId="0" borderId="1244">
      <alignment horizontal="center" vertical="center"/>
      <protection locked="0"/>
    </xf>
    <xf numFmtId="0" fontId="85" fillId="0" borderId="1248"/>
    <xf numFmtId="311" fontId="219" fillId="0" borderId="1198" applyBorder="0">
      <protection locked="0"/>
    </xf>
    <xf numFmtId="232" fontId="35" fillId="0" borderId="1352">
      <alignment horizontal="right" vertical="center"/>
      <protection locked="0"/>
    </xf>
    <xf numFmtId="244" fontId="85" fillId="0" borderId="1208"/>
    <xf numFmtId="311" fontId="219" fillId="0" borderId="1275" applyBorder="0">
      <protection locked="0"/>
    </xf>
    <xf numFmtId="4" fontId="27" fillId="19" borderId="1224" applyNumberFormat="0" applyProtection="0">
      <alignment horizontal="left" vertical="center" indent="1"/>
    </xf>
    <xf numFmtId="232" fontId="35" fillId="0" borderId="1340">
      <alignment horizontal="right" vertical="center"/>
      <protection locked="0"/>
    </xf>
    <xf numFmtId="237" fontId="35" fillId="0" borderId="1327">
      <alignment horizontal="right" vertical="center"/>
      <protection locked="0"/>
    </xf>
    <xf numFmtId="172" fontId="55" fillId="9" borderId="853">
      <alignment horizontal="right"/>
      <protection locked="0"/>
    </xf>
    <xf numFmtId="0" fontId="35" fillId="0" borderId="1340">
      <alignment vertical="center"/>
      <protection locked="0"/>
    </xf>
    <xf numFmtId="233" fontId="35" fillId="0" borderId="1268">
      <alignment horizontal="center" vertical="center"/>
      <protection locked="0"/>
    </xf>
    <xf numFmtId="233" fontId="35" fillId="0" borderId="1256">
      <alignment horizontal="right" vertical="center"/>
      <protection locked="0"/>
    </xf>
    <xf numFmtId="168" fontId="3" fillId="8" borderId="1236" applyNumberFormat="0" applyFont="0" applyBorder="0" applyAlignment="0" applyProtection="0"/>
    <xf numFmtId="332" fontId="35" fillId="0" borderId="1236" applyFill="0">
      <alignment horizontal="center" vertical="center"/>
    </xf>
    <xf numFmtId="274" fontId="35" fillId="0" borderId="1330"/>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0" fontId="26" fillId="0" borderId="1153" applyFill="0"/>
    <xf numFmtId="274" fontId="35" fillId="0" borderId="1210"/>
    <xf numFmtId="0" fontId="59" fillId="74" borderId="1223">
      <alignment horizontal="left" vertical="center" wrapText="1"/>
    </xf>
    <xf numFmtId="244" fontId="85" fillId="0" borderId="1282"/>
    <xf numFmtId="0" fontId="85" fillId="0" borderId="1212"/>
    <xf numFmtId="0" fontId="148" fillId="0" borderId="1200" applyNumberFormat="0" applyAlignment="0" applyProtection="0">
      <alignment horizontal="left" vertical="center"/>
    </xf>
    <xf numFmtId="323" fontId="3" fillId="23" borderId="1199" applyFill="0" applyBorder="0" applyAlignment="0">
      <alignment horizontal="centerContinuous"/>
    </xf>
    <xf numFmtId="311" fontId="219" fillId="0" borderId="1198" applyBorder="0">
      <protection locked="0"/>
    </xf>
    <xf numFmtId="0" fontId="147" fillId="10" borderId="1236">
      <alignment horizontal="right"/>
    </xf>
    <xf numFmtId="232" fontId="35" fillId="0" borderId="1340">
      <alignment horizontal="right" vertical="center"/>
      <protection locked="0"/>
    </xf>
    <xf numFmtId="0" fontId="95" fillId="0" borderId="1230" applyNumberFormat="0" applyFill="0" applyAlignment="0" applyProtection="0"/>
    <xf numFmtId="311" fontId="219" fillId="0" borderId="1311" applyBorder="0">
      <protection locked="0"/>
    </xf>
    <xf numFmtId="237" fontId="35" fillId="0" borderId="1316">
      <alignment horizontal="right" vertical="center"/>
      <protection locked="0"/>
    </xf>
    <xf numFmtId="234" fontId="35" fillId="0" borderId="1316">
      <alignment horizontal="right" vertical="center"/>
      <protection locked="0"/>
    </xf>
    <xf numFmtId="234" fontId="35" fillId="0" borderId="1244">
      <alignment horizontal="center" vertical="center"/>
      <protection locked="0"/>
    </xf>
    <xf numFmtId="0" fontId="35" fillId="0" borderId="1244">
      <alignment vertical="center"/>
      <protection locked="0"/>
    </xf>
    <xf numFmtId="244" fontId="85" fillId="0" borderId="1246"/>
    <xf numFmtId="0" fontId="92" fillId="0" borderId="853" applyFill="0">
      <alignment horizontal="center" vertical="center"/>
    </xf>
    <xf numFmtId="332" fontId="35" fillId="0" borderId="853" applyFill="0">
      <alignment horizontal="center" vertical="center"/>
    </xf>
    <xf numFmtId="49" fontId="253" fillId="47" borderId="853">
      <alignment horizontal="center"/>
    </xf>
    <xf numFmtId="175" fontId="43" fillId="0" borderId="853" applyBorder="0"/>
    <xf numFmtId="233" fontId="35" fillId="0" borderId="1280">
      <alignment horizontal="center" vertical="center"/>
      <protection locked="0"/>
    </xf>
    <xf numFmtId="4" fontId="27" fillId="19" borderId="1261" applyNumberFormat="0" applyProtection="0">
      <alignment horizontal="left" vertical="center" indent="1"/>
    </xf>
    <xf numFmtId="236" fontId="35" fillId="0" borderId="1316">
      <alignment horizontal="right" vertical="center"/>
      <protection locked="0"/>
    </xf>
    <xf numFmtId="270" fontId="115" fillId="46" borderId="1203">
      <protection hidden="1"/>
    </xf>
    <xf numFmtId="8" fontId="141" fillId="0" borderId="1211">
      <protection locked="0"/>
    </xf>
    <xf numFmtId="274" fontId="35" fillId="0" borderId="1234"/>
    <xf numFmtId="4" fontId="27" fillId="19" borderId="1224" applyNumberFormat="0" applyProtection="0">
      <alignment horizontal="left" vertical="center" indent="1"/>
    </xf>
    <xf numFmtId="232" fontId="35" fillId="0" borderId="1293">
      <alignment horizontal="right" vertical="center"/>
      <protection locked="0"/>
    </xf>
    <xf numFmtId="244" fontId="85" fillId="0" borderId="1306"/>
    <xf numFmtId="234" fontId="35" fillId="0" borderId="1327">
      <alignment horizontal="right" vertical="center"/>
      <protection locked="0"/>
    </xf>
    <xf numFmtId="233" fontId="35" fillId="0" borderId="1352">
      <alignment horizontal="right" vertical="center"/>
      <protection locked="0"/>
    </xf>
    <xf numFmtId="0" fontId="18" fillId="0" borderId="1203" applyNumberFormat="0" applyFill="0" applyBorder="0" applyAlignment="0" applyProtection="0"/>
    <xf numFmtId="236" fontId="35" fillId="0" borderId="1340">
      <alignment horizontal="right" vertical="center"/>
      <protection locked="0"/>
    </xf>
    <xf numFmtId="0" fontId="85" fillId="0" borderId="1248"/>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4" fontId="35" fillId="0" borderId="1268">
      <alignment horizontal="right" vertical="center"/>
      <protection locked="0"/>
    </xf>
    <xf numFmtId="0" fontId="103" fillId="38" borderId="1206"/>
    <xf numFmtId="274" fontId="35" fillId="0" borderId="1210"/>
    <xf numFmtId="235" fontId="35" fillId="0" borderId="1316">
      <alignment horizontal="center" vertical="center"/>
      <protection locked="0"/>
    </xf>
    <xf numFmtId="0" fontId="103" fillId="38" borderId="1317"/>
    <xf numFmtId="0" fontId="85" fillId="0" borderId="1212"/>
    <xf numFmtId="232" fontId="35" fillId="0" borderId="1352">
      <alignment horizontal="center" vertical="center"/>
      <protection locked="0"/>
    </xf>
    <xf numFmtId="323" fontId="3" fillId="23" borderId="1199" applyFill="0" applyBorder="0" applyAlignment="0">
      <alignment horizontal="centerContinuous"/>
    </xf>
    <xf numFmtId="311" fontId="219" fillId="0" borderId="1198" applyBorder="0">
      <protection locked="0"/>
    </xf>
    <xf numFmtId="236" fontId="35" fillId="0" borderId="1280">
      <alignment horizontal="center" vertical="center"/>
      <protection locked="0"/>
    </xf>
    <xf numFmtId="309" fontId="156" fillId="6" borderId="853"/>
    <xf numFmtId="0" fontId="103" fillId="38" borderId="1257"/>
    <xf numFmtId="4" fontId="27" fillId="19" borderId="1237" applyNumberFormat="0" applyProtection="0">
      <alignment horizontal="left" vertical="center" indent="1"/>
    </xf>
    <xf numFmtId="15" fontId="35" fillId="0" borderId="1316">
      <alignment horizontal="center" vertical="center"/>
      <protection locked="0"/>
    </xf>
    <xf numFmtId="244" fontId="85" fillId="0" borderId="1295"/>
    <xf numFmtId="235" fontId="35" fillId="0" borderId="1293">
      <alignment horizontal="right" vertical="center"/>
      <protection locked="0"/>
    </xf>
    <xf numFmtId="244" fontId="85" fillId="0" borderId="1354"/>
    <xf numFmtId="236" fontId="35" fillId="0" borderId="1340">
      <alignment horizontal="right" vertical="center"/>
      <protection locked="0"/>
    </xf>
    <xf numFmtId="4" fontId="27" fillId="19" borderId="1237" applyNumberFormat="0" applyProtection="0">
      <alignment horizontal="left" vertical="center" indent="1"/>
    </xf>
    <xf numFmtId="232" fontId="35" fillId="0" borderId="1231">
      <alignment horizontal="center" vertical="center"/>
      <protection locked="0"/>
    </xf>
    <xf numFmtId="311" fontId="219" fillId="0" borderId="1226" applyBorder="0">
      <protection locked="0"/>
    </xf>
    <xf numFmtId="233" fontId="35" fillId="0" borderId="1231">
      <alignment horizontal="right" vertical="center"/>
      <protection locked="0"/>
    </xf>
    <xf numFmtId="0" fontId="148" fillId="0" borderId="1253" applyNumberFormat="0" applyAlignment="0" applyProtection="0">
      <alignment horizontal="left" vertical="center"/>
    </xf>
    <xf numFmtId="271" fontId="115" fillId="18" borderId="1203">
      <alignment horizontal="right"/>
    </xf>
    <xf numFmtId="236" fontId="35" fillId="0" borderId="1316">
      <alignment horizontal="right" vertical="center"/>
      <protection locked="0"/>
    </xf>
    <xf numFmtId="233" fontId="35" fillId="0" borderId="1304">
      <alignment horizontal="right" vertical="center"/>
      <protection locked="0"/>
    </xf>
    <xf numFmtId="4" fontId="27" fillId="19" borderId="1224" applyNumberFormat="0" applyProtection="0">
      <alignment horizontal="left" vertical="center" indent="1"/>
    </xf>
    <xf numFmtId="234" fontId="35" fillId="0" borderId="1340">
      <alignment horizontal="center" vertical="center"/>
      <protection locked="0"/>
    </xf>
    <xf numFmtId="0" fontId="35" fillId="0" borderId="1316">
      <alignment vertical="center"/>
      <protection locked="0"/>
    </xf>
    <xf numFmtId="311" fontId="219" fillId="0" borderId="1371" applyBorder="0">
      <protection locked="0"/>
    </xf>
    <xf numFmtId="233" fontId="35" fillId="0" borderId="1340">
      <alignment horizontal="center" vertical="center"/>
      <protection locked="0"/>
    </xf>
    <xf numFmtId="234" fontId="35" fillId="0" borderId="1244">
      <alignment horizontal="center" vertical="center"/>
      <protection locked="0"/>
    </xf>
    <xf numFmtId="8" fontId="141" fillId="0" borderId="1211">
      <protection locked="0"/>
    </xf>
    <xf numFmtId="311" fontId="219" fillId="0" borderId="1335" applyBorder="0">
      <protection locked="0"/>
    </xf>
    <xf numFmtId="175" fontId="46" fillId="0" borderId="1236"/>
    <xf numFmtId="172" fontId="55" fillId="9" borderId="1236">
      <alignment horizontal="right"/>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1" fontId="3" fillId="1" borderId="1346">
      <protection locked="0"/>
    </xf>
    <xf numFmtId="274" fontId="35" fillId="0" borderId="1234"/>
    <xf numFmtId="233" fontId="35" fillId="0" borderId="1304">
      <alignment horizontal="center" vertical="center"/>
      <protection locked="0"/>
    </xf>
    <xf numFmtId="0" fontId="85" fillId="0" borderId="1235"/>
    <xf numFmtId="0" fontId="103" fillId="38" borderId="1365"/>
    <xf numFmtId="4" fontId="27" fillId="19" borderId="1332" applyNumberFormat="0" applyProtection="0">
      <alignment horizontal="left" vertical="center" indent="1"/>
    </xf>
    <xf numFmtId="311" fontId="219" fillId="0" borderId="1198" applyBorder="0">
      <protection locked="0"/>
    </xf>
    <xf numFmtId="0" fontId="35" fillId="0" borderId="1203" applyNumberFormat="0" applyFill="0" applyAlignment="0" applyProtection="0"/>
    <xf numFmtId="232" fontId="35" fillId="0" borderId="1256">
      <alignment horizontal="right" vertical="center"/>
      <protection locked="0"/>
    </xf>
    <xf numFmtId="311" fontId="219" fillId="0" borderId="1251" applyBorder="0">
      <protection locked="0"/>
    </xf>
    <xf numFmtId="232" fontId="35" fillId="0" borderId="1316">
      <alignment horizontal="center" vertical="center"/>
      <protection locked="0"/>
    </xf>
    <xf numFmtId="0" fontId="148" fillId="0" borderId="1277" applyNumberFormat="0" applyAlignment="0" applyProtection="0">
      <alignment horizontal="left" vertical="center"/>
    </xf>
    <xf numFmtId="234" fontId="35" fillId="0" borderId="1244">
      <alignment horizontal="right" vertical="center"/>
      <protection locked="0"/>
    </xf>
    <xf numFmtId="233" fontId="35" fillId="0" borderId="1268">
      <alignment horizontal="center" vertical="center"/>
      <protection locked="0"/>
    </xf>
    <xf numFmtId="244" fontId="85" fillId="0" borderId="1342"/>
    <xf numFmtId="311" fontId="219" fillId="0" borderId="1359" applyBorder="0">
      <protection locked="0"/>
    </xf>
    <xf numFmtId="0" fontId="115" fillId="18" borderId="1203" applyProtection="0">
      <alignment horizontal="right"/>
      <protection locked="0"/>
    </xf>
    <xf numFmtId="4" fontId="27" fillId="19" borderId="1249" applyNumberFormat="0" applyProtection="0">
      <alignment horizontal="left" vertical="center" indent="1"/>
    </xf>
    <xf numFmtId="0" fontId="103" fillId="38" borderId="1353"/>
    <xf numFmtId="233" fontId="35" fillId="0" borderId="1280">
      <alignment horizontal="right" vertical="center"/>
      <protection locked="0"/>
    </xf>
    <xf numFmtId="237" fontId="35" fillId="0" borderId="1316">
      <alignment horizontal="right" vertical="center"/>
      <protection locked="0"/>
    </xf>
    <xf numFmtId="0" fontId="35" fillId="0" borderId="1377">
      <alignment vertical="center"/>
      <protection locked="0"/>
    </xf>
    <xf numFmtId="0" fontId="59" fillId="74" borderId="1223">
      <alignment horizontal="left" vertical="center" wrapText="1"/>
    </xf>
    <xf numFmtId="234" fontId="35" fillId="0" borderId="1256">
      <alignment horizontal="center" vertical="center"/>
      <protection locked="0"/>
    </xf>
    <xf numFmtId="0" fontId="85" fillId="0" borderId="1235"/>
    <xf numFmtId="244" fontId="85" fillId="0" borderId="1306"/>
    <xf numFmtId="234" fontId="35" fillId="0" borderId="1316">
      <alignment horizontal="center" vertical="center"/>
      <protection locked="0"/>
    </xf>
    <xf numFmtId="233" fontId="35" fillId="0" borderId="1352">
      <alignment horizontal="right" vertical="center"/>
      <protection locked="0"/>
    </xf>
    <xf numFmtId="234" fontId="35" fillId="0" borderId="1316">
      <alignment horizontal="right" vertical="center"/>
      <protection locked="0"/>
    </xf>
    <xf numFmtId="0" fontId="85" fillId="0" borderId="1320"/>
    <xf numFmtId="236" fontId="35" fillId="0" borderId="1327">
      <alignment horizontal="center" vertical="center"/>
      <protection locked="0"/>
    </xf>
    <xf numFmtId="0" fontId="147" fillId="10" borderId="853">
      <alignment horizontal="right"/>
    </xf>
    <xf numFmtId="0" fontId="92" fillId="0" borderId="1203" applyNumberFormat="0" applyFill="0" applyBorder="0" applyAlignment="0" applyProtection="0"/>
    <xf numFmtId="0" fontId="95" fillId="0" borderId="1339" applyNumberFormat="0" applyFill="0" applyAlignment="0" applyProtection="0"/>
    <xf numFmtId="232" fontId="35" fillId="0" borderId="1244">
      <alignment horizontal="center" vertical="center"/>
      <protection locked="0"/>
    </xf>
    <xf numFmtId="235" fontId="35" fillId="0" borderId="1244">
      <alignment horizontal="center" vertical="center"/>
      <protection locked="0"/>
    </xf>
    <xf numFmtId="237" fontId="35" fillId="0" borderId="1244">
      <alignment horizontal="right" vertical="center"/>
      <protection locked="0"/>
    </xf>
    <xf numFmtId="236" fontId="35" fillId="0" borderId="1244">
      <alignment horizontal="right" vertical="center"/>
      <protection locked="0"/>
    </xf>
    <xf numFmtId="0" fontId="103" fillId="38" borderId="1245"/>
    <xf numFmtId="235" fontId="35" fillId="0" borderId="1316">
      <alignment horizontal="center" vertical="center"/>
      <protection locked="0"/>
    </xf>
    <xf numFmtId="0" fontId="95" fillId="0" borderId="1315" applyNumberFormat="0" applyFill="0" applyAlignment="0" applyProtection="0"/>
    <xf numFmtId="236" fontId="35" fillId="0" borderId="1316">
      <alignment horizontal="center" vertical="center"/>
      <protection locked="0"/>
    </xf>
    <xf numFmtId="232" fontId="35" fillId="0" borderId="1268">
      <alignment horizontal="center" vertical="center"/>
      <protection locked="0"/>
    </xf>
    <xf numFmtId="237" fontId="35" fillId="0" borderId="1268">
      <alignment horizontal="right" vertical="center"/>
      <protection locked="0"/>
    </xf>
    <xf numFmtId="236" fontId="35" fillId="0" borderId="1268">
      <alignment horizontal="right" vertical="center"/>
      <protection locked="0"/>
    </xf>
    <xf numFmtId="240" fontId="26" fillId="0" borderId="1242" applyFill="0"/>
    <xf numFmtId="309" fontId="156" fillId="6" borderId="1236"/>
    <xf numFmtId="0" fontId="148" fillId="0" borderId="1361" applyNumberFormat="0" applyAlignment="0" applyProtection="0">
      <alignment horizontal="left" vertical="center"/>
    </xf>
    <xf numFmtId="1" fontId="3" fillId="1" borderId="1310">
      <protection locked="0"/>
    </xf>
    <xf numFmtId="236" fontId="35" fillId="0" borderId="1340">
      <alignment horizontal="center" vertical="center"/>
      <protection locked="0"/>
    </xf>
    <xf numFmtId="232" fontId="35" fillId="0" borderId="1364">
      <alignment horizontal="center" vertical="center"/>
      <protection locked="0"/>
    </xf>
    <xf numFmtId="233" fontId="35" fillId="0" borderId="1293">
      <alignment horizontal="center" vertical="center"/>
      <protection locked="0"/>
    </xf>
    <xf numFmtId="0" fontId="85" fillId="0" borderId="1344"/>
    <xf numFmtId="4" fontId="27" fillId="19" borderId="1369" applyNumberFormat="0" applyProtection="0">
      <alignment horizontal="left" vertical="center" indent="1"/>
    </xf>
    <xf numFmtId="269" fontId="115" fillId="45" borderId="1203">
      <protection hidden="1"/>
    </xf>
    <xf numFmtId="202" fontId="115" fillId="18" borderId="1203">
      <alignment horizontal="right"/>
      <protection hidden="1"/>
    </xf>
    <xf numFmtId="0" fontId="95" fillId="0" borderId="1326" applyNumberFormat="0" applyFill="0" applyAlignment="0" applyProtection="0"/>
    <xf numFmtId="240" fontId="26" fillId="0" borderId="1338" applyFill="0"/>
    <xf numFmtId="1" fontId="3" fillId="1" borderId="1310">
      <protection locked="0"/>
    </xf>
    <xf numFmtId="4" fontId="27" fillId="19" borderId="1237" applyNumberFormat="0" applyProtection="0">
      <alignment horizontal="left" vertical="center" indent="1"/>
    </xf>
    <xf numFmtId="49" fontId="36" fillId="0" borderId="1216"/>
    <xf numFmtId="0" fontId="103" fillId="38" borderId="1269"/>
    <xf numFmtId="1" fontId="3" fillId="1" borderId="1298">
      <protection locked="0"/>
    </xf>
    <xf numFmtId="235" fontId="35" fillId="0" borderId="1352">
      <alignment horizontal="right" vertical="center"/>
      <protection locked="0"/>
    </xf>
    <xf numFmtId="234" fontId="35" fillId="0" borderId="1352">
      <alignment horizontal="center"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323" fontId="3" fillId="23" borderId="1348" applyFill="0" applyBorder="0" applyAlignment="0">
      <alignment horizontal="centerContinuous"/>
    </xf>
    <xf numFmtId="274" fontId="35" fillId="0" borderId="1234"/>
    <xf numFmtId="185" fontId="47" fillId="57" borderId="853" applyFont="0" applyFill="0" applyBorder="0" applyAlignment="0" applyProtection="0">
      <protection locked="0"/>
    </xf>
    <xf numFmtId="0" fontId="85" fillId="0" borderId="1235"/>
    <xf numFmtId="0" fontId="115" fillId="18" borderId="1203" applyProtection="0">
      <alignment horizontal="right"/>
      <protection locked="0"/>
    </xf>
    <xf numFmtId="311" fontId="219" fillId="0" borderId="1226" applyBorder="0">
      <protection locked="0"/>
    </xf>
    <xf numFmtId="234" fontId="35" fillId="0" borderId="1377">
      <alignment horizontal="center" vertical="center"/>
      <protection locked="0"/>
    </xf>
    <xf numFmtId="235" fontId="35" fillId="0" borderId="1280">
      <alignment horizontal="center" vertical="center"/>
      <protection locked="0"/>
    </xf>
    <xf numFmtId="0" fontId="35" fillId="0" borderId="1280">
      <alignment vertical="center"/>
      <protection locked="0"/>
    </xf>
    <xf numFmtId="237" fontId="35" fillId="0" borderId="1280">
      <alignment horizontal="right" vertical="center"/>
      <protection locked="0"/>
    </xf>
    <xf numFmtId="234" fontId="35" fillId="0" borderId="1280">
      <alignment horizontal="right" vertical="center"/>
      <protection locked="0"/>
    </xf>
    <xf numFmtId="236" fontId="35" fillId="0" borderId="1280">
      <alignment horizontal="right" vertical="center"/>
      <protection locked="0"/>
    </xf>
    <xf numFmtId="0" fontId="103" fillId="38" borderId="1281"/>
    <xf numFmtId="274" fontId="35" fillId="0" borderId="1283"/>
    <xf numFmtId="0" fontId="85" fillId="0" borderId="1284"/>
    <xf numFmtId="235" fontId="35" fillId="0" borderId="1327">
      <alignment horizontal="right" vertical="center"/>
      <protection locked="0"/>
    </xf>
    <xf numFmtId="237" fontId="35" fillId="0" borderId="1364">
      <alignment horizontal="right" vertical="center"/>
      <protection locked="0"/>
    </xf>
    <xf numFmtId="311" fontId="219" fillId="0" borderId="1239" applyBorder="0">
      <protection locked="0"/>
    </xf>
    <xf numFmtId="236" fontId="35" fillId="0" borderId="1293">
      <alignment horizontal="center" vertical="center"/>
      <protection locked="0"/>
    </xf>
    <xf numFmtId="233" fontId="35" fillId="0" borderId="1244">
      <alignment horizontal="center" vertical="center"/>
      <protection locked="0"/>
    </xf>
    <xf numFmtId="235" fontId="35" fillId="0" borderId="1244">
      <alignment horizontal="center" vertical="center"/>
      <protection locked="0"/>
    </xf>
    <xf numFmtId="0" fontId="35" fillId="0" borderId="1244">
      <alignment vertical="center"/>
      <protection locked="0"/>
    </xf>
    <xf numFmtId="274" fontId="35" fillId="0" borderId="1343"/>
    <xf numFmtId="4" fontId="27" fillId="19" borderId="1249" applyNumberFormat="0" applyProtection="0">
      <alignment horizontal="left" vertical="center" indent="1"/>
    </xf>
    <xf numFmtId="232" fontId="35" fillId="0" borderId="1364">
      <alignment horizontal="right" vertical="center"/>
      <protection locked="0"/>
    </xf>
    <xf numFmtId="232" fontId="35" fillId="0" borderId="1364">
      <alignment horizontal="right" vertical="center"/>
      <protection locked="0"/>
    </xf>
    <xf numFmtId="234" fontId="35" fillId="0" borderId="1316">
      <alignment horizontal="right" vertical="center"/>
      <protection locked="0"/>
    </xf>
    <xf numFmtId="0" fontId="95" fillId="0" borderId="1267" applyNumberFormat="0" applyFill="0" applyAlignment="0" applyProtection="0"/>
    <xf numFmtId="236" fontId="35" fillId="0" borderId="1316">
      <alignment horizontal="right" vertical="center"/>
      <protection locked="0"/>
    </xf>
    <xf numFmtId="235" fontId="35" fillId="0" borderId="1316">
      <alignment horizontal="right" vertical="center"/>
      <protection locked="0"/>
    </xf>
    <xf numFmtId="236" fontId="35" fillId="0" borderId="1280">
      <alignment horizontal="right" vertical="center"/>
      <protection locked="0"/>
    </xf>
    <xf numFmtId="0" fontId="103" fillId="38" borderId="1281"/>
    <xf numFmtId="0" fontId="95" fillId="0" borderId="1243" applyNumberFormat="0" applyFill="0" applyAlignment="0" applyProtection="0"/>
    <xf numFmtId="232" fontId="35" fillId="0" borderId="1244">
      <alignment horizontal="center" vertical="center"/>
      <protection locked="0"/>
    </xf>
    <xf numFmtId="15" fontId="35" fillId="0" borderId="1244">
      <alignment horizontal="center" vertical="center"/>
      <protection locked="0"/>
    </xf>
    <xf numFmtId="233" fontId="35" fillId="0" borderId="1244">
      <alignment horizontal="center" vertical="center"/>
      <protection locked="0"/>
    </xf>
    <xf numFmtId="234" fontId="35" fillId="0" borderId="1244">
      <alignment horizontal="center" vertical="center"/>
      <protection locked="0"/>
    </xf>
    <xf numFmtId="235" fontId="35" fillId="0" borderId="1244">
      <alignment horizontal="center" vertical="center"/>
      <protection locked="0"/>
    </xf>
    <xf numFmtId="236" fontId="35" fillId="0" borderId="1244">
      <alignment horizontal="center" vertical="center"/>
      <protection locked="0"/>
    </xf>
    <xf numFmtId="0" fontId="35" fillId="0" borderId="1244">
      <alignment vertical="center"/>
      <protection locked="0"/>
    </xf>
    <xf numFmtId="232" fontId="35" fillId="0" borderId="1244">
      <alignment horizontal="right" vertical="center"/>
      <protection locked="0"/>
    </xf>
    <xf numFmtId="237" fontId="35" fillId="0" borderId="1244">
      <alignment horizontal="right" vertical="center"/>
      <protection locked="0"/>
    </xf>
    <xf numFmtId="233" fontId="35" fillId="0" borderId="1244">
      <alignment horizontal="right" vertical="center"/>
      <protection locked="0"/>
    </xf>
    <xf numFmtId="234" fontId="35" fillId="0" borderId="1244">
      <alignment horizontal="right" vertical="center"/>
      <protection locked="0"/>
    </xf>
    <xf numFmtId="235" fontId="35" fillId="0" borderId="1244">
      <alignment horizontal="right" vertical="center"/>
      <protection locked="0"/>
    </xf>
    <xf numFmtId="236" fontId="35" fillId="0" borderId="1244">
      <alignment horizontal="right" vertical="center"/>
      <protection locked="0"/>
    </xf>
    <xf numFmtId="0" fontId="103" fillId="38" borderId="1245"/>
    <xf numFmtId="234" fontId="35" fillId="0" borderId="1316">
      <alignment horizontal="center" vertical="center"/>
      <protection locked="0"/>
    </xf>
    <xf numFmtId="244" fontId="85" fillId="0" borderId="1270"/>
    <xf numFmtId="274" fontId="35" fillId="0" borderId="1247"/>
    <xf numFmtId="237" fontId="35" fillId="0" borderId="1340">
      <alignment horizontal="right" vertical="center"/>
      <protection locked="0"/>
    </xf>
    <xf numFmtId="0" fontId="85" fillId="0" borderId="1248"/>
    <xf numFmtId="311" fontId="219" fillId="0" borderId="1239" applyBorder="0">
      <protection locked="0"/>
    </xf>
    <xf numFmtId="0" fontId="35" fillId="0" borderId="853" applyFill="0">
      <alignment horizontal="center" vertical="center"/>
    </xf>
    <xf numFmtId="232" fontId="35" fillId="0" borderId="1377">
      <alignment horizontal="right" vertical="center"/>
      <protection locked="0"/>
    </xf>
    <xf numFmtId="237" fontId="35" fillId="0" borderId="1316">
      <alignment horizontal="right" vertical="center"/>
      <protection locked="0"/>
    </xf>
    <xf numFmtId="4" fontId="27" fillId="19" borderId="1285" applyNumberFormat="0" applyProtection="0">
      <alignment horizontal="left" vertical="center" indent="1"/>
    </xf>
    <xf numFmtId="0" fontId="115" fillId="18" borderId="1203" applyProtection="0">
      <alignment horizontal="right"/>
      <protection locked="0"/>
    </xf>
    <xf numFmtId="0" fontId="95" fillId="0" borderId="1315" applyNumberFormat="0" applyFill="0" applyAlignment="0" applyProtection="0"/>
    <xf numFmtId="274" fontId="35" fillId="0" borderId="1319"/>
    <xf numFmtId="4" fontId="27" fillId="19" borderId="1357" applyNumberFormat="0" applyProtection="0">
      <alignment horizontal="left" vertical="center" indent="1"/>
    </xf>
    <xf numFmtId="311" fontId="219" fillId="0" borderId="1251" applyBorder="0">
      <protection locked="0"/>
    </xf>
    <xf numFmtId="0" fontId="59" fillId="74" borderId="1223">
      <alignment horizontal="left" vertical="center" wrapText="1"/>
    </xf>
    <xf numFmtId="10" fontId="3" fillId="57" borderId="853" applyNumberFormat="0" applyFont="0" applyBorder="0" applyAlignment="0" applyProtection="0">
      <protection locked="0"/>
    </xf>
    <xf numFmtId="0" fontId="95" fillId="0" borderId="1351" applyNumberFormat="0" applyFill="0" applyAlignment="0" applyProtection="0"/>
    <xf numFmtId="0" fontId="35" fillId="0" borderId="1316">
      <alignment vertical="center"/>
      <protection locked="0"/>
    </xf>
    <xf numFmtId="235" fontId="35" fillId="0" borderId="1352">
      <alignment horizontal="right" vertical="center"/>
      <protection locked="0"/>
    </xf>
    <xf numFmtId="4" fontId="27" fillId="19" borderId="1261" applyNumberFormat="0" applyProtection="0">
      <alignment horizontal="left" vertical="center" indent="1"/>
    </xf>
    <xf numFmtId="15" fontId="35" fillId="0" borderId="1280">
      <alignment horizontal="center" vertical="center"/>
      <protection locked="0"/>
    </xf>
    <xf numFmtId="0" fontId="92" fillId="0" borderId="853" applyFill="0">
      <alignment horizontal="center" vertical="center"/>
    </xf>
    <xf numFmtId="244" fontId="85" fillId="0" borderId="1379"/>
    <xf numFmtId="0" fontId="103" fillId="38" borderId="1378"/>
    <xf numFmtId="0" fontId="95" fillId="0" borderId="1255" applyNumberFormat="0" applyFill="0" applyAlignment="0" applyProtection="0"/>
    <xf numFmtId="232" fontId="35" fillId="0" borderId="1256">
      <alignment horizontal="center" vertical="center"/>
      <protection locked="0"/>
    </xf>
    <xf numFmtId="15" fontId="35" fillId="0" borderId="1256">
      <alignment horizontal="center" vertical="center"/>
      <protection locked="0"/>
    </xf>
    <xf numFmtId="233" fontId="35" fillId="0" borderId="1256">
      <alignment horizontal="center" vertical="center"/>
      <protection locked="0"/>
    </xf>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2" fontId="35" fillId="0" borderId="1256">
      <alignment horizontal="right" vertical="center"/>
      <protection locked="0"/>
    </xf>
    <xf numFmtId="237" fontId="35" fillId="0" borderId="1256">
      <alignment horizontal="right" vertical="center"/>
      <protection locked="0"/>
    </xf>
    <xf numFmtId="233"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0" fontId="103" fillId="38" borderId="1257"/>
    <xf numFmtId="0" fontId="110" fillId="43" borderId="853" applyNumberFormat="0" applyFont="0" applyAlignment="0" applyProtection="0"/>
    <xf numFmtId="274" fontId="35" fillId="0" borderId="1259"/>
    <xf numFmtId="0" fontId="85" fillId="0" borderId="1260"/>
    <xf numFmtId="0" fontId="148" fillId="0" borderId="1253" applyNumberFormat="0" applyAlignment="0" applyProtection="0">
      <alignment horizontal="left" vertical="center"/>
    </xf>
    <xf numFmtId="323" fontId="3" fillId="23" borderId="1252" applyFill="0" applyBorder="0" applyAlignment="0">
      <alignment horizontal="centerContinuous"/>
    </xf>
    <xf numFmtId="311" fontId="219" fillId="0" borderId="1251" applyBorder="0">
      <protection locked="0"/>
    </xf>
    <xf numFmtId="235" fontId="35" fillId="0" borderId="1340">
      <alignment horizontal="center" vertical="center"/>
      <protection locked="0"/>
    </xf>
    <xf numFmtId="0" fontId="148" fillId="0" borderId="1313" applyNumberFormat="0" applyAlignment="0" applyProtection="0">
      <alignment horizontal="left" vertical="center"/>
    </xf>
    <xf numFmtId="236" fontId="35" fillId="0" borderId="1327">
      <alignment horizontal="right" vertical="center"/>
      <protection locked="0"/>
    </xf>
    <xf numFmtId="15" fontId="35" fillId="0" borderId="1377">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0" fontId="35" fillId="0" borderId="1268">
      <alignment vertical="center"/>
      <protection locked="0"/>
    </xf>
    <xf numFmtId="232" fontId="35" fillId="0" borderId="1268">
      <alignment horizontal="right" vertical="center"/>
      <protection locked="0"/>
    </xf>
    <xf numFmtId="237" fontId="35" fillId="0" borderId="1268">
      <alignment horizontal="right" vertical="center"/>
      <protection locked="0"/>
    </xf>
    <xf numFmtId="233"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0" fontId="103" fillId="38" borderId="1269"/>
    <xf numFmtId="244" fontId="85" fillId="0" borderId="1270"/>
    <xf numFmtId="240" fontId="26" fillId="0" borderId="1314" applyFill="0"/>
    <xf numFmtId="240" fontId="26" fillId="0" borderId="1290" applyFill="0"/>
    <xf numFmtId="274" fontId="35" fillId="0" borderId="1271"/>
    <xf numFmtId="232" fontId="35" fillId="0" borderId="1340">
      <alignment horizontal="center" vertical="center"/>
      <protection locked="0"/>
    </xf>
    <xf numFmtId="0" fontId="85" fillId="0" borderId="1272"/>
    <xf numFmtId="234" fontId="35" fillId="0" borderId="1340">
      <alignment horizontal="right" vertical="center"/>
      <protection locked="0"/>
    </xf>
    <xf numFmtId="0" fontId="85" fillId="0" borderId="1344"/>
    <xf numFmtId="0" fontId="148" fillId="0" borderId="1289" applyNumberFormat="0" applyAlignment="0" applyProtection="0">
      <alignment horizontal="left" vertical="center"/>
    </xf>
    <xf numFmtId="235" fontId="35" fillId="0" borderId="1352">
      <alignment horizontal="center" vertical="center"/>
      <protection locked="0"/>
    </xf>
    <xf numFmtId="233" fontId="35" fillId="0" borderId="1316">
      <alignment horizontal="right" vertical="center"/>
      <protection locked="0"/>
    </xf>
    <xf numFmtId="235" fontId="35" fillId="0" borderId="1340">
      <alignment horizontal="right" vertical="center"/>
      <protection locked="0"/>
    </xf>
    <xf numFmtId="311" fontId="219" fillId="0" borderId="1287" applyBorder="0">
      <protection locked="0"/>
    </xf>
    <xf numFmtId="232" fontId="35" fillId="0" borderId="1340">
      <alignment horizontal="center" vertical="center"/>
      <protection locked="0"/>
    </xf>
    <xf numFmtId="244" fontId="85" fillId="0" borderId="1318"/>
    <xf numFmtId="237" fontId="35" fillId="0" borderId="1316">
      <alignment horizontal="right" vertical="center"/>
      <protection locked="0"/>
    </xf>
    <xf numFmtId="0" fontId="95" fillId="0" borderId="1315" applyNumberFormat="0" applyFill="0" applyAlignment="0" applyProtection="0"/>
    <xf numFmtId="233" fontId="35" fillId="0" borderId="1316">
      <alignment horizontal="center" vertical="center"/>
      <protection locked="0"/>
    </xf>
    <xf numFmtId="235" fontId="35" fillId="0" borderId="1316">
      <alignment horizontal="right" vertical="center"/>
      <protection locked="0"/>
    </xf>
    <xf numFmtId="244" fontId="85" fillId="0" borderId="1366"/>
    <xf numFmtId="4" fontId="27" fillId="19" borderId="1285" applyNumberFormat="0" applyProtection="0">
      <alignment horizontal="left" vertical="center" indent="1"/>
    </xf>
    <xf numFmtId="0" fontId="85" fillId="0" borderId="1320"/>
    <xf numFmtId="235" fontId="35" fillId="0" borderId="1352">
      <alignment horizontal="right" vertical="center"/>
      <protection locked="0"/>
    </xf>
    <xf numFmtId="311" fontId="219" fillId="0" borderId="1263" applyBorder="0">
      <protection locked="0"/>
    </xf>
    <xf numFmtId="274" fontId="35" fillId="0" borderId="1296"/>
    <xf numFmtId="244" fontId="85" fillId="0" borderId="1282"/>
    <xf numFmtId="4" fontId="27" fillId="19" borderId="1273" applyNumberFormat="0" applyProtection="0">
      <alignment horizontal="left" vertical="center" indent="1"/>
    </xf>
    <xf numFmtId="233" fontId="35" fillId="0" borderId="1316">
      <alignment horizontal="right" vertical="center"/>
      <protection locked="0"/>
    </xf>
    <xf numFmtId="233" fontId="35" fillId="0" borderId="1327">
      <alignment horizontal="center" vertical="center"/>
      <protection locked="0"/>
    </xf>
    <xf numFmtId="0" fontId="35" fillId="0" borderId="1203" applyNumberFormat="0" applyFill="0" applyAlignment="0" applyProtection="0"/>
    <xf numFmtId="0" fontId="95" fillId="0" borderId="1267" applyNumberFormat="0" applyFill="0" applyAlignment="0" applyProtection="0"/>
    <xf numFmtId="232" fontId="35" fillId="0" borderId="1268">
      <alignment horizontal="center" vertical="center"/>
      <protection locked="0"/>
    </xf>
    <xf numFmtId="15" fontId="35" fillId="0" borderId="1268">
      <alignment horizontal="center" vertical="center"/>
      <protection locked="0"/>
    </xf>
    <xf numFmtId="233" fontId="35" fillId="0" borderId="1268">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0" fontId="35" fillId="0" borderId="1268">
      <alignment vertical="center"/>
      <protection locked="0"/>
    </xf>
    <xf numFmtId="232" fontId="35" fillId="0" borderId="1268">
      <alignment horizontal="right" vertical="center"/>
      <protection locked="0"/>
    </xf>
    <xf numFmtId="237" fontId="35" fillId="0" borderId="1268">
      <alignment horizontal="right" vertical="center"/>
      <protection locked="0"/>
    </xf>
    <xf numFmtId="233"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0" fontId="103" fillId="38" borderId="1269"/>
    <xf numFmtId="274" fontId="35" fillId="0" borderId="1319"/>
    <xf numFmtId="274" fontId="35" fillId="0" borderId="1271"/>
    <xf numFmtId="15" fontId="35" fillId="0" borderId="1364">
      <alignment horizontal="center" vertical="center"/>
      <protection locked="0"/>
    </xf>
    <xf numFmtId="236" fontId="35" fillId="0" borderId="1340">
      <alignment horizontal="center" vertical="center"/>
      <protection locked="0"/>
    </xf>
    <xf numFmtId="0" fontId="85" fillId="0" borderId="1272"/>
    <xf numFmtId="0" fontId="103" fillId="38" borderId="1317"/>
    <xf numFmtId="311" fontId="219" fillId="0" borderId="1263" applyBorder="0">
      <protection locked="0"/>
    </xf>
    <xf numFmtId="236" fontId="35" fillId="0" borderId="1327">
      <alignment horizontal="center" vertical="center"/>
      <protection locked="0"/>
    </xf>
    <xf numFmtId="15" fontId="35" fillId="0" borderId="1364">
      <alignment horizontal="center" vertical="center"/>
      <protection locked="0"/>
    </xf>
    <xf numFmtId="4" fontId="27" fillId="19" borderId="1309" applyNumberFormat="0" applyProtection="0">
      <alignment horizontal="left" vertical="center" indent="1"/>
    </xf>
    <xf numFmtId="4" fontId="27" fillId="19" borderId="1369" applyNumberFormat="0" applyProtection="0">
      <alignment horizontal="left" vertical="center" indent="1"/>
    </xf>
    <xf numFmtId="274" fontId="35" fillId="0" borderId="1343"/>
    <xf numFmtId="233" fontId="35" fillId="0" borderId="1364">
      <alignment horizontal="right" vertical="center"/>
      <protection locked="0"/>
    </xf>
    <xf numFmtId="0" fontId="91" fillId="0" borderId="1203" applyNumberFormat="0" applyFill="0" applyBorder="0" applyAlignment="0" applyProtection="0"/>
    <xf numFmtId="233" fontId="35" fillId="0" borderId="1304">
      <alignment horizontal="center" vertical="center"/>
      <protection locked="0"/>
    </xf>
    <xf numFmtId="311" fontId="219" fillId="0" borderId="1275" applyBorder="0">
      <protection locked="0"/>
    </xf>
    <xf numFmtId="235" fontId="35" fillId="0" borderId="1304">
      <alignment horizontal="right" vertical="center"/>
      <protection locked="0"/>
    </xf>
    <xf numFmtId="274" fontId="35" fillId="0" borderId="1367"/>
    <xf numFmtId="0" fontId="85" fillId="0" borderId="1368"/>
    <xf numFmtId="4" fontId="27" fillId="19" borderId="1285" applyNumberFormat="0" applyProtection="0">
      <alignment horizontal="left" vertical="center" indent="1"/>
    </xf>
    <xf numFmtId="0" fontId="103" fillId="38" borderId="1353"/>
    <xf numFmtId="0" fontId="95" fillId="0" borderId="1363" applyNumberFormat="0" applyFill="0" applyAlignment="0" applyProtection="0"/>
    <xf numFmtId="0" fontId="95" fillId="0" borderId="1279" applyNumberFormat="0" applyFill="0" applyAlignment="0" applyProtection="0"/>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7"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0" fontId="103" fillId="38" borderId="1281"/>
    <xf numFmtId="274" fontId="35" fillId="0" borderId="1283"/>
    <xf numFmtId="0" fontId="85" fillId="0" borderId="1284"/>
    <xf numFmtId="244" fontId="85" fillId="0" borderId="1329"/>
    <xf numFmtId="323" fontId="3" fillId="23" borderId="1276" applyFill="0" applyBorder="0" applyAlignment="0">
      <alignment horizontal="centerContinuous"/>
    </xf>
    <xf numFmtId="311" fontId="219" fillId="0" borderId="1275" applyBorder="0">
      <protection locked="0"/>
    </xf>
    <xf numFmtId="0" fontId="148" fillId="0" borderId="1337" applyNumberFormat="0" applyAlignment="0" applyProtection="0">
      <alignment horizontal="left" vertical="center"/>
    </xf>
    <xf numFmtId="233" fontId="35" fillId="0" borderId="1316">
      <alignment horizontal="right" vertical="center"/>
      <protection locked="0"/>
    </xf>
    <xf numFmtId="0" fontId="85" fillId="0" borderId="1368"/>
    <xf numFmtId="4" fontId="27" fillId="19" borderId="1375" applyNumberFormat="0" applyProtection="0">
      <alignment horizontal="left" vertical="center" indent="1"/>
    </xf>
    <xf numFmtId="235" fontId="35" fillId="0" borderId="1352">
      <alignment horizontal="center" vertical="center"/>
      <protection locked="0"/>
    </xf>
    <xf numFmtId="4" fontId="27" fillId="19" borderId="1321" applyNumberFormat="0" applyProtection="0">
      <alignment horizontal="left" vertical="center" indent="1"/>
    </xf>
    <xf numFmtId="311" fontId="219" fillId="0" borderId="1287" applyBorder="0">
      <protection locked="0"/>
    </xf>
    <xf numFmtId="274" fontId="35" fillId="0" borderId="1319"/>
    <xf numFmtId="4" fontId="27" fillId="19" borderId="1291" applyNumberFormat="0" applyProtection="0">
      <alignment horizontal="left" vertical="center" indent="1"/>
    </xf>
    <xf numFmtId="15" fontId="35" fillId="0" borderId="1340">
      <alignment horizontal="center" vertical="center"/>
      <protection locked="0"/>
    </xf>
    <xf numFmtId="0" fontId="35" fillId="0" borderId="1364">
      <alignment vertical="center"/>
      <protection locked="0"/>
    </xf>
    <xf numFmtId="234" fontId="35" fillId="0" borderId="1316">
      <alignment horizontal="center" vertical="center"/>
      <protection locked="0"/>
    </xf>
    <xf numFmtId="0" fontId="95" fillId="0" borderId="1292" applyNumberFormat="0" applyFill="0" applyAlignment="0" applyProtection="0"/>
    <xf numFmtId="232" fontId="35" fillId="0" borderId="1293">
      <alignment horizontal="center" vertical="center"/>
      <protection locked="0"/>
    </xf>
    <xf numFmtId="15" fontId="35" fillId="0" borderId="1293">
      <alignment horizontal="center" vertical="center"/>
      <protection locked="0"/>
    </xf>
    <xf numFmtId="233" fontId="35" fillId="0" borderId="1293">
      <alignment horizontal="center" vertical="center"/>
      <protection locked="0"/>
    </xf>
    <xf numFmtId="234" fontId="35" fillId="0" borderId="1293">
      <alignment horizontal="center" vertical="center"/>
      <protection locked="0"/>
    </xf>
    <xf numFmtId="235" fontId="35" fillId="0" borderId="1293">
      <alignment horizontal="center" vertical="center"/>
      <protection locked="0"/>
    </xf>
    <xf numFmtId="236" fontId="35" fillId="0" borderId="1293">
      <alignment horizontal="center" vertical="center"/>
      <protection locked="0"/>
    </xf>
    <xf numFmtId="0" fontId="35" fillId="0" borderId="1293">
      <alignment vertical="center"/>
      <protection locked="0"/>
    </xf>
    <xf numFmtId="232" fontId="35" fillId="0" borderId="1293">
      <alignment horizontal="right" vertical="center"/>
      <protection locked="0"/>
    </xf>
    <xf numFmtId="237" fontId="35" fillId="0" borderId="1293">
      <alignment horizontal="right" vertical="center"/>
      <protection locked="0"/>
    </xf>
    <xf numFmtId="233" fontId="35" fillId="0" borderId="1293">
      <alignment horizontal="right" vertical="center"/>
      <protection locked="0"/>
    </xf>
    <xf numFmtId="234" fontId="35" fillId="0" borderId="1293">
      <alignment horizontal="right" vertical="center"/>
      <protection locked="0"/>
    </xf>
    <xf numFmtId="235" fontId="35" fillId="0" borderId="1293">
      <alignment horizontal="right" vertical="center"/>
      <protection locked="0"/>
    </xf>
    <xf numFmtId="236" fontId="35" fillId="0" borderId="1293">
      <alignment horizontal="right" vertical="center"/>
      <protection locked="0"/>
    </xf>
    <xf numFmtId="0" fontId="103" fillId="38" borderId="1294"/>
    <xf numFmtId="274" fontId="35" fillId="0" borderId="1296"/>
    <xf numFmtId="0" fontId="85" fillId="0" borderId="1320"/>
    <xf numFmtId="0" fontId="85" fillId="0" borderId="1297"/>
    <xf numFmtId="311" fontId="219" fillId="0" borderId="1287" applyBorder="0">
      <protection locked="0"/>
    </xf>
    <xf numFmtId="323" fontId="3" fillId="23" borderId="1372" applyFill="0" applyBorder="0" applyAlignment="0">
      <alignment horizontal="centerContinuous"/>
    </xf>
    <xf numFmtId="232" fontId="35" fillId="0" borderId="1327">
      <alignment horizontal="right" vertical="center"/>
      <protection locked="0"/>
    </xf>
    <xf numFmtId="0" fontId="85" fillId="0" borderId="1356"/>
    <xf numFmtId="4" fontId="27" fillId="19" borderId="1309" applyNumberFormat="0" applyProtection="0">
      <alignment horizontal="left" vertical="center" indent="1"/>
    </xf>
    <xf numFmtId="0" fontId="95" fillId="0" borderId="1363" applyNumberFormat="0" applyFill="0" applyAlignment="0" applyProtection="0"/>
    <xf numFmtId="234" fontId="35" fillId="0" borderId="1352">
      <alignment horizontal="right" vertical="center"/>
      <protection locked="0"/>
    </xf>
    <xf numFmtId="233" fontId="35" fillId="0" borderId="1364">
      <alignment horizontal="center" vertical="center"/>
      <protection locked="0"/>
    </xf>
    <xf numFmtId="15" fontId="35" fillId="0" borderId="1352">
      <alignment horizontal="center" vertical="center"/>
      <protection locked="0"/>
    </xf>
    <xf numFmtId="236" fontId="35" fillId="0" borderId="1364">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0" fontId="103" fillId="38" borderId="1305"/>
    <xf numFmtId="0" fontId="103" fillId="38" borderId="1328"/>
    <xf numFmtId="49" fontId="100" fillId="47" borderId="853">
      <alignment horizontal="center"/>
    </xf>
    <xf numFmtId="240" fontId="26" fillId="0" borderId="1302" applyFill="0"/>
    <xf numFmtId="274" fontId="35" fillId="0" borderId="1307"/>
    <xf numFmtId="0" fontId="85" fillId="0" borderId="1308"/>
    <xf numFmtId="0" fontId="148" fillId="0" borderId="1301" applyNumberFormat="0" applyAlignment="0" applyProtection="0">
      <alignment horizontal="left" vertical="center"/>
    </xf>
    <xf numFmtId="323" fontId="3" fillId="23" borderId="1300" applyFill="0" applyBorder="0" applyAlignment="0">
      <alignment horizontal="centerContinuous"/>
    </xf>
    <xf numFmtId="311" fontId="219" fillId="0" borderId="1299" applyBorder="0">
      <protection locked="0"/>
    </xf>
    <xf numFmtId="311" fontId="219" fillId="0" borderId="1359" applyBorder="0">
      <protection locked="0"/>
    </xf>
    <xf numFmtId="0" fontId="95" fillId="0" borderId="1315" applyNumberFormat="0" applyFill="0" applyAlignment="0" applyProtection="0"/>
    <xf numFmtId="234" fontId="35" fillId="0" borderId="1316">
      <alignment horizontal="center" vertical="center"/>
      <protection locked="0"/>
    </xf>
    <xf numFmtId="311" fontId="219" fillId="0" borderId="1311" applyBorder="0">
      <protection locked="0"/>
    </xf>
    <xf numFmtId="236" fontId="35" fillId="0" borderId="1316">
      <alignment horizontal="right" vertical="center"/>
      <protection locked="0"/>
    </xf>
    <xf numFmtId="4" fontId="27" fillId="19" borderId="1321" applyNumberFormat="0" applyProtection="0">
      <alignment horizontal="left" vertical="center" indent="1"/>
    </xf>
    <xf numFmtId="235" fontId="35" fillId="0" borderId="1364">
      <alignment horizontal="center" vertical="center"/>
      <protection locked="0"/>
    </xf>
    <xf numFmtId="235" fontId="35" fillId="0" borderId="1340">
      <alignment horizontal="center" vertical="center"/>
      <protection locked="0"/>
    </xf>
    <xf numFmtId="236" fontId="35" fillId="0" borderId="1327">
      <alignment horizontal="right" vertical="center"/>
      <protection locked="0"/>
    </xf>
    <xf numFmtId="0" fontId="95" fillId="0" borderId="1315" applyNumberFormat="0" applyFill="0" applyAlignment="0" applyProtection="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0" fontId="103" fillId="38" borderId="1317"/>
    <xf numFmtId="274" fontId="35" fillId="0" borderId="1319"/>
    <xf numFmtId="0" fontId="85" fillId="0" borderId="1320"/>
    <xf numFmtId="0" fontId="103" fillId="38" borderId="1341"/>
    <xf numFmtId="311" fontId="219" fillId="0" borderId="1311" applyBorder="0">
      <protection locked="0"/>
    </xf>
    <xf numFmtId="235" fontId="35" fillId="0" borderId="1352">
      <alignment horizontal="center" vertical="center"/>
      <protection locked="0"/>
    </xf>
    <xf numFmtId="0" fontId="35" fillId="0" borderId="1352">
      <alignment vertical="center"/>
      <protection locked="0"/>
    </xf>
    <xf numFmtId="237" fontId="35" fillId="0" borderId="1352">
      <alignment horizontal="right" vertical="center"/>
      <protection locked="0"/>
    </xf>
    <xf numFmtId="234" fontId="35" fillId="0" borderId="1352">
      <alignment horizontal="right" vertical="center"/>
      <protection locked="0"/>
    </xf>
    <xf numFmtId="236" fontId="35" fillId="0" borderId="1352">
      <alignment horizontal="right" vertical="center"/>
      <protection locked="0"/>
    </xf>
    <xf numFmtId="270" fontId="115" fillId="46" borderId="1203">
      <protection hidden="1"/>
    </xf>
    <xf numFmtId="274" fontId="35" fillId="0" borderId="1380"/>
    <xf numFmtId="311" fontId="219" fillId="0" borderId="1311" applyBorder="0">
      <protection locked="0"/>
    </xf>
    <xf numFmtId="235" fontId="35" fillId="0" borderId="1327">
      <alignment horizontal="center" vertical="center"/>
      <protection locked="0"/>
    </xf>
    <xf numFmtId="0" fontId="35" fillId="0" borderId="1327">
      <alignment vertical="center"/>
      <protection locked="0"/>
    </xf>
    <xf numFmtId="233" fontId="35" fillId="0" borderId="1327">
      <alignment horizontal="right" vertical="center"/>
      <protection locked="0"/>
    </xf>
    <xf numFmtId="4" fontId="27" fillId="19" borderId="1321" applyNumberFormat="0" applyProtection="0">
      <alignment horizontal="left" vertical="center" indent="1"/>
    </xf>
    <xf numFmtId="0" fontId="147" fillId="10" borderId="1236">
      <alignment horizontal="right"/>
    </xf>
    <xf numFmtId="0" fontId="148" fillId="0" borderId="1202">
      <alignment horizontal="left" vertical="center"/>
    </xf>
    <xf numFmtId="274" fontId="35" fillId="0" borderId="133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2" fontId="35" fillId="0" borderId="1327">
      <alignment horizontal="center" vertical="center"/>
      <protection locked="0"/>
    </xf>
    <xf numFmtId="0" fontId="35" fillId="0" borderId="1327">
      <alignment vertical="center"/>
      <protection locked="0"/>
    </xf>
    <xf numFmtId="235" fontId="35" fillId="0" borderId="1327">
      <alignment horizontal="right" vertical="center"/>
      <protection locked="0"/>
    </xf>
    <xf numFmtId="240" fontId="26" fillId="0" borderId="1350" applyFill="0"/>
    <xf numFmtId="274" fontId="35" fillId="0" borderId="1319"/>
    <xf numFmtId="0" fontId="85" fillId="0" borderId="1320"/>
    <xf numFmtId="233" fontId="35" fillId="0" borderId="1364">
      <alignment horizontal="right" vertical="center"/>
      <protection locked="0"/>
    </xf>
    <xf numFmtId="235" fontId="35" fillId="0" borderId="1377">
      <alignment horizontal="center" vertical="center"/>
      <protection locked="0"/>
    </xf>
    <xf numFmtId="311" fontId="219" fillId="0" borderId="1311" applyBorder="0">
      <protection locked="0"/>
    </xf>
    <xf numFmtId="4" fontId="27" fillId="19" borderId="1321" applyNumberFormat="0" applyProtection="0">
      <alignment horizontal="left" vertical="center" indent="1"/>
    </xf>
    <xf numFmtId="3" fontId="79" fillId="10" borderId="853" applyFont="0" applyAlignment="0" applyProtection="0"/>
    <xf numFmtId="0" fontId="95" fillId="0" borderId="1315" applyNumberFormat="0" applyFill="0" applyAlignment="0" applyProtection="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3" fontId="35" fillId="0" borderId="1364">
      <alignment horizontal="center" vertical="center"/>
      <protection locked="0"/>
    </xf>
    <xf numFmtId="0" fontId="103" fillId="38" borderId="1317"/>
    <xf numFmtId="235" fontId="35" fillId="0" borderId="1364">
      <alignment horizontal="right" vertical="center"/>
      <protection locked="0"/>
    </xf>
    <xf numFmtId="274" fontId="35" fillId="0" borderId="1319"/>
    <xf numFmtId="0" fontId="85" fillId="0" borderId="1320"/>
    <xf numFmtId="0" fontId="148" fillId="0" borderId="1313" applyNumberFormat="0" applyAlignment="0" applyProtection="0">
      <alignment horizontal="left" vertical="center"/>
    </xf>
    <xf numFmtId="323" fontId="3" fillId="23" borderId="1312" applyFill="0" applyBorder="0" applyAlignment="0">
      <alignment horizontal="centerContinuous"/>
    </xf>
    <xf numFmtId="0" fontId="35" fillId="0" borderId="1340">
      <alignment vertical="center"/>
      <protection locked="0"/>
    </xf>
    <xf numFmtId="232" fontId="35" fillId="0" borderId="1364">
      <alignment horizontal="right" vertical="center"/>
      <protection locked="0"/>
    </xf>
    <xf numFmtId="49" fontId="36" fillId="0" borderId="1216"/>
    <xf numFmtId="0" fontId="95" fillId="0" borderId="1376" applyNumberFormat="0" applyFill="0" applyAlignment="0" applyProtection="0"/>
    <xf numFmtId="233" fontId="35" fillId="0" borderId="1377">
      <alignment horizontal="center" vertical="center"/>
      <protection locked="0"/>
    </xf>
    <xf numFmtId="236" fontId="35" fillId="0" borderId="1377">
      <alignment horizontal="right" vertical="center"/>
      <protection locked="0"/>
    </xf>
    <xf numFmtId="332" fontId="35" fillId="0" borderId="853" applyFill="0">
      <alignment horizontal="center" vertical="center"/>
    </xf>
    <xf numFmtId="49" fontId="253" fillId="47" borderId="853">
      <alignment horizontal="center"/>
    </xf>
    <xf numFmtId="175" fontId="43" fillId="0" borderId="853" applyBorder="0"/>
    <xf numFmtId="311" fontId="219" fillId="0" borderId="1333" applyBorder="0">
      <protection locked="0"/>
    </xf>
    <xf numFmtId="269" fontId="115" fillId="45" borderId="1203">
      <protection hidden="1"/>
    </xf>
    <xf numFmtId="202" fontId="115" fillId="18" borderId="1203">
      <alignment horizontal="right"/>
      <protection hidden="1"/>
    </xf>
    <xf numFmtId="4" fontId="27" fillId="19" borderId="1332" applyNumberFormat="0" applyProtection="0">
      <alignment horizontal="left" vertical="center" indent="1"/>
    </xf>
    <xf numFmtId="49" fontId="36" fillId="0" borderId="1216"/>
    <xf numFmtId="0" fontId="85" fillId="0" borderId="1368"/>
    <xf numFmtId="0" fontId="95" fillId="0" borderId="1326" applyNumberFormat="0" applyFill="0" applyAlignment="0" applyProtection="0"/>
    <xf numFmtId="232" fontId="35" fillId="0" borderId="1327">
      <alignment horizontal="center" vertical="center"/>
      <protection locked="0"/>
    </xf>
    <xf numFmtId="15" fontId="35" fillId="0" borderId="1327">
      <alignment horizontal="center" vertical="center"/>
      <protection locked="0"/>
    </xf>
    <xf numFmtId="233" fontId="35" fillId="0" borderId="1327">
      <alignment horizontal="center" vertical="center"/>
      <protection locked="0"/>
    </xf>
    <xf numFmtId="234" fontId="35" fillId="0" borderId="1327">
      <alignment horizontal="center" vertical="center"/>
      <protection locked="0"/>
    </xf>
    <xf numFmtId="235" fontId="35" fillId="0" borderId="1327">
      <alignment horizontal="center" vertical="center"/>
      <protection locked="0"/>
    </xf>
    <xf numFmtId="236" fontId="35" fillId="0" borderId="1327">
      <alignment horizontal="center" vertical="center"/>
      <protection locked="0"/>
    </xf>
    <xf numFmtId="0" fontId="35" fillId="0" borderId="1327">
      <alignment vertical="center"/>
      <protection locked="0"/>
    </xf>
    <xf numFmtId="232" fontId="35" fillId="0" borderId="1327">
      <alignment horizontal="right" vertical="center"/>
      <protection locked="0"/>
    </xf>
    <xf numFmtId="237" fontId="35" fillId="0" borderId="1327">
      <alignment horizontal="right" vertical="center"/>
      <protection locked="0"/>
    </xf>
    <xf numFmtId="233" fontId="35" fillId="0" borderId="1327">
      <alignment horizontal="right" vertical="center"/>
      <protection locked="0"/>
    </xf>
    <xf numFmtId="234" fontId="35" fillId="0" borderId="1327">
      <alignment horizontal="right" vertical="center"/>
      <protection locked="0"/>
    </xf>
    <xf numFmtId="235" fontId="35" fillId="0" borderId="1327">
      <alignment horizontal="right" vertical="center"/>
      <protection locked="0"/>
    </xf>
    <xf numFmtId="236" fontId="35" fillId="0" borderId="1327">
      <alignment horizontal="right" vertical="center"/>
      <protection locked="0"/>
    </xf>
    <xf numFmtId="0" fontId="103" fillId="38" borderId="1328"/>
    <xf numFmtId="244" fontId="85" fillId="0" borderId="1354"/>
    <xf numFmtId="269" fontId="115" fillId="45" borderId="1203">
      <protection hidden="1"/>
    </xf>
    <xf numFmtId="240" fontId="26" fillId="0" borderId="1325" applyFill="0"/>
    <xf numFmtId="274" fontId="35" fillId="0" borderId="1330"/>
    <xf numFmtId="0" fontId="85" fillId="0" borderId="1331"/>
    <xf numFmtId="0" fontId="148" fillId="0" borderId="1324" applyNumberFormat="0" applyAlignment="0" applyProtection="0">
      <alignment horizontal="left" vertical="center"/>
    </xf>
    <xf numFmtId="323" fontId="3" fillId="23" borderId="1323" applyFill="0" applyBorder="0" applyAlignment="0">
      <alignment horizontal="centerContinuous"/>
    </xf>
    <xf numFmtId="311" fontId="219" fillId="0" borderId="1333" applyBorder="0">
      <protection locked="0"/>
    </xf>
    <xf numFmtId="311" fontId="219" fillId="0" borderId="1335" applyBorder="0">
      <protection locked="0"/>
    </xf>
    <xf numFmtId="233" fontId="35" fillId="0" borderId="1364">
      <alignment horizontal="right" vertical="center"/>
      <protection locked="0"/>
    </xf>
    <xf numFmtId="235" fontId="35" fillId="0" borderId="1364">
      <alignment horizontal="right" vertical="center"/>
      <protection locked="0"/>
    </xf>
    <xf numFmtId="4" fontId="27" fillId="19" borderId="1345" applyNumberFormat="0" applyProtection="0">
      <alignment horizontal="left" vertical="center" indent="1"/>
    </xf>
    <xf numFmtId="232" fontId="35" fillId="0" borderId="1364">
      <alignment horizontal="center" vertical="center"/>
      <protection locked="0"/>
    </xf>
    <xf numFmtId="234" fontId="35" fillId="0" borderId="1364">
      <alignment horizontal="center" vertical="center"/>
      <protection locked="0"/>
    </xf>
    <xf numFmtId="0" fontId="35" fillId="0" borderId="1364">
      <alignment vertical="center"/>
      <protection locked="0"/>
    </xf>
    <xf numFmtId="0" fontId="95" fillId="0" borderId="1363" applyNumberFormat="0" applyFill="0" applyAlignment="0" applyProtection="0"/>
    <xf numFmtId="0" fontId="95" fillId="0" borderId="1339" applyNumberFormat="0" applyFill="0" applyAlignment="0" applyProtection="0"/>
    <xf numFmtId="232" fontId="35" fillId="0" borderId="1340">
      <alignment horizontal="center" vertical="center"/>
      <protection locked="0"/>
    </xf>
    <xf numFmtId="15" fontId="35" fillId="0" borderId="1340">
      <alignment horizontal="center" vertical="center"/>
      <protection locked="0"/>
    </xf>
    <xf numFmtId="233" fontId="35" fillId="0" borderId="1340">
      <alignment horizontal="center" vertical="center"/>
      <protection locked="0"/>
    </xf>
    <xf numFmtId="234" fontId="35" fillId="0" borderId="1340">
      <alignment horizontal="center" vertical="center"/>
      <protection locked="0"/>
    </xf>
    <xf numFmtId="235" fontId="35" fillId="0" borderId="1340">
      <alignment horizontal="center" vertical="center"/>
      <protection locked="0"/>
    </xf>
    <xf numFmtId="236" fontId="35" fillId="0" borderId="1340">
      <alignment horizontal="center" vertical="center"/>
      <protection locked="0"/>
    </xf>
    <xf numFmtId="0" fontId="35" fillId="0" borderId="1340">
      <alignment vertical="center"/>
      <protection locked="0"/>
    </xf>
    <xf numFmtId="232" fontId="35" fillId="0" borderId="1340">
      <alignment horizontal="right" vertical="center"/>
      <protection locked="0"/>
    </xf>
    <xf numFmtId="237" fontId="35" fillId="0" borderId="1340">
      <alignment horizontal="right" vertical="center"/>
      <protection locked="0"/>
    </xf>
    <xf numFmtId="233" fontId="35" fillId="0" borderId="1340">
      <alignment horizontal="right" vertical="center"/>
      <protection locked="0"/>
    </xf>
    <xf numFmtId="234" fontId="35" fillId="0" borderId="1340">
      <alignment horizontal="right" vertical="center"/>
      <protection locked="0"/>
    </xf>
    <xf numFmtId="235" fontId="35" fillId="0" borderId="1340">
      <alignment horizontal="right" vertical="center"/>
      <protection locked="0"/>
    </xf>
    <xf numFmtId="236" fontId="35" fillId="0" borderId="1340">
      <alignment horizontal="right" vertical="center"/>
      <protection locked="0"/>
    </xf>
    <xf numFmtId="0" fontId="103" fillId="38" borderId="1341"/>
    <xf numFmtId="274" fontId="35" fillId="0" borderId="1343"/>
    <xf numFmtId="0" fontId="85" fillId="0" borderId="1344"/>
    <xf numFmtId="311" fontId="219" fillId="0" borderId="1335" applyBorder="0">
      <protection locked="0"/>
    </xf>
    <xf numFmtId="0" fontId="115" fillId="18" borderId="1203" applyProtection="0">
      <alignment horizontal="right"/>
      <protection locked="0"/>
    </xf>
    <xf numFmtId="311" fontId="219" fillId="0" borderId="1347" applyBorder="0">
      <protection locked="0"/>
    </xf>
    <xf numFmtId="0" fontId="59" fillId="74" borderId="1223">
      <alignment horizontal="left" vertical="center" wrapText="1"/>
    </xf>
    <xf numFmtId="235" fontId="35" fillId="0" borderId="1364">
      <alignment horizontal="center" vertical="center"/>
      <protection locked="0"/>
    </xf>
    <xf numFmtId="4" fontId="27" fillId="19" borderId="1357" applyNumberFormat="0" applyProtection="0">
      <alignment horizontal="left" vertical="center" indent="1"/>
    </xf>
    <xf numFmtId="0" fontId="95" fillId="0" borderId="1351" applyNumberFormat="0" applyFill="0" applyAlignment="0" applyProtection="0"/>
    <xf numFmtId="232" fontId="35" fillId="0" borderId="1352">
      <alignment horizontal="center" vertical="center"/>
      <protection locked="0"/>
    </xf>
    <xf numFmtId="15" fontId="35" fillId="0" borderId="1352">
      <alignment horizontal="center" vertical="center"/>
      <protection locked="0"/>
    </xf>
    <xf numFmtId="233" fontId="35" fillId="0" borderId="1352">
      <alignment horizontal="center" vertical="center"/>
      <protection locked="0"/>
    </xf>
    <xf numFmtId="234" fontId="35" fillId="0" borderId="1352">
      <alignment horizontal="center" vertical="center"/>
      <protection locked="0"/>
    </xf>
    <xf numFmtId="235" fontId="35" fillId="0" borderId="1352">
      <alignment horizontal="center" vertical="center"/>
      <protection locked="0"/>
    </xf>
    <xf numFmtId="236" fontId="35" fillId="0" borderId="1352">
      <alignment horizontal="center" vertical="center"/>
      <protection locked="0"/>
    </xf>
    <xf numFmtId="0" fontId="35" fillId="0" borderId="1352">
      <alignment vertical="center"/>
      <protection locked="0"/>
    </xf>
    <xf numFmtId="232" fontId="35" fillId="0" borderId="1352">
      <alignment horizontal="right" vertical="center"/>
      <protection locked="0"/>
    </xf>
    <xf numFmtId="237" fontId="35" fillId="0" borderId="1352">
      <alignment horizontal="right" vertical="center"/>
      <protection locked="0"/>
    </xf>
    <xf numFmtId="233" fontId="35" fillId="0" borderId="1352">
      <alignment horizontal="right" vertical="center"/>
      <protection locked="0"/>
    </xf>
    <xf numFmtId="234" fontId="35" fillId="0" borderId="1352">
      <alignment horizontal="right" vertical="center"/>
      <protection locked="0"/>
    </xf>
    <xf numFmtId="235" fontId="35" fillId="0" borderId="1352">
      <alignment horizontal="right" vertical="center"/>
      <protection locked="0"/>
    </xf>
    <xf numFmtId="236" fontId="35" fillId="0" borderId="1352">
      <alignment horizontal="right" vertical="center"/>
      <protection locked="0"/>
    </xf>
    <xf numFmtId="0" fontId="103" fillId="38" borderId="1353"/>
    <xf numFmtId="240" fontId="26" fillId="0" borderId="1350" applyFill="0"/>
    <xf numFmtId="274" fontId="35" fillId="0" borderId="1355"/>
    <xf numFmtId="0" fontId="85" fillId="0" borderId="1356"/>
    <xf numFmtId="0" fontId="148" fillId="0" borderId="1349" applyNumberFormat="0" applyAlignment="0" applyProtection="0">
      <alignment horizontal="left" vertical="center"/>
    </xf>
    <xf numFmtId="323" fontId="3" fillId="23" borderId="1348" applyFill="0" applyBorder="0" applyAlignment="0">
      <alignment horizontal="centerContinuous"/>
    </xf>
    <xf numFmtId="311" fontId="219" fillId="0" borderId="1347" applyBorder="0">
      <protection locked="0"/>
    </xf>
    <xf numFmtId="0" fontId="95" fillId="0" borderId="1363" applyNumberFormat="0" applyFill="0" applyAlignment="0" applyProtection="0"/>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0" fontId="103" fillId="38" borderId="1365"/>
    <xf numFmtId="244" fontId="85" fillId="0" borderId="1366"/>
    <xf numFmtId="274" fontId="35" fillId="0" borderId="1367"/>
    <xf numFmtId="0" fontId="85" fillId="0" borderId="1368"/>
    <xf numFmtId="311" fontId="219" fillId="0" borderId="1359" applyBorder="0">
      <protection locked="0"/>
    </xf>
    <xf numFmtId="235" fontId="35" fillId="0" borderId="1377">
      <alignment horizontal="right" vertical="center"/>
      <protection locked="0"/>
    </xf>
    <xf numFmtId="4" fontId="27" fillId="19" borderId="1369" applyNumberFormat="0" applyProtection="0">
      <alignment horizontal="left" vertical="center" indent="1"/>
    </xf>
    <xf numFmtId="0" fontId="95" fillId="0" borderId="1363" applyNumberFormat="0" applyFill="0" applyAlignment="0" applyProtection="0"/>
    <xf numFmtId="232" fontId="35" fillId="0" borderId="1364">
      <alignment horizontal="center" vertical="center"/>
      <protection locked="0"/>
    </xf>
    <xf numFmtId="15" fontId="35" fillId="0" borderId="1364">
      <alignment horizontal="center" vertical="center"/>
      <protection locked="0"/>
    </xf>
    <xf numFmtId="233"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236" fontId="35" fillId="0" borderId="1364">
      <alignment horizontal="center" vertical="center"/>
      <protection locked="0"/>
    </xf>
    <xf numFmtId="0" fontId="35" fillId="0" borderId="1364">
      <alignment vertical="center"/>
      <protection locked="0"/>
    </xf>
    <xf numFmtId="232" fontId="35" fillId="0" borderId="1364">
      <alignment horizontal="right" vertical="center"/>
      <protection locked="0"/>
    </xf>
    <xf numFmtId="237" fontId="35" fillId="0" borderId="1364">
      <alignment horizontal="right" vertical="center"/>
      <protection locked="0"/>
    </xf>
    <xf numFmtId="233" fontId="35" fillId="0" borderId="1364">
      <alignment horizontal="right" vertical="center"/>
      <protection locked="0"/>
    </xf>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0" fontId="103" fillId="38" borderId="1365"/>
    <xf numFmtId="274" fontId="35" fillId="0" borderId="1367"/>
    <xf numFmtId="0" fontId="85" fillId="0" borderId="1368"/>
    <xf numFmtId="0" fontId="148" fillId="0" borderId="1361" applyNumberFormat="0" applyAlignment="0" applyProtection="0">
      <alignment horizontal="left" vertical="center"/>
    </xf>
    <xf numFmtId="323" fontId="3" fillId="23" borderId="1360" applyFill="0" applyBorder="0" applyAlignment="0">
      <alignment horizontal="centerContinuous"/>
    </xf>
    <xf numFmtId="311" fontId="219" fillId="0" borderId="1359" applyBorder="0">
      <protection locked="0"/>
    </xf>
    <xf numFmtId="311" fontId="219" fillId="0" borderId="1371" applyBorder="0">
      <protection locked="0"/>
    </xf>
    <xf numFmtId="4" fontId="27" fillId="19" borderId="1375" applyNumberFormat="0" applyProtection="0">
      <alignment horizontal="left" vertical="center" indent="1"/>
    </xf>
    <xf numFmtId="0" fontId="95" fillId="0" borderId="1376" applyNumberFormat="0" applyFill="0" applyAlignment="0" applyProtection="0"/>
    <xf numFmtId="232" fontId="35" fillId="0" borderId="1377">
      <alignment horizontal="center" vertical="center"/>
      <protection locked="0"/>
    </xf>
    <xf numFmtId="15" fontId="35" fillId="0" borderId="1377">
      <alignment horizontal="center" vertical="center"/>
      <protection locked="0"/>
    </xf>
    <xf numFmtId="233" fontId="35" fillId="0" borderId="1377">
      <alignment horizontal="center" vertical="center"/>
      <protection locked="0"/>
    </xf>
    <xf numFmtId="234" fontId="35" fillId="0" borderId="1377">
      <alignment horizontal="center" vertical="center"/>
      <protection locked="0"/>
    </xf>
    <xf numFmtId="235" fontId="35" fillId="0" borderId="1377">
      <alignment horizontal="center" vertical="center"/>
      <protection locked="0"/>
    </xf>
    <xf numFmtId="236" fontId="35" fillId="0" borderId="1377">
      <alignment horizontal="center" vertical="center"/>
      <protection locked="0"/>
    </xf>
    <xf numFmtId="0" fontId="35" fillId="0" borderId="1377">
      <alignment vertical="center"/>
      <protection locked="0"/>
    </xf>
    <xf numFmtId="232" fontId="35" fillId="0" borderId="1377">
      <alignment horizontal="right" vertical="center"/>
      <protection locked="0"/>
    </xf>
    <xf numFmtId="237" fontId="35" fillId="0" borderId="1377">
      <alignment horizontal="right" vertical="center"/>
      <protection locked="0"/>
    </xf>
    <xf numFmtId="233" fontId="35" fillId="0" borderId="1377">
      <alignment horizontal="right" vertical="center"/>
      <protection locked="0"/>
    </xf>
    <xf numFmtId="234" fontId="35" fillId="0" borderId="1377">
      <alignment horizontal="right" vertical="center"/>
      <protection locked="0"/>
    </xf>
    <xf numFmtId="235" fontId="35" fillId="0" borderId="1377">
      <alignment horizontal="right" vertical="center"/>
      <protection locked="0"/>
    </xf>
    <xf numFmtId="236" fontId="35" fillId="0" borderId="1377">
      <alignment horizontal="right" vertical="center"/>
      <protection locked="0"/>
    </xf>
    <xf numFmtId="0" fontId="103" fillId="38" borderId="1378"/>
    <xf numFmtId="274" fontId="35" fillId="0" borderId="1380"/>
    <xf numFmtId="0" fontId="85" fillId="0" borderId="1381"/>
    <xf numFmtId="311" fontId="219" fillId="0" borderId="1371" applyBorder="0">
      <protection locked="0"/>
    </xf>
    <xf numFmtId="240" fontId="26" fillId="0" borderId="1423" applyFill="0"/>
    <xf numFmtId="175" fontId="40" fillId="0" borderId="1382">
      <protection locked="0"/>
    </xf>
    <xf numFmtId="175" fontId="43" fillId="0" borderId="1236" applyBorder="0"/>
    <xf numFmtId="311" fontId="219" fillId="0" borderId="1420" applyBorder="0">
      <protection locked="0"/>
    </xf>
    <xf numFmtId="175" fontId="46" fillId="0" borderId="1236"/>
    <xf numFmtId="274" fontId="35" fillId="0" borderId="1404"/>
    <xf numFmtId="0" fontId="95" fillId="0" borderId="1424" applyNumberFormat="0" applyFill="0" applyAlignment="0" applyProtection="0"/>
    <xf numFmtId="274" fontId="35" fillId="0" borderId="1404"/>
    <xf numFmtId="274" fontId="35" fillId="0" borderId="1428"/>
    <xf numFmtId="0" fontId="35" fillId="0" borderId="1425">
      <alignment vertical="center"/>
      <protection locked="0"/>
    </xf>
    <xf numFmtId="232" fontId="35" fillId="0" borderId="1389">
      <alignment horizontal="center" vertical="center"/>
      <protection locked="0"/>
    </xf>
    <xf numFmtId="0" fontId="95" fillId="0" borderId="1400" applyNumberFormat="0" applyFill="0" applyAlignment="0" applyProtection="0"/>
    <xf numFmtId="0" fontId="95" fillId="0" borderId="1424" applyNumberFormat="0" applyFill="0" applyAlignment="0" applyProtection="0"/>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0" fontId="95" fillId="0" borderId="1388" applyNumberFormat="0" applyFill="0" applyAlignment="0" applyProtection="0"/>
    <xf numFmtId="311" fontId="219" fillId="0" borderId="1384" applyBorder="0">
      <protection locked="0"/>
    </xf>
    <xf numFmtId="0" fontId="85" fillId="0" borderId="1393"/>
    <xf numFmtId="274" fontId="35" fillId="0" borderId="1392"/>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232" fontId="35" fillId="0" borderId="1389">
      <alignment horizontal="center" vertical="center"/>
      <protection locked="0"/>
    </xf>
    <xf numFmtId="0" fontId="95" fillId="0" borderId="1388" applyNumberFormat="0" applyFill="0" applyAlignment="0" applyProtection="0"/>
    <xf numFmtId="233" fontId="35" fillId="0" borderId="1425">
      <alignment horizontal="right" vertical="center"/>
      <protection locked="0"/>
    </xf>
    <xf numFmtId="4" fontId="27" fillId="19" borderId="1394" applyNumberFormat="0" applyProtection="0">
      <alignment horizontal="left" vertical="center" indent="1"/>
    </xf>
    <xf numFmtId="232" fontId="35" fillId="0" borderId="1425">
      <alignment horizontal="right" vertical="center"/>
      <protection locked="0"/>
    </xf>
    <xf numFmtId="234" fontId="35" fillId="0" borderId="1425">
      <alignment horizontal="center" vertical="center"/>
      <protection locked="0"/>
    </xf>
    <xf numFmtId="4" fontId="27" fillId="19" borderId="1394" applyNumberFormat="0" applyProtection="0">
      <alignment horizontal="left" vertical="center" indent="1"/>
    </xf>
    <xf numFmtId="0" fontId="85" fillId="0" borderId="1418"/>
    <xf numFmtId="274" fontId="35" fillId="0" borderId="1417"/>
    <xf numFmtId="244" fontId="85" fillId="0" borderId="1416"/>
    <xf numFmtId="0" fontId="103" fillId="38" borderId="1415"/>
    <xf numFmtId="236" fontId="35" fillId="0" borderId="1414">
      <alignment horizontal="right" vertical="center"/>
      <protection locked="0"/>
    </xf>
    <xf numFmtId="235" fontId="35" fillId="0" borderId="1414">
      <alignment horizontal="right" vertical="center"/>
      <protection locked="0"/>
    </xf>
    <xf numFmtId="234" fontId="35" fillId="0" borderId="1414">
      <alignment horizontal="right" vertical="center"/>
      <protection locked="0"/>
    </xf>
    <xf numFmtId="233" fontId="35" fillId="0" borderId="1414">
      <alignment horizontal="right" vertical="center"/>
      <protection locked="0"/>
    </xf>
    <xf numFmtId="237" fontId="35" fillId="0" borderId="1414">
      <alignment horizontal="right" vertical="center"/>
      <protection locked="0"/>
    </xf>
    <xf numFmtId="232" fontId="35" fillId="0" borderId="1414">
      <alignment horizontal="right" vertical="center"/>
      <protection locked="0"/>
    </xf>
    <xf numFmtId="0" fontId="35" fillId="0" borderId="1414">
      <alignment vertical="center"/>
      <protection locked="0"/>
    </xf>
    <xf numFmtId="236" fontId="35" fillId="0" borderId="1414">
      <alignment horizontal="center" vertical="center"/>
      <protection locked="0"/>
    </xf>
    <xf numFmtId="235" fontId="35" fillId="0" borderId="1414">
      <alignment horizontal="center" vertical="center"/>
      <protection locked="0"/>
    </xf>
    <xf numFmtId="234" fontId="35" fillId="0" borderId="1414">
      <alignment horizontal="center" vertical="center"/>
      <protection locked="0"/>
    </xf>
    <xf numFmtId="233" fontId="35" fillId="0" borderId="1414">
      <alignment horizontal="center" vertical="center"/>
      <protection locked="0"/>
    </xf>
    <xf numFmtId="15" fontId="35" fillId="0" borderId="1414">
      <alignment horizontal="center" vertical="center"/>
      <protection locked="0"/>
    </xf>
    <xf numFmtId="232" fontId="35" fillId="0" borderId="1414">
      <alignment horizontal="center" vertical="center"/>
      <protection locked="0"/>
    </xf>
    <xf numFmtId="0" fontId="95" fillId="0" borderId="1413" applyNumberFormat="0" applyFill="0" applyAlignment="0" applyProtection="0"/>
    <xf numFmtId="4" fontId="27" fillId="19" borderId="1412" applyNumberFormat="0" applyProtection="0">
      <alignment horizontal="left" vertical="center" indent="1"/>
    </xf>
    <xf numFmtId="1" fontId="3" fillId="1" borderId="1383">
      <protection locked="0"/>
    </xf>
    <xf numFmtId="4" fontId="27" fillId="19" borderId="1412" applyNumberFormat="0" applyProtection="0">
      <alignment horizontal="left" vertical="center" indent="1"/>
    </xf>
    <xf numFmtId="311" fontId="219" fillId="0" borderId="1384" applyBorder="0">
      <protection locked="0"/>
    </xf>
    <xf numFmtId="1" fontId="3" fillId="1" borderId="1407">
      <protection locked="0"/>
    </xf>
    <xf numFmtId="311" fontId="219" fillId="0" borderId="1408" applyBorder="0">
      <protection locked="0"/>
    </xf>
    <xf numFmtId="323" fontId="3" fillId="23" borderId="1385" applyFill="0" applyBorder="0" applyAlignment="0">
      <alignment horizontal="centerContinuous"/>
    </xf>
    <xf numFmtId="0" fontId="148" fillId="0" borderId="1386" applyNumberFormat="0" applyAlignment="0" applyProtection="0">
      <alignment horizontal="left" vertical="center"/>
    </xf>
    <xf numFmtId="323" fontId="3" fillId="23" borderId="1409" applyFill="0" applyBorder="0" applyAlignment="0">
      <alignment horizontal="centerContinuous"/>
    </xf>
    <xf numFmtId="0" fontId="85" fillId="0" borderId="1393"/>
    <xf numFmtId="274" fontId="35" fillId="0" borderId="1392"/>
    <xf numFmtId="240" fontId="26" fillId="0" borderId="1387" applyFill="0"/>
    <xf numFmtId="240" fontId="26" fillId="0" borderId="1411" applyFill="0"/>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232" fontId="35" fillId="0" borderId="1389">
      <alignment horizontal="center" vertical="center"/>
      <protection locked="0"/>
    </xf>
    <xf numFmtId="0" fontId="95" fillId="0" borderId="1388" applyNumberFormat="0" applyFill="0" applyAlignment="0" applyProtection="0"/>
    <xf numFmtId="0" fontId="95" fillId="0" borderId="1424" applyNumberFormat="0" applyFill="0" applyAlignment="0" applyProtection="0"/>
    <xf numFmtId="232" fontId="35" fillId="0" borderId="1425">
      <alignment horizontal="center" vertical="center"/>
      <protection locked="0"/>
    </xf>
    <xf numFmtId="15" fontId="35" fillId="0" borderId="1425">
      <alignment horizontal="center" vertical="center"/>
      <protection locked="0"/>
    </xf>
    <xf numFmtId="233"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236" fontId="35" fillId="0" borderId="1425">
      <alignment horizontal="center"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0" fontId="103" fillId="38" borderId="1426"/>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44" fontId="85" fillId="0" borderId="1403"/>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4" fontId="85" fillId="0" borderId="1391"/>
    <xf numFmtId="0" fontId="85" fillId="0" borderId="1429"/>
    <xf numFmtId="240" fontId="26" fillId="0" borderId="1387" applyFill="0"/>
    <xf numFmtId="274" fontId="35" fillId="0" borderId="1392"/>
    <xf numFmtId="0" fontId="148" fillId="0" borderId="1422" applyNumberFormat="0" applyAlignment="0" applyProtection="0">
      <alignment horizontal="left" vertical="center"/>
    </xf>
    <xf numFmtId="323" fontId="3" fillId="23" borderId="1421" applyFill="0" applyBorder="0" applyAlignment="0">
      <alignment horizontal="centerContinuous"/>
    </xf>
    <xf numFmtId="1" fontId="3" fillId="1" borderId="1419">
      <protection locked="0"/>
    </xf>
    <xf numFmtId="0" fontId="148" fillId="0" borderId="1398" applyNumberFormat="0" applyAlignment="0" applyProtection="0">
      <alignment horizontal="left" vertical="center"/>
    </xf>
    <xf numFmtId="0" fontId="85" fillId="0" borderId="1393"/>
    <xf numFmtId="4" fontId="27" fillId="19" borderId="1412" applyNumberFormat="0" applyProtection="0">
      <alignment horizontal="left" vertical="center" indent="1"/>
    </xf>
    <xf numFmtId="4" fontId="27" fillId="19" borderId="1412" applyNumberFormat="0" applyProtection="0">
      <alignment horizontal="left" vertical="center" indent="1"/>
    </xf>
    <xf numFmtId="232" fontId="35" fillId="0" borderId="1425">
      <alignment horizontal="center" vertical="center"/>
      <protection locked="0"/>
    </xf>
    <xf numFmtId="15"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0" fontId="35" fillId="0" borderId="1425">
      <alignment vertical="center"/>
      <protection locked="0"/>
    </xf>
    <xf numFmtId="232" fontId="35" fillId="0" borderId="1425">
      <alignment horizontal="right" vertical="center"/>
      <protection locked="0"/>
    </xf>
    <xf numFmtId="237" fontId="35" fillId="0" borderId="1425">
      <alignment horizontal="right" vertical="center"/>
      <protection locked="0"/>
    </xf>
    <xf numFmtId="234" fontId="35" fillId="0" borderId="1425">
      <alignment horizontal="right" vertical="center"/>
      <protection locked="0"/>
    </xf>
    <xf numFmtId="236" fontId="35" fillId="0" borderId="1425">
      <alignment horizontal="right" vertical="center"/>
      <protection locked="0"/>
    </xf>
    <xf numFmtId="0" fontId="103" fillId="38" borderId="1426"/>
    <xf numFmtId="244" fontId="85" fillId="0" borderId="1427"/>
    <xf numFmtId="274" fontId="35" fillId="0" borderId="1428"/>
    <xf numFmtId="311" fontId="219" fillId="0" borderId="1408" applyBorder="0">
      <protection locked="0"/>
    </xf>
    <xf numFmtId="0" fontId="148" fillId="0" borderId="1386" applyNumberFormat="0" applyAlignment="0" applyProtection="0">
      <alignment horizontal="left" vertical="center"/>
    </xf>
    <xf numFmtId="0" fontId="95" fillId="0" borderId="1424" applyNumberFormat="0" applyFill="0" applyAlignment="0" applyProtection="0"/>
    <xf numFmtId="15" fontId="35" fillId="0" borderId="1425">
      <alignment horizontal="center" vertical="center"/>
      <protection locked="0"/>
    </xf>
    <xf numFmtId="234" fontId="35" fillId="0" borderId="1425">
      <alignment horizontal="center" vertical="center"/>
      <protection locked="0"/>
    </xf>
    <xf numFmtId="236" fontId="35" fillId="0" borderId="1425">
      <alignment horizontal="center" vertical="center"/>
      <protection locked="0"/>
    </xf>
    <xf numFmtId="232" fontId="35" fillId="0" borderId="1425">
      <alignment horizontal="right" vertical="center"/>
      <protection locked="0"/>
    </xf>
    <xf numFmtId="237" fontId="35" fillId="0" borderId="1425">
      <alignment horizontal="right" vertical="center"/>
      <protection locked="0"/>
    </xf>
    <xf numFmtId="233" fontId="35" fillId="0" borderId="1425">
      <alignment horizontal="right" vertical="center"/>
      <protection locked="0"/>
    </xf>
    <xf numFmtId="234" fontId="35" fillId="0" borderId="1425">
      <alignment horizontal="right" vertical="center"/>
      <protection locked="0"/>
    </xf>
    <xf numFmtId="236" fontId="35" fillId="0" borderId="1425">
      <alignment horizontal="right" vertical="center"/>
      <protection locked="0"/>
    </xf>
    <xf numFmtId="0" fontId="103" fillId="38" borderId="1426"/>
    <xf numFmtId="311" fontId="219" fillId="0" borderId="1396" applyBorder="0">
      <protection locked="0"/>
    </xf>
    <xf numFmtId="323" fontId="3" fillId="23" borderId="1385" applyFill="0" applyBorder="0" applyAlignment="0">
      <alignment horizontal="centerContinuous"/>
    </xf>
    <xf numFmtId="1" fontId="3" fillId="1" borderId="1395">
      <protection locked="0"/>
    </xf>
    <xf numFmtId="311" fontId="219" fillId="0" borderId="1420" applyBorder="0">
      <protection locked="0"/>
    </xf>
    <xf numFmtId="232" fontId="35" fillId="0" borderId="1425">
      <alignment horizontal="center" vertical="center"/>
      <protection locked="0"/>
    </xf>
    <xf numFmtId="15" fontId="35" fillId="0" borderId="1425">
      <alignment horizontal="center" vertical="center"/>
      <protection locked="0"/>
    </xf>
    <xf numFmtId="4" fontId="27" fillId="19" borderId="1406" applyNumberFormat="0" applyProtection="0">
      <alignment horizontal="left" vertical="center" indent="1"/>
    </xf>
    <xf numFmtId="4" fontId="27" fillId="19" borderId="1406" applyNumberFormat="0" applyProtection="0">
      <alignment horizontal="left" vertical="center" indent="1"/>
    </xf>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311" fontId="219" fillId="0" borderId="1384" applyBorder="0">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0" fontId="103" fillId="38" borderId="1402"/>
    <xf numFmtId="1" fontId="3" fillId="1" borderId="1383">
      <protection locked="0"/>
    </xf>
    <xf numFmtId="244" fontId="85" fillId="0" borderId="1403"/>
    <xf numFmtId="0" fontId="85" fillId="0" borderId="1405"/>
    <xf numFmtId="311" fontId="219" fillId="0" borderId="1396" applyBorder="0">
      <protection locked="0"/>
    </xf>
    <xf numFmtId="0" fontId="95" fillId="0" borderId="1400" applyNumberFormat="0" applyFill="0" applyAlignment="0" applyProtection="0"/>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244" fontId="85" fillId="0" borderId="1403"/>
    <xf numFmtId="0" fontId="85" fillId="0" borderId="1405"/>
    <xf numFmtId="236" fontId="35" fillId="0" borderId="1425">
      <alignment horizontal="center" vertical="center"/>
      <protection locked="0"/>
    </xf>
    <xf numFmtId="274" fontId="35" fillId="0" borderId="1428"/>
    <xf numFmtId="235" fontId="35" fillId="0" borderId="1425">
      <alignment horizontal="center" vertical="center"/>
      <protection locked="0"/>
    </xf>
    <xf numFmtId="4" fontId="27" fillId="19" borderId="1291" applyNumberFormat="0" applyProtection="0">
      <alignment horizontal="left" vertical="center" indent="1"/>
    </xf>
    <xf numFmtId="244" fontId="85" fillId="0" borderId="1427"/>
    <xf numFmtId="4" fontId="27" fillId="19" borderId="1394" applyNumberFormat="0" applyProtection="0">
      <alignment horizontal="left" vertical="center" indent="1"/>
    </xf>
    <xf numFmtId="0" fontId="88" fillId="0" borderId="1202"/>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0" fontId="103" fillId="38" borderId="1305"/>
    <xf numFmtId="244" fontId="85" fillId="0" borderId="1282"/>
    <xf numFmtId="274" fontId="35" fillId="0" borderId="1307"/>
    <xf numFmtId="0" fontId="85" fillId="0" borderId="1308"/>
    <xf numFmtId="175" fontId="3" fillId="9" borderId="1202" applyNumberFormat="0" applyFont="0" applyBorder="0" applyAlignment="0">
      <alignment horizontal="centerContinuous"/>
    </xf>
    <xf numFmtId="0" fontId="148" fillId="0" borderId="1202">
      <alignment horizontal="left" vertical="center"/>
    </xf>
    <xf numFmtId="237" fontId="35" fillId="0" borderId="1425">
      <alignment horizontal="right" vertical="center"/>
      <protection locked="0"/>
    </xf>
    <xf numFmtId="311" fontId="219" fillId="0" borderId="1384" applyBorder="0">
      <protection locked="0"/>
    </xf>
    <xf numFmtId="1" fontId="3" fillId="1" borderId="1310">
      <protection locked="0"/>
    </xf>
    <xf numFmtId="237" fontId="35" fillId="0" borderId="1401">
      <alignment horizontal="right" vertical="center"/>
      <protection locked="0"/>
    </xf>
    <xf numFmtId="0" fontId="103" fillId="38" borderId="1402"/>
    <xf numFmtId="0" fontId="88" fillId="0" borderId="1202"/>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4" fontId="85" fillId="0" borderId="1391"/>
    <xf numFmtId="274" fontId="35" fillId="0" borderId="1404"/>
    <xf numFmtId="240" fontId="26" fillId="0" borderId="1399" applyFill="0"/>
    <xf numFmtId="274" fontId="35" fillId="0" borderId="1392"/>
    <xf numFmtId="0" fontId="85" fillId="0" borderId="1405"/>
    <xf numFmtId="0" fontId="85" fillId="0" borderId="1393"/>
    <xf numFmtId="323" fontId="3" fillId="23" borderId="1397" applyFill="0" applyBorder="0" applyAlignment="0">
      <alignment horizontal="centerContinuous"/>
    </xf>
    <xf numFmtId="175" fontId="3" fillId="9" borderId="1202" applyNumberFormat="0" applyFont="0" applyBorder="0" applyAlignment="0">
      <alignment horizontal="centerContinuous"/>
    </xf>
    <xf numFmtId="236" fontId="35" fillId="0" borderId="1425">
      <alignment horizontal="center" vertical="center"/>
      <protection locked="0"/>
    </xf>
    <xf numFmtId="233" fontId="35" fillId="0" borderId="1425">
      <alignment horizontal="right" vertical="center"/>
      <protection locked="0"/>
    </xf>
    <xf numFmtId="0" fontId="148" fillId="0" borderId="1202">
      <alignment horizontal="left" vertical="center"/>
    </xf>
    <xf numFmtId="233" fontId="35" fillId="0" borderId="1425">
      <alignment horizontal="center" vertical="center"/>
      <protection locked="0"/>
    </xf>
    <xf numFmtId="4" fontId="27" fillId="19" borderId="1412" applyNumberFormat="0" applyProtection="0">
      <alignment horizontal="left" vertical="center" indent="1"/>
    </xf>
    <xf numFmtId="0" fontId="95" fillId="0" borderId="1400" applyNumberFormat="0" applyFill="0" applyAlignment="0" applyProtection="0"/>
    <xf numFmtId="234" fontId="35" fillId="0" borderId="1401">
      <alignment horizontal="center" vertical="center"/>
      <protection locked="0"/>
    </xf>
    <xf numFmtId="311" fontId="219" fillId="0" borderId="1384" applyBorder="0">
      <protection locked="0"/>
    </xf>
    <xf numFmtId="236" fontId="35" fillId="0" borderId="1401">
      <alignment horizontal="right" vertical="center"/>
      <protection locked="0"/>
    </xf>
    <xf numFmtId="4" fontId="27" fillId="19" borderId="1394" applyNumberFormat="0" applyProtection="0">
      <alignment horizontal="left" vertical="center" indent="1"/>
    </xf>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0" fontId="26" fillId="0" borderId="1278" applyFill="0"/>
    <xf numFmtId="274" fontId="35" fillId="0" borderId="1392"/>
    <xf numFmtId="0" fontId="85" fillId="0" borderId="1393"/>
    <xf numFmtId="0" fontId="148" fillId="0" borderId="1386" applyNumberFormat="0" applyAlignment="0" applyProtection="0">
      <alignment horizontal="left" vertical="center"/>
    </xf>
    <xf numFmtId="323" fontId="3" fillId="23" borderId="1385" applyFill="0" applyBorder="0" applyAlignment="0">
      <alignment horizontal="centerContinuous"/>
    </xf>
    <xf numFmtId="311" fontId="219" fillId="0" borderId="1384" applyBorder="0">
      <protection locked="0"/>
    </xf>
    <xf numFmtId="274" fontId="35" fillId="0" borderId="1392"/>
    <xf numFmtId="0" fontId="85" fillId="0" borderId="1393"/>
    <xf numFmtId="0" fontId="148" fillId="0" borderId="1410" applyNumberFormat="0" applyAlignment="0" applyProtection="0">
      <alignment horizontal="left" vertical="center"/>
    </xf>
    <xf numFmtId="311" fontId="219" fillId="0" borderId="1384" applyBorder="0">
      <protection locked="0"/>
    </xf>
    <xf numFmtId="232" fontId="35" fillId="0" borderId="1425">
      <alignment horizontal="right" vertical="center"/>
      <protection locked="0"/>
    </xf>
    <xf numFmtId="4" fontId="27" fillId="19" borderId="1394" applyNumberFormat="0" applyProtection="0">
      <alignment horizontal="left" vertical="center" indent="1"/>
    </xf>
    <xf numFmtId="0" fontId="85" fillId="0" borderId="1429"/>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0" fontId="26" fillId="0" borderId="1387" applyFill="0"/>
    <xf numFmtId="274" fontId="35" fillId="0" borderId="1392"/>
    <xf numFmtId="0" fontId="85" fillId="0" borderId="1393"/>
    <xf numFmtId="0" fontId="148" fillId="0" borderId="1386" applyNumberFormat="0" applyAlignment="0" applyProtection="0">
      <alignment horizontal="left" vertical="center"/>
    </xf>
    <xf numFmtId="323" fontId="3" fillId="23" borderId="1385" applyFill="0" applyBorder="0" applyAlignment="0">
      <alignment horizontal="centerContinuous"/>
    </xf>
    <xf numFmtId="311" fontId="219" fillId="0" borderId="1384" applyBorder="0">
      <protection locked="0"/>
    </xf>
    <xf numFmtId="0" fontId="35" fillId="0" borderId="1425">
      <alignment vertical="center"/>
      <protection locked="0"/>
    </xf>
    <xf numFmtId="233" fontId="35" fillId="0" borderId="1425">
      <alignment horizontal="center" vertical="center"/>
      <protection locked="0"/>
    </xf>
    <xf numFmtId="235" fontId="35" fillId="0" borderId="1425">
      <alignment horizontal="right" vertical="center"/>
      <protection locked="0"/>
    </xf>
    <xf numFmtId="0" fontId="85" fillId="0" borderId="1429"/>
    <xf numFmtId="232" fontId="35" fillId="0" borderId="1425">
      <alignment horizontal="center" vertical="center"/>
      <protection locked="0"/>
    </xf>
    <xf numFmtId="233" fontId="35" fillId="0" borderId="1425">
      <alignment horizontal="center" vertical="center"/>
      <protection locked="0"/>
    </xf>
    <xf numFmtId="235" fontId="35" fillId="0" borderId="1425">
      <alignment horizontal="center" vertical="center"/>
      <protection locked="0"/>
    </xf>
    <xf numFmtId="0" fontId="35" fillId="0" borderId="1425">
      <alignment vertical="center"/>
      <protection locked="0"/>
    </xf>
    <xf numFmtId="235" fontId="35" fillId="0" borderId="1425">
      <alignment horizontal="right" vertical="center"/>
      <protection locked="0"/>
    </xf>
    <xf numFmtId="244" fontId="85" fillId="0" borderId="1427"/>
    <xf numFmtId="311" fontId="219" fillId="0" borderId="1396" applyBorder="0">
      <protection locked="0"/>
    </xf>
    <xf numFmtId="4" fontId="27" fillId="19" borderId="1406" applyNumberFormat="0" applyProtection="0">
      <alignment horizontal="left" vertical="center" indent="1"/>
    </xf>
    <xf numFmtId="0" fontId="95" fillId="0" borderId="1400" applyNumberFormat="0" applyFill="0" applyAlignment="0" applyProtection="0"/>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274" fontId="35" fillId="0" borderId="1404"/>
    <xf numFmtId="0" fontId="85" fillId="0" borderId="1405"/>
    <xf numFmtId="311" fontId="219" fillId="0" borderId="1396" applyBorder="0">
      <protection locked="0"/>
    </xf>
    <xf numFmtId="4" fontId="27" fillId="19" borderId="1412" applyNumberFormat="0" applyProtection="0">
      <alignment horizontal="left" vertical="center" indent="1"/>
    </xf>
    <xf numFmtId="311" fontId="219" fillId="0" borderId="1384" applyBorder="0">
      <protection locked="0"/>
    </xf>
    <xf numFmtId="311" fontId="219" fillId="0" borderId="1384" applyBorder="0">
      <protection locked="0"/>
    </xf>
    <xf numFmtId="237" fontId="35" fillId="0" borderId="1425">
      <alignment horizontal="right" vertical="center"/>
      <protection locked="0"/>
    </xf>
    <xf numFmtId="233" fontId="35" fillId="0" borderId="1425">
      <alignment horizontal="right"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0" fontId="103" fillId="38" borderId="1426"/>
    <xf numFmtId="274" fontId="35" fillId="0" borderId="1428"/>
    <xf numFmtId="0" fontId="85" fillId="0" borderId="1429"/>
    <xf numFmtId="0" fontId="148" fillId="0" borderId="1422" applyNumberFormat="0" applyAlignment="0" applyProtection="0">
      <alignment horizontal="left" vertical="center"/>
    </xf>
    <xf numFmtId="323" fontId="3" fillId="23" borderId="1421" applyFill="0" applyBorder="0" applyAlignment="0">
      <alignment horizontal="centerContinuous"/>
    </xf>
    <xf numFmtId="311" fontId="219" fillId="0" borderId="1408" applyBorder="0">
      <protection locked="0"/>
    </xf>
    <xf numFmtId="9" fontId="36" fillId="71" borderId="1236" applyProtection="0">
      <alignment horizontal="right"/>
      <protection locked="0"/>
    </xf>
    <xf numFmtId="0" fontId="115" fillId="18" borderId="1440" applyProtection="0">
      <alignment horizontal="right"/>
      <protection locked="0"/>
    </xf>
    <xf numFmtId="0" fontId="104" fillId="43" borderId="1433" applyProtection="0"/>
    <xf numFmtId="244" fontId="85" fillId="0" borderId="1485"/>
    <xf numFmtId="274" fontId="35" fillId="0" borderId="1486"/>
    <xf numFmtId="0" fontId="147" fillId="10" borderId="1433">
      <alignment horizontal="right"/>
    </xf>
    <xf numFmtId="10" fontId="3" fillId="57" borderId="1433" applyNumberFormat="0" applyFont="0" applyBorder="0" applyAlignment="0" applyProtection="0">
      <protection locked="0"/>
    </xf>
    <xf numFmtId="0" fontId="85" fillId="0" borderId="1487"/>
    <xf numFmtId="0" fontId="85" fillId="0" borderId="1511"/>
    <xf numFmtId="4" fontId="27" fillId="19" borderId="1430" applyNumberFormat="0" applyProtection="0">
      <alignment horizontal="left" vertical="center" indent="1"/>
    </xf>
    <xf numFmtId="237" fontId="35" fillId="0" borderId="1495">
      <alignment horizontal="right" vertical="center"/>
      <protection locked="0"/>
    </xf>
    <xf numFmtId="0" fontId="35" fillId="0" borderId="1495">
      <alignment vertical="center"/>
      <protection locked="0"/>
    </xf>
    <xf numFmtId="269" fontId="115" fillId="45" borderId="1440">
      <protection hidden="1"/>
    </xf>
    <xf numFmtId="270" fontId="115" fillId="46" borderId="1440">
      <protection hidden="1"/>
    </xf>
    <xf numFmtId="271" fontId="115" fillId="18" borderId="1440">
      <alignment horizontal="right"/>
    </xf>
    <xf numFmtId="232" fontId="35" fillId="0" borderId="1495">
      <alignment horizontal="center" vertical="center"/>
      <protection locked="0"/>
    </xf>
    <xf numFmtId="0" fontId="103" fillId="38" borderId="1496"/>
    <xf numFmtId="4" fontId="27" fillId="19" borderId="1500" applyNumberFormat="0" applyProtection="0">
      <alignment horizontal="left" vertical="center" indent="1"/>
    </xf>
    <xf numFmtId="309" fontId="156" fillId="6" borderId="1433"/>
    <xf numFmtId="233" fontId="35" fillId="0" borderId="1507">
      <alignment horizontal="right" vertical="center"/>
      <protection locked="0"/>
    </xf>
    <xf numFmtId="15" fontId="35" fillId="0" borderId="1495">
      <alignment horizontal="center" vertical="center"/>
      <protection locked="0"/>
    </xf>
    <xf numFmtId="0" fontId="95" fillId="0" borderId="1506" applyNumberFormat="0" applyFill="0" applyAlignment="0" applyProtection="0"/>
    <xf numFmtId="236" fontId="35" fillId="0" borderId="1507">
      <alignment horizontal="right" vertical="center"/>
      <protection locked="0"/>
    </xf>
    <xf numFmtId="15" fontId="35" fillId="0" borderId="1507">
      <alignment horizontal="center" vertical="center"/>
      <protection locked="0"/>
    </xf>
    <xf numFmtId="246" fontId="48" fillId="0" borderId="1439"/>
    <xf numFmtId="274" fontId="35" fillId="0" borderId="1510"/>
    <xf numFmtId="0" fontId="56" fillId="31" borderId="1431" applyNumberFormat="0" applyFont="0" applyAlignment="0" applyProtection="0"/>
    <xf numFmtId="185" fontId="47" fillId="57" borderId="1433" applyFont="0" applyFill="0" applyBorder="0" applyAlignment="0" applyProtection="0">
      <protection locked="0"/>
    </xf>
    <xf numFmtId="233" fontId="35" fillId="0" borderId="1442">
      <alignment horizontal="center" vertical="center"/>
      <protection locked="0"/>
    </xf>
    <xf numFmtId="15" fontId="35" fillId="0" borderId="1442">
      <alignment horizontal="center" vertical="center"/>
      <protection locked="0"/>
    </xf>
    <xf numFmtId="232" fontId="35" fillId="0" borderId="1442">
      <alignment horizontal="center" vertical="center"/>
      <protection locked="0"/>
    </xf>
    <xf numFmtId="0" fontId="95" fillId="0" borderId="1441" applyNumberFormat="0" applyFill="0" applyAlignment="0" applyProtection="0"/>
    <xf numFmtId="0" fontId="88" fillId="0" borderId="1481"/>
    <xf numFmtId="4" fontId="27" fillId="19" borderId="1475" applyNumberFormat="0" applyProtection="0">
      <alignment horizontal="left" vertical="center" indent="1"/>
    </xf>
    <xf numFmtId="234" fontId="35" fillId="0" borderId="1495">
      <alignment horizontal="right" vertical="center"/>
      <protection locked="0"/>
    </xf>
    <xf numFmtId="235" fontId="35" fillId="0" borderId="1507">
      <alignment horizontal="right" vertical="center"/>
      <protection locked="0"/>
    </xf>
    <xf numFmtId="236" fontId="35" fillId="0" borderId="1495">
      <alignment horizontal="center" vertical="center"/>
      <protection locked="0"/>
    </xf>
    <xf numFmtId="233" fontId="35" fillId="0" borderId="1495">
      <alignment horizontal="center" vertical="center"/>
      <protection locked="0"/>
    </xf>
    <xf numFmtId="0" fontId="95" fillId="0" borderId="1494" applyNumberFormat="0" applyFill="0" applyAlignment="0" applyProtection="0"/>
    <xf numFmtId="0" fontId="3" fillId="11" borderId="1438" applyNumberFormat="0">
      <alignment horizontal="left" vertical="center"/>
    </xf>
    <xf numFmtId="4" fontId="27" fillId="19" borderId="1463" applyNumberFormat="0" applyProtection="0">
      <alignment horizontal="left" vertical="center" indent="1"/>
    </xf>
    <xf numFmtId="4" fontId="27" fillId="19" borderId="1512" applyNumberFormat="0" applyProtection="0">
      <alignment horizontal="left" vertical="center" indent="1"/>
    </xf>
    <xf numFmtId="232" fontId="35" fillId="0" borderId="1507">
      <alignment horizontal="center" vertical="center"/>
      <protection locked="0"/>
    </xf>
    <xf numFmtId="232" fontId="35" fillId="0" borderId="1507">
      <alignment horizontal="center" vertical="center"/>
      <protection locked="0"/>
    </xf>
    <xf numFmtId="0" fontId="85" fillId="0" borderId="1499"/>
    <xf numFmtId="244" fontId="85" fillId="0" borderId="1497"/>
    <xf numFmtId="236" fontId="35" fillId="0" borderId="1495">
      <alignment horizontal="right" vertical="center"/>
      <protection locked="0"/>
    </xf>
    <xf numFmtId="234" fontId="35" fillId="0" borderId="1495">
      <alignment horizontal="right" vertical="center"/>
      <protection locked="0"/>
    </xf>
    <xf numFmtId="237" fontId="35" fillId="0" borderId="1495">
      <alignment horizontal="right" vertical="center"/>
      <protection locked="0"/>
    </xf>
    <xf numFmtId="232" fontId="35" fillId="0" borderId="1495">
      <alignment horizontal="right" vertical="center"/>
      <protection locked="0"/>
    </xf>
    <xf numFmtId="236" fontId="35" fillId="0" borderId="1495">
      <alignment horizontal="center" vertical="center"/>
      <protection locked="0"/>
    </xf>
    <xf numFmtId="235" fontId="35" fillId="0" borderId="1495">
      <alignment horizontal="center" vertical="center"/>
      <protection locked="0"/>
    </xf>
    <xf numFmtId="233" fontId="35" fillId="0" borderId="1495">
      <alignment horizontal="center" vertical="center"/>
      <protection locked="0"/>
    </xf>
    <xf numFmtId="15" fontId="35" fillId="0" borderId="1495">
      <alignment horizontal="center" vertical="center"/>
      <protection locked="0"/>
    </xf>
    <xf numFmtId="232" fontId="35" fillId="0" borderId="1495">
      <alignment horizontal="center" vertical="center"/>
      <protection locked="0"/>
    </xf>
    <xf numFmtId="0" fontId="95" fillId="0" borderId="1494" applyNumberFormat="0" applyFill="0" applyAlignment="0" applyProtection="0"/>
    <xf numFmtId="237" fontId="35" fillId="0" borderId="1507">
      <alignment horizontal="right" vertical="center"/>
      <protection locked="0"/>
    </xf>
    <xf numFmtId="4" fontId="27" fillId="19" borderId="1500" applyNumberFormat="0" applyProtection="0">
      <alignment horizontal="left" vertical="center" indent="1"/>
    </xf>
    <xf numFmtId="0" fontId="85" fillId="0" borderId="1511"/>
    <xf numFmtId="0" fontId="95" fillId="0" borderId="1506" applyNumberFormat="0" applyFill="0" applyAlignment="0" applyProtection="0"/>
    <xf numFmtId="4" fontId="27" fillId="19" borderId="1500" applyNumberFormat="0" applyProtection="0">
      <alignment horizontal="left" vertical="center" indent="1"/>
    </xf>
    <xf numFmtId="1" fontId="3" fillId="1" borderId="1464">
      <protection locked="0"/>
    </xf>
    <xf numFmtId="244" fontId="85" fillId="0" borderId="1509"/>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311" fontId="219" fillId="0" borderId="1465" applyBorder="0">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0" fontId="95" fillId="0" borderId="1506" applyNumberFormat="0" applyFill="0" applyAlignment="0" applyProtection="0"/>
    <xf numFmtId="311" fontId="219" fillId="0" borderId="1502" applyBorder="0">
      <protection locked="0"/>
    </xf>
    <xf numFmtId="0" fontId="85" fillId="0" borderId="1511"/>
    <xf numFmtId="274" fontId="35" fillId="0" borderId="1510"/>
    <xf numFmtId="235" fontId="35" fillId="0" borderId="1507">
      <alignment horizontal="right" vertical="center"/>
      <protection locked="0"/>
    </xf>
    <xf numFmtId="233"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 fontId="3" fillId="1" borderId="1489">
      <protection locked="0"/>
    </xf>
    <xf numFmtId="311" fontId="219" fillId="0" borderId="1490" applyBorder="0">
      <protection locked="0"/>
    </xf>
    <xf numFmtId="323" fontId="3" fillId="23" borderId="1466" applyFill="0" applyBorder="0" applyAlignment="0">
      <alignment horizontal="centerContinuous"/>
    </xf>
    <xf numFmtId="1" fontId="3" fillId="1" borderId="1501">
      <protection locked="0"/>
    </xf>
    <xf numFmtId="0" fontId="148" fillId="0" borderId="1467" applyNumberFormat="0" applyAlignment="0" applyProtection="0">
      <alignment horizontal="left" vertical="center"/>
    </xf>
    <xf numFmtId="323" fontId="3" fillId="23" borderId="1491" applyFill="0" applyBorder="0" applyAlignment="0">
      <alignment horizontal="centerContinuous"/>
    </xf>
    <xf numFmtId="0" fontId="148" fillId="0" borderId="1492" applyNumberFormat="0" applyAlignment="0" applyProtection="0">
      <alignment horizontal="left" vertical="center"/>
    </xf>
    <xf numFmtId="323" fontId="3" fillId="23" borderId="1503" applyFill="0" applyBorder="0" applyAlignment="0">
      <alignment horizontal="centerContinuous"/>
    </xf>
    <xf numFmtId="0" fontId="85" fillId="0" borderId="1474"/>
    <xf numFmtId="309" fontId="156" fillId="6" borderId="1236"/>
    <xf numFmtId="10" fontId="3" fillId="57" borderId="1236" applyNumberFormat="0" applyFont="0" applyBorder="0" applyAlignment="0" applyProtection="0">
      <protection locked="0"/>
    </xf>
    <xf numFmtId="0" fontId="85" fillId="0" borderId="1511"/>
    <xf numFmtId="274" fontId="35" fillId="0" borderId="1498"/>
    <xf numFmtId="240" fontId="26" fillId="0" borderId="1493" applyFill="0"/>
    <xf numFmtId="261" fontId="48" fillId="0" borderId="1439"/>
    <xf numFmtId="274" fontId="35" fillId="0" borderId="1473"/>
    <xf numFmtId="240" fontId="26" fillId="0" borderId="1468" applyFill="0"/>
    <xf numFmtId="240" fontId="26" fillId="0" borderId="1505" applyFill="0"/>
    <xf numFmtId="250" fontId="48" fillId="0" borderId="1439"/>
    <xf numFmtId="261" fontId="48" fillId="0" borderId="1439"/>
    <xf numFmtId="246" fontId="48" fillId="0" borderId="1439"/>
    <xf numFmtId="250" fontId="48" fillId="0" borderId="1439"/>
    <xf numFmtId="261" fontId="48" fillId="0" borderId="1439"/>
    <xf numFmtId="246" fontId="48" fillId="0" borderId="1439"/>
    <xf numFmtId="250" fontId="48" fillId="0" borderId="1439"/>
    <xf numFmtId="244" fontId="85" fillId="0" borderId="1497"/>
    <xf numFmtId="246" fontId="48" fillId="0" borderId="1439"/>
    <xf numFmtId="0" fontId="104" fillId="43" borderId="1236" applyProtection="0"/>
    <xf numFmtId="0" fontId="103" fillId="38" borderId="1496"/>
    <xf numFmtId="49" fontId="100" fillId="41" borderId="1236">
      <alignment horizontal="center"/>
    </xf>
    <xf numFmtId="236" fontId="35" fillId="0" borderId="1495">
      <alignment horizontal="right" vertical="center"/>
      <protection locked="0"/>
    </xf>
    <xf numFmtId="235" fontId="35" fillId="0" borderId="1495">
      <alignment horizontal="right" vertical="center"/>
      <protection locked="0"/>
    </xf>
    <xf numFmtId="234" fontId="35" fillId="0" borderId="1495">
      <alignment horizontal="right" vertical="center"/>
      <protection locked="0"/>
    </xf>
    <xf numFmtId="233" fontId="35" fillId="0" borderId="1495">
      <alignment horizontal="right" vertical="center"/>
      <protection locked="0"/>
    </xf>
    <xf numFmtId="237" fontId="35" fillId="0" borderId="1495">
      <alignment horizontal="right" vertical="center"/>
      <protection locked="0"/>
    </xf>
    <xf numFmtId="232" fontId="35" fillId="0" borderId="1495">
      <alignment horizontal="right" vertical="center"/>
      <protection locked="0"/>
    </xf>
    <xf numFmtId="0" fontId="35" fillId="0" borderId="1495">
      <alignment vertical="center"/>
      <protection locked="0"/>
    </xf>
    <xf numFmtId="236" fontId="35" fillId="0" borderId="1495">
      <alignment horizontal="center" vertical="center"/>
      <protection locked="0"/>
    </xf>
    <xf numFmtId="235" fontId="35" fillId="0" borderId="1495">
      <alignment horizontal="center" vertical="center"/>
      <protection locked="0"/>
    </xf>
    <xf numFmtId="234" fontId="35" fillId="0" borderId="1495">
      <alignment horizontal="center" vertical="center"/>
      <protection locked="0"/>
    </xf>
    <xf numFmtId="233" fontId="35" fillId="0" borderId="1495">
      <alignment horizontal="center" vertical="center"/>
      <protection locked="0"/>
    </xf>
    <xf numFmtId="15" fontId="35" fillId="0" borderId="1495">
      <alignment horizontal="center" vertical="center"/>
      <protection locked="0"/>
    </xf>
    <xf numFmtId="232" fontId="35" fillId="0" borderId="1495">
      <alignment horizontal="center" vertical="center"/>
      <protection locked="0"/>
    </xf>
    <xf numFmtId="0" fontId="95" fillId="0" borderId="1494" applyNumberFormat="0" applyFill="0" applyAlignment="0" applyProtection="0"/>
    <xf numFmtId="244" fontId="85" fillId="0" borderId="1472"/>
    <xf numFmtId="0" fontId="103" fillId="38" borderId="1508"/>
    <xf numFmtId="234" fontId="35" fillId="0" borderId="1507">
      <alignment horizontal="righ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0" fontId="103" fillId="38" borderId="1471"/>
    <xf numFmtId="233" fontId="35" fillId="0" borderId="1507">
      <alignment horizontal="center" vertical="center"/>
      <protection locked="0"/>
    </xf>
    <xf numFmtId="236" fontId="35" fillId="0" borderId="1470">
      <alignment horizontal="right" vertical="center"/>
      <protection locked="0"/>
    </xf>
    <xf numFmtId="235" fontId="35" fillId="0" borderId="1470">
      <alignment horizontal="right" vertical="center"/>
      <protection locked="0"/>
    </xf>
    <xf numFmtId="234" fontId="35" fillId="0" borderId="1470">
      <alignment horizontal="right" vertical="center"/>
      <protection locked="0"/>
    </xf>
    <xf numFmtId="233" fontId="35" fillId="0" borderId="1470">
      <alignment horizontal="right" vertical="center"/>
      <protection locked="0"/>
    </xf>
    <xf numFmtId="237" fontId="35" fillId="0" borderId="1470">
      <alignment horizontal="right" vertical="center"/>
      <protection locked="0"/>
    </xf>
    <xf numFmtId="232" fontId="35" fillId="0" borderId="1470">
      <alignment horizontal="right" vertical="center"/>
      <protection locked="0"/>
    </xf>
    <xf numFmtId="0" fontId="35" fillId="0" borderId="1470">
      <alignment vertical="center"/>
      <protection locked="0"/>
    </xf>
    <xf numFmtId="236" fontId="35" fillId="0" borderId="1470">
      <alignment horizontal="center" vertical="center"/>
      <protection locked="0"/>
    </xf>
    <xf numFmtId="235" fontId="35" fillId="0" borderId="1470">
      <alignment horizontal="center" vertical="center"/>
      <protection locked="0"/>
    </xf>
    <xf numFmtId="234" fontId="35" fillId="0" borderId="1470">
      <alignment horizontal="center" vertical="center"/>
      <protection locked="0"/>
    </xf>
    <xf numFmtId="233" fontId="35" fillId="0" borderId="1470">
      <alignment horizontal="center" vertical="center"/>
      <protection locked="0"/>
    </xf>
    <xf numFmtId="15" fontId="35" fillId="0" borderId="1470">
      <alignment horizontal="center" vertical="center"/>
      <protection locked="0"/>
    </xf>
    <xf numFmtId="232" fontId="35" fillId="0" borderId="1470">
      <alignment horizontal="center" vertical="center"/>
      <protection locked="0"/>
    </xf>
    <xf numFmtId="0" fontId="95" fillId="0" borderId="1469" applyNumberFormat="0" applyFill="0" applyAlignment="0" applyProtection="0"/>
    <xf numFmtId="3" fontId="79" fillId="10" borderId="1236" applyFont="0" applyAlignment="0" applyProtection="0"/>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2" fontId="35" fillId="0" borderId="1507">
      <alignment horizontal="right" vertical="center"/>
      <protection locked="0"/>
    </xf>
    <xf numFmtId="233" fontId="35" fillId="0" borderId="1507">
      <alignment horizontal="right" vertical="center"/>
      <protection locked="0"/>
    </xf>
    <xf numFmtId="235" fontId="35" fillId="0" borderId="1507">
      <alignment horizontal="right" vertical="center"/>
      <protection locked="0"/>
    </xf>
    <xf numFmtId="0" fontId="95" fillId="0" borderId="1494" applyNumberFormat="0" applyFill="0" applyAlignment="0" applyProtection="0"/>
    <xf numFmtId="232"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3" fontId="79" fillId="10" borderId="1433" applyFont="0" applyAlignment="0" applyProtection="0"/>
    <xf numFmtId="0" fontId="103" fillId="38" borderId="1496"/>
    <xf numFmtId="244" fontId="85" fillId="0" borderId="1509"/>
    <xf numFmtId="244" fontId="85" fillId="0" borderId="1497"/>
    <xf numFmtId="0" fontId="88" fillId="0" borderId="1481"/>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44" fontId="85" fillId="0" borderId="1485"/>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49" fontId="100" fillId="47" borderId="1236">
      <alignment horizontal="center"/>
    </xf>
    <xf numFmtId="261" fontId="48" fillId="0" borderId="1439"/>
    <xf numFmtId="240" fontId="26" fillId="0" borderId="1505" applyFill="0"/>
    <xf numFmtId="240" fontId="26" fillId="0" borderId="1493" applyFill="0"/>
    <xf numFmtId="187"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41" applyNumberFormat="0" applyFill="0" applyAlignment="0" applyProtection="0"/>
    <xf numFmtId="232" fontId="35" fillId="0" borderId="1442">
      <alignment horizontal="center" vertical="center"/>
      <protection locked="0"/>
    </xf>
    <xf numFmtId="15" fontId="35" fillId="0" borderId="1442">
      <alignment horizontal="center" vertical="center"/>
      <protection locked="0"/>
    </xf>
    <xf numFmtId="233" fontId="35" fillId="0" borderId="1442">
      <alignment horizontal="center" vertical="center"/>
      <protection locked="0"/>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0" fontId="35" fillId="0" borderId="1442">
      <alignment vertical="center"/>
      <protection locked="0"/>
    </xf>
    <xf numFmtId="232" fontId="35" fillId="0" borderId="1442">
      <alignment horizontal="right" vertical="center"/>
      <protection locked="0"/>
    </xf>
    <xf numFmtId="237" fontId="35" fillId="0" borderId="1442">
      <alignment horizontal="right" vertical="center"/>
      <protection locked="0"/>
    </xf>
    <xf numFmtId="233"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49" fontId="100" fillId="41" borderId="1433">
      <alignment horizontal="center"/>
    </xf>
    <xf numFmtId="0" fontId="103" fillId="38" borderId="1443"/>
    <xf numFmtId="0" fontId="104" fillId="43" borderId="1433" applyProtection="0"/>
    <xf numFmtId="1" fontId="109" fillId="9" borderId="1444"/>
    <xf numFmtId="244" fontId="85" fillId="0" borderId="1445"/>
    <xf numFmtId="0" fontId="80" fillId="0" borderId="1446"/>
    <xf numFmtId="8" fontId="141" fillId="0" borderId="1448">
      <protection locked="0"/>
    </xf>
    <xf numFmtId="175" fontId="3" fillId="9" borderId="1481" applyNumberFormat="0" applyFont="0" applyBorder="0" applyAlignment="0">
      <alignment horizontal="centerContinuous"/>
    </xf>
    <xf numFmtId="246" fontId="48" fillId="0" borderId="1439"/>
    <xf numFmtId="247" fontId="48" fillId="0" borderId="1439"/>
    <xf numFmtId="248" fontId="48" fillId="0" borderId="1439"/>
    <xf numFmtId="0" fontId="85" fillId="0" borderId="1499"/>
    <xf numFmtId="250" fontId="48" fillId="0" borderId="1439"/>
    <xf numFmtId="253" fontId="48" fillId="0" borderId="1439"/>
    <xf numFmtId="254" fontId="48" fillId="0" borderId="1439"/>
    <xf numFmtId="168" fontId="3" fillId="8" borderId="1236" applyNumberFormat="0" applyFont="0" applyBorder="0" applyAlignment="0" applyProtection="0"/>
    <xf numFmtId="261" fontId="48" fillId="0" borderId="1439"/>
    <xf numFmtId="265" fontId="48" fillId="0" borderId="1439"/>
    <xf numFmtId="266" fontId="48" fillId="0" borderId="1439"/>
    <xf numFmtId="0" fontId="110" fillId="43" borderId="1236" applyNumberFormat="0" applyFont="0" applyAlignment="0" applyProtection="0"/>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0" fontId="116" fillId="48" borderId="1438" applyNumberFormat="0" applyAlignment="0" applyProtection="0"/>
    <xf numFmtId="0" fontId="148" fillId="0" borderId="1481">
      <alignment horizontal="left" vertical="center"/>
    </xf>
    <xf numFmtId="240" fontId="26" fillId="0" borderId="1437" applyFill="0"/>
    <xf numFmtId="274" fontId="35" fillId="0" borderId="1447"/>
    <xf numFmtId="323" fontId="3" fillId="23" borderId="1503" applyFill="0" applyBorder="0" applyAlignment="0">
      <alignment horizontal="centerContinuous"/>
    </xf>
    <xf numFmtId="0" fontId="63" fillId="0" borderId="1236">
      <alignment horizontal="centerContinuous"/>
    </xf>
    <xf numFmtId="0" fontId="85" fillId="0" borderId="1487"/>
    <xf numFmtId="172" fontId="55" fillId="9" borderId="1433">
      <alignment horizontal="right"/>
      <protection locked="0"/>
    </xf>
    <xf numFmtId="10" fontId="3" fillId="64" borderId="1236" applyNumberFormat="0" applyBorder="0" applyAlignment="0" applyProtection="0"/>
    <xf numFmtId="10" fontId="3" fillId="64" borderId="1236" applyNumberFormat="0" applyBorder="0" applyAlignment="0" applyProtection="0"/>
    <xf numFmtId="0" fontId="148" fillId="0" borderId="1492" applyNumberFormat="0" applyAlignment="0" applyProtection="0">
      <alignment horizontal="left" vertical="center"/>
    </xf>
    <xf numFmtId="0" fontId="115" fillId="18" borderId="1440" applyProtection="0">
      <alignment horizontal="right"/>
      <protection locked="0"/>
    </xf>
    <xf numFmtId="175" fontId="3" fillId="9" borderId="1481" applyNumberFormat="0" applyFont="0" applyBorder="0" applyAlignment="0">
      <alignment horizontal="centerContinuous"/>
    </xf>
    <xf numFmtId="1" fontId="3" fillId="1" borderId="1501">
      <protection locked="0"/>
    </xf>
    <xf numFmtId="8" fontId="141" fillId="0" borderId="1448">
      <protection locked="0"/>
    </xf>
    <xf numFmtId="168" fontId="3" fillId="8" borderId="1433" applyNumberFormat="0" applyFont="0" applyBorder="0" applyAlignment="0" applyProtection="0"/>
    <xf numFmtId="0" fontId="110" fillId="43" borderId="1433" applyNumberFormat="0" applyFont="0" applyAlignment="0" applyProtection="0"/>
    <xf numFmtId="0" fontId="148" fillId="0" borderId="1479" applyNumberFormat="0" applyAlignment="0" applyProtection="0">
      <alignment horizontal="left" vertical="center"/>
    </xf>
    <xf numFmtId="0" fontId="148" fillId="0" borderId="1481">
      <alignment horizontal="left" vertical="center"/>
    </xf>
    <xf numFmtId="0" fontId="147" fillId="10" borderId="1433">
      <alignment horizontal="right"/>
    </xf>
    <xf numFmtId="0" fontId="92" fillId="0" borderId="1236" applyFill="0">
      <alignment horizontal="center" vertical="center"/>
    </xf>
    <xf numFmtId="332" fontId="35" fillId="0" borderId="1236" applyFill="0">
      <alignment horizontal="center" vertical="center"/>
    </xf>
    <xf numFmtId="49" fontId="253" fillId="47" borderId="1236">
      <alignment horizontal="center"/>
    </xf>
    <xf numFmtId="175" fontId="43" fillId="0" borderId="1236" applyBorder="0"/>
    <xf numFmtId="175" fontId="46" fillId="0" borderId="1236"/>
    <xf numFmtId="323" fontId="3" fillId="23" borderId="1478" applyFill="0" applyBorder="0" applyAlignment="0">
      <alignment horizontal="centerContinuous"/>
    </xf>
    <xf numFmtId="10" fontId="3" fillId="57" borderId="1433" applyNumberFormat="0" applyFont="0" applyBorder="0" applyAlignment="0" applyProtection="0">
      <protection locked="0"/>
    </xf>
    <xf numFmtId="0" fontId="63" fillId="0" borderId="1433">
      <alignment horizontal="centerContinuous"/>
    </xf>
    <xf numFmtId="309" fontId="156" fillId="6" borderId="1433"/>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0" fontId="85" fillId="0" borderId="1449"/>
    <xf numFmtId="235" fontId="35" fillId="0" borderId="1507">
      <alignment horizontal="right" vertical="center"/>
      <protection locked="0"/>
    </xf>
    <xf numFmtId="49" fontId="100" fillId="41" borderId="1236">
      <alignment horizontal="center"/>
    </xf>
    <xf numFmtId="0" fontId="103" fillId="38" borderId="1508"/>
    <xf numFmtId="0" fontId="104" fillId="43" borderId="1236" applyProtection="0"/>
    <xf numFmtId="244" fontId="85" fillId="0" borderId="1509"/>
    <xf numFmtId="274" fontId="35" fillId="0" borderId="1510"/>
    <xf numFmtId="0" fontId="147" fillId="10" borderId="1236">
      <alignment horizontal="right"/>
    </xf>
    <xf numFmtId="309" fontId="156" fillId="6" borderId="1236"/>
    <xf numFmtId="0" fontId="85" fillId="0" borderId="1511"/>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1" fontId="3" fillId="1" borderId="1501">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175" fontId="80" fillId="0" borderId="1452">
      <alignment vertical="center"/>
    </xf>
    <xf numFmtId="4" fontId="27" fillId="19" borderId="1500" applyNumberFormat="0" applyProtection="0">
      <alignment horizontal="left" vertical="center" indent="1"/>
    </xf>
    <xf numFmtId="9" fontId="36" fillId="71" borderId="1433" applyProtection="0">
      <alignment horizontal="right"/>
      <protection locked="0"/>
    </xf>
    <xf numFmtId="311" fontId="219" fillId="0" borderId="1477" applyBorder="0">
      <protection locked="0"/>
    </xf>
    <xf numFmtId="0" fontId="59" fillId="74" borderId="1460">
      <alignment horizontal="left" vertical="center" wrapText="1"/>
    </xf>
    <xf numFmtId="1" fontId="3" fillId="1" borderId="1476">
      <protection locked="0"/>
    </xf>
    <xf numFmtId="0" fontId="35" fillId="0" borderId="1440" applyNumberFormat="0" applyFill="0" applyAlignment="0" applyProtection="0"/>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0" fontId="148" fillId="0" borderId="1436" applyNumberFormat="0" applyAlignment="0" applyProtection="0">
      <alignment horizontal="left" vertical="center"/>
    </xf>
    <xf numFmtId="236" fontId="35" fillId="0" borderId="1495">
      <alignment horizontal="center"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508"/>
    <xf numFmtId="0" fontId="103" fillId="38" borderId="1496"/>
    <xf numFmtId="244" fontId="85" fillId="0" borderId="1497"/>
    <xf numFmtId="274" fontId="35" fillId="0" borderId="1498"/>
    <xf numFmtId="185" fontId="47" fillId="57" borderId="1236" applyFont="0" applyFill="0" applyBorder="0" applyAlignment="0" applyProtection="0">
      <protection locked="0"/>
    </xf>
    <xf numFmtId="0" fontId="85" fillId="0" borderId="1499"/>
    <xf numFmtId="311" fontId="219" fillId="0" borderId="1490" applyBorder="0">
      <protection locked="0"/>
    </xf>
    <xf numFmtId="323" fontId="3" fillId="23" borderId="1435" applyFill="0" applyBorder="0" applyAlignment="0">
      <alignment horizontal="centerContinuous"/>
    </xf>
    <xf numFmtId="0" fontId="35" fillId="0" borderId="1507">
      <alignment vertical="center"/>
      <protection locked="0"/>
    </xf>
    <xf numFmtId="237"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49" fontId="36" fillId="0" borderId="1453"/>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92" fillId="0" borderId="1433" applyFill="0">
      <alignment horizontal="center" vertical="center"/>
    </xf>
    <xf numFmtId="0" fontId="35" fillId="0" borderId="1433" applyFill="0">
      <alignment horizontal="center" vertical="center"/>
    </xf>
    <xf numFmtId="332" fontId="35" fillId="0" borderId="1433" applyFill="0">
      <alignment horizontal="center" vertical="center"/>
    </xf>
    <xf numFmtId="0" fontId="118" fillId="21" borderId="1236"/>
    <xf numFmtId="49" fontId="253" fillId="47" borderId="1433">
      <alignment horizontal="center"/>
    </xf>
    <xf numFmtId="175" fontId="43" fillId="0" borderId="1433" applyBorder="0"/>
    <xf numFmtId="175" fontId="46" fillId="0" borderId="1433"/>
    <xf numFmtId="4" fontId="27" fillId="19" borderId="1488" applyNumberFormat="0" applyProtection="0">
      <alignment horizontal="left" vertical="center" indent="1"/>
    </xf>
    <xf numFmtId="4" fontId="27" fillId="19" borderId="1512" applyNumberFormat="0" applyProtection="0">
      <alignment horizontal="left" vertical="center" indent="1"/>
    </xf>
    <xf numFmtId="3" fontId="212" fillId="0" borderId="1454"/>
    <xf numFmtId="3" fontId="212" fillId="0" borderId="1454"/>
    <xf numFmtId="0" fontId="48" fillId="0" borderId="1455" applyNumberFormat="0" applyAlignment="0">
      <alignment vertical="center"/>
      <protection locked="0"/>
    </xf>
    <xf numFmtId="327" fontId="48" fillId="69" borderId="1455" applyNumberFormat="0" applyAlignment="0">
      <alignment vertical="center"/>
      <protection locked="0"/>
    </xf>
    <xf numFmtId="15" fontId="35" fillId="0" borderId="1507">
      <alignment horizontal="center"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4" fontId="27" fillId="19" borderId="1488" applyNumberFormat="0" applyProtection="0">
      <alignment horizontal="left" vertical="center" indent="1"/>
    </xf>
    <xf numFmtId="3" fontId="217" fillId="10" borderId="1459" applyBorder="0">
      <alignment vertical="center"/>
    </xf>
    <xf numFmtId="0" fontId="95" fillId="0" borderId="1482" applyNumberFormat="0" applyFill="0" applyAlignment="0" applyProtection="0"/>
    <xf numFmtId="232" fontId="35" fillId="0" borderId="1483">
      <alignment horizontal="center" vertical="center"/>
      <protection locked="0"/>
    </xf>
    <xf numFmtId="311" fontId="219" fillId="0" borderId="1434" applyBorder="0">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0" fontId="59" fillId="74" borderId="1460">
      <alignment horizontal="left" vertical="center" wrapText="1"/>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1" fontId="3" fillId="1" borderId="1432">
      <protection locked="0"/>
    </xf>
    <xf numFmtId="0" fontId="103" fillId="38" borderId="1484"/>
    <xf numFmtId="311" fontId="219" fillId="0" borderId="1477" applyBorder="0">
      <protection locked="0"/>
    </xf>
    <xf numFmtId="0" fontId="85" fillId="0" borderId="1499"/>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0" fontId="103" fillId="38" borderId="1484"/>
    <xf numFmtId="250" fontId="48" fillId="0" borderId="1439"/>
    <xf numFmtId="244" fontId="85" fillId="0" borderId="1485"/>
    <xf numFmtId="274" fontId="35" fillId="0" borderId="1498"/>
    <xf numFmtId="274" fontId="35" fillId="0" borderId="1486"/>
    <xf numFmtId="8" fontId="141" fillId="0" borderId="1448">
      <protection locked="0"/>
    </xf>
    <xf numFmtId="0" fontId="85" fillId="0" borderId="1487"/>
    <xf numFmtId="49" fontId="36" fillId="0" borderId="1453"/>
    <xf numFmtId="311" fontId="219" fillId="0" borderId="1502" applyBorder="0">
      <protection locked="0"/>
    </xf>
    <xf numFmtId="237" fontId="35" fillId="0" borderId="1495">
      <alignment horizontal="right" vertical="center"/>
      <protection locked="0"/>
    </xf>
    <xf numFmtId="175" fontId="40" fillId="0" borderId="1382">
      <protection locked="0"/>
    </xf>
    <xf numFmtId="1" fontId="3" fillId="1" borderId="1489">
      <protection locked="0"/>
    </xf>
    <xf numFmtId="4" fontId="27" fillId="10" borderId="1461" applyNumberFormat="0" applyProtection="0">
      <alignment vertical="center"/>
    </xf>
    <xf numFmtId="4" fontId="28" fillId="10" borderId="1461" applyNumberFormat="0" applyProtection="0">
      <alignment vertical="center"/>
    </xf>
    <xf numFmtId="4" fontId="29" fillId="10" borderId="1461" applyNumberFormat="0" applyProtection="0">
      <alignment horizontal="left" vertical="center" indent="1"/>
    </xf>
    <xf numFmtId="4" fontId="29" fillId="12" borderId="1461" applyNumberFormat="0" applyProtection="0">
      <alignment horizontal="right" vertical="center"/>
    </xf>
    <xf numFmtId="4" fontId="29" fillId="13" borderId="1461" applyNumberFormat="0" applyProtection="0">
      <alignment horizontal="right" vertical="center"/>
    </xf>
    <xf numFmtId="4" fontId="29" fillId="14" borderId="1461" applyNumberFormat="0" applyProtection="0">
      <alignment horizontal="right" vertical="center"/>
    </xf>
    <xf numFmtId="4" fontId="29" fillId="8" borderId="1461" applyNumberFormat="0" applyProtection="0">
      <alignment horizontal="right" vertical="center"/>
    </xf>
    <xf numFmtId="4" fontId="29" fillId="15" borderId="1461" applyNumberFormat="0" applyProtection="0">
      <alignment horizontal="right" vertical="center"/>
    </xf>
    <xf numFmtId="4" fontId="29" fillId="6" borderId="1461" applyNumberFormat="0" applyProtection="0">
      <alignment horizontal="right" vertical="center"/>
    </xf>
    <xf numFmtId="4" fontId="29" fillId="16" borderId="1461" applyNumberFormat="0" applyProtection="0">
      <alignment horizontal="right" vertical="center"/>
    </xf>
    <xf numFmtId="4" fontId="29" fillId="17" borderId="1461" applyNumberFormat="0" applyProtection="0">
      <alignment horizontal="right" vertical="center"/>
    </xf>
    <xf numFmtId="4" fontId="29" fillId="18" borderId="1461" applyNumberFormat="0" applyProtection="0">
      <alignment horizontal="right" vertical="center"/>
    </xf>
    <xf numFmtId="4" fontId="29" fillId="20" borderId="1461" applyNumberFormat="0" applyProtection="0">
      <alignment horizontal="right" vertical="center"/>
    </xf>
    <xf numFmtId="4" fontId="29" fillId="21" borderId="1461" applyNumberFormat="0" applyProtection="0">
      <alignment vertical="center"/>
    </xf>
    <xf numFmtId="4" fontId="31" fillId="21" borderId="1461" applyNumberFormat="0" applyProtection="0">
      <alignment vertical="center"/>
    </xf>
    <xf numFmtId="4" fontId="27" fillId="20" borderId="1462" applyNumberFormat="0" applyProtection="0">
      <alignment horizontal="left" vertical="center" indent="1"/>
    </xf>
    <xf numFmtId="4" fontId="29" fillId="21" borderId="1461" applyNumberFormat="0" applyProtection="0">
      <alignment horizontal="right" vertical="center"/>
    </xf>
    <xf numFmtId="4" fontId="31" fillId="21" borderId="1461" applyNumberFormat="0" applyProtection="0">
      <alignment horizontal="right" vertical="center"/>
    </xf>
    <xf numFmtId="4" fontId="27" fillId="20" borderId="1461" applyNumberFormat="0" applyProtection="0">
      <alignment horizontal="left" vertical="center" indent="1"/>
    </xf>
    <xf numFmtId="4" fontId="32" fillId="22" borderId="1462" applyNumberFormat="0" applyProtection="0">
      <alignment horizontal="left" vertical="center" indent="1"/>
    </xf>
    <xf numFmtId="4" fontId="33" fillId="21" borderId="1461" applyNumberFormat="0" applyProtection="0">
      <alignment horizontal="right" vertical="center"/>
    </xf>
    <xf numFmtId="0" fontId="56" fillId="31" borderId="1431" applyNumberFormat="0" applyFont="0" applyAlignment="0" applyProtection="0"/>
    <xf numFmtId="0" fontId="95" fillId="0" borderId="1506" applyNumberFormat="0" applyFill="0" applyAlignment="0" applyProtection="0"/>
    <xf numFmtId="0" fontId="3" fillId="11" borderId="1438" applyNumberFormat="0">
      <alignment horizontal="left" vertical="center"/>
    </xf>
    <xf numFmtId="4" fontId="27" fillId="19" borderId="1309" applyNumberFormat="0" applyProtection="0">
      <alignment horizontal="left" vertical="center" indent="1"/>
    </xf>
    <xf numFmtId="270" fontId="115" fillId="46" borderId="1440">
      <protection hidden="1"/>
    </xf>
    <xf numFmtId="49" fontId="100" fillId="47" borderId="1433">
      <alignment horizontal="center"/>
    </xf>
    <xf numFmtId="0" fontId="118" fillId="21" borderId="1433"/>
    <xf numFmtId="274" fontId="35" fillId="0" borderId="1486"/>
    <xf numFmtId="49" fontId="36" fillId="0" borderId="1453"/>
    <xf numFmtId="237" fontId="35" fillId="0" borderId="1507">
      <alignment horizontal="right" vertical="center"/>
      <protection locked="0"/>
    </xf>
    <xf numFmtId="0" fontId="35" fillId="0" borderId="1495">
      <alignment vertical="center"/>
      <protection locked="0"/>
    </xf>
    <xf numFmtId="311" fontId="219" fillId="0" borderId="1434" applyBorder="0">
      <protection locked="0"/>
    </xf>
    <xf numFmtId="49" fontId="100" fillId="41" borderId="1433">
      <alignment horizontal="center"/>
    </xf>
    <xf numFmtId="235" fontId="35" fillId="0" borderId="1495">
      <alignment horizontal="center" vertical="center"/>
      <protection locked="0"/>
    </xf>
    <xf numFmtId="187"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202" fontId="115" fillId="18" borderId="1440">
      <alignment horizontal="right"/>
      <protection hidden="1"/>
    </xf>
    <xf numFmtId="1" fontId="109" fillId="9" borderId="1444"/>
    <xf numFmtId="0" fontId="80" fillId="0" borderId="1446"/>
    <xf numFmtId="246" fontId="48" fillId="0" borderId="1439"/>
    <xf numFmtId="247" fontId="48" fillId="0" borderId="1439"/>
    <xf numFmtId="248" fontId="48" fillId="0" borderId="1439"/>
    <xf numFmtId="250" fontId="48" fillId="0" borderId="1439"/>
    <xf numFmtId="253" fontId="48" fillId="0" borderId="1439"/>
    <xf numFmtId="254" fontId="48" fillId="0" borderId="1439"/>
    <xf numFmtId="261" fontId="48" fillId="0" borderId="1439"/>
    <xf numFmtId="265" fontId="48" fillId="0" borderId="1439"/>
    <xf numFmtId="266" fontId="48" fillId="0" borderId="1439"/>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0" fontId="116" fillId="48" borderId="1438" applyNumberFormat="0" applyAlignment="0" applyProtection="0"/>
    <xf numFmtId="8" fontId="141" fillId="0" borderId="1448">
      <protection locked="0"/>
    </xf>
    <xf numFmtId="0" fontId="3" fillId="0" borderId="1439" applyNumberFormat="0" applyBorder="0"/>
    <xf numFmtId="171" fontId="63" fillId="0" borderId="1439">
      <alignment horizontal="right"/>
    </xf>
    <xf numFmtId="233" fontId="35" fillId="0" borderId="1507">
      <alignment horizontal="right" vertical="center"/>
      <protection locked="0"/>
    </xf>
    <xf numFmtId="236" fontId="35" fillId="0" borderId="1507">
      <alignment horizontal="right" vertical="center"/>
      <protection locked="0"/>
    </xf>
    <xf numFmtId="10" fontId="3" fillId="57" borderId="1236" applyNumberFormat="0" applyFont="0" applyBorder="0" applyAlignment="0" applyProtection="0">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175" fontId="80" fillId="0" borderId="1452">
      <alignment vertical="center"/>
    </xf>
    <xf numFmtId="232" fontId="35" fillId="0" borderId="1495">
      <alignment horizontal="right" vertical="center"/>
      <protection locked="0"/>
    </xf>
    <xf numFmtId="237" fontId="35" fillId="0" borderId="1495">
      <alignment horizontal="right" vertical="center"/>
      <protection locked="0"/>
    </xf>
    <xf numFmtId="49" fontId="36" fillId="0" borderId="1453"/>
    <xf numFmtId="233" fontId="35" fillId="0" borderId="1507">
      <alignment horizontal="center" vertical="center"/>
      <protection locked="0"/>
    </xf>
    <xf numFmtId="3" fontId="212" fillId="0" borderId="1454"/>
    <xf numFmtId="3" fontId="212" fillId="0" borderId="1454"/>
    <xf numFmtId="0" fontId="48" fillId="0" borderId="1455" applyNumberFormat="0" applyAlignment="0">
      <alignment vertical="center"/>
      <protection locked="0"/>
    </xf>
    <xf numFmtId="327" fontId="48" fillId="69" borderId="1455" applyNumberFormat="0" applyAlignment="0">
      <alignment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3" fontId="217" fillId="10" borderId="1459" applyBorder="0">
      <alignment vertical="center"/>
    </xf>
    <xf numFmtId="15" fontId="35" fillId="0" borderId="1483">
      <alignment horizontal="center" vertical="center"/>
      <protection locked="0"/>
    </xf>
    <xf numFmtId="311" fontId="219" fillId="0" borderId="1434" applyBorder="0">
      <protection locked="0"/>
    </xf>
    <xf numFmtId="0" fontId="59" fillId="74" borderId="1460">
      <alignment horizontal="left" vertical="center" wrapText="1"/>
    </xf>
    <xf numFmtId="274" fontId="35" fillId="0" borderId="1498"/>
    <xf numFmtId="4" fontId="27" fillId="19" borderId="1463" applyNumberFormat="0" applyProtection="0">
      <alignment horizontal="left" vertical="center" indent="1"/>
    </xf>
    <xf numFmtId="274" fontId="35" fillId="0" borderId="1498"/>
    <xf numFmtId="323" fontId="3" fillId="23" borderId="1491" applyFill="0" applyBorder="0" applyAlignment="0">
      <alignment horizontal="centerContinuous"/>
    </xf>
    <xf numFmtId="232" fontId="35" fillId="0" borderId="1495">
      <alignment horizontal="right" vertical="center"/>
      <protection locked="0"/>
    </xf>
    <xf numFmtId="0" fontId="56" fillId="31" borderId="1431" applyNumberFormat="0" applyFont="0" applyAlignment="0" applyProtection="0"/>
    <xf numFmtId="0" fontId="148" fillId="0" borderId="1504" applyNumberFormat="0" applyAlignment="0" applyProtection="0">
      <alignment horizontal="left" vertical="center"/>
    </xf>
    <xf numFmtId="269" fontId="115" fillId="45" borderId="1440">
      <protection hidden="1"/>
    </xf>
    <xf numFmtId="271" fontId="115" fillId="18" borderId="1440">
      <alignment horizontal="right"/>
    </xf>
    <xf numFmtId="240" fontId="26" fillId="0" borderId="1480" applyFill="0"/>
    <xf numFmtId="246" fontId="48" fillId="0" borderId="1439"/>
    <xf numFmtId="250" fontId="48" fillId="0" borderId="1439"/>
    <xf numFmtId="261" fontId="48" fillId="0" borderId="1439"/>
    <xf numFmtId="234" fontId="35" fillId="0" borderId="1507">
      <alignment horizontal="right" vertical="center"/>
      <protection locked="0"/>
    </xf>
    <xf numFmtId="0" fontId="148" fillId="0" borderId="1436" applyNumberFormat="0" applyAlignment="0" applyProtection="0">
      <alignment horizontal="left" vertical="center"/>
    </xf>
    <xf numFmtId="323" fontId="3" fillId="23" borderId="1435" applyFill="0" applyBorder="0" applyAlignment="0">
      <alignment horizontal="centerContinuous"/>
    </xf>
    <xf numFmtId="233" fontId="35" fillId="0" borderId="1483">
      <alignment horizontal="center" vertical="center"/>
      <protection locked="0"/>
    </xf>
    <xf numFmtId="311" fontId="219" fillId="0" borderId="1490" applyBorder="0">
      <protection locked="0"/>
    </xf>
    <xf numFmtId="233" fontId="35" fillId="0" borderId="1495">
      <alignment horizontal="center" vertical="center"/>
      <protection locked="0"/>
    </xf>
    <xf numFmtId="202" fontId="115" fillId="18" borderId="1440">
      <alignment horizontal="right"/>
      <protection hidden="1"/>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0" fontId="35" fillId="0" borderId="1442">
      <alignment vertical="center"/>
      <protection locked="0"/>
    </xf>
    <xf numFmtId="232" fontId="35" fillId="0" borderId="1442">
      <alignment horizontal="right" vertical="center"/>
      <protection locked="0"/>
    </xf>
    <xf numFmtId="237" fontId="35" fillId="0" borderId="1442">
      <alignment horizontal="right" vertical="center"/>
      <protection locked="0"/>
    </xf>
    <xf numFmtId="233"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0" fontId="103" fillId="38" borderId="1443"/>
    <xf numFmtId="0" fontId="35" fillId="0" borderId="1507">
      <alignment vertical="center"/>
      <protection locked="0"/>
    </xf>
    <xf numFmtId="244" fontId="85" fillId="0" borderId="1445"/>
    <xf numFmtId="274" fontId="35" fillId="0" borderId="1447"/>
    <xf numFmtId="0" fontId="147" fillId="10" borderId="1236">
      <alignment horizontal="right"/>
    </xf>
    <xf numFmtId="0" fontId="85" fillId="0" borderId="1449"/>
    <xf numFmtId="311" fontId="219" fillId="0" borderId="1465" applyBorder="0">
      <protection locked="0"/>
    </xf>
    <xf numFmtId="1" fontId="3" fillId="1" borderId="1464">
      <protection locked="0"/>
    </xf>
    <xf numFmtId="172" fontId="55" fillId="9" borderId="1236">
      <alignment horizontal="right"/>
      <protection locked="0"/>
    </xf>
    <xf numFmtId="0" fontId="95" fillId="0" borderId="1469" applyNumberFormat="0" applyFill="0" applyAlignment="0" applyProtection="0"/>
    <xf numFmtId="232"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0" fontId="35" fillId="0" borderId="1470">
      <alignment vertical="center"/>
      <protection locked="0"/>
    </xf>
    <xf numFmtId="232" fontId="35" fillId="0" borderId="1470">
      <alignment horizontal="right" vertical="center"/>
      <protection locked="0"/>
    </xf>
    <xf numFmtId="237" fontId="35" fillId="0" borderId="1470">
      <alignment horizontal="right" vertical="center"/>
      <protection locked="0"/>
    </xf>
    <xf numFmtId="233"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0" fontId="103" fillId="38" borderId="1471"/>
    <xf numFmtId="244" fontId="85" fillId="0" borderId="1472"/>
    <xf numFmtId="274" fontId="35" fillId="0" borderId="1473"/>
    <xf numFmtId="0" fontId="85" fillId="0" borderId="1474"/>
    <xf numFmtId="237"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32" fontId="35" fillId="0" borderId="1507">
      <alignment horizontal="center" vertical="center"/>
      <protection locked="0"/>
    </xf>
    <xf numFmtId="235" fontId="35" fillId="0" borderId="1507">
      <alignment horizontal="center" vertical="center"/>
      <protection locked="0"/>
    </xf>
    <xf numFmtId="311" fontId="219" fillId="0" borderId="1465" applyBorder="0">
      <protection locked="0"/>
    </xf>
    <xf numFmtId="0" fontId="103" fillId="38" borderId="1508"/>
    <xf numFmtId="233" fontId="35" fillId="0" borderId="1495">
      <alignment horizontal="right" vertical="center"/>
      <protection locked="0"/>
    </xf>
    <xf numFmtId="235" fontId="35" fillId="0" borderId="1495">
      <alignment horizontal="right" vertical="center"/>
      <protection locked="0"/>
    </xf>
    <xf numFmtId="0" fontId="103" fillId="38" borderId="1496"/>
    <xf numFmtId="236" fontId="35" fillId="0" borderId="1483">
      <alignment horizontal="right" vertical="center"/>
      <protection locked="0"/>
    </xf>
    <xf numFmtId="0" fontId="85" fillId="0" borderId="1499"/>
    <xf numFmtId="4" fontId="27" fillId="19" borderId="1475" applyNumberFormat="0" applyProtection="0">
      <alignment horizontal="left" vertical="center" indent="1"/>
    </xf>
    <xf numFmtId="234" fontId="35" fillId="0" borderId="1495">
      <alignment horizontal="center" vertical="center"/>
      <protection locked="0"/>
    </xf>
    <xf numFmtId="0" fontId="35" fillId="0" borderId="1495">
      <alignment vertical="center"/>
      <protection locked="0"/>
    </xf>
    <xf numFmtId="244" fontId="85" fillId="0" borderId="1509"/>
    <xf numFmtId="233" fontId="35" fillId="0" borderId="1495">
      <alignment horizontal="right" vertical="center"/>
      <protection locked="0"/>
    </xf>
    <xf numFmtId="15" fontId="35" fillId="0" borderId="1495">
      <alignment horizontal="center" vertical="center"/>
      <protection locked="0"/>
    </xf>
    <xf numFmtId="0" fontId="95" fillId="0" borderId="1469" applyNumberFormat="0" applyFill="0" applyAlignment="0" applyProtection="0"/>
    <xf numFmtId="232"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0" fontId="35" fillId="0" borderId="1470">
      <alignment vertical="center"/>
      <protection locked="0"/>
    </xf>
    <xf numFmtId="232" fontId="35" fillId="0" borderId="1470">
      <alignment horizontal="right" vertical="center"/>
      <protection locked="0"/>
    </xf>
    <xf numFmtId="237" fontId="35" fillId="0" borderId="1470">
      <alignment horizontal="right" vertical="center"/>
      <protection locked="0"/>
    </xf>
    <xf numFmtId="233"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0" fontId="103" fillId="38" borderId="1471"/>
    <xf numFmtId="232" fontId="35" fillId="0" borderId="1507">
      <alignment horizontal="right" vertical="center"/>
      <protection locked="0"/>
    </xf>
    <xf numFmtId="274" fontId="35" fillId="0" borderId="1510"/>
    <xf numFmtId="274" fontId="35" fillId="0" borderId="1473"/>
    <xf numFmtId="0" fontId="85" fillId="0" borderId="1474"/>
    <xf numFmtId="0" fontId="148" fillId="0" borderId="1467" applyNumberFormat="0" applyAlignment="0" applyProtection="0">
      <alignment horizontal="left" vertical="center"/>
    </xf>
    <xf numFmtId="323" fontId="3" fillId="23" borderId="1466" applyFill="0" applyBorder="0" applyAlignment="0">
      <alignment horizontal="centerContinuous"/>
    </xf>
    <xf numFmtId="311" fontId="219" fillId="0" borderId="1465" applyBorder="0">
      <protection locked="0"/>
    </xf>
    <xf numFmtId="0" fontId="85" fillId="0" borderId="1511"/>
    <xf numFmtId="0" fontId="95" fillId="0" borderId="1506" applyNumberFormat="0" applyFill="0" applyAlignment="0" applyProtection="0"/>
    <xf numFmtId="237" fontId="35" fillId="0" borderId="1507">
      <alignment horizontal="right" vertical="center"/>
      <protection locked="0"/>
    </xf>
    <xf numFmtId="0" fontId="115" fillId="18" borderId="1440" applyProtection="0">
      <alignment horizontal="right"/>
      <protection locked="0"/>
    </xf>
    <xf numFmtId="311" fontId="219" fillId="0" borderId="1477" applyBorder="0">
      <protection locked="0"/>
    </xf>
    <xf numFmtId="0" fontId="59" fillId="74" borderId="1460">
      <alignment horizontal="left" vertical="center" wrapText="1"/>
    </xf>
    <xf numFmtId="244" fontId="85" fillId="0" borderId="1497"/>
    <xf numFmtId="234" fontId="35" fillId="0" borderId="1495">
      <alignment horizontal="center" vertical="center"/>
      <protection locked="0"/>
    </xf>
    <xf numFmtId="4" fontId="27" fillId="19" borderId="1488" applyNumberFormat="0" applyProtection="0">
      <alignment horizontal="left" vertical="center" indent="1"/>
    </xf>
    <xf numFmtId="0" fontId="95" fillId="0" borderId="1506"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40" fontId="26" fillId="0" borderId="1480" applyFill="0"/>
    <xf numFmtId="274" fontId="35" fillId="0" borderId="1486"/>
    <xf numFmtId="0" fontId="85" fillId="0" borderId="1487"/>
    <xf numFmtId="0" fontId="148" fillId="0" borderId="1479" applyNumberFormat="0" applyAlignment="0" applyProtection="0">
      <alignment horizontal="left" vertical="center"/>
    </xf>
    <xf numFmtId="323" fontId="3" fillId="23" borderId="1478" applyFill="0" applyBorder="0" applyAlignment="0">
      <alignment horizontal="centerContinuous"/>
    </xf>
    <xf numFmtId="311" fontId="219" fillId="0" borderId="1477" applyBorder="0">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44" fontId="85" fillId="0" borderId="1497"/>
    <xf numFmtId="274" fontId="35" fillId="0" borderId="1498"/>
    <xf numFmtId="0" fontId="85" fillId="0" borderId="1499"/>
    <xf numFmtId="0" fontId="148" fillId="0" borderId="1504" applyNumberFormat="0" applyAlignment="0" applyProtection="0">
      <alignment horizontal="left" vertical="center"/>
    </xf>
    <xf numFmtId="311" fontId="219" fillId="0" borderId="1502" applyBorder="0">
      <protection locked="0"/>
    </xf>
    <xf numFmtId="4" fontId="27" fillId="19" borderId="1512" applyNumberFormat="0" applyProtection="0">
      <alignment horizontal="left" vertical="center" indent="1"/>
    </xf>
    <xf numFmtId="311" fontId="219" fillId="0" borderId="1490" applyBorder="0">
      <protection locked="0"/>
    </xf>
    <xf numFmtId="274" fontId="35" fillId="0" borderId="1510"/>
    <xf numFmtId="232" fontId="35" fillId="0" borderId="1495">
      <alignment horizontal="right" vertical="center"/>
      <protection locked="0"/>
    </xf>
    <xf numFmtId="4" fontId="27" fillId="19" borderId="1500" applyNumberFormat="0" applyProtection="0">
      <alignment horizontal="left" vertical="center" indent="1"/>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40" fontId="26" fillId="0" borderId="1493" applyFill="0"/>
    <xf numFmtId="274" fontId="35" fillId="0" borderId="1498"/>
    <xf numFmtId="0" fontId="85" fillId="0" borderId="1499"/>
    <xf numFmtId="0" fontId="148" fillId="0" borderId="1492" applyNumberFormat="0" applyAlignment="0" applyProtection="0">
      <alignment horizontal="left" vertical="center"/>
    </xf>
    <xf numFmtId="323" fontId="3" fillId="23" borderId="1491" applyFill="0" applyBorder="0" applyAlignment="0">
      <alignment horizontal="centerContinuous"/>
    </xf>
    <xf numFmtId="311" fontId="219" fillId="0" borderId="1490" applyBorder="0">
      <protection locked="0"/>
    </xf>
    <xf numFmtId="0" fontId="35" fillId="0" borderId="1236" applyFill="0">
      <alignment horizontal="center" vertical="center"/>
    </xf>
    <xf numFmtId="4" fontId="27" fillId="19" borderId="1512" applyNumberFormat="0" applyProtection="0">
      <alignment horizontal="left" vertical="center" indent="1"/>
    </xf>
    <xf numFmtId="311" fontId="219" fillId="0" borderId="1490" applyBorder="0">
      <protection locked="0"/>
    </xf>
    <xf numFmtId="4" fontId="27" fillId="19" borderId="1500" applyNumberFormat="0" applyProtection="0">
      <alignment horizontal="left" vertical="center" indent="1"/>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74" fontId="35" fillId="0" borderId="1498"/>
    <xf numFmtId="0" fontId="85" fillId="0" borderId="1499"/>
    <xf numFmtId="10" fontId="3" fillId="64" borderId="1236" applyNumberFormat="0" applyBorder="0" applyAlignment="0" applyProtection="0"/>
    <xf numFmtId="311" fontId="219" fillId="0" borderId="1490" applyBorder="0">
      <protection locked="0"/>
    </xf>
    <xf numFmtId="274" fontId="35" fillId="0" borderId="1510"/>
    <xf numFmtId="311"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74" fontId="35" fillId="0" borderId="1510"/>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311"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0" fontId="26" fillId="0" borderId="1505" applyFill="0"/>
    <xf numFmtId="274" fontId="35" fillId="0" borderId="1510"/>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49" fontId="100" fillId="41" borderId="853">
      <alignment horizontal="center"/>
    </xf>
    <xf numFmtId="0" fontId="104" fillId="43" borderId="853" applyProtection="0"/>
    <xf numFmtId="240" fontId="26" fillId="0" borderId="1517" applyFill="0"/>
    <xf numFmtId="0" fontId="147" fillId="10" borderId="853">
      <alignment horizontal="right"/>
    </xf>
    <xf numFmtId="10" fontId="3" fillId="57" borderId="853" applyNumberFormat="0" applyFont="0" applyBorder="0" applyAlignment="0" applyProtection="0">
      <protection locked="0"/>
    </xf>
    <xf numFmtId="309" fontId="156" fillId="6" borderId="853"/>
    <xf numFmtId="0" fontId="148" fillId="0" borderId="1516" applyNumberFormat="0" applyAlignment="0" applyProtection="0">
      <alignment horizontal="left" vertical="center"/>
    </xf>
    <xf numFmtId="323" fontId="3" fillId="23" borderId="1515" applyFill="0" applyBorder="0" applyAlignment="0">
      <alignment horizontal="centerContinuous"/>
    </xf>
    <xf numFmtId="0" fontId="35" fillId="0" borderId="1519">
      <alignment vertical="center"/>
      <protection locked="0"/>
    </xf>
    <xf numFmtId="233" fontId="35" fillId="0" borderId="1614">
      <alignment horizontal="center" vertical="center"/>
      <protection locked="0"/>
    </xf>
    <xf numFmtId="10" fontId="3" fillId="57" borderId="1433" applyNumberFormat="0" applyFont="0" applyBorder="0" applyAlignment="0" applyProtection="0">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5" fontId="35" fillId="0" borderId="1519">
      <alignment horizontal="center" vertical="center"/>
      <protection locked="0"/>
    </xf>
    <xf numFmtId="0" fontId="35" fillId="0" borderId="1519">
      <alignment vertical="center"/>
      <protection locked="0"/>
    </xf>
    <xf numFmtId="236" fontId="35" fillId="0" borderId="1567">
      <alignment horizontal="center" vertical="center"/>
      <protection locked="0"/>
    </xf>
    <xf numFmtId="0" fontId="103" fillId="38" borderId="1592"/>
    <xf numFmtId="235" fontId="35" fillId="0" borderId="1627">
      <alignment horizontal="right" vertical="center"/>
      <protection locked="0"/>
    </xf>
    <xf numFmtId="15" fontId="35" fillId="0" borderId="1543">
      <alignment horizontal="center" vertical="center"/>
      <protection locked="0"/>
    </xf>
    <xf numFmtId="0" fontId="95" fillId="0" borderId="1542" applyNumberFormat="0" applyFill="0" applyAlignment="0" applyProtection="0"/>
    <xf numFmtId="236" fontId="35" fillId="0" borderId="1603">
      <alignment horizontal="right" vertical="center"/>
      <protection locked="0"/>
    </xf>
    <xf numFmtId="4" fontId="27" fillId="19" borderId="1291" applyNumberFormat="0" applyProtection="0">
      <alignment horizontal="left" vertical="center" indent="1"/>
    </xf>
    <xf numFmtId="235" fontId="35" fillId="0" borderId="1531">
      <alignment horizontal="center" vertical="center"/>
      <protection locked="0"/>
    </xf>
    <xf numFmtId="0" fontId="95" fillId="0" borderId="1530" applyNumberFormat="0" applyFill="0" applyAlignment="0" applyProtection="0"/>
    <xf numFmtId="233" fontId="35" fillId="0" borderId="1603">
      <alignment horizontal="center" vertical="center"/>
      <protection locked="0"/>
    </xf>
    <xf numFmtId="15" fontId="35" fillId="0" borderId="1627">
      <alignment horizontal="center" vertical="center"/>
      <protection locked="0"/>
    </xf>
    <xf numFmtId="236" fontId="35" fillId="0" borderId="1657">
      <alignment horizontal="center" vertical="center"/>
      <protection locked="0"/>
    </xf>
    <xf numFmtId="274" fontId="35" fillId="0" borderId="1534"/>
    <xf numFmtId="235" fontId="35" fillId="0" borderId="1555">
      <alignment horizontal="right" vertical="center"/>
      <protection locked="0"/>
    </xf>
    <xf numFmtId="236" fontId="35" fillId="0" borderId="1591">
      <alignment horizontal="right" vertical="center"/>
      <protection locked="0"/>
    </xf>
    <xf numFmtId="0" fontId="85" fillId="0" borderId="1523"/>
    <xf numFmtId="232" fontId="35" fillId="0" borderId="1543">
      <alignment horizontal="right" vertical="center"/>
      <protection locked="0"/>
    </xf>
    <xf numFmtId="1" fontId="3" fillId="1" borderId="1609">
      <protection locked="0"/>
    </xf>
    <xf numFmtId="232" fontId="35" fillId="0" borderId="1519">
      <alignment horizontal="right" vertical="center"/>
      <protection locked="0"/>
    </xf>
    <xf numFmtId="234" fontId="35" fillId="0" borderId="1519">
      <alignment horizontal="center" vertical="center"/>
      <protection locked="0"/>
    </xf>
    <xf numFmtId="236" fontId="35" fillId="0" borderId="1519">
      <alignment horizontal="center" vertical="center"/>
      <protection locked="0"/>
    </xf>
    <xf numFmtId="323" fontId="3" fillId="23" borderId="1551" applyFill="0" applyBorder="0" applyAlignment="0">
      <alignment horizontal="centerContinuous"/>
    </xf>
    <xf numFmtId="0" fontId="148" fillId="0" borderId="1611" applyNumberFormat="0" applyAlignment="0" applyProtection="0">
      <alignment horizontal="left" vertical="center"/>
    </xf>
    <xf numFmtId="232" fontId="35" fillId="0" borderId="1555">
      <alignment horizontal="center" vertical="center"/>
      <protection locked="0"/>
    </xf>
    <xf numFmtId="0" fontId="35" fillId="0" borderId="1657">
      <alignment vertical="center"/>
      <protection locked="0"/>
    </xf>
    <xf numFmtId="49" fontId="36" fillId="0" borderId="1453"/>
    <xf numFmtId="270" fontId="115" fillId="46" borderId="1440">
      <protection hidden="1"/>
    </xf>
    <xf numFmtId="15" fontId="35" fillId="0" borderId="1603">
      <alignment horizontal="center" vertical="center"/>
      <protection locked="0"/>
    </xf>
    <xf numFmtId="0" fontId="103" fillId="38" borderId="1615"/>
    <xf numFmtId="0" fontId="85" fillId="0" borderId="1584"/>
    <xf numFmtId="233" fontId="35" fillId="0" borderId="1543">
      <alignment horizontal="center" vertical="center"/>
      <protection locked="0"/>
    </xf>
    <xf numFmtId="244" fontId="85" fillId="0" borderId="1605"/>
    <xf numFmtId="237" fontId="35" fillId="0" borderId="1641">
      <alignment horizontal="right" vertical="center"/>
      <protection locked="0"/>
    </xf>
    <xf numFmtId="0" fontId="118" fillId="21" borderId="1433"/>
    <xf numFmtId="0" fontId="110" fillId="43" borderId="1433" applyNumberFormat="0" applyFont="0" applyAlignment="0" applyProtection="0"/>
    <xf numFmtId="237" fontId="35" fillId="0" borderId="1567">
      <alignment horizontal="right" vertical="center"/>
      <protection locked="0"/>
    </xf>
    <xf numFmtId="323" fontId="3" fillId="23" borderId="1653" applyFill="0" applyBorder="0" applyAlignment="0">
      <alignment horizontal="centerContinuous"/>
    </xf>
    <xf numFmtId="9" fontId="36" fillId="71" borderId="1433" applyProtection="0">
      <alignment horizontal="right"/>
      <protection locked="0"/>
    </xf>
    <xf numFmtId="311" fontId="219" fillId="0" borderId="1598" applyBorder="0">
      <protection locked="0"/>
    </xf>
    <xf numFmtId="235" fontId="35" fillId="0" borderId="1580">
      <alignment horizontal="center" vertical="center"/>
      <protection locked="0"/>
    </xf>
    <xf numFmtId="235" fontId="35" fillId="0" borderId="1567">
      <alignment horizontal="right" vertical="center"/>
      <protection locked="0"/>
    </xf>
    <xf numFmtId="274" fontId="35" fillId="0" borderId="1606"/>
    <xf numFmtId="311" fontId="219" fillId="0" borderId="1550" applyBorder="0">
      <protection locked="0"/>
    </xf>
    <xf numFmtId="4" fontId="27" fillId="19" borderId="1608" applyNumberFormat="0" applyProtection="0">
      <alignment horizontal="left" vertical="center" indent="1"/>
    </xf>
    <xf numFmtId="235" fontId="35" fillId="0" borderId="1603">
      <alignment horizontal="center" vertical="center"/>
      <protection locked="0"/>
    </xf>
    <xf numFmtId="236" fontId="35" fillId="0" borderId="1657">
      <alignment horizontal="center" vertical="center"/>
      <protection locked="0"/>
    </xf>
    <xf numFmtId="234" fontId="35" fillId="0" borderId="1603">
      <alignment horizontal="right" vertical="center"/>
      <protection locked="0"/>
    </xf>
    <xf numFmtId="234" fontId="35" fillId="0" borderId="1603">
      <alignment horizontal="center" vertical="center"/>
      <protection locked="0"/>
    </xf>
    <xf numFmtId="0" fontId="85" fillId="0" borderId="1511"/>
    <xf numFmtId="235" fontId="35" fillId="0" borderId="1603">
      <alignment horizontal="right" vertical="center"/>
      <protection locked="0"/>
    </xf>
    <xf numFmtId="311" fontId="219" fillId="0" borderId="1598" applyBorder="0">
      <protection locked="0"/>
    </xf>
    <xf numFmtId="274" fontId="35" fillId="0" borderId="1510"/>
    <xf numFmtId="0" fontId="103" fillId="38" borderId="1508"/>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0" fontId="35" fillId="0" borderId="1603">
      <alignment vertical="center"/>
      <protection locked="0"/>
    </xf>
    <xf numFmtId="236" fontId="35" fillId="0" borderId="1603">
      <alignment horizontal="center" vertical="center"/>
      <protection locked="0"/>
    </xf>
    <xf numFmtId="0" fontId="103" fillId="38" borderId="1628"/>
    <xf numFmtId="311" fontId="219" fillId="0" borderId="1502" applyBorder="0">
      <protection locked="0"/>
    </xf>
    <xf numFmtId="234" fontId="35" fillId="0" borderId="1580">
      <alignment horizontal="center" vertical="center"/>
      <protection locked="0"/>
    </xf>
    <xf numFmtId="0" fontId="85" fillId="0" borderId="1511"/>
    <xf numFmtId="236" fontId="35" fillId="0" borderId="1603">
      <alignment horizontal="right" vertical="center"/>
      <protection locked="0"/>
    </xf>
    <xf numFmtId="234" fontId="35" fillId="0" borderId="1603">
      <alignment horizontal="center" vertical="center"/>
      <protection locked="0"/>
    </xf>
    <xf numFmtId="274" fontId="35" fillId="0" borderId="1510"/>
    <xf numFmtId="244" fontId="85" fillId="0" borderId="1509"/>
    <xf numFmtId="0" fontId="103" fillId="38" borderId="1508"/>
    <xf numFmtId="233" fontId="35" fillId="0" borderId="1555">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4" fontId="27" fillId="19" borderId="1512" applyNumberFormat="0" applyProtection="0">
      <alignment horizontal="left" vertical="center" indent="1"/>
    </xf>
    <xf numFmtId="236" fontId="35" fillId="0" borderId="1641">
      <alignment horizontal="center" vertical="center"/>
      <protection locked="0"/>
    </xf>
    <xf numFmtId="0" fontId="85" fillId="0" borderId="1559"/>
    <xf numFmtId="233" fontId="35" fillId="0" borderId="1627">
      <alignment horizontal="right" vertical="center"/>
      <protection locked="0"/>
    </xf>
    <xf numFmtId="234" fontId="35" fillId="0" borderId="1567">
      <alignment horizontal="center" vertical="center"/>
      <protection locked="0"/>
    </xf>
    <xf numFmtId="232" fontId="35" fillId="0" borderId="1641">
      <alignment horizontal="center" vertical="center"/>
      <protection locked="0"/>
    </xf>
    <xf numFmtId="0" fontId="103" fillId="38" borderId="1628"/>
    <xf numFmtId="0" fontId="85" fillId="0" borderId="1595"/>
    <xf numFmtId="274" fontId="35" fillId="0" borderId="1522"/>
    <xf numFmtId="0" fontId="85" fillId="0" borderId="1607"/>
    <xf numFmtId="0" fontId="95" fillId="0" borderId="1613" applyNumberFormat="0" applyFill="0" applyAlignment="0" applyProtection="0"/>
    <xf numFmtId="4" fontId="27" fillId="19" borderId="1512" applyNumberFormat="0" applyProtection="0">
      <alignment horizontal="left" vertical="center" indent="1"/>
    </xf>
    <xf numFmtId="0" fontId="35" fillId="0" borderId="1567">
      <alignment vertical="center"/>
      <protection locked="0"/>
    </xf>
    <xf numFmtId="4" fontId="27" fillId="19" borderId="1512" applyNumberFormat="0" applyProtection="0">
      <alignment horizontal="left" vertical="center" indent="1"/>
    </xf>
    <xf numFmtId="15" fontId="35" fillId="0" borderId="1543">
      <alignment horizontal="center" vertical="center"/>
      <protection locked="0"/>
    </xf>
    <xf numFmtId="274" fontId="35" fillId="0" borderId="1534"/>
    <xf numFmtId="15" fontId="35" fillId="0" borderId="1531">
      <alignment horizontal="center" vertical="center"/>
      <protection locked="0"/>
    </xf>
    <xf numFmtId="232" fontId="35" fillId="0" borderId="1657">
      <alignment horizontal="center" vertical="center"/>
      <protection locked="0"/>
    </xf>
    <xf numFmtId="0" fontId="35" fillId="0" borderId="1603">
      <alignment vertical="center"/>
      <protection locked="0"/>
    </xf>
    <xf numFmtId="0" fontId="85" fillId="0" borderId="1607"/>
    <xf numFmtId="4" fontId="27" fillId="19" borderId="1560" applyNumberFormat="0" applyProtection="0">
      <alignment horizontal="left" vertical="center" indent="1"/>
    </xf>
    <xf numFmtId="0" fontId="103" fillId="38" borderId="1604"/>
    <xf numFmtId="49" fontId="100" fillId="41" borderId="1433">
      <alignment horizontal="center"/>
    </xf>
    <xf numFmtId="271" fontId="115" fillId="18" borderId="1440">
      <alignment horizontal="right"/>
    </xf>
    <xf numFmtId="269" fontId="115" fillId="45" borderId="1440">
      <protection hidden="1"/>
    </xf>
    <xf numFmtId="244" fontId="85" fillId="0" borderId="1605"/>
    <xf numFmtId="232" fontId="35" fillId="0" borderId="1555">
      <alignment horizontal="right" vertical="center"/>
      <protection locked="0"/>
    </xf>
    <xf numFmtId="235" fontId="35" fillId="0" borderId="1603">
      <alignment horizontal="center" vertical="center"/>
      <protection locked="0"/>
    </xf>
    <xf numFmtId="49" fontId="100" fillId="41" borderId="1651">
      <alignment horizontal="center"/>
    </xf>
    <xf numFmtId="233" fontId="35" fillId="0" borderId="1657">
      <alignment horizontal="right" vertical="center"/>
      <protection locked="0"/>
    </xf>
    <xf numFmtId="15" fontId="35" fillId="0" borderId="1603">
      <alignment horizontal="center" vertical="center"/>
      <protection locked="0"/>
    </xf>
    <xf numFmtId="236" fontId="35" fillId="0" borderId="1627">
      <alignment horizontal="right" vertical="center"/>
      <protection locked="0"/>
    </xf>
    <xf numFmtId="235" fontId="35" fillId="0" borderId="1531">
      <alignment horizontal="right" vertical="center"/>
      <protection locked="0"/>
    </xf>
    <xf numFmtId="232" fontId="35" fillId="0" borderId="1531">
      <alignment horizontal="right" vertical="center"/>
      <protection locked="0"/>
    </xf>
    <xf numFmtId="234" fontId="35" fillId="0" borderId="1531">
      <alignment horizontal="center" vertical="center"/>
      <protection locked="0"/>
    </xf>
    <xf numFmtId="0" fontId="95" fillId="0" borderId="1530" applyNumberFormat="0" applyFill="0" applyAlignment="0" applyProtection="0"/>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0" fontId="18" fillId="0" borderId="1639" applyNumberFormat="0" applyFill="0" applyBorder="0" applyAlignment="0" applyProtection="0"/>
    <xf numFmtId="0" fontId="95" fillId="0" borderId="1640" applyNumberFormat="0" applyFill="0" applyAlignment="0" applyProtection="0"/>
    <xf numFmtId="4" fontId="27" fillId="19" borderId="1536" applyNumberFormat="0" applyProtection="0">
      <alignment horizontal="left" vertical="center" indent="1"/>
    </xf>
    <xf numFmtId="236" fontId="35" fillId="0" borderId="1657">
      <alignment horizontal="right" vertical="center"/>
      <protection locked="0"/>
    </xf>
    <xf numFmtId="232" fontId="35" fillId="0" borderId="1657">
      <alignment horizontal="center" vertical="center"/>
      <protection locked="0"/>
    </xf>
    <xf numFmtId="274" fontId="35" fillId="0" borderId="1630"/>
    <xf numFmtId="309" fontId="156" fillId="6" borderId="1433"/>
    <xf numFmtId="10" fontId="3" fillId="57" borderId="1433" applyNumberFormat="0" applyFont="0" applyBorder="0" applyAlignment="0" applyProtection="0">
      <protection locked="0"/>
    </xf>
    <xf numFmtId="0" fontId="147" fillId="10" borderId="1433">
      <alignment horizontal="right"/>
    </xf>
    <xf numFmtId="0" fontId="104" fillId="43" borderId="1433" applyProtection="0"/>
    <xf numFmtId="0" fontId="35" fillId="0" borderId="1555">
      <alignment vertical="center"/>
      <protection locked="0"/>
    </xf>
    <xf numFmtId="49" fontId="100" fillId="41" borderId="1433">
      <alignment horizontal="center"/>
    </xf>
    <xf numFmtId="234" fontId="35" fillId="0" borderId="1603">
      <alignment horizontal="center" vertical="center"/>
      <protection locked="0"/>
    </xf>
    <xf numFmtId="244" fontId="85" fillId="0" borderId="1533"/>
    <xf numFmtId="233" fontId="35" fillId="0" borderId="1603">
      <alignment horizontal="right" vertical="center"/>
      <protection locked="0"/>
    </xf>
    <xf numFmtId="232" fontId="35" fillId="0" borderId="1603">
      <alignment horizontal="center" vertical="center"/>
      <protection locked="0"/>
    </xf>
    <xf numFmtId="234" fontId="35" fillId="0" borderId="1627">
      <alignment horizontal="center" vertical="center"/>
      <protection locked="0"/>
    </xf>
    <xf numFmtId="234" fontId="35" fillId="0" borderId="1531">
      <alignment horizontal="right" vertical="center"/>
      <protection locked="0"/>
    </xf>
    <xf numFmtId="1" fontId="3" fillId="1" borderId="1358">
      <protection locked="0"/>
    </xf>
    <xf numFmtId="4" fontId="27" fillId="19" borderId="1608" applyNumberFormat="0" applyProtection="0">
      <alignment horizontal="left" vertical="center" indent="1"/>
    </xf>
    <xf numFmtId="237" fontId="35" fillId="0" borderId="1627">
      <alignment horizontal="right" vertical="center"/>
      <protection locked="0"/>
    </xf>
    <xf numFmtId="274" fontId="35" fillId="0" borderId="1546"/>
    <xf numFmtId="0" fontId="91" fillId="0" borderId="1639" applyNumberFormat="0" applyFill="0" applyBorder="0" applyAlignment="0" applyProtection="0"/>
    <xf numFmtId="274" fontId="35" fillId="0" borderId="1644"/>
    <xf numFmtId="232" fontId="35" fillId="0" borderId="1543">
      <alignment horizontal="center" vertical="center"/>
      <protection locked="0"/>
    </xf>
    <xf numFmtId="235" fontId="35" fillId="0" borderId="1543">
      <alignment horizontal="center" vertical="center"/>
      <protection locked="0"/>
    </xf>
    <xf numFmtId="0" fontId="85" fillId="0" borderId="1547"/>
    <xf numFmtId="311" fontId="219" fillId="0" borderId="1598" applyBorder="0">
      <protection locked="0"/>
    </xf>
    <xf numFmtId="10" fontId="3" fillId="57" borderId="1651" applyNumberFormat="0" applyFont="0" applyBorder="0" applyAlignment="0" applyProtection="0">
      <protection locked="0"/>
    </xf>
    <xf numFmtId="234" fontId="35" fillId="0" borderId="1567">
      <alignment horizontal="right" vertical="center"/>
      <protection locked="0"/>
    </xf>
    <xf numFmtId="0" fontId="95" fillId="0" borderId="1554" applyNumberFormat="0" applyFill="0" applyAlignment="0" applyProtection="0"/>
    <xf numFmtId="323" fontId="3" fillId="23" borderId="1599" applyFill="0" applyBorder="0" applyAlignment="0">
      <alignment horizontal="centerContinuous"/>
    </xf>
    <xf numFmtId="175" fontId="46" fillId="0" borderId="1433"/>
    <xf numFmtId="234" fontId="35" fillId="0" borderId="1555">
      <alignment horizontal="center" vertical="center"/>
      <protection locked="0"/>
    </xf>
    <xf numFmtId="0" fontId="35" fillId="0" borderId="1433" applyFill="0">
      <alignment horizontal="center" vertical="center"/>
    </xf>
    <xf numFmtId="274" fontId="35" fillId="0" borderId="1660"/>
    <xf numFmtId="49" fontId="100" fillId="41" borderId="1433">
      <alignment horizontal="center"/>
    </xf>
    <xf numFmtId="0" fontId="103" fillId="38" borderId="1556"/>
    <xf numFmtId="244" fontId="85" fillId="0" borderId="1605"/>
    <xf numFmtId="0" fontId="103" fillId="38" borderId="1532"/>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3" fontId="35" fillId="0" borderId="1531">
      <alignment horizontal="right" vertical="center"/>
      <protection locked="0"/>
    </xf>
    <xf numFmtId="237" fontId="35" fillId="0" borderId="1531">
      <alignment horizontal="right" vertical="center"/>
      <protection locked="0"/>
    </xf>
    <xf numFmtId="232" fontId="35" fillId="0" borderId="1531">
      <alignment horizontal="right" vertical="center"/>
      <protection locked="0"/>
    </xf>
    <xf numFmtId="236" fontId="35" fillId="0" borderId="1531">
      <alignment horizontal="center" vertical="center"/>
      <protection locked="0"/>
    </xf>
    <xf numFmtId="235" fontId="35" fillId="0" borderId="1531">
      <alignment horizontal="center" vertical="center"/>
      <protection locked="0"/>
    </xf>
    <xf numFmtId="233" fontId="35" fillId="0" borderId="1531">
      <alignment horizontal="center" vertical="center"/>
      <protection locked="0"/>
    </xf>
    <xf numFmtId="15" fontId="35" fillId="0" borderId="1531">
      <alignment horizontal="center" vertical="center"/>
      <protection locked="0"/>
    </xf>
    <xf numFmtId="232" fontId="35" fillId="0" borderId="1531">
      <alignment horizontal="center" vertical="center"/>
      <protection locked="0"/>
    </xf>
    <xf numFmtId="0" fontId="95" fillId="0" borderId="1530" applyNumberFormat="0" applyFill="0" applyAlignment="0" applyProtection="0"/>
    <xf numFmtId="311" fontId="219" fillId="0" borderId="1526" applyBorder="0">
      <protection locked="0"/>
    </xf>
    <xf numFmtId="233" fontId="35" fillId="0" borderId="1580">
      <alignment horizontal="right" vertical="center"/>
      <protection locked="0"/>
    </xf>
    <xf numFmtId="311" fontId="219" fillId="0" borderId="1526" applyBorder="0">
      <protection locked="0"/>
    </xf>
    <xf numFmtId="0" fontId="85" fillId="0" borderId="1535"/>
    <xf numFmtId="232" fontId="35" fillId="0" borderId="1627">
      <alignment horizontal="right" vertical="center"/>
      <protection locked="0"/>
    </xf>
    <xf numFmtId="274" fontId="35" fillId="0" borderId="1534"/>
    <xf numFmtId="244" fontId="85" fillId="0" borderId="1533"/>
    <xf numFmtId="233" fontId="35" fillId="0" borderId="1603">
      <alignment horizontal="center" vertical="center"/>
      <protection locked="0"/>
    </xf>
    <xf numFmtId="0" fontId="103" fillId="38" borderId="1532"/>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3" fontId="35" fillId="0" borderId="1531">
      <alignment horizontal="right" vertical="center"/>
      <protection locked="0"/>
    </xf>
    <xf numFmtId="237" fontId="35" fillId="0" borderId="1531">
      <alignment horizontal="right" vertical="center"/>
      <protection locked="0"/>
    </xf>
    <xf numFmtId="232" fontId="35" fillId="0" borderId="1531">
      <alignment horizontal="right" vertical="center"/>
      <protection locked="0"/>
    </xf>
    <xf numFmtId="271" fontId="115" fillId="18" borderId="1440">
      <alignment horizontal="right"/>
    </xf>
    <xf numFmtId="244" fontId="85" fillId="0" borderId="1643"/>
    <xf numFmtId="0" fontId="59" fillId="74" borderId="1460">
      <alignment horizontal="left" vertical="center" wrapText="1"/>
    </xf>
    <xf numFmtId="323" fontId="3" fillId="23" borderId="1599" applyFill="0" applyBorder="0" applyAlignment="0">
      <alignment horizontal="centerContinuous"/>
    </xf>
    <xf numFmtId="233" fontId="35" fillId="0" borderId="1670">
      <alignment horizontal="right" vertical="center"/>
      <protection locked="0"/>
    </xf>
    <xf numFmtId="323" fontId="3" fillId="23" borderId="1623" applyFill="0" applyBorder="0" applyAlignment="0">
      <alignment horizontal="centerContinuous"/>
    </xf>
    <xf numFmtId="232" fontId="35" fillId="0" borderId="1603">
      <alignment horizontal="center" vertical="center"/>
      <protection locked="0"/>
    </xf>
    <xf numFmtId="232" fontId="35" fillId="0" borderId="1567">
      <alignment horizontal="right" vertical="center"/>
      <protection locked="0"/>
    </xf>
    <xf numFmtId="15" fontId="35" fillId="0" borderId="1614">
      <alignment horizontal="center" vertical="center"/>
      <protection locked="0"/>
    </xf>
    <xf numFmtId="4" fontId="27" fillId="19" borderId="1536" applyNumberFormat="0" applyProtection="0">
      <alignment horizontal="left" vertical="center" indent="1"/>
    </xf>
    <xf numFmtId="232" fontId="35" fillId="0" borderId="1567">
      <alignment horizontal="center" vertical="center"/>
      <protection locked="0"/>
    </xf>
    <xf numFmtId="0" fontId="115" fillId="18" borderId="1440" applyProtection="0">
      <alignment horizontal="right"/>
      <protection locked="0"/>
    </xf>
    <xf numFmtId="323" fontId="3" fillId="23" borderId="1503" applyFill="0" applyBorder="0" applyAlignment="0">
      <alignment horizontal="centerContinuous"/>
    </xf>
    <xf numFmtId="232" fontId="35" fillId="0" borderId="1603">
      <alignment horizontal="center" vertical="center"/>
      <protection locked="0"/>
    </xf>
    <xf numFmtId="233" fontId="35" fillId="0" borderId="1603">
      <alignment horizontal="right" vertical="center"/>
      <protection locked="0"/>
    </xf>
    <xf numFmtId="240" fontId="26" fillId="0" borderId="1612" applyFill="0"/>
    <xf numFmtId="233" fontId="35" fillId="0" borderId="1531">
      <alignment horizontal="right" vertical="center"/>
      <protection locked="0"/>
    </xf>
    <xf numFmtId="237" fontId="35" fillId="0" borderId="1531">
      <alignment horizontal="right" vertical="center"/>
      <protection locked="0"/>
    </xf>
    <xf numFmtId="236" fontId="35" fillId="0" borderId="1531">
      <alignment horizontal="center" vertical="center"/>
      <protection locked="0"/>
    </xf>
    <xf numFmtId="234" fontId="35" fillId="0" borderId="1531">
      <alignment horizontal="center" vertical="center"/>
      <protection locked="0"/>
    </xf>
    <xf numFmtId="15" fontId="35" fillId="0" borderId="1531">
      <alignment horizontal="center" vertical="center"/>
      <protection locked="0"/>
    </xf>
    <xf numFmtId="232" fontId="35" fillId="0" borderId="1531">
      <alignment horizontal="center" vertical="center"/>
      <protection locked="0"/>
    </xf>
    <xf numFmtId="0" fontId="103" fillId="38" borderId="1658"/>
    <xf numFmtId="236" fontId="35" fillId="0" borderId="1627">
      <alignment horizontal="center" vertical="center"/>
      <protection locked="0"/>
    </xf>
    <xf numFmtId="1" fontId="3" fillId="1" borderId="1663">
      <protection locked="0"/>
    </xf>
    <xf numFmtId="237" fontId="35" fillId="0" borderId="1603">
      <alignment horizontal="right" vertical="center"/>
      <protection locked="0"/>
    </xf>
    <xf numFmtId="0" fontId="148" fillId="0" borderId="1504" applyNumberFormat="0" applyAlignment="0" applyProtection="0">
      <alignment horizontal="left" vertical="center"/>
    </xf>
    <xf numFmtId="274" fontId="35" fillId="0" borderId="1594"/>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4" fontId="27" fillId="19" borderId="1536" applyNumberFormat="0" applyProtection="0">
      <alignment horizontal="left" vertical="center" indent="1"/>
    </xf>
    <xf numFmtId="0" fontId="85" fillId="0" borderId="1631"/>
    <xf numFmtId="0" fontId="148" fillId="0" borderId="1600" applyNumberFormat="0" applyAlignment="0" applyProtection="0">
      <alignment horizontal="left" vertical="center"/>
    </xf>
    <xf numFmtId="0" fontId="103" fillId="38" borderId="1592"/>
    <xf numFmtId="234" fontId="35" fillId="0" borderId="1580">
      <alignment horizontal="right" vertical="center"/>
      <protection locked="0"/>
    </xf>
    <xf numFmtId="1" fontId="3" fillId="1" borderId="1525">
      <protection locked="0"/>
    </xf>
    <xf numFmtId="237" fontId="35" fillId="0" borderId="1580">
      <alignment horizontal="right" vertical="center"/>
      <protection locked="0"/>
    </xf>
    <xf numFmtId="49" fontId="36" fillId="0" borderId="1453"/>
    <xf numFmtId="0" fontId="35" fillId="0" borderId="1580">
      <alignment vertical="center"/>
      <protection locked="0"/>
    </xf>
    <xf numFmtId="15" fontId="35" fillId="0" borderId="1580">
      <alignment horizontal="center" vertical="center"/>
      <protection locked="0"/>
    </xf>
    <xf numFmtId="232" fontId="35" fillId="0" borderId="1580">
      <alignment horizontal="center" vertical="center"/>
      <protection locked="0"/>
    </xf>
    <xf numFmtId="0" fontId="95" fillId="0" borderId="1579" applyNumberFormat="0" applyFill="0" applyAlignment="0" applyProtection="0"/>
    <xf numFmtId="236" fontId="35" fillId="0" borderId="1657">
      <alignment horizontal="right" vertical="center"/>
      <protection locked="0"/>
    </xf>
    <xf numFmtId="311" fontId="219" fillId="0" borderId="1526" applyBorder="0">
      <protection locked="0"/>
    </xf>
    <xf numFmtId="234" fontId="35" fillId="0" borderId="1657">
      <alignment horizontal="center" vertical="center"/>
      <protection locked="0"/>
    </xf>
    <xf numFmtId="232" fontId="35" fillId="0" borderId="1603">
      <alignment horizontal="right" vertical="center"/>
      <protection locked="0"/>
    </xf>
    <xf numFmtId="0" fontId="95" fillId="0" borderId="1602" applyNumberFormat="0" applyFill="0" applyAlignment="0" applyProtection="0"/>
    <xf numFmtId="4" fontId="27" fillId="19" borderId="1632" applyNumberFormat="0" applyProtection="0">
      <alignment horizontal="left" vertical="center" indent="1"/>
    </xf>
    <xf numFmtId="233" fontId="35" fillId="0" borderId="1567">
      <alignment horizontal="right" vertical="center"/>
      <protection locked="0"/>
    </xf>
    <xf numFmtId="232" fontId="35" fillId="0" borderId="1567">
      <alignment horizontal="right" vertical="center"/>
      <protection locked="0"/>
    </xf>
    <xf numFmtId="236" fontId="35" fillId="0" borderId="1567">
      <alignment horizontal="center" vertical="center"/>
      <protection locked="0"/>
    </xf>
    <xf numFmtId="234" fontId="35" fillId="0" borderId="1567">
      <alignment horizontal="center" vertical="center"/>
      <protection locked="0"/>
    </xf>
    <xf numFmtId="1" fontId="3" fillId="1" borderId="1549">
      <protection locked="0"/>
    </xf>
    <xf numFmtId="0" fontId="95" fillId="0" borderId="1626" applyNumberFormat="0" applyFill="0" applyAlignment="0" applyProtection="0"/>
    <xf numFmtId="234" fontId="35" fillId="0" borderId="1641">
      <alignment horizontal="center" vertical="center"/>
      <protection locked="0"/>
    </xf>
    <xf numFmtId="237" fontId="35" fillId="0" borderId="1657">
      <alignment horizontal="right" vertical="center"/>
      <protection locked="0"/>
    </xf>
    <xf numFmtId="0" fontId="110" fillId="43" borderId="1433" applyNumberFormat="0" applyFont="0" applyAlignment="0" applyProtection="0"/>
    <xf numFmtId="244" fontId="85" fillId="0" borderId="1605"/>
    <xf numFmtId="168" fontId="3" fillId="8" borderId="1433" applyNumberFormat="0" applyFont="0" applyBorder="0" applyAlignment="0" applyProtection="0"/>
    <xf numFmtId="0" fontId="103" fillId="38" borderId="1604"/>
    <xf numFmtId="236" fontId="35" fillId="0" borderId="1603">
      <alignment horizontal="right" vertical="center"/>
      <protection locked="0"/>
    </xf>
    <xf numFmtId="233" fontId="35" fillId="0" borderId="1603">
      <alignment horizontal="right" vertical="center"/>
      <protection locked="0"/>
    </xf>
    <xf numFmtId="237" fontId="35" fillId="0" borderId="1603">
      <alignment horizontal="right" vertical="center"/>
      <protection locked="0"/>
    </xf>
    <xf numFmtId="232" fontId="35" fillId="0" borderId="1603">
      <alignment horizontal="right" vertical="center"/>
      <protection locked="0"/>
    </xf>
    <xf numFmtId="0" fontId="35" fillId="0" borderId="1603">
      <alignment vertical="center"/>
      <protection locked="0"/>
    </xf>
    <xf numFmtId="236" fontId="35" fillId="0" borderId="1603">
      <alignment horizontal="center" vertical="center"/>
      <protection locked="0"/>
    </xf>
    <xf numFmtId="235" fontId="35" fillId="0" borderId="1603">
      <alignment horizontal="center" vertical="center"/>
      <protection locked="0"/>
    </xf>
    <xf numFmtId="15" fontId="35" fillId="0" borderId="1603">
      <alignment horizontal="center" vertical="center"/>
      <protection locked="0"/>
    </xf>
    <xf numFmtId="0" fontId="85" fillId="0" borderId="1511"/>
    <xf numFmtId="232" fontId="35" fillId="0" borderId="1603">
      <alignment horizontal="center" vertical="center"/>
      <protection locked="0"/>
    </xf>
    <xf numFmtId="274" fontId="35" fillId="0" borderId="1606"/>
    <xf numFmtId="244" fontId="85" fillId="0" borderId="1605"/>
    <xf numFmtId="235" fontId="35" fillId="0" borderId="1603">
      <alignment horizontal="right" vertical="center"/>
      <protection locked="0"/>
    </xf>
    <xf numFmtId="234" fontId="35" fillId="0" borderId="1603">
      <alignment horizontal="right" vertical="center"/>
      <protection locked="0"/>
    </xf>
    <xf numFmtId="233" fontId="35" fillId="0" borderId="1603">
      <alignment horizontal="right" vertical="center"/>
      <protection locked="0"/>
    </xf>
    <xf numFmtId="232" fontId="35" fillId="0" borderId="1603">
      <alignment horizontal="right" vertical="center"/>
      <protection locked="0"/>
    </xf>
    <xf numFmtId="0" fontId="35" fillId="0" borderId="1603">
      <alignment vertical="center"/>
      <protection locked="0"/>
    </xf>
    <xf numFmtId="236" fontId="35" fillId="0" borderId="1603">
      <alignment horizontal="center" vertical="center"/>
      <protection locked="0"/>
    </xf>
    <xf numFmtId="233" fontId="35" fillId="0" borderId="1603">
      <alignment horizontal="center" vertical="center"/>
      <protection locked="0"/>
    </xf>
    <xf numFmtId="1" fontId="3" fillId="1" borderId="1573">
      <protection locked="0"/>
    </xf>
    <xf numFmtId="185" fontId="47" fillId="57" borderId="1433" applyFont="0" applyFill="0" applyBorder="0" applyAlignment="0" applyProtection="0">
      <protection locked="0"/>
    </xf>
    <xf numFmtId="323" fontId="3" fillId="23" borderId="1527" applyFill="0" applyBorder="0" applyAlignment="0">
      <alignment horizontal="centerContinuous"/>
    </xf>
    <xf numFmtId="311" fontId="219" fillId="0" borderId="1652" applyBorder="0">
      <protection locked="0"/>
    </xf>
    <xf numFmtId="0" fontId="148" fillId="0" borderId="1528" applyNumberFormat="0" applyAlignment="0" applyProtection="0">
      <alignment horizontal="left" vertical="center"/>
    </xf>
    <xf numFmtId="0" fontId="85" fillId="0" borderId="1607"/>
    <xf numFmtId="172" fontId="55" fillId="9" borderId="1433">
      <alignment horizontal="right"/>
      <protection locked="0"/>
    </xf>
    <xf numFmtId="274" fontId="35" fillId="0" borderId="1606"/>
    <xf numFmtId="244" fontId="85" fillId="0" borderId="1605"/>
    <xf numFmtId="0" fontId="148" fillId="0" borderId="1552" applyNumberFormat="0" applyAlignment="0" applyProtection="0">
      <alignment horizontal="left" vertical="center"/>
    </xf>
    <xf numFmtId="236" fontId="35" fillId="0" borderId="1603">
      <alignment horizontal="right" vertical="center"/>
      <protection locked="0"/>
    </xf>
    <xf numFmtId="235" fontId="35" fillId="0" borderId="1603">
      <alignment horizontal="right" vertical="center"/>
      <protection locked="0"/>
    </xf>
    <xf numFmtId="234" fontId="35" fillId="0" borderId="1603">
      <alignment horizontal="right" vertical="center"/>
      <protection locked="0"/>
    </xf>
    <xf numFmtId="232" fontId="35" fillId="0" borderId="1603">
      <alignment horizontal="right" vertical="center"/>
      <protection locked="0"/>
    </xf>
    <xf numFmtId="236" fontId="35" fillId="0" borderId="1603">
      <alignment horizontal="center" vertical="center"/>
      <protection locked="0"/>
    </xf>
    <xf numFmtId="235" fontId="35" fillId="0" borderId="1603">
      <alignment horizontal="center" vertical="center"/>
      <protection locked="0"/>
    </xf>
    <xf numFmtId="15" fontId="35" fillId="0" borderId="1603">
      <alignment horizontal="center" vertical="center"/>
      <protection locked="0"/>
    </xf>
    <xf numFmtId="232" fontId="35" fillId="0" borderId="1603">
      <alignment horizontal="center" vertical="center"/>
      <protection locked="0"/>
    </xf>
    <xf numFmtId="0" fontId="95" fillId="0" borderId="1602" applyNumberFormat="0" applyFill="0" applyAlignment="0" applyProtection="0"/>
    <xf numFmtId="233" fontId="35" fillId="0" borderId="1627">
      <alignment horizontal="right" vertical="center"/>
      <protection locked="0"/>
    </xf>
    <xf numFmtId="0" fontId="35" fillId="0" borderId="1627">
      <alignment vertical="center"/>
      <protection locked="0"/>
    </xf>
    <xf numFmtId="274" fontId="35" fillId="0" borderId="1606"/>
    <xf numFmtId="234" fontId="35" fillId="0" borderId="1657">
      <alignment horizontal="right" vertical="center"/>
      <protection locked="0"/>
    </xf>
    <xf numFmtId="0" fontId="103" fillId="38" borderId="1604"/>
    <xf numFmtId="15" fontId="35" fillId="0" borderId="1657">
      <alignment horizontal="center" vertical="center"/>
      <protection locked="0"/>
    </xf>
    <xf numFmtId="235" fontId="35" fillId="0" borderId="1603">
      <alignment horizontal="right" vertical="center"/>
      <protection locked="0"/>
    </xf>
    <xf numFmtId="234" fontId="35" fillId="0" borderId="1603">
      <alignment horizontal="right" vertical="center"/>
      <protection locked="0"/>
    </xf>
    <xf numFmtId="237" fontId="35" fillId="0" borderId="1603">
      <alignment horizontal="right" vertical="center"/>
      <protection locked="0"/>
    </xf>
    <xf numFmtId="236" fontId="35" fillId="0" borderId="1603">
      <alignment horizontal="center" vertical="center"/>
      <protection locked="0"/>
    </xf>
    <xf numFmtId="235" fontId="35" fillId="0" borderId="1603">
      <alignment horizontal="center" vertical="center"/>
      <protection locked="0"/>
    </xf>
    <xf numFmtId="233" fontId="35" fillId="0" borderId="1603">
      <alignment horizontal="center" vertical="center"/>
      <protection locked="0"/>
    </xf>
    <xf numFmtId="323" fontId="3" fillId="23" borderId="1575" applyFill="0" applyBorder="0" applyAlignment="0">
      <alignment horizontal="centerContinuous"/>
    </xf>
    <xf numFmtId="175" fontId="3" fillId="9" borderId="1638" applyNumberFormat="0" applyFont="0" applyBorder="0" applyAlignment="0">
      <alignment horizontal="centerContinuous"/>
    </xf>
    <xf numFmtId="233" fontId="35" fillId="0" borderId="1641">
      <alignment horizontal="center" vertical="center"/>
      <protection locked="0"/>
    </xf>
    <xf numFmtId="235" fontId="35" fillId="0" borderId="1627">
      <alignment horizontal="right" vertical="center"/>
      <protection locked="0"/>
    </xf>
    <xf numFmtId="234" fontId="35" fillId="0" borderId="1627">
      <alignment horizontal="right" vertical="center"/>
      <protection locked="0"/>
    </xf>
    <xf numFmtId="233" fontId="35" fillId="0" borderId="1627">
      <alignment horizontal="right" vertical="center"/>
      <protection locked="0"/>
    </xf>
    <xf numFmtId="10" fontId="3" fillId="57" borderId="1433" applyNumberFormat="0" applyFont="0" applyBorder="0" applyAlignment="0" applyProtection="0">
      <protection locked="0"/>
    </xf>
    <xf numFmtId="233" fontId="35" fillId="0" borderId="1627">
      <alignment horizontal="center" vertical="center"/>
      <protection locked="0"/>
    </xf>
    <xf numFmtId="8" fontId="141" fillId="0" borderId="1448">
      <protection locked="0"/>
    </xf>
    <xf numFmtId="15" fontId="35" fillId="0" borderId="1627">
      <alignment horizontal="center" vertical="center"/>
      <protection locked="0"/>
    </xf>
    <xf numFmtId="0" fontId="95" fillId="0" borderId="1626" applyNumberFormat="0" applyFill="0" applyAlignment="0" applyProtection="0"/>
    <xf numFmtId="4" fontId="27" fillId="19" borderId="1632" applyNumberFormat="0" applyProtection="0">
      <alignment horizontal="left" vertical="center" indent="1"/>
    </xf>
    <xf numFmtId="274" fontId="35" fillId="0" borderId="1660"/>
    <xf numFmtId="244" fontId="85" fillId="0" borderId="1659"/>
    <xf numFmtId="234" fontId="35" fillId="0" borderId="1657">
      <alignment horizontal="right" vertical="center"/>
      <protection locked="0"/>
    </xf>
    <xf numFmtId="234" fontId="35" fillId="0" borderId="1657">
      <alignment horizontal="center" vertical="center"/>
      <protection locked="0"/>
    </xf>
    <xf numFmtId="233" fontId="35" fillId="0" borderId="1657">
      <alignment horizontal="center" vertical="center"/>
      <protection locked="0"/>
    </xf>
    <xf numFmtId="1" fontId="3" fillId="1" borderId="1621">
      <protection locked="0"/>
    </xf>
    <xf numFmtId="311" fontId="219" fillId="0" borderId="1622" applyBorder="0">
      <protection locked="0"/>
    </xf>
    <xf numFmtId="274" fontId="35" fillId="0" borderId="1510"/>
    <xf numFmtId="240" fontId="26" fillId="0" borderId="1505" applyFill="0"/>
    <xf numFmtId="1" fontId="3" fillId="1" borderId="1650">
      <protection locked="0"/>
    </xf>
    <xf numFmtId="0" fontId="118" fillId="21" borderId="1433"/>
    <xf numFmtId="274" fontId="35" fillId="0" borderId="1558"/>
    <xf numFmtId="240" fontId="26" fillId="0" borderId="1553" applyFill="0"/>
    <xf numFmtId="49" fontId="100" fillId="47" borderId="1433">
      <alignment horizontal="center"/>
    </xf>
    <xf numFmtId="271" fontId="115" fillId="18" borderId="1440">
      <alignment horizontal="right"/>
    </xf>
    <xf numFmtId="202" fontId="115" fillId="18" borderId="1440">
      <alignment horizontal="right"/>
      <protection hidden="1"/>
    </xf>
    <xf numFmtId="270" fontId="115" fillId="46" borderId="1440">
      <protection hidden="1"/>
    </xf>
    <xf numFmtId="269" fontId="115" fillId="45" borderId="1440">
      <protection hidden="1"/>
    </xf>
    <xf numFmtId="240" fontId="26" fillId="0" borderId="1655" applyFill="0"/>
    <xf numFmtId="244" fontId="85" fillId="0" borderId="1509"/>
    <xf numFmtId="0" fontId="104" fillId="43" borderId="1433" applyProtection="0"/>
    <xf numFmtId="0" fontId="103" fillId="38" borderId="1604"/>
    <xf numFmtId="0" fontId="103" fillId="38" borderId="1508"/>
    <xf numFmtId="236" fontId="35" fillId="0" borderId="1555">
      <alignment horizontal="center" vertical="center"/>
      <protection locked="0"/>
    </xf>
    <xf numFmtId="235" fontId="35" fillId="0" borderId="1555">
      <alignment horizontal="center" vertical="center"/>
      <protection locked="0"/>
    </xf>
    <xf numFmtId="15" fontId="35" fillId="0" borderId="1555">
      <alignment horizontal="center" vertical="center"/>
      <protection locked="0"/>
    </xf>
    <xf numFmtId="0" fontId="95" fillId="0" borderId="1554" applyNumberFormat="0" applyFill="0" applyAlignment="0" applyProtection="0"/>
    <xf numFmtId="0" fontId="104" fillId="43" borderId="1651" applyProtection="0"/>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235" fontId="35" fillId="0" borderId="1603">
      <alignment horizontal="right" vertical="center"/>
      <protection locked="0"/>
    </xf>
    <xf numFmtId="233" fontId="35" fillId="0" borderId="1603">
      <alignment horizontal="right" vertical="center"/>
      <protection locked="0"/>
    </xf>
    <xf numFmtId="232" fontId="35" fillId="0" borderId="1603">
      <alignment horizontal="right" vertical="center"/>
      <protection locked="0"/>
    </xf>
    <xf numFmtId="233" fontId="35" fillId="0" borderId="1603">
      <alignment horizontal="center" vertical="center"/>
      <protection locked="0"/>
    </xf>
    <xf numFmtId="244" fontId="85" fillId="0" borderId="1629"/>
    <xf numFmtId="233" fontId="35" fillId="0" borderId="1627">
      <alignment horizontal="center" vertical="center"/>
      <protection locked="0"/>
    </xf>
    <xf numFmtId="233" fontId="35" fillId="0" borderId="1531">
      <alignment horizontal="right" vertical="center"/>
      <protection locked="0"/>
    </xf>
    <xf numFmtId="236" fontId="35" fillId="0" borderId="1531">
      <alignment horizontal="center" vertical="center"/>
      <protection locked="0"/>
    </xf>
    <xf numFmtId="15" fontId="35" fillId="0" borderId="1531">
      <alignment horizontal="center" vertical="center"/>
      <protection locked="0"/>
    </xf>
    <xf numFmtId="232" fontId="35" fillId="0" borderId="1627">
      <alignment horizontal="center" vertical="center"/>
      <protection locked="0"/>
    </xf>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3" fontId="79" fillId="10" borderId="1433" applyFont="0" applyAlignment="0" applyProtection="0"/>
    <xf numFmtId="0" fontId="88" fillId="0" borderId="1638"/>
    <xf numFmtId="0" fontId="95" fillId="0" borderId="1640" applyNumberFormat="0" applyFill="0" applyAlignment="0" applyProtection="0"/>
    <xf numFmtId="233" fontId="35" fillId="0" borderId="1641">
      <alignment horizontal="center" vertical="center"/>
      <protection locked="0"/>
    </xf>
    <xf numFmtId="236" fontId="35" fillId="0" borderId="1641">
      <alignment horizontal="center" vertical="center"/>
      <protection locked="0"/>
    </xf>
    <xf numFmtId="0" fontId="35" fillId="0" borderId="1641">
      <alignment vertical="center"/>
      <protection locked="0"/>
    </xf>
    <xf numFmtId="232" fontId="35" fillId="0" borderId="1641">
      <alignment horizontal="right" vertical="center"/>
      <protection locked="0"/>
    </xf>
    <xf numFmtId="233" fontId="35" fillId="0" borderId="1641">
      <alignment horizontal="right" vertical="center"/>
      <protection locked="0"/>
    </xf>
    <xf numFmtId="236"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6" fontId="35" fillId="0" borderId="1591">
      <alignment horizontal="right" vertical="center"/>
      <protection locked="0"/>
    </xf>
    <xf numFmtId="234" fontId="35" fillId="0" borderId="1614">
      <alignment horizontal="center" vertical="center"/>
      <protection locked="0"/>
    </xf>
    <xf numFmtId="235" fontId="35" fillId="0" borderId="1614">
      <alignment horizontal="center" vertical="center"/>
      <protection locked="0"/>
    </xf>
    <xf numFmtId="232" fontId="35" fillId="0" borderId="1614">
      <alignment horizontal="right" vertical="center"/>
      <protection locked="0"/>
    </xf>
    <xf numFmtId="237" fontId="35" fillId="0" borderId="1614">
      <alignment horizontal="right" vertical="center"/>
      <protection locked="0"/>
    </xf>
    <xf numFmtId="233" fontId="35" fillId="0" borderId="1614">
      <alignment horizontal="right" vertical="center"/>
      <protection locked="0"/>
    </xf>
    <xf numFmtId="236" fontId="35" fillId="0" borderId="1614">
      <alignment horizontal="right" vertical="center"/>
      <protection locked="0"/>
    </xf>
    <xf numFmtId="0" fontId="95" fillId="0" borderId="1566" applyNumberFormat="0" applyFill="0" applyAlignment="0" applyProtection="0"/>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7"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240" fontId="26" fillId="0" borderId="1667" applyFill="0"/>
    <xf numFmtId="3" fontId="79" fillId="10" borderId="1433" applyFont="0" applyAlignment="0" applyProtection="0"/>
    <xf numFmtId="244" fontId="85" fillId="0" borderId="1569"/>
    <xf numFmtId="270" fontId="115" fillId="46" borderId="1639">
      <protection hidden="1"/>
    </xf>
    <xf numFmtId="240" fontId="26" fillId="0" borderId="1601" applyFill="0"/>
    <xf numFmtId="0" fontId="35" fillId="0" borderId="1440" applyNumberFormat="0" applyFill="0" applyAlignment="0" applyProtection="0"/>
    <xf numFmtId="0" fontId="95" fillId="0" borderId="1542" applyNumberFormat="0" applyFill="0" applyAlignment="0" applyProtection="0"/>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3" fontId="35" fillId="0" borderId="1543">
      <alignment horizontal="right" vertical="center"/>
      <protection locked="0"/>
    </xf>
    <xf numFmtId="235" fontId="35" fillId="0" borderId="1543">
      <alignment horizontal="right"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44"/>
    <xf numFmtId="8" fontId="141" fillId="0" borderId="1645">
      <protection locked="0"/>
    </xf>
    <xf numFmtId="0" fontId="103" fillId="38" borderId="1520"/>
    <xf numFmtId="0" fontId="104" fillId="43" borderId="1433" applyProtection="0"/>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6" fontId="35" fillId="0" borderId="1519">
      <alignment horizontal="center"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44" fontId="85" fillId="0" borderId="1521"/>
    <xf numFmtId="0" fontId="85" fillId="0" borderId="1646"/>
    <xf numFmtId="0" fontId="148" fillId="0" borderId="1666" applyNumberFormat="0" applyAlignment="0" applyProtection="0">
      <alignment horizontal="left" vertical="center"/>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20"/>
    <xf numFmtId="240" fontId="26" fillId="0" borderId="1565" applyFill="0"/>
    <xf numFmtId="274" fontId="35" fillId="0" borderId="1570"/>
    <xf numFmtId="0" fontId="103" fillId="38" borderId="1508"/>
    <xf numFmtId="244" fontId="85" fillId="0" borderId="1521"/>
    <xf numFmtId="0" fontId="148" fillId="0" borderId="1636" applyNumberFormat="0" applyAlignment="0" applyProtection="0">
      <alignment horizontal="left" vertical="center"/>
    </xf>
    <xf numFmtId="244" fontId="85" fillId="0" borderId="1509"/>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49" fontId="100" fillId="47" borderId="1433">
      <alignment horizontal="center"/>
    </xf>
    <xf numFmtId="10" fontId="3" fillId="64" borderId="1433" applyNumberFormat="0" applyBorder="0" applyAlignment="0" applyProtection="0"/>
    <xf numFmtId="10" fontId="3" fillId="64" borderId="1433" applyNumberFormat="0" applyBorder="0" applyAlignment="0" applyProtection="0"/>
    <xf numFmtId="0" fontId="85" fillId="0" borderId="1595"/>
    <xf numFmtId="9" fontId="36" fillId="71" borderId="1433" applyProtection="0">
      <alignment horizontal="right"/>
      <protection locked="0"/>
    </xf>
    <xf numFmtId="0" fontId="59" fillId="74" borderId="1648">
      <alignment horizontal="left" vertical="center" wrapText="1"/>
    </xf>
    <xf numFmtId="15" fontId="35" fillId="0" borderId="1657">
      <alignment horizontal="center" vertical="center"/>
      <protection locked="0"/>
    </xf>
    <xf numFmtId="233"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0" fontId="35" fillId="0" borderId="1657">
      <alignment vertical="center"/>
      <protection locked="0"/>
    </xf>
    <xf numFmtId="234" fontId="35" fillId="0" borderId="1657">
      <alignment horizontal="right" vertical="center"/>
      <protection locked="0"/>
    </xf>
    <xf numFmtId="232" fontId="35" fillId="0" borderId="1670">
      <alignment horizontal="center" vertical="center"/>
      <protection locked="0"/>
    </xf>
    <xf numFmtId="236" fontId="35" fillId="0" borderId="1670">
      <alignment horizontal="center" vertical="center"/>
      <protection locked="0"/>
    </xf>
    <xf numFmtId="0" fontId="35" fillId="0" borderId="1641">
      <alignment vertical="center"/>
      <protection locked="0"/>
    </xf>
    <xf numFmtId="236" fontId="35" fillId="0" borderId="1641">
      <alignment horizontal="right" vertical="center"/>
      <protection locked="0"/>
    </xf>
    <xf numFmtId="49" fontId="100" fillId="41" borderId="1433">
      <alignment horizontal="center"/>
    </xf>
    <xf numFmtId="0" fontId="103" fillId="38" borderId="1642"/>
    <xf numFmtId="0" fontId="104" fillId="43" borderId="1433" applyProtection="0"/>
    <xf numFmtId="0" fontId="85" fillId="0" borderId="1571"/>
    <xf numFmtId="309" fontId="156" fillId="6" borderId="1433"/>
    <xf numFmtId="8" fontId="141" fillId="0" borderId="1448">
      <protection locked="0"/>
    </xf>
    <xf numFmtId="0" fontId="148" fillId="0" borderId="1588" applyNumberFormat="0" applyAlignment="0" applyProtection="0">
      <alignment horizontal="left" vertical="center"/>
    </xf>
    <xf numFmtId="0" fontId="85" fillId="0" borderId="1646"/>
    <xf numFmtId="240" fontId="26" fillId="0" borderId="1517" applyFill="0"/>
    <xf numFmtId="274" fontId="35" fillId="0" borderId="1522"/>
    <xf numFmtId="311" fontId="219" fillId="0" borderId="1634" applyBorder="0">
      <protection locked="0"/>
    </xf>
    <xf numFmtId="4" fontId="27" fillId="19" borderId="1619" applyNumberFormat="0" applyProtection="0">
      <alignment horizontal="left" vertical="center" indent="1"/>
    </xf>
    <xf numFmtId="0" fontId="95" fillId="0" borderId="1613" applyNumberFormat="0" applyFill="0" applyAlignment="0" applyProtection="0"/>
    <xf numFmtId="15" fontId="35" fillId="0" borderId="1614">
      <alignment horizontal="center" vertical="center"/>
      <protection locked="0"/>
    </xf>
    <xf numFmtId="233" fontId="35" fillId="0" borderId="1614">
      <alignment horizontal="center" vertical="center"/>
      <protection locked="0"/>
    </xf>
    <xf numFmtId="0" fontId="35" fillId="0" borderId="1614">
      <alignment vertical="center"/>
      <protection locked="0"/>
    </xf>
    <xf numFmtId="232" fontId="35" fillId="0" borderId="1614">
      <alignment horizontal="right" vertical="center"/>
      <protection locked="0"/>
    </xf>
    <xf numFmtId="233" fontId="35" fillId="0" borderId="1614">
      <alignment horizontal="right" vertical="center"/>
      <protection locked="0"/>
    </xf>
    <xf numFmtId="235" fontId="35" fillId="0" borderId="1614">
      <alignment horizontal="right" vertical="center"/>
      <protection locked="0"/>
    </xf>
    <xf numFmtId="240" fontId="26" fillId="0" borderId="1505" applyFill="0"/>
    <xf numFmtId="274" fontId="35" fillId="0" borderId="1510"/>
    <xf numFmtId="0" fontId="103" fillId="38" borderId="1615"/>
    <xf numFmtId="244" fontId="85" fillId="0" borderId="1616"/>
    <xf numFmtId="274" fontId="35" fillId="0" borderId="1617"/>
    <xf numFmtId="0" fontId="85" fillId="0" borderId="1618"/>
    <xf numFmtId="0" fontId="63" fillId="0" borderId="1433">
      <alignment horizontal="centerContinuous"/>
    </xf>
    <xf numFmtId="0" fontId="85" fillId="0" borderId="1674"/>
    <xf numFmtId="0" fontId="92" fillId="0" borderId="1639" applyNumberFormat="0" applyFill="0" applyBorder="0" applyAlignment="0" applyProtection="0"/>
    <xf numFmtId="232" fontId="35" fillId="0" borderId="1614">
      <alignment horizontal="center" vertical="center"/>
      <protection locked="0"/>
    </xf>
    <xf numFmtId="234" fontId="35" fillId="0" borderId="1614">
      <alignment horizontal="center" vertical="center"/>
      <protection locked="0"/>
    </xf>
    <xf numFmtId="237" fontId="35" fillId="0" borderId="1614">
      <alignment horizontal="right" vertical="center"/>
      <protection locked="0"/>
    </xf>
    <xf numFmtId="0" fontId="85" fillId="0" borderId="1547"/>
    <xf numFmtId="168" fontId="3" fillId="8" borderId="1433" applyNumberFormat="0" applyFont="0" applyBorder="0" applyAlignment="0" applyProtection="0"/>
    <xf numFmtId="323" fontId="3" fillId="23" borderId="1563" applyFill="0" applyBorder="0" applyAlignment="0">
      <alignment horizontal="centerContinuous"/>
    </xf>
    <xf numFmtId="0" fontId="85" fillId="0" borderId="1618"/>
    <xf numFmtId="0" fontId="35" fillId="0" borderId="1603">
      <alignment vertical="center"/>
      <protection locked="0"/>
    </xf>
    <xf numFmtId="234" fontId="35" fillId="0" borderId="1614">
      <alignment horizontal="right" vertical="center"/>
      <protection locked="0"/>
    </xf>
    <xf numFmtId="274" fontId="35" fillId="0" borderId="1606"/>
    <xf numFmtId="185" fontId="47" fillId="57" borderId="1433" applyFont="0" applyFill="0" applyBorder="0" applyAlignment="0" applyProtection="0">
      <protection locked="0"/>
    </xf>
    <xf numFmtId="10" fontId="3" fillId="57" borderId="1433" applyNumberFormat="0" applyFont="0" applyBorder="0" applyAlignment="0" applyProtection="0">
      <protection locked="0"/>
    </xf>
    <xf numFmtId="235" fontId="35" fillId="0" borderId="1657">
      <alignment horizontal="right" vertical="center"/>
      <protection locked="0"/>
    </xf>
    <xf numFmtId="309" fontId="156" fillId="6" borderId="1433"/>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0" fontId="35" fillId="0" borderId="1603">
      <alignment vertical="center"/>
      <protection locked="0"/>
    </xf>
    <xf numFmtId="237" fontId="35" fillId="0" borderId="1603">
      <alignment horizontal="right" vertical="center"/>
      <protection locked="0"/>
    </xf>
    <xf numFmtId="0" fontId="85" fillId="0" borderId="1523"/>
    <xf numFmtId="237"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311" fontId="219" fillId="0" borderId="1562" applyBorder="0">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323" fontId="3" fillId="23" borderId="1539" applyFill="0" applyBorder="0" applyAlignment="0">
      <alignment horizontal="centerContinuous"/>
    </xf>
    <xf numFmtId="233" fontId="35" fillId="0" borderId="1591">
      <alignment horizontal="right" vertical="center"/>
      <protection locked="0"/>
    </xf>
    <xf numFmtId="234" fontId="35" fillId="0" borderId="1591">
      <alignment horizontal="right" vertical="center"/>
      <protection locked="0"/>
    </xf>
    <xf numFmtId="1" fontId="3" fillId="1" borderId="1561">
      <protection locked="0"/>
    </xf>
    <xf numFmtId="244" fontId="85" fillId="0" borderId="1593"/>
    <xf numFmtId="311" fontId="219" fillId="0" borderId="1586" applyBorder="0">
      <protection locked="0"/>
    </xf>
    <xf numFmtId="0" fontId="63" fillId="0" borderId="1433">
      <alignment horizontal="centerContinuous"/>
    </xf>
    <xf numFmtId="0" fontId="18" fillId="0" borderId="1639" applyNumberFormat="0" applyFill="0" applyBorder="0" applyAlignment="0" applyProtection="0"/>
    <xf numFmtId="234"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4" fontId="35" fillId="0" borderId="1591">
      <alignment horizontal="right" vertical="center"/>
      <protection locked="0"/>
    </xf>
    <xf numFmtId="0" fontId="103" fillId="38" borderId="1592"/>
    <xf numFmtId="244" fontId="85" fillId="0" borderId="1616"/>
    <xf numFmtId="202" fontId="115" fillId="18" borderId="1639">
      <alignment horizontal="right"/>
      <protection hidden="1"/>
    </xf>
    <xf numFmtId="0" fontId="85" fillId="0" borderId="1523"/>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0" fontId="85" fillId="0" borderId="1595"/>
    <xf numFmtId="236" fontId="35" fillId="0" borderId="1657">
      <alignment horizontal="center" vertical="center"/>
      <protection locked="0"/>
    </xf>
    <xf numFmtId="232" fontId="35" fillId="0" borderId="1657">
      <alignment horizontal="right" vertical="center"/>
      <protection locked="0"/>
    </xf>
    <xf numFmtId="175" fontId="46" fillId="0" borderId="1433"/>
    <xf numFmtId="234" fontId="35" fillId="0" borderId="1627">
      <alignment horizontal="center" vertical="center"/>
      <protection locked="0"/>
    </xf>
    <xf numFmtId="4" fontId="27" fillId="19" borderId="1608" applyNumberFormat="0" applyProtection="0">
      <alignment horizontal="left" vertical="center" indent="1"/>
    </xf>
    <xf numFmtId="311" fontId="219" fillId="0" borderId="1586" applyBorder="0">
      <protection locked="0"/>
    </xf>
    <xf numFmtId="232" fontId="35" fillId="0" borderId="1603">
      <alignment horizontal="center" vertical="center"/>
      <protection locked="0"/>
    </xf>
    <xf numFmtId="9" fontId="36" fillId="71" borderId="1433" applyProtection="0">
      <alignment horizontal="right"/>
      <protection locked="0"/>
    </xf>
    <xf numFmtId="4" fontId="27" fillId="19" borderId="1572" applyNumberFormat="0" applyProtection="0">
      <alignment horizontal="left" vertical="center" indent="1"/>
    </xf>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1" fontId="3" fillId="1" borderId="1537">
      <protection locked="0"/>
    </xf>
    <xf numFmtId="235" fontId="35" fillId="0" borderId="1567">
      <alignment horizontal="center" vertical="center"/>
      <protection locked="0"/>
    </xf>
    <xf numFmtId="0" fontId="103" fillId="38" borderId="1568"/>
    <xf numFmtId="274" fontId="35" fillId="0" borderId="1570"/>
    <xf numFmtId="0" fontId="85" fillId="0" borderId="1571"/>
    <xf numFmtId="234" fontId="35" fillId="0" borderId="1641">
      <alignment horizontal="center" vertical="center"/>
      <protection locked="0"/>
    </xf>
    <xf numFmtId="0" fontId="85" fillId="0" borderId="1607"/>
    <xf numFmtId="237" fontId="35" fillId="0" borderId="1591">
      <alignment horizontal="right" vertical="center"/>
      <protection locked="0"/>
    </xf>
    <xf numFmtId="0" fontId="95" fillId="0" borderId="1566" applyNumberFormat="0" applyFill="0" applyAlignment="0" applyProtection="0"/>
    <xf numFmtId="0" fontId="85" fillId="0" borderId="1511"/>
    <xf numFmtId="232" fontId="35" fillId="0" borderId="1567">
      <alignment horizontal="center" vertical="center"/>
      <protection locked="0"/>
    </xf>
    <xf numFmtId="233" fontId="35" fillId="0" borderId="1567">
      <alignment horizontal="center" vertical="center"/>
      <protection locked="0"/>
    </xf>
    <xf numFmtId="235"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74" fontId="35" fillId="0" borderId="1594"/>
    <xf numFmtId="274" fontId="35" fillId="0" borderId="1570"/>
    <xf numFmtId="0" fontId="85" fillId="0" borderId="1571"/>
    <xf numFmtId="49" fontId="253" fillId="47" borderId="1433">
      <alignment horizontal="center"/>
    </xf>
    <xf numFmtId="0" fontId="85" fillId="0" borderId="1607"/>
    <xf numFmtId="15" fontId="35" fillId="0" borderId="1603">
      <alignment horizontal="center" vertical="center"/>
      <protection locked="0"/>
    </xf>
    <xf numFmtId="4" fontId="27" fillId="19" borderId="1578" applyNumberFormat="0" applyProtection="0">
      <alignment horizontal="left" vertical="center" indent="1"/>
    </xf>
    <xf numFmtId="236" fontId="35" fillId="0" borderId="1657">
      <alignment horizontal="center" vertical="center"/>
      <protection locked="0"/>
    </xf>
    <xf numFmtId="323" fontId="3" fillId="23" borderId="1515" applyFill="0" applyBorder="0" applyAlignment="0">
      <alignment horizontal="centerContinuous"/>
    </xf>
    <xf numFmtId="232" fontId="35" fillId="0" borderId="1531">
      <alignment horizontal="right" vertical="center"/>
      <protection locked="0"/>
    </xf>
    <xf numFmtId="236" fontId="35" fillId="0" borderId="1543">
      <alignment horizontal="center" vertical="center"/>
      <protection locked="0"/>
    </xf>
    <xf numFmtId="0" fontId="35" fillId="0" borderId="1543">
      <alignment vertical="center"/>
      <protection locked="0"/>
    </xf>
    <xf numFmtId="237" fontId="35" fillId="0" borderId="1543">
      <alignment horizontal="right" vertical="center"/>
      <protection locked="0"/>
    </xf>
    <xf numFmtId="233"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49" fontId="100" fillId="41" borderId="1433">
      <alignment horizontal="center"/>
    </xf>
    <xf numFmtId="0" fontId="104" fillId="43" borderId="1433" applyProtection="0"/>
    <xf numFmtId="0" fontId="147" fillId="10" borderId="1433">
      <alignment horizontal="right"/>
    </xf>
    <xf numFmtId="309" fontId="156" fillId="6" borderId="1433"/>
    <xf numFmtId="0" fontId="85" fillId="0" borderId="1547"/>
    <xf numFmtId="234" fontId="35" fillId="0" borderId="1567">
      <alignment horizontal="center" vertical="center"/>
      <protection locked="0"/>
    </xf>
    <xf numFmtId="244" fontId="85" fillId="0" borderId="1605"/>
    <xf numFmtId="237" fontId="35" fillId="0" borderId="1627">
      <alignment horizontal="right" vertical="center"/>
      <protection locked="0"/>
    </xf>
    <xf numFmtId="234" fontId="35" fillId="0" borderId="1603">
      <alignment horizontal="right" vertical="center"/>
      <protection locked="0"/>
    </xf>
    <xf numFmtId="0" fontId="118" fillId="21" borderId="1433"/>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542" applyNumberFormat="0" applyFill="0" applyAlignment="0" applyProtection="0"/>
    <xf numFmtId="15" fontId="35" fillId="0" borderId="1543">
      <alignment horizontal="center" vertical="center"/>
      <protection locked="0"/>
    </xf>
    <xf numFmtId="233" fontId="35" fillId="0" borderId="1543">
      <alignment horizontal="center" vertical="center"/>
      <protection locked="0"/>
    </xf>
    <xf numFmtId="234"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7"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0" fontId="103" fillId="38" borderId="1544"/>
    <xf numFmtId="0" fontId="148" fillId="0" borderId="1504" applyNumberFormat="0" applyAlignment="0" applyProtection="0">
      <alignment horizontal="left" vertical="center"/>
    </xf>
    <xf numFmtId="236" fontId="35" fillId="0" borderId="1603">
      <alignment horizontal="center" vertical="center"/>
      <protection locked="0"/>
    </xf>
    <xf numFmtId="233" fontId="35" fillId="0" borderId="1603">
      <alignment horizontal="center" vertical="center"/>
      <protection locked="0"/>
    </xf>
    <xf numFmtId="323" fontId="3" fillId="23" borderId="1587" applyFill="0" applyBorder="0" applyAlignment="0">
      <alignment horizontal="centerContinuous"/>
    </xf>
    <xf numFmtId="236" fontId="35" fillId="0" borderId="1603">
      <alignment horizontal="center" vertical="center"/>
      <protection locked="0"/>
    </xf>
    <xf numFmtId="237" fontId="35" fillId="0" borderId="1567">
      <alignment horizontal="right" vertical="center"/>
      <protection locked="0"/>
    </xf>
    <xf numFmtId="15" fontId="35" fillId="0" borderId="1603">
      <alignment horizontal="center" vertical="center"/>
      <protection locked="0"/>
    </xf>
    <xf numFmtId="4" fontId="27" fillId="19" borderId="1649" applyNumberFormat="0" applyProtection="0">
      <alignment horizontal="left" vertical="center" indent="1"/>
    </xf>
    <xf numFmtId="0" fontId="103" fillId="38" borderId="1581"/>
    <xf numFmtId="323" fontId="3" fillId="23" borderId="1503" applyFill="0" applyBorder="0" applyAlignment="0">
      <alignment horizontal="centerContinuous"/>
    </xf>
    <xf numFmtId="235" fontId="35" fillId="0" borderId="1531">
      <alignment horizontal="right" vertical="center"/>
      <protection locked="0"/>
    </xf>
    <xf numFmtId="237" fontId="35" fillId="0" borderId="1670">
      <alignment horizontal="right" vertical="center"/>
      <protection locked="0"/>
    </xf>
    <xf numFmtId="232" fontId="35" fillId="0" borderId="1641">
      <alignment horizontal="right" vertical="center"/>
      <protection locked="0"/>
    </xf>
    <xf numFmtId="232" fontId="35" fillId="0" borderId="1603">
      <alignment horizontal="right" vertical="center"/>
      <protection locked="0"/>
    </xf>
    <xf numFmtId="232" fontId="35" fillId="0" borderId="1641">
      <alignment horizontal="center" vertical="center"/>
      <protection locked="0"/>
    </xf>
    <xf numFmtId="311" fontId="219" fillId="0" borderId="1514" applyBorder="0">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6" fontId="35" fillId="0" borderId="1519">
      <alignment horizontal="center" vertical="center"/>
      <protection locked="0"/>
    </xf>
    <xf numFmtId="232" fontId="35" fillId="0" borderId="1519">
      <alignment horizontal="right" vertical="center"/>
      <protection locked="0"/>
    </xf>
    <xf numFmtId="237"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1" fontId="3" fillId="1" borderId="1513">
      <protection locked="0"/>
    </xf>
    <xf numFmtId="0" fontId="103" fillId="38" borderId="1520"/>
    <xf numFmtId="311" fontId="219" fillId="0" borderId="1514" applyBorder="0">
      <protection locked="0"/>
    </xf>
    <xf numFmtId="234" fontId="35" fillId="0" borderId="1670">
      <alignment horizontal="right" vertical="center"/>
      <protection locked="0"/>
    </xf>
    <xf numFmtId="232" fontId="35" fillId="0" borderId="1603">
      <alignment horizontal="right" vertical="center"/>
      <protection locked="0"/>
    </xf>
    <xf numFmtId="234" fontId="35" fillId="0" borderId="1614">
      <alignment horizontal="center" vertical="center"/>
      <protection locked="0"/>
    </xf>
    <xf numFmtId="237" fontId="35" fillId="0" borderId="1543">
      <alignment horizontal="right" vertical="center"/>
      <protection locked="0"/>
    </xf>
    <xf numFmtId="234" fontId="35" fillId="0" borderId="1543">
      <alignment horizontal="right" vertical="center"/>
      <protection locked="0"/>
    </xf>
    <xf numFmtId="236" fontId="35" fillId="0" borderId="1543">
      <alignment horizontal="right"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4" fontId="35" fillId="0" borderId="1519">
      <alignment horizontal="right" vertical="center"/>
      <protection locked="0"/>
    </xf>
    <xf numFmtId="0" fontId="103" fillId="38" borderId="1520"/>
    <xf numFmtId="244" fontId="85" fillId="0" borderId="1521"/>
    <xf numFmtId="274" fontId="35" fillId="0" borderId="1546"/>
    <xf numFmtId="4" fontId="27" fillId="19" borderId="1662" applyNumberFormat="0" applyProtection="0">
      <alignment horizontal="left" vertical="center" indent="1"/>
    </xf>
    <xf numFmtId="311" fontId="219" fillId="0" borderId="1634" applyBorder="0">
      <protection locked="0"/>
    </xf>
    <xf numFmtId="274" fontId="35" fillId="0" borderId="1522"/>
    <xf numFmtId="232" fontId="35" fillId="0" borderId="1614">
      <alignment horizontal="center" vertical="center"/>
      <protection locked="0"/>
    </xf>
    <xf numFmtId="233" fontId="35" fillId="0" borderId="1603">
      <alignment horizontal="center" vertical="center"/>
      <protection locked="0"/>
    </xf>
    <xf numFmtId="274" fontId="35" fillId="0" borderId="1644"/>
    <xf numFmtId="311" fontId="219" fillId="0" borderId="1598" applyBorder="0">
      <protection locked="0"/>
    </xf>
    <xf numFmtId="0" fontId="147" fillId="10" borderId="1433">
      <alignment horizontal="right"/>
    </xf>
    <xf numFmtId="235" fontId="35" fillId="0" borderId="1591">
      <alignment horizontal="right" vertical="center"/>
      <protection locked="0"/>
    </xf>
    <xf numFmtId="235" fontId="35" fillId="0" borderId="1603">
      <alignment horizontal="right" vertical="center"/>
      <protection locked="0"/>
    </xf>
    <xf numFmtId="233" fontId="35" fillId="0" borderId="1543">
      <alignment horizontal="center" vertical="center"/>
      <protection locked="0"/>
    </xf>
    <xf numFmtId="235" fontId="35" fillId="0" borderId="1567">
      <alignment horizontal="right" vertical="center"/>
      <protection locked="0"/>
    </xf>
    <xf numFmtId="8" fontId="141" fillId="0" borderId="1645">
      <protection locked="0"/>
    </xf>
    <xf numFmtId="0" fontId="95" fillId="0" borderId="1566" applyNumberFormat="0" applyFill="0" applyAlignment="0" applyProtection="0"/>
    <xf numFmtId="236" fontId="35" fillId="0" borderId="1580">
      <alignment horizontal="right" vertical="center"/>
      <protection locked="0"/>
    </xf>
    <xf numFmtId="0" fontId="35" fillId="0" borderId="1531">
      <alignment vertical="center"/>
      <protection locked="0"/>
    </xf>
    <xf numFmtId="232" fontId="35" fillId="0" borderId="1531">
      <alignment horizontal="center" vertical="center"/>
      <protection locked="0"/>
    </xf>
    <xf numFmtId="236" fontId="35" fillId="0" borderId="1531">
      <alignment horizontal="right" vertical="center"/>
      <protection locked="0"/>
    </xf>
    <xf numFmtId="4" fontId="27" fillId="19" borderId="1548" applyNumberFormat="0" applyProtection="0">
      <alignment horizontal="left" vertical="center" indent="1"/>
    </xf>
    <xf numFmtId="311" fontId="219" fillId="0" borderId="1502" applyBorder="0">
      <protection locked="0"/>
    </xf>
    <xf numFmtId="232" fontId="35" fillId="0" borderId="1543">
      <alignment horizontal="center" vertical="center"/>
      <protection locked="0"/>
    </xf>
    <xf numFmtId="236" fontId="35" fillId="0" borderId="1531">
      <alignment horizontal="center" vertical="center"/>
      <protection locked="0"/>
    </xf>
    <xf numFmtId="237" fontId="35" fillId="0" borderId="1657">
      <alignment horizontal="right" vertical="center"/>
      <protection locked="0"/>
    </xf>
    <xf numFmtId="202" fontId="115" fillId="18" borderId="1440">
      <alignment horizontal="right"/>
      <protection hidden="1"/>
    </xf>
    <xf numFmtId="1" fontId="3" fillId="1" borderId="1358">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244" fontId="85" fillId="0" borderId="1521"/>
    <xf numFmtId="274" fontId="35" fillId="0" borderId="1522"/>
    <xf numFmtId="49" fontId="36" fillId="0" borderId="1453"/>
    <xf numFmtId="15" fontId="35" fillId="0" borderId="1591">
      <alignment horizontal="center" vertical="center"/>
      <protection locked="0"/>
    </xf>
    <xf numFmtId="0" fontId="85" fillId="0" borderId="1523"/>
    <xf numFmtId="0" fontId="92" fillId="0" borderId="1433" applyFill="0">
      <alignment horizontal="center" vertical="center"/>
    </xf>
    <xf numFmtId="311" fontId="219" fillId="0" borderId="1586" applyBorder="0">
      <protection locked="0"/>
    </xf>
    <xf numFmtId="311" fontId="219" fillId="0" borderId="1502" applyBorder="0">
      <protection locked="0"/>
    </xf>
    <xf numFmtId="240" fontId="26" fillId="0" borderId="1589" applyFill="0"/>
    <xf numFmtId="15" fontId="35" fillId="0" borderId="1641">
      <alignment horizontal="center" vertical="center"/>
      <protection locked="0"/>
    </xf>
    <xf numFmtId="232" fontId="35" fillId="0" borderId="1543">
      <alignment horizontal="right" vertical="center"/>
      <protection locked="0"/>
    </xf>
    <xf numFmtId="236" fontId="35" fillId="0" borderId="1519">
      <alignment horizontal="center" vertical="center"/>
      <protection locked="0"/>
    </xf>
    <xf numFmtId="237" fontId="35" fillId="0" borderId="1519">
      <alignment horizontal="right" vertical="center"/>
      <protection locked="0"/>
    </xf>
    <xf numFmtId="234" fontId="35" fillId="0" borderId="1519">
      <alignment horizontal="right" vertical="center"/>
      <protection locked="0"/>
    </xf>
    <xf numFmtId="244" fontId="85" fillId="0" borderId="1545"/>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244" fontId="85" fillId="0" borderId="1521"/>
    <xf numFmtId="0" fontId="85" fillId="0" borderId="1618"/>
    <xf numFmtId="323" fontId="3" fillId="23" borderId="1610" applyFill="0" applyBorder="0" applyAlignment="0">
      <alignment horizontal="centerContinuous"/>
    </xf>
    <xf numFmtId="274" fontId="35" fillId="0" borderId="1644"/>
    <xf numFmtId="274" fontId="35" fillId="0" borderId="1522"/>
    <xf numFmtId="271" fontId="115" fillId="18" borderId="1639">
      <alignment horizontal="right"/>
    </xf>
    <xf numFmtId="4" fontId="27" fillId="19" borderId="1608" applyNumberFormat="0" applyProtection="0">
      <alignment horizontal="left" vertical="center" indent="1"/>
    </xf>
    <xf numFmtId="235" fontId="35" fillId="0" borderId="1567">
      <alignment horizontal="right" vertical="center"/>
      <protection locked="0"/>
    </xf>
    <xf numFmtId="4" fontId="27" fillId="19" borderId="1596" applyNumberFormat="0" applyProtection="0">
      <alignment horizontal="left" vertical="center" indent="1"/>
    </xf>
    <xf numFmtId="232" fontId="35" fillId="0" borderId="1591">
      <alignment horizontal="right" vertical="center"/>
      <protection locked="0"/>
    </xf>
    <xf numFmtId="244" fontId="85" fillId="0" borderId="1521"/>
    <xf numFmtId="0" fontId="85" fillId="0" borderId="1523"/>
    <xf numFmtId="235" fontId="35" fillId="0" borderId="1657">
      <alignment horizontal="center" vertical="center"/>
      <protection locked="0"/>
    </xf>
    <xf numFmtId="4" fontId="27" fillId="19" borderId="1512" applyNumberFormat="0" applyProtection="0">
      <alignment horizontal="left" vertical="center" indent="1"/>
    </xf>
    <xf numFmtId="0" fontId="92" fillId="0" borderId="1440" applyNumberFormat="0" applyFill="0" applyBorder="0" applyAlignment="0" applyProtection="0"/>
    <xf numFmtId="0" fontId="35" fillId="0" borderId="1531">
      <alignment vertical="center"/>
      <protection locked="0"/>
    </xf>
    <xf numFmtId="0" fontId="63" fillId="0" borderId="1433">
      <alignment horizontal="centerContinuous"/>
    </xf>
    <xf numFmtId="311" fontId="219" fillId="0" borderId="1514" applyBorder="0">
      <protection locked="0"/>
    </xf>
    <xf numFmtId="234" fontId="35" fillId="0" borderId="1543">
      <alignment horizontal="right" vertical="center"/>
      <protection locked="0"/>
    </xf>
    <xf numFmtId="244" fontId="85" fillId="0" borderId="1545"/>
    <xf numFmtId="233" fontId="35" fillId="0" borderId="1641">
      <alignment horizontal="center" vertical="center"/>
      <protection locked="0"/>
    </xf>
    <xf numFmtId="10" fontId="3" fillId="64" borderId="1433" applyNumberFormat="0" applyBorder="0" applyAlignment="0" applyProtection="0"/>
    <xf numFmtId="233" fontId="35" fillId="0" borderId="1531">
      <alignment horizontal="center" vertical="center"/>
      <protection locked="0"/>
    </xf>
    <xf numFmtId="236" fontId="35" fillId="0" borderId="1543">
      <alignment horizontal="right" vertical="center"/>
      <protection locked="0"/>
    </xf>
    <xf numFmtId="0" fontId="103" fillId="38" borderId="1604"/>
    <xf numFmtId="0" fontId="103" fillId="38" borderId="1568"/>
    <xf numFmtId="4" fontId="27" fillId="19" borderId="1512" applyNumberFormat="0" applyProtection="0">
      <alignment horizontal="left" vertical="center" indent="1"/>
    </xf>
    <xf numFmtId="234" fontId="35" fillId="0" borderId="1519">
      <alignment horizontal="center" vertical="center"/>
      <protection locked="0"/>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74" fontId="35" fillId="0" borderId="1510"/>
    <xf numFmtId="0" fontId="115" fillId="18" borderId="1639" applyProtection="0">
      <alignment horizontal="right"/>
      <protection locked="0"/>
    </xf>
    <xf numFmtId="0" fontId="95" fillId="0" borderId="1566" applyNumberFormat="0" applyFill="0" applyAlignment="0" applyProtection="0"/>
    <xf numFmtId="0" fontId="85" fillId="0" borderId="1511"/>
    <xf numFmtId="244" fontId="85" fillId="0" borderId="1545"/>
    <xf numFmtId="311" fontId="219" fillId="0" borderId="1502" applyBorder="0">
      <protection locked="0"/>
    </xf>
    <xf numFmtId="4" fontId="27" fillId="19" borderId="1512" applyNumberFormat="0" applyProtection="0">
      <alignment horizontal="left" vertical="center" indent="1"/>
    </xf>
    <xf numFmtId="234" fontId="35" fillId="0" borderId="1614">
      <alignment horizontal="right" vertical="center"/>
      <protection locked="0"/>
    </xf>
    <xf numFmtId="244" fontId="85" fillId="0" borderId="1629"/>
    <xf numFmtId="0" fontId="91" fillId="0" borderId="1440" applyNumberFormat="0" applyFill="0" applyBorder="0" applyAlignment="0" applyProtection="0"/>
    <xf numFmtId="235" fontId="35" fillId="0" borderId="1627">
      <alignment horizontal="center" vertical="center"/>
      <protection locked="0"/>
    </xf>
    <xf numFmtId="232" fontId="35" fillId="0" borderId="1519">
      <alignment horizontal="right" vertical="center"/>
      <protection locked="0"/>
    </xf>
    <xf numFmtId="235" fontId="35" fillId="0" borderId="1519">
      <alignment horizontal="center" vertical="center"/>
      <protection locked="0"/>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44" fontId="85" fillId="0" borderId="1659"/>
    <xf numFmtId="237" fontId="35" fillId="0" borderId="1657">
      <alignment horizontal="right" vertical="center"/>
      <protection locked="0"/>
    </xf>
    <xf numFmtId="0" fontId="103" fillId="38" borderId="1658"/>
    <xf numFmtId="235" fontId="35" fillId="0" borderId="1614">
      <alignment horizontal="center" vertical="center"/>
      <protection locked="0"/>
    </xf>
    <xf numFmtId="274" fontId="35" fillId="0" borderId="1510"/>
    <xf numFmtId="236" fontId="35" fillId="0" borderId="1591">
      <alignment horizontal="right" vertical="center"/>
      <protection locked="0"/>
    </xf>
    <xf numFmtId="235" fontId="35" fillId="0" borderId="1591">
      <alignment horizontal="right" vertical="center"/>
      <protection locked="0"/>
    </xf>
    <xf numFmtId="0" fontId="85" fillId="0" borderId="1511"/>
    <xf numFmtId="15" fontId="35" fillId="0" borderId="1567">
      <alignment horizontal="center" vertical="center"/>
      <protection locked="0"/>
    </xf>
    <xf numFmtId="236" fontId="35" fillId="0" borderId="1567">
      <alignment horizontal="right" vertical="center"/>
      <protection locked="0"/>
    </xf>
    <xf numFmtId="0" fontId="148" fillId="0" borderId="1516" applyNumberFormat="0" applyAlignment="0" applyProtection="0">
      <alignment horizontal="left" vertical="center"/>
    </xf>
    <xf numFmtId="236" fontId="35" fillId="0" borderId="1641">
      <alignment horizontal="center" vertical="center"/>
      <protection locked="0"/>
    </xf>
    <xf numFmtId="234" fontId="35" fillId="0" borderId="1627">
      <alignment horizontal="right" vertical="center"/>
      <protection locked="0"/>
    </xf>
    <xf numFmtId="175" fontId="43" fillId="0" borderId="1433" applyBorder="0"/>
    <xf numFmtId="0" fontId="95" fillId="0" borderId="1602" applyNumberFormat="0" applyFill="0" applyAlignment="0" applyProtection="0"/>
    <xf numFmtId="232" fontId="35" fillId="0" borderId="1603">
      <alignment horizontal="center" vertical="center"/>
      <protection locked="0"/>
    </xf>
    <xf numFmtId="274" fontId="35" fillId="0" borderId="1546"/>
    <xf numFmtId="232" fontId="35" fillId="0" borderId="1543">
      <alignment horizontal="center" vertical="center"/>
      <protection locked="0"/>
    </xf>
    <xf numFmtId="235" fontId="35" fillId="0" borderId="1543">
      <alignment horizontal="center" vertical="center"/>
      <protection locked="0"/>
    </xf>
    <xf numFmtId="235" fontId="35" fillId="0" borderId="1519">
      <alignment horizontal="center" vertical="center"/>
      <protection locked="0"/>
    </xf>
    <xf numFmtId="0" fontId="35" fillId="0" borderId="1519">
      <alignment vertical="center"/>
      <protection locked="0"/>
    </xf>
    <xf numFmtId="236" fontId="35" fillId="0" borderId="1519">
      <alignment horizontal="right" vertical="center"/>
      <protection locked="0"/>
    </xf>
    <xf numFmtId="233" fontId="35" fillId="0" borderId="1519">
      <alignment horizontal="right" vertical="center"/>
      <protection locked="0"/>
    </xf>
    <xf numFmtId="235" fontId="35" fillId="0" borderId="1519">
      <alignment horizontal="right" vertical="center"/>
      <protection locked="0"/>
    </xf>
    <xf numFmtId="240" fontId="26" fillId="0" borderId="1541" applyFill="0"/>
    <xf numFmtId="236" fontId="35" fillId="0" borderId="1614">
      <alignment horizontal="center" vertical="center"/>
      <protection locked="0"/>
    </xf>
    <xf numFmtId="274" fontId="35" fillId="0" borderId="1594"/>
    <xf numFmtId="0" fontId="35" fillId="0" borderId="1433" applyFill="0">
      <alignment horizontal="center" vertical="center"/>
    </xf>
    <xf numFmtId="15" fontId="35" fillId="0" borderId="1614">
      <alignment horizontal="center" vertical="center"/>
      <protection locked="0"/>
    </xf>
    <xf numFmtId="237" fontId="35" fillId="0" borderId="1591">
      <alignment horizontal="right" vertical="center"/>
      <protection locked="0"/>
    </xf>
    <xf numFmtId="15" fontId="35" fillId="0" borderId="1555">
      <alignment horizontal="center" vertical="center"/>
      <protection locked="0"/>
    </xf>
    <xf numFmtId="15" fontId="35" fillId="0" borderId="1641">
      <alignment horizontal="center" vertical="center"/>
      <protection locked="0"/>
    </xf>
    <xf numFmtId="232" fontId="35" fillId="0" borderId="1603">
      <alignment horizontal="right" vertical="center"/>
      <protection locked="0"/>
    </xf>
    <xf numFmtId="274" fontId="35" fillId="0" borderId="1534"/>
    <xf numFmtId="4" fontId="27" fillId="19" borderId="1512" applyNumberFormat="0" applyProtection="0">
      <alignment horizontal="left" vertical="center" indent="1"/>
    </xf>
    <xf numFmtId="233" fontId="35" fillId="0" borderId="1531">
      <alignment horizontal="center" vertical="center"/>
      <protection locked="0"/>
    </xf>
    <xf numFmtId="0" fontId="85" fillId="0" borderId="1535"/>
    <xf numFmtId="311" fontId="219" fillId="0" borderId="1502" applyBorder="0">
      <protection locked="0"/>
    </xf>
    <xf numFmtId="232" fontId="35" fillId="0" borderId="1641">
      <alignment horizontal="right" vertical="center"/>
      <protection locked="0"/>
    </xf>
    <xf numFmtId="244" fontId="85" fillId="0" borderId="1509"/>
    <xf numFmtId="311" fontId="219" fillId="0" borderId="1562" applyBorder="0">
      <protection locked="0"/>
    </xf>
    <xf numFmtId="4" fontId="27" fillId="19" borderId="1512" applyNumberFormat="0" applyProtection="0">
      <alignment horizontal="left" vertical="center" indent="1"/>
    </xf>
    <xf numFmtId="232" fontId="35" fillId="0" borderId="1627">
      <alignment horizontal="right" vertical="center"/>
      <protection locked="0"/>
    </xf>
    <xf numFmtId="237" fontId="35" fillId="0" borderId="1614">
      <alignment horizontal="right" vertical="center"/>
      <protection locked="0"/>
    </xf>
    <xf numFmtId="172" fontId="55" fillId="9" borderId="1433">
      <alignment horizontal="right"/>
      <protection locked="0"/>
    </xf>
    <xf numFmtId="0" fontId="35" fillId="0" borderId="1627">
      <alignment vertical="center"/>
      <protection locked="0"/>
    </xf>
    <xf numFmtId="233" fontId="35" fillId="0" borderId="1555">
      <alignment horizontal="center" vertical="center"/>
      <protection locked="0"/>
    </xf>
    <xf numFmtId="233" fontId="35" fillId="0" borderId="1543">
      <alignment horizontal="right" vertical="center"/>
      <protection locked="0"/>
    </xf>
    <xf numFmtId="168" fontId="3" fillId="8" borderId="1433" applyNumberFormat="0" applyFont="0" applyBorder="0" applyAlignment="0" applyProtection="0"/>
    <xf numFmtId="332" fontId="35" fillId="0" borderId="1433" applyFill="0">
      <alignment horizontal="center" vertical="center"/>
    </xf>
    <xf numFmtId="274" fontId="35" fillId="0" borderId="1617"/>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0" fontId="26" fillId="0" borderId="1505" applyFill="0"/>
    <xf numFmtId="274" fontId="35" fillId="0" borderId="1510"/>
    <xf numFmtId="0" fontId="59" fillId="74" borderId="1460">
      <alignment horizontal="left" vertical="center" wrapText="1"/>
    </xf>
    <xf numFmtId="244" fontId="85" fillId="0" borderId="1569"/>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0" fontId="147" fillId="10" borderId="1433">
      <alignment horizontal="right"/>
    </xf>
    <xf numFmtId="232" fontId="35" fillId="0" borderId="1627">
      <alignment horizontal="right" vertical="center"/>
      <protection locked="0"/>
    </xf>
    <xf numFmtId="0" fontId="95" fillId="0" borderId="1518" applyNumberFormat="0" applyFill="0" applyAlignment="0" applyProtection="0"/>
    <xf numFmtId="311" fontId="219" fillId="0" borderId="1598" applyBorder="0">
      <protection locked="0"/>
    </xf>
    <xf numFmtId="237" fontId="35" fillId="0" borderId="1603">
      <alignment horizontal="right" vertical="center"/>
      <protection locked="0"/>
    </xf>
    <xf numFmtId="234" fontId="35" fillId="0" borderId="1603">
      <alignment horizontal="right" vertical="center"/>
      <protection locked="0"/>
    </xf>
    <xf numFmtId="234" fontId="35" fillId="0" borderId="1531">
      <alignment horizontal="center" vertical="center"/>
      <protection locked="0"/>
    </xf>
    <xf numFmtId="0" fontId="35" fillId="0" borderId="1531">
      <alignment vertical="center"/>
      <protection locked="0"/>
    </xf>
    <xf numFmtId="244" fontId="85" fillId="0" borderId="1533"/>
    <xf numFmtId="0" fontId="92" fillId="0" borderId="1433" applyFill="0">
      <alignment horizontal="center" vertical="center"/>
    </xf>
    <xf numFmtId="332" fontId="35" fillId="0" borderId="1433" applyFill="0">
      <alignment horizontal="center" vertical="center"/>
    </xf>
    <xf numFmtId="49" fontId="253" fillId="47" borderId="1433">
      <alignment horizontal="center"/>
    </xf>
    <xf numFmtId="175" fontId="43" fillId="0" borderId="1433" applyBorder="0"/>
    <xf numFmtId="233" fontId="35" fillId="0" borderId="1567">
      <alignment horizontal="center" vertical="center"/>
      <protection locked="0"/>
    </xf>
    <xf numFmtId="4" fontId="27" fillId="19" borderId="1548" applyNumberFormat="0" applyProtection="0">
      <alignment horizontal="left" vertical="center" indent="1"/>
    </xf>
    <xf numFmtId="236" fontId="35" fillId="0" borderId="1603">
      <alignment horizontal="right" vertical="center"/>
      <protection locked="0"/>
    </xf>
    <xf numFmtId="270" fontId="115" fillId="46" borderId="1440">
      <protection hidden="1"/>
    </xf>
    <xf numFmtId="8" fontId="141" fillId="0" borderId="1448">
      <protection locked="0"/>
    </xf>
    <xf numFmtId="274" fontId="35" fillId="0" borderId="1522"/>
    <xf numFmtId="4" fontId="27" fillId="19" borderId="1512" applyNumberFormat="0" applyProtection="0">
      <alignment horizontal="left" vertical="center" indent="1"/>
    </xf>
    <xf numFmtId="232" fontId="35" fillId="0" borderId="1580">
      <alignment horizontal="right" vertical="center"/>
      <protection locked="0"/>
    </xf>
    <xf numFmtId="244" fontId="85" fillId="0" borderId="1593"/>
    <xf numFmtId="234" fontId="35" fillId="0" borderId="1614">
      <alignment horizontal="right" vertical="center"/>
      <protection locked="0"/>
    </xf>
    <xf numFmtId="233" fontId="35" fillId="0" borderId="1641">
      <alignment horizontal="right" vertical="center"/>
      <protection locked="0"/>
    </xf>
    <xf numFmtId="0" fontId="18" fillId="0" borderId="1440" applyNumberFormat="0" applyFill="0" applyBorder="0" applyAlignment="0" applyProtection="0"/>
    <xf numFmtId="236" fontId="35" fillId="0" borderId="1627">
      <alignment horizontal="right" vertical="center"/>
      <protection locked="0"/>
    </xf>
    <xf numFmtId="0" fontId="85" fillId="0" borderId="1535"/>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4" fontId="35" fillId="0" borderId="1555">
      <alignment horizontal="right" vertical="center"/>
      <protection locked="0"/>
    </xf>
    <xf numFmtId="0" fontId="103" fillId="38" borderId="1508"/>
    <xf numFmtId="274" fontId="35" fillId="0" borderId="1510"/>
    <xf numFmtId="235" fontId="35" fillId="0" borderId="1603">
      <alignment horizontal="center" vertical="center"/>
      <protection locked="0"/>
    </xf>
    <xf numFmtId="0" fontId="103" fillId="38" borderId="1604"/>
    <xf numFmtId="0" fontId="85" fillId="0" borderId="1511"/>
    <xf numFmtId="232" fontId="35" fillId="0" borderId="1641">
      <alignment horizontal="center" vertical="center"/>
      <protection locked="0"/>
    </xf>
    <xf numFmtId="323" fontId="3" fillId="23" borderId="1503" applyFill="0" applyBorder="0" applyAlignment="0">
      <alignment horizontal="centerContinuous"/>
    </xf>
    <xf numFmtId="311" fontId="219" fillId="0" borderId="1502" applyBorder="0">
      <protection locked="0"/>
    </xf>
    <xf numFmtId="236" fontId="35" fillId="0" borderId="1567">
      <alignment horizontal="center" vertical="center"/>
      <protection locked="0"/>
    </xf>
    <xf numFmtId="309" fontId="156" fillId="6" borderId="1433"/>
    <xf numFmtId="0" fontId="103" fillId="38" borderId="1544"/>
    <xf numFmtId="4" fontId="27" fillId="19" borderId="1524" applyNumberFormat="0" applyProtection="0">
      <alignment horizontal="left" vertical="center" indent="1"/>
    </xf>
    <xf numFmtId="15" fontId="35" fillId="0" borderId="1603">
      <alignment horizontal="center" vertical="center"/>
      <protection locked="0"/>
    </xf>
    <xf numFmtId="244" fontId="85" fillId="0" borderId="1582"/>
    <xf numFmtId="235" fontId="35" fillId="0" borderId="1580">
      <alignment horizontal="right" vertical="center"/>
      <protection locked="0"/>
    </xf>
    <xf numFmtId="244" fontId="85" fillId="0" borderId="1643"/>
    <xf numFmtId="236" fontId="35" fillId="0" borderId="1627">
      <alignment horizontal="right" vertical="center"/>
      <protection locked="0"/>
    </xf>
    <xf numFmtId="4" fontId="27" fillId="19" borderId="1524" applyNumberFormat="0" applyProtection="0">
      <alignment horizontal="left" vertical="center" indent="1"/>
    </xf>
    <xf numFmtId="232" fontId="35" fillId="0" borderId="1519">
      <alignment horizontal="center" vertical="center"/>
      <protection locked="0"/>
    </xf>
    <xf numFmtId="311" fontId="219" fillId="0" borderId="1514" applyBorder="0">
      <protection locked="0"/>
    </xf>
    <xf numFmtId="233" fontId="35" fillId="0" borderId="1519">
      <alignment horizontal="right" vertical="center"/>
      <protection locked="0"/>
    </xf>
    <xf numFmtId="0" fontId="148" fillId="0" borderId="1540" applyNumberFormat="0" applyAlignment="0" applyProtection="0">
      <alignment horizontal="left" vertical="center"/>
    </xf>
    <xf numFmtId="271" fontId="115" fillId="18" borderId="1639">
      <alignment horizontal="right"/>
    </xf>
    <xf numFmtId="236" fontId="35" fillId="0" borderId="1603">
      <alignment horizontal="right" vertical="center"/>
      <protection locked="0"/>
    </xf>
    <xf numFmtId="233" fontId="35" fillId="0" borderId="1591">
      <alignment horizontal="right" vertical="center"/>
      <protection locked="0"/>
    </xf>
    <xf numFmtId="4" fontId="27" fillId="19" borderId="1512" applyNumberFormat="0" applyProtection="0">
      <alignment horizontal="left" vertical="center" indent="1"/>
    </xf>
    <xf numFmtId="234" fontId="35" fillId="0" borderId="1627">
      <alignment horizontal="center" vertical="center"/>
      <protection locked="0"/>
    </xf>
    <xf numFmtId="0" fontId="35" fillId="0" borderId="1603">
      <alignment vertical="center"/>
      <protection locked="0"/>
    </xf>
    <xf numFmtId="311" fontId="219" fillId="0" borderId="1664" applyBorder="0">
      <protection locked="0"/>
    </xf>
    <xf numFmtId="233" fontId="35" fillId="0" borderId="1627">
      <alignment horizontal="center" vertical="center"/>
      <protection locked="0"/>
    </xf>
    <xf numFmtId="234" fontId="35" fillId="0" borderId="1531">
      <alignment horizontal="center" vertical="center"/>
      <protection locked="0"/>
    </xf>
    <xf numFmtId="8" fontId="141" fillId="0" borderId="1448">
      <protection locked="0"/>
    </xf>
    <xf numFmtId="311" fontId="219" fillId="0" borderId="1622" applyBorder="0">
      <protection locked="0"/>
    </xf>
    <xf numFmtId="175" fontId="46" fillId="0" borderId="1433"/>
    <xf numFmtId="172" fontId="55" fillId="9" borderId="1433">
      <alignment horizontal="right"/>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1" fontId="3" fillId="1" borderId="1633">
      <protection locked="0"/>
    </xf>
    <xf numFmtId="274" fontId="35" fillId="0" borderId="1522"/>
    <xf numFmtId="233" fontId="35" fillId="0" borderId="1591">
      <alignment horizontal="center" vertical="center"/>
      <protection locked="0"/>
    </xf>
    <xf numFmtId="0" fontId="85" fillId="0" borderId="1523"/>
    <xf numFmtId="0" fontId="103" fillId="38" borderId="1658"/>
    <xf numFmtId="4" fontId="27" fillId="19" borderId="1619" applyNumberFormat="0" applyProtection="0">
      <alignment horizontal="left" vertical="center" indent="1"/>
    </xf>
    <xf numFmtId="311" fontId="219" fillId="0" borderId="1502" applyBorder="0">
      <protection locked="0"/>
    </xf>
    <xf numFmtId="0" fontId="35" fillId="0" borderId="1639" applyNumberFormat="0" applyFill="0" applyAlignment="0" applyProtection="0"/>
    <xf numFmtId="232" fontId="35" fillId="0" borderId="1543">
      <alignment horizontal="right" vertical="center"/>
      <protection locked="0"/>
    </xf>
    <xf numFmtId="311" fontId="219" fillId="0" borderId="1538" applyBorder="0">
      <protection locked="0"/>
    </xf>
    <xf numFmtId="232" fontId="35" fillId="0" borderId="1603">
      <alignment horizontal="center" vertical="center"/>
      <protection locked="0"/>
    </xf>
    <xf numFmtId="0" fontId="148" fillId="0" borderId="1564" applyNumberFormat="0" applyAlignment="0" applyProtection="0">
      <alignment horizontal="left" vertical="center"/>
    </xf>
    <xf numFmtId="234" fontId="35" fillId="0" borderId="1531">
      <alignment horizontal="right" vertical="center"/>
      <protection locked="0"/>
    </xf>
    <xf numFmtId="233" fontId="35" fillId="0" borderId="1555">
      <alignment horizontal="center" vertical="center"/>
      <protection locked="0"/>
    </xf>
    <xf numFmtId="244" fontId="85" fillId="0" borderId="1629"/>
    <xf numFmtId="311" fontId="219" fillId="0" borderId="1652" applyBorder="0">
      <protection locked="0"/>
    </xf>
    <xf numFmtId="0" fontId="115" fillId="18" borderId="1440" applyProtection="0">
      <alignment horizontal="right"/>
      <protection locked="0"/>
    </xf>
    <xf numFmtId="4" fontId="27" fillId="19" borderId="1536" applyNumberFormat="0" applyProtection="0">
      <alignment horizontal="left" vertical="center" indent="1"/>
    </xf>
    <xf numFmtId="0" fontId="103" fillId="38" borderId="1642"/>
    <xf numFmtId="233" fontId="35" fillId="0" borderId="1567">
      <alignment horizontal="right" vertical="center"/>
      <protection locked="0"/>
    </xf>
    <xf numFmtId="237" fontId="35" fillId="0" borderId="1603">
      <alignment horizontal="right" vertical="center"/>
      <protection locked="0"/>
    </xf>
    <xf numFmtId="0" fontId="35" fillId="0" borderId="1670">
      <alignment vertical="center"/>
      <protection locked="0"/>
    </xf>
    <xf numFmtId="0" fontId="59" fillId="74" borderId="1460">
      <alignment horizontal="left" vertical="center" wrapText="1"/>
    </xf>
    <xf numFmtId="234" fontId="35" fillId="0" borderId="1543">
      <alignment horizontal="center" vertical="center"/>
      <protection locked="0"/>
    </xf>
    <xf numFmtId="0" fontId="85" fillId="0" borderId="1523"/>
    <xf numFmtId="244" fontId="85" fillId="0" borderId="1593"/>
    <xf numFmtId="234" fontId="35" fillId="0" borderId="1603">
      <alignment horizontal="center" vertical="center"/>
      <protection locked="0"/>
    </xf>
    <xf numFmtId="233" fontId="35" fillId="0" borderId="1641">
      <alignment horizontal="right" vertical="center"/>
      <protection locked="0"/>
    </xf>
    <xf numFmtId="234" fontId="35" fillId="0" borderId="1603">
      <alignment horizontal="right" vertical="center"/>
      <protection locked="0"/>
    </xf>
    <xf numFmtId="0" fontId="85" fillId="0" borderId="1607"/>
    <xf numFmtId="236" fontId="35" fillId="0" borderId="1614">
      <alignment horizontal="center" vertical="center"/>
      <protection locked="0"/>
    </xf>
    <xf numFmtId="0" fontId="147" fillId="10" borderId="1433">
      <alignment horizontal="right"/>
    </xf>
    <xf numFmtId="0" fontId="92" fillId="0" borderId="1639" applyNumberFormat="0" applyFill="0" applyBorder="0" applyAlignment="0" applyProtection="0"/>
    <xf numFmtId="0" fontId="95" fillId="0" borderId="1626" applyNumberFormat="0" applyFill="0" applyAlignment="0" applyProtection="0"/>
    <xf numFmtId="232" fontId="35" fillId="0" borderId="1531">
      <alignment horizontal="center" vertical="center"/>
      <protection locked="0"/>
    </xf>
    <xf numFmtId="235" fontId="35" fillId="0" borderId="1531">
      <alignment horizontal="center" vertical="center"/>
      <protection locked="0"/>
    </xf>
    <xf numFmtId="237" fontId="35" fillId="0" borderId="1531">
      <alignment horizontal="right" vertical="center"/>
      <protection locked="0"/>
    </xf>
    <xf numFmtId="236" fontId="35" fillId="0" borderId="1531">
      <alignment horizontal="right" vertical="center"/>
      <protection locked="0"/>
    </xf>
    <xf numFmtId="0" fontId="103" fillId="38" borderId="1532"/>
    <xf numFmtId="235" fontId="35" fillId="0" borderId="1603">
      <alignment horizontal="center" vertical="center"/>
      <protection locked="0"/>
    </xf>
    <xf numFmtId="0" fontId="95" fillId="0" borderId="1602" applyNumberFormat="0" applyFill="0" applyAlignment="0" applyProtection="0"/>
    <xf numFmtId="236" fontId="35" fillId="0" borderId="1603">
      <alignment horizontal="center" vertical="center"/>
      <protection locked="0"/>
    </xf>
    <xf numFmtId="232" fontId="35" fillId="0" borderId="1555">
      <alignment horizontal="center" vertical="center"/>
      <protection locked="0"/>
    </xf>
    <xf numFmtId="237" fontId="35" fillId="0" borderId="1555">
      <alignment horizontal="right" vertical="center"/>
      <protection locked="0"/>
    </xf>
    <xf numFmtId="236" fontId="35" fillId="0" borderId="1555">
      <alignment horizontal="right" vertical="center"/>
      <protection locked="0"/>
    </xf>
    <xf numFmtId="240" fontId="26" fillId="0" borderId="1529" applyFill="0"/>
    <xf numFmtId="309" fontId="156" fillId="6" borderId="1651"/>
    <xf numFmtId="0" fontId="148" fillId="0" borderId="1654" applyNumberFormat="0" applyAlignment="0" applyProtection="0">
      <alignment horizontal="left" vertical="center"/>
    </xf>
    <xf numFmtId="1" fontId="3" fillId="1" borderId="1597">
      <protection locked="0"/>
    </xf>
    <xf numFmtId="236" fontId="35" fillId="0" borderId="1627">
      <alignment horizontal="center" vertical="center"/>
      <protection locked="0"/>
    </xf>
    <xf numFmtId="232" fontId="35" fillId="0" borderId="1657">
      <alignment horizontal="center" vertical="center"/>
      <protection locked="0"/>
    </xf>
    <xf numFmtId="233" fontId="35" fillId="0" borderId="1580">
      <alignment horizontal="center" vertical="center"/>
      <protection locked="0"/>
    </xf>
    <xf numFmtId="0" fontId="85" fillId="0" borderId="1631"/>
    <xf numFmtId="4" fontId="27" fillId="19" borderId="1662" applyNumberFormat="0" applyProtection="0">
      <alignment horizontal="left" vertical="center" indent="1"/>
    </xf>
    <xf numFmtId="269" fontId="115" fillId="45" borderId="1440">
      <protection hidden="1"/>
    </xf>
    <xf numFmtId="202" fontId="115" fillId="18" borderId="1440">
      <alignment horizontal="right"/>
      <protection hidden="1"/>
    </xf>
    <xf numFmtId="0" fontId="95" fillId="0" borderId="1613" applyNumberFormat="0" applyFill="0" applyAlignment="0" applyProtection="0"/>
    <xf numFmtId="240" fontId="26" fillId="0" borderId="1625" applyFill="0"/>
    <xf numFmtId="1" fontId="3" fillId="1" borderId="1597">
      <protection locked="0"/>
    </xf>
    <xf numFmtId="4" fontId="27" fillId="19" borderId="1524" applyNumberFormat="0" applyProtection="0">
      <alignment horizontal="left" vertical="center" indent="1"/>
    </xf>
    <xf numFmtId="49" fontId="36" fillId="0" borderId="1453"/>
    <xf numFmtId="0" fontId="103" fillId="38" borderId="1556"/>
    <xf numFmtId="1" fontId="3" fillId="1" borderId="1585">
      <protection locked="0"/>
    </xf>
    <xf numFmtId="235" fontId="35" fillId="0" borderId="1641">
      <alignment horizontal="right" vertical="center"/>
      <protection locked="0"/>
    </xf>
    <xf numFmtId="234" fontId="35" fillId="0" borderId="1641">
      <alignment horizontal="center"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323" fontId="3" fillId="23" borderId="1635" applyFill="0" applyBorder="0" applyAlignment="0">
      <alignment horizontal="centerContinuous"/>
    </xf>
    <xf numFmtId="274" fontId="35" fillId="0" borderId="1522"/>
    <xf numFmtId="185" fontId="47" fillId="57" borderId="1433" applyFont="0" applyFill="0" applyBorder="0" applyAlignment="0" applyProtection="0">
      <protection locked="0"/>
    </xf>
    <xf numFmtId="0" fontId="85" fillId="0" borderId="1523"/>
    <xf numFmtId="0" fontId="115" fillId="18" borderId="1440" applyProtection="0">
      <alignment horizontal="right"/>
      <protection locked="0"/>
    </xf>
    <xf numFmtId="311" fontId="219" fillId="0" borderId="1514" applyBorder="0">
      <protection locked="0"/>
    </xf>
    <xf numFmtId="234" fontId="35" fillId="0" borderId="1670">
      <alignment horizontal="center" vertical="center"/>
      <protection locked="0"/>
    </xf>
    <xf numFmtId="235" fontId="35" fillId="0" borderId="1567">
      <alignment horizontal="center" vertical="center"/>
      <protection locked="0"/>
    </xf>
    <xf numFmtId="0" fontId="35" fillId="0" borderId="1567">
      <alignment vertical="center"/>
      <protection locked="0"/>
    </xf>
    <xf numFmtId="237" fontId="35" fillId="0" borderId="1567">
      <alignment horizontal="right" vertical="center"/>
      <protection locked="0"/>
    </xf>
    <xf numFmtId="234" fontId="35" fillId="0" borderId="1567">
      <alignment horizontal="right" vertical="center"/>
      <protection locked="0"/>
    </xf>
    <xf numFmtId="236" fontId="35" fillId="0" borderId="1567">
      <alignment horizontal="right" vertical="center"/>
      <protection locked="0"/>
    </xf>
    <xf numFmtId="0" fontId="103" fillId="38" borderId="1568"/>
    <xf numFmtId="274" fontId="35" fillId="0" borderId="1570"/>
    <xf numFmtId="0" fontId="85" fillId="0" borderId="1571"/>
    <xf numFmtId="235" fontId="35" fillId="0" borderId="1614">
      <alignment horizontal="right" vertical="center"/>
      <protection locked="0"/>
    </xf>
    <xf numFmtId="237" fontId="35" fillId="0" borderId="1657">
      <alignment horizontal="right" vertical="center"/>
      <protection locked="0"/>
    </xf>
    <xf numFmtId="311" fontId="219" fillId="0" borderId="1526" applyBorder="0">
      <protection locked="0"/>
    </xf>
    <xf numFmtId="236" fontId="35" fillId="0" borderId="1580">
      <alignment horizontal="center" vertical="center"/>
      <protection locked="0"/>
    </xf>
    <xf numFmtId="233" fontId="35" fillId="0" borderId="1531">
      <alignment horizontal="center" vertical="center"/>
      <protection locked="0"/>
    </xf>
    <xf numFmtId="235" fontId="35" fillId="0" borderId="1531">
      <alignment horizontal="center" vertical="center"/>
      <protection locked="0"/>
    </xf>
    <xf numFmtId="0" fontId="35" fillId="0" borderId="1531">
      <alignment vertical="center"/>
      <protection locked="0"/>
    </xf>
    <xf numFmtId="274" fontId="35" fillId="0" borderId="1630"/>
    <xf numFmtId="4" fontId="27" fillId="19" borderId="1536" applyNumberFormat="0" applyProtection="0">
      <alignment horizontal="left" vertical="center" indent="1"/>
    </xf>
    <xf numFmtId="232" fontId="35" fillId="0" borderId="1657">
      <alignment horizontal="right" vertical="center"/>
      <protection locked="0"/>
    </xf>
    <xf numFmtId="232" fontId="35" fillId="0" borderId="1657">
      <alignment horizontal="right" vertical="center"/>
      <protection locked="0"/>
    </xf>
    <xf numFmtId="234" fontId="35" fillId="0" borderId="1603">
      <alignment horizontal="right" vertical="center"/>
      <protection locked="0"/>
    </xf>
    <xf numFmtId="0" fontId="95" fillId="0" borderId="1554" applyNumberFormat="0" applyFill="0" applyAlignment="0" applyProtection="0"/>
    <xf numFmtId="236" fontId="35" fillId="0" borderId="1603">
      <alignment horizontal="right" vertical="center"/>
      <protection locked="0"/>
    </xf>
    <xf numFmtId="235" fontId="35" fillId="0" borderId="1603">
      <alignment horizontal="right" vertical="center"/>
      <protection locked="0"/>
    </xf>
    <xf numFmtId="236" fontId="35" fillId="0" borderId="1567">
      <alignment horizontal="right" vertical="center"/>
      <protection locked="0"/>
    </xf>
    <xf numFmtId="0" fontId="103" fillId="38" borderId="1568"/>
    <xf numFmtId="0" fontId="95" fillId="0" borderId="1530" applyNumberFormat="0" applyFill="0" applyAlignment="0" applyProtection="0"/>
    <xf numFmtId="232" fontId="35" fillId="0" borderId="1531">
      <alignment horizontal="center" vertical="center"/>
      <protection locked="0"/>
    </xf>
    <xf numFmtId="15" fontId="35" fillId="0" borderId="1531">
      <alignment horizontal="center" vertical="center"/>
      <protection locked="0"/>
    </xf>
    <xf numFmtId="233" fontId="35" fillId="0" borderId="1531">
      <alignment horizontal="center" vertical="center"/>
      <protection locked="0"/>
    </xf>
    <xf numFmtId="234" fontId="35" fillId="0" borderId="1531">
      <alignment horizontal="center" vertical="center"/>
      <protection locked="0"/>
    </xf>
    <xf numFmtId="235" fontId="35" fillId="0" borderId="1531">
      <alignment horizontal="center" vertical="center"/>
      <protection locked="0"/>
    </xf>
    <xf numFmtId="236" fontId="35" fillId="0" borderId="1531">
      <alignment horizontal="center" vertical="center"/>
      <protection locked="0"/>
    </xf>
    <xf numFmtId="0" fontId="35" fillId="0" borderId="1531">
      <alignment vertical="center"/>
      <protection locked="0"/>
    </xf>
    <xf numFmtId="232" fontId="35" fillId="0" borderId="1531">
      <alignment horizontal="right" vertical="center"/>
      <protection locked="0"/>
    </xf>
    <xf numFmtId="237" fontId="35" fillId="0" borderId="1531">
      <alignment horizontal="right" vertical="center"/>
      <protection locked="0"/>
    </xf>
    <xf numFmtId="233" fontId="35" fillId="0" borderId="1531">
      <alignment horizontal="right" vertical="center"/>
      <protection locked="0"/>
    </xf>
    <xf numFmtId="234" fontId="35" fillId="0" borderId="1531">
      <alignment horizontal="right" vertical="center"/>
      <protection locked="0"/>
    </xf>
    <xf numFmtId="235" fontId="35" fillId="0" borderId="1531">
      <alignment horizontal="right" vertical="center"/>
      <protection locked="0"/>
    </xf>
    <xf numFmtId="236" fontId="35" fillId="0" borderId="1531">
      <alignment horizontal="right" vertical="center"/>
      <protection locked="0"/>
    </xf>
    <xf numFmtId="0" fontId="103" fillId="38" borderId="1532"/>
    <xf numFmtId="234" fontId="35" fillId="0" borderId="1603">
      <alignment horizontal="center" vertical="center"/>
      <protection locked="0"/>
    </xf>
    <xf numFmtId="244" fontId="85" fillId="0" borderId="1557"/>
    <xf numFmtId="274" fontId="35" fillId="0" borderId="1534"/>
    <xf numFmtId="237" fontId="35" fillId="0" borderId="1627">
      <alignment horizontal="right" vertical="center"/>
      <protection locked="0"/>
    </xf>
    <xf numFmtId="0" fontId="85" fillId="0" borderId="1535"/>
    <xf numFmtId="311" fontId="219" fillId="0" borderId="1526" applyBorder="0">
      <protection locked="0"/>
    </xf>
    <xf numFmtId="0" fontId="35" fillId="0" borderId="1433" applyFill="0">
      <alignment horizontal="center" vertical="center"/>
    </xf>
    <xf numFmtId="232" fontId="35" fillId="0" borderId="1670">
      <alignment horizontal="right" vertical="center"/>
      <protection locked="0"/>
    </xf>
    <xf numFmtId="237" fontId="35" fillId="0" borderId="1603">
      <alignment horizontal="right" vertical="center"/>
      <protection locked="0"/>
    </xf>
    <xf numFmtId="4" fontId="27" fillId="19" borderId="1572" applyNumberFormat="0" applyProtection="0">
      <alignment horizontal="left" vertical="center" indent="1"/>
    </xf>
    <xf numFmtId="0" fontId="115" fillId="18" borderId="1440" applyProtection="0">
      <alignment horizontal="right"/>
      <protection locked="0"/>
    </xf>
    <xf numFmtId="0" fontId="95" fillId="0" borderId="1602" applyNumberFormat="0" applyFill="0" applyAlignment="0" applyProtection="0"/>
    <xf numFmtId="274" fontId="35" fillId="0" borderId="1606"/>
    <xf numFmtId="4" fontId="27" fillId="19" borderId="1649" applyNumberFormat="0" applyProtection="0">
      <alignment horizontal="left" vertical="center" indent="1"/>
    </xf>
    <xf numFmtId="311" fontId="219" fillId="0" borderId="1538" applyBorder="0">
      <protection locked="0"/>
    </xf>
    <xf numFmtId="0" fontId="59" fillId="74" borderId="1460">
      <alignment horizontal="left" vertical="center" wrapText="1"/>
    </xf>
    <xf numFmtId="10" fontId="3" fillId="57" borderId="1433" applyNumberFormat="0" applyFont="0" applyBorder="0" applyAlignment="0" applyProtection="0">
      <protection locked="0"/>
    </xf>
    <xf numFmtId="0" fontId="95" fillId="0" borderId="1640" applyNumberFormat="0" applyFill="0" applyAlignment="0" applyProtection="0"/>
    <xf numFmtId="0" fontId="35" fillId="0" borderId="1603">
      <alignment vertical="center"/>
      <protection locked="0"/>
    </xf>
    <xf numFmtId="235" fontId="35" fillId="0" borderId="1641">
      <alignment horizontal="right" vertical="center"/>
      <protection locked="0"/>
    </xf>
    <xf numFmtId="4" fontId="27" fillId="19" borderId="1548" applyNumberFormat="0" applyProtection="0">
      <alignment horizontal="left" vertical="center" indent="1"/>
    </xf>
    <xf numFmtId="15" fontId="35" fillId="0" borderId="1567">
      <alignment horizontal="center" vertical="center"/>
      <protection locked="0"/>
    </xf>
    <xf numFmtId="0" fontId="92" fillId="0" borderId="1433" applyFill="0">
      <alignment horizontal="center" vertical="center"/>
    </xf>
    <xf numFmtId="244" fontId="85" fillId="0" borderId="1672"/>
    <xf numFmtId="0" fontId="103" fillId="38" borderId="1671"/>
    <xf numFmtId="0" fontId="95" fillId="0" borderId="1542" applyNumberFormat="0" applyFill="0" applyAlignment="0" applyProtection="0"/>
    <xf numFmtId="232" fontId="35" fillId="0" borderId="1543">
      <alignment horizontal="center" vertical="center"/>
      <protection locked="0"/>
    </xf>
    <xf numFmtId="15" fontId="35" fillId="0" borderId="1543">
      <alignment horizontal="center" vertical="center"/>
      <protection locked="0"/>
    </xf>
    <xf numFmtId="233" fontId="35" fillId="0" borderId="1543">
      <alignment horizontal="center" vertical="center"/>
      <protection locked="0"/>
    </xf>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2" fontId="35" fillId="0" borderId="1543">
      <alignment horizontal="right" vertical="center"/>
      <protection locked="0"/>
    </xf>
    <xf numFmtId="237" fontId="35" fillId="0" borderId="1543">
      <alignment horizontal="right" vertical="center"/>
      <protection locked="0"/>
    </xf>
    <xf numFmtId="233"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0" fontId="103" fillId="38" borderId="1544"/>
    <xf numFmtId="0" fontId="110" fillId="43" borderId="1433" applyNumberFormat="0" applyFont="0" applyAlignment="0" applyProtection="0"/>
    <xf numFmtId="274" fontId="35" fillId="0" borderId="1546"/>
    <xf numFmtId="0" fontId="85" fillId="0" borderId="1547"/>
    <xf numFmtId="0" fontId="148" fillId="0" borderId="1540" applyNumberFormat="0" applyAlignment="0" applyProtection="0">
      <alignment horizontal="left" vertical="center"/>
    </xf>
    <xf numFmtId="323" fontId="3" fillId="23" borderId="1539" applyFill="0" applyBorder="0" applyAlignment="0">
      <alignment horizontal="centerContinuous"/>
    </xf>
    <xf numFmtId="311" fontId="219" fillId="0" borderId="1538" applyBorder="0">
      <protection locked="0"/>
    </xf>
    <xf numFmtId="235" fontId="35" fillId="0" borderId="1627">
      <alignment horizontal="center" vertical="center"/>
      <protection locked="0"/>
    </xf>
    <xf numFmtId="0" fontId="148" fillId="0" borderId="1600" applyNumberFormat="0" applyAlignment="0" applyProtection="0">
      <alignment horizontal="left" vertical="center"/>
    </xf>
    <xf numFmtId="236" fontId="35" fillId="0" borderId="1614">
      <alignment horizontal="right" vertical="center"/>
      <protection locked="0"/>
    </xf>
    <xf numFmtId="15" fontId="35" fillId="0" borderId="1670">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0" fontId="35" fillId="0" borderId="1555">
      <alignment vertical="center"/>
      <protection locked="0"/>
    </xf>
    <xf numFmtId="232" fontId="35" fillId="0" borderId="1555">
      <alignment horizontal="right" vertical="center"/>
      <protection locked="0"/>
    </xf>
    <xf numFmtId="237" fontId="35" fillId="0" borderId="1555">
      <alignment horizontal="right" vertical="center"/>
      <protection locked="0"/>
    </xf>
    <xf numFmtId="233"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0" fontId="103" fillId="38" borderId="1556"/>
    <xf numFmtId="244" fontId="85" fillId="0" borderId="1557"/>
    <xf numFmtId="240" fontId="26" fillId="0" borderId="1601" applyFill="0"/>
    <xf numFmtId="240" fontId="26" fillId="0" borderId="1577" applyFill="0"/>
    <xf numFmtId="274" fontId="35" fillId="0" borderId="1558"/>
    <xf numFmtId="232" fontId="35" fillId="0" borderId="1627">
      <alignment horizontal="center" vertical="center"/>
      <protection locked="0"/>
    </xf>
    <xf numFmtId="0" fontId="85" fillId="0" borderId="1559"/>
    <xf numFmtId="234" fontId="35" fillId="0" borderId="1627">
      <alignment horizontal="right" vertical="center"/>
      <protection locked="0"/>
    </xf>
    <xf numFmtId="0" fontId="85" fillId="0" borderId="1631"/>
    <xf numFmtId="0" fontId="148" fillId="0" borderId="1576" applyNumberFormat="0" applyAlignment="0" applyProtection="0">
      <alignment horizontal="left" vertical="center"/>
    </xf>
    <xf numFmtId="235" fontId="35" fillId="0" borderId="1641">
      <alignment horizontal="center" vertical="center"/>
      <protection locked="0"/>
    </xf>
    <xf numFmtId="233" fontId="35" fillId="0" borderId="1603">
      <alignment horizontal="right" vertical="center"/>
      <protection locked="0"/>
    </xf>
    <xf numFmtId="235" fontId="35" fillId="0" borderId="1627">
      <alignment horizontal="right" vertical="center"/>
      <protection locked="0"/>
    </xf>
    <xf numFmtId="311" fontId="219" fillId="0" borderId="1574" applyBorder="0">
      <protection locked="0"/>
    </xf>
    <xf numFmtId="232" fontId="35" fillId="0" borderId="1627">
      <alignment horizontal="center" vertical="center"/>
      <protection locked="0"/>
    </xf>
    <xf numFmtId="244" fontId="85" fillId="0" borderId="1605"/>
    <xf numFmtId="237" fontId="35" fillId="0" borderId="1603">
      <alignment horizontal="right" vertical="center"/>
      <protection locked="0"/>
    </xf>
    <xf numFmtId="0" fontId="95" fillId="0" borderId="1602" applyNumberFormat="0" applyFill="0" applyAlignment="0" applyProtection="0"/>
    <xf numFmtId="233" fontId="35" fillId="0" borderId="1603">
      <alignment horizontal="center" vertical="center"/>
      <protection locked="0"/>
    </xf>
    <xf numFmtId="235" fontId="35" fillId="0" borderId="1603">
      <alignment horizontal="right" vertical="center"/>
      <protection locked="0"/>
    </xf>
    <xf numFmtId="244" fontId="85" fillId="0" borderId="1659"/>
    <xf numFmtId="4" fontId="27" fillId="19" borderId="1572" applyNumberFormat="0" applyProtection="0">
      <alignment horizontal="left" vertical="center" indent="1"/>
    </xf>
    <xf numFmtId="0" fontId="85" fillId="0" borderId="1607"/>
    <xf numFmtId="235" fontId="35" fillId="0" borderId="1641">
      <alignment horizontal="right" vertical="center"/>
      <protection locked="0"/>
    </xf>
    <xf numFmtId="311" fontId="219" fillId="0" borderId="1550" applyBorder="0">
      <protection locked="0"/>
    </xf>
    <xf numFmtId="274" fontId="35" fillId="0" borderId="1583"/>
    <xf numFmtId="244" fontId="85" fillId="0" borderId="1569"/>
    <xf numFmtId="4" fontId="27" fillId="19" borderId="1560" applyNumberFormat="0" applyProtection="0">
      <alignment horizontal="left" vertical="center" indent="1"/>
    </xf>
    <xf numFmtId="233" fontId="35" fillId="0" borderId="1603">
      <alignment horizontal="right" vertical="center"/>
      <protection locked="0"/>
    </xf>
    <xf numFmtId="233" fontId="35" fillId="0" borderId="1614">
      <alignment horizontal="center" vertical="center"/>
      <protection locked="0"/>
    </xf>
    <xf numFmtId="0" fontId="35" fillId="0" borderId="1639" applyNumberFormat="0" applyFill="0" applyAlignment="0" applyProtection="0"/>
    <xf numFmtId="0" fontId="95" fillId="0" borderId="1554" applyNumberFormat="0" applyFill="0" applyAlignment="0" applyProtection="0"/>
    <xf numFmtId="232" fontId="35" fillId="0" borderId="1555">
      <alignment horizontal="center" vertical="center"/>
      <protection locked="0"/>
    </xf>
    <xf numFmtId="15" fontId="35" fillId="0" borderId="1555">
      <alignment horizontal="center" vertical="center"/>
      <protection locked="0"/>
    </xf>
    <xf numFmtId="233" fontId="35" fillId="0" borderId="1555">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0" fontId="35" fillId="0" borderId="1555">
      <alignment vertical="center"/>
      <protection locked="0"/>
    </xf>
    <xf numFmtId="232" fontId="35" fillId="0" borderId="1555">
      <alignment horizontal="right" vertical="center"/>
      <protection locked="0"/>
    </xf>
    <xf numFmtId="237" fontId="35" fillId="0" borderId="1555">
      <alignment horizontal="right" vertical="center"/>
      <protection locked="0"/>
    </xf>
    <xf numFmtId="233"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0" fontId="103" fillId="38" borderId="1556"/>
    <xf numFmtId="274" fontId="35" fillId="0" borderId="1606"/>
    <xf numFmtId="274" fontId="35" fillId="0" borderId="1558"/>
    <xf numFmtId="15" fontId="35" fillId="0" borderId="1657">
      <alignment horizontal="center" vertical="center"/>
      <protection locked="0"/>
    </xf>
    <xf numFmtId="236" fontId="35" fillId="0" borderId="1627">
      <alignment horizontal="center" vertical="center"/>
      <protection locked="0"/>
    </xf>
    <xf numFmtId="0" fontId="85" fillId="0" borderId="1559"/>
    <xf numFmtId="0" fontId="103" fillId="38" borderId="1604"/>
    <xf numFmtId="311" fontId="219" fillId="0" borderId="1550" applyBorder="0">
      <protection locked="0"/>
    </xf>
    <xf numFmtId="236" fontId="35" fillId="0" borderId="1614">
      <alignment horizontal="center" vertical="center"/>
      <protection locked="0"/>
    </xf>
    <xf numFmtId="15" fontId="35" fillId="0" borderId="1657">
      <alignment horizontal="center" vertical="center"/>
      <protection locked="0"/>
    </xf>
    <xf numFmtId="4" fontId="27" fillId="19" borderId="1596" applyNumberFormat="0" applyProtection="0">
      <alignment horizontal="left" vertical="center" indent="1"/>
    </xf>
    <xf numFmtId="4" fontId="27" fillId="19" borderId="1662" applyNumberFormat="0" applyProtection="0">
      <alignment horizontal="left" vertical="center" indent="1"/>
    </xf>
    <xf numFmtId="274" fontId="35" fillId="0" borderId="1630"/>
    <xf numFmtId="233" fontId="35" fillId="0" borderId="1657">
      <alignment horizontal="right" vertical="center"/>
      <protection locked="0"/>
    </xf>
    <xf numFmtId="0" fontId="91" fillId="0" borderId="1639" applyNumberFormat="0" applyFill="0" applyBorder="0" applyAlignment="0" applyProtection="0"/>
    <xf numFmtId="233" fontId="35" fillId="0" borderId="1591">
      <alignment horizontal="center" vertical="center"/>
      <protection locked="0"/>
    </xf>
    <xf numFmtId="311" fontId="219" fillId="0" borderId="1562" applyBorder="0">
      <protection locked="0"/>
    </xf>
    <xf numFmtId="235" fontId="35" fillId="0" borderId="1591">
      <alignment horizontal="right" vertical="center"/>
      <protection locked="0"/>
    </xf>
    <xf numFmtId="274" fontId="35" fillId="0" borderId="1660"/>
    <xf numFmtId="0" fontId="85" fillId="0" borderId="1661"/>
    <xf numFmtId="4" fontId="27" fillId="19" borderId="1572" applyNumberFormat="0" applyProtection="0">
      <alignment horizontal="left" vertical="center" indent="1"/>
    </xf>
    <xf numFmtId="0" fontId="103" fillId="38" borderId="1642"/>
    <xf numFmtId="0" fontId="95" fillId="0" borderId="1656" applyNumberFormat="0" applyFill="0" applyAlignment="0" applyProtection="0"/>
    <xf numFmtId="0" fontId="95" fillId="0" borderId="1566" applyNumberFormat="0" applyFill="0" applyAlignment="0" applyProtection="0"/>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7"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0" fontId="103" fillId="38" borderId="1568"/>
    <xf numFmtId="274" fontId="35" fillId="0" borderId="1570"/>
    <xf numFmtId="0" fontId="85" fillId="0" borderId="1571"/>
    <xf numFmtId="244" fontId="85" fillId="0" borderId="1616"/>
    <xf numFmtId="323" fontId="3" fillId="23" borderId="1563" applyFill="0" applyBorder="0" applyAlignment="0">
      <alignment horizontal="centerContinuous"/>
    </xf>
    <xf numFmtId="311" fontId="219" fillId="0" borderId="1562" applyBorder="0">
      <protection locked="0"/>
    </xf>
    <xf numFmtId="0" fontId="148" fillId="0" borderId="1624" applyNumberFormat="0" applyAlignment="0" applyProtection="0">
      <alignment horizontal="left" vertical="center"/>
    </xf>
    <xf numFmtId="233" fontId="35" fillId="0" borderId="1603">
      <alignment horizontal="right" vertical="center"/>
      <protection locked="0"/>
    </xf>
    <xf numFmtId="0" fontId="85" fillId="0" borderId="1661"/>
    <xf numFmtId="4" fontId="27" fillId="19" borderId="1668" applyNumberFormat="0" applyProtection="0">
      <alignment horizontal="left" vertical="center" indent="1"/>
    </xf>
    <xf numFmtId="235" fontId="35" fillId="0" borderId="1641">
      <alignment horizontal="center" vertical="center"/>
      <protection locked="0"/>
    </xf>
    <xf numFmtId="4" fontId="27" fillId="19" borderId="1608" applyNumberFormat="0" applyProtection="0">
      <alignment horizontal="left" vertical="center" indent="1"/>
    </xf>
    <xf numFmtId="311" fontId="219" fillId="0" borderId="1574" applyBorder="0">
      <protection locked="0"/>
    </xf>
    <xf numFmtId="274" fontId="35" fillId="0" borderId="1606"/>
    <xf numFmtId="4" fontId="27" fillId="19" borderId="1578" applyNumberFormat="0" applyProtection="0">
      <alignment horizontal="left" vertical="center" indent="1"/>
    </xf>
    <xf numFmtId="15" fontId="35" fillId="0" borderId="1627">
      <alignment horizontal="center" vertical="center"/>
      <protection locked="0"/>
    </xf>
    <xf numFmtId="0" fontId="35" fillId="0" borderId="1657">
      <alignment vertical="center"/>
      <protection locked="0"/>
    </xf>
    <xf numFmtId="234" fontId="35" fillId="0" borderId="1603">
      <alignment horizontal="center" vertical="center"/>
      <protection locked="0"/>
    </xf>
    <xf numFmtId="0" fontId="95" fillId="0" borderId="1579" applyNumberFormat="0" applyFill="0" applyAlignment="0" applyProtection="0"/>
    <xf numFmtId="232" fontId="35" fillId="0" borderId="1580">
      <alignment horizontal="center" vertical="center"/>
      <protection locked="0"/>
    </xf>
    <xf numFmtId="15" fontId="35" fillId="0" borderId="1580">
      <alignment horizontal="center" vertical="center"/>
      <protection locked="0"/>
    </xf>
    <xf numFmtId="233" fontId="35" fillId="0" borderId="1580">
      <alignment horizontal="center" vertical="center"/>
      <protection locked="0"/>
    </xf>
    <xf numFmtId="234" fontId="35" fillId="0" borderId="1580">
      <alignment horizontal="center" vertical="center"/>
      <protection locked="0"/>
    </xf>
    <xf numFmtId="235" fontId="35" fillId="0" borderId="1580">
      <alignment horizontal="center" vertical="center"/>
      <protection locked="0"/>
    </xf>
    <xf numFmtId="236" fontId="35" fillId="0" borderId="1580">
      <alignment horizontal="center" vertical="center"/>
      <protection locked="0"/>
    </xf>
    <xf numFmtId="0" fontId="35" fillId="0" borderId="1580">
      <alignment vertical="center"/>
      <protection locked="0"/>
    </xf>
    <xf numFmtId="232" fontId="35" fillId="0" borderId="1580">
      <alignment horizontal="right" vertical="center"/>
      <protection locked="0"/>
    </xf>
    <xf numFmtId="237" fontId="35" fillId="0" borderId="1580">
      <alignment horizontal="right" vertical="center"/>
      <protection locked="0"/>
    </xf>
    <xf numFmtId="233" fontId="35" fillId="0" borderId="1580">
      <alignment horizontal="right" vertical="center"/>
      <protection locked="0"/>
    </xf>
    <xf numFmtId="234" fontId="35" fillId="0" borderId="1580">
      <alignment horizontal="right" vertical="center"/>
      <protection locked="0"/>
    </xf>
    <xf numFmtId="235" fontId="35" fillId="0" borderId="1580">
      <alignment horizontal="right" vertical="center"/>
      <protection locked="0"/>
    </xf>
    <xf numFmtId="236" fontId="35" fillId="0" borderId="1580">
      <alignment horizontal="right" vertical="center"/>
      <protection locked="0"/>
    </xf>
    <xf numFmtId="0" fontId="103" fillId="38" borderId="1581"/>
    <xf numFmtId="274" fontId="35" fillId="0" borderId="1583"/>
    <xf numFmtId="0" fontId="85" fillId="0" borderId="1607"/>
    <xf numFmtId="0" fontId="85" fillId="0" borderId="1584"/>
    <xf numFmtId="311" fontId="219" fillId="0" borderId="1574" applyBorder="0">
      <protection locked="0"/>
    </xf>
    <xf numFmtId="323" fontId="3" fillId="23" borderId="1665" applyFill="0" applyBorder="0" applyAlignment="0">
      <alignment horizontal="centerContinuous"/>
    </xf>
    <xf numFmtId="232" fontId="35" fillId="0" borderId="1614">
      <alignment horizontal="right" vertical="center"/>
      <protection locked="0"/>
    </xf>
    <xf numFmtId="0" fontId="85" fillId="0" borderId="1646"/>
    <xf numFmtId="4" fontId="27" fillId="19" borderId="1596" applyNumberFormat="0" applyProtection="0">
      <alignment horizontal="left" vertical="center" indent="1"/>
    </xf>
    <xf numFmtId="0" fontId="95" fillId="0" borderId="1656" applyNumberFormat="0" applyFill="0" applyAlignment="0" applyProtection="0"/>
    <xf numFmtId="234" fontId="35" fillId="0" borderId="1641">
      <alignment horizontal="right" vertical="center"/>
      <protection locked="0"/>
    </xf>
    <xf numFmtId="233" fontId="35" fillId="0" borderId="1657">
      <alignment horizontal="center" vertical="center"/>
      <protection locked="0"/>
    </xf>
    <xf numFmtId="15" fontId="35" fillId="0" borderId="1641">
      <alignment horizontal="center" vertical="center"/>
      <protection locked="0"/>
    </xf>
    <xf numFmtId="236" fontId="35" fillId="0" borderId="1657">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0" fontId="103" fillId="38" borderId="1592"/>
    <xf numFmtId="0" fontId="103" fillId="38" borderId="1615"/>
    <xf numFmtId="49" fontId="100" fillId="47" borderId="1433">
      <alignment horizontal="center"/>
    </xf>
    <xf numFmtId="240" fontId="26" fillId="0" borderId="1589" applyFill="0"/>
    <xf numFmtId="274" fontId="35" fillId="0" borderId="1594"/>
    <xf numFmtId="0" fontId="85" fillId="0" borderId="1595"/>
    <xf numFmtId="0" fontId="148" fillId="0" borderId="1588" applyNumberFormat="0" applyAlignment="0" applyProtection="0">
      <alignment horizontal="left" vertical="center"/>
    </xf>
    <xf numFmtId="323" fontId="3" fillId="23" borderId="1587" applyFill="0" applyBorder="0" applyAlignment="0">
      <alignment horizontal="centerContinuous"/>
    </xf>
    <xf numFmtId="311" fontId="219" fillId="0" borderId="1586" applyBorder="0">
      <protection locked="0"/>
    </xf>
    <xf numFmtId="311" fontId="219" fillId="0" borderId="1652" applyBorder="0">
      <protection locked="0"/>
    </xf>
    <xf numFmtId="0" fontId="95" fillId="0" borderId="1602" applyNumberFormat="0" applyFill="0" applyAlignment="0" applyProtection="0"/>
    <xf numFmtId="234" fontId="35" fillId="0" borderId="1603">
      <alignment horizontal="center" vertical="center"/>
      <protection locked="0"/>
    </xf>
    <xf numFmtId="311" fontId="219" fillId="0" borderId="1598" applyBorder="0">
      <protection locked="0"/>
    </xf>
    <xf numFmtId="236" fontId="35" fillId="0" borderId="1603">
      <alignment horizontal="right" vertical="center"/>
      <protection locked="0"/>
    </xf>
    <xf numFmtId="4" fontId="27" fillId="19" borderId="1608" applyNumberFormat="0" applyProtection="0">
      <alignment horizontal="left" vertical="center" indent="1"/>
    </xf>
    <xf numFmtId="235" fontId="35" fillId="0" borderId="1657">
      <alignment horizontal="center" vertical="center"/>
      <protection locked="0"/>
    </xf>
    <xf numFmtId="235" fontId="35" fillId="0" borderId="1627">
      <alignment horizontal="center" vertical="center"/>
      <protection locked="0"/>
    </xf>
    <xf numFmtId="236" fontId="35" fillId="0" borderId="1614">
      <alignment horizontal="right" vertical="center"/>
      <protection locked="0"/>
    </xf>
    <xf numFmtId="0" fontId="95" fillId="0" borderId="1602" applyNumberFormat="0" applyFill="0" applyAlignment="0" applyProtection="0"/>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0" fontId="103" fillId="38" borderId="1604"/>
    <xf numFmtId="274" fontId="35" fillId="0" borderId="1606"/>
    <xf numFmtId="0" fontId="85" fillId="0" borderId="1607"/>
    <xf numFmtId="0" fontId="103" fillId="38" borderId="1628"/>
    <xf numFmtId="311" fontId="219" fillId="0" borderId="1598" applyBorder="0">
      <protection locked="0"/>
    </xf>
    <xf numFmtId="235" fontId="35" fillId="0" borderId="1641">
      <alignment horizontal="center" vertical="center"/>
      <protection locked="0"/>
    </xf>
    <xf numFmtId="0" fontId="35" fillId="0" borderId="1641">
      <alignment vertical="center"/>
      <protection locked="0"/>
    </xf>
    <xf numFmtId="237" fontId="35" fillId="0" borderId="1641">
      <alignment horizontal="right" vertical="center"/>
      <protection locked="0"/>
    </xf>
    <xf numFmtId="234" fontId="35" fillId="0" borderId="1641">
      <alignment horizontal="right" vertical="center"/>
      <protection locked="0"/>
    </xf>
    <xf numFmtId="236" fontId="35" fillId="0" borderId="1641">
      <alignment horizontal="right" vertical="center"/>
      <protection locked="0"/>
    </xf>
    <xf numFmtId="270" fontId="115" fillId="46" borderId="1639">
      <protection hidden="1"/>
    </xf>
    <xf numFmtId="274" fontId="35" fillId="0" borderId="1673"/>
    <xf numFmtId="311" fontId="219" fillId="0" borderId="1598" applyBorder="0">
      <protection locked="0"/>
    </xf>
    <xf numFmtId="235" fontId="35" fillId="0" borderId="1614">
      <alignment horizontal="center" vertical="center"/>
      <protection locked="0"/>
    </xf>
    <xf numFmtId="0" fontId="35" fillId="0" borderId="1614">
      <alignment vertical="center"/>
      <protection locked="0"/>
    </xf>
    <xf numFmtId="233" fontId="35" fillId="0" borderId="1614">
      <alignment horizontal="right" vertical="center"/>
      <protection locked="0"/>
    </xf>
    <xf numFmtId="4" fontId="27" fillId="19" borderId="1608" applyNumberFormat="0" applyProtection="0">
      <alignment horizontal="left" vertical="center" indent="1"/>
    </xf>
    <xf numFmtId="0" fontId="147" fillId="10" borderId="1651">
      <alignment horizontal="right"/>
    </xf>
    <xf numFmtId="0" fontId="148" fillId="0" borderId="1638">
      <alignment horizontal="left" vertical="center"/>
    </xf>
    <xf numFmtId="274" fontId="35" fillId="0" borderId="1617"/>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2" fontId="35" fillId="0" borderId="1614">
      <alignment horizontal="center" vertical="center"/>
      <protection locked="0"/>
    </xf>
    <xf numFmtId="0" fontId="35" fillId="0" borderId="1614">
      <alignment vertical="center"/>
      <protection locked="0"/>
    </xf>
    <xf numFmtId="235" fontId="35" fillId="0" borderId="1614">
      <alignment horizontal="right" vertical="center"/>
      <protection locked="0"/>
    </xf>
    <xf numFmtId="240" fontId="26" fillId="0" borderId="1637" applyFill="0"/>
    <xf numFmtId="274" fontId="35" fillId="0" borderId="1606"/>
    <xf numFmtId="0" fontId="85" fillId="0" borderId="1607"/>
    <xf numFmtId="233" fontId="35" fillId="0" borderId="1657">
      <alignment horizontal="right" vertical="center"/>
      <protection locked="0"/>
    </xf>
    <xf numFmtId="235" fontId="35" fillId="0" borderId="1670">
      <alignment horizontal="center" vertical="center"/>
      <protection locked="0"/>
    </xf>
    <xf numFmtId="311" fontId="219" fillId="0" borderId="1598" applyBorder="0">
      <protection locked="0"/>
    </xf>
    <xf numFmtId="4" fontId="27" fillId="19" borderId="1608" applyNumberFormat="0" applyProtection="0">
      <alignment horizontal="left" vertical="center" indent="1"/>
    </xf>
    <xf numFmtId="3" fontId="79" fillId="10" borderId="1433" applyFont="0" applyAlignment="0" applyProtection="0"/>
    <xf numFmtId="0" fontId="95" fillId="0" borderId="1602" applyNumberFormat="0" applyFill="0" applyAlignment="0" applyProtection="0"/>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3" fontId="35" fillId="0" borderId="1657">
      <alignment horizontal="center" vertical="center"/>
      <protection locked="0"/>
    </xf>
    <xf numFmtId="0" fontId="103" fillId="38" borderId="1604"/>
    <xf numFmtId="235" fontId="35" fillId="0" borderId="1657">
      <alignment horizontal="right" vertical="center"/>
      <protection locked="0"/>
    </xf>
    <xf numFmtId="274" fontId="35" fillId="0" borderId="1606"/>
    <xf numFmtId="0" fontId="85" fillId="0" borderId="1607"/>
    <xf numFmtId="0" fontId="148" fillId="0" borderId="1600" applyNumberFormat="0" applyAlignment="0" applyProtection="0">
      <alignment horizontal="left" vertical="center"/>
    </xf>
    <xf numFmtId="323" fontId="3" fillId="23" borderId="1599" applyFill="0" applyBorder="0" applyAlignment="0">
      <alignment horizontal="centerContinuous"/>
    </xf>
    <xf numFmtId="0" fontId="35" fillId="0" borderId="1627">
      <alignment vertical="center"/>
      <protection locked="0"/>
    </xf>
    <xf numFmtId="232" fontId="35" fillId="0" borderId="1657">
      <alignment horizontal="right" vertical="center"/>
      <protection locked="0"/>
    </xf>
    <xf numFmtId="49" fontId="36" fillId="0" borderId="1647"/>
    <xf numFmtId="0" fontId="95" fillId="0" borderId="1669" applyNumberFormat="0" applyFill="0" applyAlignment="0" applyProtection="0"/>
    <xf numFmtId="233" fontId="35" fillId="0" borderId="1670">
      <alignment horizontal="center" vertical="center"/>
      <protection locked="0"/>
    </xf>
    <xf numFmtId="236" fontId="35" fillId="0" borderId="1670">
      <alignment horizontal="right" vertical="center"/>
      <protection locked="0"/>
    </xf>
    <xf numFmtId="332" fontId="35" fillId="0" borderId="1433" applyFill="0">
      <alignment horizontal="center" vertical="center"/>
    </xf>
    <xf numFmtId="49" fontId="253" fillId="47" borderId="1433">
      <alignment horizontal="center"/>
    </xf>
    <xf numFmtId="175" fontId="43" fillId="0" borderId="1433" applyBorder="0"/>
    <xf numFmtId="311" fontId="219" fillId="0" borderId="1620" applyBorder="0">
      <protection locked="0"/>
    </xf>
    <xf numFmtId="269" fontId="115" fillId="45" borderId="1639">
      <protection hidden="1"/>
    </xf>
    <xf numFmtId="202" fontId="115" fillId="18" borderId="1639">
      <alignment horizontal="right"/>
      <protection hidden="1"/>
    </xf>
    <xf numFmtId="4" fontId="27" fillId="19" borderId="1619" applyNumberFormat="0" applyProtection="0">
      <alignment horizontal="left" vertical="center" indent="1"/>
    </xf>
    <xf numFmtId="49" fontId="36" fillId="0" borderId="1647"/>
    <xf numFmtId="0" fontId="85" fillId="0" borderId="1661"/>
    <xf numFmtId="0" fontId="95" fillId="0" borderId="1613" applyNumberFormat="0" applyFill="0" applyAlignment="0" applyProtection="0"/>
    <xf numFmtId="232" fontId="35" fillId="0" borderId="1614">
      <alignment horizontal="center" vertical="center"/>
      <protection locked="0"/>
    </xf>
    <xf numFmtId="15" fontId="35" fillId="0" borderId="1614">
      <alignment horizontal="center" vertical="center"/>
      <protection locked="0"/>
    </xf>
    <xf numFmtId="233" fontId="35" fillId="0" borderId="1614">
      <alignment horizontal="center" vertical="center"/>
      <protection locked="0"/>
    </xf>
    <xf numFmtId="234" fontId="35" fillId="0" borderId="1614">
      <alignment horizontal="center" vertical="center"/>
      <protection locked="0"/>
    </xf>
    <xf numFmtId="235" fontId="35" fillId="0" borderId="1614">
      <alignment horizontal="center" vertical="center"/>
      <protection locked="0"/>
    </xf>
    <xf numFmtId="236" fontId="35" fillId="0" borderId="1614">
      <alignment horizontal="center" vertical="center"/>
      <protection locked="0"/>
    </xf>
    <xf numFmtId="0" fontId="35" fillId="0" borderId="1614">
      <alignment vertical="center"/>
      <protection locked="0"/>
    </xf>
    <xf numFmtId="232" fontId="35" fillId="0" borderId="1614">
      <alignment horizontal="right" vertical="center"/>
      <protection locked="0"/>
    </xf>
    <xf numFmtId="237" fontId="35" fillId="0" borderId="1614">
      <alignment horizontal="right" vertical="center"/>
      <protection locked="0"/>
    </xf>
    <xf numFmtId="233" fontId="35" fillId="0" borderId="1614">
      <alignment horizontal="right" vertical="center"/>
      <protection locked="0"/>
    </xf>
    <xf numFmtId="234" fontId="35" fillId="0" borderId="1614">
      <alignment horizontal="right" vertical="center"/>
      <protection locked="0"/>
    </xf>
    <xf numFmtId="235" fontId="35" fillId="0" borderId="1614">
      <alignment horizontal="right" vertical="center"/>
      <protection locked="0"/>
    </xf>
    <xf numFmtId="236" fontId="35" fillId="0" borderId="1614">
      <alignment horizontal="right" vertical="center"/>
      <protection locked="0"/>
    </xf>
    <xf numFmtId="0" fontId="103" fillId="38" borderId="1615"/>
    <xf numFmtId="244" fontId="85" fillId="0" borderId="1643"/>
    <xf numFmtId="269" fontId="115" fillId="45" borderId="1639">
      <protection hidden="1"/>
    </xf>
    <xf numFmtId="240" fontId="26" fillId="0" borderId="1612" applyFill="0"/>
    <xf numFmtId="274" fontId="35" fillId="0" borderId="1617"/>
    <xf numFmtId="0" fontId="85" fillId="0" borderId="1618"/>
    <xf numFmtId="0" fontId="148" fillId="0" borderId="1611" applyNumberFormat="0" applyAlignment="0" applyProtection="0">
      <alignment horizontal="left" vertical="center"/>
    </xf>
    <xf numFmtId="323" fontId="3" fillId="23" borderId="1610" applyFill="0" applyBorder="0" applyAlignment="0">
      <alignment horizontal="centerContinuous"/>
    </xf>
    <xf numFmtId="311" fontId="219" fillId="0" borderId="1620" applyBorder="0">
      <protection locked="0"/>
    </xf>
    <xf numFmtId="311" fontId="219" fillId="0" borderId="1622" applyBorder="0">
      <protection locked="0"/>
    </xf>
    <xf numFmtId="233" fontId="35" fillId="0" borderId="1657">
      <alignment horizontal="right" vertical="center"/>
      <protection locked="0"/>
    </xf>
    <xf numFmtId="235" fontId="35" fillId="0" borderId="1657">
      <alignment horizontal="right" vertical="center"/>
      <protection locked="0"/>
    </xf>
    <xf numFmtId="4" fontId="27" fillId="19" borderId="1632" applyNumberFormat="0" applyProtection="0">
      <alignment horizontal="left" vertical="center" indent="1"/>
    </xf>
    <xf numFmtId="232" fontId="35" fillId="0" borderId="1657">
      <alignment horizontal="center" vertical="center"/>
      <protection locked="0"/>
    </xf>
    <xf numFmtId="234" fontId="35" fillId="0" borderId="1657">
      <alignment horizontal="center" vertical="center"/>
      <protection locked="0"/>
    </xf>
    <xf numFmtId="0" fontId="35" fillId="0" borderId="1657">
      <alignment vertical="center"/>
      <protection locked="0"/>
    </xf>
    <xf numFmtId="0" fontId="95" fillId="0" borderId="1656" applyNumberFormat="0" applyFill="0" applyAlignment="0" applyProtection="0"/>
    <xf numFmtId="0" fontId="95" fillId="0" borderId="1626" applyNumberFormat="0" applyFill="0" applyAlignment="0" applyProtection="0"/>
    <xf numFmtId="232" fontId="35" fillId="0" borderId="1627">
      <alignment horizontal="center" vertical="center"/>
      <protection locked="0"/>
    </xf>
    <xf numFmtId="15" fontId="35" fillId="0" borderId="1627">
      <alignment horizontal="center" vertical="center"/>
      <protection locked="0"/>
    </xf>
    <xf numFmtId="233" fontId="35" fillId="0" borderId="1627">
      <alignment horizontal="center" vertical="center"/>
      <protection locked="0"/>
    </xf>
    <xf numFmtId="234" fontId="35" fillId="0" borderId="1627">
      <alignment horizontal="center" vertical="center"/>
      <protection locked="0"/>
    </xf>
    <xf numFmtId="235" fontId="35" fillId="0" borderId="1627">
      <alignment horizontal="center" vertical="center"/>
      <protection locked="0"/>
    </xf>
    <xf numFmtId="236" fontId="35" fillId="0" borderId="1627">
      <alignment horizontal="center" vertical="center"/>
      <protection locked="0"/>
    </xf>
    <xf numFmtId="0" fontId="35" fillId="0" borderId="1627">
      <alignment vertical="center"/>
      <protection locked="0"/>
    </xf>
    <xf numFmtId="232" fontId="35" fillId="0" borderId="1627">
      <alignment horizontal="right" vertical="center"/>
      <protection locked="0"/>
    </xf>
    <xf numFmtId="237" fontId="35" fillId="0" borderId="1627">
      <alignment horizontal="right" vertical="center"/>
      <protection locked="0"/>
    </xf>
    <xf numFmtId="233" fontId="35" fillId="0" borderId="1627">
      <alignment horizontal="right" vertical="center"/>
      <protection locked="0"/>
    </xf>
    <xf numFmtId="234" fontId="35" fillId="0" borderId="1627">
      <alignment horizontal="right" vertical="center"/>
      <protection locked="0"/>
    </xf>
    <xf numFmtId="235" fontId="35" fillId="0" borderId="1627">
      <alignment horizontal="right" vertical="center"/>
      <protection locked="0"/>
    </xf>
    <xf numFmtId="236" fontId="35" fillId="0" borderId="1627">
      <alignment horizontal="right" vertical="center"/>
      <protection locked="0"/>
    </xf>
    <xf numFmtId="0" fontId="103" fillId="38" borderId="1628"/>
    <xf numFmtId="274" fontId="35" fillId="0" borderId="1630"/>
    <xf numFmtId="0" fontId="85" fillId="0" borderId="1631"/>
    <xf numFmtId="311" fontId="219" fillId="0" borderId="1622" applyBorder="0">
      <protection locked="0"/>
    </xf>
    <xf numFmtId="0" fontId="115" fillId="18" borderId="1639" applyProtection="0">
      <alignment horizontal="right"/>
      <protection locked="0"/>
    </xf>
    <xf numFmtId="311" fontId="219" fillId="0" borderId="1634" applyBorder="0">
      <protection locked="0"/>
    </xf>
    <xf numFmtId="0" fontId="59" fillId="74" borderId="1648">
      <alignment horizontal="left" vertical="center" wrapText="1"/>
    </xf>
    <xf numFmtId="235" fontId="35" fillId="0" borderId="1657">
      <alignment horizontal="center" vertical="center"/>
      <protection locked="0"/>
    </xf>
    <xf numFmtId="4" fontId="27" fillId="19" borderId="1649" applyNumberFormat="0" applyProtection="0">
      <alignment horizontal="left" vertical="center" indent="1"/>
    </xf>
    <xf numFmtId="0" fontId="95" fillId="0" borderId="1640" applyNumberFormat="0" applyFill="0" applyAlignment="0" applyProtection="0"/>
    <xf numFmtId="232" fontId="35" fillId="0" borderId="1641">
      <alignment horizontal="center" vertical="center"/>
      <protection locked="0"/>
    </xf>
    <xf numFmtId="15" fontId="35" fillId="0" borderId="1641">
      <alignment horizontal="center" vertical="center"/>
      <protection locked="0"/>
    </xf>
    <xf numFmtId="233" fontId="35" fillId="0" borderId="1641">
      <alignment horizontal="center" vertical="center"/>
      <protection locked="0"/>
    </xf>
    <xf numFmtId="234" fontId="35" fillId="0" borderId="1641">
      <alignment horizontal="center" vertical="center"/>
      <protection locked="0"/>
    </xf>
    <xf numFmtId="235" fontId="35" fillId="0" borderId="1641">
      <alignment horizontal="center" vertical="center"/>
      <protection locked="0"/>
    </xf>
    <xf numFmtId="236" fontId="35" fillId="0" borderId="1641">
      <alignment horizontal="center" vertical="center"/>
      <protection locked="0"/>
    </xf>
    <xf numFmtId="0" fontId="35" fillId="0" borderId="1641">
      <alignment vertical="center"/>
      <protection locked="0"/>
    </xf>
    <xf numFmtId="232" fontId="35" fillId="0" borderId="1641">
      <alignment horizontal="right" vertical="center"/>
      <protection locked="0"/>
    </xf>
    <xf numFmtId="237" fontId="35" fillId="0" borderId="1641">
      <alignment horizontal="right" vertical="center"/>
      <protection locked="0"/>
    </xf>
    <xf numFmtId="233" fontId="35" fillId="0" borderId="1641">
      <alignment horizontal="right" vertical="center"/>
      <protection locked="0"/>
    </xf>
    <xf numFmtId="234" fontId="35" fillId="0" borderId="1641">
      <alignment horizontal="right" vertical="center"/>
      <protection locked="0"/>
    </xf>
    <xf numFmtId="235" fontId="35" fillId="0" borderId="1641">
      <alignment horizontal="right" vertical="center"/>
      <protection locked="0"/>
    </xf>
    <xf numFmtId="236" fontId="35" fillId="0" borderId="1641">
      <alignment horizontal="right" vertical="center"/>
      <protection locked="0"/>
    </xf>
    <xf numFmtId="0" fontId="103" fillId="38" borderId="1642"/>
    <xf numFmtId="240" fontId="26" fillId="0" borderId="1637" applyFill="0"/>
    <xf numFmtId="274" fontId="35" fillId="0" borderId="1644"/>
    <xf numFmtId="0" fontId="85" fillId="0" borderId="1646"/>
    <xf numFmtId="0" fontId="148" fillId="0" borderId="1636" applyNumberFormat="0" applyAlignment="0" applyProtection="0">
      <alignment horizontal="left" vertical="center"/>
    </xf>
    <xf numFmtId="323" fontId="3" fillId="23" borderId="1635" applyFill="0" applyBorder="0" applyAlignment="0">
      <alignment horizontal="centerContinuous"/>
    </xf>
    <xf numFmtId="311" fontId="219" fillId="0" borderId="1634" applyBorder="0">
      <protection locked="0"/>
    </xf>
    <xf numFmtId="0" fontId="95" fillId="0" borderId="1656" applyNumberFormat="0" applyFill="0" applyAlignment="0" applyProtection="0"/>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0" fontId="103" fillId="38" borderId="1658"/>
    <xf numFmtId="244" fontId="85" fillId="0" borderId="1659"/>
    <xf numFmtId="274" fontId="35" fillId="0" borderId="1660"/>
    <xf numFmtId="0" fontId="85" fillId="0" borderId="1661"/>
    <xf numFmtId="311" fontId="219" fillId="0" borderId="1652" applyBorder="0">
      <protection locked="0"/>
    </xf>
    <xf numFmtId="235" fontId="35" fillId="0" borderId="1670">
      <alignment horizontal="right" vertical="center"/>
      <protection locked="0"/>
    </xf>
    <xf numFmtId="4" fontId="27" fillId="19" borderId="1662" applyNumberFormat="0" applyProtection="0">
      <alignment horizontal="left" vertical="center" indent="1"/>
    </xf>
    <xf numFmtId="0" fontId="95" fillId="0" borderId="1656" applyNumberFormat="0" applyFill="0" applyAlignment="0" applyProtection="0"/>
    <xf numFmtId="232" fontId="35" fillId="0" borderId="1657">
      <alignment horizontal="center" vertical="center"/>
      <protection locked="0"/>
    </xf>
    <xf numFmtId="15" fontId="35" fillId="0" borderId="1657">
      <alignment horizontal="center" vertical="center"/>
      <protection locked="0"/>
    </xf>
    <xf numFmtId="233"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236" fontId="35" fillId="0" borderId="1657">
      <alignment horizontal="center" vertical="center"/>
      <protection locked="0"/>
    </xf>
    <xf numFmtId="0" fontId="35" fillId="0" borderId="1657">
      <alignment vertical="center"/>
      <protection locked="0"/>
    </xf>
    <xf numFmtId="232" fontId="35" fillId="0" borderId="1657">
      <alignment horizontal="right" vertical="center"/>
      <protection locked="0"/>
    </xf>
    <xf numFmtId="237" fontId="35" fillId="0" borderId="1657">
      <alignment horizontal="right" vertical="center"/>
      <protection locked="0"/>
    </xf>
    <xf numFmtId="233" fontId="35" fillId="0" borderId="1657">
      <alignment horizontal="right" vertical="center"/>
      <protection locked="0"/>
    </xf>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0" fontId="103" fillId="38" borderId="1658"/>
    <xf numFmtId="274" fontId="35" fillId="0" borderId="1660"/>
    <xf numFmtId="0" fontId="85" fillId="0" borderId="1661"/>
    <xf numFmtId="0" fontId="148" fillId="0" borderId="1654" applyNumberFormat="0" applyAlignment="0" applyProtection="0">
      <alignment horizontal="left" vertical="center"/>
    </xf>
    <xf numFmtId="323" fontId="3" fillId="23" borderId="1653" applyFill="0" applyBorder="0" applyAlignment="0">
      <alignment horizontal="centerContinuous"/>
    </xf>
    <xf numFmtId="311" fontId="219" fillId="0" borderId="1652" applyBorder="0">
      <protection locked="0"/>
    </xf>
    <xf numFmtId="311" fontId="219" fillId="0" borderId="1664" applyBorder="0">
      <protection locked="0"/>
    </xf>
    <xf numFmtId="4" fontId="27" fillId="19" borderId="1668" applyNumberFormat="0" applyProtection="0">
      <alignment horizontal="left" vertical="center" indent="1"/>
    </xf>
    <xf numFmtId="0" fontId="95" fillId="0" borderId="1669" applyNumberFormat="0" applyFill="0" applyAlignment="0" applyProtection="0"/>
    <xf numFmtId="232" fontId="35" fillId="0" borderId="1670">
      <alignment horizontal="center" vertical="center"/>
      <protection locked="0"/>
    </xf>
    <xf numFmtId="15" fontId="35" fillId="0" borderId="1670">
      <alignment horizontal="center" vertical="center"/>
      <protection locked="0"/>
    </xf>
    <xf numFmtId="233" fontId="35" fillId="0" borderId="1670">
      <alignment horizontal="center" vertical="center"/>
      <protection locked="0"/>
    </xf>
    <xf numFmtId="234" fontId="35" fillId="0" borderId="1670">
      <alignment horizontal="center" vertical="center"/>
      <protection locked="0"/>
    </xf>
    <xf numFmtId="235" fontId="35" fillId="0" borderId="1670">
      <alignment horizontal="center" vertical="center"/>
      <protection locked="0"/>
    </xf>
    <xf numFmtId="236" fontId="35" fillId="0" borderId="1670">
      <alignment horizontal="center" vertical="center"/>
      <protection locked="0"/>
    </xf>
    <xf numFmtId="0" fontId="35" fillId="0" borderId="1670">
      <alignment vertical="center"/>
      <protection locked="0"/>
    </xf>
    <xf numFmtId="232" fontId="35" fillId="0" borderId="1670">
      <alignment horizontal="right" vertical="center"/>
      <protection locked="0"/>
    </xf>
    <xf numFmtId="237" fontId="35" fillId="0" borderId="1670">
      <alignment horizontal="right" vertical="center"/>
      <protection locked="0"/>
    </xf>
    <xf numFmtId="233" fontId="35" fillId="0" borderId="1670">
      <alignment horizontal="right" vertical="center"/>
      <protection locked="0"/>
    </xf>
    <xf numFmtId="234" fontId="35" fillId="0" borderId="1670">
      <alignment horizontal="right" vertical="center"/>
      <protection locked="0"/>
    </xf>
    <xf numFmtId="235" fontId="35" fillId="0" borderId="1670">
      <alignment horizontal="right" vertical="center"/>
      <protection locked="0"/>
    </xf>
    <xf numFmtId="236" fontId="35" fillId="0" borderId="1670">
      <alignment horizontal="right" vertical="center"/>
      <protection locked="0"/>
    </xf>
    <xf numFmtId="0" fontId="103" fillId="38" borderId="1671"/>
    <xf numFmtId="274" fontId="35" fillId="0" borderId="1673"/>
    <xf numFmtId="0" fontId="85" fillId="0" borderId="1674"/>
    <xf numFmtId="311" fontId="219" fillId="0" borderId="1664" applyBorder="0">
      <protection locked="0"/>
    </xf>
    <xf numFmtId="240" fontId="26" fillId="0" borderId="1716" applyFill="0"/>
    <xf numFmtId="175" fontId="40" fillId="0" borderId="1675">
      <protection locked="0"/>
    </xf>
    <xf numFmtId="175" fontId="43" fillId="0" borderId="1651" applyBorder="0"/>
    <xf numFmtId="311" fontId="219" fillId="0" borderId="1713" applyBorder="0">
      <protection locked="0"/>
    </xf>
    <xf numFmtId="175" fontId="46" fillId="0" borderId="1651"/>
    <xf numFmtId="274" fontId="35" fillId="0" borderId="1697"/>
    <xf numFmtId="0" fontId="95" fillId="0" borderId="1717" applyNumberFormat="0" applyFill="0" applyAlignment="0" applyProtection="0"/>
    <xf numFmtId="274" fontId="35" fillId="0" borderId="1697"/>
    <xf numFmtId="274" fontId="35" fillId="0" borderId="1721"/>
    <xf numFmtId="0" fontId="35" fillId="0" borderId="1718">
      <alignment vertical="center"/>
      <protection locked="0"/>
    </xf>
    <xf numFmtId="232" fontId="35" fillId="0" borderId="1682">
      <alignment horizontal="center" vertical="center"/>
      <protection locked="0"/>
    </xf>
    <xf numFmtId="0" fontId="95" fillId="0" borderId="1693" applyNumberFormat="0" applyFill="0" applyAlignment="0" applyProtection="0"/>
    <xf numFmtId="0" fontId="95" fillId="0" borderId="1717" applyNumberFormat="0" applyFill="0" applyAlignment="0" applyProtection="0"/>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0" fontId="95" fillId="0" borderId="1681" applyNumberFormat="0" applyFill="0" applyAlignment="0" applyProtection="0"/>
    <xf numFmtId="311" fontId="219" fillId="0" borderId="1677" applyBorder="0">
      <protection locked="0"/>
    </xf>
    <xf numFmtId="0" fontId="85" fillId="0" borderId="1686"/>
    <xf numFmtId="274" fontId="35" fillId="0" borderId="1685"/>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232" fontId="35" fillId="0" borderId="1682">
      <alignment horizontal="center" vertical="center"/>
      <protection locked="0"/>
    </xf>
    <xf numFmtId="0" fontId="95" fillId="0" borderId="1681" applyNumberFormat="0" applyFill="0" applyAlignment="0" applyProtection="0"/>
    <xf numFmtId="233" fontId="35" fillId="0" borderId="1718">
      <alignment horizontal="right" vertical="center"/>
      <protection locked="0"/>
    </xf>
    <xf numFmtId="4" fontId="27" fillId="19" borderId="1687" applyNumberFormat="0" applyProtection="0">
      <alignment horizontal="left" vertical="center" indent="1"/>
    </xf>
    <xf numFmtId="232" fontId="35" fillId="0" borderId="1718">
      <alignment horizontal="right" vertical="center"/>
      <protection locked="0"/>
    </xf>
    <xf numFmtId="234" fontId="35" fillId="0" borderId="1718">
      <alignment horizontal="center" vertical="center"/>
      <protection locked="0"/>
    </xf>
    <xf numFmtId="4" fontId="27" fillId="19" borderId="1687" applyNumberFormat="0" applyProtection="0">
      <alignment horizontal="left" vertical="center" indent="1"/>
    </xf>
    <xf numFmtId="0" fontId="85" fillId="0" borderId="1711"/>
    <xf numFmtId="274" fontId="35" fillId="0" borderId="1710"/>
    <xf numFmtId="244" fontId="85" fillId="0" borderId="1709"/>
    <xf numFmtId="0" fontId="103" fillId="38" borderId="1708"/>
    <xf numFmtId="236" fontId="35" fillId="0" borderId="1707">
      <alignment horizontal="right" vertical="center"/>
      <protection locked="0"/>
    </xf>
    <xf numFmtId="235" fontId="35" fillId="0" borderId="1707">
      <alignment horizontal="right" vertical="center"/>
      <protection locked="0"/>
    </xf>
    <xf numFmtId="234" fontId="35" fillId="0" borderId="1707">
      <alignment horizontal="right" vertical="center"/>
      <protection locked="0"/>
    </xf>
    <xf numFmtId="233" fontId="35" fillId="0" borderId="1707">
      <alignment horizontal="right" vertical="center"/>
      <protection locked="0"/>
    </xf>
    <xf numFmtId="237" fontId="35" fillId="0" borderId="1707">
      <alignment horizontal="right" vertical="center"/>
      <protection locked="0"/>
    </xf>
    <xf numFmtId="232" fontId="35" fillId="0" borderId="1707">
      <alignment horizontal="right" vertical="center"/>
      <protection locked="0"/>
    </xf>
    <xf numFmtId="0" fontId="35" fillId="0" borderId="1707">
      <alignment vertical="center"/>
      <protection locked="0"/>
    </xf>
    <xf numFmtId="236" fontId="35" fillId="0" borderId="1707">
      <alignment horizontal="center" vertical="center"/>
      <protection locked="0"/>
    </xf>
    <xf numFmtId="235" fontId="35" fillId="0" borderId="1707">
      <alignment horizontal="center" vertical="center"/>
      <protection locked="0"/>
    </xf>
    <xf numFmtId="234" fontId="35" fillId="0" borderId="1707">
      <alignment horizontal="center" vertical="center"/>
      <protection locked="0"/>
    </xf>
    <xf numFmtId="233" fontId="35" fillId="0" borderId="1707">
      <alignment horizontal="center" vertical="center"/>
      <protection locked="0"/>
    </xf>
    <xf numFmtId="15" fontId="35" fillId="0" borderId="1707">
      <alignment horizontal="center" vertical="center"/>
      <protection locked="0"/>
    </xf>
    <xf numFmtId="232" fontId="35" fillId="0" borderId="1707">
      <alignment horizontal="center" vertical="center"/>
      <protection locked="0"/>
    </xf>
    <xf numFmtId="0" fontId="95" fillId="0" borderId="1706" applyNumberFormat="0" applyFill="0" applyAlignment="0" applyProtection="0"/>
    <xf numFmtId="4" fontId="27" fillId="19" borderId="1705" applyNumberFormat="0" applyProtection="0">
      <alignment horizontal="left" vertical="center" indent="1"/>
    </xf>
    <xf numFmtId="1" fontId="3" fillId="1" borderId="1676">
      <protection locked="0"/>
    </xf>
    <xf numFmtId="4" fontId="27" fillId="19" borderId="1705" applyNumberFormat="0" applyProtection="0">
      <alignment horizontal="left" vertical="center" indent="1"/>
    </xf>
    <xf numFmtId="311" fontId="219" fillId="0" borderId="1677" applyBorder="0">
      <protection locked="0"/>
    </xf>
    <xf numFmtId="1" fontId="3" fillId="1" borderId="1700">
      <protection locked="0"/>
    </xf>
    <xf numFmtId="311" fontId="219" fillId="0" borderId="1701" applyBorder="0">
      <protection locked="0"/>
    </xf>
    <xf numFmtId="323" fontId="3" fillId="23" borderId="1678" applyFill="0" applyBorder="0" applyAlignment="0">
      <alignment horizontal="centerContinuous"/>
    </xf>
    <xf numFmtId="0" fontId="148" fillId="0" borderId="1679" applyNumberFormat="0" applyAlignment="0" applyProtection="0">
      <alignment horizontal="left" vertical="center"/>
    </xf>
    <xf numFmtId="323" fontId="3" fillId="23" borderId="1702" applyFill="0" applyBorder="0" applyAlignment="0">
      <alignment horizontal="centerContinuous"/>
    </xf>
    <xf numFmtId="0" fontId="85" fillId="0" borderId="1686"/>
    <xf numFmtId="274" fontId="35" fillId="0" borderId="1685"/>
    <xf numFmtId="240" fontId="26" fillId="0" borderId="1680" applyFill="0"/>
    <xf numFmtId="240" fontId="26" fillId="0" borderId="1704" applyFill="0"/>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232" fontId="35" fillId="0" borderId="1682">
      <alignment horizontal="center" vertical="center"/>
      <protection locked="0"/>
    </xf>
    <xf numFmtId="0" fontId="95" fillId="0" borderId="1681" applyNumberFormat="0" applyFill="0" applyAlignment="0" applyProtection="0"/>
    <xf numFmtId="0" fontId="95" fillId="0" borderId="1717" applyNumberFormat="0" applyFill="0" applyAlignment="0" applyProtection="0"/>
    <xf numFmtId="232" fontId="35" fillId="0" borderId="1718">
      <alignment horizontal="center" vertical="center"/>
      <protection locked="0"/>
    </xf>
    <xf numFmtId="15" fontId="35" fillId="0" borderId="1718">
      <alignment horizontal="center" vertical="center"/>
      <protection locked="0"/>
    </xf>
    <xf numFmtId="233"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236" fontId="35" fillId="0" borderId="1718">
      <alignment horizontal="center"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0" fontId="103" fillId="38" borderId="1719"/>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44" fontId="85" fillId="0" borderId="1696"/>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4" fontId="85" fillId="0" borderId="1684"/>
    <xf numFmtId="0" fontId="85" fillId="0" borderId="1722"/>
    <xf numFmtId="240" fontId="26" fillId="0" borderId="1680" applyFill="0"/>
    <xf numFmtId="274" fontId="35" fillId="0" borderId="1685"/>
    <xf numFmtId="0" fontId="148" fillId="0" borderId="1715" applyNumberFormat="0" applyAlignment="0" applyProtection="0">
      <alignment horizontal="left" vertical="center"/>
    </xf>
    <xf numFmtId="323" fontId="3" fillId="23" borderId="1714" applyFill="0" applyBorder="0" applyAlignment="0">
      <alignment horizontal="centerContinuous"/>
    </xf>
    <xf numFmtId="1" fontId="3" fillId="1" borderId="1712">
      <protection locked="0"/>
    </xf>
    <xf numFmtId="0" fontId="148" fillId="0" borderId="1691" applyNumberFormat="0" applyAlignment="0" applyProtection="0">
      <alignment horizontal="left" vertical="center"/>
    </xf>
    <xf numFmtId="0" fontId="85" fillId="0" borderId="1686"/>
    <xf numFmtId="4" fontId="27" fillId="19" borderId="1705" applyNumberFormat="0" applyProtection="0">
      <alignment horizontal="left" vertical="center" indent="1"/>
    </xf>
    <xf numFmtId="4" fontId="27" fillId="19" borderId="1705" applyNumberFormat="0" applyProtection="0">
      <alignment horizontal="left" vertical="center" indent="1"/>
    </xf>
    <xf numFmtId="232" fontId="35" fillId="0" borderId="1718">
      <alignment horizontal="center" vertical="center"/>
      <protection locked="0"/>
    </xf>
    <xf numFmtId="15"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0" fontId="35" fillId="0" borderId="1718">
      <alignment vertical="center"/>
      <protection locked="0"/>
    </xf>
    <xf numFmtId="232" fontId="35" fillId="0" borderId="1718">
      <alignment horizontal="right" vertical="center"/>
      <protection locked="0"/>
    </xf>
    <xf numFmtId="237" fontId="35" fillId="0" borderId="1718">
      <alignment horizontal="right" vertical="center"/>
      <protection locked="0"/>
    </xf>
    <xf numFmtId="234" fontId="35" fillId="0" borderId="1718">
      <alignment horizontal="right" vertical="center"/>
      <protection locked="0"/>
    </xf>
    <xf numFmtId="236" fontId="35" fillId="0" borderId="1718">
      <alignment horizontal="right" vertical="center"/>
      <protection locked="0"/>
    </xf>
    <xf numFmtId="0" fontId="103" fillId="38" borderId="1719"/>
    <xf numFmtId="244" fontId="85" fillId="0" borderId="1720"/>
    <xf numFmtId="274" fontId="35" fillId="0" borderId="1721"/>
    <xf numFmtId="311" fontId="219" fillId="0" borderId="1701" applyBorder="0">
      <protection locked="0"/>
    </xf>
    <xf numFmtId="0" fontId="148" fillId="0" borderId="1679" applyNumberFormat="0" applyAlignment="0" applyProtection="0">
      <alignment horizontal="left" vertical="center"/>
    </xf>
    <xf numFmtId="0" fontId="95" fillId="0" borderId="1717" applyNumberFormat="0" applyFill="0" applyAlignment="0" applyProtection="0"/>
    <xf numFmtId="15" fontId="35" fillId="0" borderId="1718">
      <alignment horizontal="center" vertical="center"/>
      <protection locked="0"/>
    </xf>
    <xf numFmtId="234" fontId="35" fillId="0" borderId="1718">
      <alignment horizontal="center" vertical="center"/>
      <protection locked="0"/>
    </xf>
    <xf numFmtId="236" fontId="35" fillId="0" borderId="1718">
      <alignment horizontal="center" vertical="center"/>
      <protection locked="0"/>
    </xf>
    <xf numFmtId="232" fontId="35" fillId="0" borderId="1718">
      <alignment horizontal="right" vertical="center"/>
      <protection locked="0"/>
    </xf>
    <xf numFmtId="237" fontId="35" fillId="0" borderId="1718">
      <alignment horizontal="right" vertical="center"/>
      <protection locked="0"/>
    </xf>
    <xf numFmtId="233" fontId="35" fillId="0" borderId="1718">
      <alignment horizontal="right" vertical="center"/>
      <protection locked="0"/>
    </xf>
    <xf numFmtId="234" fontId="35" fillId="0" borderId="1718">
      <alignment horizontal="right" vertical="center"/>
      <protection locked="0"/>
    </xf>
    <xf numFmtId="236" fontId="35" fillId="0" borderId="1718">
      <alignment horizontal="right" vertical="center"/>
      <protection locked="0"/>
    </xf>
    <xf numFmtId="0" fontId="103" fillId="38" borderId="1719"/>
    <xf numFmtId="311" fontId="219" fillId="0" borderId="1689" applyBorder="0">
      <protection locked="0"/>
    </xf>
    <xf numFmtId="323" fontId="3" fillId="23" borderId="1678" applyFill="0" applyBorder="0" applyAlignment="0">
      <alignment horizontal="centerContinuous"/>
    </xf>
    <xf numFmtId="1" fontId="3" fillId="1" borderId="1688">
      <protection locked="0"/>
    </xf>
    <xf numFmtId="311" fontId="219" fillId="0" borderId="1713" applyBorder="0">
      <protection locked="0"/>
    </xf>
    <xf numFmtId="232" fontId="35" fillId="0" borderId="1718">
      <alignment horizontal="center" vertical="center"/>
      <protection locked="0"/>
    </xf>
    <xf numFmtId="15" fontId="35" fillId="0" borderId="1718">
      <alignment horizontal="center" vertical="center"/>
      <protection locked="0"/>
    </xf>
    <xf numFmtId="4" fontId="27" fillId="19" borderId="1699" applyNumberFormat="0" applyProtection="0">
      <alignment horizontal="left" vertical="center" indent="1"/>
    </xf>
    <xf numFmtId="4" fontId="27" fillId="19" borderId="1699" applyNumberFormat="0" applyProtection="0">
      <alignment horizontal="left" vertical="center" indent="1"/>
    </xf>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311" fontId="219" fillId="0" borderId="1677" applyBorder="0">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0" fontId="103" fillId="38" borderId="1695"/>
    <xf numFmtId="1" fontId="3" fillId="1" borderId="1676">
      <protection locked="0"/>
    </xf>
    <xf numFmtId="244" fontId="85" fillId="0" borderId="1696"/>
    <xf numFmtId="0" fontId="85" fillId="0" borderId="1698"/>
    <xf numFmtId="311" fontId="219" fillId="0" borderId="1689" applyBorder="0">
      <protection locked="0"/>
    </xf>
    <xf numFmtId="0" fontId="95" fillId="0" borderId="1693" applyNumberFormat="0" applyFill="0" applyAlignment="0" applyProtection="0"/>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244" fontId="85" fillId="0" borderId="1696"/>
    <xf numFmtId="0" fontId="85" fillId="0" borderId="1698"/>
    <xf numFmtId="236" fontId="35" fillId="0" borderId="1718">
      <alignment horizontal="center" vertical="center"/>
      <protection locked="0"/>
    </xf>
    <xf numFmtId="274" fontId="35" fillId="0" borderId="1721"/>
    <xf numFmtId="235" fontId="35" fillId="0" borderId="1718">
      <alignment horizontal="center" vertical="center"/>
      <protection locked="0"/>
    </xf>
    <xf numFmtId="4" fontId="27" fillId="19" borderId="1578" applyNumberFormat="0" applyProtection="0">
      <alignment horizontal="left" vertical="center" indent="1"/>
    </xf>
    <xf numFmtId="244" fontId="85" fillId="0" borderId="1720"/>
    <xf numFmtId="4" fontId="27" fillId="19" borderId="1687" applyNumberFormat="0" applyProtection="0">
      <alignment horizontal="left" vertical="center" indent="1"/>
    </xf>
    <xf numFmtId="0" fontId="88" fillId="0" borderId="1638"/>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0" fontId="103" fillId="38" borderId="1592"/>
    <xf numFmtId="244" fontId="85" fillId="0" borderId="1569"/>
    <xf numFmtId="274" fontId="35" fillId="0" borderId="1594"/>
    <xf numFmtId="0" fontId="85" fillId="0" borderId="1595"/>
    <xf numFmtId="175" fontId="3" fillId="9" borderId="1638" applyNumberFormat="0" applyFont="0" applyBorder="0" applyAlignment="0">
      <alignment horizontal="centerContinuous"/>
    </xf>
    <xf numFmtId="0" fontId="148" fillId="0" borderId="1638">
      <alignment horizontal="left" vertical="center"/>
    </xf>
    <xf numFmtId="237" fontId="35" fillId="0" borderId="1718">
      <alignment horizontal="right" vertical="center"/>
      <protection locked="0"/>
    </xf>
    <xf numFmtId="311" fontId="219" fillId="0" borderId="1677" applyBorder="0">
      <protection locked="0"/>
    </xf>
    <xf numFmtId="1" fontId="3" fillId="1" borderId="1597">
      <protection locked="0"/>
    </xf>
    <xf numFmtId="237" fontId="35" fillId="0" borderId="1694">
      <alignment horizontal="right" vertical="center"/>
      <protection locked="0"/>
    </xf>
    <xf numFmtId="0" fontId="103" fillId="38" borderId="1695"/>
    <xf numFmtId="0" fontId="88" fillId="0" borderId="1638"/>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4" fontId="85" fillId="0" borderId="1684"/>
    <xf numFmtId="274" fontId="35" fillId="0" borderId="1697"/>
    <xf numFmtId="240" fontId="26" fillId="0" borderId="1692" applyFill="0"/>
    <xf numFmtId="274" fontId="35" fillId="0" borderId="1685"/>
    <xf numFmtId="0" fontId="85" fillId="0" borderId="1698"/>
    <xf numFmtId="0" fontId="85" fillId="0" borderId="1686"/>
    <xf numFmtId="323" fontId="3" fillId="23" borderId="1690" applyFill="0" applyBorder="0" applyAlignment="0">
      <alignment horizontal="centerContinuous"/>
    </xf>
    <xf numFmtId="175" fontId="3" fillId="9" borderId="1638" applyNumberFormat="0" applyFont="0" applyBorder="0" applyAlignment="0">
      <alignment horizontal="centerContinuous"/>
    </xf>
    <xf numFmtId="236" fontId="35" fillId="0" borderId="1718">
      <alignment horizontal="center" vertical="center"/>
      <protection locked="0"/>
    </xf>
    <xf numFmtId="233" fontId="35" fillId="0" borderId="1718">
      <alignment horizontal="right" vertical="center"/>
      <protection locked="0"/>
    </xf>
    <xf numFmtId="0" fontId="148" fillId="0" borderId="1638">
      <alignment horizontal="left" vertical="center"/>
    </xf>
    <xf numFmtId="233" fontId="35" fillId="0" borderId="1718">
      <alignment horizontal="center" vertical="center"/>
      <protection locked="0"/>
    </xf>
    <xf numFmtId="4" fontId="27" fillId="19" borderId="1705" applyNumberFormat="0" applyProtection="0">
      <alignment horizontal="left" vertical="center" indent="1"/>
    </xf>
    <xf numFmtId="0" fontId="95" fillId="0" borderId="1693" applyNumberFormat="0" applyFill="0" applyAlignment="0" applyProtection="0"/>
    <xf numFmtId="234" fontId="35" fillId="0" borderId="1694">
      <alignment horizontal="center" vertical="center"/>
      <protection locked="0"/>
    </xf>
    <xf numFmtId="311" fontId="219" fillId="0" borderId="1677" applyBorder="0">
      <protection locked="0"/>
    </xf>
    <xf numFmtId="236" fontId="35" fillId="0" borderId="1694">
      <alignment horizontal="right" vertical="center"/>
      <protection locked="0"/>
    </xf>
    <xf numFmtId="4" fontId="27" fillId="19" borderId="1687" applyNumberFormat="0" applyProtection="0">
      <alignment horizontal="left" vertical="center" indent="1"/>
    </xf>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0" fontId="26" fillId="0" borderId="1565" applyFill="0"/>
    <xf numFmtId="274" fontId="35" fillId="0" borderId="1685"/>
    <xf numFmtId="0" fontId="85" fillId="0" borderId="1686"/>
    <xf numFmtId="0" fontId="148" fillId="0" borderId="1679" applyNumberFormat="0" applyAlignment="0" applyProtection="0">
      <alignment horizontal="left" vertical="center"/>
    </xf>
    <xf numFmtId="323" fontId="3" fillId="23" borderId="1678" applyFill="0" applyBorder="0" applyAlignment="0">
      <alignment horizontal="centerContinuous"/>
    </xf>
    <xf numFmtId="311" fontId="219" fillId="0" borderId="1677" applyBorder="0">
      <protection locked="0"/>
    </xf>
    <xf numFmtId="274" fontId="35" fillId="0" borderId="1685"/>
    <xf numFmtId="0" fontId="85" fillId="0" borderId="1686"/>
    <xf numFmtId="0" fontId="148" fillId="0" borderId="1703" applyNumberFormat="0" applyAlignment="0" applyProtection="0">
      <alignment horizontal="left" vertical="center"/>
    </xf>
    <xf numFmtId="311" fontId="219" fillId="0" borderId="1677" applyBorder="0">
      <protection locked="0"/>
    </xf>
    <xf numFmtId="232" fontId="35" fillId="0" borderId="1718">
      <alignment horizontal="right" vertical="center"/>
      <protection locked="0"/>
    </xf>
    <xf numFmtId="4" fontId="27" fillId="19" borderId="1687" applyNumberFormat="0" applyProtection="0">
      <alignment horizontal="left" vertical="center" indent="1"/>
    </xf>
    <xf numFmtId="0" fontId="85" fillId="0" borderId="1722"/>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0" fontId="26" fillId="0" borderId="1680" applyFill="0"/>
    <xf numFmtId="274" fontId="35" fillId="0" borderId="1685"/>
    <xf numFmtId="0" fontId="85" fillId="0" borderId="1686"/>
    <xf numFmtId="0" fontId="148" fillId="0" borderId="1679" applyNumberFormat="0" applyAlignment="0" applyProtection="0">
      <alignment horizontal="left" vertical="center"/>
    </xf>
    <xf numFmtId="323" fontId="3" fillId="23" borderId="1678" applyFill="0" applyBorder="0" applyAlignment="0">
      <alignment horizontal="centerContinuous"/>
    </xf>
    <xf numFmtId="311" fontId="219" fillId="0" borderId="1677" applyBorder="0">
      <protection locked="0"/>
    </xf>
    <xf numFmtId="0" fontId="35" fillId="0" borderId="1718">
      <alignment vertical="center"/>
      <protection locked="0"/>
    </xf>
    <xf numFmtId="233" fontId="35" fillId="0" borderId="1718">
      <alignment horizontal="center" vertical="center"/>
      <protection locked="0"/>
    </xf>
    <xf numFmtId="235" fontId="35" fillId="0" borderId="1718">
      <alignment horizontal="right" vertical="center"/>
      <protection locked="0"/>
    </xf>
    <xf numFmtId="0" fontId="85" fillId="0" borderId="1722"/>
    <xf numFmtId="232" fontId="35" fillId="0" borderId="1718">
      <alignment horizontal="center" vertical="center"/>
      <protection locked="0"/>
    </xf>
    <xf numFmtId="233" fontId="35" fillId="0" borderId="1718">
      <alignment horizontal="center" vertical="center"/>
      <protection locked="0"/>
    </xf>
    <xf numFmtId="235" fontId="35" fillId="0" borderId="1718">
      <alignment horizontal="center" vertical="center"/>
      <protection locked="0"/>
    </xf>
    <xf numFmtId="0" fontId="35" fillId="0" borderId="1718">
      <alignment vertical="center"/>
      <protection locked="0"/>
    </xf>
    <xf numFmtId="235" fontId="35" fillId="0" borderId="1718">
      <alignment horizontal="right" vertical="center"/>
      <protection locked="0"/>
    </xf>
    <xf numFmtId="244" fontId="85" fillId="0" borderId="1720"/>
    <xf numFmtId="311" fontId="219" fillId="0" borderId="1689" applyBorder="0">
      <protection locked="0"/>
    </xf>
    <xf numFmtId="4" fontId="27" fillId="19" borderId="1699" applyNumberFormat="0" applyProtection="0">
      <alignment horizontal="left" vertical="center" indent="1"/>
    </xf>
    <xf numFmtId="0" fontId="95" fillId="0" borderId="1693" applyNumberFormat="0" applyFill="0" applyAlignment="0" applyProtection="0"/>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274" fontId="35" fillId="0" borderId="1697"/>
    <xf numFmtId="0" fontId="85" fillId="0" borderId="1698"/>
    <xf numFmtId="311" fontId="219" fillId="0" borderId="1689" applyBorder="0">
      <protection locked="0"/>
    </xf>
    <xf numFmtId="4" fontId="27" fillId="19" borderId="1705" applyNumberFormat="0" applyProtection="0">
      <alignment horizontal="left" vertical="center" indent="1"/>
    </xf>
    <xf numFmtId="311" fontId="219" fillId="0" borderId="1677" applyBorder="0">
      <protection locked="0"/>
    </xf>
    <xf numFmtId="311" fontId="219" fillId="0" borderId="1677" applyBorder="0">
      <protection locked="0"/>
    </xf>
    <xf numFmtId="237" fontId="35" fillId="0" borderId="1718">
      <alignment horizontal="right" vertical="center"/>
      <protection locked="0"/>
    </xf>
    <xf numFmtId="233" fontId="35" fillId="0" borderId="1718">
      <alignment horizontal="right"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0" fontId="103" fillId="38" borderId="1719"/>
    <xf numFmtId="274" fontId="35" fillId="0" borderId="1721"/>
    <xf numFmtId="0" fontId="85" fillId="0" borderId="1722"/>
    <xf numFmtId="0" fontId="148" fillId="0" borderId="1715" applyNumberFormat="0" applyAlignment="0" applyProtection="0">
      <alignment horizontal="left" vertical="center"/>
    </xf>
    <xf numFmtId="323" fontId="3" fillId="23" borderId="1714" applyFill="0" applyBorder="0" applyAlignment="0">
      <alignment horizontal="centerContinuous"/>
    </xf>
    <xf numFmtId="311" fontId="219" fillId="0" borderId="1701" applyBorder="0">
      <protection locked="0"/>
    </xf>
    <xf numFmtId="9" fontId="36" fillId="71" borderId="1651" applyProtection="0">
      <alignment horizontal="right"/>
      <protection locked="0"/>
    </xf>
    <xf numFmtId="0" fontId="115" fillId="18" borderId="1733" applyProtection="0">
      <alignment horizontal="right"/>
      <protection locked="0"/>
    </xf>
    <xf numFmtId="0" fontId="104" fillId="43" borderId="1726" applyProtection="0"/>
    <xf numFmtId="244" fontId="85" fillId="0" borderId="1778"/>
    <xf numFmtId="274" fontId="35" fillId="0" borderId="1779"/>
    <xf numFmtId="0" fontId="147" fillId="10" borderId="1726">
      <alignment horizontal="right"/>
    </xf>
    <xf numFmtId="10" fontId="3" fillId="57" borderId="1726" applyNumberFormat="0" applyFont="0" applyBorder="0" applyAlignment="0" applyProtection="0">
      <protection locked="0"/>
    </xf>
    <xf numFmtId="0" fontId="85" fillId="0" borderId="1780"/>
    <xf numFmtId="0" fontId="85" fillId="0" borderId="1804"/>
    <xf numFmtId="4" fontId="27" fillId="19" borderId="1723" applyNumberFormat="0" applyProtection="0">
      <alignment horizontal="left" vertical="center" indent="1"/>
    </xf>
    <xf numFmtId="237" fontId="35" fillId="0" borderId="1788">
      <alignment horizontal="right" vertical="center"/>
      <protection locked="0"/>
    </xf>
    <xf numFmtId="0" fontId="35" fillId="0" borderId="1788">
      <alignment vertical="center"/>
      <protection locked="0"/>
    </xf>
    <xf numFmtId="269" fontId="115" fillId="45" borderId="1733">
      <protection hidden="1"/>
    </xf>
    <xf numFmtId="270" fontId="115" fillId="46" borderId="1733">
      <protection hidden="1"/>
    </xf>
    <xf numFmtId="271" fontId="115" fillId="18" borderId="1733">
      <alignment horizontal="right"/>
    </xf>
    <xf numFmtId="232" fontId="35" fillId="0" borderId="1788">
      <alignment horizontal="center" vertical="center"/>
      <protection locked="0"/>
    </xf>
    <xf numFmtId="0" fontId="103" fillId="38" borderId="1789"/>
    <xf numFmtId="4" fontId="27" fillId="19" borderId="1793" applyNumberFormat="0" applyProtection="0">
      <alignment horizontal="left" vertical="center" indent="1"/>
    </xf>
    <xf numFmtId="309" fontId="156" fillId="6" borderId="1726"/>
    <xf numFmtId="233" fontId="35" fillId="0" borderId="1800">
      <alignment horizontal="right" vertical="center"/>
      <protection locked="0"/>
    </xf>
    <xf numFmtId="15" fontId="35" fillId="0" borderId="1788">
      <alignment horizontal="center" vertical="center"/>
      <protection locked="0"/>
    </xf>
    <xf numFmtId="0" fontId="95" fillId="0" borderId="1799" applyNumberFormat="0" applyFill="0" applyAlignment="0" applyProtection="0"/>
    <xf numFmtId="236" fontId="35" fillId="0" borderId="1800">
      <alignment horizontal="right" vertical="center"/>
      <protection locked="0"/>
    </xf>
    <xf numFmtId="15" fontId="35" fillId="0" borderId="1800">
      <alignment horizontal="center" vertical="center"/>
      <protection locked="0"/>
    </xf>
    <xf numFmtId="246" fontId="48" fillId="0" borderId="1732"/>
    <xf numFmtId="274" fontId="35" fillId="0" borderId="1803"/>
    <xf numFmtId="0" fontId="56" fillId="31" borderId="1724" applyNumberFormat="0" applyFont="0" applyAlignment="0" applyProtection="0"/>
    <xf numFmtId="185" fontId="47" fillId="57" borderId="1726" applyFont="0" applyFill="0" applyBorder="0" applyAlignment="0" applyProtection="0">
      <protection locked="0"/>
    </xf>
    <xf numFmtId="233" fontId="35" fillId="0" borderId="1735">
      <alignment horizontal="center" vertical="center"/>
      <protection locked="0"/>
    </xf>
    <xf numFmtId="15" fontId="35" fillId="0" borderId="1735">
      <alignment horizontal="center" vertical="center"/>
      <protection locked="0"/>
    </xf>
    <xf numFmtId="232" fontId="35" fillId="0" borderId="1735">
      <alignment horizontal="center" vertical="center"/>
      <protection locked="0"/>
    </xf>
    <xf numFmtId="0" fontId="95" fillId="0" borderId="1734" applyNumberFormat="0" applyFill="0" applyAlignment="0" applyProtection="0"/>
    <xf numFmtId="0" fontId="88" fillId="0" borderId="1774"/>
    <xf numFmtId="4" fontId="27" fillId="19" borderId="1768" applyNumberFormat="0" applyProtection="0">
      <alignment horizontal="left" vertical="center" indent="1"/>
    </xf>
    <xf numFmtId="234" fontId="35" fillId="0" borderId="1788">
      <alignment horizontal="right" vertical="center"/>
      <protection locked="0"/>
    </xf>
    <xf numFmtId="235" fontId="35" fillId="0" borderId="1800">
      <alignment horizontal="right" vertical="center"/>
      <protection locked="0"/>
    </xf>
    <xf numFmtId="236" fontId="35" fillId="0" borderId="1788">
      <alignment horizontal="center" vertical="center"/>
      <protection locked="0"/>
    </xf>
    <xf numFmtId="233" fontId="35" fillId="0" borderId="1788">
      <alignment horizontal="center" vertical="center"/>
      <protection locked="0"/>
    </xf>
    <xf numFmtId="0" fontId="95" fillId="0" borderId="1787" applyNumberFormat="0" applyFill="0" applyAlignment="0" applyProtection="0"/>
    <xf numFmtId="0" fontId="3" fillId="11" borderId="1731" applyNumberFormat="0">
      <alignment horizontal="left" vertical="center"/>
    </xf>
    <xf numFmtId="4" fontId="27" fillId="19" borderId="1756" applyNumberFormat="0" applyProtection="0">
      <alignment horizontal="left" vertical="center" indent="1"/>
    </xf>
    <xf numFmtId="4" fontId="27" fillId="19" borderId="1805" applyNumberFormat="0" applyProtection="0">
      <alignment horizontal="left" vertical="center" indent="1"/>
    </xf>
    <xf numFmtId="232" fontId="35" fillId="0" borderId="1800">
      <alignment horizontal="center" vertical="center"/>
      <protection locked="0"/>
    </xf>
    <xf numFmtId="232" fontId="35" fillId="0" borderId="1800">
      <alignment horizontal="center" vertical="center"/>
      <protection locked="0"/>
    </xf>
    <xf numFmtId="0" fontId="85" fillId="0" borderId="1792"/>
    <xf numFmtId="244" fontId="85" fillId="0" borderId="1790"/>
    <xf numFmtId="236" fontId="35" fillId="0" borderId="1788">
      <alignment horizontal="right" vertical="center"/>
      <protection locked="0"/>
    </xf>
    <xf numFmtId="234" fontId="35" fillId="0" borderId="1788">
      <alignment horizontal="right" vertical="center"/>
      <protection locked="0"/>
    </xf>
    <xf numFmtId="237" fontId="35" fillId="0" borderId="1788">
      <alignment horizontal="right" vertical="center"/>
      <protection locked="0"/>
    </xf>
    <xf numFmtId="232" fontId="35" fillId="0" borderId="1788">
      <alignment horizontal="right" vertical="center"/>
      <protection locked="0"/>
    </xf>
    <xf numFmtId="236" fontId="35" fillId="0" borderId="1788">
      <alignment horizontal="center" vertical="center"/>
      <protection locked="0"/>
    </xf>
    <xf numFmtId="235" fontId="35" fillId="0" borderId="1788">
      <alignment horizontal="center" vertical="center"/>
      <protection locked="0"/>
    </xf>
    <xf numFmtId="233" fontId="35" fillId="0" borderId="1788">
      <alignment horizontal="center" vertical="center"/>
      <protection locked="0"/>
    </xf>
    <xf numFmtId="15" fontId="35" fillId="0" borderId="1788">
      <alignment horizontal="center" vertical="center"/>
      <protection locked="0"/>
    </xf>
    <xf numFmtId="232" fontId="35" fillId="0" borderId="1788">
      <alignment horizontal="center" vertical="center"/>
      <protection locked="0"/>
    </xf>
    <xf numFmtId="0" fontId="95" fillId="0" borderId="1787" applyNumberFormat="0" applyFill="0" applyAlignment="0" applyProtection="0"/>
    <xf numFmtId="237" fontId="35" fillId="0" borderId="1800">
      <alignment horizontal="right" vertical="center"/>
      <protection locked="0"/>
    </xf>
    <xf numFmtId="4" fontId="27" fillId="19" borderId="1793" applyNumberFormat="0" applyProtection="0">
      <alignment horizontal="left" vertical="center" indent="1"/>
    </xf>
    <xf numFmtId="0" fontId="85" fillId="0" borderId="1804"/>
    <xf numFmtId="0" fontId="95" fillId="0" borderId="1799" applyNumberFormat="0" applyFill="0" applyAlignment="0" applyProtection="0"/>
    <xf numFmtId="4" fontId="27" fillId="19" borderId="1793" applyNumberFormat="0" applyProtection="0">
      <alignment horizontal="left" vertical="center" indent="1"/>
    </xf>
    <xf numFmtId="1" fontId="3" fillId="1" borderId="1757">
      <protection locked="0"/>
    </xf>
    <xf numFmtId="244" fontId="85" fillId="0" borderId="1802"/>
    <xf numFmtId="236" fontId="35" fillId="0" borderId="1800">
      <alignment horizontal="right" vertical="center"/>
      <protection locked="0"/>
    </xf>
    <xf numFmtId="235" fontId="35" fillId="0" borderId="1800">
      <alignment horizontal="right" vertical="center"/>
      <protection locked="0"/>
    </xf>
    <xf numFmtId="234" fontId="35" fillId="0" borderId="1800">
      <alignment horizontal="right" vertical="center"/>
      <protection locked="0"/>
    </xf>
    <xf numFmtId="233" fontId="35" fillId="0" borderId="1800">
      <alignment horizontal="right" vertical="center"/>
      <protection locked="0"/>
    </xf>
    <xf numFmtId="237" fontId="35" fillId="0" borderId="1800">
      <alignment horizontal="right" vertical="center"/>
      <protection locked="0"/>
    </xf>
    <xf numFmtId="232" fontId="35" fillId="0" borderId="1800">
      <alignment horizontal="right" vertical="center"/>
      <protection locked="0"/>
    </xf>
    <xf numFmtId="0" fontId="35" fillId="0" borderId="1800">
      <alignment vertical="center"/>
      <protection locked="0"/>
    </xf>
    <xf numFmtId="236" fontId="35" fillId="0" borderId="1800">
      <alignment horizontal="center" vertical="center"/>
      <protection locked="0"/>
    </xf>
    <xf numFmtId="311" fontId="219" fillId="0" borderId="1758" applyBorder="0">
      <protection locked="0"/>
    </xf>
    <xf numFmtId="234" fontId="35" fillId="0" borderId="1800">
      <alignment horizontal="center" vertical="center"/>
      <protection locked="0"/>
    </xf>
    <xf numFmtId="233" fontId="35" fillId="0" borderId="1800">
      <alignment horizontal="center" vertical="center"/>
      <protection locked="0"/>
    </xf>
    <xf numFmtId="15" fontId="35" fillId="0" borderId="1800">
      <alignment horizontal="center" vertical="center"/>
      <protection locked="0"/>
    </xf>
    <xf numFmtId="0" fontId="95" fillId="0" borderId="1799" applyNumberFormat="0" applyFill="0" applyAlignment="0" applyProtection="0"/>
    <xf numFmtId="311" fontId="219" fillId="0" borderId="1795" applyBorder="0">
      <protection locked="0"/>
    </xf>
    <xf numFmtId="0" fontId="85" fillId="0" borderId="1804"/>
    <xf numFmtId="274" fontId="35" fillId="0" borderId="1803"/>
    <xf numFmtId="235" fontId="35" fillId="0" borderId="1800">
      <alignment horizontal="right" vertical="center"/>
      <protection locked="0"/>
    </xf>
    <xf numFmtId="233" fontId="35" fillId="0" borderId="1800">
      <alignment horizontal="right" vertical="center"/>
      <protection locked="0"/>
    </xf>
    <xf numFmtId="232" fontId="35" fillId="0" borderId="1800">
      <alignment horizontal="right" vertical="center"/>
      <protection locked="0"/>
    </xf>
    <xf numFmtId="0" fontId="35" fillId="0" borderId="1800">
      <alignment vertical="center"/>
      <protection locked="0"/>
    </xf>
    <xf numFmtId="236" fontId="35" fillId="0" borderId="1800">
      <alignment horizontal="center" vertical="center"/>
      <protection locked="0"/>
    </xf>
    <xf numFmtId="235" fontId="35" fillId="0" borderId="1800">
      <alignment horizontal="center" vertical="center"/>
      <protection locked="0"/>
    </xf>
    <xf numFmtId="234" fontId="35" fillId="0" borderId="1800">
      <alignment horizontal="center" vertical="center"/>
      <protection locked="0"/>
    </xf>
    <xf numFmtId="1" fontId="3" fillId="1" borderId="1782">
      <protection locked="0"/>
    </xf>
    <xf numFmtId="311" fontId="219" fillId="0" borderId="1783" applyBorder="0">
      <protection locked="0"/>
    </xf>
    <xf numFmtId="323" fontId="3" fillId="23" borderId="1759" applyFill="0" applyBorder="0" applyAlignment="0">
      <alignment horizontal="centerContinuous"/>
    </xf>
    <xf numFmtId="1" fontId="3" fillId="1" borderId="1794">
      <protection locked="0"/>
    </xf>
    <xf numFmtId="0" fontId="148" fillId="0" borderId="1760" applyNumberFormat="0" applyAlignment="0" applyProtection="0">
      <alignment horizontal="left" vertical="center"/>
    </xf>
    <xf numFmtId="323" fontId="3" fillId="23" borderId="1784" applyFill="0" applyBorder="0" applyAlignment="0">
      <alignment horizontal="centerContinuous"/>
    </xf>
    <xf numFmtId="0" fontId="148" fillId="0" borderId="1785" applyNumberFormat="0" applyAlignment="0" applyProtection="0">
      <alignment horizontal="left" vertical="center"/>
    </xf>
    <xf numFmtId="323" fontId="3" fillId="23" borderId="1796" applyFill="0" applyBorder="0" applyAlignment="0">
      <alignment horizontal="centerContinuous"/>
    </xf>
    <xf numFmtId="0" fontId="85" fillId="0" borderId="1767"/>
    <xf numFmtId="309" fontId="156" fillId="6" borderId="1651"/>
    <xf numFmtId="10" fontId="3" fillId="57" borderId="1651" applyNumberFormat="0" applyFont="0" applyBorder="0" applyAlignment="0" applyProtection="0">
      <protection locked="0"/>
    </xf>
    <xf numFmtId="0" fontId="85" fillId="0" borderId="1804"/>
    <xf numFmtId="274" fontId="35" fillId="0" borderId="1791"/>
    <xf numFmtId="240" fontId="26" fillId="0" borderId="1786" applyFill="0"/>
    <xf numFmtId="261" fontId="48" fillId="0" borderId="1732"/>
    <xf numFmtId="274" fontId="35" fillId="0" borderId="1766"/>
    <xf numFmtId="240" fontId="26" fillId="0" borderId="1761" applyFill="0"/>
    <xf numFmtId="240" fontId="26" fillId="0" borderId="1798" applyFill="0"/>
    <xf numFmtId="250" fontId="48" fillId="0" borderId="1732"/>
    <xf numFmtId="261" fontId="48" fillId="0" borderId="1732"/>
    <xf numFmtId="246" fontId="48" fillId="0" borderId="1732"/>
    <xf numFmtId="250" fontId="48" fillId="0" borderId="1732"/>
    <xf numFmtId="261" fontId="48" fillId="0" borderId="1732"/>
    <xf numFmtId="246" fontId="48" fillId="0" borderId="1732"/>
    <xf numFmtId="250" fontId="48" fillId="0" borderId="1732"/>
    <xf numFmtId="244" fontId="85" fillId="0" borderId="1790"/>
    <xf numFmtId="246" fontId="48" fillId="0" borderId="1732"/>
    <xf numFmtId="0" fontId="104" fillId="43" borderId="1651" applyProtection="0"/>
    <xf numFmtId="0" fontId="103" fillId="38" borderId="1789"/>
    <xf numFmtId="49" fontId="100" fillId="41" borderId="1651">
      <alignment horizontal="center"/>
    </xf>
    <xf numFmtId="236" fontId="35" fillId="0" borderId="1788">
      <alignment horizontal="right" vertical="center"/>
      <protection locked="0"/>
    </xf>
    <xf numFmtId="235" fontId="35" fillId="0" borderId="1788">
      <alignment horizontal="right" vertical="center"/>
      <protection locked="0"/>
    </xf>
    <xf numFmtId="234" fontId="35" fillId="0" borderId="1788">
      <alignment horizontal="right" vertical="center"/>
      <protection locked="0"/>
    </xf>
    <xf numFmtId="233" fontId="35" fillId="0" borderId="1788">
      <alignment horizontal="right" vertical="center"/>
      <protection locked="0"/>
    </xf>
    <xf numFmtId="237" fontId="35" fillId="0" borderId="1788">
      <alignment horizontal="right" vertical="center"/>
      <protection locked="0"/>
    </xf>
    <xf numFmtId="232" fontId="35" fillId="0" borderId="1788">
      <alignment horizontal="right" vertical="center"/>
      <protection locked="0"/>
    </xf>
    <xf numFmtId="0" fontId="35" fillId="0" borderId="1788">
      <alignment vertical="center"/>
      <protection locked="0"/>
    </xf>
    <xf numFmtId="236" fontId="35" fillId="0" borderId="1788">
      <alignment horizontal="center" vertical="center"/>
      <protection locked="0"/>
    </xf>
    <xf numFmtId="235" fontId="35" fillId="0" borderId="1788">
      <alignment horizontal="center" vertical="center"/>
      <protection locked="0"/>
    </xf>
    <xf numFmtId="234" fontId="35" fillId="0" borderId="1788">
      <alignment horizontal="center" vertical="center"/>
      <protection locked="0"/>
    </xf>
    <xf numFmtId="233" fontId="35" fillId="0" borderId="1788">
      <alignment horizontal="center" vertical="center"/>
      <protection locked="0"/>
    </xf>
    <xf numFmtId="15" fontId="35" fillId="0" borderId="1788">
      <alignment horizontal="center" vertical="center"/>
      <protection locked="0"/>
    </xf>
    <xf numFmtId="232" fontId="35" fillId="0" borderId="1788">
      <alignment horizontal="center" vertical="center"/>
      <protection locked="0"/>
    </xf>
    <xf numFmtId="0" fontId="95" fillId="0" borderId="1787" applyNumberFormat="0" applyFill="0" applyAlignment="0" applyProtection="0"/>
    <xf numFmtId="244" fontId="85" fillId="0" borderId="1765"/>
    <xf numFmtId="0" fontId="103" fillId="38" borderId="1801"/>
    <xf numFmtId="234" fontId="35" fillId="0" borderId="1800">
      <alignment horizontal="right" vertical="center"/>
      <protection locked="0"/>
    </xf>
    <xf numFmtId="236" fontId="35" fillId="0" borderId="1800">
      <alignment horizontal="center" vertical="center"/>
      <protection locked="0"/>
    </xf>
    <xf numFmtId="235" fontId="35" fillId="0" borderId="1800">
      <alignment horizontal="center" vertical="center"/>
      <protection locked="0"/>
    </xf>
    <xf numFmtId="234" fontId="35" fillId="0" borderId="1800">
      <alignment horizontal="center" vertical="center"/>
      <protection locked="0"/>
    </xf>
    <xf numFmtId="0" fontId="103" fillId="38" borderId="1764"/>
    <xf numFmtId="233" fontId="35" fillId="0" borderId="1800">
      <alignment horizontal="center" vertical="center"/>
      <protection locked="0"/>
    </xf>
    <xf numFmtId="236" fontId="35" fillId="0" borderId="1763">
      <alignment horizontal="right" vertical="center"/>
      <protection locked="0"/>
    </xf>
    <xf numFmtId="235" fontId="35" fillId="0" borderId="1763">
      <alignment horizontal="right" vertical="center"/>
      <protection locked="0"/>
    </xf>
    <xf numFmtId="234" fontId="35" fillId="0" borderId="1763">
      <alignment horizontal="right" vertical="center"/>
      <protection locked="0"/>
    </xf>
    <xf numFmtId="233" fontId="35" fillId="0" borderId="1763">
      <alignment horizontal="right" vertical="center"/>
      <protection locked="0"/>
    </xf>
    <xf numFmtId="237" fontId="35" fillId="0" borderId="1763">
      <alignment horizontal="right" vertical="center"/>
      <protection locked="0"/>
    </xf>
    <xf numFmtId="232" fontId="35" fillId="0" borderId="1763">
      <alignment horizontal="right" vertical="center"/>
      <protection locked="0"/>
    </xf>
    <xf numFmtId="0" fontId="35" fillId="0" borderId="1763">
      <alignment vertical="center"/>
      <protection locked="0"/>
    </xf>
    <xf numFmtId="236" fontId="35" fillId="0" borderId="1763">
      <alignment horizontal="center" vertical="center"/>
      <protection locked="0"/>
    </xf>
    <xf numFmtId="235" fontId="35" fillId="0" borderId="1763">
      <alignment horizontal="center" vertical="center"/>
      <protection locked="0"/>
    </xf>
    <xf numFmtId="234" fontId="35" fillId="0" borderId="1763">
      <alignment horizontal="center" vertical="center"/>
      <protection locked="0"/>
    </xf>
    <xf numFmtId="233" fontId="35" fillId="0" borderId="1763">
      <alignment horizontal="center" vertical="center"/>
      <protection locked="0"/>
    </xf>
    <xf numFmtId="15" fontId="35" fillId="0" borderId="1763">
      <alignment horizontal="center" vertical="center"/>
      <protection locked="0"/>
    </xf>
    <xf numFmtId="232" fontId="35" fillId="0" borderId="1763">
      <alignment horizontal="center" vertical="center"/>
      <protection locked="0"/>
    </xf>
    <xf numFmtId="0" fontId="95" fillId="0" borderId="1762" applyNumberFormat="0" applyFill="0" applyAlignment="0" applyProtection="0"/>
    <xf numFmtId="3" fontId="79" fillId="10" borderId="1651" applyFont="0" applyAlignment="0" applyProtection="0"/>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2" fontId="35" fillId="0" borderId="1800">
      <alignment horizontal="right" vertical="center"/>
      <protection locked="0"/>
    </xf>
    <xf numFmtId="233" fontId="35" fillId="0" borderId="1800">
      <alignment horizontal="right" vertical="center"/>
      <protection locked="0"/>
    </xf>
    <xf numFmtId="235" fontId="35" fillId="0" borderId="1800">
      <alignment horizontal="right" vertical="center"/>
      <protection locked="0"/>
    </xf>
    <xf numFmtId="0" fontId="95" fillId="0" borderId="1787" applyNumberFormat="0" applyFill="0" applyAlignment="0" applyProtection="0"/>
    <xf numFmtId="232"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3" fontId="79" fillId="10" borderId="1726" applyFont="0" applyAlignment="0" applyProtection="0"/>
    <xf numFmtId="0" fontId="103" fillId="38" borderId="1789"/>
    <xf numFmtId="244" fontId="85" fillId="0" borderId="1802"/>
    <xf numFmtId="244" fontId="85" fillId="0" borderId="1790"/>
    <xf numFmtId="0" fontId="88" fillId="0" borderId="1774"/>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44" fontId="85" fillId="0" borderId="1778"/>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49" fontId="100" fillId="47" borderId="1651">
      <alignment horizontal="center"/>
    </xf>
    <xf numFmtId="261" fontId="48" fillId="0" borderId="1732"/>
    <xf numFmtId="240" fontId="26" fillId="0" borderId="1798" applyFill="0"/>
    <xf numFmtId="240" fontId="26" fillId="0" borderId="1786" applyFill="0"/>
    <xf numFmtId="187"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34" applyNumberFormat="0" applyFill="0" applyAlignment="0" applyProtection="0"/>
    <xf numFmtId="232" fontId="35" fillId="0" borderId="1735">
      <alignment horizontal="center" vertical="center"/>
      <protection locked="0"/>
    </xf>
    <xf numFmtId="15" fontId="35" fillId="0" borderId="1735">
      <alignment horizontal="center" vertical="center"/>
      <protection locked="0"/>
    </xf>
    <xf numFmtId="233" fontId="35" fillId="0" borderId="1735">
      <alignment horizontal="center" vertical="center"/>
      <protection locked="0"/>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0" fontId="35" fillId="0" borderId="1735">
      <alignment vertical="center"/>
      <protection locked="0"/>
    </xf>
    <xf numFmtId="232" fontId="35" fillId="0" borderId="1735">
      <alignment horizontal="right" vertical="center"/>
      <protection locked="0"/>
    </xf>
    <xf numFmtId="237" fontId="35" fillId="0" borderId="1735">
      <alignment horizontal="right" vertical="center"/>
      <protection locked="0"/>
    </xf>
    <xf numFmtId="233"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49" fontId="100" fillId="41" borderId="1726">
      <alignment horizontal="center"/>
    </xf>
    <xf numFmtId="0" fontId="103" fillId="38" borderId="1736"/>
    <xf numFmtId="0" fontId="104" fillId="43" borderId="1726" applyProtection="0"/>
    <xf numFmtId="1" fontId="109" fillId="9" borderId="1737"/>
    <xf numFmtId="244" fontId="85" fillId="0" borderId="1738"/>
    <xf numFmtId="0" fontId="80" fillId="0" borderId="1739"/>
    <xf numFmtId="8" fontId="141" fillId="0" borderId="1741">
      <protection locked="0"/>
    </xf>
    <xf numFmtId="175" fontId="3" fillId="9" borderId="1774" applyNumberFormat="0" applyFont="0" applyBorder="0" applyAlignment="0">
      <alignment horizontal="centerContinuous"/>
    </xf>
    <xf numFmtId="246" fontId="48" fillId="0" borderId="1732"/>
    <xf numFmtId="247" fontId="48" fillId="0" borderId="1732"/>
    <xf numFmtId="248" fontId="48" fillId="0" borderId="1732"/>
    <xf numFmtId="0" fontId="85" fillId="0" borderId="1792"/>
    <xf numFmtId="250" fontId="48" fillId="0" borderId="1732"/>
    <xf numFmtId="253" fontId="48" fillId="0" borderId="1732"/>
    <xf numFmtId="254" fontId="48" fillId="0" borderId="1732"/>
    <xf numFmtId="168" fontId="3" fillId="8" borderId="1651" applyNumberFormat="0" applyFont="0" applyBorder="0" applyAlignment="0" applyProtection="0"/>
    <xf numFmtId="261" fontId="48" fillId="0" borderId="1732"/>
    <xf numFmtId="265" fontId="48" fillId="0" borderId="1732"/>
    <xf numFmtId="266" fontId="48" fillId="0" borderId="1732"/>
    <xf numFmtId="0" fontId="110" fillId="43" borderId="1651" applyNumberFormat="0" applyFont="0" applyAlignment="0" applyProtection="0"/>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0" fontId="116" fillId="48" borderId="1731" applyNumberFormat="0" applyAlignment="0" applyProtection="0"/>
    <xf numFmtId="0" fontId="148" fillId="0" borderId="1774">
      <alignment horizontal="left" vertical="center"/>
    </xf>
    <xf numFmtId="240" fontId="26" fillId="0" borderId="1730" applyFill="0"/>
    <xf numFmtId="274" fontId="35" fillId="0" borderId="1740"/>
    <xf numFmtId="323" fontId="3" fillId="23" borderId="1796" applyFill="0" applyBorder="0" applyAlignment="0">
      <alignment horizontal="centerContinuous"/>
    </xf>
    <xf numFmtId="0" fontId="63" fillId="0" borderId="1651">
      <alignment horizontal="centerContinuous"/>
    </xf>
    <xf numFmtId="0" fontId="85" fillId="0" borderId="1780"/>
    <xf numFmtId="172" fontId="55" fillId="9" borderId="1726">
      <alignment horizontal="right"/>
      <protection locked="0"/>
    </xf>
    <xf numFmtId="10" fontId="3" fillId="64" borderId="1651" applyNumberFormat="0" applyBorder="0" applyAlignment="0" applyProtection="0"/>
    <xf numFmtId="10" fontId="3" fillId="64" borderId="1651" applyNumberFormat="0" applyBorder="0" applyAlignment="0" applyProtection="0"/>
    <xf numFmtId="0" fontId="148" fillId="0" borderId="1785" applyNumberFormat="0" applyAlignment="0" applyProtection="0">
      <alignment horizontal="left" vertical="center"/>
    </xf>
    <xf numFmtId="0" fontId="115" fillId="18" borderId="1733" applyProtection="0">
      <alignment horizontal="right"/>
      <protection locked="0"/>
    </xf>
    <xf numFmtId="175" fontId="3" fillId="9" borderId="1774" applyNumberFormat="0" applyFont="0" applyBorder="0" applyAlignment="0">
      <alignment horizontal="centerContinuous"/>
    </xf>
    <xf numFmtId="1" fontId="3" fillId="1" borderId="1794">
      <protection locked="0"/>
    </xf>
    <xf numFmtId="8" fontId="141" fillId="0" borderId="1741">
      <protection locked="0"/>
    </xf>
    <xf numFmtId="168" fontId="3" fillId="8" borderId="1726" applyNumberFormat="0" applyFont="0" applyBorder="0" applyAlignment="0" applyProtection="0"/>
    <xf numFmtId="0" fontId="110" fillId="43" borderId="1726" applyNumberFormat="0" applyFont="0" applyAlignment="0" applyProtection="0"/>
    <xf numFmtId="0" fontId="148" fillId="0" borderId="1772" applyNumberFormat="0" applyAlignment="0" applyProtection="0">
      <alignment horizontal="left" vertical="center"/>
    </xf>
    <xf numFmtId="0" fontId="148" fillId="0" borderId="1774">
      <alignment horizontal="left" vertical="center"/>
    </xf>
    <xf numFmtId="0" fontId="147" fillId="10" borderId="1726">
      <alignment horizontal="right"/>
    </xf>
    <xf numFmtId="0" fontId="92" fillId="0" borderId="1651" applyFill="0">
      <alignment horizontal="center" vertical="center"/>
    </xf>
    <xf numFmtId="332" fontId="35" fillId="0" borderId="1651" applyFill="0">
      <alignment horizontal="center" vertical="center"/>
    </xf>
    <xf numFmtId="49" fontId="253" fillId="47" borderId="1651">
      <alignment horizontal="center"/>
    </xf>
    <xf numFmtId="175" fontId="43" fillId="0" borderId="1651" applyBorder="0"/>
    <xf numFmtId="175" fontId="46" fillId="0" borderId="1651"/>
    <xf numFmtId="323" fontId="3" fillId="23" borderId="1771" applyFill="0" applyBorder="0" applyAlignment="0">
      <alignment horizontal="centerContinuous"/>
    </xf>
    <xf numFmtId="10" fontId="3" fillId="57" borderId="1726" applyNumberFormat="0" applyFont="0" applyBorder="0" applyAlignment="0" applyProtection="0">
      <protection locked="0"/>
    </xf>
    <xf numFmtId="0" fontId="63" fillId="0" borderId="1726">
      <alignment horizontal="centerContinuous"/>
    </xf>
    <xf numFmtId="309" fontId="156" fillId="6" borderId="1726"/>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0" fontId="85" fillId="0" borderId="1742"/>
    <xf numFmtId="235" fontId="35" fillId="0" borderId="1800">
      <alignment horizontal="right" vertical="center"/>
      <protection locked="0"/>
    </xf>
    <xf numFmtId="49" fontId="100" fillId="41" borderId="1651">
      <alignment horizontal="center"/>
    </xf>
    <xf numFmtId="0" fontId="103" fillId="38" borderId="1801"/>
    <xf numFmtId="0" fontId="104" fillId="43" borderId="1651" applyProtection="0"/>
    <xf numFmtId="244" fontId="85" fillId="0" borderId="1802"/>
    <xf numFmtId="274" fontId="35" fillId="0" borderId="1803"/>
    <xf numFmtId="0" fontId="147" fillId="10" borderId="1651">
      <alignment horizontal="right"/>
    </xf>
    <xf numFmtId="309" fontId="156" fillId="6" borderId="1651"/>
    <xf numFmtId="0" fontId="85" fillId="0" borderId="1804"/>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1" fontId="3" fillId="1" borderId="1794">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44" fontId="85" fillId="0" borderId="1802"/>
    <xf numFmtId="175" fontId="80" fillId="0" borderId="1745">
      <alignment vertical="center"/>
    </xf>
    <xf numFmtId="4" fontId="27" fillId="19" borderId="1793" applyNumberFormat="0" applyProtection="0">
      <alignment horizontal="left" vertical="center" indent="1"/>
    </xf>
    <xf numFmtId="9" fontId="36" fillId="71" borderId="1726" applyProtection="0">
      <alignment horizontal="right"/>
      <protection locked="0"/>
    </xf>
    <xf numFmtId="311" fontId="219" fillId="0" borderId="1770" applyBorder="0">
      <protection locked="0"/>
    </xf>
    <xf numFmtId="0" fontId="59" fillId="74" borderId="1753">
      <alignment horizontal="left" vertical="center" wrapText="1"/>
    </xf>
    <xf numFmtId="1" fontId="3" fillId="1" borderId="1769">
      <protection locked="0"/>
    </xf>
    <xf numFmtId="0" fontId="35" fillId="0" borderId="1733" applyNumberFormat="0" applyFill="0" applyAlignment="0" applyProtection="0"/>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0" fontId="148" fillId="0" borderId="1729" applyNumberFormat="0" applyAlignment="0" applyProtection="0">
      <alignment horizontal="left" vertical="center"/>
    </xf>
    <xf numFmtId="236" fontId="35" fillId="0" borderId="1788">
      <alignment horizontal="center"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801"/>
    <xf numFmtId="0" fontId="103" fillId="38" borderId="1789"/>
    <xf numFmtId="244" fontId="85" fillId="0" borderId="1790"/>
    <xf numFmtId="274" fontId="35" fillId="0" borderId="1791"/>
    <xf numFmtId="185" fontId="47" fillId="57" borderId="1651" applyFont="0" applyFill="0" applyBorder="0" applyAlignment="0" applyProtection="0">
      <protection locked="0"/>
    </xf>
    <xf numFmtId="0" fontId="85" fillId="0" borderId="1792"/>
    <xf numFmtId="311" fontId="219" fillId="0" borderId="1783" applyBorder="0">
      <protection locked="0"/>
    </xf>
    <xf numFmtId="323" fontId="3" fillId="23" borderId="1728" applyFill="0" applyBorder="0" applyAlignment="0">
      <alignment horizontal="centerContinuous"/>
    </xf>
    <xf numFmtId="0" fontId="35" fillId="0" borderId="1800">
      <alignment vertical="center"/>
      <protection locked="0"/>
    </xf>
    <xf numFmtId="237"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49" fontId="36" fillId="0" borderId="1746"/>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92" fillId="0" borderId="1726" applyFill="0">
      <alignment horizontal="center" vertical="center"/>
    </xf>
    <xf numFmtId="0" fontId="35" fillId="0" borderId="1726" applyFill="0">
      <alignment horizontal="center" vertical="center"/>
    </xf>
    <xf numFmtId="332" fontId="35" fillId="0" borderId="1726" applyFill="0">
      <alignment horizontal="center" vertical="center"/>
    </xf>
    <xf numFmtId="0" fontId="118" fillId="21" borderId="1651"/>
    <xf numFmtId="49" fontId="253" fillId="47" borderId="1726">
      <alignment horizontal="center"/>
    </xf>
    <xf numFmtId="175" fontId="43" fillId="0" borderId="1726" applyBorder="0"/>
    <xf numFmtId="175" fontId="46" fillId="0" borderId="1726"/>
    <xf numFmtId="4" fontId="27" fillId="19" borderId="1781" applyNumberFormat="0" applyProtection="0">
      <alignment horizontal="left" vertical="center" indent="1"/>
    </xf>
    <xf numFmtId="4" fontId="27" fillId="19" borderId="1805" applyNumberFormat="0" applyProtection="0">
      <alignment horizontal="left" vertical="center" indent="1"/>
    </xf>
    <xf numFmtId="3" fontId="212" fillId="0" borderId="1747"/>
    <xf numFmtId="3" fontId="212" fillId="0" borderId="1747"/>
    <xf numFmtId="0" fontId="48" fillId="0" borderId="1748" applyNumberFormat="0" applyAlignment="0">
      <alignment vertical="center"/>
      <protection locked="0"/>
    </xf>
    <xf numFmtId="327" fontId="48" fillId="69" borderId="1748" applyNumberFormat="0" applyAlignment="0">
      <alignment vertical="center"/>
      <protection locked="0"/>
    </xf>
    <xf numFmtId="15" fontId="35" fillId="0" borderId="1800">
      <alignment horizontal="center"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4" fontId="27" fillId="19" borderId="1781" applyNumberFormat="0" applyProtection="0">
      <alignment horizontal="left" vertical="center" indent="1"/>
    </xf>
    <xf numFmtId="3" fontId="217" fillId="10" borderId="1752" applyBorder="0">
      <alignment vertical="center"/>
    </xf>
    <xf numFmtId="0" fontId="95" fillId="0" borderId="1775" applyNumberFormat="0" applyFill="0" applyAlignment="0" applyProtection="0"/>
    <xf numFmtId="232" fontId="35" fillId="0" borderId="1776">
      <alignment horizontal="center" vertical="center"/>
      <protection locked="0"/>
    </xf>
    <xf numFmtId="311" fontId="219" fillId="0" borderId="1727" applyBorder="0">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0" fontId="59" fillId="74" borderId="1753">
      <alignment horizontal="left" vertical="center" wrapText="1"/>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1" fontId="3" fillId="1" borderId="1725">
      <protection locked="0"/>
    </xf>
    <xf numFmtId="0" fontId="103" fillId="38" borderId="1777"/>
    <xf numFmtId="311" fontId="219" fillId="0" borderId="1770" applyBorder="0">
      <protection locked="0"/>
    </xf>
    <xf numFmtId="0" fontId="85" fillId="0" borderId="1792"/>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0" fontId="103" fillId="38" borderId="1777"/>
    <xf numFmtId="250" fontId="48" fillId="0" borderId="1732"/>
    <xf numFmtId="244" fontId="85" fillId="0" borderId="1778"/>
    <xf numFmtId="274" fontId="35" fillId="0" borderId="1791"/>
    <xf numFmtId="274" fontId="35" fillId="0" borderId="1779"/>
    <xf numFmtId="8" fontId="141" fillId="0" borderId="1741">
      <protection locked="0"/>
    </xf>
    <xf numFmtId="0" fontId="85" fillId="0" borderId="1780"/>
    <xf numFmtId="49" fontId="36" fillId="0" borderId="1746"/>
    <xf numFmtId="311" fontId="219" fillId="0" borderId="1795" applyBorder="0">
      <protection locked="0"/>
    </xf>
    <xf numFmtId="237" fontId="35" fillId="0" borderId="1788">
      <alignment horizontal="right" vertical="center"/>
      <protection locked="0"/>
    </xf>
    <xf numFmtId="175" fontId="40" fillId="0" borderId="1675">
      <protection locked="0"/>
    </xf>
    <xf numFmtId="1" fontId="3" fillId="1" borderId="1782">
      <protection locked="0"/>
    </xf>
    <xf numFmtId="4" fontId="27" fillId="10" borderId="1754" applyNumberFormat="0" applyProtection="0">
      <alignment vertical="center"/>
    </xf>
    <xf numFmtId="4" fontId="28" fillId="10" borderId="1754" applyNumberFormat="0" applyProtection="0">
      <alignment vertical="center"/>
    </xf>
    <xf numFmtId="4" fontId="29" fillId="10" borderId="1754" applyNumberFormat="0" applyProtection="0">
      <alignment horizontal="left" vertical="center" indent="1"/>
    </xf>
    <xf numFmtId="4" fontId="29" fillId="12" borderId="1754" applyNumberFormat="0" applyProtection="0">
      <alignment horizontal="right" vertical="center"/>
    </xf>
    <xf numFmtId="4" fontId="29" fillId="13" borderId="1754" applyNumberFormat="0" applyProtection="0">
      <alignment horizontal="right" vertical="center"/>
    </xf>
    <xf numFmtId="4" fontId="29" fillId="14" borderId="1754" applyNumberFormat="0" applyProtection="0">
      <alignment horizontal="right" vertical="center"/>
    </xf>
    <xf numFmtId="4" fontId="29" fillId="8" borderId="1754" applyNumberFormat="0" applyProtection="0">
      <alignment horizontal="right" vertical="center"/>
    </xf>
    <xf numFmtId="4" fontId="29" fillId="15" borderId="1754" applyNumberFormat="0" applyProtection="0">
      <alignment horizontal="right" vertical="center"/>
    </xf>
    <xf numFmtId="4" fontId="29" fillId="6" borderId="1754" applyNumberFormat="0" applyProtection="0">
      <alignment horizontal="right" vertical="center"/>
    </xf>
    <xf numFmtId="4" fontId="29" fillId="16" borderId="1754" applyNumberFormat="0" applyProtection="0">
      <alignment horizontal="right" vertical="center"/>
    </xf>
    <xf numFmtId="4" fontId="29" fillId="17" borderId="1754" applyNumberFormat="0" applyProtection="0">
      <alignment horizontal="right" vertical="center"/>
    </xf>
    <xf numFmtId="4" fontId="29" fillId="18" borderId="1754" applyNumberFormat="0" applyProtection="0">
      <alignment horizontal="right" vertical="center"/>
    </xf>
    <xf numFmtId="4" fontId="29" fillId="20" borderId="1754" applyNumberFormat="0" applyProtection="0">
      <alignment horizontal="right" vertical="center"/>
    </xf>
    <xf numFmtId="4" fontId="29" fillId="21" borderId="1754" applyNumberFormat="0" applyProtection="0">
      <alignment vertical="center"/>
    </xf>
    <xf numFmtId="4" fontId="31" fillId="21" borderId="1754" applyNumberFormat="0" applyProtection="0">
      <alignment vertical="center"/>
    </xf>
    <xf numFmtId="4" fontId="27" fillId="20" borderId="1755" applyNumberFormat="0" applyProtection="0">
      <alignment horizontal="left" vertical="center" indent="1"/>
    </xf>
    <xf numFmtId="4" fontId="29" fillId="21" borderId="1754" applyNumberFormat="0" applyProtection="0">
      <alignment horizontal="right" vertical="center"/>
    </xf>
    <xf numFmtId="4" fontId="31" fillId="21" borderId="1754" applyNumberFormat="0" applyProtection="0">
      <alignment horizontal="right" vertical="center"/>
    </xf>
    <xf numFmtId="4" fontId="27" fillId="20" borderId="1754" applyNumberFormat="0" applyProtection="0">
      <alignment horizontal="left" vertical="center" indent="1"/>
    </xf>
    <xf numFmtId="4" fontId="32" fillId="22" borderId="1755" applyNumberFormat="0" applyProtection="0">
      <alignment horizontal="left" vertical="center" indent="1"/>
    </xf>
    <xf numFmtId="4" fontId="33" fillId="21" borderId="1754" applyNumberFormat="0" applyProtection="0">
      <alignment horizontal="right" vertical="center"/>
    </xf>
    <xf numFmtId="0" fontId="56" fillId="31" borderId="1724" applyNumberFormat="0" applyFont="0" applyAlignment="0" applyProtection="0"/>
    <xf numFmtId="0" fontId="95" fillId="0" borderId="1799" applyNumberFormat="0" applyFill="0" applyAlignment="0" applyProtection="0"/>
    <xf numFmtId="0" fontId="3" fillId="11" borderId="1731" applyNumberFormat="0">
      <alignment horizontal="left" vertical="center"/>
    </xf>
    <xf numFmtId="4" fontId="27" fillId="19" borderId="1596" applyNumberFormat="0" applyProtection="0">
      <alignment horizontal="left" vertical="center" indent="1"/>
    </xf>
    <xf numFmtId="270" fontId="115" fillId="46" borderId="1733">
      <protection hidden="1"/>
    </xf>
    <xf numFmtId="49" fontId="100" fillId="47" borderId="1726">
      <alignment horizontal="center"/>
    </xf>
    <xf numFmtId="0" fontId="118" fillId="21" borderId="1726"/>
    <xf numFmtId="274" fontId="35" fillId="0" borderId="1779"/>
    <xf numFmtId="49" fontId="36" fillId="0" borderId="1746"/>
    <xf numFmtId="237" fontId="35" fillId="0" borderId="1800">
      <alignment horizontal="right" vertical="center"/>
      <protection locked="0"/>
    </xf>
    <xf numFmtId="0" fontId="35" fillId="0" borderId="1788">
      <alignment vertical="center"/>
      <protection locked="0"/>
    </xf>
    <xf numFmtId="311" fontId="219" fillId="0" borderId="1727" applyBorder="0">
      <protection locked="0"/>
    </xf>
    <xf numFmtId="49" fontId="100" fillId="41" borderId="1726">
      <alignment horizontal="center"/>
    </xf>
    <xf numFmtId="235" fontId="35" fillId="0" borderId="1788">
      <alignment horizontal="center" vertical="center"/>
      <protection locked="0"/>
    </xf>
    <xf numFmtId="187"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202" fontId="115" fillId="18" borderId="1733">
      <alignment horizontal="right"/>
      <protection hidden="1"/>
    </xf>
    <xf numFmtId="1" fontId="109" fillId="9" borderId="1737"/>
    <xf numFmtId="0" fontId="80" fillId="0" borderId="1739"/>
    <xf numFmtId="246" fontId="48" fillId="0" borderId="1732"/>
    <xf numFmtId="247" fontId="48" fillId="0" borderId="1732"/>
    <xf numFmtId="248" fontId="48" fillId="0" borderId="1732"/>
    <xf numFmtId="250" fontId="48" fillId="0" borderId="1732"/>
    <xf numFmtId="253" fontId="48" fillId="0" borderId="1732"/>
    <xf numFmtId="254" fontId="48" fillId="0" borderId="1732"/>
    <xf numFmtId="261" fontId="48" fillId="0" borderId="1732"/>
    <xf numFmtId="265" fontId="48" fillId="0" borderId="1732"/>
    <xf numFmtId="266" fontId="48" fillId="0" borderId="1732"/>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0" fontId="116" fillId="48" borderId="1731" applyNumberFormat="0" applyAlignment="0" applyProtection="0"/>
    <xf numFmtId="8" fontId="141" fillId="0" borderId="1741">
      <protection locked="0"/>
    </xf>
    <xf numFmtId="0" fontId="3" fillId="0" borderId="1732" applyNumberFormat="0" applyBorder="0"/>
    <xf numFmtId="171" fontId="63" fillId="0" borderId="1732">
      <alignment horizontal="right"/>
    </xf>
    <xf numFmtId="233" fontId="35" fillId="0" borderId="1800">
      <alignment horizontal="right" vertical="center"/>
      <protection locked="0"/>
    </xf>
    <xf numFmtId="236" fontId="35" fillId="0" borderId="1800">
      <alignment horizontal="right" vertical="center"/>
      <protection locked="0"/>
    </xf>
    <xf numFmtId="10" fontId="3" fillId="57" borderId="1651" applyNumberFormat="0" applyFont="0" applyBorder="0" applyAlignment="0" applyProtection="0">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175" fontId="80" fillId="0" borderId="1745">
      <alignment vertical="center"/>
    </xf>
    <xf numFmtId="232" fontId="35" fillId="0" borderId="1788">
      <alignment horizontal="right" vertical="center"/>
      <protection locked="0"/>
    </xf>
    <xf numFmtId="237" fontId="35" fillId="0" borderId="1788">
      <alignment horizontal="right" vertical="center"/>
      <protection locked="0"/>
    </xf>
    <xf numFmtId="49" fontId="36" fillId="0" borderId="1746"/>
    <xf numFmtId="233" fontId="35" fillId="0" borderId="1800">
      <alignment horizontal="center" vertical="center"/>
      <protection locked="0"/>
    </xf>
    <xf numFmtId="3" fontId="212" fillId="0" borderId="1747"/>
    <xf numFmtId="3" fontId="212" fillId="0" borderId="1747"/>
    <xf numFmtId="0" fontId="48" fillId="0" borderId="1748" applyNumberFormat="0" applyAlignment="0">
      <alignment vertical="center"/>
      <protection locked="0"/>
    </xf>
    <xf numFmtId="327" fontId="48" fillId="69" borderId="1748" applyNumberFormat="0" applyAlignment="0">
      <alignment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3" fontId="217" fillId="10" borderId="1752" applyBorder="0">
      <alignment vertical="center"/>
    </xf>
    <xf numFmtId="15" fontId="35" fillId="0" borderId="1776">
      <alignment horizontal="center" vertical="center"/>
      <protection locked="0"/>
    </xf>
    <xf numFmtId="311" fontId="219" fillId="0" borderId="1727" applyBorder="0">
      <protection locked="0"/>
    </xf>
    <xf numFmtId="0" fontId="59" fillId="74" borderId="1753">
      <alignment horizontal="left" vertical="center" wrapText="1"/>
    </xf>
    <xf numFmtId="274" fontId="35" fillId="0" borderId="1791"/>
    <xf numFmtId="4" fontId="27" fillId="19" borderId="1756" applyNumberFormat="0" applyProtection="0">
      <alignment horizontal="left" vertical="center" indent="1"/>
    </xf>
    <xf numFmtId="274" fontId="35" fillId="0" borderId="1791"/>
    <xf numFmtId="323" fontId="3" fillId="23" borderId="1784" applyFill="0" applyBorder="0" applyAlignment="0">
      <alignment horizontal="centerContinuous"/>
    </xf>
    <xf numFmtId="232" fontId="35" fillId="0" borderId="1788">
      <alignment horizontal="right" vertical="center"/>
      <protection locked="0"/>
    </xf>
    <xf numFmtId="0" fontId="56" fillId="31" borderId="1724" applyNumberFormat="0" applyFont="0" applyAlignment="0" applyProtection="0"/>
    <xf numFmtId="0" fontId="148" fillId="0" borderId="1797" applyNumberFormat="0" applyAlignment="0" applyProtection="0">
      <alignment horizontal="left" vertical="center"/>
    </xf>
    <xf numFmtId="269" fontId="115" fillId="45" borderId="1733">
      <protection hidden="1"/>
    </xf>
    <xf numFmtId="271" fontId="115" fillId="18" borderId="1733">
      <alignment horizontal="right"/>
    </xf>
    <xf numFmtId="240" fontId="26" fillId="0" borderId="1773" applyFill="0"/>
    <xf numFmtId="246" fontId="48" fillId="0" borderId="1732"/>
    <xf numFmtId="250" fontId="48" fillId="0" borderId="1732"/>
    <xf numFmtId="261" fontId="48" fillId="0" borderId="1732"/>
    <xf numFmtId="234" fontId="35" fillId="0" borderId="1800">
      <alignment horizontal="right" vertical="center"/>
      <protection locked="0"/>
    </xf>
    <xf numFmtId="0" fontId="148" fillId="0" borderId="1729" applyNumberFormat="0" applyAlignment="0" applyProtection="0">
      <alignment horizontal="left" vertical="center"/>
    </xf>
    <xf numFmtId="323" fontId="3" fillId="23" borderId="1728" applyFill="0" applyBorder="0" applyAlignment="0">
      <alignment horizontal="centerContinuous"/>
    </xf>
    <xf numFmtId="233" fontId="35" fillId="0" borderId="1776">
      <alignment horizontal="center" vertical="center"/>
      <protection locked="0"/>
    </xf>
    <xf numFmtId="311" fontId="219" fillId="0" borderId="1783" applyBorder="0">
      <protection locked="0"/>
    </xf>
    <xf numFmtId="233" fontId="35" fillId="0" borderId="1788">
      <alignment horizontal="center" vertical="center"/>
      <protection locked="0"/>
    </xf>
    <xf numFmtId="202" fontId="115" fillId="18" borderId="1733">
      <alignment horizontal="right"/>
      <protection hidden="1"/>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0" fontId="35" fillId="0" borderId="1735">
      <alignment vertical="center"/>
      <protection locked="0"/>
    </xf>
    <xf numFmtId="232" fontId="35" fillId="0" borderId="1735">
      <alignment horizontal="right" vertical="center"/>
      <protection locked="0"/>
    </xf>
    <xf numFmtId="237" fontId="35" fillId="0" borderId="1735">
      <alignment horizontal="right" vertical="center"/>
      <protection locked="0"/>
    </xf>
    <xf numFmtId="233"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0" fontId="103" fillId="38" borderId="1736"/>
    <xf numFmtId="0" fontId="35" fillId="0" borderId="1800">
      <alignment vertical="center"/>
      <protection locked="0"/>
    </xf>
    <xf numFmtId="244" fontId="85" fillId="0" borderId="1738"/>
    <xf numFmtId="274" fontId="35" fillId="0" borderId="1740"/>
    <xf numFmtId="0" fontId="147" fillId="10" borderId="1651">
      <alignment horizontal="right"/>
    </xf>
    <xf numFmtId="0" fontId="85" fillId="0" borderId="1742"/>
    <xf numFmtId="311" fontId="219" fillId="0" borderId="1758" applyBorder="0">
      <protection locked="0"/>
    </xf>
    <xf numFmtId="1" fontId="3" fillId="1" borderId="1757">
      <protection locked="0"/>
    </xf>
    <xf numFmtId="172" fontId="55" fillId="9" borderId="1651">
      <alignment horizontal="right"/>
      <protection locked="0"/>
    </xf>
    <xf numFmtId="0" fontId="95" fillId="0" borderId="1762" applyNumberFormat="0" applyFill="0" applyAlignment="0" applyProtection="0"/>
    <xf numFmtId="232"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0" fontId="35" fillId="0" borderId="1763">
      <alignment vertical="center"/>
      <protection locked="0"/>
    </xf>
    <xf numFmtId="232" fontId="35" fillId="0" borderId="1763">
      <alignment horizontal="right" vertical="center"/>
      <protection locked="0"/>
    </xf>
    <xf numFmtId="237" fontId="35" fillId="0" borderId="1763">
      <alignment horizontal="right" vertical="center"/>
      <protection locked="0"/>
    </xf>
    <xf numFmtId="233"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0" fontId="103" fillId="38" borderId="1764"/>
    <xf numFmtId="244" fontId="85" fillId="0" borderId="1765"/>
    <xf numFmtId="274" fontId="35" fillId="0" borderId="1766"/>
    <xf numFmtId="0" fontId="85" fillId="0" borderId="1767"/>
    <xf numFmtId="237"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103" fillId="38" borderId="1801"/>
    <xf numFmtId="244" fontId="85" fillId="0" borderId="1802"/>
    <xf numFmtId="232" fontId="35" fillId="0" borderId="1800">
      <alignment horizontal="center" vertical="center"/>
      <protection locked="0"/>
    </xf>
    <xf numFmtId="235" fontId="35" fillId="0" borderId="1800">
      <alignment horizontal="center" vertical="center"/>
      <protection locked="0"/>
    </xf>
    <xf numFmtId="311" fontId="219" fillId="0" borderId="1758" applyBorder="0">
      <protection locked="0"/>
    </xf>
    <xf numFmtId="0" fontId="103" fillId="38" borderId="1801"/>
    <xf numFmtId="233" fontId="35" fillId="0" borderId="1788">
      <alignment horizontal="right" vertical="center"/>
      <protection locked="0"/>
    </xf>
    <xf numFmtId="235" fontId="35" fillId="0" borderId="1788">
      <alignment horizontal="right" vertical="center"/>
      <protection locked="0"/>
    </xf>
    <xf numFmtId="0" fontId="103" fillId="38" borderId="1789"/>
    <xf numFmtId="236" fontId="35" fillId="0" borderId="1776">
      <alignment horizontal="right" vertical="center"/>
      <protection locked="0"/>
    </xf>
    <xf numFmtId="0" fontId="85" fillId="0" borderId="1792"/>
    <xf numFmtId="4" fontId="27" fillId="19" borderId="1768" applyNumberFormat="0" applyProtection="0">
      <alignment horizontal="left" vertical="center" indent="1"/>
    </xf>
    <xf numFmtId="234" fontId="35" fillId="0" borderId="1788">
      <alignment horizontal="center" vertical="center"/>
      <protection locked="0"/>
    </xf>
    <xf numFmtId="0" fontId="35" fillId="0" borderId="1788">
      <alignment vertical="center"/>
      <protection locked="0"/>
    </xf>
    <xf numFmtId="244" fontId="85" fillId="0" borderId="1802"/>
    <xf numFmtId="233" fontId="35" fillId="0" borderId="1788">
      <alignment horizontal="right" vertical="center"/>
      <protection locked="0"/>
    </xf>
    <xf numFmtId="15" fontId="35" fillId="0" borderId="1788">
      <alignment horizontal="center" vertical="center"/>
      <protection locked="0"/>
    </xf>
    <xf numFmtId="0" fontId="95" fillId="0" borderId="1762" applyNumberFormat="0" applyFill="0" applyAlignment="0" applyProtection="0"/>
    <xf numFmtId="232"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0" fontId="35" fillId="0" borderId="1763">
      <alignment vertical="center"/>
      <protection locked="0"/>
    </xf>
    <xf numFmtId="232" fontId="35" fillId="0" borderId="1763">
      <alignment horizontal="right" vertical="center"/>
      <protection locked="0"/>
    </xf>
    <xf numFmtId="237" fontId="35" fillId="0" borderId="1763">
      <alignment horizontal="right" vertical="center"/>
      <protection locked="0"/>
    </xf>
    <xf numFmtId="233"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0" fontId="103" fillId="38" borderId="1764"/>
    <xf numFmtId="232" fontId="35" fillId="0" borderId="1800">
      <alignment horizontal="right" vertical="center"/>
      <protection locked="0"/>
    </xf>
    <xf numFmtId="274" fontId="35" fillId="0" borderId="1803"/>
    <xf numFmtId="274" fontId="35" fillId="0" borderId="1766"/>
    <xf numFmtId="0" fontId="85" fillId="0" borderId="1767"/>
    <xf numFmtId="0" fontId="148" fillId="0" borderId="1760" applyNumberFormat="0" applyAlignment="0" applyProtection="0">
      <alignment horizontal="left" vertical="center"/>
    </xf>
    <xf numFmtId="323" fontId="3" fillId="23" borderId="1759" applyFill="0" applyBorder="0" applyAlignment="0">
      <alignment horizontal="centerContinuous"/>
    </xf>
    <xf numFmtId="311" fontId="219" fillId="0" borderId="1758" applyBorder="0">
      <protection locked="0"/>
    </xf>
    <xf numFmtId="0" fontId="85" fillId="0" borderId="1804"/>
    <xf numFmtId="0" fontId="95" fillId="0" borderId="1799" applyNumberFormat="0" applyFill="0" applyAlignment="0" applyProtection="0"/>
    <xf numFmtId="237" fontId="35" fillId="0" borderId="1800">
      <alignment horizontal="right" vertical="center"/>
      <protection locked="0"/>
    </xf>
    <xf numFmtId="0" fontId="115" fillId="18" borderId="1733" applyProtection="0">
      <alignment horizontal="right"/>
      <protection locked="0"/>
    </xf>
    <xf numFmtId="311" fontId="219" fillId="0" borderId="1770" applyBorder="0">
      <protection locked="0"/>
    </xf>
    <xf numFmtId="0" fontId="59" fillId="74" borderId="1753">
      <alignment horizontal="left" vertical="center" wrapText="1"/>
    </xf>
    <xf numFmtId="244" fontId="85" fillId="0" borderId="1790"/>
    <xf numFmtId="234" fontId="35" fillId="0" borderId="1788">
      <alignment horizontal="center" vertical="center"/>
      <protection locked="0"/>
    </xf>
    <xf numFmtId="4" fontId="27" fillId="19" borderId="1781" applyNumberFormat="0" applyProtection="0">
      <alignment horizontal="left" vertical="center" indent="1"/>
    </xf>
    <xf numFmtId="0" fontId="95" fillId="0" borderId="1799"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40" fontId="26" fillId="0" borderId="1773" applyFill="0"/>
    <xf numFmtId="274" fontId="35" fillId="0" borderId="1779"/>
    <xf numFmtId="0" fontId="85" fillId="0" borderId="1780"/>
    <xf numFmtId="0" fontId="148" fillId="0" borderId="1772" applyNumberFormat="0" applyAlignment="0" applyProtection="0">
      <alignment horizontal="left" vertical="center"/>
    </xf>
    <xf numFmtId="323" fontId="3" fillId="23" borderId="1771" applyFill="0" applyBorder="0" applyAlignment="0">
      <alignment horizontal="centerContinuous"/>
    </xf>
    <xf numFmtId="311" fontId="219" fillId="0" borderId="1770" applyBorder="0">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44" fontId="85" fillId="0" borderId="1790"/>
    <xf numFmtId="274" fontId="35" fillId="0" borderId="1791"/>
    <xf numFmtId="0" fontId="85" fillId="0" borderId="1792"/>
    <xf numFmtId="0" fontId="148" fillId="0" borderId="1797" applyNumberFormat="0" applyAlignment="0" applyProtection="0">
      <alignment horizontal="left" vertical="center"/>
    </xf>
    <xf numFmtId="311" fontId="219" fillId="0" borderId="1795" applyBorder="0">
      <protection locked="0"/>
    </xf>
    <xf numFmtId="4" fontId="27" fillId="19" borderId="1805" applyNumberFormat="0" applyProtection="0">
      <alignment horizontal="left" vertical="center" indent="1"/>
    </xf>
    <xf numFmtId="311" fontId="219" fillId="0" borderId="1783" applyBorder="0">
      <protection locked="0"/>
    </xf>
    <xf numFmtId="274" fontId="35" fillId="0" borderId="1803"/>
    <xf numFmtId="232" fontId="35" fillId="0" borderId="1788">
      <alignment horizontal="right" vertical="center"/>
      <protection locked="0"/>
    </xf>
    <xf numFmtId="4" fontId="27" fillId="19" borderId="1793" applyNumberFormat="0" applyProtection="0">
      <alignment horizontal="left" vertical="center" indent="1"/>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40" fontId="26" fillId="0" borderId="1786" applyFill="0"/>
    <xf numFmtId="274" fontId="35" fillId="0" borderId="1791"/>
    <xf numFmtId="0" fontId="85" fillId="0" borderId="1792"/>
    <xf numFmtId="0" fontId="148" fillId="0" borderId="1785" applyNumberFormat="0" applyAlignment="0" applyProtection="0">
      <alignment horizontal="left" vertical="center"/>
    </xf>
    <xf numFmtId="323" fontId="3" fillId="23" borderId="1784" applyFill="0" applyBorder="0" applyAlignment="0">
      <alignment horizontal="centerContinuous"/>
    </xf>
    <xf numFmtId="311" fontId="219" fillId="0" borderId="1783" applyBorder="0">
      <protection locked="0"/>
    </xf>
    <xf numFmtId="0" fontId="35" fillId="0" borderId="1651" applyFill="0">
      <alignment horizontal="center" vertical="center"/>
    </xf>
    <xf numFmtId="4" fontId="27" fillId="19" borderId="1805" applyNumberFormat="0" applyProtection="0">
      <alignment horizontal="left" vertical="center" indent="1"/>
    </xf>
    <xf numFmtId="311" fontId="219" fillId="0" borderId="1783" applyBorder="0">
      <protection locked="0"/>
    </xf>
    <xf numFmtId="4" fontId="27" fillId="19" borderId="1793" applyNumberFormat="0" applyProtection="0">
      <alignment horizontal="left" vertical="center" indent="1"/>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74" fontId="35" fillId="0" borderId="1791"/>
    <xf numFmtId="0" fontId="85" fillId="0" borderId="1792"/>
    <xf numFmtId="10" fontId="3" fillId="64" borderId="1651" applyNumberFormat="0" applyBorder="0" applyAlignment="0" applyProtection="0"/>
    <xf numFmtId="311" fontId="219" fillId="0" borderId="1783" applyBorder="0">
      <protection locked="0"/>
    </xf>
    <xf numFmtId="274" fontId="35" fillId="0" borderId="1803"/>
    <xf numFmtId="311"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7"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74" fontId="35" fillId="0" borderId="1803"/>
    <xf numFmtId="0" fontId="85" fillId="0" borderId="1804"/>
    <xf numFmtId="0" fontId="148" fillId="0" borderId="1797" applyNumberFormat="0" applyAlignment="0" applyProtection="0">
      <alignment horizontal="left" vertical="center"/>
    </xf>
    <xf numFmtId="323" fontId="3" fillId="23" borderId="1796" applyFill="0" applyBorder="0" applyAlignment="0">
      <alignment horizontal="centerContinuous"/>
    </xf>
    <xf numFmtId="311" fontId="219" fillId="0" borderId="1795" applyBorder="0">
      <protection locked="0"/>
    </xf>
    <xf numFmtId="311"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7"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40" fontId="26" fillId="0" borderId="1798" applyFill="0"/>
    <xf numFmtId="274" fontId="35" fillId="0" borderId="1803"/>
    <xf numFmtId="0" fontId="85" fillId="0" borderId="1804"/>
    <xf numFmtId="0" fontId="148" fillId="0" borderId="1797" applyNumberFormat="0" applyAlignment="0" applyProtection="0">
      <alignment horizontal="left" vertical="center"/>
    </xf>
    <xf numFmtId="323" fontId="3" fillId="23" borderId="1796" applyFill="0" applyBorder="0" applyAlignment="0">
      <alignment horizontal="centerContinuous"/>
    </xf>
    <xf numFmtId="311" fontId="219" fillId="0" borderId="1795" applyBorder="0">
      <protection locked="0"/>
    </xf>
    <xf numFmtId="0" fontId="23" fillId="0" borderId="0"/>
    <xf numFmtId="244" fontId="85" fillId="0" borderId="1833"/>
    <xf numFmtId="167" fontId="23" fillId="0" borderId="0" applyFont="0" applyFill="0" applyBorder="0" applyAlignment="0" applyProtection="0"/>
    <xf numFmtId="167" fontId="23" fillId="0" borderId="0" applyFont="0" applyFill="0" applyBorder="0" applyAlignment="0" applyProtection="0"/>
    <xf numFmtId="0" fontId="23" fillId="0" borderId="0"/>
    <xf numFmtId="0" fontId="85" fillId="0" borderId="1835"/>
    <xf numFmtId="274" fontId="35" fillId="0" borderId="1834"/>
    <xf numFmtId="0" fontId="103" fillId="38" borderId="1832"/>
    <xf numFmtId="236" fontId="35" fillId="0" borderId="1831">
      <alignment horizontal="right" vertical="center"/>
      <protection locked="0"/>
    </xf>
    <xf numFmtId="234" fontId="35" fillId="0" borderId="1831">
      <alignment horizontal="right" vertical="center"/>
      <protection locked="0"/>
    </xf>
    <xf numFmtId="233" fontId="35" fillId="0" borderId="1831">
      <alignment horizontal="right" vertical="center"/>
      <protection locked="0"/>
    </xf>
    <xf numFmtId="237" fontId="35" fillId="0" borderId="1831">
      <alignment horizontal="right" vertical="center"/>
      <protection locked="0"/>
    </xf>
    <xf numFmtId="232" fontId="35" fillId="0" borderId="1831">
      <alignment horizontal="right" vertical="center"/>
      <protection locked="0"/>
    </xf>
    <xf numFmtId="0" fontId="35" fillId="0" borderId="1831">
      <alignment vertical="center"/>
      <protection locked="0"/>
    </xf>
    <xf numFmtId="236" fontId="35" fillId="0" borderId="1831">
      <alignment horizontal="center" vertical="center"/>
      <protection locked="0"/>
    </xf>
    <xf numFmtId="235" fontId="35" fillId="0" borderId="1831">
      <alignment horizontal="center" vertical="center"/>
      <protection locked="0"/>
    </xf>
    <xf numFmtId="234" fontId="35" fillId="0" borderId="1831">
      <alignment horizontal="center" vertical="center"/>
      <protection locked="0"/>
    </xf>
    <xf numFmtId="233" fontId="35" fillId="0" borderId="1831">
      <alignment horizontal="center" vertical="center"/>
      <protection locked="0"/>
    </xf>
    <xf numFmtId="232" fontId="35" fillId="0" borderId="1831">
      <alignment horizontal="center" vertical="center"/>
      <protection locked="0"/>
    </xf>
    <xf numFmtId="0" fontId="95" fillId="0" borderId="1830" applyNumberFormat="0" applyFill="0" applyAlignment="0" applyProtection="0"/>
    <xf numFmtId="311" fontId="219" fillId="0" borderId="1819" applyBorder="0">
      <protection locked="0"/>
    </xf>
    <xf numFmtId="4" fontId="27" fillId="19" borderId="1829" applyNumberFormat="0" applyProtection="0">
      <alignment horizontal="left" vertical="center" indent="1"/>
    </xf>
    <xf numFmtId="1" fontId="3" fillId="1" borderId="1818">
      <protection locked="0"/>
    </xf>
    <xf numFmtId="311" fontId="219" fillId="0" borderId="1819" applyBorder="0">
      <protection locked="0"/>
    </xf>
    <xf numFmtId="323" fontId="3" fillId="23" borderId="1820" applyFill="0" applyBorder="0" applyAlignment="0">
      <alignment horizontal="centerContinuous"/>
    </xf>
    <xf numFmtId="0" fontId="148" fillId="0" borderId="1821" applyNumberFormat="0" applyAlignment="0" applyProtection="0">
      <alignment horizontal="left" vertical="center"/>
    </xf>
    <xf numFmtId="0" fontId="85" fillId="0" borderId="1828"/>
    <xf numFmtId="274" fontId="35" fillId="0" borderId="1827"/>
    <xf numFmtId="240" fontId="26" fillId="0" borderId="1822" applyFill="0"/>
    <xf numFmtId="261" fontId="48" fillId="0" borderId="859"/>
    <xf numFmtId="250" fontId="48" fillId="0" borderId="859"/>
    <xf numFmtId="246" fontId="48" fillId="0" borderId="859"/>
    <xf numFmtId="244" fontId="85" fillId="0" borderId="1826"/>
    <xf numFmtId="0" fontId="103" fillId="38" borderId="1825"/>
    <xf numFmtId="236" fontId="35" fillId="0" borderId="1824">
      <alignment horizontal="right" vertical="center"/>
      <protection locked="0"/>
    </xf>
    <xf numFmtId="235" fontId="35" fillId="0" borderId="1824">
      <alignment horizontal="right" vertical="center"/>
      <protection locked="0"/>
    </xf>
    <xf numFmtId="234" fontId="35" fillId="0" borderId="1824">
      <alignment horizontal="right" vertical="center"/>
      <protection locked="0"/>
    </xf>
    <xf numFmtId="233" fontId="35" fillId="0" borderId="1824">
      <alignment horizontal="right" vertical="center"/>
      <protection locked="0"/>
    </xf>
    <xf numFmtId="237" fontId="35" fillId="0" borderId="1824">
      <alignment horizontal="right" vertical="center"/>
      <protection locked="0"/>
    </xf>
    <xf numFmtId="232" fontId="35" fillId="0" borderId="1824">
      <alignment horizontal="right" vertical="center"/>
      <protection locked="0"/>
    </xf>
    <xf numFmtId="0" fontId="35" fillId="0" borderId="1824">
      <alignment vertical="center"/>
      <protection locked="0"/>
    </xf>
    <xf numFmtId="236" fontId="35" fillId="0" borderId="1824">
      <alignment horizontal="center" vertical="center"/>
      <protection locked="0"/>
    </xf>
    <xf numFmtId="235" fontId="35" fillId="0" borderId="1824">
      <alignment horizontal="center" vertical="center"/>
      <protection locked="0"/>
    </xf>
    <xf numFmtId="234" fontId="35" fillId="0" borderId="1824">
      <alignment horizontal="center" vertical="center"/>
      <protection locked="0"/>
    </xf>
    <xf numFmtId="233" fontId="35" fillId="0" borderId="1824">
      <alignment horizontal="center" vertical="center"/>
      <protection locked="0"/>
    </xf>
    <xf numFmtId="15" fontId="35" fillId="0" borderId="1824">
      <alignment horizontal="center" vertical="center"/>
      <protection locked="0"/>
    </xf>
    <xf numFmtId="232" fontId="35" fillId="0" borderId="1824">
      <alignment horizontal="center" vertical="center"/>
      <protection locked="0"/>
    </xf>
    <xf numFmtId="0" fontId="95" fillId="0" borderId="1823" applyNumberFormat="0" applyFill="0" applyAlignment="0" applyProtection="0"/>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0" fontId="103" fillId="38" borderId="1813"/>
    <xf numFmtId="244" fontId="85" fillId="0" borderId="1814"/>
    <xf numFmtId="246" fontId="48" fillId="0" borderId="1439"/>
    <xf numFmtId="250" fontId="48" fillId="0" borderId="1439"/>
    <xf numFmtId="261" fontId="48" fillId="0" borderId="1439"/>
    <xf numFmtId="240" fontId="26" fillId="0" borderId="1810" applyFill="0"/>
    <xf numFmtId="274" fontId="35" fillId="0" borderId="1815"/>
    <xf numFmtId="0" fontId="85" fillId="0" borderId="1816"/>
    <xf numFmtId="0" fontId="148" fillId="0" borderId="1809" applyNumberFormat="0" applyAlignment="0" applyProtection="0">
      <alignment horizontal="left" vertical="center"/>
    </xf>
    <xf numFmtId="323" fontId="3" fillId="23" borderId="1808" applyFill="0" applyBorder="0" applyAlignment="0">
      <alignment horizontal="centerContinuous"/>
    </xf>
    <xf numFmtId="311" fontId="219" fillId="0" borderId="1807" applyBorder="0">
      <protection locked="0"/>
    </xf>
    <xf numFmtId="1" fontId="3" fillId="1" borderId="1806">
      <protection locked="0"/>
    </xf>
    <xf numFmtId="235" fontId="35" fillId="0" borderId="1831">
      <alignment horizontal="right" vertical="center"/>
      <protection locked="0"/>
    </xf>
    <xf numFmtId="4" fontId="27" fillId="19" borderId="1817" applyNumberFormat="0" applyProtection="0">
      <alignment horizontal="left" vertical="center" indent="1"/>
    </xf>
    <xf numFmtId="311" fontId="219" fillId="0" borderId="1807" applyBorder="0">
      <protection locked="0"/>
    </xf>
    <xf numFmtId="1" fontId="3" fillId="1" borderId="1806">
      <protection locked="0"/>
    </xf>
    <xf numFmtId="3" fontId="79" fillId="10" borderId="1236" applyFont="0" applyAlignment="0" applyProtection="0"/>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0" fontId="103" fillId="38" borderId="1813"/>
    <xf numFmtId="244" fontId="85" fillId="0" borderId="1814"/>
    <xf numFmtId="49" fontId="100" fillId="47" borderId="1236">
      <alignment horizontal="center"/>
    </xf>
    <xf numFmtId="0" fontId="118" fillId="21" borderId="1236"/>
    <xf numFmtId="274" fontId="35" fillId="0" borderId="1815"/>
    <xf numFmtId="0" fontId="85" fillId="0" borderId="1816"/>
    <xf numFmtId="172" fontId="55" fillId="9" borderId="1236">
      <alignment horizontal="right"/>
      <protection locked="0"/>
    </xf>
    <xf numFmtId="185" fontId="47" fillId="57" borderId="1236" applyFont="0" applyFill="0" applyBorder="0" applyAlignment="0" applyProtection="0">
      <protection locked="0"/>
    </xf>
    <xf numFmtId="168" fontId="3" fillId="8" borderId="1236" applyNumberFormat="0" applyFont="0" applyBorder="0" applyAlignment="0" applyProtection="0"/>
    <xf numFmtId="0" fontId="110" fillId="43" borderId="1236" applyNumberFormat="0" applyFont="0" applyAlignment="0" applyProtection="0"/>
    <xf numFmtId="0" fontId="63" fillId="0" borderId="1236">
      <alignment horizontal="centerContinuous"/>
    </xf>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9" fontId="36" fillId="71" borderId="1236" applyProtection="0">
      <alignment horizontal="right"/>
      <protection locked="0"/>
    </xf>
    <xf numFmtId="311" fontId="219" fillId="0" borderId="1807" applyBorder="0">
      <protection locked="0"/>
    </xf>
    <xf numFmtId="0" fontId="92" fillId="0" borderId="1236" applyFill="0">
      <alignment horizontal="center" vertical="center"/>
    </xf>
    <xf numFmtId="0" fontId="35" fillId="0" borderId="1236" applyFill="0">
      <alignment horizontal="center" vertical="center"/>
    </xf>
    <xf numFmtId="332" fontId="35" fillId="0" borderId="1236" applyFill="0">
      <alignment horizontal="center" vertical="center"/>
    </xf>
    <xf numFmtId="49" fontId="253" fillId="47" borderId="1236">
      <alignment horizontal="center"/>
    </xf>
    <xf numFmtId="15" fontId="35" fillId="0" borderId="1831">
      <alignment horizontal="center" vertical="center"/>
      <protection locked="0"/>
    </xf>
    <xf numFmtId="175" fontId="43" fillId="0" borderId="1236" applyBorder="0"/>
    <xf numFmtId="175" fontId="46" fillId="0" borderId="1236"/>
    <xf numFmtId="4" fontId="27" fillId="19" borderId="1817" applyNumberFormat="0" applyProtection="0">
      <alignment horizontal="left" vertical="center" indent="1"/>
    </xf>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49" fontId="100" fillId="41" borderId="1236">
      <alignment horizontal="center"/>
    </xf>
    <xf numFmtId="0" fontId="103" fillId="38" borderId="1813"/>
    <xf numFmtId="0" fontId="104" fillId="43" borderId="1236" applyProtection="0"/>
    <xf numFmtId="240" fontId="26" fillId="0" borderId="1761" applyFill="0"/>
    <xf numFmtId="274" fontId="35" fillId="0" borderId="1815"/>
    <xf numFmtId="0" fontId="147" fillId="10" borderId="1236">
      <alignment horizontal="right"/>
    </xf>
    <xf numFmtId="10" fontId="3" fillId="57" borderId="1236" applyNumberFormat="0" applyFont="0" applyBorder="0" applyAlignment="0" applyProtection="0">
      <protection locked="0"/>
    </xf>
    <xf numFmtId="309" fontId="156" fillId="6" borderId="1236"/>
    <xf numFmtId="0" fontId="85" fillId="0" borderId="1816"/>
    <xf numFmtId="0" fontId="148" fillId="0" borderId="1809" applyNumberFormat="0" applyAlignment="0" applyProtection="0">
      <alignment horizontal="left" vertical="center"/>
    </xf>
    <xf numFmtId="323" fontId="3" fillId="23" borderId="1808" applyFill="0" applyBorder="0" applyAlignment="0">
      <alignment horizontal="centerContinuous"/>
    </xf>
    <xf numFmtId="311" fontId="219" fillId="0" borderId="1807" applyBorder="0">
      <protection locked="0"/>
    </xf>
    <xf numFmtId="311" fontId="219" fillId="0" borderId="1819" applyBorder="0">
      <protection locked="0"/>
    </xf>
    <xf numFmtId="4" fontId="27" fillId="19" borderId="1829" applyNumberFormat="0" applyProtection="0">
      <alignment horizontal="left" vertical="center" indent="1"/>
    </xf>
    <xf numFmtId="0" fontId="95" fillId="0" borderId="1830" applyNumberFormat="0" applyFill="0" applyAlignment="0" applyProtection="0"/>
    <xf numFmtId="232" fontId="35" fillId="0" borderId="1831">
      <alignment horizontal="center" vertical="center"/>
      <protection locked="0"/>
    </xf>
    <xf numFmtId="15" fontId="35" fillId="0" borderId="1831">
      <alignment horizontal="center" vertical="center"/>
      <protection locked="0"/>
    </xf>
    <xf numFmtId="233" fontId="35" fillId="0" borderId="1831">
      <alignment horizontal="center" vertical="center"/>
      <protection locked="0"/>
    </xf>
    <xf numFmtId="234" fontId="35" fillId="0" borderId="1831">
      <alignment horizontal="center" vertical="center"/>
      <protection locked="0"/>
    </xf>
    <xf numFmtId="235" fontId="35" fillId="0" borderId="1831">
      <alignment horizontal="center" vertical="center"/>
      <protection locked="0"/>
    </xf>
    <xf numFmtId="236" fontId="35" fillId="0" borderId="1831">
      <alignment horizontal="center" vertical="center"/>
      <protection locked="0"/>
    </xf>
    <xf numFmtId="0" fontId="35" fillId="0" borderId="1831">
      <alignment vertical="center"/>
      <protection locked="0"/>
    </xf>
    <xf numFmtId="232" fontId="35" fillId="0" borderId="1831">
      <alignment horizontal="right" vertical="center"/>
      <protection locked="0"/>
    </xf>
    <xf numFmtId="237" fontId="35" fillId="0" borderId="1831">
      <alignment horizontal="right" vertical="center"/>
      <protection locked="0"/>
    </xf>
    <xf numFmtId="233" fontId="35" fillId="0" borderId="1831">
      <alignment horizontal="right" vertical="center"/>
      <protection locked="0"/>
    </xf>
    <xf numFmtId="234" fontId="35" fillId="0" borderId="1831">
      <alignment horizontal="right" vertical="center"/>
      <protection locked="0"/>
    </xf>
    <xf numFmtId="235" fontId="35" fillId="0" borderId="1831">
      <alignment horizontal="right" vertical="center"/>
      <protection locked="0"/>
    </xf>
    <xf numFmtId="236" fontId="35" fillId="0" borderId="1831">
      <alignment horizontal="right" vertical="center"/>
      <protection locked="0"/>
    </xf>
    <xf numFmtId="0" fontId="103" fillId="38" borderId="1832"/>
    <xf numFmtId="240" fontId="26" fillId="0" borderId="1437" applyFill="0"/>
    <xf numFmtId="274" fontId="35" fillId="0" borderId="1834"/>
    <xf numFmtId="0" fontId="85" fillId="0" borderId="1835"/>
    <xf numFmtId="0" fontId="148" fillId="0" borderId="1821" applyNumberFormat="0" applyAlignment="0" applyProtection="0">
      <alignment horizontal="left" vertical="center"/>
    </xf>
    <xf numFmtId="323" fontId="3" fillId="23" borderId="1820" applyFill="0" applyBorder="0" applyAlignment="0">
      <alignment horizontal="centerContinuous"/>
    </xf>
    <xf numFmtId="311" fontId="219" fillId="0" borderId="1836" applyBorder="0">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46" fontId="48" fillId="0" borderId="1439"/>
    <xf numFmtId="250" fontId="48" fillId="0" borderId="1439"/>
    <xf numFmtId="261" fontId="48" fillId="0" borderId="1439"/>
    <xf numFmtId="240" fontId="26" fillId="0" borderId="1841" applyFill="0"/>
    <xf numFmtId="274" fontId="35" fillId="0" borderId="1846"/>
    <xf numFmtId="0" fontId="85" fillId="0" borderId="1847"/>
    <xf numFmtId="0" fontId="148" fillId="0" borderId="1840" applyNumberFormat="0" applyAlignment="0" applyProtection="0">
      <alignment horizontal="left" vertical="center"/>
    </xf>
    <xf numFmtId="323" fontId="3" fillId="23" borderId="1839" applyFill="0" applyBorder="0" applyAlignment="0">
      <alignment horizontal="centerContinuous"/>
    </xf>
    <xf numFmtId="311" fontId="219" fillId="0" borderId="1838" applyBorder="0">
      <protection locked="0"/>
    </xf>
    <xf numFmtId="1" fontId="3" fillId="1" borderId="1837">
      <protection locked="0"/>
    </xf>
    <xf numFmtId="311" fontId="219" fillId="0" borderId="1838" applyBorder="0">
      <protection locked="0"/>
    </xf>
    <xf numFmtId="3" fontId="79" fillId="10" borderId="1651" applyFont="0" applyAlignment="0" applyProtection="0"/>
    <xf numFmtId="49" fontId="100" fillId="47" borderId="1651">
      <alignment horizontal="center"/>
    </xf>
    <xf numFmtId="0" fontId="118" fillId="21" borderId="1651"/>
    <xf numFmtId="172" fontId="55" fillId="9" borderId="1651">
      <alignment horizontal="right"/>
      <protection locked="0"/>
    </xf>
    <xf numFmtId="185" fontId="47" fillId="57" borderId="1651" applyFont="0" applyFill="0" applyBorder="0" applyAlignment="0" applyProtection="0">
      <protection locked="0"/>
    </xf>
    <xf numFmtId="168" fontId="3" fillId="8" borderId="1651" applyNumberFormat="0" applyFont="0" applyBorder="0" applyAlignment="0" applyProtection="0"/>
    <xf numFmtId="0" fontId="110" fillId="43" borderId="1651" applyNumberFormat="0" applyFont="0" applyAlignment="0" applyProtection="0"/>
    <xf numFmtId="0" fontId="63" fillId="0" borderId="1651">
      <alignment horizontal="centerContinuous"/>
    </xf>
    <xf numFmtId="10" fontId="3" fillId="64" borderId="1651" applyNumberFormat="0" applyBorder="0" applyAlignment="0" applyProtection="0"/>
    <xf numFmtId="10" fontId="3" fillId="64" borderId="1651" applyNumberFormat="0" applyBorder="0" applyAlignment="0" applyProtection="0"/>
    <xf numFmtId="10" fontId="3" fillId="64" borderId="1651" applyNumberFormat="0" applyBorder="0" applyAlignment="0" applyProtection="0"/>
    <xf numFmtId="9" fontId="36" fillId="71" borderId="1651" applyProtection="0">
      <alignment horizontal="right"/>
      <protection locked="0"/>
    </xf>
    <xf numFmtId="311" fontId="219" fillId="0" borderId="1838" applyBorder="0">
      <protection locked="0"/>
    </xf>
    <xf numFmtId="0" fontId="92" fillId="0" borderId="1651" applyFill="0">
      <alignment horizontal="center" vertical="center"/>
    </xf>
    <xf numFmtId="0" fontId="35" fillId="0" borderId="1651" applyFill="0">
      <alignment horizontal="center" vertical="center"/>
    </xf>
    <xf numFmtId="332" fontId="35" fillId="0" borderId="1651" applyFill="0">
      <alignment horizontal="center" vertical="center"/>
    </xf>
    <xf numFmtId="49" fontId="253" fillId="47" borderId="1651">
      <alignment horizontal="center"/>
    </xf>
    <xf numFmtId="175" fontId="43" fillId="0" borderId="1651" applyBorder="0"/>
    <xf numFmtId="175" fontId="46" fillId="0" borderId="1651"/>
    <xf numFmtId="49" fontId="100" fillId="41" borderId="1651">
      <alignment horizontal="center"/>
    </xf>
    <xf numFmtId="0" fontId="104" fillId="43" borderId="1651" applyProtection="0"/>
    <xf numFmtId="240" fontId="26" fillId="0" borderId="1841" applyFill="0"/>
    <xf numFmtId="0" fontId="147" fillId="10" borderId="1651">
      <alignment horizontal="right"/>
    </xf>
    <xf numFmtId="10" fontId="3" fillId="57" borderId="1651" applyNumberFormat="0" applyFont="0" applyBorder="0" applyAlignment="0" applyProtection="0">
      <protection locked="0"/>
    </xf>
    <xf numFmtId="309" fontId="156" fillId="6" borderId="1651"/>
    <xf numFmtId="0" fontId="148" fillId="0" borderId="1840" applyNumberFormat="0" applyAlignment="0" applyProtection="0">
      <alignment horizontal="left" vertical="center"/>
    </xf>
    <xf numFmtId="323" fontId="3" fillId="23" borderId="1839" applyFill="0" applyBorder="0" applyAlignment="0">
      <alignment horizontal="centerContinuous"/>
    </xf>
    <xf numFmtId="0" fontId="35" fillId="0" borderId="1855">
      <alignment vertical="center"/>
      <protection locked="0"/>
    </xf>
    <xf numFmtId="233" fontId="35" fillId="0" borderId="1950">
      <alignment horizontal="center" vertical="center"/>
      <protection locked="0"/>
    </xf>
    <xf numFmtId="10" fontId="3" fillId="57" borderId="1726" applyNumberFormat="0" applyFont="0" applyBorder="0" applyAlignment="0" applyProtection="0">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5" fontId="35" fillId="0" borderId="1855">
      <alignment horizontal="center" vertical="center"/>
      <protection locked="0"/>
    </xf>
    <xf numFmtId="0" fontId="35" fillId="0" borderId="1855">
      <alignment vertical="center"/>
      <protection locked="0"/>
    </xf>
    <xf numFmtId="236" fontId="35" fillId="0" borderId="1903">
      <alignment horizontal="center" vertical="center"/>
      <protection locked="0"/>
    </xf>
    <xf numFmtId="0" fontId="103" fillId="38" borderId="1928"/>
    <xf numFmtId="235" fontId="35" fillId="0" borderId="1963">
      <alignment horizontal="right" vertical="center"/>
      <protection locked="0"/>
    </xf>
    <xf numFmtId="15" fontId="35" fillId="0" borderId="1879">
      <alignment horizontal="center" vertical="center"/>
      <protection locked="0"/>
    </xf>
    <xf numFmtId="0" fontId="95" fillId="0" borderId="1878" applyNumberFormat="0" applyFill="0" applyAlignment="0" applyProtection="0"/>
    <xf numFmtId="236" fontId="35" fillId="0" borderId="1939">
      <alignment horizontal="right" vertical="center"/>
      <protection locked="0"/>
    </xf>
    <xf numFmtId="4" fontId="27" fillId="19" borderId="1500" applyNumberFormat="0" applyProtection="0">
      <alignment horizontal="left" vertical="center" indent="1"/>
    </xf>
    <xf numFmtId="235" fontId="35" fillId="0" borderId="1867">
      <alignment horizontal="center" vertical="center"/>
      <protection locked="0"/>
    </xf>
    <xf numFmtId="0" fontId="95" fillId="0" borderId="1866" applyNumberFormat="0" applyFill="0" applyAlignment="0" applyProtection="0"/>
    <xf numFmtId="233" fontId="35" fillId="0" borderId="1939">
      <alignment horizontal="center" vertical="center"/>
      <protection locked="0"/>
    </xf>
    <xf numFmtId="15" fontId="35" fillId="0" borderId="1963">
      <alignment horizontal="center" vertical="center"/>
      <protection locked="0"/>
    </xf>
    <xf numFmtId="236" fontId="35" fillId="0" borderId="1993">
      <alignment horizontal="center" vertical="center"/>
      <protection locked="0"/>
    </xf>
    <xf numFmtId="274" fontId="35" fillId="0" borderId="1870"/>
    <xf numFmtId="235" fontId="35" fillId="0" borderId="1891">
      <alignment horizontal="right" vertical="center"/>
      <protection locked="0"/>
    </xf>
    <xf numFmtId="236" fontId="35" fillId="0" borderId="1927">
      <alignment horizontal="right" vertical="center"/>
      <protection locked="0"/>
    </xf>
    <xf numFmtId="0" fontId="85" fillId="0" borderId="1859"/>
    <xf numFmtId="232" fontId="35" fillId="0" borderId="1879">
      <alignment horizontal="right" vertical="center"/>
      <protection locked="0"/>
    </xf>
    <xf numFmtId="1" fontId="3" fillId="1" borderId="1945">
      <protection locked="0"/>
    </xf>
    <xf numFmtId="232" fontId="35" fillId="0" borderId="1855">
      <alignment horizontal="right" vertical="center"/>
      <protection locked="0"/>
    </xf>
    <xf numFmtId="234" fontId="35" fillId="0" borderId="1855">
      <alignment horizontal="center" vertical="center"/>
      <protection locked="0"/>
    </xf>
    <xf numFmtId="236" fontId="35" fillId="0" borderId="1855">
      <alignment horizontal="center" vertical="center"/>
      <protection locked="0"/>
    </xf>
    <xf numFmtId="323" fontId="3" fillId="23" borderId="1887" applyFill="0" applyBorder="0" applyAlignment="0">
      <alignment horizontal="centerContinuous"/>
    </xf>
    <xf numFmtId="0" fontId="148" fillId="0" borderId="1947" applyNumberFormat="0" applyAlignment="0" applyProtection="0">
      <alignment horizontal="left" vertical="center"/>
    </xf>
    <xf numFmtId="232" fontId="35" fillId="0" borderId="1891">
      <alignment horizontal="center" vertical="center"/>
      <protection locked="0"/>
    </xf>
    <xf numFmtId="0" fontId="35" fillId="0" borderId="1993">
      <alignment vertical="center"/>
      <protection locked="0"/>
    </xf>
    <xf numFmtId="49" fontId="36" fillId="0" borderId="1746"/>
    <xf numFmtId="270" fontId="115" fillId="46" borderId="1733">
      <protection hidden="1"/>
    </xf>
    <xf numFmtId="15" fontId="35" fillId="0" borderId="1939">
      <alignment horizontal="center" vertical="center"/>
      <protection locked="0"/>
    </xf>
    <xf numFmtId="0" fontId="103" fillId="38" borderId="1951"/>
    <xf numFmtId="0" fontId="85" fillId="0" borderId="1920"/>
    <xf numFmtId="233" fontId="35" fillId="0" borderId="1879">
      <alignment horizontal="center" vertical="center"/>
      <protection locked="0"/>
    </xf>
    <xf numFmtId="244" fontId="85" fillId="0" borderId="1941"/>
    <xf numFmtId="237" fontId="35" fillId="0" borderId="1977">
      <alignment horizontal="right" vertical="center"/>
      <protection locked="0"/>
    </xf>
    <xf numFmtId="0" fontId="118" fillId="21" borderId="1726"/>
    <xf numFmtId="0" fontId="110" fillId="43" borderId="1726" applyNumberFormat="0" applyFont="0" applyAlignment="0" applyProtection="0"/>
    <xf numFmtId="237" fontId="35" fillId="0" borderId="1903">
      <alignment horizontal="right" vertical="center"/>
      <protection locked="0"/>
    </xf>
    <xf numFmtId="323" fontId="3" fillId="23" borderId="1989" applyFill="0" applyBorder="0" applyAlignment="0">
      <alignment horizontal="centerContinuous"/>
    </xf>
    <xf numFmtId="9" fontId="36" fillId="71" borderId="1726" applyProtection="0">
      <alignment horizontal="right"/>
      <protection locked="0"/>
    </xf>
    <xf numFmtId="311" fontId="219" fillId="0" borderId="1934" applyBorder="0">
      <protection locked="0"/>
    </xf>
    <xf numFmtId="235" fontId="35" fillId="0" borderId="1916">
      <alignment horizontal="center" vertical="center"/>
      <protection locked="0"/>
    </xf>
    <xf numFmtId="235" fontId="35" fillId="0" borderId="1903">
      <alignment horizontal="right" vertical="center"/>
      <protection locked="0"/>
    </xf>
    <xf numFmtId="274" fontId="35" fillId="0" borderId="1942"/>
    <xf numFmtId="311" fontId="219" fillId="0" borderId="1886" applyBorder="0">
      <protection locked="0"/>
    </xf>
    <xf numFmtId="4" fontId="27" fillId="19" borderId="1944" applyNumberFormat="0" applyProtection="0">
      <alignment horizontal="left" vertical="center" indent="1"/>
    </xf>
    <xf numFmtId="235" fontId="35" fillId="0" borderId="1939">
      <alignment horizontal="center" vertical="center"/>
      <protection locked="0"/>
    </xf>
    <xf numFmtId="236" fontId="35" fillId="0" borderId="1993">
      <alignment horizontal="center" vertical="center"/>
      <protection locked="0"/>
    </xf>
    <xf numFmtId="234" fontId="35" fillId="0" borderId="1939">
      <alignment horizontal="right" vertical="center"/>
      <protection locked="0"/>
    </xf>
    <xf numFmtId="234" fontId="35" fillId="0" borderId="1939">
      <alignment horizontal="center" vertical="center"/>
      <protection locked="0"/>
    </xf>
    <xf numFmtId="0" fontId="85" fillId="0" borderId="1847"/>
    <xf numFmtId="235" fontId="35" fillId="0" borderId="1939">
      <alignment horizontal="right" vertical="center"/>
      <protection locked="0"/>
    </xf>
    <xf numFmtId="311" fontId="219" fillId="0" borderId="1934" applyBorder="0">
      <protection locked="0"/>
    </xf>
    <xf numFmtId="274" fontId="35" fillId="0" borderId="1846"/>
    <xf numFmtId="0" fontId="103" fillId="38" borderId="1844"/>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0" fontId="35" fillId="0" borderId="1939">
      <alignment vertical="center"/>
      <protection locked="0"/>
    </xf>
    <xf numFmtId="236" fontId="35" fillId="0" borderId="1939">
      <alignment horizontal="center" vertical="center"/>
      <protection locked="0"/>
    </xf>
    <xf numFmtId="0" fontId="103" fillId="38" borderId="1964"/>
    <xf numFmtId="311" fontId="219" fillId="0" borderId="1838" applyBorder="0">
      <protection locked="0"/>
    </xf>
    <xf numFmtId="234" fontId="35" fillId="0" borderId="1916">
      <alignment horizontal="center" vertical="center"/>
      <protection locked="0"/>
    </xf>
    <xf numFmtId="0" fontId="85" fillId="0" borderId="1847"/>
    <xf numFmtId="236" fontId="35" fillId="0" borderId="1939">
      <alignment horizontal="right" vertical="center"/>
      <protection locked="0"/>
    </xf>
    <xf numFmtId="234" fontId="35" fillId="0" borderId="1939">
      <alignment horizontal="center" vertical="center"/>
      <protection locked="0"/>
    </xf>
    <xf numFmtId="274" fontId="35" fillId="0" borderId="1846"/>
    <xf numFmtId="244" fontId="85" fillId="0" borderId="1845"/>
    <xf numFmtId="0" fontId="103" fillId="38" borderId="1844"/>
    <xf numFmtId="233" fontId="35" fillId="0" borderId="1891">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4" fontId="27" fillId="19" borderId="1848" applyNumberFormat="0" applyProtection="0">
      <alignment horizontal="left" vertical="center" indent="1"/>
    </xf>
    <xf numFmtId="236" fontId="35" fillId="0" borderId="1977">
      <alignment horizontal="center" vertical="center"/>
      <protection locked="0"/>
    </xf>
    <xf numFmtId="0" fontId="85" fillId="0" borderId="1895"/>
    <xf numFmtId="233" fontId="35" fillId="0" borderId="1963">
      <alignment horizontal="right" vertical="center"/>
      <protection locked="0"/>
    </xf>
    <xf numFmtId="234" fontId="35" fillId="0" borderId="1903">
      <alignment horizontal="center" vertical="center"/>
      <protection locked="0"/>
    </xf>
    <xf numFmtId="232" fontId="35" fillId="0" borderId="1977">
      <alignment horizontal="center" vertical="center"/>
      <protection locked="0"/>
    </xf>
    <xf numFmtId="0" fontId="103" fillId="38" borderId="1964"/>
    <xf numFmtId="0" fontId="85" fillId="0" borderId="1931"/>
    <xf numFmtId="274" fontId="35" fillId="0" borderId="1858"/>
    <xf numFmtId="0" fontId="85" fillId="0" borderId="1943"/>
    <xf numFmtId="0" fontId="95" fillId="0" borderId="1949" applyNumberFormat="0" applyFill="0" applyAlignment="0" applyProtection="0"/>
    <xf numFmtId="4" fontId="27" fillId="19" borderId="1848" applyNumberFormat="0" applyProtection="0">
      <alignment horizontal="left" vertical="center" indent="1"/>
    </xf>
    <xf numFmtId="0" fontId="35" fillId="0" borderId="1903">
      <alignment vertical="center"/>
      <protection locked="0"/>
    </xf>
    <xf numFmtId="4" fontId="27" fillId="19" borderId="1848" applyNumberFormat="0" applyProtection="0">
      <alignment horizontal="left" vertical="center" indent="1"/>
    </xf>
    <xf numFmtId="15" fontId="35" fillId="0" borderId="1879">
      <alignment horizontal="center" vertical="center"/>
      <protection locked="0"/>
    </xf>
    <xf numFmtId="274" fontId="35" fillId="0" borderId="1870"/>
    <xf numFmtId="15" fontId="35" fillId="0" borderId="1867">
      <alignment horizontal="center" vertical="center"/>
      <protection locked="0"/>
    </xf>
    <xf numFmtId="232" fontId="35" fillId="0" borderId="1993">
      <alignment horizontal="center" vertical="center"/>
      <protection locked="0"/>
    </xf>
    <xf numFmtId="0" fontId="35" fillId="0" borderId="1939">
      <alignment vertical="center"/>
      <protection locked="0"/>
    </xf>
    <xf numFmtId="0" fontId="85" fillId="0" borderId="1943"/>
    <xf numFmtId="4" fontId="27" fillId="19" borderId="1896" applyNumberFormat="0" applyProtection="0">
      <alignment horizontal="left" vertical="center" indent="1"/>
    </xf>
    <xf numFmtId="0" fontId="103" fillId="38" borderId="1940"/>
    <xf numFmtId="49" fontId="100" fillId="41" borderId="1726">
      <alignment horizontal="center"/>
    </xf>
    <xf numFmtId="271" fontId="115" fillId="18" borderId="1733">
      <alignment horizontal="right"/>
    </xf>
    <xf numFmtId="269" fontId="115" fillId="45" borderId="1733">
      <protection hidden="1"/>
    </xf>
    <xf numFmtId="244" fontId="85" fillId="0" borderId="1941"/>
    <xf numFmtId="232" fontId="35" fillId="0" borderId="1891">
      <alignment horizontal="right" vertical="center"/>
      <protection locked="0"/>
    </xf>
    <xf numFmtId="235" fontId="35" fillId="0" borderId="1939">
      <alignment horizontal="center" vertical="center"/>
      <protection locked="0"/>
    </xf>
    <xf numFmtId="49" fontId="100" fillId="41" borderId="1987">
      <alignment horizontal="center"/>
    </xf>
    <xf numFmtId="233" fontId="35" fillId="0" borderId="1993">
      <alignment horizontal="right" vertical="center"/>
      <protection locked="0"/>
    </xf>
    <xf numFmtId="15" fontId="35" fillId="0" borderId="1939">
      <alignment horizontal="center" vertical="center"/>
      <protection locked="0"/>
    </xf>
    <xf numFmtId="236" fontId="35" fillId="0" borderId="1963">
      <alignment horizontal="right" vertical="center"/>
      <protection locked="0"/>
    </xf>
    <xf numFmtId="235" fontId="35" fillId="0" borderId="1867">
      <alignment horizontal="right" vertical="center"/>
      <protection locked="0"/>
    </xf>
    <xf numFmtId="232" fontId="35" fillId="0" borderId="1867">
      <alignment horizontal="right" vertical="center"/>
      <protection locked="0"/>
    </xf>
    <xf numFmtId="234" fontId="35" fillId="0" borderId="1867">
      <alignment horizontal="center" vertical="center"/>
      <protection locked="0"/>
    </xf>
    <xf numFmtId="0" fontId="95" fillId="0" borderId="1866" applyNumberFormat="0" applyFill="0" applyAlignment="0" applyProtection="0"/>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18" fillId="0" borderId="1975" applyNumberFormat="0" applyFill="0" applyBorder="0" applyAlignment="0" applyProtection="0"/>
    <xf numFmtId="0" fontId="95" fillId="0" borderId="1976" applyNumberFormat="0" applyFill="0" applyAlignment="0" applyProtection="0"/>
    <xf numFmtId="4" fontId="27" fillId="19" borderId="1872" applyNumberFormat="0" applyProtection="0">
      <alignment horizontal="left" vertical="center" indent="1"/>
    </xf>
    <xf numFmtId="236" fontId="35" fillId="0" borderId="1993">
      <alignment horizontal="right" vertical="center"/>
      <protection locked="0"/>
    </xf>
    <xf numFmtId="232" fontId="35" fillId="0" borderId="1993">
      <alignment horizontal="center" vertical="center"/>
      <protection locked="0"/>
    </xf>
    <xf numFmtId="274" fontId="35" fillId="0" borderId="1966"/>
    <xf numFmtId="309" fontId="156" fillId="6" borderId="1726"/>
    <xf numFmtId="10" fontId="3" fillId="57" borderId="1726" applyNumberFormat="0" applyFont="0" applyBorder="0" applyAlignment="0" applyProtection="0">
      <protection locked="0"/>
    </xf>
    <xf numFmtId="0" fontId="147" fillId="10" borderId="1726">
      <alignment horizontal="right"/>
    </xf>
    <xf numFmtId="0" fontId="104" fillId="43" borderId="1726" applyProtection="0"/>
    <xf numFmtId="0" fontId="35" fillId="0" borderId="1891">
      <alignment vertical="center"/>
      <protection locked="0"/>
    </xf>
    <xf numFmtId="49" fontId="100" fillId="41" borderId="1726">
      <alignment horizontal="center"/>
    </xf>
    <xf numFmtId="234" fontId="35" fillId="0" borderId="1939">
      <alignment horizontal="center" vertical="center"/>
      <protection locked="0"/>
    </xf>
    <xf numFmtId="244" fontId="85" fillId="0" borderId="1869"/>
    <xf numFmtId="233" fontId="35" fillId="0" borderId="1939">
      <alignment horizontal="right" vertical="center"/>
      <protection locked="0"/>
    </xf>
    <xf numFmtId="232" fontId="35" fillId="0" borderId="1939">
      <alignment horizontal="center" vertical="center"/>
      <protection locked="0"/>
    </xf>
    <xf numFmtId="234" fontId="35" fillId="0" borderId="1963">
      <alignment horizontal="center" vertical="center"/>
      <protection locked="0"/>
    </xf>
    <xf numFmtId="234" fontId="35" fillId="0" borderId="1867">
      <alignment horizontal="right" vertical="center"/>
      <protection locked="0"/>
    </xf>
    <xf numFmtId="1" fontId="3" fillId="1" borderId="1501">
      <protection locked="0"/>
    </xf>
    <xf numFmtId="4" fontId="27" fillId="19" borderId="1944" applyNumberFormat="0" applyProtection="0">
      <alignment horizontal="left" vertical="center" indent="1"/>
    </xf>
    <xf numFmtId="237" fontId="35" fillId="0" borderId="1963">
      <alignment horizontal="right" vertical="center"/>
      <protection locked="0"/>
    </xf>
    <xf numFmtId="274" fontId="35" fillId="0" borderId="1882"/>
    <xf numFmtId="0" fontId="91" fillId="0" borderId="1975" applyNumberFormat="0" applyFill="0" applyBorder="0" applyAlignment="0" applyProtection="0"/>
    <xf numFmtId="274" fontId="35" fillId="0" borderId="1980"/>
    <xf numFmtId="232" fontId="35" fillId="0" borderId="1879">
      <alignment horizontal="center" vertical="center"/>
      <protection locked="0"/>
    </xf>
    <xf numFmtId="235" fontId="35" fillId="0" borderId="1879">
      <alignment horizontal="center" vertical="center"/>
      <protection locked="0"/>
    </xf>
    <xf numFmtId="0" fontId="85" fillId="0" borderId="1883"/>
    <xf numFmtId="311" fontId="219" fillId="0" borderId="1934" applyBorder="0">
      <protection locked="0"/>
    </xf>
    <xf numFmtId="10" fontId="3" fillId="57" borderId="1987" applyNumberFormat="0" applyFont="0" applyBorder="0" applyAlignment="0" applyProtection="0">
      <protection locked="0"/>
    </xf>
    <xf numFmtId="234" fontId="35" fillId="0" borderId="1903">
      <alignment horizontal="right" vertical="center"/>
      <protection locked="0"/>
    </xf>
    <xf numFmtId="0" fontId="95" fillId="0" borderId="1890" applyNumberFormat="0" applyFill="0" applyAlignment="0" applyProtection="0"/>
    <xf numFmtId="323" fontId="3" fillId="23" borderId="1935" applyFill="0" applyBorder="0" applyAlignment="0">
      <alignment horizontal="centerContinuous"/>
    </xf>
    <xf numFmtId="175" fontId="46" fillId="0" borderId="1726"/>
    <xf numFmtId="234" fontId="35" fillId="0" borderId="1891">
      <alignment horizontal="center" vertical="center"/>
      <protection locked="0"/>
    </xf>
    <xf numFmtId="0" fontId="35" fillId="0" borderId="1726" applyFill="0">
      <alignment horizontal="center" vertical="center"/>
    </xf>
    <xf numFmtId="274" fontId="35" fillId="0" borderId="1996"/>
    <xf numFmtId="49" fontId="100" fillId="41" borderId="1726">
      <alignment horizontal="center"/>
    </xf>
    <xf numFmtId="0" fontId="103" fillId="38" borderId="1892"/>
    <xf numFmtId="244" fontId="85" fillId="0" borderId="1941"/>
    <xf numFmtId="0" fontId="103" fillId="38" borderId="1868"/>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3" fontId="35" fillId="0" borderId="1867">
      <alignment horizontal="right" vertical="center"/>
      <protection locked="0"/>
    </xf>
    <xf numFmtId="237" fontId="35" fillId="0" borderId="1867">
      <alignment horizontal="right" vertical="center"/>
      <protection locked="0"/>
    </xf>
    <xf numFmtId="232" fontId="35" fillId="0" borderId="1867">
      <alignment horizontal="right" vertical="center"/>
      <protection locked="0"/>
    </xf>
    <xf numFmtId="236" fontId="35" fillId="0" borderId="1867">
      <alignment horizontal="center" vertical="center"/>
      <protection locked="0"/>
    </xf>
    <xf numFmtId="235" fontId="35" fillId="0" borderId="1867">
      <alignment horizontal="center" vertical="center"/>
      <protection locked="0"/>
    </xf>
    <xf numFmtId="233" fontId="35" fillId="0" borderId="1867">
      <alignment horizontal="center" vertical="center"/>
      <protection locked="0"/>
    </xf>
    <xf numFmtId="15" fontId="35" fillId="0" borderId="1867">
      <alignment horizontal="center" vertical="center"/>
      <protection locked="0"/>
    </xf>
    <xf numFmtId="232" fontId="35" fillId="0" borderId="1867">
      <alignment horizontal="center" vertical="center"/>
      <protection locked="0"/>
    </xf>
    <xf numFmtId="0" fontId="95" fillId="0" borderId="1866" applyNumberFormat="0" applyFill="0" applyAlignment="0" applyProtection="0"/>
    <xf numFmtId="311" fontId="219" fillId="0" borderId="1862" applyBorder="0">
      <protection locked="0"/>
    </xf>
    <xf numFmtId="233" fontId="35" fillId="0" borderId="1916">
      <alignment horizontal="right" vertical="center"/>
      <protection locked="0"/>
    </xf>
    <xf numFmtId="311" fontId="219" fillId="0" borderId="1862" applyBorder="0">
      <protection locked="0"/>
    </xf>
    <xf numFmtId="0" fontId="85" fillId="0" borderId="1871"/>
    <xf numFmtId="232" fontId="35" fillId="0" borderId="1963">
      <alignment horizontal="right" vertical="center"/>
      <protection locked="0"/>
    </xf>
    <xf numFmtId="274" fontId="35" fillId="0" borderId="1870"/>
    <xf numFmtId="244" fontId="85" fillId="0" borderId="1869"/>
    <xf numFmtId="233" fontId="35" fillId="0" borderId="1939">
      <alignment horizontal="center" vertical="center"/>
      <protection locked="0"/>
    </xf>
    <xf numFmtId="0" fontId="103" fillId="38" borderId="1868"/>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3" fontId="35" fillId="0" borderId="1867">
      <alignment horizontal="right" vertical="center"/>
      <protection locked="0"/>
    </xf>
    <xf numFmtId="237" fontId="35" fillId="0" borderId="1867">
      <alignment horizontal="right" vertical="center"/>
      <protection locked="0"/>
    </xf>
    <xf numFmtId="232" fontId="35" fillId="0" borderId="1867">
      <alignment horizontal="right" vertical="center"/>
      <protection locked="0"/>
    </xf>
    <xf numFmtId="271" fontId="115" fillId="18" borderId="1733">
      <alignment horizontal="right"/>
    </xf>
    <xf numFmtId="244" fontId="85" fillId="0" borderId="1979"/>
    <xf numFmtId="0" fontId="59" fillId="74" borderId="1753">
      <alignment horizontal="left" vertical="center" wrapText="1"/>
    </xf>
    <xf numFmtId="323" fontId="3" fillId="23" borderId="1935" applyFill="0" applyBorder="0" applyAlignment="0">
      <alignment horizontal="centerContinuous"/>
    </xf>
    <xf numFmtId="233" fontId="35" fillId="0" borderId="2006">
      <alignment horizontal="right" vertical="center"/>
      <protection locked="0"/>
    </xf>
    <xf numFmtId="323" fontId="3" fillId="23" borderId="1959" applyFill="0" applyBorder="0" applyAlignment="0">
      <alignment horizontal="centerContinuous"/>
    </xf>
    <xf numFmtId="232" fontId="35" fillId="0" borderId="1939">
      <alignment horizontal="center" vertical="center"/>
      <protection locked="0"/>
    </xf>
    <xf numFmtId="232" fontId="35" fillId="0" borderId="1903">
      <alignment horizontal="right" vertical="center"/>
      <protection locked="0"/>
    </xf>
    <xf numFmtId="15" fontId="35" fillId="0" borderId="1950">
      <alignment horizontal="center" vertical="center"/>
      <protection locked="0"/>
    </xf>
    <xf numFmtId="4" fontId="27" fillId="19" borderId="1872" applyNumberFormat="0" applyProtection="0">
      <alignment horizontal="left" vertical="center" indent="1"/>
    </xf>
    <xf numFmtId="232" fontId="35" fillId="0" borderId="1903">
      <alignment horizontal="center" vertical="center"/>
      <protection locked="0"/>
    </xf>
    <xf numFmtId="0" fontId="115" fillId="18" borderId="1733" applyProtection="0">
      <alignment horizontal="right"/>
      <protection locked="0"/>
    </xf>
    <xf numFmtId="323" fontId="3" fillId="23" borderId="1839" applyFill="0" applyBorder="0" applyAlignment="0">
      <alignment horizontal="centerContinuous"/>
    </xf>
    <xf numFmtId="232" fontId="35" fillId="0" borderId="1939">
      <alignment horizontal="center" vertical="center"/>
      <protection locked="0"/>
    </xf>
    <xf numFmtId="233" fontId="35" fillId="0" borderId="1939">
      <alignment horizontal="right" vertical="center"/>
      <protection locked="0"/>
    </xf>
    <xf numFmtId="240" fontId="26" fillId="0" borderId="1948" applyFill="0"/>
    <xf numFmtId="233" fontId="35" fillId="0" borderId="1867">
      <alignment horizontal="right" vertical="center"/>
      <protection locked="0"/>
    </xf>
    <xf numFmtId="237" fontId="35" fillId="0" borderId="1867">
      <alignment horizontal="right" vertical="center"/>
      <protection locked="0"/>
    </xf>
    <xf numFmtId="236" fontId="35" fillId="0" borderId="1867">
      <alignment horizontal="center" vertical="center"/>
      <protection locked="0"/>
    </xf>
    <xf numFmtId="234" fontId="35" fillId="0" borderId="1867">
      <alignment horizontal="center" vertical="center"/>
      <protection locked="0"/>
    </xf>
    <xf numFmtId="15" fontId="35" fillId="0" borderId="1867">
      <alignment horizontal="center" vertical="center"/>
      <protection locked="0"/>
    </xf>
    <xf numFmtId="232" fontId="35" fillId="0" borderId="1867">
      <alignment horizontal="center" vertical="center"/>
      <protection locked="0"/>
    </xf>
    <xf numFmtId="0" fontId="103" fillId="38" borderId="1994"/>
    <xf numFmtId="236" fontId="35" fillId="0" borderId="1963">
      <alignment horizontal="center" vertical="center"/>
      <protection locked="0"/>
    </xf>
    <xf numFmtId="1" fontId="3" fillId="1" borderId="1999">
      <protection locked="0"/>
    </xf>
    <xf numFmtId="237" fontId="35" fillId="0" borderId="1939">
      <alignment horizontal="right" vertical="center"/>
      <protection locked="0"/>
    </xf>
    <xf numFmtId="0" fontId="148" fillId="0" borderId="1840" applyNumberFormat="0" applyAlignment="0" applyProtection="0">
      <alignment horizontal="left" vertical="center"/>
    </xf>
    <xf numFmtId="274" fontId="35" fillId="0" borderId="1930"/>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4" fontId="27" fillId="19" borderId="1872" applyNumberFormat="0" applyProtection="0">
      <alignment horizontal="left" vertical="center" indent="1"/>
    </xf>
    <xf numFmtId="0" fontId="85" fillId="0" borderId="1967"/>
    <xf numFmtId="0" fontId="148" fillId="0" borderId="1936" applyNumberFormat="0" applyAlignment="0" applyProtection="0">
      <alignment horizontal="left" vertical="center"/>
    </xf>
    <xf numFmtId="0" fontId="103" fillId="38" borderId="1928"/>
    <xf numFmtId="234" fontId="35" fillId="0" borderId="1916">
      <alignment horizontal="right" vertical="center"/>
      <protection locked="0"/>
    </xf>
    <xf numFmtId="1" fontId="3" fillId="1" borderId="1861">
      <protection locked="0"/>
    </xf>
    <xf numFmtId="237" fontId="35" fillId="0" borderId="1916">
      <alignment horizontal="right" vertical="center"/>
      <protection locked="0"/>
    </xf>
    <xf numFmtId="49" fontId="36" fillId="0" borderId="1746"/>
    <xf numFmtId="0" fontId="35" fillId="0" borderId="1916">
      <alignment vertical="center"/>
      <protection locked="0"/>
    </xf>
    <xf numFmtId="15" fontId="35" fillId="0" borderId="1916">
      <alignment horizontal="center" vertical="center"/>
      <protection locked="0"/>
    </xf>
    <xf numFmtId="232" fontId="35" fillId="0" borderId="1916">
      <alignment horizontal="center" vertical="center"/>
      <protection locked="0"/>
    </xf>
    <xf numFmtId="0" fontId="95" fillId="0" borderId="1915" applyNumberFormat="0" applyFill="0" applyAlignment="0" applyProtection="0"/>
    <xf numFmtId="236" fontId="35" fillId="0" borderId="1993">
      <alignment horizontal="right" vertical="center"/>
      <protection locked="0"/>
    </xf>
    <xf numFmtId="311" fontId="219" fillId="0" borderId="1862" applyBorder="0">
      <protection locked="0"/>
    </xf>
    <xf numFmtId="234" fontId="35" fillId="0" borderId="1993">
      <alignment horizontal="center" vertical="center"/>
      <protection locked="0"/>
    </xf>
    <xf numFmtId="232" fontId="35" fillId="0" borderId="1939">
      <alignment horizontal="right" vertical="center"/>
      <protection locked="0"/>
    </xf>
    <xf numFmtId="0" fontId="95" fillId="0" borderId="1938" applyNumberFormat="0" applyFill="0" applyAlignment="0" applyProtection="0"/>
    <xf numFmtId="4" fontId="27" fillId="19" borderId="1968" applyNumberFormat="0" applyProtection="0">
      <alignment horizontal="left" vertical="center" indent="1"/>
    </xf>
    <xf numFmtId="233" fontId="35" fillId="0" borderId="1903">
      <alignment horizontal="right" vertical="center"/>
      <protection locked="0"/>
    </xf>
    <xf numFmtId="232" fontId="35" fillId="0" borderId="1903">
      <alignment horizontal="right" vertical="center"/>
      <protection locked="0"/>
    </xf>
    <xf numFmtId="236" fontId="35" fillId="0" borderId="1903">
      <alignment horizontal="center" vertical="center"/>
      <protection locked="0"/>
    </xf>
    <xf numFmtId="234" fontId="35" fillId="0" borderId="1903">
      <alignment horizontal="center" vertical="center"/>
      <protection locked="0"/>
    </xf>
    <xf numFmtId="1" fontId="3" fillId="1" borderId="1885">
      <protection locked="0"/>
    </xf>
    <xf numFmtId="0" fontId="95" fillId="0" borderId="1962" applyNumberFormat="0" applyFill="0" applyAlignment="0" applyProtection="0"/>
    <xf numFmtId="0" fontId="148" fillId="0" borderId="1638">
      <alignment horizontal="left" vertical="center"/>
    </xf>
    <xf numFmtId="234" fontId="35" fillId="0" borderId="1977">
      <alignment horizontal="center" vertical="center"/>
      <protection locked="0"/>
    </xf>
    <xf numFmtId="237" fontId="35" fillId="0" borderId="1993">
      <alignment horizontal="right" vertical="center"/>
      <protection locked="0"/>
    </xf>
    <xf numFmtId="0" fontId="110" fillId="43" borderId="1726" applyNumberFormat="0" applyFont="0" applyAlignment="0" applyProtection="0"/>
    <xf numFmtId="244" fontId="85" fillId="0" borderId="1941"/>
    <xf numFmtId="168" fontId="3" fillId="8" borderId="1726" applyNumberFormat="0" applyFont="0" applyBorder="0" applyAlignment="0" applyProtection="0"/>
    <xf numFmtId="0" fontId="103" fillId="38" borderId="1940"/>
    <xf numFmtId="236" fontId="35" fillId="0" borderId="1939">
      <alignment horizontal="right" vertical="center"/>
      <protection locked="0"/>
    </xf>
    <xf numFmtId="233" fontId="35" fillId="0" borderId="1939">
      <alignment horizontal="right" vertical="center"/>
      <protection locked="0"/>
    </xf>
    <xf numFmtId="237" fontId="35" fillId="0" borderId="1939">
      <alignment horizontal="right" vertical="center"/>
      <protection locked="0"/>
    </xf>
    <xf numFmtId="232" fontId="35" fillId="0" borderId="1939">
      <alignment horizontal="right" vertical="center"/>
      <protection locked="0"/>
    </xf>
    <xf numFmtId="0" fontId="35" fillId="0" borderId="1939">
      <alignment vertical="center"/>
      <protection locked="0"/>
    </xf>
    <xf numFmtId="236" fontId="35" fillId="0" borderId="1939">
      <alignment horizontal="center" vertical="center"/>
      <protection locked="0"/>
    </xf>
    <xf numFmtId="235" fontId="35" fillId="0" borderId="1939">
      <alignment horizontal="center" vertical="center"/>
      <protection locked="0"/>
    </xf>
    <xf numFmtId="15" fontId="35" fillId="0" borderId="1939">
      <alignment horizontal="center" vertical="center"/>
      <protection locked="0"/>
    </xf>
    <xf numFmtId="0" fontId="85" fillId="0" borderId="1847"/>
    <xf numFmtId="232" fontId="35" fillId="0" borderId="1939">
      <alignment horizontal="center" vertical="center"/>
      <protection locked="0"/>
    </xf>
    <xf numFmtId="175" fontId="3" fillId="9" borderId="1638" applyNumberFormat="0" applyFont="0" applyBorder="0" applyAlignment="0">
      <alignment horizontal="centerContinuous"/>
    </xf>
    <xf numFmtId="274" fontId="35" fillId="0" borderId="1942"/>
    <xf numFmtId="244" fontId="85" fillId="0" borderId="1941"/>
    <xf numFmtId="235" fontId="35" fillId="0" borderId="1939">
      <alignment horizontal="right" vertical="center"/>
      <protection locked="0"/>
    </xf>
    <xf numFmtId="234" fontId="35" fillId="0" borderId="1939">
      <alignment horizontal="right" vertical="center"/>
      <protection locked="0"/>
    </xf>
    <xf numFmtId="233" fontId="35" fillId="0" borderId="1939">
      <alignment horizontal="right" vertical="center"/>
      <protection locked="0"/>
    </xf>
    <xf numFmtId="232" fontId="35" fillId="0" borderId="1939">
      <alignment horizontal="right" vertical="center"/>
      <protection locked="0"/>
    </xf>
    <xf numFmtId="0" fontId="35" fillId="0" borderId="1939">
      <alignment vertical="center"/>
      <protection locked="0"/>
    </xf>
    <xf numFmtId="236" fontId="35" fillId="0" borderId="1939">
      <alignment horizontal="center" vertical="center"/>
      <protection locked="0"/>
    </xf>
    <xf numFmtId="233" fontId="35" fillId="0" borderId="1939">
      <alignment horizontal="center" vertical="center"/>
      <protection locked="0"/>
    </xf>
    <xf numFmtId="1" fontId="3" fillId="1" borderId="1909">
      <protection locked="0"/>
    </xf>
    <xf numFmtId="185" fontId="47" fillId="57" borderId="1726" applyFont="0" applyFill="0" applyBorder="0" applyAlignment="0" applyProtection="0">
      <protection locked="0"/>
    </xf>
    <xf numFmtId="323" fontId="3" fillId="23" borderId="1863" applyFill="0" applyBorder="0" applyAlignment="0">
      <alignment horizontal="centerContinuous"/>
    </xf>
    <xf numFmtId="311" fontId="219" fillId="0" borderId="1988" applyBorder="0">
      <protection locked="0"/>
    </xf>
    <xf numFmtId="0" fontId="148" fillId="0" borderId="1864" applyNumberFormat="0" applyAlignment="0" applyProtection="0">
      <alignment horizontal="left" vertical="center"/>
    </xf>
    <xf numFmtId="0" fontId="85" fillId="0" borderId="1943"/>
    <xf numFmtId="172" fontId="55" fillId="9" borderId="1726">
      <alignment horizontal="right"/>
      <protection locked="0"/>
    </xf>
    <xf numFmtId="274" fontId="35" fillId="0" borderId="1942"/>
    <xf numFmtId="244" fontId="85" fillId="0" borderId="1941"/>
    <xf numFmtId="0" fontId="148" fillId="0" borderId="1888" applyNumberFormat="0" applyAlignment="0" applyProtection="0">
      <alignment horizontal="left" vertical="center"/>
    </xf>
    <xf numFmtId="236" fontId="35" fillId="0" borderId="1939">
      <alignment horizontal="right" vertical="center"/>
      <protection locked="0"/>
    </xf>
    <xf numFmtId="235" fontId="35" fillId="0" borderId="1939">
      <alignment horizontal="right" vertical="center"/>
      <protection locked="0"/>
    </xf>
    <xf numFmtId="234" fontId="35" fillId="0" borderId="1939">
      <alignment horizontal="right" vertical="center"/>
      <protection locked="0"/>
    </xf>
    <xf numFmtId="232" fontId="35" fillId="0" borderId="1939">
      <alignment horizontal="right" vertical="center"/>
      <protection locked="0"/>
    </xf>
    <xf numFmtId="236" fontId="35" fillId="0" borderId="1939">
      <alignment horizontal="center" vertical="center"/>
      <protection locked="0"/>
    </xf>
    <xf numFmtId="235" fontId="35" fillId="0" borderId="1939">
      <alignment horizontal="center" vertical="center"/>
      <protection locked="0"/>
    </xf>
    <xf numFmtId="15" fontId="35" fillId="0" borderId="1939">
      <alignment horizontal="center" vertical="center"/>
      <protection locked="0"/>
    </xf>
    <xf numFmtId="232" fontId="35" fillId="0" borderId="1939">
      <alignment horizontal="center" vertical="center"/>
      <protection locked="0"/>
    </xf>
    <xf numFmtId="0" fontId="95" fillId="0" borderId="1938" applyNumberFormat="0" applyFill="0" applyAlignment="0" applyProtection="0"/>
    <xf numFmtId="233" fontId="35" fillId="0" borderId="1963">
      <alignment horizontal="right" vertical="center"/>
      <protection locked="0"/>
    </xf>
    <xf numFmtId="0" fontId="35" fillId="0" borderId="1963">
      <alignment vertical="center"/>
      <protection locked="0"/>
    </xf>
    <xf numFmtId="274" fontId="35" fillId="0" borderId="1942"/>
    <xf numFmtId="234" fontId="35" fillId="0" borderId="1993">
      <alignment horizontal="right" vertical="center"/>
      <protection locked="0"/>
    </xf>
    <xf numFmtId="0" fontId="103" fillId="38" borderId="1940"/>
    <xf numFmtId="15" fontId="35" fillId="0" borderId="1993">
      <alignment horizontal="center" vertical="center"/>
      <protection locked="0"/>
    </xf>
    <xf numFmtId="235" fontId="35" fillId="0" borderId="1939">
      <alignment horizontal="right" vertical="center"/>
      <protection locked="0"/>
    </xf>
    <xf numFmtId="234" fontId="35" fillId="0" borderId="1939">
      <alignment horizontal="right" vertical="center"/>
      <protection locked="0"/>
    </xf>
    <xf numFmtId="237" fontId="35" fillId="0" borderId="1939">
      <alignment horizontal="right" vertical="center"/>
      <protection locked="0"/>
    </xf>
    <xf numFmtId="236" fontId="35" fillId="0" borderId="1939">
      <alignment horizontal="center" vertical="center"/>
      <protection locked="0"/>
    </xf>
    <xf numFmtId="235" fontId="35" fillId="0" borderId="1939">
      <alignment horizontal="center" vertical="center"/>
      <protection locked="0"/>
    </xf>
    <xf numFmtId="233" fontId="35" fillId="0" borderId="1939">
      <alignment horizontal="center" vertical="center"/>
      <protection locked="0"/>
    </xf>
    <xf numFmtId="323" fontId="3" fillId="23" borderId="1911" applyFill="0" applyBorder="0" applyAlignment="0">
      <alignment horizontal="centerContinuous"/>
    </xf>
    <xf numFmtId="175" fontId="3" fillId="9" borderId="1974" applyNumberFormat="0" applyFont="0" applyBorder="0" applyAlignment="0">
      <alignment horizontal="centerContinuous"/>
    </xf>
    <xf numFmtId="233" fontId="35" fillId="0" borderId="1977">
      <alignment horizontal="center" vertical="center"/>
      <protection locked="0"/>
    </xf>
    <xf numFmtId="235" fontId="35" fillId="0" borderId="1963">
      <alignment horizontal="right" vertical="center"/>
      <protection locked="0"/>
    </xf>
    <xf numFmtId="234" fontId="35" fillId="0" borderId="1963">
      <alignment horizontal="right" vertical="center"/>
      <protection locked="0"/>
    </xf>
    <xf numFmtId="233" fontId="35" fillId="0" borderId="1963">
      <alignment horizontal="right" vertical="center"/>
      <protection locked="0"/>
    </xf>
    <xf numFmtId="10" fontId="3" fillId="57" borderId="1726" applyNumberFormat="0" applyFont="0" applyBorder="0" applyAlignment="0" applyProtection="0">
      <protection locked="0"/>
    </xf>
    <xf numFmtId="233" fontId="35" fillId="0" borderId="1963">
      <alignment horizontal="center" vertical="center"/>
      <protection locked="0"/>
    </xf>
    <xf numFmtId="8" fontId="141" fillId="0" borderId="1741">
      <protection locked="0"/>
    </xf>
    <xf numFmtId="15" fontId="35" fillId="0" borderId="1963">
      <alignment horizontal="center" vertical="center"/>
      <protection locked="0"/>
    </xf>
    <xf numFmtId="0" fontId="95" fillId="0" borderId="1962" applyNumberFormat="0" applyFill="0" applyAlignment="0" applyProtection="0"/>
    <xf numFmtId="4" fontId="27" fillId="19" borderId="1968" applyNumberFormat="0" applyProtection="0">
      <alignment horizontal="left" vertical="center" indent="1"/>
    </xf>
    <xf numFmtId="274" fontId="35" fillId="0" borderId="1996"/>
    <xf numFmtId="244" fontId="85" fillId="0" borderId="1995"/>
    <xf numFmtId="234" fontId="35" fillId="0" borderId="1993">
      <alignment horizontal="right" vertical="center"/>
      <protection locked="0"/>
    </xf>
    <xf numFmtId="234" fontId="35" fillId="0" borderId="1993">
      <alignment horizontal="center" vertical="center"/>
      <protection locked="0"/>
    </xf>
    <xf numFmtId="233" fontId="35" fillId="0" borderId="1993">
      <alignment horizontal="center" vertical="center"/>
      <protection locked="0"/>
    </xf>
    <xf numFmtId="1" fontId="3" fillId="1" borderId="1957">
      <protection locked="0"/>
    </xf>
    <xf numFmtId="311" fontId="219" fillId="0" borderId="1958" applyBorder="0">
      <protection locked="0"/>
    </xf>
    <xf numFmtId="274" fontId="35" fillId="0" borderId="1846"/>
    <xf numFmtId="240" fontId="26" fillId="0" borderId="1841" applyFill="0"/>
    <xf numFmtId="1" fontId="3" fillId="1" borderId="1986">
      <protection locked="0"/>
    </xf>
    <xf numFmtId="0" fontId="118" fillId="21" borderId="1726"/>
    <xf numFmtId="274" fontId="35" fillId="0" borderId="1894"/>
    <xf numFmtId="240" fontId="26" fillId="0" borderId="1889" applyFill="0"/>
    <xf numFmtId="49" fontId="100" fillId="47" borderId="1726">
      <alignment horizontal="center"/>
    </xf>
    <xf numFmtId="271" fontId="115" fillId="18" borderId="1733">
      <alignment horizontal="right"/>
    </xf>
    <xf numFmtId="202" fontId="115" fillId="18" borderId="1733">
      <alignment horizontal="right"/>
      <protection hidden="1"/>
    </xf>
    <xf numFmtId="270" fontId="115" fillId="46" borderId="1733">
      <protection hidden="1"/>
    </xf>
    <xf numFmtId="269" fontId="115" fillId="45" borderId="1733">
      <protection hidden="1"/>
    </xf>
    <xf numFmtId="240" fontId="26" fillId="0" borderId="1991" applyFill="0"/>
    <xf numFmtId="244" fontId="85" fillId="0" borderId="1845"/>
    <xf numFmtId="0" fontId="104" fillId="43" borderId="1726" applyProtection="0"/>
    <xf numFmtId="0" fontId="103" fillId="38" borderId="1940"/>
    <xf numFmtId="0" fontId="103" fillId="38" borderId="1844"/>
    <xf numFmtId="236" fontId="35" fillId="0" borderId="1891">
      <alignment horizontal="center" vertical="center"/>
      <protection locked="0"/>
    </xf>
    <xf numFmtId="235" fontId="35" fillId="0" borderId="1891">
      <alignment horizontal="center" vertical="center"/>
      <protection locked="0"/>
    </xf>
    <xf numFmtId="15" fontId="35" fillId="0" borderId="1891">
      <alignment horizontal="center" vertical="center"/>
      <protection locked="0"/>
    </xf>
    <xf numFmtId="0" fontId="95" fillId="0" borderId="1890" applyNumberFormat="0" applyFill="0" applyAlignment="0" applyProtection="0"/>
    <xf numFmtId="0" fontId="104" fillId="43" borderId="1987" applyProtection="0"/>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235" fontId="35" fillId="0" borderId="1939">
      <alignment horizontal="right" vertical="center"/>
      <protection locked="0"/>
    </xf>
    <xf numFmtId="233" fontId="35" fillId="0" borderId="1939">
      <alignment horizontal="right" vertical="center"/>
      <protection locked="0"/>
    </xf>
    <xf numFmtId="232" fontId="35" fillId="0" borderId="1939">
      <alignment horizontal="right" vertical="center"/>
      <protection locked="0"/>
    </xf>
    <xf numFmtId="233" fontId="35" fillId="0" borderId="1939">
      <alignment horizontal="center" vertical="center"/>
      <protection locked="0"/>
    </xf>
    <xf numFmtId="244" fontId="85" fillId="0" borderId="1965"/>
    <xf numFmtId="233" fontId="35" fillId="0" borderId="1963">
      <alignment horizontal="center" vertical="center"/>
      <protection locked="0"/>
    </xf>
    <xf numFmtId="233" fontId="35" fillId="0" borderId="1867">
      <alignment horizontal="right" vertical="center"/>
      <protection locked="0"/>
    </xf>
    <xf numFmtId="236" fontId="35" fillId="0" borderId="1867">
      <alignment horizontal="center" vertical="center"/>
      <protection locked="0"/>
    </xf>
    <xf numFmtId="15" fontId="35" fillId="0" borderId="1867">
      <alignment horizontal="center" vertical="center"/>
      <protection locked="0"/>
    </xf>
    <xf numFmtId="232" fontId="35" fillId="0" borderId="1963">
      <alignment horizontal="center" vertical="center"/>
      <protection locked="0"/>
    </xf>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88" fillId="0" borderId="1638"/>
    <xf numFmtId="3" fontId="79" fillId="10" borderId="1726" applyFont="0" applyAlignment="0" applyProtection="0"/>
    <xf numFmtId="0" fontId="88" fillId="0" borderId="1974"/>
    <xf numFmtId="0" fontId="95" fillId="0" borderId="1976" applyNumberFormat="0" applyFill="0" applyAlignment="0" applyProtection="0"/>
    <xf numFmtId="233" fontId="35" fillId="0" borderId="1977">
      <alignment horizontal="center" vertical="center"/>
      <protection locked="0"/>
    </xf>
    <xf numFmtId="236" fontId="35" fillId="0" borderId="1977">
      <alignment horizontal="center" vertical="center"/>
      <protection locked="0"/>
    </xf>
    <xf numFmtId="0" fontId="35" fillId="0" borderId="1977">
      <alignment vertical="center"/>
      <protection locked="0"/>
    </xf>
    <xf numFmtId="232" fontId="35" fillId="0" borderId="1977">
      <alignment horizontal="right" vertical="center"/>
      <protection locked="0"/>
    </xf>
    <xf numFmtId="233" fontId="35" fillId="0" borderId="1977">
      <alignment horizontal="right" vertical="center"/>
      <protection locked="0"/>
    </xf>
    <xf numFmtId="236"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6" fontId="35" fillId="0" borderId="1927">
      <alignment horizontal="right" vertical="center"/>
      <protection locked="0"/>
    </xf>
    <xf numFmtId="234" fontId="35" fillId="0" borderId="1950">
      <alignment horizontal="center" vertical="center"/>
      <protection locked="0"/>
    </xf>
    <xf numFmtId="235" fontId="35" fillId="0" borderId="1950">
      <alignment horizontal="center" vertical="center"/>
      <protection locked="0"/>
    </xf>
    <xf numFmtId="232" fontId="35" fillId="0" borderId="1950">
      <alignment horizontal="right" vertical="center"/>
      <protection locked="0"/>
    </xf>
    <xf numFmtId="237" fontId="35" fillId="0" borderId="1950">
      <alignment horizontal="right" vertical="center"/>
      <protection locked="0"/>
    </xf>
    <xf numFmtId="233" fontId="35" fillId="0" borderId="1950">
      <alignment horizontal="right" vertical="center"/>
      <protection locked="0"/>
    </xf>
    <xf numFmtId="236" fontId="35" fillId="0" borderId="1950">
      <alignment horizontal="right" vertical="center"/>
      <protection locked="0"/>
    </xf>
    <xf numFmtId="0" fontId="95" fillId="0" borderId="1902" applyNumberFormat="0" applyFill="0" applyAlignment="0" applyProtection="0"/>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7"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240" fontId="26" fillId="0" borderId="2003" applyFill="0"/>
    <xf numFmtId="3" fontId="79" fillId="10" borderId="1726" applyFont="0" applyAlignment="0" applyProtection="0"/>
    <xf numFmtId="244" fontId="85" fillId="0" borderId="1905"/>
    <xf numFmtId="270" fontId="115" fillId="46" borderId="1975">
      <protection hidden="1"/>
    </xf>
    <xf numFmtId="240" fontId="26" fillId="0" borderId="1937" applyFill="0"/>
    <xf numFmtId="0" fontId="35" fillId="0" borderId="1733" applyNumberFormat="0" applyFill="0" applyAlignment="0" applyProtection="0"/>
    <xf numFmtId="0" fontId="95" fillId="0" borderId="1878" applyNumberFormat="0" applyFill="0" applyAlignment="0" applyProtection="0"/>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3" fontId="35" fillId="0" borderId="1879">
      <alignment horizontal="right" vertical="center"/>
      <protection locked="0"/>
    </xf>
    <xf numFmtId="235" fontId="35" fillId="0" borderId="1879">
      <alignment horizontal="right"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80"/>
    <xf numFmtId="8" fontId="141" fillId="0" borderId="1981">
      <protection locked="0"/>
    </xf>
    <xf numFmtId="0" fontId="103" fillId="38" borderId="1856"/>
    <xf numFmtId="0" fontId="104" fillId="43" borderId="1726" applyProtection="0"/>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6" fontId="35" fillId="0" borderId="1855">
      <alignment horizontal="center"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44" fontId="85" fillId="0" borderId="1857"/>
    <xf numFmtId="0" fontId="85" fillId="0" borderId="1982"/>
    <xf numFmtId="0" fontId="148" fillId="0" borderId="2002" applyNumberFormat="0" applyAlignment="0" applyProtection="0">
      <alignment horizontal="left" vertical="center"/>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56"/>
    <xf numFmtId="240" fontId="26" fillId="0" borderId="1901" applyFill="0"/>
    <xf numFmtId="274" fontId="35" fillId="0" borderId="1906"/>
    <xf numFmtId="0" fontId="103" fillId="38" borderId="1844"/>
    <xf numFmtId="244" fontId="85" fillId="0" borderId="1857"/>
    <xf numFmtId="0" fontId="148" fillId="0" borderId="1972" applyNumberFormat="0" applyAlignment="0" applyProtection="0">
      <alignment horizontal="left" vertical="center"/>
    </xf>
    <xf numFmtId="244" fontId="85" fillId="0" borderId="1845"/>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49" fontId="100" fillId="47" borderId="1726">
      <alignment horizontal="center"/>
    </xf>
    <xf numFmtId="10" fontId="3" fillId="64" borderId="1726" applyNumberFormat="0" applyBorder="0" applyAlignment="0" applyProtection="0"/>
    <xf numFmtId="10" fontId="3" fillId="64" borderId="1726" applyNumberFormat="0" applyBorder="0" applyAlignment="0" applyProtection="0"/>
    <xf numFmtId="0" fontId="85" fillId="0" borderId="1931"/>
    <xf numFmtId="9" fontId="36" fillId="71" borderId="1726" applyProtection="0">
      <alignment horizontal="right"/>
      <protection locked="0"/>
    </xf>
    <xf numFmtId="0" fontId="59" fillId="74" borderId="1984">
      <alignment horizontal="left" vertical="center" wrapText="1"/>
    </xf>
    <xf numFmtId="15" fontId="35" fillId="0" borderId="1993">
      <alignment horizontal="center" vertical="center"/>
      <protection locked="0"/>
    </xf>
    <xf numFmtId="233"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0" fontId="35" fillId="0" borderId="1993">
      <alignment vertical="center"/>
      <protection locked="0"/>
    </xf>
    <xf numFmtId="234" fontId="35" fillId="0" borderId="1993">
      <alignment horizontal="right" vertical="center"/>
      <protection locked="0"/>
    </xf>
    <xf numFmtId="232" fontId="35" fillId="0" borderId="2006">
      <alignment horizontal="center" vertical="center"/>
      <protection locked="0"/>
    </xf>
    <xf numFmtId="236" fontId="35" fillId="0" borderId="2006">
      <alignment horizontal="center" vertical="center"/>
      <protection locked="0"/>
    </xf>
    <xf numFmtId="0" fontId="35" fillId="0" borderId="1977">
      <alignment vertical="center"/>
      <protection locked="0"/>
    </xf>
    <xf numFmtId="236" fontId="35" fillId="0" borderId="1977">
      <alignment horizontal="right" vertical="center"/>
      <protection locked="0"/>
    </xf>
    <xf numFmtId="49" fontId="100" fillId="41" borderId="1726">
      <alignment horizontal="center"/>
    </xf>
    <xf numFmtId="0" fontId="103" fillId="38" borderId="1978"/>
    <xf numFmtId="0" fontId="104" fillId="43" borderId="1726" applyProtection="0"/>
    <xf numFmtId="0" fontId="85" fillId="0" borderId="1907"/>
    <xf numFmtId="309" fontId="156" fillId="6" borderId="1726"/>
    <xf numFmtId="8" fontId="141" fillId="0" borderId="1741">
      <protection locked="0"/>
    </xf>
    <xf numFmtId="0" fontId="148" fillId="0" borderId="1924" applyNumberFormat="0" applyAlignment="0" applyProtection="0">
      <alignment horizontal="left" vertical="center"/>
    </xf>
    <xf numFmtId="0" fontId="85" fillId="0" borderId="1982"/>
    <xf numFmtId="240" fontId="26" fillId="0" borderId="1853" applyFill="0"/>
    <xf numFmtId="274" fontId="35" fillId="0" borderId="1858"/>
    <xf numFmtId="311" fontId="219" fillId="0" borderId="1970" applyBorder="0">
      <protection locked="0"/>
    </xf>
    <xf numFmtId="4" fontId="27" fillId="19" borderId="1955" applyNumberFormat="0" applyProtection="0">
      <alignment horizontal="left" vertical="center" indent="1"/>
    </xf>
    <xf numFmtId="0" fontId="95" fillId="0" borderId="1949" applyNumberFormat="0" applyFill="0" applyAlignment="0" applyProtection="0"/>
    <xf numFmtId="15" fontId="35" fillId="0" borderId="1950">
      <alignment horizontal="center" vertical="center"/>
      <protection locked="0"/>
    </xf>
    <xf numFmtId="233" fontId="35" fillId="0" borderId="1950">
      <alignment horizontal="center" vertical="center"/>
      <protection locked="0"/>
    </xf>
    <xf numFmtId="0" fontId="35" fillId="0" borderId="1950">
      <alignment vertical="center"/>
      <protection locked="0"/>
    </xf>
    <xf numFmtId="232" fontId="35" fillId="0" borderId="1950">
      <alignment horizontal="right" vertical="center"/>
      <protection locked="0"/>
    </xf>
    <xf numFmtId="233" fontId="35" fillId="0" borderId="1950">
      <alignment horizontal="right" vertical="center"/>
      <protection locked="0"/>
    </xf>
    <xf numFmtId="235" fontId="35" fillId="0" borderId="1950">
      <alignment horizontal="right" vertical="center"/>
      <protection locked="0"/>
    </xf>
    <xf numFmtId="240" fontId="26" fillId="0" borderId="1841" applyFill="0"/>
    <xf numFmtId="274" fontId="35" fillId="0" borderId="1846"/>
    <xf numFmtId="0" fontId="103" fillId="38" borderId="1951"/>
    <xf numFmtId="244" fontId="85" fillId="0" borderId="1952"/>
    <xf numFmtId="274" fontId="35" fillId="0" borderId="1953"/>
    <xf numFmtId="0" fontId="85" fillId="0" borderId="1954"/>
    <xf numFmtId="0" fontId="63" fillId="0" borderId="1726">
      <alignment horizontal="centerContinuous"/>
    </xf>
    <xf numFmtId="0" fontId="85" fillId="0" borderId="2010"/>
    <xf numFmtId="0" fontId="92" fillId="0" borderId="1975" applyNumberFormat="0" applyFill="0" applyBorder="0" applyAlignment="0" applyProtection="0"/>
    <xf numFmtId="232" fontId="35" fillId="0" borderId="1950">
      <alignment horizontal="center" vertical="center"/>
      <protection locked="0"/>
    </xf>
    <xf numFmtId="234" fontId="35" fillId="0" borderId="1950">
      <alignment horizontal="center" vertical="center"/>
      <protection locked="0"/>
    </xf>
    <xf numFmtId="237" fontId="35" fillId="0" borderId="1950">
      <alignment horizontal="right" vertical="center"/>
      <protection locked="0"/>
    </xf>
    <xf numFmtId="0" fontId="85" fillId="0" borderId="1883"/>
    <xf numFmtId="168" fontId="3" fillId="8" borderId="1726" applyNumberFormat="0" applyFont="0" applyBorder="0" applyAlignment="0" applyProtection="0"/>
    <xf numFmtId="323" fontId="3" fillId="23" borderId="1899" applyFill="0" applyBorder="0" applyAlignment="0">
      <alignment horizontal="centerContinuous"/>
    </xf>
    <xf numFmtId="0" fontId="85" fillId="0" borderId="1954"/>
    <xf numFmtId="0" fontId="35" fillId="0" borderId="1939">
      <alignment vertical="center"/>
      <protection locked="0"/>
    </xf>
    <xf numFmtId="234" fontId="35" fillId="0" borderId="1950">
      <alignment horizontal="right" vertical="center"/>
      <protection locked="0"/>
    </xf>
    <xf numFmtId="274" fontId="35" fillId="0" borderId="1942"/>
    <xf numFmtId="185" fontId="47" fillId="57" borderId="1726" applyFont="0" applyFill="0" applyBorder="0" applyAlignment="0" applyProtection="0">
      <protection locked="0"/>
    </xf>
    <xf numFmtId="10" fontId="3" fillId="57" borderId="1726" applyNumberFormat="0" applyFont="0" applyBorder="0" applyAlignment="0" applyProtection="0">
      <protection locked="0"/>
    </xf>
    <xf numFmtId="235" fontId="35" fillId="0" borderId="1993">
      <alignment horizontal="right" vertical="center"/>
      <protection locked="0"/>
    </xf>
    <xf numFmtId="309" fontId="156" fillId="6" borderId="1726"/>
    <xf numFmtId="175" fontId="3" fillId="9" borderId="1638" applyNumberFormat="0" applyFont="0" applyBorder="0" applyAlignment="0">
      <alignment horizontal="centerContinuous"/>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0" fontId="35" fillId="0" borderId="1939">
      <alignment vertical="center"/>
      <protection locked="0"/>
    </xf>
    <xf numFmtId="237" fontId="35" fillId="0" borderId="1939">
      <alignment horizontal="right" vertical="center"/>
      <protection locked="0"/>
    </xf>
    <xf numFmtId="0" fontId="85" fillId="0" borderId="1859"/>
    <xf numFmtId="237"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311" fontId="219" fillId="0" borderId="1898" applyBorder="0">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323" fontId="3" fillId="23" borderId="1875" applyFill="0" applyBorder="0" applyAlignment="0">
      <alignment horizontal="centerContinuous"/>
    </xf>
    <xf numFmtId="233" fontId="35" fillId="0" borderId="1927">
      <alignment horizontal="right" vertical="center"/>
      <protection locked="0"/>
    </xf>
    <xf numFmtId="234" fontId="35" fillId="0" borderId="1927">
      <alignment horizontal="right" vertical="center"/>
      <protection locked="0"/>
    </xf>
    <xf numFmtId="1" fontId="3" fillId="1" borderId="1897">
      <protection locked="0"/>
    </xf>
    <xf numFmtId="244" fontId="85" fillId="0" borderId="1929"/>
    <xf numFmtId="311" fontId="219" fillId="0" borderId="1922" applyBorder="0">
      <protection locked="0"/>
    </xf>
    <xf numFmtId="0" fontId="63" fillId="0" borderId="1726">
      <alignment horizontal="centerContinuous"/>
    </xf>
    <xf numFmtId="0" fontId="18" fillId="0" borderId="1975" applyNumberFormat="0" applyFill="0" applyBorder="0" applyAlignment="0" applyProtection="0"/>
    <xf numFmtId="234"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4" fontId="35" fillId="0" borderId="1927">
      <alignment horizontal="right" vertical="center"/>
      <protection locked="0"/>
    </xf>
    <xf numFmtId="0" fontId="103" fillId="38" borderId="1928"/>
    <xf numFmtId="244" fontId="85" fillId="0" borderId="1952"/>
    <xf numFmtId="202" fontId="115" fillId="18" borderId="1975">
      <alignment horizontal="right"/>
      <protection hidden="1"/>
    </xf>
    <xf numFmtId="0" fontId="85" fillId="0" borderId="1859"/>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0" fontId="85" fillId="0" borderId="1931"/>
    <xf numFmtId="236" fontId="35" fillId="0" borderId="1993">
      <alignment horizontal="center" vertical="center"/>
      <protection locked="0"/>
    </xf>
    <xf numFmtId="232" fontId="35" fillId="0" borderId="1993">
      <alignment horizontal="right" vertical="center"/>
      <protection locked="0"/>
    </xf>
    <xf numFmtId="175" fontId="46" fillId="0" borderId="1726"/>
    <xf numFmtId="234" fontId="35" fillId="0" borderId="1963">
      <alignment horizontal="center" vertical="center"/>
      <protection locked="0"/>
    </xf>
    <xf numFmtId="4" fontId="27" fillId="19" borderId="1944" applyNumberFormat="0" applyProtection="0">
      <alignment horizontal="left" vertical="center" indent="1"/>
    </xf>
    <xf numFmtId="311" fontId="219" fillId="0" borderId="1922" applyBorder="0">
      <protection locked="0"/>
    </xf>
    <xf numFmtId="232" fontId="35" fillId="0" borderId="1939">
      <alignment horizontal="center" vertical="center"/>
      <protection locked="0"/>
    </xf>
    <xf numFmtId="9" fontId="36" fillId="71" borderId="1726" applyProtection="0">
      <alignment horizontal="right"/>
      <protection locked="0"/>
    </xf>
    <xf numFmtId="4" fontId="27" fillId="19" borderId="1908" applyNumberFormat="0" applyProtection="0">
      <alignment horizontal="left" vertical="center" indent="1"/>
    </xf>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1" fontId="3" fillId="1" borderId="1873">
      <protection locked="0"/>
    </xf>
    <xf numFmtId="235" fontId="35" fillId="0" borderId="1903">
      <alignment horizontal="center" vertical="center"/>
      <protection locked="0"/>
    </xf>
    <xf numFmtId="0" fontId="103" fillId="38" borderId="1904"/>
    <xf numFmtId="274" fontId="35" fillId="0" borderId="1906"/>
    <xf numFmtId="0" fontId="85" fillId="0" borderId="1907"/>
    <xf numFmtId="234" fontId="35" fillId="0" borderId="1977">
      <alignment horizontal="center" vertical="center"/>
      <protection locked="0"/>
    </xf>
    <xf numFmtId="0" fontId="85" fillId="0" borderId="1943"/>
    <xf numFmtId="237" fontId="35" fillId="0" borderId="1927">
      <alignment horizontal="right" vertical="center"/>
      <protection locked="0"/>
    </xf>
    <xf numFmtId="0" fontId="95" fillId="0" borderId="1902" applyNumberFormat="0" applyFill="0" applyAlignment="0" applyProtection="0"/>
    <xf numFmtId="0" fontId="85" fillId="0" borderId="1847"/>
    <xf numFmtId="232" fontId="35" fillId="0" borderId="1903">
      <alignment horizontal="center" vertical="center"/>
      <protection locked="0"/>
    </xf>
    <xf numFmtId="233" fontId="35" fillId="0" borderId="1903">
      <alignment horizontal="center" vertical="center"/>
      <protection locked="0"/>
    </xf>
    <xf numFmtId="235"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74" fontId="35" fillId="0" borderId="1930"/>
    <xf numFmtId="274" fontId="35" fillId="0" borderId="1906"/>
    <xf numFmtId="0" fontId="85" fillId="0" borderId="1907"/>
    <xf numFmtId="49" fontId="253" fillId="47" borderId="1726">
      <alignment horizontal="center"/>
    </xf>
    <xf numFmtId="0" fontId="85" fillId="0" borderId="1943"/>
    <xf numFmtId="15" fontId="35" fillId="0" borderId="1939">
      <alignment horizontal="center" vertical="center"/>
      <protection locked="0"/>
    </xf>
    <xf numFmtId="4" fontId="27" fillId="19" borderId="1914" applyNumberFormat="0" applyProtection="0">
      <alignment horizontal="left" vertical="center" indent="1"/>
    </xf>
    <xf numFmtId="236" fontId="35" fillId="0" borderId="1993">
      <alignment horizontal="center" vertical="center"/>
      <protection locked="0"/>
    </xf>
    <xf numFmtId="323" fontId="3" fillId="23" borderId="1851" applyFill="0" applyBorder="0" applyAlignment="0">
      <alignment horizontal="centerContinuous"/>
    </xf>
    <xf numFmtId="232" fontId="35" fillId="0" borderId="1867">
      <alignment horizontal="right" vertical="center"/>
      <protection locked="0"/>
    </xf>
    <xf numFmtId="236" fontId="35" fillId="0" borderId="1879">
      <alignment horizontal="center" vertical="center"/>
      <protection locked="0"/>
    </xf>
    <xf numFmtId="0" fontId="35" fillId="0" borderId="1879">
      <alignment vertical="center"/>
      <protection locked="0"/>
    </xf>
    <xf numFmtId="237" fontId="35" fillId="0" borderId="1879">
      <alignment horizontal="right" vertical="center"/>
      <protection locked="0"/>
    </xf>
    <xf numFmtId="233"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49" fontId="100" fillId="41" borderId="1726">
      <alignment horizontal="center"/>
    </xf>
    <xf numFmtId="0" fontId="104" fillId="43" borderId="1726" applyProtection="0"/>
    <xf numFmtId="0" fontId="147" fillId="10" borderId="1726">
      <alignment horizontal="right"/>
    </xf>
    <xf numFmtId="309" fontId="156" fillId="6" borderId="1726"/>
    <xf numFmtId="0" fontId="85" fillId="0" borderId="1883"/>
    <xf numFmtId="234" fontId="35" fillId="0" borderId="1903">
      <alignment horizontal="center" vertical="center"/>
      <protection locked="0"/>
    </xf>
    <xf numFmtId="244" fontId="85" fillId="0" borderId="1941"/>
    <xf numFmtId="237" fontId="35" fillId="0" borderId="1963">
      <alignment horizontal="right" vertical="center"/>
      <protection locked="0"/>
    </xf>
    <xf numFmtId="234" fontId="35" fillId="0" borderId="1939">
      <alignment horizontal="right" vertical="center"/>
      <protection locked="0"/>
    </xf>
    <xf numFmtId="0" fontId="118" fillId="21" borderId="1726"/>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878" applyNumberFormat="0" applyFill="0" applyAlignment="0" applyProtection="0"/>
    <xf numFmtId="15" fontId="35" fillId="0" borderId="1879">
      <alignment horizontal="center" vertical="center"/>
      <protection locked="0"/>
    </xf>
    <xf numFmtId="233" fontId="35" fillId="0" borderId="1879">
      <alignment horizontal="center" vertical="center"/>
      <protection locked="0"/>
    </xf>
    <xf numFmtId="234"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7"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0" fontId="103" fillId="38" borderId="1880"/>
    <xf numFmtId="0" fontId="148" fillId="0" borderId="1840" applyNumberFormat="0" applyAlignment="0" applyProtection="0">
      <alignment horizontal="left" vertical="center"/>
    </xf>
    <xf numFmtId="236" fontId="35" fillId="0" borderId="1939">
      <alignment horizontal="center" vertical="center"/>
      <protection locked="0"/>
    </xf>
    <xf numFmtId="233" fontId="35" fillId="0" borderId="1939">
      <alignment horizontal="center" vertical="center"/>
      <protection locked="0"/>
    </xf>
    <xf numFmtId="323" fontId="3" fillId="23" borderId="1923" applyFill="0" applyBorder="0" applyAlignment="0">
      <alignment horizontal="centerContinuous"/>
    </xf>
    <xf numFmtId="236" fontId="35" fillId="0" borderId="1939">
      <alignment horizontal="center" vertical="center"/>
      <protection locked="0"/>
    </xf>
    <xf numFmtId="237" fontId="35" fillId="0" borderId="1903">
      <alignment horizontal="right" vertical="center"/>
      <protection locked="0"/>
    </xf>
    <xf numFmtId="15" fontId="35" fillId="0" borderId="1939">
      <alignment horizontal="center" vertical="center"/>
      <protection locked="0"/>
    </xf>
    <xf numFmtId="4" fontId="27" fillId="19" borderId="1985" applyNumberFormat="0" applyProtection="0">
      <alignment horizontal="left" vertical="center" indent="1"/>
    </xf>
    <xf numFmtId="0" fontId="103" fillId="38" borderId="1917"/>
    <xf numFmtId="323" fontId="3" fillId="23" borderId="1839" applyFill="0" applyBorder="0" applyAlignment="0">
      <alignment horizontal="centerContinuous"/>
    </xf>
    <xf numFmtId="235" fontId="35" fillId="0" borderId="1867">
      <alignment horizontal="right" vertical="center"/>
      <protection locked="0"/>
    </xf>
    <xf numFmtId="237" fontId="35" fillId="0" borderId="2006">
      <alignment horizontal="right" vertical="center"/>
      <protection locked="0"/>
    </xf>
    <xf numFmtId="232" fontId="35" fillId="0" borderId="1977">
      <alignment horizontal="right" vertical="center"/>
      <protection locked="0"/>
    </xf>
    <xf numFmtId="232" fontId="35" fillId="0" borderId="1939">
      <alignment horizontal="right" vertical="center"/>
      <protection locked="0"/>
    </xf>
    <xf numFmtId="232" fontId="35" fillId="0" borderId="1977">
      <alignment horizontal="center" vertical="center"/>
      <protection locked="0"/>
    </xf>
    <xf numFmtId="311" fontId="219" fillId="0" borderId="1850" applyBorder="0">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6" fontId="35" fillId="0" borderId="1855">
      <alignment horizontal="center" vertical="center"/>
      <protection locked="0"/>
    </xf>
    <xf numFmtId="232" fontId="35" fillId="0" borderId="1855">
      <alignment horizontal="right" vertical="center"/>
      <protection locked="0"/>
    </xf>
    <xf numFmtId="237"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1" fontId="3" fillId="1" borderId="1849">
      <protection locked="0"/>
    </xf>
    <xf numFmtId="0" fontId="103" fillId="38" borderId="1856"/>
    <xf numFmtId="311" fontId="219" fillId="0" borderId="1850" applyBorder="0">
      <protection locked="0"/>
    </xf>
    <xf numFmtId="234" fontId="35" fillId="0" borderId="2006">
      <alignment horizontal="right" vertical="center"/>
      <protection locked="0"/>
    </xf>
    <xf numFmtId="232" fontId="35" fillId="0" borderId="1939">
      <alignment horizontal="right" vertical="center"/>
      <protection locked="0"/>
    </xf>
    <xf numFmtId="234" fontId="35" fillId="0" borderId="1950">
      <alignment horizontal="center" vertical="center"/>
      <protection locked="0"/>
    </xf>
    <xf numFmtId="0" fontId="88" fillId="0" borderId="1638"/>
    <xf numFmtId="237" fontId="35" fillId="0" borderId="1879">
      <alignment horizontal="right" vertical="center"/>
      <protection locked="0"/>
    </xf>
    <xf numFmtId="234" fontId="35" fillId="0" borderId="1879">
      <alignment horizontal="right" vertical="center"/>
      <protection locked="0"/>
    </xf>
    <xf numFmtId="236" fontId="35" fillId="0" borderId="1879">
      <alignment horizontal="right"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4" fontId="35" fillId="0" borderId="1855">
      <alignment horizontal="right" vertical="center"/>
      <protection locked="0"/>
    </xf>
    <xf numFmtId="0" fontId="103" fillId="38" borderId="1856"/>
    <xf numFmtId="244" fontId="85" fillId="0" borderId="1857"/>
    <xf numFmtId="274" fontId="35" fillId="0" borderId="1882"/>
    <xf numFmtId="4" fontId="27" fillId="19" borderId="1998" applyNumberFormat="0" applyProtection="0">
      <alignment horizontal="left" vertical="center" indent="1"/>
    </xf>
    <xf numFmtId="311" fontId="219" fillId="0" borderId="1970" applyBorder="0">
      <protection locked="0"/>
    </xf>
    <xf numFmtId="274" fontId="35" fillId="0" borderId="1858"/>
    <xf numFmtId="232" fontId="35" fillId="0" borderId="1950">
      <alignment horizontal="center" vertical="center"/>
      <protection locked="0"/>
    </xf>
    <xf numFmtId="233" fontId="35" fillId="0" borderId="1939">
      <alignment horizontal="center" vertical="center"/>
      <protection locked="0"/>
    </xf>
    <xf numFmtId="274" fontId="35" fillId="0" borderId="1980"/>
    <xf numFmtId="311" fontId="219" fillId="0" borderId="1934" applyBorder="0">
      <protection locked="0"/>
    </xf>
    <xf numFmtId="0" fontId="147" fillId="10" borderId="1726">
      <alignment horizontal="right"/>
    </xf>
    <xf numFmtId="235" fontId="35" fillId="0" borderId="1927">
      <alignment horizontal="right" vertical="center"/>
      <protection locked="0"/>
    </xf>
    <xf numFmtId="235" fontId="35" fillId="0" borderId="1939">
      <alignment horizontal="right" vertical="center"/>
      <protection locked="0"/>
    </xf>
    <xf numFmtId="233" fontId="35" fillId="0" borderId="1879">
      <alignment horizontal="center" vertical="center"/>
      <protection locked="0"/>
    </xf>
    <xf numFmtId="235" fontId="35" fillId="0" borderId="1903">
      <alignment horizontal="right" vertical="center"/>
      <protection locked="0"/>
    </xf>
    <xf numFmtId="8" fontId="141" fillId="0" borderId="1981">
      <protection locked="0"/>
    </xf>
    <xf numFmtId="0" fontId="95" fillId="0" borderId="1902" applyNumberFormat="0" applyFill="0" applyAlignment="0" applyProtection="0"/>
    <xf numFmtId="236" fontId="35" fillId="0" borderId="1916">
      <alignment horizontal="right" vertical="center"/>
      <protection locked="0"/>
    </xf>
    <xf numFmtId="0" fontId="35" fillId="0" borderId="1867">
      <alignment vertical="center"/>
      <protection locked="0"/>
    </xf>
    <xf numFmtId="232" fontId="35" fillId="0" borderId="1867">
      <alignment horizontal="center" vertical="center"/>
      <protection locked="0"/>
    </xf>
    <xf numFmtId="236" fontId="35" fillId="0" borderId="1867">
      <alignment horizontal="right" vertical="center"/>
      <protection locked="0"/>
    </xf>
    <xf numFmtId="4" fontId="27" fillId="19" borderId="1884" applyNumberFormat="0" applyProtection="0">
      <alignment horizontal="left" vertical="center" indent="1"/>
    </xf>
    <xf numFmtId="311" fontId="219" fillId="0" borderId="1838" applyBorder="0">
      <protection locked="0"/>
    </xf>
    <xf numFmtId="232" fontId="35" fillId="0" borderId="1879">
      <alignment horizontal="center" vertical="center"/>
      <protection locked="0"/>
    </xf>
    <xf numFmtId="236" fontId="35" fillId="0" borderId="1867">
      <alignment horizontal="center" vertical="center"/>
      <protection locked="0"/>
    </xf>
    <xf numFmtId="237" fontId="35" fillId="0" borderId="1993">
      <alignment horizontal="right" vertical="center"/>
      <protection locked="0"/>
    </xf>
    <xf numFmtId="202" fontId="115" fillId="18" borderId="1733">
      <alignment horizontal="right"/>
      <protection hidden="1"/>
    </xf>
    <xf numFmtId="1" fontId="3" fillId="1" borderId="1501">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244" fontId="85" fillId="0" borderId="1857"/>
    <xf numFmtId="274" fontId="35" fillId="0" borderId="1858"/>
    <xf numFmtId="0" fontId="148" fillId="0" borderId="1638">
      <alignment horizontal="left" vertical="center"/>
    </xf>
    <xf numFmtId="49" fontId="36" fillId="0" borderId="1746"/>
    <xf numFmtId="15" fontId="35" fillId="0" borderId="1927">
      <alignment horizontal="center" vertical="center"/>
      <protection locked="0"/>
    </xf>
    <xf numFmtId="0" fontId="85" fillId="0" borderId="1859"/>
    <xf numFmtId="0" fontId="92" fillId="0" borderId="1726" applyFill="0">
      <alignment horizontal="center" vertical="center"/>
    </xf>
    <xf numFmtId="311" fontId="219" fillId="0" borderId="1922" applyBorder="0">
      <protection locked="0"/>
    </xf>
    <xf numFmtId="311" fontId="219" fillId="0" borderId="1838" applyBorder="0">
      <protection locked="0"/>
    </xf>
    <xf numFmtId="240" fontId="26" fillId="0" borderId="1925" applyFill="0"/>
    <xf numFmtId="15" fontId="35" fillId="0" borderId="1977">
      <alignment horizontal="center" vertical="center"/>
      <protection locked="0"/>
    </xf>
    <xf numFmtId="232" fontId="35" fillId="0" borderId="1879">
      <alignment horizontal="right" vertical="center"/>
      <protection locked="0"/>
    </xf>
    <xf numFmtId="236" fontId="35" fillId="0" borderId="1855">
      <alignment horizontal="center" vertical="center"/>
      <protection locked="0"/>
    </xf>
    <xf numFmtId="237" fontId="35" fillId="0" borderId="1855">
      <alignment horizontal="right" vertical="center"/>
      <protection locked="0"/>
    </xf>
    <xf numFmtId="234" fontId="35" fillId="0" borderId="1855">
      <alignment horizontal="right" vertical="center"/>
      <protection locked="0"/>
    </xf>
    <xf numFmtId="244" fontId="85" fillId="0" borderId="1881"/>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244" fontId="85" fillId="0" borderId="1857"/>
    <xf numFmtId="0" fontId="85" fillId="0" borderId="1954"/>
    <xf numFmtId="323" fontId="3" fillId="23" borderId="1946" applyFill="0" applyBorder="0" applyAlignment="0">
      <alignment horizontal="centerContinuous"/>
    </xf>
    <xf numFmtId="274" fontId="35" fillId="0" borderId="1980"/>
    <xf numFmtId="274" fontId="35" fillId="0" borderId="1858"/>
    <xf numFmtId="271" fontId="115" fillId="18" borderId="1975">
      <alignment horizontal="right"/>
    </xf>
    <xf numFmtId="4" fontId="27" fillId="19" borderId="1944" applyNumberFormat="0" applyProtection="0">
      <alignment horizontal="left" vertical="center" indent="1"/>
    </xf>
    <xf numFmtId="235" fontId="35" fillId="0" borderId="1903">
      <alignment horizontal="right" vertical="center"/>
      <protection locked="0"/>
    </xf>
    <xf numFmtId="4" fontId="27" fillId="19" borderId="1932" applyNumberFormat="0" applyProtection="0">
      <alignment horizontal="left" vertical="center" indent="1"/>
    </xf>
    <xf numFmtId="232" fontId="35" fillId="0" borderId="1927">
      <alignment horizontal="right" vertical="center"/>
      <protection locked="0"/>
    </xf>
    <xf numFmtId="244" fontId="85" fillId="0" borderId="1857"/>
    <xf numFmtId="0" fontId="85" fillId="0" borderId="1859"/>
    <xf numFmtId="235" fontId="35" fillId="0" borderId="1993">
      <alignment horizontal="center" vertical="center"/>
      <protection locked="0"/>
    </xf>
    <xf numFmtId="4" fontId="27" fillId="19" borderId="1848" applyNumberFormat="0" applyProtection="0">
      <alignment horizontal="left" vertical="center" indent="1"/>
    </xf>
    <xf numFmtId="0" fontId="92" fillId="0" borderId="1733" applyNumberFormat="0" applyFill="0" applyBorder="0" applyAlignment="0" applyProtection="0"/>
    <xf numFmtId="0" fontId="35" fillId="0" borderId="1867">
      <alignment vertical="center"/>
      <protection locked="0"/>
    </xf>
    <xf numFmtId="0" fontId="63" fillId="0" borderId="1726">
      <alignment horizontal="centerContinuous"/>
    </xf>
    <xf numFmtId="311" fontId="219" fillId="0" borderId="1850" applyBorder="0">
      <protection locked="0"/>
    </xf>
    <xf numFmtId="234" fontId="35" fillId="0" borderId="1879">
      <alignment horizontal="right" vertical="center"/>
      <protection locked="0"/>
    </xf>
    <xf numFmtId="244" fontId="85" fillId="0" borderId="1881"/>
    <xf numFmtId="233" fontId="35" fillId="0" borderId="1977">
      <alignment horizontal="center" vertical="center"/>
      <protection locked="0"/>
    </xf>
    <xf numFmtId="10" fontId="3" fillId="64" borderId="1726" applyNumberFormat="0" applyBorder="0" applyAlignment="0" applyProtection="0"/>
    <xf numFmtId="233" fontId="35" fillId="0" borderId="1867">
      <alignment horizontal="center" vertical="center"/>
      <protection locked="0"/>
    </xf>
    <xf numFmtId="236" fontId="35" fillId="0" borderId="1879">
      <alignment horizontal="right" vertical="center"/>
      <protection locked="0"/>
    </xf>
    <xf numFmtId="0" fontId="103" fillId="38" borderId="1940"/>
    <xf numFmtId="0" fontId="103" fillId="38" borderId="1904"/>
    <xf numFmtId="4" fontId="27" fillId="19" borderId="1848" applyNumberFormat="0" applyProtection="0">
      <alignment horizontal="left" vertical="center" indent="1"/>
    </xf>
    <xf numFmtId="234" fontId="35" fillId="0" borderId="1855">
      <alignment horizontal="center" vertical="center"/>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74" fontId="35" fillId="0" borderId="1846"/>
    <xf numFmtId="0" fontId="115" fillId="18" borderId="1975" applyProtection="0">
      <alignment horizontal="right"/>
      <protection locked="0"/>
    </xf>
    <xf numFmtId="0" fontId="95" fillId="0" borderId="1902" applyNumberFormat="0" applyFill="0" applyAlignment="0" applyProtection="0"/>
    <xf numFmtId="0" fontId="85" fillId="0" borderId="1847"/>
    <xf numFmtId="244" fontId="85" fillId="0" borderId="1881"/>
    <xf numFmtId="311" fontId="219" fillId="0" borderId="1838" applyBorder="0">
      <protection locked="0"/>
    </xf>
    <xf numFmtId="4" fontId="27" fillId="19" borderId="1848" applyNumberFormat="0" applyProtection="0">
      <alignment horizontal="left" vertical="center" indent="1"/>
    </xf>
    <xf numFmtId="234" fontId="35" fillId="0" borderId="1950">
      <alignment horizontal="right" vertical="center"/>
      <protection locked="0"/>
    </xf>
    <xf numFmtId="244" fontId="85" fillId="0" borderId="1965"/>
    <xf numFmtId="0" fontId="91" fillId="0" borderId="1733" applyNumberFormat="0" applyFill="0" applyBorder="0" applyAlignment="0" applyProtection="0"/>
    <xf numFmtId="235" fontId="35" fillId="0" borderId="1963">
      <alignment horizontal="center" vertical="center"/>
      <protection locked="0"/>
    </xf>
    <xf numFmtId="232" fontId="35" fillId="0" borderId="1855">
      <alignment horizontal="right" vertical="center"/>
      <protection locked="0"/>
    </xf>
    <xf numFmtId="235" fontId="35" fillId="0" borderId="1855">
      <alignment horizontal="center" vertical="center"/>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44" fontId="85" fillId="0" borderId="1995"/>
    <xf numFmtId="237" fontId="35" fillId="0" borderId="1993">
      <alignment horizontal="right" vertical="center"/>
      <protection locked="0"/>
    </xf>
    <xf numFmtId="0" fontId="103" fillId="38" borderId="1994"/>
    <xf numFmtId="235" fontId="35" fillId="0" borderId="1950">
      <alignment horizontal="center" vertical="center"/>
      <protection locked="0"/>
    </xf>
    <xf numFmtId="274" fontId="35" fillId="0" borderId="1846"/>
    <xf numFmtId="236" fontId="35" fillId="0" borderId="1927">
      <alignment horizontal="right" vertical="center"/>
      <protection locked="0"/>
    </xf>
    <xf numFmtId="235" fontId="35" fillId="0" borderId="1927">
      <alignment horizontal="right" vertical="center"/>
      <protection locked="0"/>
    </xf>
    <xf numFmtId="0" fontId="85" fillId="0" borderId="1847"/>
    <xf numFmtId="15" fontId="35" fillId="0" borderId="1903">
      <alignment horizontal="center" vertical="center"/>
      <protection locked="0"/>
    </xf>
    <xf numFmtId="236" fontId="35" fillId="0" borderId="1903">
      <alignment horizontal="right" vertical="center"/>
      <protection locked="0"/>
    </xf>
    <xf numFmtId="0" fontId="148" fillId="0" borderId="1852" applyNumberFormat="0" applyAlignment="0" applyProtection="0">
      <alignment horizontal="left" vertical="center"/>
    </xf>
    <xf numFmtId="236" fontId="35" fillId="0" borderId="1977">
      <alignment horizontal="center" vertical="center"/>
      <protection locked="0"/>
    </xf>
    <xf numFmtId="234" fontId="35" fillId="0" borderId="1963">
      <alignment horizontal="right" vertical="center"/>
      <protection locked="0"/>
    </xf>
    <xf numFmtId="175" fontId="43" fillId="0" borderId="1726" applyBorder="0"/>
    <xf numFmtId="0" fontId="95" fillId="0" borderId="1938" applyNumberFormat="0" applyFill="0" applyAlignment="0" applyProtection="0"/>
    <xf numFmtId="232" fontId="35" fillId="0" borderId="1939">
      <alignment horizontal="center" vertical="center"/>
      <protection locked="0"/>
    </xf>
    <xf numFmtId="274" fontId="35" fillId="0" borderId="1882"/>
    <xf numFmtId="232" fontId="35" fillId="0" borderId="1879">
      <alignment horizontal="center" vertical="center"/>
      <protection locked="0"/>
    </xf>
    <xf numFmtId="235" fontId="35" fillId="0" borderId="1879">
      <alignment horizontal="center" vertical="center"/>
      <protection locked="0"/>
    </xf>
    <xf numFmtId="235" fontId="35" fillId="0" borderId="1855">
      <alignment horizontal="center" vertical="center"/>
      <protection locked="0"/>
    </xf>
    <xf numFmtId="0" fontId="35" fillId="0" borderId="1855">
      <alignment vertical="center"/>
      <protection locked="0"/>
    </xf>
    <xf numFmtId="236" fontId="35" fillId="0" borderId="1855">
      <alignment horizontal="right" vertical="center"/>
      <protection locked="0"/>
    </xf>
    <xf numFmtId="233" fontId="35" fillId="0" borderId="1855">
      <alignment horizontal="right" vertical="center"/>
      <protection locked="0"/>
    </xf>
    <xf numFmtId="235" fontId="35" fillId="0" borderId="1855">
      <alignment horizontal="right" vertical="center"/>
      <protection locked="0"/>
    </xf>
    <xf numFmtId="240" fontId="26" fillId="0" borderId="1877" applyFill="0"/>
    <xf numFmtId="236" fontId="35" fillId="0" borderId="1950">
      <alignment horizontal="center" vertical="center"/>
      <protection locked="0"/>
    </xf>
    <xf numFmtId="274" fontId="35" fillId="0" borderId="1930"/>
    <xf numFmtId="0" fontId="35" fillId="0" borderId="1726" applyFill="0">
      <alignment horizontal="center" vertical="center"/>
    </xf>
    <xf numFmtId="15" fontId="35" fillId="0" borderId="1950">
      <alignment horizontal="center" vertical="center"/>
      <protection locked="0"/>
    </xf>
    <xf numFmtId="237" fontId="35" fillId="0" borderId="1927">
      <alignment horizontal="right" vertical="center"/>
      <protection locked="0"/>
    </xf>
    <xf numFmtId="15" fontId="35" fillId="0" borderId="1891">
      <alignment horizontal="center" vertical="center"/>
      <protection locked="0"/>
    </xf>
    <xf numFmtId="15" fontId="35" fillId="0" borderId="1977">
      <alignment horizontal="center" vertical="center"/>
      <protection locked="0"/>
    </xf>
    <xf numFmtId="232" fontId="35" fillId="0" borderId="1939">
      <alignment horizontal="right" vertical="center"/>
      <protection locked="0"/>
    </xf>
    <xf numFmtId="274" fontId="35" fillId="0" borderId="1870"/>
    <xf numFmtId="4" fontId="27" fillId="19" borderId="1848" applyNumberFormat="0" applyProtection="0">
      <alignment horizontal="left" vertical="center" indent="1"/>
    </xf>
    <xf numFmtId="233" fontId="35" fillId="0" borderId="1867">
      <alignment horizontal="center" vertical="center"/>
      <protection locked="0"/>
    </xf>
    <xf numFmtId="0" fontId="85" fillId="0" borderId="1871"/>
    <xf numFmtId="311" fontId="219" fillId="0" borderId="1838" applyBorder="0">
      <protection locked="0"/>
    </xf>
    <xf numFmtId="232" fontId="35" fillId="0" borderId="1977">
      <alignment horizontal="right" vertical="center"/>
      <protection locked="0"/>
    </xf>
    <xf numFmtId="244" fontId="85" fillId="0" borderId="1845"/>
    <xf numFmtId="311" fontId="219" fillId="0" borderId="1898" applyBorder="0">
      <protection locked="0"/>
    </xf>
    <xf numFmtId="4" fontId="27" fillId="19" borderId="1848" applyNumberFormat="0" applyProtection="0">
      <alignment horizontal="left" vertical="center" indent="1"/>
    </xf>
    <xf numFmtId="232" fontId="35" fillId="0" borderId="1963">
      <alignment horizontal="right" vertical="center"/>
      <protection locked="0"/>
    </xf>
    <xf numFmtId="237" fontId="35" fillId="0" borderId="1950">
      <alignment horizontal="right" vertical="center"/>
      <protection locked="0"/>
    </xf>
    <xf numFmtId="172" fontId="55" fillId="9" borderId="1726">
      <alignment horizontal="right"/>
      <protection locked="0"/>
    </xf>
    <xf numFmtId="0" fontId="35" fillId="0" borderId="1963">
      <alignment vertical="center"/>
      <protection locked="0"/>
    </xf>
    <xf numFmtId="233" fontId="35" fillId="0" borderId="1891">
      <alignment horizontal="center" vertical="center"/>
      <protection locked="0"/>
    </xf>
    <xf numFmtId="233" fontId="35" fillId="0" borderId="1879">
      <alignment horizontal="right" vertical="center"/>
      <protection locked="0"/>
    </xf>
    <xf numFmtId="168" fontId="3" fillId="8" borderId="1726" applyNumberFormat="0" applyFont="0" applyBorder="0" applyAlignment="0" applyProtection="0"/>
    <xf numFmtId="332" fontId="35" fillId="0" borderId="1726" applyFill="0">
      <alignment horizontal="center" vertical="center"/>
    </xf>
    <xf numFmtId="274" fontId="35" fillId="0" borderId="1953"/>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0" fontId="26" fillId="0" borderId="1841" applyFill="0"/>
    <xf numFmtId="274" fontId="35" fillId="0" borderId="1846"/>
    <xf numFmtId="0" fontId="59" fillId="74" borderId="1753">
      <alignment horizontal="left" vertical="center" wrapText="1"/>
    </xf>
    <xf numFmtId="244" fontId="85" fillId="0" borderId="1905"/>
    <xf numFmtId="0" fontId="85" fillId="0" borderId="1847"/>
    <xf numFmtId="0" fontId="148" fillId="0" borderId="1840" applyNumberFormat="0" applyAlignment="0" applyProtection="0">
      <alignment horizontal="left" vertical="center"/>
    </xf>
    <xf numFmtId="323" fontId="3" fillId="23" borderId="1839" applyFill="0" applyBorder="0" applyAlignment="0">
      <alignment horizontal="centerContinuous"/>
    </xf>
    <xf numFmtId="311" fontId="219" fillId="0" borderId="1838" applyBorder="0">
      <protection locked="0"/>
    </xf>
    <xf numFmtId="0" fontId="147" fillId="10" borderId="1726">
      <alignment horizontal="right"/>
    </xf>
    <xf numFmtId="232" fontId="35" fillId="0" borderId="1963">
      <alignment horizontal="right" vertical="center"/>
      <protection locked="0"/>
    </xf>
    <xf numFmtId="0" fontId="95" fillId="0" borderId="1854" applyNumberFormat="0" applyFill="0" applyAlignment="0" applyProtection="0"/>
    <xf numFmtId="311" fontId="219" fillId="0" borderId="1934" applyBorder="0">
      <protection locked="0"/>
    </xf>
    <xf numFmtId="237" fontId="35" fillId="0" borderId="1939">
      <alignment horizontal="right" vertical="center"/>
      <protection locked="0"/>
    </xf>
    <xf numFmtId="234" fontId="35" fillId="0" borderId="1939">
      <alignment horizontal="right" vertical="center"/>
      <protection locked="0"/>
    </xf>
    <xf numFmtId="234" fontId="35" fillId="0" borderId="1867">
      <alignment horizontal="center" vertical="center"/>
      <protection locked="0"/>
    </xf>
    <xf numFmtId="0" fontId="35" fillId="0" borderId="1867">
      <alignment vertical="center"/>
      <protection locked="0"/>
    </xf>
    <xf numFmtId="244" fontId="85" fillId="0" borderId="1869"/>
    <xf numFmtId="0" fontId="92" fillId="0" borderId="1726" applyFill="0">
      <alignment horizontal="center" vertical="center"/>
    </xf>
    <xf numFmtId="332" fontId="35" fillId="0" borderId="1726" applyFill="0">
      <alignment horizontal="center" vertical="center"/>
    </xf>
    <xf numFmtId="49" fontId="253" fillId="47" borderId="1726">
      <alignment horizontal="center"/>
    </xf>
    <xf numFmtId="175" fontId="43" fillId="0" borderId="1726" applyBorder="0"/>
    <xf numFmtId="233" fontId="35" fillId="0" borderId="1903">
      <alignment horizontal="center" vertical="center"/>
      <protection locked="0"/>
    </xf>
    <xf numFmtId="4" fontId="27" fillId="19" borderId="1884" applyNumberFormat="0" applyProtection="0">
      <alignment horizontal="left" vertical="center" indent="1"/>
    </xf>
    <xf numFmtId="236" fontId="35" fillId="0" borderId="1939">
      <alignment horizontal="right" vertical="center"/>
      <protection locked="0"/>
    </xf>
    <xf numFmtId="270" fontId="115" fillId="46" borderId="1733">
      <protection hidden="1"/>
    </xf>
    <xf numFmtId="8" fontId="141" fillId="0" borderId="1741">
      <protection locked="0"/>
    </xf>
    <xf numFmtId="274" fontId="35" fillId="0" borderId="1858"/>
    <xf numFmtId="4" fontId="27" fillId="19" borderId="1848" applyNumberFormat="0" applyProtection="0">
      <alignment horizontal="left" vertical="center" indent="1"/>
    </xf>
    <xf numFmtId="232" fontId="35" fillId="0" borderId="1916">
      <alignment horizontal="right" vertical="center"/>
      <protection locked="0"/>
    </xf>
    <xf numFmtId="244" fontId="85" fillId="0" borderId="1929"/>
    <xf numFmtId="234" fontId="35" fillId="0" borderId="1950">
      <alignment horizontal="right" vertical="center"/>
      <protection locked="0"/>
    </xf>
    <xf numFmtId="233" fontId="35" fillId="0" borderId="1977">
      <alignment horizontal="right" vertical="center"/>
      <protection locked="0"/>
    </xf>
    <xf numFmtId="0" fontId="18" fillId="0" borderId="1733" applyNumberFormat="0" applyFill="0" applyBorder="0" applyAlignment="0" applyProtection="0"/>
    <xf numFmtId="236" fontId="35" fillId="0" borderId="1963">
      <alignment horizontal="right" vertical="center"/>
      <protection locked="0"/>
    </xf>
    <xf numFmtId="0" fontId="85" fillId="0" borderId="1871"/>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4" fontId="35" fillId="0" borderId="1891">
      <alignment horizontal="right" vertical="center"/>
      <protection locked="0"/>
    </xf>
    <xf numFmtId="0" fontId="103" fillId="38" borderId="1844"/>
    <xf numFmtId="274" fontId="35" fillId="0" borderId="1846"/>
    <xf numFmtId="235" fontId="35" fillId="0" borderId="1939">
      <alignment horizontal="center" vertical="center"/>
      <protection locked="0"/>
    </xf>
    <xf numFmtId="0" fontId="103" fillId="38" borderId="1940"/>
    <xf numFmtId="0" fontId="85" fillId="0" borderId="1847"/>
    <xf numFmtId="232" fontId="35" fillId="0" borderId="1977">
      <alignment horizontal="center" vertical="center"/>
      <protection locked="0"/>
    </xf>
    <xf numFmtId="323" fontId="3" fillId="23" borderId="1839" applyFill="0" applyBorder="0" applyAlignment="0">
      <alignment horizontal="centerContinuous"/>
    </xf>
    <xf numFmtId="311" fontId="219" fillId="0" borderId="1838" applyBorder="0">
      <protection locked="0"/>
    </xf>
    <xf numFmtId="236" fontId="35" fillId="0" borderId="1903">
      <alignment horizontal="center" vertical="center"/>
      <protection locked="0"/>
    </xf>
    <xf numFmtId="309" fontId="156" fillId="6" borderId="1726"/>
    <xf numFmtId="0" fontId="103" fillId="38" borderId="1880"/>
    <xf numFmtId="4" fontId="27" fillId="19" borderId="1860" applyNumberFormat="0" applyProtection="0">
      <alignment horizontal="left" vertical="center" indent="1"/>
    </xf>
    <xf numFmtId="15" fontId="35" fillId="0" borderId="1939">
      <alignment horizontal="center" vertical="center"/>
      <protection locked="0"/>
    </xf>
    <xf numFmtId="244" fontId="85" fillId="0" borderId="1918"/>
    <xf numFmtId="235" fontId="35" fillId="0" borderId="1916">
      <alignment horizontal="right" vertical="center"/>
      <protection locked="0"/>
    </xf>
    <xf numFmtId="244" fontId="85" fillId="0" borderId="1979"/>
    <xf numFmtId="236" fontId="35" fillId="0" borderId="1963">
      <alignment horizontal="right" vertical="center"/>
      <protection locked="0"/>
    </xf>
    <xf numFmtId="4" fontId="27" fillId="19" borderId="1860" applyNumberFormat="0" applyProtection="0">
      <alignment horizontal="left" vertical="center" indent="1"/>
    </xf>
    <xf numFmtId="232" fontId="35" fillId="0" borderId="1855">
      <alignment horizontal="center" vertical="center"/>
      <protection locked="0"/>
    </xf>
    <xf numFmtId="311" fontId="219" fillId="0" borderId="1850" applyBorder="0">
      <protection locked="0"/>
    </xf>
    <xf numFmtId="233" fontId="35" fillId="0" borderId="1855">
      <alignment horizontal="right" vertical="center"/>
      <protection locked="0"/>
    </xf>
    <xf numFmtId="0" fontId="148" fillId="0" borderId="1876" applyNumberFormat="0" applyAlignment="0" applyProtection="0">
      <alignment horizontal="left" vertical="center"/>
    </xf>
    <xf numFmtId="271" fontId="115" fillId="18" borderId="1975">
      <alignment horizontal="right"/>
    </xf>
    <xf numFmtId="236" fontId="35" fillId="0" borderId="1939">
      <alignment horizontal="right" vertical="center"/>
      <protection locked="0"/>
    </xf>
    <xf numFmtId="233" fontId="35" fillId="0" borderId="1927">
      <alignment horizontal="right" vertical="center"/>
      <protection locked="0"/>
    </xf>
    <xf numFmtId="4" fontId="27" fillId="19" borderId="1848" applyNumberFormat="0" applyProtection="0">
      <alignment horizontal="left" vertical="center" indent="1"/>
    </xf>
    <xf numFmtId="234" fontId="35" fillId="0" borderId="1963">
      <alignment horizontal="center" vertical="center"/>
      <protection locked="0"/>
    </xf>
    <xf numFmtId="0" fontId="35" fillId="0" borderId="1939">
      <alignment vertical="center"/>
      <protection locked="0"/>
    </xf>
    <xf numFmtId="311" fontId="219" fillId="0" borderId="2000" applyBorder="0">
      <protection locked="0"/>
    </xf>
    <xf numFmtId="233" fontId="35" fillId="0" borderId="1963">
      <alignment horizontal="center" vertical="center"/>
      <protection locked="0"/>
    </xf>
    <xf numFmtId="234" fontId="35" fillId="0" borderId="1867">
      <alignment horizontal="center" vertical="center"/>
      <protection locked="0"/>
    </xf>
    <xf numFmtId="8" fontId="141" fillId="0" borderId="1741">
      <protection locked="0"/>
    </xf>
    <xf numFmtId="311" fontId="219" fillId="0" borderId="1958" applyBorder="0">
      <protection locked="0"/>
    </xf>
    <xf numFmtId="175" fontId="46" fillId="0" borderId="1726"/>
    <xf numFmtId="172" fontId="55" fillId="9" borderId="1726">
      <alignment horizontal="right"/>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1" fontId="3" fillId="1" borderId="1969">
      <protection locked="0"/>
    </xf>
    <xf numFmtId="274" fontId="35" fillId="0" borderId="1858"/>
    <xf numFmtId="233" fontId="35" fillId="0" borderId="1927">
      <alignment horizontal="center" vertical="center"/>
      <protection locked="0"/>
    </xf>
    <xf numFmtId="0" fontId="85" fillId="0" borderId="1859"/>
    <xf numFmtId="0" fontId="103" fillId="38" borderId="1994"/>
    <xf numFmtId="4" fontId="27" fillId="19" borderId="1955" applyNumberFormat="0" applyProtection="0">
      <alignment horizontal="left" vertical="center" indent="1"/>
    </xf>
    <xf numFmtId="311" fontId="219" fillId="0" borderId="1838" applyBorder="0">
      <protection locked="0"/>
    </xf>
    <xf numFmtId="0" fontId="35" fillId="0" borderId="1975" applyNumberFormat="0" applyFill="0" applyAlignment="0" applyProtection="0"/>
    <xf numFmtId="232" fontId="35" fillId="0" borderId="1879">
      <alignment horizontal="right" vertical="center"/>
      <protection locked="0"/>
    </xf>
    <xf numFmtId="311" fontId="219" fillId="0" borderId="1874" applyBorder="0">
      <protection locked="0"/>
    </xf>
    <xf numFmtId="232" fontId="35" fillId="0" borderId="1939">
      <alignment horizontal="center" vertical="center"/>
      <protection locked="0"/>
    </xf>
    <xf numFmtId="0" fontId="148" fillId="0" borderId="1900" applyNumberFormat="0" applyAlignment="0" applyProtection="0">
      <alignment horizontal="left" vertical="center"/>
    </xf>
    <xf numFmtId="234" fontId="35" fillId="0" borderId="1867">
      <alignment horizontal="right" vertical="center"/>
      <protection locked="0"/>
    </xf>
    <xf numFmtId="233" fontId="35" fillId="0" borderId="1891">
      <alignment horizontal="center" vertical="center"/>
      <protection locked="0"/>
    </xf>
    <xf numFmtId="244" fontId="85" fillId="0" borderId="1965"/>
    <xf numFmtId="311" fontId="219" fillId="0" borderId="1988" applyBorder="0">
      <protection locked="0"/>
    </xf>
    <xf numFmtId="0" fontId="115" fillId="18" borderId="1733" applyProtection="0">
      <alignment horizontal="right"/>
      <protection locked="0"/>
    </xf>
    <xf numFmtId="4" fontId="27" fillId="19" borderId="1872" applyNumberFormat="0" applyProtection="0">
      <alignment horizontal="left" vertical="center" indent="1"/>
    </xf>
    <xf numFmtId="0" fontId="103" fillId="38" borderId="1978"/>
    <xf numFmtId="233" fontId="35" fillId="0" borderId="1903">
      <alignment horizontal="right" vertical="center"/>
      <protection locked="0"/>
    </xf>
    <xf numFmtId="237" fontId="35" fillId="0" borderId="1939">
      <alignment horizontal="right" vertical="center"/>
      <protection locked="0"/>
    </xf>
    <xf numFmtId="0" fontId="35" fillId="0" borderId="2006">
      <alignment vertical="center"/>
      <protection locked="0"/>
    </xf>
    <xf numFmtId="0" fontId="59" fillId="74" borderId="1753">
      <alignment horizontal="left" vertical="center" wrapText="1"/>
    </xf>
    <xf numFmtId="234" fontId="35" fillId="0" borderId="1879">
      <alignment horizontal="center" vertical="center"/>
      <protection locked="0"/>
    </xf>
    <xf numFmtId="0" fontId="85" fillId="0" borderId="1859"/>
    <xf numFmtId="244" fontId="85" fillId="0" borderId="1929"/>
    <xf numFmtId="234" fontId="35" fillId="0" borderId="1939">
      <alignment horizontal="center" vertical="center"/>
      <protection locked="0"/>
    </xf>
    <xf numFmtId="233" fontId="35" fillId="0" borderId="1977">
      <alignment horizontal="right" vertical="center"/>
      <protection locked="0"/>
    </xf>
    <xf numFmtId="234" fontId="35" fillId="0" borderId="1939">
      <alignment horizontal="right" vertical="center"/>
      <protection locked="0"/>
    </xf>
    <xf numFmtId="0" fontId="85" fillId="0" borderId="1943"/>
    <xf numFmtId="236" fontId="35" fillId="0" borderId="1950">
      <alignment horizontal="center" vertical="center"/>
      <protection locked="0"/>
    </xf>
    <xf numFmtId="0" fontId="147" fillId="10" borderId="1726">
      <alignment horizontal="right"/>
    </xf>
    <xf numFmtId="0" fontId="92" fillId="0" borderId="1975" applyNumberFormat="0" applyFill="0" applyBorder="0" applyAlignment="0" applyProtection="0"/>
    <xf numFmtId="0" fontId="95" fillId="0" borderId="1962" applyNumberFormat="0" applyFill="0" applyAlignment="0" applyProtection="0"/>
    <xf numFmtId="232" fontId="35" fillId="0" borderId="1867">
      <alignment horizontal="center" vertical="center"/>
      <protection locked="0"/>
    </xf>
    <xf numFmtId="235" fontId="35" fillId="0" borderId="1867">
      <alignment horizontal="center" vertical="center"/>
      <protection locked="0"/>
    </xf>
    <xf numFmtId="237" fontId="35" fillId="0" borderId="1867">
      <alignment horizontal="right" vertical="center"/>
      <protection locked="0"/>
    </xf>
    <xf numFmtId="236" fontId="35" fillId="0" borderId="1867">
      <alignment horizontal="right" vertical="center"/>
      <protection locked="0"/>
    </xf>
    <xf numFmtId="0" fontId="103" fillId="38" borderId="1868"/>
    <xf numFmtId="235" fontId="35" fillId="0" borderId="1939">
      <alignment horizontal="center" vertical="center"/>
      <protection locked="0"/>
    </xf>
    <xf numFmtId="0" fontId="95" fillId="0" borderId="1938" applyNumberFormat="0" applyFill="0" applyAlignment="0" applyProtection="0"/>
    <xf numFmtId="236" fontId="35" fillId="0" borderId="1939">
      <alignment horizontal="center" vertical="center"/>
      <protection locked="0"/>
    </xf>
    <xf numFmtId="232" fontId="35" fillId="0" borderId="1891">
      <alignment horizontal="center" vertical="center"/>
      <protection locked="0"/>
    </xf>
    <xf numFmtId="237" fontId="35" fillId="0" borderId="1891">
      <alignment horizontal="right" vertical="center"/>
      <protection locked="0"/>
    </xf>
    <xf numFmtId="236" fontId="35" fillId="0" borderId="1891">
      <alignment horizontal="right" vertical="center"/>
      <protection locked="0"/>
    </xf>
    <xf numFmtId="240" fontId="26" fillId="0" borderId="1865" applyFill="0"/>
    <xf numFmtId="309" fontId="156" fillId="6" borderId="1987"/>
    <xf numFmtId="0" fontId="148" fillId="0" borderId="1990" applyNumberFormat="0" applyAlignment="0" applyProtection="0">
      <alignment horizontal="left" vertical="center"/>
    </xf>
    <xf numFmtId="1" fontId="3" fillId="1" borderId="1933">
      <protection locked="0"/>
    </xf>
    <xf numFmtId="236" fontId="35" fillId="0" borderId="1963">
      <alignment horizontal="center" vertical="center"/>
      <protection locked="0"/>
    </xf>
    <xf numFmtId="232" fontId="35" fillId="0" borderId="1993">
      <alignment horizontal="center" vertical="center"/>
      <protection locked="0"/>
    </xf>
    <xf numFmtId="233" fontId="35" fillId="0" borderId="1916">
      <alignment horizontal="center" vertical="center"/>
      <protection locked="0"/>
    </xf>
    <xf numFmtId="0" fontId="85" fillId="0" borderId="1967"/>
    <xf numFmtId="4" fontId="27" fillId="19" borderId="1998" applyNumberFormat="0" applyProtection="0">
      <alignment horizontal="left" vertical="center" indent="1"/>
    </xf>
    <xf numFmtId="269" fontId="115" fillId="45" borderId="1733">
      <protection hidden="1"/>
    </xf>
    <xf numFmtId="202" fontId="115" fillId="18" borderId="1733">
      <alignment horizontal="right"/>
      <protection hidden="1"/>
    </xf>
    <xf numFmtId="0" fontId="95" fillId="0" borderId="1949" applyNumberFormat="0" applyFill="0" applyAlignment="0" applyProtection="0"/>
    <xf numFmtId="240" fontId="26" fillId="0" borderId="1961" applyFill="0"/>
    <xf numFmtId="1" fontId="3" fillId="1" borderId="1933">
      <protection locked="0"/>
    </xf>
    <xf numFmtId="4" fontId="27" fillId="19" borderId="1860" applyNumberFormat="0" applyProtection="0">
      <alignment horizontal="left" vertical="center" indent="1"/>
    </xf>
    <xf numFmtId="49" fontId="36" fillId="0" borderId="1746"/>
    <xf numFmtId="0" fontId="103" fillId="38" borderId="1892"/>
    <xf numFmtId="1" fontId="3" fillId="1" borderId="1921">
      <protection locked="0"/>
    </xf>
    <xf numFmtId="235" fontId="35" fillId="0" borderId="1977">
      <alignment horizontal="right" vertical="center"/>
      <protection locked="0"/>
    </xf>
    <xf numFmtId="234" fontId="35" fillId="0" borderId="1977">
      <alignment horizontal="center"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323" fontId="3" fillId="23" borderId="1971" applyFill="0" applyBorder="0" applyAlignment="0">
      <alignment horizontal="centerContinuous"/>
    </xf>
    <xf numFmtId="274" fontId="35" fillId="0" borderId="1858"/>
    <xf numFmtId="185" fontId="47" fillId="57" borderId="1726" applyFont="0" applyFill="0" applyBorder="0" applyAlignment="0" applyProtection="0">
      <protection locked="0"/>
    </xf>
    <xf numFmtId="0" fontId="85" fillId="0" borderId="1859"/>
    <xf numFmtId="0" fontId="115" fillId="18" borderId="1733" applyProtection="0">
      <alignment horizontal="right"/>
      <protection locked="0"/>
    </xf>
    <xf numFmtId="311" fontId="219" fillId="0" borderId="1850" applyBorder="0">
      <protection locked="0"/>
    </xf>
    <xf numFmtId="234" fontId="35" fillId="0" borderId="2006">
      <alignment horizontal="center" vertical="center"/>
      <protection locked="0"/>
    </xf>
    <xf numFmtId="235" fontId="35" fillId="0" borderId="1903">
      <alignment horizontal="center" vertical="center"/>
      <protection locked="0"/>
    </xf>
    <xf numFmtId="0" fontId="35" fillId="0" borderId="1903">
      <alignment vertical="center"/>
      <protection locked="0"/>
    </xf>
    <xf numFmtId="237" fontId="35" fillId="0" borderId="1903">
      <alignment horizontal="right" vertical="center"/>
      <protection locked="0"/>
    </xf>
    <xf numFmtId="234" fontId="35" fillId="0" borderId="1903">
      <alignment horizontal="right" vertical="center"/>
      <protection locked="0"/>
    </xf>
    <xf numFmtId="236" fontId="35" fillId="0" borderId="1903">
      <alignment horizontal="right" vertical="center"/>
      <protection locked="0"/>
    </xf>
    <xf numFmtId="0" fontId="103" fillId="38" borderId="1904"/>
    <xf numFmtId="274" fontId="35" fillId="0" borderId="1906"/>
    <xf numFmtId="0" fontId="85" fillId="0" borderId="1907"/>
    <xf numFmtId="235" fontId="35" fillId="0" borderId="1950">
      <alignment horizontal="right" vertical="center"/>
      <protection locked="0"/>
    </xf>
    <xf numFmtId="237" fontId="35" fillId="0" borderId="1993">
      <alignment horizontal="right" vertical="center"/>
      <protection locked="0"/>
    </xf>
    <xf numFmtId="311" fontId="219" fillId="0" borderId="1862" applyBorder="0">
      <protection locked="0"/>
    </xf>
    <xf numFmtId="236" fontId="35" fillId="0" borderId="1916">
      <alignment horizontal="center" vertical="center"/>
      <protection locked="0"/>
    </xf>
    <xf numFmtId="233" fontId="35" fillId="0" borderId="1867">
      <alignment horizontal="center" vertical="center"/>
      <protection locked="0"/>
    </xf>
    <xf numFmtId="235" fontId="35" fillId="0" borderId="1867">
      <alignment horizontal="center" vertical="center"/>
      <protection locked="0"/>
    </xf>
    <xf numFmtId="0" fontId="35" fillId="0" borderId="1867">
      <alignment vertical="center"/>
      <protection locked="0"/>
    </xf>
    <xf numFmtId="274" fontId="35" fillId="0" borderId="1966"/>
    <xf numFmtId="4" fontId="27" fillId="19" borderId="1872" applyNumberFormat="0" applyProtection="0">
      <alignment horizontal="left" vertical="center" indent="1"/>
    </xf>
    <xf numFmtId="232" fontId="35" fillId="0" borderId="1993">
      <alignment horizontal="right" vertical="center"/>
      <protection locked="0"/>
    </xf>
    <xf numFmtId="232" fontId="35" fillId="0" borderId="1993">
      <alignment horizontal="right" vertical="center"/>
      <protection locked="0"/>
    </xf>
    <xf numFmtId="234" fontId="35" fillId="0" borderId="1939">
      <alignment horizontal="right" vertical="center"/>
      <protection locked="0"/>
    </xf>
    <xf numFmtId="0" fontId="95" fillId="0" borderId="1890" applyNumberFormat="0" applyFill="0" applyAlignment="0" applyProtection="0"/>
    <xf numFmtId="236" fontId="35" fillId="0" borderId="1939">
      <alignment horizontal="right" vertical="center"/>
      <protection locked="0"/>
    </xf>
    <xf numFmtId="235" fontId="35" fillId="0" borderId="1939">
      <alignment horizontal="right" vertical="center"/>
      <protection locked="0"/>
    </xf>
    <xf numFmtId="236" fontId="35" fillId="0" borderId="1903">
      <alignment horizontal="right" vertical="center"/>
      <protection locked="0"/>
    </xf>
    <xf numFmtId="0" fontId="103" fillId="38" borderId="1904"/>
    <xf numFmtId="0" fontId="95" fillId="0" borderId="1866" applyNumberFormat="0" applyFill="0" applyAlignment="0" applyProtection="0"/>
    <xf numFmtId="232" fontId="35" fillId="0" borderId="1867">
      <alignment horizontal="center" vertical="center"/>
      <protection locked="0"/>
    </xf>
    <xf numFmtId="15" fontId="35" fillId="0" borderId="1867">
      <alignment horizontal="center" vertical="center"/>
      <protection locked="0"/>
    </xf>
    <xf numFmtId="233" fontId="35" fillId="0" borderId="1867">
      <alignment horizontal="center" vertical="center"/>
      <protection locked="0"/>
    </xf>
    <xf numFmtId="234" fontId="35" fillId="0" borderId="1867">
      <alignment horizontal="center" vertical="center"/>
      <protection locked="0"/>
    </xf>
    <xf numFmtId="235" fontId="35" fillId="0" borderId="1867">
      <alignment horizontal="center" vertical="center"/>
      <protection locked="0"/>
    </xf>
    <xf numFmtId="236" fontId="35" fillId="0" borderId="1867">
      <alignment horizontal="center" vertical="center"/>
      <protection locked="0"/>
    </xf>
    <xf numFmtId="0" fontId="35" fillId="0" borderId="1867">
      <alignment vertical="center"/>
      <protection locked="0"/>
    </xf>
    <xf numFmtId="232" fontId="35" fillId="0" borderId="1867">
      <alignment horizontal="right" vertical="center"/>
      <protection locked="0"/>
    </xf>
    <xf numFmtId="237" fontId="35" fillId="0" borderId="1867">
      <alignment horizontal="right" vertical="center"/>
      <protection locked="0"/>
    </xf>
    <xf numFmtId="233" fontId="35" fillId="0" borderId="1867">
      <alignment horizontal="right" vertical="center"/>
      <protection locked="0"/>
    </xf>
    <xf numFmtId="234" fontId="35" fillId="0" borderId="1867">
      <alignment horizontal="right" vertical="center"/>
      <protection locked="0"/>
    </xf>
    <xf numFmtId="235" fontId="35" fillId="0" borderId="1867">
      <alignment horizontal="right" vertical="center"/>
      <protection locked="0"/>
    </xf>
    <xf numFmtId="236" fontId="35" fillId="0" borderId="1867">
      <alignment horizontal="right" vertical="center"/>
      <protection locked="0"/>
    </xf>
    <xf numFmtId="0" fontId="103" fillId="38" borderId="1868"/>
    <xf numFmtId="234" fontId="35" fillId="0" borderId="1939">
      <alignment horizontal="center" vertical="center"/>
      <protection locked="0"/>
    </xf>
    <xf numFmtId="244" fontId="85" fillId="0" borderId="1893"/>
    <xf numFmtId="274" fontId="35" fillId="0" borderId="1870"/>
    <xf numFmtId="237" fontId="35" fillId="0" borderId="1963">
      <alignment horizontal="right" vertical="center"/>
      <protection locked="0"/>
    </xf>
    <xf numFmtId="0" fontId="85" fillId="0" borderId="1871"/>
    <xf numFmtId="311" fontId="219" fillId="0" borderId="1862" applyBorder="0">
      <protection locked="0"/>
    </xf>
    <xf numFmtId="0" fontId="35" fillId="0" borderId="1726" applyFill="0">
      <alignment horizontal="center" vertical="center"/>
    </xf>
    <xf numFmtId="232" fontId="35" fillId="0" borderId="2006">
      <alignment horizontal="right" vertical="center"/>
      <protection locked="0"/>
    </xf>
    <xf numFmtId="237" fontId="35" fillId="0" borderId="1939">
      <alignment horizontal="right" vertical="center"/>
      <protection locked="0"/>
    </xf>
    <xf numFmtId="4" fontId="27" fillId="19" borderId="1908" applyNumberFormat="0" applyProtection="0">
      <alignment horizontal="left" vertical="center" indent="1"/>
    </xf>
    <xf numFmtId="0" fontId="115" fillId="18" borderId="1733" applyProtection="0">
      <alignment horizontal="right"/>
      <protection locked="0"/>
    </xf>
    <xf numFmtId="0" fontId="95" fillId="0" borderId="1938" applyNumberFormat="0" applyFill="0" applyAlignment="0" applyProtection="0"/>
    <xf numFmtId="274" fontId="35" fillId="0" borderId="1942"/>
    <xf numFmtId="4" fontId="27" fillId="19" borderId="1985" applyNumberFormat="0" applyProtection="0">
      <alignment horizontal="left" vertical="center" indent="1"/>
    </xf>
    <xf numFmtId="311" fontId="219" fillId="0" borderId="1874" applyBorder="0">
      <protection locked="0"/>
    </xf>
    <xf numFmtId="0" fontId="59" fillId="74" borderId="1753">
      <alignment horizontal="left" vertical="center" wrapText="1"/>
    </xf>
    <xf numFmtId="10" fontId="3" fillId="57" borderId="1726" applyNumberFormat="0" applyFont="0" applyBorder="0" applyAlignment="0" applyProtection="0">
      <protection locked="0"/>
    </xf>
    <xf numFmtId="0" fontId="95" fillId="0" borderId="1976" applyNumberFormat="0" applyFill="0" applyAlignment="0" applyProtection="0"/>
    <xf numFmtId="0" fontId="35" fillId="0" borderId="1939">
      <alignment vertical="center"/>
      <protection locked="0"/>
    </xf>
    <xf numFmtId="235" fontId="35" fillId="0" borderId="1977">
      <alignment horizontal="right" vertical="center"/>
      <protection locked="0"/>
    </xf>
    <xf numFmtId="4" fontId="27" fillId="19" borderId="1884" applyNumberFormat="0" applyProtection="0">
      <alignment horizontal="left" vertical="center" indent="1"/>
    </xf>
    <xf numFmtId="15" fontId="35" fillId="0" borderId="1903">
      <alignment horizontal="center" vertical="center"/>
      <protection locked="0"/>
    </xf>
    <xf numFmtId="0" fontId="92" fillId="0" borderId="1726" applyFill="0">
      <alignment horizontal="center" vertical="center"/>
    </xf>
    <xf numFmtId="244" fontId="85" fillId="0" borderId="2008"/>
    <xf numFmtId="0" fontId="103" fillId="38" borderId="2007"/>
    <xf numFmtId="0" fontId="95" fillId="0" borderId="1878" applyNumberFormat="0" applyFill="0" applyAlignment="0" applyProtection="0"/>
    <xf numFmtId="232" fontId="35" fillId="0" borderId="1879">
      <alignment horizontal="center" vertical="center"/>
      <protection locked="0"/>
    </xf>
    <xf numFmtId="15" fontId="35" fillId="0" borderId="1879">
      <alignment horizontal="center" vertical="center"/>
      <protection locked="0"/>
    </xf>
    <xf numFmtId="233" fontId="35" fillId="0" borderId="1879">
      <alignment horizontal="center" vertical="center"/>
      <protection locked="0"/>
    </xf>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2" fontId="35" fillId="0" borderId="1879">
      <alignment horizontal="right" vertical="center"/>
      <protection locked="0"/>
    </xf>
    <xf numFmtId="237" fontId="35" fillId="0" borderId="1879">
      <alignment horizontal="right" vertical="center"/>
      <protection locked="0"/>
    </xf>
    <xf numFmtId="233"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0" fontId="103" fillId="38" borderId="1880"/>
    <xf numFmtId="0" fontId="110" fillId="43" borderId="1726" applyNumberFormat="0" applyFont="0" applyAlignment="0" applyProtection="0"/>
    <xf numFmtId="274" fontId="35" fillId="0" borderId="1882"/>
    <xf numFmtId="0" fontId="85" fillId="0" borderId="1883"/>
    <xf numFmtId="0" fontId="148" fillId="0" borderId="1876" applyNumberFormat="0" applyAlignment="0" applyProtection="0">
      <alignment horizontal="left" vertical="center"/>
    </xf>
    <xf numFmtId="323" fontId="3" fillId="23" borderId="1875" applyFill="0" applyBorder="0" applyAlignment="0">
      <alignment horizontal="centerContinuous"/>
    </xf>
    <xf numFmtId="311" fontId="219" fillId="0" borderId="1874" applyBorder="0">
      <protection locked="0"/>
    </xf>
    <xf numFmtId="235" fontId="35" fillId="0" borderId="1963">
      <alignment horizontal="center" vertical="center"/>
      <protection locked="0"/>
    </xf>
    <xf numFmtId="0" fontId="148" fillId="0" borderId="1936" applyNumberFormat="0" applyAlignment="0" applyProtection="0">
      <alignment horizontal="left" vertical="center"/>
    </xf>
    <xf numFmtId="236" fontId="35" fillId="0" borderId="1950">
      <alignment horizontal="right" vertical="center"/>
      <protection locked="0"/>
    </xf>
    <xf numFmtId="15" fontId="35" fillId="0" borderId="2006">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0" fontId="35" fillId="0" borderId="1891">
      <alignment vertical="center"/>
      <protection locked="0"/>
    </xf>
    <xf numFmtId="232" fontId="35" fillId="0" borderId="1891">
      <alignment horizontal="right" vertical="center"/>
      <protection locked="0"/>
    </xf>
    <xf numFmtId="237" fontId="35" fillId="0" borderId="1891">
      <alignment horizontal="right" vertical="center"/>
      <protection locked="0"/>
    </xf>
    <xf numFmtId="233"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0" fontId="103" fillId="38" borderId="1892"/>
    <xf numFmtId="244" fontId="85" fillId="0" borderId="1893"/>
    <xf numFmtId="240" fontId="26" fillId="0" borderId="1937" applyFill="0"/>
    <xf numFmtId="240" fontId="26" fillId="0" borderId="1913" applyFill="0"/>
    <xf numFmtId="274" fontId="35" fillId="0" borderId="1894"/>
    <xf numFmtId="232" fontId="35" fillId="0" borderId="1963">
      <alignment horizontal="center" vertical="center"/>
      <protection locked="0"/>
    </xf>
    <xf numFmtId="0" fontId="85" fillId="0" borderId="1895"/>
    <xf numFmtId="234" fontId="35" fillId="0" borderId="1963">
      <alignment horizontal="right" vertical="center"/>
      <protection locked="0"/>
    </xf>
    <xf numFmtId="0" fontId="85" fillId="0" borderId="1967"/>
    <xf numFmtId="0" fontId="148" fillId="0" borderId="1912" applyNumberFormat="0" applyAlignment="0" applyProtection="0">
      <alignment horizontal="left" vertical="center"/>
    </xf>
    <xf numFmtId="235" fontId="35" fillId="0" borderId="1977">
      <alignment horizontal="center" vertical="center"/>
      <protection locked="0"/>
    </xf>
    <xf numFmtId="233" fontId="35" fillId="0" borderId="1939">
      <alignment horizontal="right" vertical="center"/>
      <protection locked="0"/>
    </xf>
    <xf numFmtId="235" fontId="35" fillId="0" borderId="1963">
      <alignment horizontal="right" vertical="center"/>
      <protection locked="0"/>
    </xf>
    <xf numFmtId="311" fontId="219" fillId="0" borderId="1910" applyBorder="0">
      <protection locked="0"/>
    </xf>
    <xf numFmtId="232" fontId="35" fillId="0" borderId="1963">
      <alignment horizontal="center" vertical="center"/>
      <protection locked="0"/>
    </xf>
    <xf numFmtId="244" fontId="85" fillId="0" borderId="1941"/>
    <xf numFmtId="237" fontId="35" fillId="0" borderId="1939">
      <alignment horizontal="right" vertical="center"/>
      <protection locked="0"/>
    </xf>
    <xf numFmtId="0" fontId="95" fillId="0" borderId="1938" applyNumberFormat="0" applyFill="0" applyAlignment="0" applyProtection="0"/>
    <xf numFmtId="233" fontId="35" fillId="0" borderId="1939">
      <alignment horizontal="center" vertical="center"/>
      <protection locked="0"/>
    </xf>
    <xf numFmtId="235" fontId="35" fillId="0" borderId="1939">
      <alignment horizontal="right" vertical="center"/>
      <protection locked="0"/>
    </xf>
    <xf numFmtId="244" fontId="85" fillId="0" borderId="1995"/>
    <xf numFmtId="4" fontId="27" fillId="19" borderId="1908" applyNumberFormat="0" applyProtection="0">
      <alignment horizontal="left" vertical="center" indent="1"/>
    </xf>
    <xf numFmtId="0" fontId="85" fillId="0" borderId="1943"/>
    <xf numFmtId="235" fontId="35" fillId="0" borderId="1977">
      <alignment horizontal="right" vertical="center"/>
      <protection locked="0"/>
    </xf>
    <xf numFmtId="311" fontId="219" fillId="0" borderId="1886" applyBorder="0">
      <protection locked="0"/>
    </xf>
    <xf numFmtId="274" fontId="35" fillId="0" borderId="1919"/>
    <xf numFmtId="244" fontId="85" fillId="0" borderId="1905"/>
    <xf numFmtId="4" fontId="27" fillId="19" borderId="1896" applyNumberFormat="0" applyProtection="0">
      <alignment horizontal="left" vertical="center" indent="1"/>
    </xf>
    <xf numFmtId="233" fontId="35" fillId="0" borderId="1939">
      <alignment horizontal="right" vertical="center"/>
      <protection locked="0"/>
    </xf>
    <xf numFmtId="233" fontId="35" fillId="0" borderId="1950">
      <alignment horizontal="center" vertical="center"/>
      <protection locked="0"/>
    </xf>
    <xf numFmtId="0" fontId="35" fillId="0" borderId="1975" applyNumberFormat="0" applyFill="0" applyAlignment="0" applyProtection="0"/>
    <xf numFmtId="0" fontId="95" fillId="0" borderId="1890" applyNumberFormat="0" applyFill="0" applyAlignment="0" applyProtection="0"/>
    <xf numFmtId="232" fontId="35" fillId="0" borderId="1891">
      <alignment horizontal="center" vertical="center"/>
      <protection locked="0"/>
    </xf>
    <xf numFmtId="15" fontId="35" fillId="0" borderId="1891">
      <alignment horizontal="center" vertical="center"/>
      <protection locked="0"/>
    </xf>
    <xf numFmtId="233" fontId="35" fillId="0" borderId="1891">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0" fontId="35" fillId="0" borderId="1891">
      <alignment vertical="center"/>
      <protection locked="0"/>
    </xf>
    <xf numFmtId="232" fontId="35" fillId="0" borderId="1891">
      <alignment horizontal="right" vertical="center"/>
      <protection locked="0"/>
    </xf>
    <xf numFmtId="237" fontId="35" fillId="0" borderId="1891">
      <alignment horizontal="right" vertical="center"/>
      <protection locked="0"/>
    </xf>
    <xf numFmtId="233"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0" fontId="103" fillId="38" borderId="1892"/>
    <xf numFmtId="274" fontId="35" fillId="0" borderId="1942"/>
    <xf numFmtId="274" fontId="35" fillId="0" borderId="1894"/>
    <xf numFmtId="15" fontId="35" fillId="0" borderId="1993">
      <alignment horizontal="center" vertical="center"/>
      <protection locked="0"/>
    </xf>
    <xf numFmtId="236" fontId="35" fillId="0" borderId="1963">
      <alignment horizontal="center" vertical="center"/>
      <protection locked="0"/>
    </xf>
    <xf numFmtId="0" fontId="85" fillId="0" borderId="1895"/>
    <xf numFmtId="0" fontId="103" fillId="38" borderId="1940"/>
    <xf numFmtId="311" fontId="219" fillId="0" borderId="1886" applyBorder="0">
      <protection locked="0"/>
    </xf>
    <xf numFmtId="236" fontId="35" fillId="0" borderId="1950">
      <alignment horizontal="center" vertical="center"/>
      <protection locked="0"/>
    </xf>
    <xf numFmtId="15" fontId="35" fillId="0" borderId="1993">
      <alignment horizontal="center" vertical="center"/>
      <protection locked="0"/>
    </xf>
    <xf numFmtId="4" fontId="27" fillId="19" borderId="1932" applyNumberFormat="0" applyProtection="0">
      <alignment horizontal="left" vertical="center" indent="1"/>
    </xf>
    <xf numFmtId="4" fontId="27" fillId="19" borderId="1998" applyNumberFormat="0" applyProtection="0">
      <alignment horizontal="left" vertical="center" indent="1"/>
    </xf>
    <xf numFmtId="274" fontId="35" fillId="0" borderId="1966"/>
    <xf numFmtId="233" fontId="35" fillId="0" borderId="1993">
      <alignment horizontal="right" vertical="center"/>
      <protection locked="0"/>
    </xf>
    <xf numFmtId="0" fontId="91" fillId="0" borderId="1975" applyNumberFormat="0" applyFill="0" applyBorder="0" applyAlignment="0" applyProtection="0"/>
    <xf numFmtId="233" fontId="35" fillId="0" borderId="1927">
      <alignment horizontal="center" vertical="center"/>
      <protection locked="0"/>
    </xf>
    <xf numFmtId="311" fontId="219" fillId="0" borderId="1898" applyBorder="0">
      <protection locked="0"/>
    </xf>
    <xf numFmtId="235" fontId="35" fillId="0" borderId="1927">
      <alignment horizontal="right" vertical="center"/>
      <protection locked="0"/>
    </xf>
    <xf numFmtId="274" fontId="35" fillId="0" borderId="1996"/>
    <xf numFmtId="0" fontId="85" fillId="0" borderId="1997"/>
    <xf numFmtId="4" fontId="27" fillId="19" borderId="1908" applyNumberFormat="0" applyProtection="0">
      <alignment horizontal="left" vertical="center" indent="1"/>
    </xf>
    <xf numFmtId="0" fontId="103" fillId="38" borderId="1978"/>
    <xf numFmtId="0" fontId="95" fillId="0" borderId="1992" applyNumberFormat="0" applyFill="0" applyAlignment="0" applyProtection="0"/>
    <xf numFmtId="0" fontId="95" fillId="0" borderId="1902" applyNumberFormat="0" applyFill="0" applyAlignment="0" applyProtection="0"/>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7"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0" fontId="103" fillId="38" borderId="1904"/>
    <xf numFmtId="274" fontId="35" fillId="0" borderId="1906"/>
    <xf numFmtId="0" fontId="85" fillId="0" borderId="1907"/>
    <xf numFmtId="244" fontId="85" fillId="0" borderId="1952"/>
    <xf numFmtId="323" fontId="3" fillId="23" borderId="1899" applyFill="0" applyBorder="0" applyAlignment="0">
      <alignment horizontal="centerContinuous"/>
    </xf>
    <xf numFmtId="311" fontId="219" fillId="0" borderId="1898" applyBorder="0">
      <protection locked="0"/>
    </xf>
    <xf numFmtId="0" fontId="148" fillId="0" borderId="1960" applyNumberFormat="0" applyAlignment="0" applyProtection="0">
      <alignment horizontal="left" vertical="center"/>
    </xf>
    <xf numFmtId="233" fontId="35" fillId="0" borderId="1939">
      <alignment horizontal="right" vertical="center"/>
      <protection locked="0"/>
    </xf>
    <xf numFmtId="0" fontId="85" fillId="0" borderId="1997"/>
    <xf numFmtId="4" fontId="27" fillId="19" borderId="2004" applyNumberFormat="0" applyProtection="0">
      <alignment horizontal="left" vertical="center" indent="1"/>
    </xf>
    <xf numFmtId="235" fontId="35" fillId="0" borderId="1977">
      <alignment horizontal="center" vertical="center"/>
      <protection locked="0"/>
    </xf>
    <xf numFmtId="4" fontId="27" fillId="19" borderId="1944" applyNumberFormat="0" applyProtection="0">
      <alignment horizontal="left" vertical="center" indent="1"/>
    </xf>
    <xf numFmtId="311" fontId="219" fillId="0" borderId="1910" applyBorder="0">
      <protection locked="0"/>
    </xf>
    <xf numFmtId="274" fontId="35" fillId="0" borderId="1942"/>
    <xf numFmtId="4" fontId="27" fillId="19" borderId="1914" applyNumberFormat="0" applyProtection="0">
      <alignment horizontal="left" vertical="center" indent="1"/>
    </xf>
    <xf numFmtId="15" fontId="35" fillId="0" borderId="1963">
      <alignment horizontal="center" vertical="center"/>
      <protection locked="0"/>
    </xf>
    <xf numFmtId="0" fontId="35" fillId="0" borderId="1993">
      <alignment vertical="center"/>
      <protection locked="0"/>
    </xf>
    <xf numFmtId="234" fontId="35" fillId="0" borderId="1939">
      <alignment horizontal="center" vertical="center"/>
      <protection locked="0"/>
    </xf>
    <xf numFmtId="0" fontId="95" fillId="0" borderId="1915" applyNumberFormat="0" applyFill="0" applyAlignment="0" applyProtection="0"/>
    <xf numFmtId="232" fontId="35" fillId="0" borderId="1916">
      <alignment horizontal="center" vertical="center"/>
      <protection locked="0"/>
    </xf>
    <xf numFmtId="15" fontId="35" fillId="0" borderId="1916">
      <alignment horizontal="center" vertical="center"/>
      <protection locked="0"/>
    </xf>
    <xf numFmtId="233" fontId="35" fillId="0" borderId="1916">
      <alignment horizontal="center" vertical="center"/>
      <protection locked="0"/>
    </xf>
    <xf numFmtId="234" fontId="35" fillId="0" borderId="1916">
      <alignment horizontal="center" vertical="center"/>
      <protection locked="0"/>
    </xf>
    <xf numFmtId="235" fontId="35" fillId="0" borderId="1916">
      <alignment horizontal="center" vertical="center"/>
      <protection locked="0"/>
    </xf>
    <xf numFmtId="236" fontId="35" fillId="0" borderId="1916">
      <alignment horizontal="center" vertical="center"/>
      <protection locked="0"/>
    </xf>
    <xf numFmtId="0" fontId="35" fillId="0" borderId="1916">
      <alignment vertical="center"/>
      <protection locked="0"/>
    </xf>
    <xf numFmtId="232" fontId="35" fillId="0" borderId="1916">
      <alignment horizontal="right" vertical="center"/>
      <protection locked="0"/>
    </xf>
    <xf numFmtId="237" fontId="35" fillId="0" borderId="1916">
      <alignment horizontal="right" vertical="center"/>
      <protection locked="0"/>
    </xf>
    <xf numFmtId="233" fontId="35" fillId="0" borderId="1916">
      <alignment horizontal="right" vertical="center"/>
      <protection locked="0"/>
    </xf>
    <xf numFmtId="234" fontId="35" fillId="0" borderId="1916">
      <alignment horizontal="right" vertical="center"/>
      <protection locked="0"/>
    </xf>
    <xf numFmtId="235" fontId="35" fillId="0" borderId="1916">
      <alignment horizontal="right" vertical="center"/>
      <protection locked="0"/>
    </xf>
    <xf numFmtId="236" fontId="35" fillId="0" borderId="1916">
      <alignment horizontal="right" vertical="center"/>
      <protection locked="0"/>
    </xf>
    <xf numFmtId="0" fontId="103" fillId="38" borderId="1917"/>
    <xf numFmtId="274" fontId="35" fillId="0" borderId="1919"/>
    <xf numFmtId="0" fontId="85" fillId="0" borderId="1943"/>
    <xf numFmtId="0" fontId="85" fillId="0" borderId="1920"/>
    <xf numFmtId="311" fontId="219" fillId="0" borderId="1910" applyBorder="0">
      <protection locked="0"/>
    </xf>
    <xf numFmtId="323" fontId="3" fillId="23" borderId="2001" applyFill="0" applyBorder="0" applyAlignment="0">
      <alignment horizontal="centerContinuous"/>
    </xf>
    <xf numFmtId="232" fontId="35" fillId="0" borderId="1950">
      <alignment horizontal="right" vertical="center"/>
      <protection locked="0"/>
    </xf>
    <xf numFmtId="0" fontId="85" fillId="0" borderId="1982"/>
    <xf numFmtId="4" fontId="27" fillId="19" borderId="1932" applyNumberFormat="0" applyProtection="0">
      <alignment horizontal="left" vertical="center" indent="1"/>
    </xf>
    <xf numFmtId="0" fontId="95" fillId="0" borderId="1992" applyNumberFormat="0" applyFill="0" applyAlignment="0" applyProtection="0"/>
    <xf numFmtId="234" fontId="35" fillId="0" borderId="1977">
      <alignment horizontal="right" vertical="center"/>
      <protection locked="0"/>
    </xf>
    <xf numFmtId="233" fontId="35" fillId="0" borderId="1993">
      <alignment horizontal="center" vertical="center"/>
      <protection locked="0"/>
    </xf>
    <xf numFmtId="15" fontId="35" fillId="0" borderId="1977">
      <alignment horizontal="center" vertical="center"/>
      <protection locked="0"/>
    </xf>
    <xf numFmtId="236" fontId="35" fillId="0" borderId="1993">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0" fontId="103" fillId="38" borderId="1928"/>
    <xf numFmtId="0" fontId="103" fillId="38" borderId="1951"/>
    <xf numFmtId="49" fontId="100" fillId="47" borderId="1726">
      <alignment horizontal="center"/>
    </xf>
    <xf numFmtId="240" fontId="26" fillId="0" borderId="1925" applyFill="0"/>
    <xf numFmtId="274" fontId="35" fillId="0" borderId="1930"/>
    <xf numFmtId="0" fontId="85" fillId="0" borderId="1931"/>
    <xf numFmtId="0" fontId="148" fillId="0" borderId="1924" applyNumberFormat="0" applyAlignment="0" applyProtection="0">
      <alignment horizontal="left" vertical="center"/>
    </xf>
    <xf numFmtId="323" fontId="3" fillId="23" borderId="1923" applyFill="0" applyBorder="0" applyAlignment="0">
      <alignment horizontal="centerContinuous"/>
    </xf>
    <xf numFmtId="311" fontId="219" fillId="0" borderId="1922" applyBorder="0">
      <protection locked="0"/>
    </xf>
    <xf numFmtId="311" fontId="219" fillId="0" borderId="1988" applyBorder="0">
      <protection locked="0"/>
    </xf>
    <xf numFmtId="0" fontId="95" fillId="0" borderId="1938" applyNumberFormat="0" applyFill="0" applyAlignment="0" applyProtection="0"/>
    <xf numFmtId="234" fontId="35" fillId="0" borderId="1939">
      <alignment horizontal="center" vertical="center"/>
      <protection locked="0"/>
    </xf>
    <xf numFmtId="311" fontId="219" fillId="0" borderId="1934" applyBorder="0">
      <protection locked="0"/>
    </xf>
    <xf numFmtId="236" fontId="35" fillId="0" borderId="1939">
      <alignment horizontal="right" vertical="center"/>
      <protection locked="0"/>
    </xf>
    <xf numFmtId="4" fontId="27" fillId="19" borderId="1944" applyNumberFormat="0" applyProtection="0">
      <alignment horizontal="left" vertical="center" indent="1"/>
    </xf>
    <xf numFmtId="235" fontId="35" fillId="0" borderId="1993">
      <alignment horizontal="center" vertical="center"/>
      <protection locked="0"/>
    </xf>
    <xf numFmtId="235" fontId="35" fillId="0" borderId="1963">
      <alignment horizontal="center" vertical="center"/>
      <protection locked="0"/>
    </xf>
    <xf numFmtId="236" fontId="35" fillId="0" borderId="1950">
      <alignment horizontal="right" vertical="center"/>
      <protection locked="0"/>
    </xf>
    <xf numFmtId="0" fontId="95" fillId="0" borderId="1938" applyNumberFormat="0" applyFill="0" applyAlignment="0" applyProtection="0"/>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0" fontId="103" fillId="38" borderId="1940"/>
    <xf numFmtId="274" fontId="35" fillId="0" borderId="1942"/>
    <xf numFmtId="0" fontId="85" fillId="0" borderId="1943"/>
    <xf numFmtId="0" fontId="103" fillId="38" borderId="1964"/>
    <xf numFmtId="311" fontId="219" fillId="0" borderId="1934" applyBorder="0">
      <protection locked="0"/>
    </xf>
    <xf numFmtId="235" fontId="35" fillId="0" borderId="1977">
      <alignment horizontal="center" vertical="center"/>
      <protection locked="0"/>
    </xf>
    <xf numFmtId="0" fontId="35" fillId="0" borderId="1977">
      <alignment vertical="center"/>
      <protection locked="0"/>
    </xf>
    <xf numFmtId="237" fontId="35" fillId="0" borderId="1977">
      <alignment horizontal="right" vertical="center"/>
      <protection locked="0"/>
    </xf>
    <xf numFmtId="234" fontId="35" fillId="0" borderId="1977">
      <alignment horizontal="right" vertical="center"/>
      <protection locked="0"/>
    </xf>
    <xf numFmtId="236" fontId="35" fillId="0" borderId="1977">
      <alignment horizontal="right" vertical="center"/>
      <protection locked="0"/>
    </xf>
    <xf numFmtId="270" fontId="115" fillId="46" borderId="1975">
      <protection hidden="1"/>
    </xf>
    <xf numFmtId="274" fontId="35" fillId="0" borderId="2009"/>
    <xf numFmtId="311" fontId="219" fillId="0" borderId="1934" applyBorder="0">
      <protection locked="0"/>
    </xf>
    <xf numFmtId="235" fontId="35" fillId="0" borderId="1950">
      <alignment horizontal="center" vertical="center"/>
      <protection locked="0"/>
    </xf>
    <xf numFmtId="0" fontId="35" fillId="0" borderId="1950">
      <alignment vertical="center"/>
      <protection locked="0"/>
    </xf>
    <xf numFmtId="233" fontId="35" fillId="0" borderId="1950">
      <alignment horizontal="right" vertical="center"/>
      <protection locked="0"/>
    </xf>
    <xf numFmtId="4" fontId="27" fillId="19" borderId="1944" applyNumberFormat="0" applyProtection="0">
      <alignment horizontal="left" vertical="center" indent="1"/>
    </xf>
    <xf numFmtId="0" fontId="147" fillId="10" borderId="1987">
      <alignment horizontal="right"/>
    </xf>
    <xf numFmtId="0" fontId="148" fillId="0" borderId="1974">
      <alignment horizontal="left" vertical="center"/>
    </xf>
    <xf numFmtId="274" fontId="35" fillId="0" borderId="1953"/>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2" fontId="35" fillId="0" borderId="1950">
      <alignment horizontal="center" vertical="center"/>
      <protection locked="0"/>
    </xf>
    <xf numFmtId="0" fontId="35" fillId="0" borderId="1950">
      <alignment vertical="center"/>
      <protection locked="0"/>
    </xf>
    <xf numFmtId="235" fontId="35" fillId="0" borderId="1950">
      <alignment horizontal="right" vertical="center"/>
      <protection locked="0"/>
    </xf>
    <xf numFmtId="240" fontId="26" fillId="0" borderId="1973" applyFill="0"/>
    <xf numFmtId="274" fontId="35" fillId="0" borderId="1942"/>
    <xf numFmtId="0" fontId="85" fillId="0" borderId="1943"/>
    <xf numFmtId="233" fontId="35" fillId="0" borderId="1993">
      <alignment horizontal="right" vertical="center"/>
      <protection locked="0"/>
    </xf>
    <xf numFmtId="235" fontId="35" fillId="0" borderId="2006">
      <alignment horizontal="center" vertical="center"/>
      <protection locked="0"/>
    </xf>
    <xf numFmtId="311" fontId="219" fillId="0" borderId="1934" applyBorder="0">
      <protection locked="0"/>
    </xf>
    <xf numFmtId="4" fontId="27" fillId="19" borderId="1944" applyNumberFormat="0" applyProtection="0">
      <alignment horizontal="left" vertical="center" indent="1"/>
    </xf>
    <xf numFmtId="3" fontId="79" fillId="10" borderId="1726" applyFont="0" applyAlignment="0" applyProtection="0"/>
    <xf numFmtId="0" fontId="95" fillId="0" borderId="1938" applyNumberFormat="0" applyFill="0" applyAlignment="0" applyProtection="0"/>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3" fontId="35" fillId="0" borderId="1993">
      <alignment horizontal="center" vertical="center"/>
      <protection locked="0"/>
    </xf>
    <xf numFmtId="0" fontId="103" fillId="38" borderId="1940"/>
    <xf numFmtId="235" fontId="35" fillId="0" borderId="1993">
      <alignment horizontal="right" vertical="center"/>
      <protection locked="0"/>
    </xf>
    <xf numFmtId="274" fontId="35" fillId="0" borderId="1942"/>
    <xf numFmtId="0" fontId="85" fillId="0" borderId="1943"/>
    <xf numFmtId="0" fontId="148" fillId="0" borderId="1936" applyNumberFormat="0" applyAlignment="0" applyProtection="0">
      <alignment horizontal="left" vertical="center"/>
    </xf>
    <xf numFmtId="323" fontId="3" fillId="23" borderId="1935" applyFill="0" applyBorder="0" applyAlignment="0">
      <alignment horizontal="centerContinuous"/>
    </xf>
    <xf numFmtId="0" fontId="35" fillId="0" borderId="1963">
      <alignment vertical="center"/>
      <protection locked="0"/>
    </xf>
    <xf numFmtId="232" fontId="35" fillId="0" borderId="1993">
      <alignment horizontal="right" vertical="center"/>
      <protection locked="0"/>
    </xf>
    <xf numFmtId="49" fontId="36" fillId="0" borderId="1983"/>
    <xf numFmtId="0" fontId="95" fillId="0" borderId="2005" applyNumberFormat="0" applyFill="0" applyAlignment="0" applyProtection="0"/>
    <xf numFmtId="233" fontId="35" fillId="0" borderId="2006">
      <alignment horizontal="center" vertical="center"/>
      <protection locked="0"/>
    </xf>
    <xf numFmtId="236" fontId="35" fillId="0" borderId="2006">
      <alignment horizontal="right" vertical="center"/>
      <protection locked="0"/>
    </xf>
    <xf numFmtId="332" fontId="35" fillId="0" borderId="1726" applyFill="0">
      <alignment horizontal="center" vertical="center"/>
    </xf>
    <xf numFmtId="49" fontId="253" fillId="47" borderId="1726">
      <alignment horizontal="center"/>
    </xf>
    <xf numFmtId="175" fontId="43" fillId="0" borderId="1726" applyBorder="0"/>
    <xf numFmtId="311" fontId="219" fillId="0" borderId="1956" applyBorder="0">
      <protection locked="0"/>
    </xf>
    <xf numFmtId="269" fontId="115" fillId="45" borderId="1975">
      <protection hidden="1"/>
    </xf>
    <xf numFmtId="202" fontId="115" fillId="18" borderId="1975">
      <alignment horizontal="right"/>
      <protection hidden="1"/>
    </xf>
    <xf numFmtId="4" fontId="27" fillId="19" borderId="1955" applyNumberFormat="0" applyProtection="0">
      <alignment horizontal="left" vertical="center" indent="1"/>
    </xf>
    <xf numFmtId="49" fontId="36" fillId="0" borderId="1983"/>
    <xf numFmtId="0" fontId="85" fillId="0" borderId="1997"/>
    <xf numFmtId="0" fontId="95" fillId="0" borderId="1949" applyNumberFormat="0" applyFill="0" applyAlignment="0" applyProtection="0"/>
    <xf numFmtId="232" fontId="35" fillId="0" borderId="1950">
      <alignment horizontal="center" vertical="center"/>
      <protection locked="0"/>
    </xf>
    <xf numFmtId="15" fontId="35" fillId="0" borderId="1950">
      <alignment horizontal="center" vertical="center"/>
      <protection locked="0"/>
    </xf>
    <xf numFmtId="233" fontId="35" fillId="0" borderId="1950">
      <alignment horizontal="center" vertical="center"/>
      <protection locked="0"/>
    </xf>
    <xf numFmtId="234" fontId="35" fillId="0" borderId="1950">
      <alignment horizontal="center" vertical="center"/>
      <protection locked="0"/>
    </xf>
    <xf numFmtId="235" fontId="35" fillId="0" borderId="1950">
      <alignment horizontal="center" vertical="center"/>
      <protection locked="0"/>
    </xf>
    <xf numFmtId="236" fontId="35" fillId="0" borderId="1950">
      <alignment horizontal="center" vertical="center"/>
      <protection locked="0"/>
    </xf>
    <xf numFmtId="0" fontId="35" fillId="0" borderId="1950">
      <alignment vertical="center"/>
      <protection locked="0"/>
    </xf>
    <xf numFmtId="232" fontId="35" fillId="0" borderId="1950">
      <alignment horizontal="right" vertical="center"/>
      <protection locked="0"/>
    </xf>
    <xf numFmtId="237" fontId="35" fillId="0" borderId="1950">
      <alignment horizontal="right" vertical="center"/>
      <protection locked="0"/>
    </xf>
    <xf numFmtId="233" fontId="35" fillId="0" borderId="1950">
      <alignment horizontal="right" vertical="center"/>
      <protection locked="0"/>
    </xf>
    <xf numFmtId="234" fontId="35" fillId="0" borderId="1950">
      <alignment horizontal="right" vertical="center"/>
      <protection locked="0"/>
    </xf>
    <xf numFmtId="235" fontId="35" fillId="0" borderId="1950">
      <alignment horizontal="right" vertical="center"/>
      <protection locked="0"/>
    </xf>
    <xf numFmtId="236" fontId="35" fillId="0" borderId="1950">
      <alignment horizontal="right" vertical="center"/>
      <protection locked="0"/>
    </xf>
    <xf numFmtId="0" fontId="103" fillId="38" borderId="1951"/>
    <xf numFmtId="244" fontId="85" fillId="0" borderId="1979"/>
    <xf numFmtId="269" fontId="115" fillId="45" borderId="1975">
      <protection hidden="1"/>
    </xf>
    <xf numFmtId="240" fontId="26" fillId="0" borderId="1948" applyFill="0"/>
    <xf numFmtId="274" fontId="35" fillId="0" borderId="1953"/>
    <xf numFmtId="0" fontId="85" fillId="0" borderId="1954"/>
    <xf numFmtId="0" fontId="148" fillId="0" borderId="1947" applyNumberFormat="0" applyAlignment="0" applyProtection="0">
      <alignment horizontal="left" vertical="center"/>
    </xf>
    <xf numFmtId="323" fontId="3" fillId="23" borderId="1946" applyFill="0" applyBorder="0" applyAlignment="0">
      <alignment horizontal="centerContinuous"/>
    </xf>
    <xf numFmtId="311" fontId="219" fillId="0" borderId="1956" applyBorder="0">
      <protection locked="0"/>
    </xf>
    <xf numFmtId="311" fontId="219" fillId="0" borderId="1958" applyBorder="0">
      <protection locked="0"/>
    </xf>
    <xf numFmtId="233" fontId="35" fillId="0" borderId="1993">
      <alignment horizontal="right" vertical="center"/>
      <protection locked="0"/>
    </xf>
    <xf numFmtId="235" fontId="35" fillId="0" borderId="1993">
      <alignment horizontal="right" vertical="center"/>
      <protection locked="0"/>
    </xf>
    <xf numFmtId="4" fontId="27" fillId="19" borderId="1968" applyNumberFormat="0" applyProtection="0">
      <alignment horizontal="left" vertical="center" indent="1"/>
    </xf>
    <xf numFmtId="232" fontId="35" fillId="0" borderId="1993">
      <alignment horizontal="center" vertical="center"/>
      <protection locked="0"/>
    </xf>
    <xf numFmtId="234" fontId="35" fillId="0" borderId="1993">
      <alignment horizontal="center" vertical="center"/>
      <protection locked="0"/>
    </xf>
    <xf numFmtId="0" fontId="35" fillId="0" borderId="1993">
      <alignment vertical="center"/>
      <protection locked="0"/>
    </xf>
    <xf numFmtId="0" fontId="95" fillId="0" borderId="1992" applyNumberFormat="0" applyFill="0" applyAlignment="0" applyProtection="0"/>
    <xf numFmtId="0" fontId="95" fillId="0" borderId="1962" applyNumberFormat="0" applyFill="0" applyAlignment="0" applyProtection="0"/>
    <xf numFmtId="232" fontId="35" fillId="0" borderId="1963">
      <alignment horizontal="center" vertical="center"/>
      <protection locked="0"/>
    </xf>
    <xf numFmtId="15" fontId="35" fillId="0" borderId="1963">
      <alignment horizontal="center" vertical="center"/>
      <protection locked="0"/>
    </xf>
    <xf numFmtId="233" fontId="35" fillId="0" borderId="1963">
      <alignment horizontal="center" vertical="center"/>
      <protection locked="0"/>
    </xf>
    <xf numFmtId="234" fontId="35" fillId="0" borderId="1963">
      <alignment horizontal="center" vertical="center"/>
      <protection locked="0"/>
    </xf>
    <xf numFmtId="235" fontId="35" fillId="0" borderId="1963">
      <alignment horizontal="center" vertical="center"/>
      <protection locked="0"/>
    </xf>
    <xf numFmtId="236" fontId="35" fillId="0" borderId="1963">
      <alignment horizontal="center" vertical="center"/>
      <protection locked="0"/>
    </xf>
    <xf numFmtId="0" fontId="35" fillId="0" borderId="1963">
      <alignment vertical="center"/>
      <protection locked="0"/>
    </xf>
    <xf numFmtId="232" fontId="35" fillId="0" borderId="1963">
      <alignment horizontal="right" vertical="center"/>
      <protection locked="0"/>
    </xf>
    <xf numFmtId="237" fontId="35" fillId="0" borderId="1963">
      <alignment horizontal="right" vertical="center"/>
      <protection locked="0"/>
    </xf>
    <xf numFmtId="233" fontId="35" fillId="0" borderId="1963">
      <alignment horizontal="right" vertical="center"/>
      <protection locked="0"/>
    </xf>
    <xf numFmtId="234" fontId="35" fillId="0" borderId="1963">
      <alignment horizontal="right" vertical="center"/>
      <protection locked="0"/>
    </xf>
    <xf numFmtId="235" fontId="35" fillId="0" borderId="1963">
      <alignment horizontal="right" vertical="center"/>
      <protection locked="0"/>
    </xf>
    <xf numFmtId="236" fontId="35" fillId="0" borderId="1963">
      <alignment horizontal="right" vertical="center"/>
      <protection locked="0"/>
    </xf>
    <xf numFmtId="0" fontId="103" fillId="38" borderId="1964"/>
    <xf numFmtId="274" fontId="35" fillId="0" borderId="1966"/>
    <xf numFmtId="0" fontId="85" fillId="0" borderId="1967"/>
    <xf numFmtId="311" fontId="219" fillId="0" borderId="1958" applyBorder="0">
      <protection locked="0"/>
    </xf>
    <xf numFmtId="0" fontId="115" fillId="18" borderId="1975" applyProtection="0">
      <alignment horizontal="right"/>
      <protection locked="0"/>
    </xf>
    <xf numFmtId="311" fontId="219" fillId="0" borderId="1970" applyBorder="0">
      <protection locked="0"/>
    </xf>
    <xf numFmtId="0" fontId="59" fillId="74" borderId="1984">
      <alignment horizontal="left" vertical="center" wrapText="1"/>
    </xf>
    <xf numFmtId="235" fontId="35" fillId="0" borderId="1993">
      <alignment horizontal="center" vertical="center"/>
      <protection locked="0"/>
    </xf>
    <xf numFmtId="4" fontId="27" fillId="19" borderId="1985" applyNumberFormat="0" applyProtection="0">
      <alignment horizontal="left" vertical="center" indent="1"/>
    </xf>
    <xf numFmtId="0" fontId="95" fillId="0" borderId="1976" applyNumberFormat="0" applyFill="0" applyAlignment="0" applyProtection="0"/>
    <xf numFmtId="232" fontId="35" fillId="0" borderId="1977">
      <alignment horizontal="center" vertical="center"/>
      <protection locked="0"/>
    </xf>
    <xf numFmtId="15" fontId="35" fillId="0" borderId="1977">
      <alignment horizontal="center" vertical="center"/>
      <protection locked="0"/>
    </xf>
    <xf numFmtId="233" fontId="35" fillId="0" borderId="1977">
      <alignment horizontal="center" vertical="center"/>
      <protection locked="0"/>
    </xf>
    <xf numFmtId="234" fontId="35" fillId="0" borderId="1977">
      <alignment horizontal="center" vertical="center"/>
      <protection locked="0"/>
    </xf>
    <xf numFmtId="235" fontId="35" fillId="0" borderId="1977">
      <alignment horizontal="center" vertical="center"/>
      <protection locked="0"/>
    </xf>
    <xf numFmtId="236" fontId="35" fillId="0" borderId="1977">
      <alignment horizontal="center" vertical="center"/>
      <protection locked="0"/>
    </xf>
    <xf numFmtId="0" fontId="35" fillId="0" borderId="1977">
      <alignment vertical="center"/>
      <protection locked="0"/>
    </xf>
    <xf numFmtId="232" fontId="35" fillId="0" borderId="1977">
      <alignment horizontal="right" vertical="center"/>
      <protection locked="0"/>
    </xf>
    <xf numFmtId="237" fontId="35" fillId="0" borderId="1977">
      <alignment horizontal="right" vertical="center"/>
      <protection locked="0"/>
    </xf>
    <xf numFmtId="233" fontId="35" fillId="0" borderId="1977">
      <alignment horizontal="right" vertical="center"/>
      <protection locked="0"/>
    </xf>
    <xf numFmtId="234" fontId="35" fillId="0" borderId="1977">
      <alignment horizontal="right" vertical="center"/>
      <protection locked="0"/>
    </xf>
    <xf numFmtId="235" fontId="35" fillId="0" borderId="1977">
      <alignment horizontal="right" vertical="center"/>
      <protection locked="0"/>
    </xf>
    <xf numFmtId="236" fontId="35" fillId="0" borderId="1977">
      <alignment horizontal="right" vertical="center"/>
      <protection locked="0"/>
    </xf>
    <xf numFmtId="0" fontId="103" fillId="38" borderId="1978"/>
    <xf numFmtId="240" fontId="26" fillId="0" borderId="1973" applyFill="0"/>
    <xf numFmtId="274" fontId="35" fillId="0" borderId="1980"/>
    <xf numFmtId="0" fontId="85" fillId="0" borderId="1982"/>
    <xf numFmtId="0" fontId="148" fillId="0" borderId="1972" applyNumberFormat="0" applyAlignment="0" applyProtection="0">
      <alignment horizontal="left" vertical="center"/>
    </xf>
    <xf numFmtId="323" fontId="3" fillId="23" borderId="1971" applyFill="0" applyBorder="0" applyAlignment="0">
      <alignment horizontal="centerContinuous"/>
    </xf>
    <xf numFmtId="311" fontId="219" fillId="0" borderId="1970" applyBorder="0">
      <protection locked="0"/>
    </xf>
    <xf numFmtId="0" fontId="95" fillId="0" borderId="1992" applyNumberFormat="0" applyFill="0" applyAlignment="0" applyProtection="0"/>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0" fontId="103" fillId="38" borderId="1994"/>
    <xf numFmtId="244" fontId="85" fillId="0" borderId="1995"/>
    <xf numFmtId="274" fontId="35" fillId="0" borderId="1996"/>
    <xf numFmtId="0" fontId="85" fillId="0" borderId="1997"/>
    <xf numFmtId="311" fontId="219" fillId="0" borderId="1988" applyBorder="0">
      <protection locked="0"/>
    </xf>
    <xf numFmtId="235" fontId="35" fillId="0" borderId="2006">
      <alignment horizontal="right" vertical="center"/>
      <protection locked="0"/>
    </xf>
    <xf numFmtId="4" fontId="27" fillId="19" borderId="1998" applyNumberFormat="0" applyProtection="0">
      <alignment horizontal="left" vertical="center" indent="1"/>
    </xf>
    <xf numFmtId="0" fontId="95" fillId="0" borderId="1992" applyNumberFormat="0" applyFill="0" applyAlignment="0" applyProtection="0"/>
    <xf numFmtId="232" fontId="35" fillId="0" borderId="1993">
      <alignment horizontal="center" vertical="center"/>
      <protection locked="0"/>
    </xf>
    <xf numFmtId="15" fontId="35" fillId="0" borderId="1993">
      <alignment horizontal="center" vertical="center"/>
      <protection locked="0"/>
    </xf>
    <xf numFmtId="233"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236" fontId="35" fillId="0" borderId="1993">
      <alignment horizontal="center" vertical="center"/>
      <protection locked="0"/>
    </xf>
    <xf numFmtId="0" fontId="35" fillId="0" borderId="1993">
      <alignment vertical="center"/>
      <protection locked="0"/>
    </xf>
    <xf numFmtId="232" fontId="35" fillId="0" borderId="1993">
      <alignment horizontal="right" vertical="center"/>
      <protection locked="0"/>
    </xf>
    <xf numFmtId="237" fontId="35" fillId="0" borderId="1993">
      <alignment horizontal="right" vertical="center"/>
      <protection locked="0"/>
    </xf>
    <xf numFmtId="233" fontId="35" fillId="0" borderId="1993">
      <alignment horizontal="right" vertical="center"/>
      <protection locked="0"/>
    </xf>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0" fontId="103" fillId="38" borderId="1994"/>
    <xf numFmtId="274" fontId="35" fillId="0" borderId="1996"/>
    <xf numFmtId="0" fontId="85" fillId="0" borderId="1997"/>
    <xf numFmtId="0" fontId="148" fillId="0" borderId="1990" applyNumberFormat="0" applyAlignment="0" applyProtection="0">
      <alignment horizontal="left" vertical="center"/>
    </xf>
    <xf numFmtId="323" fontId="3" fillId="23" borderId="1989" applyFill="0" applyBorder="0" applyAlignment="0">
      <alignment horizontal="centerContinuous"/>
    </xf>
    <xf numFmtId="311" fontId="219" fillId="0" borderId="1988" applyBorder="0">
      <protection locked="0"/>
    </xf>
    <xf numFmtId="311" fontId="219" fillId="0" borderId="2000" applyBorder="0">
      <protection locked="0"/>
    </xf>
    <xf numFmtId="4" fontId="27" fillId="19" borderId="2004" applyNumberFormat="0" applyProtection="0">
      <alignment horizontal="left" vertical="center" indent="1"/>
    </xf>
    <xf numFmtId="0" fontId="95" fillId="0" borderId="2005" applyNumberFormat="0" applyFill="0" applyAlignment="0" applyProtection="0"/>
    <xf numFmtId="232" fontId="35" fillId="0" borderId="2006">
      <alignment horizontal="center" vertical="center"/>
      <protection locked="0"/>
    </xf>
    <xf numFmtId="15" fontId="35" fillId="0" borderId="2006">
      <alignment horizontal="center" vertical="center"/>
      <protection locked="0"/>
    </xf>
    <xf numFmtId="233" fontId="35" fillId="0" borderId="2006">
      <alignment horizontal="center" vertical="center"/>
      <protection locked="0"/>
    </xf>
    <xf numFmtId="234" fontId="35" fillId="0" borderId="2006">
      <alignment horizontal="center" vertical="center"/>
      <protection locked="0"/>
    </xf>
    <xf numFmtId="235" fontId="35" fillId="0" borderId="2006">
      <alignment horizontal="center" vertical="center"/>
      <protection locked="0"/>
    </xf>
    <xf numFmtId="236" fontId="35" fillId="0" borderId="2006">
      <alignment horizontal="center" vertical="center"/>
      <protection locked="0"/>
    </xf>
    <xf numFmtId="0" fontId="35" fillId="0" borderId="2006">
      <alignment vertical="center"/>
      <protection locked="0"/>
    </xf>
    <xf numFmtId="232" fontId="35" fillId="0" borderId="2006">
      <alignment horizontal="right" vertical="center"/>
      <protection locked="0"/>
    </xf>
    <xf numFmtId="237" fontId="35" fillId="0" borderId="2006">
      <alignment horizontal="right" vertical="center"/>
      <protection locked="0"/>
    </xf>
    <xf numFmtId="233" fontId="35" fillId="0" borderId="2006">
      <alignment horizontal="right" vertical="center"/>
      <protection locked="0"/>
    </xf>
    <xf numFmtId="234" fontId="35" fillId="0" borderId="2006">
      <alignment horizontal="right" vertical="center"/>
      <protection locked="0"/>
    </xf>
    <xf numFmtId="235" fontId="35" fillId="0" borderId="2006">
      <alignment horizontal="right" vertical="center"/>
      <protection locked="0"/>
    </xf>
    <xf numFmtId="236" fontId="35" fillId="0" borderId="2006">
      <alignment horizontal="right" vertical="center"/>
      <protection locked="0"/>
    </xf>
    <xf numFmtId="0" fontId="103" fillId="38" borderId="2007"/>
    <xf numFmtId="274" fontId="35" fillId="0" borderId="2009"/>
    <xf numFmtId="0" fontId="85" fillId="0" borderId="2010"/>
    <xf numFmtId="311" fontId="219" fillId="0" borderId="2000" applyBorder="0">
      <protection locked="0"/>
    </xf>
    <xf numFmtId="240" fontId="26" fillId="0" borderId="2052" applyFill="0"/>
    <xf numFmtId="175" fontId="40" fillId="0" borderId="2011">
      <protection locked="0"/>
    </xf>
    <xf numFmtId="175" fontId="43" fillId="0" borderId="1987" applyBorder="0"/>
    <xf numFmtId="311" fontId="219" fillId="0" borderId="2049" applyBorder="0">
      <protection locked="0"/>
    </xf>
    <xf numFmtId="175" fontId="46" fillId="0" borderId="1987"/>
    <xf numFmtId="274" fontId="35" fillId="0" borderId="2033"/>
    <xf numFmtId="0" fontId="95" fillId="0" borderId="2053" applyNumberFormat="0" applyFill="0" applyAlignment="0" applyProtection="0"/>
    <xf numFmtId="274" fontId="35" fillId="0" borderId="2033"/>
    <xf numFmtId="274" fontId="35" fillId="0" borderId="2057"/>
    <xf numFmtId="0" fontId="35" fillId="0" borderId="2054">
      <alignment vertical="center"/>
      <protection locked="0"/>
    </xf>
    <xf numFmtId="232" fontId="35" fillId="0" borderId="2018">
      <alignment horizontal="center" vertical="center"/>
      <protection locked="0"/>
    </xf>
    <xf numFmtId="0" fontId="95" fillId="0" borderId="2029" applyNumberFormat="0" applyFill="0" applyAlignment="0" applyProtection="0"/>
    <xf numFmtId="0" fontId="95" fillId="0" borderId="2053" applyNumberFormat="0" applyFill="0" applyAlignment="0" applyProtection="0"/>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0" fontId="95" fillId="0" borderId="2017" applyNumberFormat="0" applyFill="0" applyAlignment="0" applyProtection="0"/>
    <xf numFmtId="311" fontId="219" fillId="0" borderId="2013" applyBorder="0">
      <protection locked="0"/>
    </xf>
    <xf numFmtId="0" fontId="85" fillId="0" borderId="2022"/>
    <xf numFmtId="274" fontId="35" fillId="0" borderId="2021"/>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232" fontId="35" fillId="0" borderId="2018">
      <alignment horizontal="center" vertical="center"/>
      <protection locked="0"/>
    </xf>
    <xf numFmtId="0" fontId="95" fillId="0" borderId="2017" applyNumberFormat="0" applyFill="0" applyAlignment="0" applyProtection="0"/>
    <xf numFmtId="233" fontId="35" fillId="0" borderId="2054">
      <alignment horizontal="right" vertical="center"/>
      <protection locked="0"/>
    </xf>
    <xf numFmtId="4" fontId="27" fillId="19" borderId="2023" applyNumberFormat="0" applyProtection="0">
      <alignment horizontal="left" vertical="center" indent="1"/>
    </xf>
    <xf numFmtId="232" fontId="35" fillId="0" borderId="2054">
      <alignment horizontal="right" vertical="center"/>
      <protection locked="0"/>
    </xf>
    <xf numFmtId="234" fontId="35" fillId="0" borderId="2054">
      <alignment horizontal="center" vertical="center"/>
      <protection locked="0"/>
    </xf>
    <xf numFmtId="4" fontId="27" fillId="19" borderId="2023" applyNumberFormat="0" applyProtection="0">
      <alignment horizontal="left" vertical="center" indent="1"/>
    </xf>
    <xf numFmtId="0" fontId="85" fillId="0" borderId="2047"/>
    <xf numFmtId="274" fontId="35" fillId="0" borderId="2046"/>
    <xf numFmtId="244" fontId="85" fillId="0" borderId="2045"/>
    <xf numFmtId="0" fontId="103" fillId="38" borderId="2044"/>
    <xf numFmtId="236" fontId="35" fillId="0" borderId="2043">
      <alignment horizontal="right" vertical="center"/>
      <protection locked="0"/>
    </xf>
    <xf numFmtId="235" fontId="35" fillId="0" borderId="2043">
      <alignment horizontal="right" vertical="center"/>
      <protection locked="0"/>
    </xf>
    <xf numFmtId="234" fontId="35" fillId="0" borderId="2043">
      <alignment horizontal="right" vertical="center"/>
      <protection locked="0"/>
    </xf>
    <xf numFmtId="233" fontId="35" fillId="0" borderId="2043">
      <alignment horizontal="right" vertical="center"/>
      <protection locked="0"/>
    </xf>
    <xf numFmtId="237" fontId="35" fillId="0" borderId="2043">
      <alignment horizontal="right" vertical="center"/>
      <protection locked="0"/>
    </xf>
    <xf numFmtId="232" fontId="35" fillId="0" borderId="2043">
      <alignment horizontal="right" vertical="center"/>
      <protection locked="0"/>
    </xf>
    <xf numFmtId="0" fontId="35" fillId="0" borderId="2043">
      <alignment vertical="center"/>
      <protection locked="0"/>
    </xf>
    <xf numFmtId="236" fontId="35" fillId="0" borderId="2043">
      <alignment horizontal="center" vertical="center"/>
      <protection locked="0"/>
    </xf>
    <xf numFmtId="235" fontId="35" fillId="0" borderId="2043">
      <alignment horizontal="center" vertical="center"/>
      <protection locked="0"/>
    </xf>
    <xf numFmtId="234" fontId="35" fillId="0" borderId="2043">
      <alignment horizontal="center" vertical="center"/>
      <protection locked="0"/>
    </xf>
    <xf numFmtId="233" fontId="35" fillId="0" borderId="2043">
      <alignment horizontal="center" vertical="center"/>
      <protection locked="0"/>
    </xf>
    <xf numFmtId="15" fontId="35" fillId="0" borderId="2043">
      <alignment horizontal="center" vertical="center"/>
      <protection locked="0"/>
    </xf>
    <xf numFmtId="232" fontId="35" fillId="0" borderId="2043">
      <alignment horizontal="center" vertical="center"/>
      <protection locked="0"/>
    </xf>
    <xf numFmtId="0" fontId="95" fillId="0" borderId="2042" applyNumberFormat="0" applyFill="0" applyAlignment="0" applyProtection="0"/>
    <xf numFmtId="4" fontId="27" fillId="19" borderId="2041" applyNumberFormat="0" applyProtection="0">
      <alignment horizontal="left" vertical="center" indent="1"/>
    </xf>
    <xf numFmtId="1" fontId="3" fillId="1" borderId="2012">
      <protection locked="0"/>
    </xf>
    <xf numFmtId="4" fontId="27" fillId="19" borderId="2041" applyNumberFormat="0" applyProtection="0">
      <alignment horizontal="left" vertical="center" indent="1"/>
    </xf>
    <xf numFmtId="311" fontId="219" fillId="0" borderId="2013" applyBorder="0">
      <protection locked="0"/>
    </xf>
    <xf numFmtId="1" fontId="3" fillId="1" borderId="2036">
      <protection locked="0"/>
    </xf>
    <xf numFmtId="311" fontId="219" fillId="0" borderId="2037" applyBorder="0">
      <protection locked="0"/>
    </xf>
    <xf numFmtId="323" fontId="3" fillId="23" borderId="2014" applyFill="0" applyBorder="0" applyAlignment="0">
      <alignment horizontal="centerContinuous"/>
    </xf>
    <xf numFmtId="0" fontId="148" fillId="0" borderId="2015" applyNumberFormat="0" applyAlignment="0" applyProtection="0">
      <alignment horizontal="left" vertical="center"/>
    </xf>
    <xf numFmtId="323" fontId="3" fillId="23" borderId="2038" applyFill="0" applyBorder="0" applyAlignment="0">
      <alignment horizontal="centerContinuous"/>
    </xf>
    <xf numFmtId="0" fontId="85" fillId="0" borderId="2022"/>
    <xf numFmtId="274" fontId="35" fillId="0" borderId="2021"/>
    <xf numFmtId="240" fontId="26" fillId="0" borderId="2016" applyFill="0"/>
    <xf numFmtId="240" fontId="26" fillId="0" borderId="2040" applyFill="0"/>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232" fontId="35" fillId="0" borderId="2018">
      <alignment horizontal="center" vertical="center"/>
      <protection locked="0"/>
    </xf>
    <xf numFmtId="0" fontId="95" fillId="0" borderId="2017" applyNumberFormat="0" applyFill="0" applyAlignment="0" applyProtection="0"/>
    <xf numFmtId="0" fontId="95" fillId="0" borderId="2053" applyNumberFormat="0" applyFill="0" applyAlignment="0" applyProtection="0"/>
    <xf numFmtId="232" fontId="35" fillId="0" borderId="2054">
      <alignment horizontal="center" vertical="center"/>
      <protection locked="0"/>
    </xf>
    <xf numFmtId="15" fontId="35" fillId="0" borderId="2054">
      <alignment horizontal="center" vertical="center"/>
      <protection locked="0"/>
    </xf>
    <xf numFmtId="233"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236" fontId="35" fillId="0" borderId="2054">
      <alignment horizontal="center"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0" fontId="103" fillId="38" borderId="2055"/>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44" fontId="85" fillId="0" borderId="2032"/>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4" fontId="85" fillId="0" borderId="2020"/>
    <xf numFmtId="0" fontId="85" fillId="0" borderId="2058"/>
    <xf numFmtId="240" fontId="26" fillId="0" borderId="2016" applyFill="0"/>
    <xf numFmtId="274" fontId="35" fillId="0" borderId="2021"/>
    <xf numFmtId="0" fontId="148" fillId="0" borderId="2051" applyNumberFormat="0" applyAlignment="0" applyProtection="0">
      <alignment horizontal="left" vertical="center"/>
    </xf>
    <xf numFmtId="323" fontId="3" fillId="23" borderId="2050" applyFill="0" applyBorder="0" applyAlignment="0">
      <alignment horizontal="centerContinuous"/>
    </xf>
    <xf numFmtId="1" fontId="3" fillId="1" borderId="2048">
      <protection locked="0"/>
    </xf>
    <xf numFmtId="0" fontId="148" fillId="0" borderId="2027" applyNumberFormat="0" applyAlignment="0" applyProtection="0">
      <alignment horizontal="left" vertical="center"/>
    </xf>
    <xf numFmtId="0" fontId="85" fillId="0" borderId="2022"/>
    <xf numFmtId="4" fontId="27" fillId="19" borderId="2041" applyNumberFormat="0" applyProtection="0">
      <alignment horizontal="left" vertical="center" indent="1"/>
    </xf>
    <xf numFmtId="4" fontId="27" fillId="19" borderId="2041" applyNumberFormat="0" applyProtection="0">
      <alignment horizontal="left" vertical="center" indent="1"/>
    </xf>
    <xf numFmtId="232" fontId="35" fillId="0" borderId="2054">
      <alignment horizontal="center" vertical="center"/>
      <protection locked="0"/>
    </xf>
    <xf numFmtId="15"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0" fontId="35" fillId="0" borderId="2054">
      <alignment vertical="center"/>
      <protection locked="0"/>
    </xf>
    <xf numFmtId="232" fontId="35" fillId="0" borderId="2054">
      <alignment horizontal="right" vertical="center"/>
      <protection locked="0"/>
    </xf>
    <xf numFmtId="237" fontId="35" fillId="0" borderId="2054">
      <alignment horizontal="right" vertical="center"/>
      <protection locked="0"/>
    </xf>
    <xf numFmtId="234" fontId="35" fillId="0" borderId="2054">
      <alignment horizontal="right" vertical="center"/>
      <protection locked="0"/>
    </xf>
    <xf numFmtId="236" fontId="35" fillId="0" borderId="2054">
      <alignment horizontal="right" vertical="center"/>
      <protection locked="0"/>
    </xf>
    <xf numFmtId="0" fontId="103" fillId="38" borderId="2055"/>
    <xf numFmtId="244" fontId="85" fillId="0" borderId="2056"/>
    <xf numFmtId="274" fontId="35" fillId="0" borderId="2057"/>
    <xf numFmtId="311" fontId="219" fillId="0" borderId="2037" applyBorder="0">
      <protection locked="0"/>
    </xf>
    <xf numFmtId="0" fontId="148" fillId="0" borderId="2015" applyNumberFormat="0" applyAlignment="0" applyProtection="0">
      <alignment horizontal="left" vertical="center"/>
    </xf>
    <xf numFmtId="0" fontId="95" fillId="0" borderId="2053" applyNumberFormat="0" applyFill="0" applyAlignment="0" applyProtection="0"/>
    <xf numFmtId="15" fontId="35" fillId="0" borderId="2054">
      <alignment horizontal="center" vertical="center"/>
      <protection locked="0"/>
    </xf>
    <xf numFmtId="234" fontId="35" fillId="0" borderId="2054">
      <alignment horizontal="center" vertical="center"/>
      <protection locked="0"/>
    </xf>
    <xf numFmtId="236" fontId="35" fillId="0" borderId="2054">
      <alignment horizontal="center" vertical="center"/>
      <protection locked="0"/>
    </xf>
    <xf numFmtId="232" fontId="35" fillId="0" borderId="2054">
      <alignment horizontal="right" vertical="center"/>
      <protection locked="0"/>
    </xf>
    <xf numFmtId="237" fontId="35" fillId="0" borderId="2054">
      <alignment horizontal="right" vertical="center"/>
      <protection locked="0"/>
    </xf>
    <xf numFmtId="233" fontId="35" fillId="0" borderId="2054">
      <alignment horizontal="right" vertical="center"/>
      <protection locked="0"/>
    </xf>
    <xf numFmtId="234" fontId="35" fillId="0" borderId="2054">
      <alignment horizontal="right" vertical="center"/>
      <protection locked="0"/>
    </xf>
    <xf numFmtId="236" fontId="35" fillId="0" borderId="2054">
      <alignment horizontal="right" vertical="center"/>
      <protection locked="0"/>
    </xf>
    <xf numFmtId="0" fontId="103" fillId="38" borderId="2055"/>
    <xf numFmtId="311" fontId="219" fillId="0" borderId="2025" applyBorder="0">
      <protection locked="0"/>
    </xf>
    <xf numFmtId="323" fontId="3" fillId="23" borderId="2014" applyFill="0" applyBorder="0" applyAlignment="0">
      <alignment horizontal="centerContinuous"/>
    </xf>
    <xf numFmtId="1" fontId="3" fillId="1" borderId="2024">
      <protection locked="0"/>
    </xf>
    <xf numFmtId="311" fontId="219" fillId="0" borderId="2049" applyBorder="0">
      <protection locked="0"/>
    </xf>
    <xf numFmtId="232" fontId="35" fillId="0" borderId="2054">
      <alignment horizontal="center" vertical="center"/>
      <protection locked="0"/>
    </xf>
    <xf numFmtId="15" fontId="35" fillId="0" borderId="2054">
      <alignment horizontal="center" vertical="center"/>
      <protection locked="0"/>
    </xf>
    <xf numFmtId="4" fontId="27" fillId="19" borderId="2035" applyNumberFormat="0" applyProtection="0">
      <alignment horizontal="left" vertical="center" indent="1"/>
    </xf>
    <xf numFmtId="4" fontId="27" fillId="19" borderId="2035" applyNumberFormat="0" applyProtection="0">
      <alignment horizontal="left" vertical="center" indent="1"/>
    </xf>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311" fontId="219" fillId="0" borderId="2013" applyBorder="0">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0" fontId="103" fillId="38" borderId="2031"/>
    <xf numFmtId="1" fontId="3" fillId="1" borderId="2012">
      <protection locked="0"/>
    </xf>
    <xf numFmtId="244" fontId="85" fillId="0" borderId="2032"/>
    <xf numFmtId="0" fontId="85" fillId="0" borderId="2034"/>
    <xf numFmtId="311" fontId="219" fillId="0" borderId="2025" applyBorder="0">
      <protection locked="0"/>
    </xf>
    <xf numFmtId="0" fontId="95" fillId="0" borderId="2029" applyNumberFormat="0" applyFill="0" applyAlignment="0" applyProtection="0"/>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244" fontId="85" fillId="0" borderId="2032"/>
    <xf numFmtId="0" fontId="85" fillId="0" borderId="2034"/>
    <xf numFmtId="236" fontId="35" fillId="0" borderId="2054">
      <alignment horizontal="center" vertical="center"/>
      <protection locked="0"/>
    </xf>
    <xf numFmtId="274" fontId="35" fillId="0" borderId="2057"/>
    <xf numFmtId="235" fontId="35" fillId="0" borderId="2054">
      <alignment horizontal="center" vertical="center"/>
      <protection locked="0"/>
    </xf>
    <xf numFmtId="4" fontId="27" fillId="19" borderId="1914" applyNumberFormat="0" applyProtection="0">
      <alignment horizontal="left" vertical="center" indent="1"/>
    </xf>
    <xf numFmtId="244" fontId="85" fillId="0" borderId="2056"/>
    <xf numFmtId="4" fontId="27" fillId="19" borderId="2023" applyNumberFormat="0" applyProtection="0">
      <alignment horizontal="left" vertical="center" indent="1"/>
    </xf>
    <xf numFmtId="0" fontId="88" fillId="0" borderId="1974"/>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0" fontId="103" fillId="38" borderId="1928"/>
    <xf numFmtId="244" fontId="85" fillId="0" borderId="1905"/>
    <xf numFmtId="274" fontId="35" fillId="0" borderId="1930"/>
    <xf numFmtId="0" fontId="85" fillId="0" borderId="1931"/>
    <xf numFmtId="175" fontId="3" fillId="9" borderId="1974" applyNumberFormat="0" applyFont="0" applyBorder="0" applyAlignment="0">
      <alignment horizontal="centerContinuous"/>
    </xf>
    <xf numFmtId="0" fontId="148" fillId="0" borderId="1974">
      <alignment horizontal="left" vertical="center"/>
    </xf>
    <xf numFmtId="237" fontId="35" fillId="0" borderId="2054">
      <alignment horizontal="right" vertical="center"/>
      <protection locked="0"/>
    </xf>
    <xf numFmtId="311" fontId="219" fillId="0" borderId="2013" applyBorder="0">
      <protection locked="0"/>
    </xf>
    <xf numFmtId="1" fontId="3" fillId="1" borderId="1933">
      <protection locked="0"/>
    </xf>
    <xf numFmtId="237" fontId="35" fillId="0" borderId="2030">
      <alignment horizontal="right" vertical="center"/>
      <protection locked="0"/>
    </xf>
    <xf numFmtId="0" fontId="103" fillId="38" borderId="2031"/>
    <xf numFmtId="0" fontId="88" fillId="0" borderId="1974"/>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4" fontId="85" fillId="0" borderId="2020"/>
    <xf numFmtId="274" fontId="35" fillId="0" borderId="2033"/>
    <xf numFmtId="240" fontId="26" fillId="0" borderId="2028" applyFill="0"/>
    <xf numFmtId="274" fontId="35" fillId="0" borderId="2021"/>
    <xf numFmtId="0" fontId="85" fillId="0" borderId="2034"/>
    <xf numFmtId="0" fontId="85" fillId="0" borderId="2022"/>
    <xf numFmtId="323" fontId="3" fillId="23" borderId="2026" applyFill="0" applyBorder="0" applyAlignment="0">
      <alignment horizontal="centerContinuous"/>
    </xf>
    <xf numFmtId="175" fontId="3" fillId="9" borderId="1974" applyNumberFormat="0" applyFont="0" applyBorder="0" applyAlignment="0">
      <alignment horizontal="centerContinuous"/>
    </xf>
    <xf numFmtId="236" fontId="35" fillId="0" borderId="2054">
      <alignment horizontal="center" vertical="center"/>
      <protection locked="0"/>
    </xf>
    <xf numFmtId="233" fontId="35" fillId="0" borderId="2054">
      <alignment horizontal="right" vertical="center"/>
      <protection locked="0"/>
    </xf>
    <xf numFmtId="0" fontId="148" fillId="0" borderId="1974">
      <alignment horizontal="left" vertical="center"/>
    </xf>
    <xf numFmtId="233" fontId="35" fillId="0" borderId="2054">
      <alignment horizontal="center" vertical="center"/>
      <protection locked="0"/>
    </xf>
    <xf numFmtId="4" fontId="27" fillId="19" borderId="2041" applyNumberFormat="0" applyProtection="0">
      <alignment horizontal="left" vertical="center" indent="1"/>
    </xf>
    <xf numFmtId="0" fontId="95" fillId="0" borderId="2029" applyNumberFormat="0" applyFill="0" applyAlignment="0" applyProtection="0"/>
    <xf numFmtId="234" fontId="35" fillId="0" borderId="2030">
      <alignment horizontal="center" vertical="center"/>
      <protection locked="0"/>
    </xf>
    <xf numFmtId="311" fontId="219" fillId="0" borderId="2013" applyBorder="0">
      <protection locked="0"/>
    </xf>
    <xf numFmtId="236" fontId="35" fillId="0" borderId="2030">
      <alignment horizontal="right" vertical="center"/>
      <protection locked="0"/>
    </xf>
    <xf numFmtId="4" fontId="27" fillId="19" borderId="2023" applyNumberFormat="0" applyProtection="0">
      <alignment horizontal="left" vertical="center" indent="1"/>
    </xf>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0" fontId="26" fillId="0" borderId="1901" applyFill="0"/>
    <xf numFmtId="274" fontId="35" fillId="0" borderId="2021"/>
    <xf numFmtId="0" fontId="85" fillId="0" borderId="2022"/>
    <xf numFmtId="0" fontId="148" fillId="0" borderId="2015" applyNumberFormat="0" applyAlignment="0" applyProtection="0">
      <alignment horizontal="left" vertical="center"/>
    </xf>
    <xf numFmtId="323" fontId="3" fillId="23" borderId="2014" applyFill="0" applyBorder="0" applyAlignment="0">
      <alignment horizontal="centerContinuous"/>
    </xf>
    <xf numFmtId="311" fontId="219" fillId="0" borderId="2013" applyBorder="0">
      <protection locked="0"/>
    </xf>
    <xf numFmtId="274" fontId="35" fillId="0" borderId="2021"/>
    <xf numFmtId="0" fontId="85" fillId="0" borderId="2022"/>
    <xf numFmtId="0" fontId="148" fillId="0" borderId="2039" applyNumberFormat="0" applyAlignment="0" applyProtection="0">
      <alignment horizontal="left" vertical="center"/>
    </xf>
    <xf numFmtId="311" fontId="219" fillId="0" borderId="2013" applyBorder="0">
      <protection locked="0"/>
    </xf>
    <xf numFmtId="232" fontId="35" fillId="0" borderId="2054">
      <alignment horizontal="right" vertical="center"/>
      <protection locked="0"/>
    </xf>
    <xf numFmtId="4" fontId="27" fillId="19" borderId="2023" applyNumberFormat="0" applyProtection="0">
      <alignment horizontal="left" vertical="center" indent="1"/>
    </xf>
    <xf numFmtId="0" fontId="85" fillId="0" borderId="2058"/>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0" fontId="26" fillId="0" borderId="2016" applyFill="0"/>
    <xf numFmtId="274" fontId="35" fillId="0" borderId="2021"/>
    <xf numFmtId="0" fontId="85" fillId="0" borderId="2022"/>
    <xf numFmtId="0" fontId="148" fillId="0" borderId="2015" applyNumberFormat="0" applyAlignment="0" applyProtection="0">
      <alignment horizontal="left" vertical="center"/>
    </xf>
    <xf numFmtId="323" fontId="3" fillId="23" borderId="2014" applyFill="0" applyBorder="0" applyAlignment="0">
      <alignment horizontal="centerContinuous"/>
    </xf>
    <xf numFmtId="311" fontId="219" fillId="0" borderId="2013" applyBorder="0">
      <protection locked="0"/>
    </xf>
    <xf numFmtId="0" fontId="35" fillId="0" borderId="2054">
      <alignment vertical="center"/>
      <protection locked="0"/>
    </xf>
    <xf numFmtId="233" fontId="35" fillId="0" borderId="2054">
      <alignment horizontal="center" vertical="center"/>
      <protection locked="0"/>
    </xf>
    <xf numFmtId="235" fontId="35" fillId="0" borderId="2054">
      <alignment horizontal="right" vertical="center"/>
      <protection locked="0"/>
    </xf>
    <xf numFmtId="0" fontId="85" fillId="0" borderId="2058"/>
    <xf numFmtId="232" fontId="35" fillId="0" borderId="2054">
      <alignment horizontal="center" vertical="center"/>
      <protection locked="0"/>
    </xf>
    <xf numFmtId="233" fontId="35" fillId="0" borderId="2054">
      <alignment horizontal="center" vertical="center"/>
      <protection locked="0"/>
    </xf>
    <xf numFmtId="235" fontId="35" fillId="0" borderId="2054">
      <alignment horizontal="center" vertical="center"/>
      <protection locked="0"/>
    </xf>
    <xf numFmtId="0" fontId="35" fillId="0" borderId="2054">
      <alignment vertical="center"/>
      <protection locked="0"/>
    </xf>
    <xf numFmtId="235" fontId="35" fillId="0" borderId="2054">
      <alignment horizontal="right" vertical="center"/>
      <protection locked="0"/>
    </xf>
    <xf numFmtId="244" fontId="85" fillId="0" borderId="2056"/>
    <xf numFmtId="311" fontId="219" fillId="0" borderId="2025" applyBorder="0">
      <protection locked="0"/>
    </xf>
    <xf numFmtId="4" fontId="27" fillId="19" borderId="2035" applyNumberFormat="0" applyProtection="0">
      <alignment horizontal="left" vertical="center" indent="1"/>
    </xf>
    <xf numFmtId="0" fontId="95" fillId="0" borderId="2029" applyNumberFormat="0" applyFill="0" applyAlignment="0" applyProtection="0"/>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274" fontId="35" fillId="0" borderId="2033"/>
    <xf numFmtId="0" fontId="85" fillId="0" borderId="2034"/>
    <xf numFmtId="311" fontId="219" fillId="0" borderId="2025" applyBorder="0">
      <protection locked="0"/>
    </xf>
    <xf numFmtId="4" fontId="27" fillId="19" borderId="2041" applyNumberFormat="0" applyProtection="0">
      <alignment horizontal="left" vertical="center" indent="1"/>
    </xf>
    <xf numFmtId="311" fontId="219" fillId="0" borderId="2013" applyBorder="0">
      <protection locked="0"/>
    </xf>
    <xf numFmtId="311" fontId="219" fillId="0" borderId="2013" applyBorder="0">
      <protection locked="0"/>
    </xf>
    <xf numFmtId="237" fontId="35" fillId="0" borderId="2054">
      <alignment horizontal="right" vertical="center"/>
      <protection locked="0"/>
    </xf>
    <xf numFmtId="233" fontId="35" fillId="0" borderId="2054">
      <alignment horizontal="right"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0" fontId="103" fillId="38" borderId="2055"/>
    <xf numFmtId="274" fontId="35" fillId="0" borderId="2057"/>
    <xf numFmtId="0" fontId="85" fillId="0" borderId="2058"/>
    <xf numFmtId="0" fontId="148" fillId="0" borderId="2051" applyNumberFormat="0" applyAlignment="0" applyProtection="0">
      <alignment horizontal="left" vertical="center"/>
    </xf>
    <xf numFmtId="323" fontId="3" fillId="23" borderId="2050" applyFill="0" applyBorder="0" applyAlignment="0">
      <alignment horizontal="centerContinuous"/>
    </xf>
    <xf numFmtId="311" fontId="219" fillId="0" borderId="2037"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4" fontId="85" fillId="0" borderId="2114"/>
    <xf numFmtId="274" fontId="35" fillId="0" borderId="2115"/>
    <xf numFmtId="0" fontId="147" fillId="10" borderId="2062">
      <alignment horizontal="right"/>
    </xf>
    <xf numFmtId="10" fontId="3" fillId="57" borderId="2062" applyNumberFormat="0" applyFont="0" applyBorder="0" applyAlignment="0" applyProtection="0">
      <protection locked="0"/>
    </xf>
    <xf numFmtId="0" fontId="85" fillId="0" borderId="2116"/>
    <xf numFmtId="0" fontId="85" fillId="0" borderId="2140"/>
    <xf numFmtId="4" fontId="27" fillId="19" borderId="2059" applyNumberFormat="0" applyProtection="0">
      <alignment horizontal="left" vertical="center" indent="1"/>
    </xf>
    <xf numFmtId="237" fontId="35" fillId="0" borderId="2124">
      <alignment horizontal="right" vertical="center"/>
      <protection locked="0"/>
    </xf>
    <xf numFmtId="0" fontId="35" fillId="0" borderId="2124">
      <alignment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124">
      <alignment horizontal="center" vertical="center"/>
      <protection locked="0"/>
    </xf>
    <xf numFmtId="0" fontId="103" fillId="38" borderId="2125"/>
    <xf numFmtId="4" fontId="27" fillId="19" borderId="2129" applyNumberFormat="0" applyProtection="0">
      <alignment horizontal="left" vertical="center" indent="1"/>
    </xf>
    <xf numFmtId="309" fontId="156" fillId="6" borderId="2062"/>
    <xf numFmtId="233" fontId="35" fillId="0" borderId="2136">
      <alignment horizontal="right" vertical="center"/>
      <protection locked="0"/>
    </xf>
    <xf numFmtId="15" fontId="35" fillId="0" borderId="2124">
      <alignment horizontal="center" vertical="center"/>
      <protection locked="0"/>
    </xf>
    <xf numFmtId="0" fontId="95" fillId="0" borderId="2135" applyNumberFormat="0" applyFill="0" applyAlignment="0" applyProtection="0"/>
    <xf numFmtId="236" fontId="35" fillId="0" borderId="2136">
      <alignment horizontal="right" vertical="center"/>
      <protection locked="0"/>
    </xf>
    <xf numFmtId="15" fontId="35" fillId="0" borderId="2136">
      <alignment horizontal="center" vertical="center"/>
      <protection locked="0"/>
    </xf>
    <xf numFmtId="246" fontId="48" fillId="0" borderId="2068"/>
    <xf numFmtId="274" fontId="35" fillId="0" borderId="2139"/>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071">
      <alignment horizontal="center" vertical="center"/>
      <protection locked="0"/>
    </xf>
    <xf numFmtId="15" fontId="35" fillId="0" borderId="2071">
      <alignment horizontal="center" vertical="center"/>
      <protection locked="0"/>
    </xf>
    <xf numFmtId="232" fontId="35" fillId="0" borderId="2071">
      <alignment horizontal="center" vertical="center"/>
      <protection locked="0"/>
    </xf>
    <xf numFmtId="0" fontId="95" fillId="0" borderId="2070" applyNumberFormat="0" applyFill="0" applyAlignment="0" applyProtection="0"/>
    <xf numFmtId="0" fontId="88" fillId="0" borderId="2110"/>
    <xf numFmtId="4" fontId="27" fillId="19" borderId="2104" applyNumberFormat="0" applyProtection="0">
      <alignment horizontal="left" vertical="center" indent="1"/>
    </xf>
    <xf numFmtId="234" fontId="35" fillId="0" borderId="2124">
      <alignment horizontal="right" vertical="center"/>
      <protection locked="0"/>
    </xf>
    <xf numFmtId="235" fontId="35" fillId="0" borderId="2136">
      <alignment horizontal="right" vertical="center"/>
      <protection locked="0"/>
    </xf>
    <xf numFmtId="236" fontId="35" fillId="0" borderId="2124">
      <alignment horizontal="center" vertical="center"/>
      <protection locked="0"/>
    </xf>
    <xf numFmtId="233" fontId="35" fillId="0" borderId="2124">
      <alignment horizontal="center" vertical="center"/>
      <protection locked="0"/>
    </xf>
    <xf numFmtId="0" fontId="95" fillId="0" borderId="2123" applyNumberFormat="0" applyFill="0" applyAlignment="0" applyProtection="0"/>
    <xf numFmtId="0" fontId="3" fillId="11" borderId="2067" applyNumberFormat="0">
      <alignment horizontal="left" vertical="center"/>
    </xf>
    <xf numFmtId="4" fontId="27" fillId="19" borderId="2092" applyNumberFormat="0" applyProtection="0">
      <alignment horizontal="left" vertical="center" indent="1"/>
    </xf>
    <xf numFmtId="4" fontId="27" fillId="19" borderId="2141" applyNumberFormat="0" applyProtection="0">
      <alignment horizontal="left" vertical="center" indent="1"/>
    </xf>
    <xf numFmtId="232" fontId="35" fillId="0" borderId="2136">
      <alignment horizontal="center" vertical="center"/>
      <protection locked="0"/>
    </xf>
    <xf numFmtId="232" fontId="35" fillId="0" borderId="2136">
      <alignment horizontal="center" vertical="center"/>
      <protection locked="0"/>
    </xf>
    <xf numFmtId="0" fontId="85" fillId="0" borderId="2128"/>
    <xf numFmtId="244" fontId="85" fillId="0" borderId="2126"/>
    <xf numFmtId="236" fontId="35" fillId="0" borderId="2124">
      <alignment horizontal="right" vertical="center"/>
      <protection locked="0"/>
    </xf>
    <xf numFmtId="234" fontId="35" fillId="0" borderId="2124">
      <alignment horizontal="right" vertical="center"/>
      <protection locked="0"/>
    </xf>
    <xf numFmtId="237" fontId="35" fillId="0" borderId="2124">
      <alignment horizontal="right" vertical="center"/>
      <protection locked="0"/>
    </xf>
    <xf numFmtId="232" fontId="35" fillId="0" borderId="2124">
      <alignment horizontal="right" vertical="center"/>
      <protection locked="0"/>
    </xf>
    <xf numFmtId="236" fontId="35" fillId="0" borderId="2124">
      <alignment horizontal="center" vertical="center"/>
      <protection locked="0"/>
    </xf>
    <xf numFmtId="235" fontId="35" fillId="0" borderId="2124">
      <alignment horizontal="center" vertical="center"/>
      <protection locked="0"/>
    </xf>
    <xf numFmtId="233" fontId="35" fillId="0" borderId="2124">
      <alignment horizontal="center" vertical="center"/>
      <protection locked="0"/>
    </xf>
    <xf numFmtId="15" fontId="35" fillId="0" borderId="2124">
      <alignment horizontal="center" vertical="center"/>
      <protection locked="0"/>
    </xf>
    <xf numFmtId="232" fontId="35" fillId="0" borderId="2124">
      <alignment horizontal="center" vertical="center"/>
      <protection locked="0"/>
    </xf>
    <xf numFmtId="0" fontId="95" fillId="0" borderId="2123" applyNumberFormat="0" applyFill="0" applyAlignment="0" applyProtection="0"/>
    <xf numFmtId="237" fontId="35" fillId="0" borderId="2136">
      <alignment horizontal="right" vertical="center"/>
      <protection locked="0"/>
    </xf>
    <xf numFmtId="4" fontId="27" fillId="19" borderId="2129" applyNumberFormat="0" applyProtection="0">
      <alignment horizontal="left" vertical="center" indent="1"/>
    </xf>
    <xf numFmtId="0" fontId="85" fillId="0" borderId="2140"/>
    <xf numFmtId="0" fontId="95" fillId="0" borderId="2135" applyNumberFormat="0" applyFill="0" applyAlignment="0" applyProtection="0"/>
    <xf numFmtId="4" fontId="27" fillId="19" borderId="2129" applyNumberFormat="0" applyProtection="0">
      <alignment horizontal="left" vertical="center" indent="1"/>
    </xf>
    <xf numFmtId="1" fontId="3" fillId="1" borderId="2093">
      <protection locked="0"/>
    </xf>
    <xf numFmtId="244" fontId="85" fillId="0" borderId="2138"/>
    <xf numFmtId="236" fontId="35" fillId="0" borderId="2136">
      <alignment horizontal="right" vertical="center"/>
      <protection locked="0"/>
    </xf>
    <xf numFmtId="235" fontId="35" fillId="0" borderId="2136">
      <alignment horizontal="right" vertical="center"/>
      <protection locked="0"/>
    </xf>
    <xf numFmtId="234" fontId="35" fillId="0" borderId="2136">
      <alignment horizontal="right" vertical="center"/>
      <protection locked="0"/>
    </xf>
    <xf numFmtId="233" fontId="35" fillId="0" borderId="2136">
      <alignment horizontal="right" vertical="center"/>
      <protection locked="0"/>
    </xf>
    <xf numFmtId="237" fontId="35" fillId="0" borderId="2136">
      <alignment horizontal="right" vertical="center"/>
      <protection locked="0"/>
    </xf>
    <xf numFmtId="232" fontId="35" fillId="0" borderId="2136">
      <alignment horizontal="right" vertical="center"/>
      <protection locked="0"/>
    </xf>
    <xf numFmtId="0" fontId="35" fillId="0" borderId="2136">
      <alignment vertical="center"/>
      <protection locked="0"/>
    </xf>
    <xf numFmtId="236" fontId="35" fillId="0" borderId="2136">
      <alignment horizontal="center" vertical="center"/>
      <protection locked="0"/>
    </xf>
    <xf numFmtId="311" fontId="219" fillId="0" borderId="2094" applyBorder="0">
      <protection locked="0"/>
    </xf>
    <xf numFmtId="234" fontId="35" fillId="0" borderId="2136">
      <alignment horizontal="center" vertical="center"/>
      <protection locked="0"/>
    </xf>
    <xf numFmtId="233" fontId="35" fillId="0" borderId="2136">
      <alignment horizontal="center" vertical="center"/>
      <protection locked="0"/>
    </xf>
    <xf numFmtId="15" fontId="35" fillId="0" borderId="2136">
      <alignment horizontal="center" vertical="center"/>
      <protection locked="0"/>
    </xf>
    <xf numFmtId="0" fontId="95" fillId="0" borderId="2135" applyNumberFormat="0" applyFill="0" applyAlignment="0" applyProtection="0"/>
    <xf numFmtId="311" fontId="219" fillId="0" borderId="2131" applyBorder="0">
      <protection locked="0"/>
    </xf>
    <xf numFmtId="0" fontId="85" fillId="0" borderId="2140"/>
    <xf numFmtId="274" fontId="35" fillId="0" borderId="2139"/>
    <xf numFmtId="235" fontId="35" fillId="0" borderId="2136">
      <alignment horizontal="right" vertical="center"/>
      <protection locked="0"/>
    </xf>
    <xf numFmtId="233" fontId="35" fillId="0" borderId="2136">
      <alignment horizontal="right" vertical="center"/>
      <protection locked="0"/>
    </xf>
    <xf numFmtId="232" fontId="35" fillId="0" borderId="2136">
      <alignment horizontal="right" vertical="center"/>
      <protection locked="0"/>
    </xf>
    <xf numFmtId="0" fontId="35" fillId="0" borderId="2136">
      <alignment vertical="center"/>
      <protection locked="0"/>
    </xf>
    <xf numFmtId="236" fontId="35" fillId="0" borderId="2136">
      <alignment horizontal="center" vertical="center"/>
      <protection locked="0"/>
    </xf>
    <xf numFmtId="235" fontId="35" fillId="0" borderId="2136">
      <alignment horizontal="center" vertical="center"/>
      <protection locked="0"/>
    </xf>
    <xf numFmtId="234" fontId="35" fillId="0" borderId="2136">
      <alignment horizontal="center" vertical="center"/>
      <protection locked="0"/>
    </xf>
    <xf numFmtId="1" fontId="3" fillId="1" borderId="2118">
      <protection locked="0"/>
    </xf>
    <xf numFmtId="311" fontId="219" fillId="0" borderId="2119" applyBorder="0">
      <protection locked="0"/>
    </xf>
    <xf numFmtId="323" fontId="3" fillId="23" borderId="2095" applyFill="0" applyBorder="0" applyAlignment="0">
      <alignment horizontal="centerContinuous"/>
    </xf>
    <xf numFmtId="1" fontId="3" fillId="1" borderId="2130">
      <protection locked="0"/>
    </xf>
    <xf numFmtId="0" fontId="148" fillId="0" borderId="2096" applyNumberFormat="0" applyAlignment="0" applyProtection="0">
      <alignment horizontal="left" vertical="center"/>
    </xf>
    <xf numFmtId="323" fontId="3" fillId="23" borderId="2120" applyFill="0" applyBorder="0" applyAlignment="0">
      <alignment horizontal="centerContinuous"/>
    </xf>
    <xf numFmtId="0" fontId="148" fillId="0" borderId="2121" applyNumberFormat="0" applyAlignment="0" applyProtection="0">
      <alignment horizontal="left" vertical="center"/>
    </xf>
    <xf numFmtId="323" fontId="3" fillId="23" borderId="2132" applyFill="0" applyBorder="0" applyAlignment="0">
      <alignment horizontal="centerContinuous"/>
    </xf>
    <xf numFmtId="0" fontId="85" fillId="0" borderId="2103"/>
    <xf numFmtId="309" fontId="156" fillId="6" borderId="1987"/>
    <xf numFmtId="10" fontId="3" fillId="57" borderId="1987" applyNumberFormat="0" applyFont="0" applyBorder="0" applyAlignment="0" applyProtection="0">
      <protection locked="0"/>
    </xf>
    <xf numFmtId="0" fontId="85" fillId="0" borderId="2140"/>
    <xf numFmtId="274" fontId="35" fillId="0" borderId="2127"/>
    <xf numFmtId="240" fontId="26" fillId="0" borderId="2122" applyFill="0"/>
    <xf numFmtId="261" fontId="48" fillId="0" borderId="2068"/>
    <xf numFmtId="274" fontId="35" fillId="0" borderId="2102"/>
    <xf numFmtId="240" fontId="26" fillId="0" borderId="2097" applyFill="0"/>
    <xf numFmtId="240" fontId="26" fillId="0" borderId="2134"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126"/>
    <xf numFmtId="246" fontId="48" fillId="0" borderId="2068"/>
    <xf numFmtId="0" fontId="104" fillId="43" borderId="1987" applyProtection="0"/>
    <xf numFmtId="0" fontId="103" fillId="38" borderId="2125"/>
    <xf numFmtId="49" fontId="100" fillId="41" borderId="1987">
      <alignment horizontal="center"/>
    </xf>
    <xf numFmtId="236" fontId="35" fillId="0" borderId="2124">
      <alignment horizontal="right" vertical="center"/>
      <protection locked="0"/>
    </xf>
    <xf numFmtId="235" fontId="35" fillId="0" borderId="2124">
      <alignment horizontal="right" vertical="center"/>
      <protection locked="0"/>
    </xf>
    <xf numFmtId="234" fontId="35" fillId="0" borderId="2124">
      <alignment horizontal="right" vertical="center"/>
      <protection locked="0"/>
    </xf>
    <xf numFmtId="233" fontId="35" fillId="0" borderId="2124">
      <alignment horizontal="right" vertical="center"/>
      <protection locked="0"/>
    </xf>
    <xf numFmtId="237" fontId="35" fillId="0" borderId="2124">
      <alignment horizontal="right" vertical="center"/>
      <protection locked="0"/>
    </xf>
    <xf numFmtId="232" fontId="35" fillId="0" borderId="2124">
      <alignment horizontal="right" vertical="center"/>
      <protection locked="0"/>
    </xf>
    <xf numFmtId="0" fontId="35" fillId="0" borderId="2124">
      <alignment vertical="center"/>
      <protection locked="0"/>
    </xf>
    <xf numFmtId="236" fontId="35" fillId="0" borderId="2124">
      <alignment horizontal="center" vertical="center"/>
      <protection locked="0"/>
    </xf>
    <xf numFmtId="235" fontId="35" fillId="0" borderId="2124">
      <alignment horizontal="center" vertical="center"/>
      <protection locked="0"/>
    </xf>
    <xf numFmtId="234" fontId="35" fillId="0" borderId="2124">
      <alignment horizontal="center" vertical="center"/>
      <protection locked="0"/>
    </xf>
    <xf numFmtId="233" fontId="35" fillId="0" borderId="2124">
      <alignment horizontal="center" vertical="center"/>
      <protection locked="0"/>
    </xf>
    <xf numFmtId="15" fontId="35" fillId="0" borderId="2124">
      <alignment horizontal="center" vertical="center"/>
      <protection locked="0"/>
    </xf>
    <xf numFmtId="232" fontId="35" fillId="0" borderId="2124">
      <alignment horizontal="center" vertical="center"/>
      <protection locked="0"/>
    </xf>
    <xf numFmtId="0" fontId="95" fillId="0" borderId="2123" applyNumberFormat="0" applyFill="0" applyAlignment="0" applyProtection="0"/>
    <xf numFmtId="244" fontId="85" fillId="0" borderId="2101"/>
    <xf numFmtId="0" fontId="103" fillId="38" borderId="2137"/>
    <xf numFmtId="234" fontId="35" fillId="0" borderId="2136">
      <alignment horizontal="right" vertical="center"/>
      <protection locked="0"/>
    </xf>
    <xf numFmtId="236" fontId="35" fillId="0" borderId="2136">
      <alignment horizontal="center" vertical="center"/>
      <protection locked="0"/>
    </xf>
    <xf numFmtId="235" fontId="35" fillId="0" borderId="2136">
      <alignment horizontal="center" vertical="center"/>
      <protection locked="0"/>
    </xf>
    <xf numFmtId="234" fontId="35" fillId="0" borderId="2136">
      <alignment horizontal="center" vertical="center"/>
      <protection locked="0"/>
    </xf>
    <xf numFmtId="0" fontId="103" fillId="38" borderId="2100"/>
    <xf numFmtId="233" fontId="35" fillId="0" borderId="2136">
      <alignment horizontal="center" vertical="center"/>
      <protection locked="0"/>
    </xf>
    <xf numFmtId="236" fontId="35" fillId="0" borderId="2099">
      <alignment horizontal="right" vertical="center"/>
      <protection locked="0"/>
    </xf>
    <xf numFmtId="235" fontId="35" fillId="0" borderId="2099">
      <alignment horizontal="right" vertical="center"/>
      <protection locked="0"/>
    </xf>
    <xf numFmtId="234" fontId="35" fillId="0" borderId="2099">
      <alignment horizontal="right" vertical="center"/>
      <protection locked="0"/>
    </xf>
    <xf numFmtId="233" fontId="35" fillId="0" borderId="2099">
      <alignment horizontal="right" vertical="center"/>
      <protection locked="0"/>
    </xf>
    <xf numFmtId="237" fontId="35" fillId="0" borderId="2099">
      <alignment horizontal="right" vertical="center"/>
      <protection locked="0"/>
    </xf>
    <xf numFmtId="232" fontId="35" fillId="0" borderId="2099">
      <alignment horizontal="right" vertical="center"/>
      <protection locked="0"/>
    </xf>
    <xf numFmtId="0" fontId="35" fillId="0" borderId="2099">
      <alignment vertical="center"/>
      <protection locked="0"/>
    </xf>
    <xf numFmtId="236" fontId="35" fillId="0" borderId="2099">
      <alignment horizontal="center" vertical="center"/>
      <protection locked="0"/>
    </xf>
    <xf numFmtId="235" fontId="35" fillId="0" borderId="2099">
      <alignment horizontal="center" vertical="center"/>
      <protection locked="0"/>
    </xf>
    <xf numFmtId="234" fontId="35" fillId="0" borderId="2099">
      <alignment horizontal="center" vertical="center"/>
      <protection locked="0"/>
    </xf>
    <xf numFmtId="233" fontId="35" fillId="0" borderId="2099">
      <alignment horizontal="center" vertical="center"/>
      <protection locked="0"/>
    </xf>
    <xf numFmtId="15" fontId="35" fillId="0" borderId="2099">
      <alignment horizontal="center" vertical="center"/>
      <protection locked="0"/>
    </xf>
    <xf numFmtId="232" fontId="35" fillId="0" borderId="2099">
      <alignment horizontal="center" vertical="center"/>
      <protection locked="0"/>
    </xf>
    <xf numFmtId="0" fontId="95" fillId="0" borderId="2098"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2" fontId="35" fillId="0" borderId="2136">
      <alignment horizontal="right" vertical="center"/>
      <protection locked="0"/>
    </xf>
    <xf numFmtId="233" fontId="35" fillId="0" borderId="2136">
      <alignment horizontal="right" vertical="center"/>
      <protection locked="0"/>
    </xf>
    <xf numFmtId="235" fontId="35" fillId="0" borderId="2136">
      <alignment horizontal="right" vertical="center"/>
      <protection locked="0"/>
    </xf>
    <xf numFmtId="0" fontId="95" fillId="0" borderId="2123" applyNumberFormat="0" applyFill="0" applyAlignment="0" applyProtection="0"/>
    <xf numFmtId="232"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3" fontId="79" fillId="10" borderId="2062" applyFont="0" applyAlignment="0" applyProtection="0"/>
    <xf numFmtId="0" fontId="103" fillId="38" borderId="2125"/>
    <xf numFmtId="244" fontId="85" fillId="0" borderId="2138"/>
    <xf numFmtId="244" fontId="85" fillId="0" borderId="212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44" fontId="85" fillId="0" borderId="2114"/>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261" fontId="48" fillId="0" borderId="2068"/>
    <xf numFmtId="240" fontId="26" fillId="0" borderId="2134" applyFill="0"/>
    <xf numFmtId="240" fontId="26" fillId="0" borderId="2122"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070" applyNumberFormat="0" applyFill="0" applyAlignment="0" applyProtection="0"/>
    <xf numFmtId="232" fontId="35" fillId="0" borderId="2071">
      <alignment horizontal="center" vertical="center"/>
      <protection locked="0"/>
    </xf>
    <xf numFmtId="15" fontId="35" fillId="0" borderId="2071">
      <alignment horizontal="center" vertical="center"/>
      <protection locked="0"/>
    </xf>
    <xf numFmtId="233" fontId="35" fillId="0" borderId="2071">
      <alignment horizontal="center" vertical="center"/>
      <protection locked="0"/>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0" fontId="35" fillId="0" borderId="2071">
      <alignment vertical="center"/>
      <protection locked="0"/>
    </xf>
    <xf numFmtId="232" fontId="35" fillId="0" borderId="2071">
      <alignment horizontal="right" vertical="center"/>
      <protection locked="0"/>
    </xf>
    <xf numFmtId="237" fontId="35" fillId="0" borderId="2071">
      <alignment horizontal="right" vertical="center"/>
      <protection locked="0"/>
    </xf>
    <xf numFmtId="233"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49" fontId="100" fillId="41" borderId="2062">
      <alignment horizontal="center"/>
    </xf>
    <xf numFmtId="0" fontId="103" fillId="38" borderId="2072"/>
    <xf numFmtId="0" fontId="104" fillId="43" borderId="2062" applyProtection="0"/>
    <xf numFmtId="1" fontId="109" fillId="9" borderId="2073"/>
    <xf numFmtId="244" fontId="85" fillId="0" borderId="2074"/>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128"/>
    <xf numFmtId="250" fontId="48" fillId="0" borderId="2068"/>
    <xf numFmtId="253" fontId="48" fillId="0" borderId="2068"/>
    <xf numFmtId="254" fontId="48" fillId="0" borderId="2068"/>
    <xf numFmtId="168" fontId="3" fillId="8" borderId="1987" applyNumberFormat="0" applyFont="0" applyBorder="0" applyAlignment="0" applyProtection="0"/>
    <xf numFmtId="261" fontId="48" fillId="0" borderId="2068"/>
    <xf numFmtId="265" fontId="48" fillId="0" borderId="2068"/>
    <xf numFmtId="266" fontId="48" fillId="0" borderId="2068"/>
    <xf numFmtId="0" fontId="110" fillId="43" borderId="1987" applyNumberFormat="0" applyFont="0" applyAlignment="0" applyProtection="0"/>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066" applyFill="0"/>
    <xf numFmtId="274" fontId="35" fillId="0" borderId="2076"/>
    <xf numFmtId="323" fontId="3" fillId="23" borderId="2132" applyFill="0" applyBorder="0" applyAlignment="0">
      <alignment horizontal="centerContinuous"/>
    </xf>
    <xf numFmtId="0" fontId="63" fillId="0" borderId="1987">
      <alignment horizontal="centerContinuous"/>
    </xf>
    <xf numFmtId="0" fontId="85" fillId="0" borderId="211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121"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13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108"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175" fontId="46" fillId="0" borderId="1987"/>
    <xf numFmtId="323" fontId="3" fillId="23" borderId="2107"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0" fontId="85" fillId="0" borderId="2078"/>
    <xf numFmtId="235" fontId="35" fillId="0" borderId="2136">
      <alignment horizontal="right" vertical="center"/>
      <protection locked="0"/>
    </xf>
    <xf numFmtId="49" fontId="100" fillId="41" borderId="1987">
      <alignment horizontal="center"/>
    </xf>
    <xf numFmtId="0" fontId="103" fillId="38" borderId="2137"/>
    <xf numFmtId="0" fontId="104" fillId="43" borderId="1987" applyProtection="0"/>
    <xf numFmtId="244" fontId="85" fillId="0" borderId="2138"/>
    <xf numFmtId="274" fontId="35" fillId="0" borderId="2139"/>
    <xf numFmtId="0" fontId="147" fillId="10" borderId="1987">
      <alignment horizontal="right"/>
    </xf>
    <xf numFmtId="309" fontId="156" fillId="6" borderId="1987"/>
    <xf numFmtId="0" fontId="85" fillId="0" borderId="214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13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44" fontId="85" fillId="0" borderId="2138"/>
    <xf numFmtId="175" fontId="80" fillId="0" borderId="2081">
      <alignment vertical="center"/>
    </xf>
    <xf numFmtId="4" fontId="27" fillId="19" borderId="2129" applyNumberFormat="0" applyProtection="0">
      <alignment horizontal="left" vertical="center" indent="1"/>
    </xf>
    <xf numFmtId="9" fontId="36" fillId="71" borderId="2062" applyProtection="0">
      <alignment horizontal="right"/>
      <protection locked="0"/>
    </xf>
    <xf numFmtId="311" fontId="219" fillId="0" borderId="2106" applyBorder="0">
      <protection locked="0"/>
    </xf>
    <xf numFmtId="0" fontId="59" fillId="74" borderId="2089">
      <alignment horizontal="left" vertical="center" wrapText="1"/>
    </xf>
    <xf numFmtId="1" fontId="3" fillId="1" borderId="2105">
      <protection locked="0"/>
    </xf>
    <xf numFmtId="0" fontId="35" fillId="0" borderId="2069" applyNumberFormat="0" applyFill="0" applyAlignment="0" applyProtection="0"/>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0" fontId="148" fillId="0" borderId="2065" applyNumberFormat="0" applyAlignment="0" applyProtection="0">
      <alignment horizontal="left" vertical="center"/>
    </xf>
    <xf numFmtId="236" fontId="35" fillId="0" borderId="2124">
      <alignment horizontal="center"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37"/>
    <xf numFmtId="0" fontId="103" fillId="38" borderId="2125"/>
    <xf numFmtId="244" fontId="85" fillId="0" borderId="2126"/>
    <xf numFmtId="274" fontId="35" fillId="0" borderId="2127"/>
    <xf numFmtId="185" fontId="47" fillId="57" borderId="1987" applyFont="0" applyFill="0" applyBorder="0" applyAlignment="0" applyProtection="0">
      <protection locked="0"/>
    </xf>
    <xf numFmtId="0" fontId="85" fillId="0" borderId="2128"/>
    <xf numFmtId="311" fontId="219" fillId="0" borderId="2119" applyBorder="0">
      <protection locked="0"/>
    </xf>
    <xf numFmtId="323" fontId="3" fillId="23" borderId="2064" applyFill="0" applyBorder="0" applyAlignment="0">
      <alignment horizontal="centerContinuous"/>
    </xf>
    <xf numFmtId="0" fontId="35" fillId="0" borderId="2136">
      <alignment vertical="center"/>
      <protection locked="0"/>
    </xf>
    <xf numFmtId="237"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49" fontId="36" fillId="0" borderId="2082"/>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0" fontId="118" fillId="21" borderId="1987"/>
    <xf numFmtId="49" fontId="253" fillId="47" borderId="2062">
      <alignment horizontal="center"/>
    </xf>
    <xf numFmtId="175" fontId="43" fillId="0" borderId="2062" applyBorder="0"/>
    <xf numFmtId="175" fontId="46" fillId="0" borderId="2062"/>
    <xf numFmtId="4" fontId="27" fillId="19" borderId="2117" applyNumberFormat="0" applyProtection="0">
      <alignment horizontal="left" vertical="center" indent="1"/>
    </xf>
    <xf numFmtId="4" fontId="27" fillId="19" borderId="214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13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117" applyNumberFormat="0" applyProtection="0">
      <alignment horizontal="left" vertical="center" indent="1"/>
    </xf>
    <xf numFmtId="3" fontId="217" fillId="10" borderId="2088" applyBorder="0">
      <alignment vertical="center"/>
    </xf>
    <xf numFmtId="0" fontId="95" fillId="0" borderId="2111" applyNumberFormat="0" applyFill="0" applyAlignment="0" applyProtection="0"/>
    <xf numFmtId="232" fontId="35" fillId="0" borderId="2112">
      <alignment horizontal="center" vertical="center"/>
      <protection locked="0"/>
    </xf>
    <xf numFmtId="311" fontId="219" fillId="0" borderId="2063" applyBorder="0">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0" fontId="59" fillId="74" borderId="2089">
      <alignment horizontal="left" vertical="center" wrapText="1"/>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1" fontId="3" fillId="1" borderId="2061">
      <protection locked="0"/>
    </xf>
    <xf numFmtId="0" fontId="103" fillId="38" borderId="2113"/>
    <xf numFmtId="311" fontId="219" fillId="0" borderId="2106" applyBorder="0">
      <protection locked="0"/>
    </xf>
    <xf numFmtId="0" fontId="85" fillId="0" borderId="212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0" fontId="103" fillId="38" borderId="2113"/>
    <xf numFmtId="250" fontId="48" fillId="0" borderId="2068"/>
    <xf numFmtId="244" fontId="85" fillId="0" borderId="2114"/>
    <xf numFmtId="274" fontId="35" fillId="0" borderId="2127"/>
    <xf numFmtId="274" fontId="35" fillId="0" borderId="2115"/>
    <xf numFmtId="8" fontId="141" fillId="0" borderId="2077">
      <protection locked="0"/>
    </xf>
    <xf numFmtId="0" fontId="85" fillId="0" borderId="2116"/>
    <xf numFmtId="49" fontId="36" fillId="0" borderId="2082"/>
    <xf numFmtId="311" fontId="219" fillId="0" borderId="2131" applyBorder="0">
      <protection locked="0"/>
    </xf>
    <xf numFmtId="237" fontId="35" fillId="0" borderId="2124">
      <alignment horizontal="right" vertical="center"/>
      <protection locked="0"/>
    </xf>
    <xf numFmtId="175" fontId="40" fillId="0" borderId="2011">
      <protection locked="0"/>
    </xf>
    <xf numFmtId="1" fontId="3" fillId="1" borderId="211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135" applyNumberFormat="0" applyFill="0" applyAlignment="0" applyProtection="0"/>
    <xf numFmtId="0" fontId="3" fillId="11" borderId="2067" applyNumberFormat="0">
      <alignment horizontal="left" vertical="center"/>
    </xf>
    <xf numFmtId="4" fontId="27" fillId="19" borderId="1932"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115"/>
    <xf numFmtId="49" fontId="36" fillId="0" borderId="2082"/>
    <xf numFmtId="237" fontId="35" fillId="0" borderId="2136">
      <alignment horizontal="right" vertical="center"/>
      <protection locked="0"/>
    </xf>
    <xf numFmtId="0" fontId="35" fillId="0" borderId="2124">
      <alignment vertical="center"/>
      <protection locked="0"/>
    </xf>
    <xf numFmtId="311" fontId="219" fillId="0" borderId="2063" applyBorder="0">
      <protection locked="0"/>
    </xf>
    <xf numFmtId="49" fontId="100" fillId="41" borderId="2062">
      <alignment horizontal="center"/>
    </xf>
    <xf numFmtId="235" fontId="35" fillId="0" borderId="2124">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136">
      <alignment horizontal="right" vertical="center"/>
      <protection locked="0"/>
    </xf>
    <xf numFmtId="236" fontId="35" fillId="0" borderId="213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124">
      <alignment horizontal="right" vertical="center"/>
      <protection locked="0"/>
    </xf>
    <xf numFmtId="237" fontId="35" fillId="0" borderId="2124">
      <alignment horizontal="right" vertical="center"/>
      <protection locked="0"/>
    </xf>
    <xf numFmtId="49" fontId="36" fillId="0" borderId="2082"/>
    <xf numFmtId="233" fontId="35" fillId="0" borderId="213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112">
      <alignment horizontal="center" vertical="center"/>
      <protection locked="0"/>
    </xf>
    <xf numFmtId="311" fontId="219" fillId="0" borderId="2063" applyBorder="0">
      <protection locked="0"/>
    </xf>
    <xf numFmtId="0" fontId="59" fillId="74" borderId="2089">
      <alignment horizontal="left" vertical="center" wrapText="1"/>
    </xf>
    <xf numFmtId="274" fontId="35" fillId="0" borderId="2127"/>
    <xf numFmtId="4" fontId="27" fillId="19" borderId="2092" applyNumberFormat="0" applyProtection="0">
      <alignment horizontal="left" vertical="center" indent="1"/>
    </xf>
    <xf numFmtId="274" fontId="35" fillId="0" borderId="2127"/>
    <xf numFmtId="323" fontId="3" fillId="23" borderId="2120" applyFill="0" applyBorder="0" applyAlignment="0">
      <alignment horizontal="centerContinuous"/>
    </xf>
    <xf numFmtId="232" fontId="35" fillId="0" borderId="2124">
      <alignment horizontal="right" vertical="center"/>
      <protection locked="0"/>
    </xf>
    <xf numFmtId="0" fontId="56" fillId="31" borderId="2060" applyNumberFormat="0" applyFont="0" applyAlignment="0" applyProtection="0"/>
    <xf numFmtId="0" fontId="148" fillId="0" borderId="2133"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109" applyFill="0"/>
    <xf numFmtId="246" fontId="48" fillId="0" borderId="2068"/>
    <xf numFmtId="250" fontId="48" fillId="0" borderId="2068"/>
    <xf numFmtId="261" fontId="48" fillId="0" borderId="2068"/>
    <xf numFmtId="234" fontId="35" fillId="0" borderId="2136">
      <alignment horizontal="right" vertical="center"/>
      <protection locked="0"/>
    </xf>
    <xf numFmtId="0" fontId="148" fillId="0" borderId="2065" applyNumberFormat="0" applyAlignment="0" applyProtection="0">
      <alignment horizontal="left" vertical="center"/>
    </xf>
    <xf numFmtId="323" fontId="3" fillId="23" borderId="2064" applyFill="0" applyBorder="0" applyAlignment="0">
      <alignment horizontal="centerContinuous"/>
    </xf>
    <xf numFmtId="233" fontId="35" fillId="0" borderId="2112">
      <alignment horizontal="center" vertical="center"/>
      <protection locked="0"/>
    </xf>
    <xf numFmtId="311" fontId="219" fillId="0" borderId="2119" applyBorder="0">
      <protection locked="0"/>
    </xf>
    <xf numFmtId="233" fontId="35" fillId="0" borderId="2124">
      <alignment horizontal="center" vertical="center"/>
      <protection locked="0"/>
    </xf>
    <xf numFmtId="202" fontId="115" fillId="18" borderId="2069">
      <alignment horizontal="right"/>
      <protection hidden="1"/>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0" fontId="35" fillId="0" borderId="2071">
      <alignment vertical="center"/>
      <protection locked="0"/>
    </xf>
    <xf numFmtId="232" fontId="35" fillId="0" borderId="2071">
      <alignment horizontal="right" vertical="center"/>
      <protection locked="0"/>
    </xf>
    <xf numFmtId="237" fontId="35" fillId="0" borderId="2071">
      <alignment horizontal="right" vertical="center"/>
      <protection locked="0"/>
    </xf>
    <xf numFmtId="233"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0" fontId="103" fillId="38" borderId="2072"/>
    <xf numFmtId="0" fontId="35" fillId="0" borderId="2136">
      <alignment vertical="center"/>
      <protection locked="0"/>
    </xf>
    <xf numFmtId="244" fontId="85" fillId="0" borderId="2074"/>
    <xf numFmtId="274" fontId="35" fillId="0" borderId="2076"/>
    <xf numFmtId="0" fontId="147" fillId="10" borderId="1987">
      <alignment horizontal="right"/>
    </xf>
    <xf numFmtId="0" fontId="85" fillId="0" borderId="2078"/>
    <xf numFmtId="311" fontId="219" fillId="0" borderId="2094" applyBorder="0">
      <protection locked="0"/>
    </xf>
    <xf numFmtId="1" fontId="3" fillId="1" borderId="2093">
      <protection locked="0"/>
    </xf>
    <xf numFmtId="172" fontId="55" fillId="9" borderId="1987">
      <alignment horizontal="right"/>
      <protection locked="0"/>
    </xf>
    <xf numFmtId="0" fontId="95" fillId="0" borderId="2098" applyNumberFormat="0" applyFill="0" applyAlignment="0" applyProtection="0"/>
    <xf numFmtId="232"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0" fontId="35" fillId="0" borderId="2099">
      <alignment vertical="center"/>
      <protection locked="0"/>
    </xf>
    <xf numFmtId="232" fontId="35" fillId="0" borderId="2099">
      <alignment horizontal="right" vertical="center"/>
      <protection locked="0"/>
    </xf>
    <xf numFmtId="237" fontId="35" fillId="0" borderId="2099">
      <alignment horizontal="right" vertical="center"/>
      <protection locked="0"/>
    </xf>
    <xf numFmtId="233"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0" fontId="103" fillId="38" borderId="2100"/>
    <xf numFmtId="244" fontId="85" fillId="0" borderId="2101"/>
    <xf numFmtId="274" fontId="35" fillId="0" borderId="2102"/>
    <xf numFmtId="0" fontId="85" fillId="0" borderId="2103"/>
    <xf numFmtId="237"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103" fillId="38" borderId="2137"/>
    <xf numFmtId="244" fontId="85" fillId="0" borderId="2138"/>
    <xf numFmtId="232" fontId="35" fillId="0" borderId="2136">
      <alignment horizontal="center" vertical="center"/>
      <protection locked="0"/>
    </xf>
    <xf numFmtId="235" fontId="35" fillId="0" borderId="2136">
      <alignment horizontal="center" vertical="center"/>
      <protection locked="0"/>
    </xf>
    <xf numFmtId="311" fontId="219" fillId="0" borderId="2094" applyBorder="0">
      <protection locked="0"/>
    </xf>
    <xf numFmtId="0" fontId="103" fillId="38" borderId="2137"/>
    <xf numFmtId="233" fontId="35" fillId="0" borderId="2124">
      <alignment horizontal="right" vertical="center"/>
      <protection locked="0"/>
    </xf>
    <xf numFmtId="235" fontId="35" fillId="0" borderId="2124">
      <alignment horizontal="right" vertical="center"/>
      <protection locked="0"/>
    </xf>
    <xf numFmtId="0" fontId="103" fillId="38" borderId="2125"/>
    <xf numFmtId="236" fontId="35" fillId="0" borderId="2112">
      <alignment horizontal="right" vertical="center"/>
      <protection locked="0"/>
    </xf>
    <xf numFmtId="0" fontId="85" fillId="0" borderId="2128"/>
    <xf numFmtId="4" fontId="27" fillId="19" borderId="2104" applyNumberFormat="0" applyProtection="0">
      <alignment horizontal="left" vertical="center" indent="1"/>
    </xf>
    <xf numFmtId="234" fontId="35" fillId="0" borderId="2124">
      <alignment horizontal="center" vertical="center"/>
      <protection locked="0"/>
    </xf>
    <xf numFmtId="0" fontId="35" fillId="0" borderId="2124">
      <alignment vertical="center"/>
      <protection locked="0"/>
    </xf>
    <xf numFmtId="244" fontId="85" fillId="0" borderId="2138"/>
    <xf numFmtId="233" fontId="35" fillId="0" borderId="2124">
      <alignment horizontal="right" vertical="center"/>
      <protection locked="0"/>
    </xf>
    <xf numFmtId="15" fontId="35" fillId="0" borderId="2124">
      <alignment horizontal="center" vertical="center"/>
      <protection locked="0"/>
    </xf>
    <xf numFmtId="0" fontId="95" fillId="0" borderId="2098" applyNumberFormat="0" applyFill="0" applyAlignment="0" applyProtection="0"/>
    <xf numFmtId="232"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0" fontId="35" fillId="0" borderId="2099">
      <alignment vertical="center"/>
      <protection locked="0"/>
    </xf>
    <xf numFmtId="232" fontId="35" fillId="0" borderId="2099">
      <alignment horizontal="right" vertical="center"/>
      <protection locked="0"/>
    </xf>
    <xf numFmtId="237" fontId="35" fillId="0" borderId="2099">
      <alignment horizontal="right" vertical="center"/>
      <protection locked="0"/>
    </xf>
    <xf numFmtId="233"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0" fontId="103" fillId="38" borderId="2100"/>
    <xf numFmtId="232" fontId="35" fillId="0" borderId="2136">
      <alignment horizontal="right" vertical="center"/>
      <protection locked="0"/>
    </xf>
    <xf numFmtId="274" fontId="35" fillId="0" borderId="2139"/>
    <xf numFmtId="274" fontId="35" fillId="0" borderId="2102"/>
    <xf numFmtId="0" fontId="85" fillId="0" borderId="2103"/>
    <xf numFmtId="0" fontId="148" fillId="0" borderId="2096" applyNumberFormat="0" applyAlignment="0" applyProtection="0">
      <alignment horizontal="left" vertical="center"/>
    </xf>
    <xf numFmtId="323" fontId="3" fillId="23" borderId="2095" applyFill="0" applyBorder="0" applyAlignment="0">
      <alignment horizontal="centerContinuous"/>
    </xf>
    <xf numFmtId="311" fontId="219" fillId="0" borderId="2094" applyBorder="0">
      <protection locked="0"/>
    </xf>
    <xf numFmtId="0" fontId="85" fillId="0" borderId="2140"/>
    <xf numFmtId="0" fontId="95" fillId="0" borderId="2135" applyNumberFormat="0" applyFill="0" applyAlignment="0" applyProtection="0"/>
    <xf numFmtId="237" fontId="35" fillId="0" borderId="2136">
      <alignment horizontal="right" vertical="center"/>
      <protection locked="0"/>
    </xf>
    <xf numFmtId="0" fontId="115" fillId="18" borderId="2069" applyProtection="0">
      <alignment horizontal="right"/>
      <protection locked="0"/>
    </xf>
    <xf numFmtId="311" fontId="219" fillId="0" borderId="2106" applyBorder="0">
      <protection locked="0"/>
    </xf>
    <xf numFmtId="0" fontId="59" fillId="74" borderId="2089">
      <alignment horizontal="left" vertical="center" wrapText="1"/>
    </xf>
    <xf numFmtId="244" fontId="85" fillId="0" borderId="2126"/>
    <xf numFmtId="234" fontId="35" fillId="0" borderId="2124">
      <alignment horizontal="center" vertical="center"/>
      <protection locked="0"/>
    </xf>
    <xf numFmtId="4" fontId="27" fillId="19" borderId="2117" applyNumberFormat="0" applyProtection="0">
      <alignment horizontal="left" vertical="center" indent="1"/>
    </xf>
    <xf numFmtId="0" fontId="95" fillId="0" borderId="2135"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40" fontId="26" fillId="0" borderId="2109" applyFill="0"/>
    <xf numFmtId="274" fontId="35" fillId="0" borderId="2115"/>
    <xf numFmtId="0" fontId="85" fillId="0" borderId="2116"/>
    <xf numFmtId="0" fontId="148" fillId="0" borderId="2108" applyNumberFormat="0" applyAlignment="0" applyProtection="0">
      <alignment horizontal="left" vertical="center"/>
    </xf>
    <xf numFmtId="323" fontId="3" fillId="23" borderId="2107" applyFill="0" applyBorder="0" applyAlignment="0">
      <alignment horizontal="centerContinuous"/>
    </xf>
    <xf numFmtId="311" fontId="219" fillId="0" borderId="2106" applyBorder="0">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44" fontId="85" fillId="0" borderId="2126"/>
    <xf numFmtId="274" fontId="35" fillId="0" borderId="2127"/>
    <xf numFmtId="0" fontId="85" fillId="0" borderId="2128"/>
    <xf numFmtId="0" fontId="148" fillId="0" borderId="2133" applyNumberFormat="0" applyAlignment="0" applyProtection="0">
      <alignment horizontal="left" vertical="center"/>
    </xf>
    <xf numFmtId="311" fontId="219" fillId="0" borderId="2131" applyBorder="0">
      <protection locked="0"/>
    </xf>
    <xf numFmtId="4" fontId="27" fillId="19" borderId="2141" applyNumberFormat="0" applyProtection="0">
      <alignment horizontal="left" vertical="center" indent="1"/>
    </xf>
    <xf numFmtId="311" fontId="219" fillId="0" borderId="2119" applyBorder="0">
      <protection locked="0"/>
    </xf>
    <xf numFmtId="274" fontId="35" fillId="0" borderId="2139"/>
    <xf numFmtId="232" fontId="35" fillId="0" borderId="2124">
      <alignment horizontal="right" vertical="center"/>
      <protection locked="0"/>
    </xf>
    <xf numFmtId="4" fontId="27" fillId="19" borderId="2129" applyNumberFormat="0" applyProtection="0">
      <alignment horizontal="left" vertical="center" indent="1"/>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40" fontId="26" fillId="0" borderId="2122" applyFill="0"/>
    <xf numFmtId="274" fontId="35" fillId="0" borderId="2127"/>
    <xf numFmtId="0" fontId="85" fillId="0" borderId="2128"/>
    <xf numFmtId="0" fontId="148" fillId="0" borderId="2121" applyNumberFormat="0" applyAlignment="0" applyProtection="0">
      <alignment horizontal="left" vertical="center"/>
    </xf>
    <xf numFmtId="323" fontId="3" fillId="23" borderId="2120" applyFill="0" applyBorder="0" applyAlignment="0">
      <alignment horizontal="centerContinuous"/>
    </xf>
    <xf numFmtId="311" fontId="219" fillId="0" borderId="2119" applyBorder="0">
      <protection locked="0"/>
    </xf>
    <xf numFmtId="0" fontId="35" fillId="0" borderId="1987" applyFill="0">
      <alignment horizontal="center" vertical="center"/>
    </xf>
    <xf numFmtId="4" fontId="27" fillId="19" borderId="2141" applyNumberFormat="0" applyProtection="0">
      <alignment horizontal="left" vertical="center" indent="1"/>
    </xf>
    <xf numFmtId="311" fontId="219" fillId="0" borderId="2119" applyBorder="0">
      <protection locked="0"/>
    </xf>
    <xf numFmtId="4" fontId="27" fillId="19" borderId="2129" applyNumberFormat="0" applyProtection="0">
      <alignment horizontal="left" vertical="center" indent="1"/>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74" fontId="35" fillId="0" borderId="2127"/>
    <xf numFmtId="0" fontId="85" fillId="0" borderId="2128"/>
    <xf numFmtId="10" fontId="3" fillId="64" borderId="1987" applyNumberFormat="0" applyBorder="0" applyAlignment="0" applyProtection="0"/>
    <xf numFmtId="311" fontId="219" fillId="0" borderId="2119" applyBorder="0">
      <protection locked="0"/>
    </xf>
    <xf numFmtId="274" fontId="35" fillId="0" borderId="2139"/>
    <xf numFmtId="311"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7"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74" fontId="35" fillId="0" borderId="2139"/>
    <xf numFmtId="0" fontId="85" fillId="0" borderId="2140"/>
    <xf numFmtId="0" fontId="148" fillId="0" borderId="2133" applyNumberFormat="0" applyAlignment="0" applyProtection="0">
      <alignment horizontal="left" vertical="center"/>
    </xf>
    <xf numFmtId="323" fontId="3" fillId="23" borderId="2132" applyFill="0" applyBorder="0" applyAlignment="0">
      <alignment horizontal="centerContinuous"/>
    </xf>
    <xf numFmtId="311" fontId="219" fillId="0" borderId="2131" applyBorder="0">
      <protection locked="0"/>
    </xf>
    <xf numFmtId="311"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7"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40" fontId="26" fillId="0" borderId="2134" applyFill="0"/>
    <xf numFmtId="274" fontId="35" fillId="0" borderId="2139"/>
    <xf numFmtId="0" fontId="85" fillId="0" borderId="2140"/>
    <xf numFmtId="0" fontId="148" fillId="0" borderId="2133" applyNumberFormat="0" applyAlignment="0" applyProtection="0">
      <alignment horizontal="left" vertical="center"/>
    </xf>
    <xf numFmtId="323" fontId="3" fillId="23" borderId="2132" applyFill="0" applyBorder="0" applyAlignment="0">
      <alignment horizontal="centerContinuous"/>
    </xf>
    <xf numFmtId="311" fontId="219" fillId="0" borderId="2131" applyBorder="0">
      <protection locked="0"/>
    </xf>
    <xf numFmtId="236" fontId="35" fillId="0" borderId="2760">
      <alignment horizontal="center" vertical="center"/>
      <protection locked="0"/>
    </xf>
    <xf numFmtId="0" fontId="35" fillId="0" borderId="2760">
      <alignment vertical="center"/>
      <protection locked="0"/>
    </xf>
    <xf numFmtId="8" fontId="141" fillId="0" borderId="2077">
      <protection locked="0"/>
    </xf>
    <xf numFmtId="235" fontId="35" fillId="0" borderId="2507">
      <alignment horizontal="right" vertical="center"/>
      <protection locked="0"/>
    </xf>
    <xf numFmtId="15" fontId="35" fillId="0" borderId="2436">
      <alignment horizontal="center" vertical="center"/>
      <protection locked="0"/>
    </xf>
    <xf numFmtId="323" fontId="3" fillId="23" borderId="2408" applyFill="0" applyBorder="0" applyAlignment="0">
      <alignment horizontal="centerContinuous"/>
    </xf>
    <xf numFmtId="0" fontId="148" fillId="0" borderId="2409" applyNumberFormat="0" applyAlignment="0" applyProtection="0">
      <alignment horizontal="left" vertical="center"/>
    </xf>
    <xf numFmtId="0" fontId="148" fillId="0" borderId="2110">
      <alignment horizontal="left" vertical="center"/>
    </xf>
    <xf numFmtId="0" fontId="35" fillId="0" borderId="2676">
      <alignment vertical="center"/>
      <protection locked="0"/>
    </xf>
    <xf numFmtId="0" fontId="95" fillId="0" borderId="2699" applyNumberFormat="0" applyFill="0" applyAlignment="0" applyProtection="0"/>
    <xf numFmtId="274" fontId="35" fillId="0" borderId="2691"/>
    <xf numFmtId="244" fontId="85" fillId="0" borderId="2690"/>
    <xf numFmtId="233" fontId="35" fillId="0" borderId="2760">
      <alignment horizontal="center" vertical="center"/>
      <protection locked="0"/>
    </xf>
    <xf numFmtId="0" fontId="103" fillId="38" borderId="2689"/>
    <xf numFmtId="236" fontId="35" fillId="0" borderId="2688">
      <alignment horizontal="right" vertical="center"/>
      <protection locked="0"/>
    </xf>
    <xf numFmtId="237" fontId="35" fillId="0" borderId="2688">
      <alignment horizontal="right" vertical="center"/>
      <protection locked="0"/>
    </xf>
    <xf numFmtId="0" fontId="110" fillId="43" borderId="2062" applyNumberFormat="0" applyFont="0" applyAlignment="0" applyProtection="0"/>
    <xf numFmtId="0" fontId="35" fillId="0" borderId="2760">
      <alignment vertical="center"/>
      <protection locked="0"/>
    </xf>
    <xf numFmtId="235" fontId="35" fillId="0" borderId="2760">
      <alignment horizontal="center" vertical="center"/>
      <protection locked="0"/>
    </xf>
    <xf numFmtId="234" fontId="35" fillId="0" borderId="2796">
      <alignment horizontal="right" vertical="center"/>
      <protection locked="0"/>
    </xf>
    <xf numFmtId="274" fontId="35" fillId="0" borderId="2763"/>
    <xf numFmtId="0" fontId="103" fillId="38" borderId="2761"/>
    <xf numFmtId="274" fontId="35" fillId="0" borderId="2799"/>
    <xf numFmtId="4" fontId="27" fillId="19" borderId="2776" applyNumberFormat="0" applyProtection="0">
      <alignment horizontal="left" vertical="center" indent="1"/>
    </xf>
    <xf numFmtId="0" fontId="35" fillId="0" borderId="2062" applyFill="0">
      <alignment horizontal="center" vertical="center"/>
    </xf>
    <xf numFmtId="332" fontId="35" fillId="0" borderId="2062" applyFill="0">
      <alignment horizontal="center" vertical="center"/>
    </xf>
    <xf numFmtId="235" fontId="35" fillId="0" borderId="2688">
      <alignment horizontal="right" vertical="center"/>
      <protection locked="0"/>
    </xf>
    <xf numFmtId="232" fontId="35" fillId="0" borderId="2688">
      <alignment horizontal="right" vertical="center"/>
      <protection locked="0"/>
    </xf>
    <xf numFmtId="274" fontId="35" fillId="0" borderId="2763"/>
    <xf numFmtId="15" fontId="35" fillId="0" borderId="2760">
      <alignment horizontal="center" vertical="center"/>
      <protection locked="0"/>
    </xf>
    <xf numFmtId="235" fontId="35" fillId="0" borderId="2760">
      <alignment horizontal="right" vertical="center"/>
      <protection locked="0"/>
    </xf>
    <xf numFmtId="232" fontId="35" fillId="0" borderId="2760">
      <alignment horizontal="center" vertical="center"/>
      <protection locked="0"/>
    </xf>
    <xf numFmtId="323" fontId="3" fillId="23" borderId="2684" applyFill="0" applyBorder="0" applyAlignment="0">
      <alignment horizontal="centerContinuous"/>
    </xf>
    <xf numFmtId="234" fontId="35" fillId="0" borderId="2760">
      <alignment horizontal="right" vertical="center"/>
      <protection locked="0"/>
    </xf>
    <xf numFmtId="236" fontId="35" fillId="0" borderId="2460">
      <alignment horizontal="center" vertical="center"/>
      <protection locked="0"/>
    </xf>
    <xf numFmtId="311" fontId="219" fillId="0" borderId="2777" applyBorder="0">
      <protection locked="0"/>
    </xf>
    <xf numFmtId="0" fontId="95" fillId="0" borderId="2759" applyNumberFormat="0" applyFill="0" applyAlignment="0" applyProtection="0"/>
    <xf numFmtId="235" fontId="35" fillId="0" borderId="2760">
      <alignment horizontal="right" vertical="center"/>
      <protection locked="0"/>
    </xf>
    <xf numFmtId="233" fontId="35" fillId="0" borderId="2760">
      <alignment horizontal="right" vertical="center"/>
      <protection locked="0"/>
    </xf>
    <xf numFmtId="0" fontId="35" fillId="0" borderId="2771">
      <alignment vertical="center"/>
      <protection locked="0"/>
    </xf>
    <xf numFmtId="0" fontId="162" fillId="9" borderId="2079">
      <alignment horizontal="center" vertical="center"/>
    </xf>
    <xf numFmtId="0" fontId="3" fillId="46" borderId="2079">
      <alignment horizontal="center"/>
    </xf>
    <xf numFmtId="0" fontId="3" fillId="18" borderId="2079">
      <alignment horizontal="center" vertical="center"/>
    </xf>
    <xf numFmtId="233" fontId="35" fillId="0" borderId="2760">
      <alignment horizontal="center" vertical="center"/>
      <protection locked="0"/>
    </xf>
    <xf numFmtId="236" fontId="35" fillId="0" borderId="2545">
      <alignment horizontal="center" vertical="center"/>
      <protection locked="0"/>
    </xf>
    <xf numFmtId="233" fontId="35" fillId="0" borderId="2784">
      <alignment horizontal="center" vertical="center"/>
      <protection locked="0"/>
    </xf>
    <xf numFmtId="311" fontId="219" fillId="0" borderId="2791" applyBorder="0">
      <protection locked="0"/>
    </xf>
    <xf numFmtId="0" fontId="148" fillId="0" borderId="2685" applyNumberFormat="0" applyAlignment="0" applyProtection="0">
      <alignment horizontal="left" vertical="center"/>
    </xf>
    <xf numFmtId="244" fontId="85" fillId="0" borderId="2798"/>
    <xf numFmtId="172" fontId="55" fillId="9" borderId="2062">
      <alignment horizontal="right"/>
      <protection locked="0"/>
    </xf>
    <xf numFmtId="15" fontId="35" fillId="0" borderId="2507">
      <alignment horizontal="center" vertical="center"/>
      <protection locked="0"/>
    </xf>
    <xf numFmtId="233" fontId="35" fillId="0" borderId="2496">
      <alignment horizontal="center" vertical="center"/>
      <protection locked="0"/>
    </xf>
    <xf numFmtId="0" fontId="95" fillId="0" borderId="2423" applyNumberFormat="0" applyFill="0" applyAlignment="0" applyProtection="0"/>
    <xf numFmtId="235" fontId="35" fillId="0" borderId="2424">
      <alignment horizontal="center" vertical="center"/>
      <protection locked="0"/>
    </xf>
    <xf numFmtId="4" fontId="27" fillId="19" borderId="2177" applyNumberFormat="0" applyProtection="0">
      <alignment horizontal="left" vertical="center" indent="1"/>
    </xf>
    <xf numFmtId="236" fontId="35" fillId="0" borderId="2496">
      <alignment horizontal="right" vertical="center"/>
      <protection locked="0"/>
    </xf>
    <xf numFmtId="0" fontId="95" fillId="0" borderId="2435" applyNumberFormat="0" applyFill="0" applyAlignment="0" applyProtection="0"/>
    <xf numFmtId="0" fontId="35" fillId="0" borderId="2412">
      <alignment vertical="center"/>
      <protection locked="0"/>
    </xf>
    <xf numFmtId="235" fontId="35" fillId="0" borderId="2412">
      <alignment horizontal="center" vertical="center"/>
      <protection locked="0"/>
    </xf>
    <xf numFmtId="233" fontId="35" fillId="0" borderId="2412">
      <alignment horizontal="center" vertical="center"/>
      <protection locked="0"/>
    </xf>
    <xf numFmtId="15" fontId="35" fillId="0" borderId="2412">
      <alignment horizontal="center" vertical="center"/>
      <protection locked="0"/>
    </xf>
    <xf numFmtId="232" fontId="35" fillId="0" borderId="2412">
      <alignment horizontal="center" vertical="center"/>
      <protection locked="0"/>
    </xf>
    <xf numFmtId="0" fontId="95" fillId="0" borderId="2411" applyNumberFormat="0" applyFill="0" applyAlignment="0" applyProtection="0"/>
    <xf numFmtId="10" fontId="3" fillId="57" borderId="1987" applyNumberFormat="0" applyFont="0" applyBorder="0" applyAlignment="0" applyProtection="0">
      <protection locked="0"/>
    </xf>
    <xf numFmtId="233" fontId="35" fillId="0" borderId="2507">
      <alignment horizontal="center" vertical="center"/>
      <protection locked="0"/>
    </xf>
    <xf numFmtId="0" fontId="35" fillId="0" borderId="2412">
      <alignment vertical="center"/>
      <protection locked="0"/>
    </xf>
    <xf numFmtId="0" fontId="95" fillId="0" borderId="2770" applyNumberFormat="0" applyFill="0" applyAlignment="0" applyProtection="0"/>
    <xf numFmtId="309" fontId="156" fillId="6" borderId="1987"/>
    <xf numFmtId="10" fontId="3" fillId="57" borderId="1987" applyNumberFormat="0" applyFont="0" applyBorder="0" applyAlignment="0" applyProtection="0">
      <protection locked="0"/>
    </xf>
    <xf numFmtId="240" fontId="26" fillId="0" borderId="2410" applyFill="0"/>
    <xf numFmtId="0" fontId="104" fillId="43" borderId="1987" applyProtection="0"/>
    <xf numFmtId="49" fontId="100" fillId="41" borderId="1987">
      <alignment horizontal="center"/>
    </xf>
    <xf numFmtId="185" fontId="47" fillId="57" borderId="2062" applyFont="0" applyFill="0" applyBorder="0" applyAlignment="0" applyProtection="0">
      <protection locked="0"/>
    </xf>
    <xf numFmtId="175" fontId="46" fillId="0" borderId="2062"/>
    <xf numFmtId="49" fontId="100" fillId="47" borderId="2062">
      <alignment horizontal="center"/>
    </xf>
    <xf numFmtId="175" fontId="46" fillId="0" borderId="1987"/>
    <xf numFmtId="175" fontId="43" fillId="0" borderId="1987" applyBorder="0"/>
    <xf numFmtId="10" fontId="3" fillId="64" borderId="2062" applyNumberFormat="0" applyBorder="0" applyAlignment="0" applyProtection="0"/>
    <xf numFmtId="0" fontId="85" fillId="0" borderId="2764"/>
    <xf numFmtId="49" fontId="253" fillId="47" borderId="1987">
      <alignment horizontal="center"/>
    </xf>
    <xf numFmtId="332" fontId="35" fillId="0" borderId="1987" applyFill="0">
      <alignment horizontal="center" vertical="center"/>
    </xf>
    <xf numFmtId="0" fontId="35" fillId="0" borderId="1987" applyFill="0">
      <alignment horizontal="center" vertical="center"/>
    </xf>
    <xf numFmtId="0" fontId="92" fillId="0" borderId="1987" applyFill="0">
      <alignment horizontal="center" vertical="center"/>
    </xf>
    <xf numFmtId="311" fontId="219" fillId="0" borderId="2407" applyBorder="0">
      <protection locked="0"/>
    </xf>
    <xf numFmtId="9" fontId="36" fillId="71" borderId="1987" applyProtection="0">
      <alignment horizontal="right"/>
      <protection locked="0"/>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63" fillId="0" borderId="1987">
      <alignment horizontal="centerContinuous"/>
    </xf>
    <xf numFmtId="0" fontId="110" fillId="43" borderId="1987" applyNumberFormat="0" applyFont="0" applyAlignment="0" applyProtection="0"/>
    <xf numFmtId="168" fontId="3" fillId="8" borderId="1987" applyNumberFormat="0" applyFont="0" applyBorder="0" applyAlignment="0" applyProtection="0"/>
    <xf numFmtId="185" fontId="47" fillId="57" borderId="1987" applyFont="0" applyFill="0" applyBorder="0" applyAlignment="0" applyProtection="0">
      <protection locked="0"/>
    </xf>
    <xf numFmtId="172" fontId="55" fillId="9" borderId="1987">
      <alignment horizontal="right"/>
      <protection locked="0"/>
    </xf>
    <xf numFmtId="0" fontId="118" fillId="21" borderId="1987"/>
    <xf numFmtId="49" fontId="100" fillId="47" borderId="1987">
      <alignment horizontal="center"/>
    </xf>
    <xf numFmtId="3" fontId="79" fillId="10" borderId="1987" applyFont="0" applyAlignment="0" applyProtection="0"/>
    <xf numFmtId="1" fontId="3" fillId="1" borderId="2226">
      <protection locked="0"/>
    </xf>
    <xf numFmtId="311" fontId="219" fillId="0" borderId="2407" applyBorder="0">
      <protection locked="0"/>
    </xf>
    <xf numFmtId="0" fontId="110" fillId="43" borderId="2062" applyNumberFormat="0" applyFont="0" applyAlignment="0" applyProtection="0"/>
    <xf numFmtId="232" fontId="35" fillId="0" borderId="2760">
      <alignment horizontal="center" vertical="center"/>
      <protection locked="0"/>
    </xf>
    <xf numFmtId="175" fontId="43" fillId="0" borderId="2062" applyBorder="0"/>
    <xf numFmtId="49" fontId="253" fillId="47" borderId="2062">
      <alignment horizontal="center"/>
    </xf>
    <xf numFmtId="1" fontId="3" fillId="1" borderId="2790">
      <protection locked="0"/>
    </xf>
    <xf numFmtId="311" fontId="219" fillId="0" borderId="2923" applyBorder="0">
      <protection locked="0"/>
    </xf>
    <xf numFmtId="0" fontId="85" fillId="0" borderId="2741"/>
    <xf numFmtId="274" fontId="35" fillId="0" borderId="2740"/>
    <xf numFmtId="236" fontId="35" fillId="0" borderId="2737">
      <alignment horizontal="right" vertical="center"/>
      <protection locked="0"/>
    </xf>
    <xf numFmtId="235" fontId="35" fillId="0" borderId="2737">
      <alignment horizontal="right" vertical="center"/>
      <protection locked="0"/>
    </xf>
    <xf numFmtId="234" fontId="35" fillId="0" borderId="2737">
      <alignment horizontal="right" vertical="center"/>
      <protection locked="0"/>
    </xf>
    <xf numFmtId="233" fontId="35" fillId="0" borderId="2737">
      <alignment horizontal="right" vertical="center"/>
      <protection locked="0"/>
    </xf>
    <xf numFmtId="237" fontId="35" fillId="0" borderId="2737">
      <alignment horizontal="right" vertical="center"/>
      <protection locked="0"/>
    </xf>
    <xf numFmtId="232" fontId="35" fillId="0" borderId="2737">
      <alignment horizontal="right" vertical="center"/>
      <protection locked="0"/>
    </xf>
    <xf numFmtId="0" fontId="35" fillId="0" borderId="2737">
      <alignment vertical="center"/>
      <protection locked="0"/>
    </xf>
    <xf numFmtId="236" fontId="35" fillId="0" borderId="2737">
      <alignment horizontal="center" vertical="center"/>
      <protection locked="0"/>
    </xf>
    <xf numFmtId="235" fontId="35" fillId="0" borderId="2737">
      <alignment horizontal="center" vertical="center"/>
      <protection locked="0"/>
    </xf>
    <xf numFmtId="234" fontId="35" fillId="0" borderId="2737">
      <alignment horizontal="center" vertical="center"/>
      <protection locked="0"/>
    </xf>
    <xf numFmtId="233" fontId="35" fillId="0" borderId="2737">
      <alignment horizontal="center" vertical="center"/>
      <protection locked="0"/>
    </xf>
    <xf numFmtId="15" fontId="35" fillId="0" borderId="2737">
      <alignment horizontal="center" vertical="center"/>
      <protection locked="0"/>
    </xf>
    <xf numFmtId="232" fontId="35" fillId="0" borderId="2737">
      <alignment horizontal="center" vertical="center"/>
      <protection locked="0"/>
    </xf>
    <xf numFmtId="1" fontId="3" fillId="1" borderId="2406">
      <protection locked="0"/>
    </xf>
    <xf numFmtId="311" fontId="219" fillId="0" borderId="2407" applyBorder="0">
      <protection locked="0"/>
    </xf>
    <xf numFmtId="323" fontId="3" fillId="23" borderId="2924" applyFill="0" applyBorder="0" applyAlignment="0">
      <alignment horizontal="centerContinuous"/>
    </xf>
    <xf numFmtId="323" fontId="3" fillId="23" borderId="2408" applyFill="0" applyBorder="0" applyAlignment="0">
      <alignment horizontal="centerContinuous"/>
    </xf>
    <xf numFmtId="0" fontId="148" fillId="0" borderId="2925" applyNumberFormat="0" applyAlignment="0" applyProtection="0">
      <alignment horizontal="left" vertical="center"/>
    </xf>
    <xf numFmtId="0" fontId="148" fillId="0" borderId="2409" applyNumberFormat="0" applyAlignment="0" applyProtection="0">
      <alignment horizontal="left" vertical="center"/>
    </xf>
    <xf numFmtId="240" fontId="26" fillId="0" borderId="2926" applyFill="0"/>
    <xf numFmtId="261" fontId="48" fillId="0" borderId="2068"/>
    <xf numFmtId="250" fontId="48" fillId="0" borderId="2068"/>
    <xf numFmtId="240" fontId="26" fillId="0" borderId="2410" applyFill="0"/>
    <xf numFmtId="261" fontId="48" fillId="0" borderId="2068"/>
    <xf numFmtId="250" fontId="48" fillId="0" borderId="2068"/>
    <xf numFmtId="246" fontId="48" fillId="0" borderId="2068"/>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1" fontId="109" fillId="9" borderId="2073"/>
    <xf numFmtId="244" fontId="85" fillId="0" borderId="2666"/>
    <xf numFmtId="0" fontId="80" fillId="0" borderId="2075"/>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240" fontId="26" fillId="0" borderId="2662" applyFill="0"/>
    <xf numFmtId="274" fontId="35" fillId="0" borderId="2667"/>
    <xf numFmtId="8" fontId="141" fillId="0" borderId="2077">
      <protection locked="0"/>
    </xf>
    <xf numFmtId="0" fontId="85" fillId="0" borderId="2668"/>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3" fontId="79" fillId="10" borderId="1987" applyFont="0" applyAlignment="0" applyProtection="0"/>
    <xf numFmtId="175" fontId="3" fillId="9" borderId="2110" applyNumberFormat="0" applyFont="0" applyBorder="0" applyAlignment="0">
      <alignment horizontal="centerContinuous"/>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6" borderId="2087" applyNumberFormat="0" applyFont="0">
      <protection locked="0"/>
    </xf>
    <xf numFmtId="0" fontId="59" fillId="74" borderId="2089">
      <alignment horizontal="left" vertical="center" wrapText="1"/>
    </xf>
    <xf numFmtId="1" fontId="3" fillId="1" borderId="2658">
      <protection locked="0"/>
    </xf>
    <xf numFmtId="49" fontId="100" fillId="47" borderId="1987">
      <alignment horizontal="center"/>
    </xf>
    <xf numFmtId="0" fontId="118" fillId="21" borderId="1987"/>
    <xf numFmtId="240" fontId="26" fillId="0" borderId="2146" applyFill="0"/>
    <xf numFmtId="274" fontId="35" fillId="0" borderId="2151"/>
    <xf numFmtId="4" fontId="27" fillId="19" borderId="2543" applyNumberFormat="0" applyProtection="0">
      <alignment horizontal="left" vertical="center" indent="1"/>
    </xf>
    <xf numFmtId="235" fontId="35" fillId="0" borderId="2545">
      <alignment horizontal="right" vertical="center"/>
      <protection locked="0"/>
    </xf>
    <xf numFmtId="236" fontId="35" fillId="0" borderId="2545">
      <alignment horizontal="right" vertical="center"/>
      <protection locked="0"/>
    </xf>
    <xf numFmtId="244" fontId="85" fillId="0" borderId="2547"/>
    <xf numFmtId="274" fontId="35" fillId="0" borderId="2548"/>
    <xf numFmtId="0" fontId="85" fillId="0" borderId="2549"/>
    <xf numFmtId="175" fontId="3" fillId="9" borderId="2110" applyNumberFormat="0" applyFont="0" applyBorder="0" applyAlignment="0">
      <alignment horizontal="centerContinuous"/>
    </xf>
    <xf numFmtId="311" fontId="219" fillId="0" borderId="2659" applyBorder="0">
      <protection locked="0"/>
    </xf>
    <xf numFmtId="1" fontId="3" fillId="1" borderId="2598">
      <protection locked="0"/>
    </xf>
    <xf numFmtId="0" fontId="88" fillId="0" borderId="2110"/>
    <xf numFmtId="0" fontId="91"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1" fontId="109" fillId="9" borderId="2073"/>
    <xf numFmtId="0" fontId="80" fillId="0" borderId="2075"/>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8" fontId="141" fillId="0" borderId="2077">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3" fillId="9" borderId="2110" applyNumberFormat="0" applyFont="0" applyBorder="0" applyAlignment="0">
      <alignment horizontal="centerContinuous"/>
    </xf>
    <xf numFmtId="175" fontId="80" fillId="0" borderId="2081">
      <alignment vertical="center"/>
    </xf>
    <xf numFmtId="0" fontId="148" fillId="0" borderId="2110">
      <alignment horizontal="left" vertical="center"/>
    </xf>
    <xf numFmtId="49" fontId="36" fillId="0" borderId="2082"/>
    <xf numFmtId="3" fontId="212" fillId="0" borderId="2083"/>
    <xf numFmtId="3" fontId="212" fillId="0" borderId="2083"/>
    <xf numFmtId="0" fontId="48" fillId="0" borderId="2085" applyNumberFormat="0" applyAlignment="0">
      <alignment vertical="center"/>
      <protection locked="0"/>
    </xf>
    <xf numFmtId="0" fontId="3" fillId="6" borderId="2086">
      <alignment horizontal="right"/>
      <protection locked="0"/>
    </xf>
    <xf numFmtId="0" fontId="3" fillId="6" borderId="2087">
      <alignment horizontal="right"/>
      <protection locked="0"/>
    </xf>
    <xf numFmtId="0" fontId="115" fillId="18" borderId="2069" applyProtection="0">
      <alignment horizontal="right"/>
      <protection locked="0"/>
    </xf>
    <xf numFmtId="0" fontId="3" fillId="6" borderId="2087" applyNumberFormat="0" applyFont="0">
      <protection locked="0"/>
    </xf>
    <xf numFmtId="311" fontId="219" fillId="0" borderId="2659" applyBorder="0">
      <protection locked="0"/>
    </xf>
    <xf numFmtId="0" fontId="59" fillId="74" borderId="2089">
      <alignment horizontal="left" vertical="center" wrapText="1"/>
    </xf>
    <xf numFmtId="0" fontId="85" fillId="0" borderId="2152"/>
    <xf numFmtId="172" fontId="55" fillId="9" borderId="1987">
      <alignment horizontal="right"/>
      <protection locked="0"/>
    </xf>
    <xf numFmtId="240" fontId="26" fillId="0" borderId="2662" applyFill="0"/>
    <xf numFmtId="185" fontId="47" fillId="57" borderId="1987" applyFont="0" applyFill="0" applyBorder="0" applyAlignment="0" applyProtection="0">
      <protection locked="0"/>
    </xf>
    <xf numFmtId="0" fontId="148" fillId="0" borderId="2661" applyNumberFormat="0" applyAlignment="0" applyProtection="0">
      <alignment horizontal="left" vertical="center"/>
    </xf>
    <xf numFmtId="323" fontId="3" fillId="23" borderId="2660" applyFill="0" applyBorder="0" applyAlignment="0">
      <alignment horizontal="centerContinuous"/>
    </xf>
    <xf numFmtId="0" fontId="35" fillId="0" borderId="2676">
      <alignment vertical="center"/>
      <protection locked="0"/>
    </xf>
    <xf numFmtId="233" fontId="35" fillId="0" borderId="2771">
      <alignment horizontal="center" vertical="center"/>
      <protection locked="0"/>
    </xf>
    <xf numFmtId="10" fontId="3" fillId="57" borderId="1987" applyNumberFormat="0" applyFont="0" applyBorder="0" applyAlignment="0" applyProtection="0">
      <protection locked="0"/>
    </xf>
    <xf numFmtId="0" fontId="95" fillId="0" borderId="2675" applyNumberFormat="0" applyFill="0" applyAlignment="0" applyProtection="0"/>
    <xf numFmtId="232" fontId="35" fillId="0" borderId="2676">
      <alignment horizontal="center" vertical="center"/>
      <protection locked="0"/>
    </xf>
    <xf numFmtId="235" fontId="35" fillId="0" borderId="2676">
      <alignment horizontal="center" vertical="center"/>
      <protection locked="0"/>
    </xf>
    <xf numFmtId="236" fontId="35" fillId="0" borderId="2724">
      <alignment horizontal="center" vertical="center"/>
      <protection locked="0"/>
    </xf>
    <xf numFmtId="0" fontId="103" fillId="38" borderId="2749"/>
    <xf numFmtId="235" fontId="35" fillId="0" borderId="2771">
      <alignment horizontal="right" vertical="center"/>
      <protection locked="0"/>
    </xf>
    <xf numFmtId="15" fontId="35" fillId="0" borderId="2700">
      <alignment horizontal="center" vertical="center"/>
      <protection locked="0"/>
    </xf>
    <xf numFmtId="236" fontId="35" fillId="0" borderId="2760">
      <alignment horizontal="right" vertical="center"/>
      <protection locked="0"/>
    </xf>
    <xf numFmtId="235" fontId="35" fillId="0" borderId="2688">
      <alignment horizontal="center" vertical="center"/>
      <protection locked="0"/>
    </xf>
    <xf numFmtId="0" fontId="95" fillId="0" borderId="2687" applyNumberFormat="0" applyFill="0" applyAlignment="0" applyProtection="0"/>
    <xf numFmtId="233" fontId="35" fillId="0" borderId="2760">
      <alignment horizontal="center" vertical="center"/>
      <protection locked="0"/>
    </xf>
    <xf numFmtId="15" fontId="35" fillId="0" borderId="2771">
      <alignment horizontal="center" vertical="center"/>
      <protection locked="0"/>
    </xf>
    <xf numFmtId="236" fontId="35" fillId="0" borderId="2796">
      <alignment horizontal="center" vertical="center"/>
      <protection locked="0"/>
    </xf>
    <xf numFmtId="274" fontId="35" fillId="0" borderId="2691"/>
    <xf numFmtId="235" fontId="35" fillId="0" borderId="2712">
      <alignment horizontal="right" vertical="center"/>
      <protection locked="0"/>
    </xf>
    <xf numFmtId="236" fontId="35" fillId="0" borderId="2748">
      <alignment horizontal="right" vertical="center"/>
      <protection locked="0"/>
    </xf>
    <xf numFmtId="0" fontId="85" fillId="0" borderId="2680"/>
    <xf numFmtId="232" fontId="35" fillId="0" borderId="2700">
      <alignment horizontal="right" vertical="center"/>
      <protection locked="0"/>
    </xf>
    <xf numFmtId="1" fontId="3" fillId="1" borderId="2766">
      <protection locked="0"/>
    </xf>
    <xf numFmtId="168" fontId="3" fillId="8" borderId="1987" applyNumberFormat="0" applyFont="0" applyBorder="0" applyAlignment="0" applyProtection="0"/>
    <xf numFmtId="234" fontId="35" fillId="0" borderId="2676">
      <alignment horizontal="center" vertical="center"/>
      <protection locked="0"/>
    </xf>
    <xf numFmtId="236" fontId="35" fillId="0" borderId="2676">
      <alignment horizontal="center" vertical="center"/>
      <protection locked="0"/>
    </xf>
    <xf numFmtId="0" fontId="110" fillId="43" borderId="1987" applyNumberFormat="0" applyFont="0" applyAlignment="0" applyProtection="0"/>
    <xf numFmtId="323" fontId="3" fillId="23" borderId="2708" applyFill="0" applyBorder="0" applyAlignment="0">
      <alignment horizontal="centerContinuous"/>
    </xf>
    <xf numFmtId="0" fontId="148" fillId="0" borderId="2768" applyNumberFormat="0" applyAlignment="0" applyProtection="0">
      <alignment horizontal="left" vertical="center"/>
    </xf>
    <xf numFmtId="232" fontId="35" fillId="0" borderId="2712">
      <alignment horizontal="center" vertical="center"/>
      <protection locked="0"/>
    </xf>
    <xf numFmtId="0" fontId="35" fillId="0" borderId="2796">
      <alignment vertical="center"/>
      <protection locked="0"/>
    </xf>
    <xf numFmtId="49" fontId="36" fillId="0" borderId="2082"/>
    <xf numFmtId="270" fontId="115" fillId="46" borderId="2069">
      <protection hidden="1"/>
    </xf>
    <xf numFmtId="15" fontId="35" fillId="0" borderId="2760">
      <alignment horizontal="center" vertical="center"/>
      <protection locked="0"/>
    </xf>
    <xf numFmtId="0" fontId="103" fillId="38" borderId="2772"/>
    <xf numFmtId="0" fontId="85" fillId="0" borderId="2741"/>
    <xf numFmtId="233" fontId="35" fillId="0" borderId="2700">
      <alignment horizontal="center" vertical="center"/>
      <protection locked="0"/>
    </xf>
    <xf numFmtId="0" fontId="148" fillId="0" borderId="2145" applyNumberFormat="0" applyAlignment="0" applyProtection="0">
      <alignment horizontal="left" vertical="center"/>
    </xf>
    <xf numFmtId="244" fontId="85" fillId="0" borderId="2762"/>
    <xf numFmtId="0" fontId="110" fillId="43" borderId="1987" applyNumberFormat="0" applyFont="0" applyAlignment="0" applyProtection="0"/>
    <xf numFmtId="237" fontId="35" fillId="0" borderId="2724">
      <alignment horizontal="right" vertical="center"/>
      <protection locked="0"/>
    </xf>
    <xf numFmtId="323" fontId="3" fillId="23" borderId="2792" applyFill="0" applyBorder="0" applyAlignment="0">
      <alignment horizontal="centerContinuous"/>
    </xf>
    <xf numFmtId="9" fontId="36" fillId="71" borderId="2062" applyProtection="0">
      <alignment horizontal="right"/>
      <protection locked="0"/>
    </xf>
    <xf numFmtId="311" fontId="219" fillId="0" borderId="2755" applyBorder="0">
      <protection locked="0"/>
    </xf>
    <xf numFmtId="235" fontId="35" fillId="0" borderId="2737">
      <alignment horizontal="center" vertical="center"/>
      <protection locked="0"/>
    </xf>
    <xf numFmtId="235" fontId="35" fillId="0" borderId="2724">
      <alignment horizontal="right" vertical="center"/>
      <protection locked="0"/>
    </xf>
    <xf numFmtId="274" fontId="35" fillId="0" borderId="2763"/>
    <xf numFmtId="311" fontId="219" fillId="0" borderId="2707" applyBorder="0">
      <protection locked="0"/>
    </xf>
    <xf numFmtId="4" fontId="27" fillId="19" borderId="2765" applyNumberFormat="0" applyProtection="0">
      <alignment horizontal="left" vertical="center" indent="1"/>
    </xf>
    <xf numFmtId="235" fontId="35" fillId="0" borderId="2760">
      <alignment horizontal="center" vertical="center"/>
      <protection locked="0"/>
    </xf>
    <xf numFmtId="236" fontId="35" fillId="0" borderId="2796">
      <alignment horizontal="center" vertical="center"/>
      <protection locked="0"/>
    </xf>
    <xf numFmtId="234" fontId="35" fillId="0" borderId="2760">
      <alignment horizontal="right" vertical="center"/>
      <protection locked="0"/>
    </xf>
    <xf numFmtId="234" fontId="35" fillId="0" borderId="2760">
      <alignment horizontal="center" vertical="center"/>
      <protection locked="0"/>
    </xf>
    <xf numFmtId="0" fontId="85" fillId="0" borderId="2668"/>
    <xf numFmtId="235" fontId="35" fillId="0" borderId="2760">
      <alignment horizontal="right" vertical="center"/>
      <protection locked="0"/>
    </xf>
    <xf numFmtId="311" fontId="219" fillId="0" borderId="2755" applyBorder="0">
      <protection locked="0"/>
    </xf>
    <xf numFmtId="274" fontId="35" fillId="0" borderId="2667"/>
    <xf numFmtId="0" fontId="103" fillId="38" borderId="2665"/>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323" fontId="3" fillId="23" borderId="2144" applyFill="0" applyBorder="0" applyAlignment="0">
      <alignment horizontal="centerContinuous"/>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236" fontId="35" fillId="0" borderId="2760">
      <alignment horizontal="center" vertical="center"/>
      <protection locked="0"/>
    </xf>
    <xf numFmtId="0" fontId="103" fillId="38" borderId="2772"/>
    <xf numFmtId="311" fontId="219" fillId="0" borderId="2659" applyBorder="0">
      <protection locked="0"/>
    </xf>
    <xf numFmtId="0" fontId="63" fillId="0" borderId="1987">
      <alignment horizontal="centerContinuous"/>
    </xf>
    <xf numFmtId="234" fontId="35" fillId="0" borderId="2737">
      <alignment horizontal="center" vertical="center"/>
      <protection locked="0"/>
    </xf>
    <xf numFmtId="236" fontId="35" fillId="0" borderId="2760">
      <alignment horizontal="right" vertical="center"/>
      <protection locked="0"/>
    </xf>
    <xf numFmtId="234" fontId="35" fillId="0" borderId="2760">
      <alignment horizontal="center" vertical="center"/>
      <protection locked="0"/>
    </xf>
    <xf numFmtId="274" fontId="35" fillId="0" borderId="2667"/>
    <xf numFmtId="244" fontId="85" fillId="0" borderId="2666"/>
    <xf numFmtId="0" fontId="103" fillId="38" borderId="2665"/>
    <xf numFmtId="233" fontId="35" fillId="0" borderId="2712">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4" fontId="27" fillId="19" borderId="2669" applyNumberFormat="0" applyProtection="0">
      <alignment horizontal="left" vertical="center" indent="1"/>
    </xf>
    <xf numFmtId="236" fontId="35" fillId="0" borderId="2784">
      <alignment horizontal="center" vertical="center"/>
      <protection locked="0"/>
    </xf>
    <xf numFmtId="0" fontId="85" fillId="0" borderId="2716"/>
    <xf numFmtId="233" fontId="35" fillId="0" borderId="2771">
      <alignment horizontal="right" vertical="center"/>
      <protection locked="0"/>
    </xf>
    <xf numFmtId="234" fontId="35" fillId="0" borderId="2724">
      <alignment horizontal="center" vertical="center"/>
      <protection locked="0"/>
    </xf>
    <xf numFmtId="232" fontId="35" fillId="0" borderId="2784">
      <alignment horizontal="center" vertical="center"/>
      <protection locked="0"/>
    </xf>
    <xf numFmtId="0" fontId="103" fillId="38" borderId="2772"/>
    <xf numFmtId="0" fontId="85" fillId="0" borderId="2752"/>
    <xf numFmtId="274" fontId="35" fillId="0" borderId="2679"/>
    <xf numFmtId="0" fontId="85" fillId="0" borderId="2764"/>
    <xf numFmtId="0" fontId="95" fillId="0" borderId="2770" applyNumberFormat="0" applyFill="0" applyAlignment="0" applyProtection="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700">
      <alignment horizontal="center" vertical="center"/>
      <protection locked="0"/>
    </xf>
    <xf numFmtId="274" fontId="35" fillId="0" borderId="2691"/>
    <xf numFmtId="232" fontId="35" fillId="0" borderId="2796">
      <alignment horizontal="center" vertical="center"/>
      <protection locked="0"/>
    </xf>
    <xf numFmtId="0" fontId="85" fillId="0" borderId="2764"/>
    <xf numFmtId="4" fontId="27" fillId="19" borderId="2717" applyNumberFormat="0" applyProtection="0">
      <alignment horizontal="left" vertical="center" indent="1"/>
    </xf>
    <xf numFmtId="0" fontId="103" fillId="38" borderId="2761"/>
    <xf numFmtId="49" fontId="100" fillId="41" borderId="1987">
      <alignment horizontal="center"/>
    </xf>
    <xf numFmtId="271" fontId="115" fillId="18" borderId="2069">
      <alignment horizontal="right"/>
    </xf>
    <xf numFmtId="244" fontId="85" fillId="0" borderId="2762"/>
    <xf numFmtId="232" fontId="35" fillId="0" borderId="2712">
      <alignment horizontal="right" vertical="center"/>
      <protection locked="0"/>
    </xf>
    <xf numFmtId="49" fontId="100" fillId="41" borderId="1987">
      <alignment horizontal="center"/>
    </xf>
    <xf numFmtId="233" fontId="35" fillId="0" borderId="2796">
      <alignment horizontal="right" vertical="center"/>
      <protection locked="0"/>
    </xf>
    <xf numFmtId="15" fontId="35" fillId="0" borderId="2760">
      <alignment horizontal="center" vertical="center"/>
      <protection locked="0"/>
    </xf>
    <xf numFmtId="236" fontId="35" fillId="0" borderId="2771">
      <alignment horizontal="right" vertical="center"/>
      <protection locked="0"/>
    </xf>
    <xf numFmtId="235" fontId="35" fillId="0" borderId="2688">
      <alignment horizontal="right" vertical="center"/>
      <protection locked="0"/>
    </xf>
    <xf numFmtId="232" fontId="35" fillId="0" borderId="2688">
      <alignment horizontal="right" vertical="center"/>
      <protection locked="0"/>
    </xf>
    <xf numFmtId="234" fontId="35" fillId="0" borderId="2688">
      <alignment horizontal="center" vertical="center"/>
      <protection locked="0"/>
    </xf>
    <xf numFmtId="0" fontId="95" fillId="0" borderId="2687"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2783" applyNumberFormat="0" applyFill="0" applyAlignment="0" applyProtection="0"/>
    <xf numFmtId="4" fontId="27" fillId="19" borderId="2693" applyNumberFormat="0" applyProtection="0">
      <alignment horizontal="left" vertical="center" indent="1"/>
    </xf>
    <xf numFmtId="236" fontId="35" fillId="0" borderId="2796">
      <alignment horizontal="right" vertical="center"/>
      <protection locked="0"/>
    </xf>
    <xf numFmtId="274" fontId="35" fillId="0" borderId="2774"/>
    <xf numFmtId="10" fontId="3" fillId="57" borderId="2062" applyNumberFormat="0" applyFont="0" applyBorder="0" applyAlignment="0" applyProtection="0">
      <protection locked="0"/>
    </xf>
    <xf numFmtId="0" fontId="104" fillId="43" borderId="2062" applyProtection="0"/>
    <xf numFmtId="49" fontId="100" fillId="41" borderId="2062">
      <alignment horizontal="center"/>
    </xf>
    <xf numFmtId="244" fontId="85" fillId="0" borderId="2690"/>
    <xf numFmtId="232" fontId="35" fillId="0" borderId="2760">
      <alignment horizontal="center" vertical="center"/>
      <protection locked="0"/>
    </xf>
    <xf numFmtId="234" fontId="35" fillId="0" borderId="2688">
      <alignment horizontal="right" vertical="center"/>
      <protection locked="0"/>
    </xf>
    <xf numFmtId="4" fontId="27" fillId="19" borderId="2765" applyNumberFormat="0" applyProtection="0">
      <alignment horizontal="left" vertical="center" indent="1"/>
    </xf>
    <xf numFmtId="237" fontId="35" fillId="0" borderId="2771">
      <alignment horizontal="right" vertical="center"/>
      <protection locked="0"/>
    </xf>
    <xf numFmtId="0" fontId="91" fillId="0" borderId="2069" applyNumberFormat="0" applyFill="0" applyBorder="0" applyAlignment="0" applyProtection="0"/>
    <xf numFmtId="232" fontId="35" fillId="0" borderId="2700">
      <alignment horizontal="center" vertical="center"/>
      <protection locked="0"/>
    </xf>
    <xf numFmtId="0" fontId="85" fillId="0" borderId="2704"/>
    <xf numFmtId="10" fontId="3" fillId="57" borderId="1987" applyNumberFormat="0" applyFont="0" applyBorder="0" applyAlignment="0" applyProtection="0">
      <protection locked="0"/>
    </xf>
    <xf numFmtId="0" fontId="95" fillId="0" borderId="2711" applyNumberFormat="0" applyFill="0" applyAlignment="0" applyProtection="0"/>
    <xf numFmtId="175" fontId="46" fillId="0" borderId="2062"/>
    <xf numFmtId="0" fontId="35" fillId="0" borderId="2062" applyFill="0">
      <alignment horizontal="center" vertical="center"/>
    </xf>
    <xf numFmtId="274" fontId="35" fillId="0" borderId="2799"/>
    <xf numFmtId="49" fontId="100" fillId="41" borderId="2062">
      <alignment horizontal="center"/>
    </xf>
    <xf numFmtId="0" fontId="103" fillId="38" borderId="2713"/>
    <xf numFmtId="0" fontId="103" fillId="38" borderId="2689"/>
    <xf numFmtId="236" fontId="35" fillId="0" borderId="2688">
      <alignment horizontal="right" vertical="center"/>
      <protection locked="0"/>
    </xf>
    <xf numFmtId="9" fontId="36" fillId="71" borderId="1987" applyProtection="0">
      <alignment horizontal="right"/>
      <protection locked="0"/>
    </xf>
    <xf numFmtId="311" fontId="219" fillId="0" borderId="2143" applyBorder="0">
      <protection locked="0"/>
    </xf>
    <xf numFmtId="233" fontId="35" fillId="0" borderId="2688">
      <alignment horizontal="right" vertical="center"/>
      <protection locked="0"/>
    </xf>
    <xf numFmtId="237" fontId="35" fillId="0" borderId="2688">
      <alignment horizontal="right" vertical="center"/>
      <protection locked="0"/>
    </xf>
    <xf numFmtId="232" fontId="35" fillId="0" borderId="2688">
      <alignment horizontal="right" vertical="center"/>
      <protection locked="0"/>
    </xf>
    <xf numFmtId="236" fontId="35" fillId="0" borderId="2688">
      <alignment horizontal="center" vertical="center"/>
      <protection locked="0"/>
    </xf>
    <xf numFmtId="235" fontId="35" fillId="0" borderId="2688">
      <alignment horizontal="center" vertical="center"/>
      <protection locked="0"/>
    </xf>
    <xf numFmtId="233" fontId="35" fillId="0" borderId="2688">
      <alignment horizontal="center" vertical="center"/>
      <protection locked="0"/>
    </xf>
    <xf numFmtId="15" fontId="35" fillId="0" borderId="2688">
      <alignment horizontal="center" vertical="center"/>
      <protection locked="0"/>
    </xf>
    <xf numFmtId="232" fontId="35" fillId="0" borderId="2688">
      <alignment horizontal="center" vertical="center"/>
      <protection locked="0"/>
    </xf>
    <xf numFmtId="311" fontId="219" fillId="0" borderId="2683" applyBorder="0">
      <protection locked="0"/>
    </xf>
    <xf numFmtId="233" fontId="35" fillId="0" borderId="2737">
      <alignment horizontal="right" vertical="center"/>
      <protection locked="0"/>
    </xf>
    <xf numFmtId="311" fontId="219" fillId="0" borderId="2683" applyBorder="0">
      <protection locked="0"/>
    </xf>
    <xf numFmtId="1" fontId="3" fillId="1" borderId="2142">
      <protection locked="0"/>
    </xf>
    <xf numFmtId="232" fontId="35" fillId="0" borderId="2771">
      <alignment horizontal="right" vertical="center"/>
      <protection locked="0"/>
    </xf>
    <xf numFmtId="0" fontId="59" fillId="74" borderId="2089">
      <alignment horizontal="left" vertical="center" wrapText="1"/>
    </xf>
    <xf numFmtId="323" fontId="3" fillId="23" borderId="2756" applyFill="0" applyBorder="0" applyAlignment="0">
      <alignment horizontal="centerContinuous"/>
    </xf>
    <xf numFmtId="233" fontId="35" fillId="0" borderId="2809">
      <alignment horizontal="right" vertical="center"/>
      <protection locked="0"/>
    </xf>
    <xf numFmtId="323" fontId="3" fillId="23" borderId="2767" applyFill="0" applyBorder="0" applyAlignment="0">
      <alignment horizontal="centerContinuous"/>
    </xf>
    <xf numFmtId="232" fontId="35" fillId="0" borderId="2760">
      <alignment horizontal="center" vertical="center"/>
      <protection locked="0"/>
    </xf>
    <xf numFmtId="232" fontId="35" fillId="0" borderId="2724">
      <alignment horizontal="right" vertical="center"/>
      <protection locked="0"/>
    </xf>
    <xf numFmtId="15" fontId="35" fillId="0" borderId="2771">
      <alignment horizontal="center" vertical="center"/>
      <protection locked="0"/>
    </xf>
    <xf numFmtId="4" fontId="27" fillId="19" borderId="2693" applyNumberFormat="0" applyProtection="0">
      <alignment horizontal="left" vertical="center" indent="1"/>
    </xf>
    <xf numFmtId="232" fontId="35" fillId="0" borderId="2724">
      <alignment horizontal="center" vertical="center"/>
      <protection locked="0"/>
    </xf>
    <xf numFmtId="0" fontId="115" fillId="18" borderId="2069" applyProtection="0">
      <alignment horizontal="right"/>
      <protection locked="0"/>
    </xf>
    <xf numFmtId="323" fontId="3" fillId="23" borderId="2660" applyFill="0" applyBorder="0" applyAlignment="0">
      <alignment horizontal="centerContinuous"/>
    </xf>
    <xf numFmtId="232" fontId="35" fillId="0" borderId="2760">
      <alignment horizontal="center" vertical="center"/>
      <protection locked="0"/>
    </xf>
    <xf numFmtId="233" fontId="35" fillId="0" borderId="2760">
      <alignment horizontal="right" vertical="center"/>
      <protection locked="0"/>
    </xf>
    <xf numFmtId="240" fontId="26" fillId="0" borderId="2769" applyFill="0"/>
    <xf numFmtId="233" fontId="35" fillId="0" borderId="2688">
      <alignment horizontal="right" vertical="center"/>
      <protection locked="0"/>
    </xf>
    <xf numFmtId="237" fontId="35" fillId="0" borderId="2688">
      <alignment horizontal="right" vertical="center"/>
      <protection locked="0"/>
    </xf>
    <xf numFmtId="236" fontId="35" fillId="0" borderId="2688">
      <alignment horizontal="center" vertical="center"/>
      <protection locked="0"/>
    </xf>
    <xf numFmtId="234" fontId="35" fillId="0" borderId="2688">
      <alignment horizontal="center" vertical="center"/>
      <protection locked="0"/>
    </xf>
    <xf numFmtId="15" fontId="35" fillId="0" borderId="2688">
      <alignment horizontal="center" vertical="center"/>
      <protection locked="0"/>
    </xf>
    <xf numFmtId="232" fontId="35" fillId="0" borderId="2688">
      <alignment horizontal="center" vertical="center"/>
      <protection locked="0"/>
    </xf>
    <xf numFmtId="0" fontId="103" fillId="38" borderId="2797"/>
    <xf numFmtId="236" fontId="35" fillId="0" borderId="2771">
      <alignment horizontal="center" vertical="center"/>
      <protection locked="0"/>
    </xf>
    <xf numFmtId="1" fontId="3" fillId="1" borderId="2802">
      <protection locked="0"/>
    </xf>
    <xf numFmtId="237" fontId="35" fillId="0" borderId="2760">
      <alignment horizontal="right" vertical="center"/>
      <protection locked="0"/>
    </xf>
    <xf numFmtId="0" fontId="148" fillId="0" borderId="2661" applyNumberFormat="0" applyAlignment="0" applyProtection="0">
      <alignment horizontal="left" vertical="center"/>
    </xf>
    <xf numFmtId="274" fontId="35" fillId="0" borderId="2751"/>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693" applyNumberFormat="0" applyProtection="0">
      <alignment horizontal="left" vertical="center" indent="1"/>
    </xf>
    <xf numFmtId="0" fontId="85" fillId="0" borderId="2775"/>
    <xf numFmtId="0" fontId="148" fillId="0" borderId="2757" applyNumberFormat="0" applyAlignment="0" applyProtection="0">
      <alignment horizontal="left" vertical="center"/>
    </xf>
    <xf numFmtId="0" fontId="103" fillId="38" borderId="2749"/>
    <xf numFmtId="234" fontId="35" fillId="0" borderId="2737">
      <alignment horizontal="right" vertical="center"/>
      <protection locked="0"/>
    </xf>
    <xf numFmtId="1" fontId="3" fillId="1" borderId="2682">
      <protection locked="0"/>
    </xf>
    <xf numFmtId="237" fontId="35" fillId="0" borderId="2737">
      <alignment horizontal="right" vertical="center"/>
      <protection locked="0"/>
    </xf>
    <xf numFmtId="49" fontId="36" fillId="0" borderId="2082"/>
    <xf numFmtId="0" fontId="35" fillId="0" borderId="2737">
      <alignment vertical="center"/>
      <protection locked="0"/>
    </xf>
    <xf numFmtId="15" fontId="35" fillId="0" borderId="2737">
      <alignment horizontal="center" vertical="center"/>
      <protection locked="0"/>
    </xf>
    <xf numFmtId="232" fontId="35" fillId="0" borderId="2737">
      <alignment horizontal="center" vertical="center"/>
      <protection locked="0"/>
    </xf>
    <xf numFmtId="0" fontId="95" fillId="0" borderId="2736" applyNumberFormat="0" applyFill="0" applyAlignment="0" applyProtection="0"/>
    <xf numFmtId="236" fontId="35" fillId="0" borderId="2796">
      <alignment horizontal="right" vertical="center"/>
      <protection locked="0"/>
    </xf>
    <xf numFmtId="311" fontId="219" fillId="0" borderId="2683" applyBorder="0">
      <protection locked="0"/>
    </xf>
    <xf numFmtId="234" fontId="35" fillId="0" borderId="2796">
      <alignment horizontal="center" vertical="center"/>
      <protection locked="0"/>
    </xf>
    <xf numFmtId="232" fontId="35" fillId="0" borderId="2760">
      <alignment horizontal="right" vertical="center"/>
      <protection locked="0"/>
    </xf>
    <xf numFmtId="0" fontId="95" fillId="0" borderId="2759" applyNumberFormat="0" applyFill="0" applyAlignment="0" applyProtection="0"/>
    <xf numFmtId="4" fontId="27" fillId="19" borderId="2776" applyNumberFormat="0" applyProtection="0">
      <alignment horizontal="left" vertical="center" indent="1"/>
    </xf>
    <xf numFmtId="233" fontId="35" fillId="0" borderId="2724">
      <alignment horizontal="right" vertical="center"/>
      <protection locked="0"/>
    </xf>
    <xf numFmtId="232" fontId="35" fillId="0" borderId="2724">
      <alignment horizontal="right" vertical="center"/>
      <protection locked="0"/>
    </xf>
    <xf numFmtId="236" fontId="35" fillId="0" borderId="2724">
      <alignment horizontal="center" vertical="center"/>
      <protection locked="0"/>
    </xf>
    <xf numFmtId="234" fontId="35" fillId="0" borderId="2724">
      <alignment horizontal="center" vertical="center"/>
      <protection locked="0"/>
    </xf>
    <xf numFmtId="1" fontId="3" fillId="1" borderId="2706">
      <protection locked="0"/>
    </xf>
    <xf numFmtId="0" fontId="95" fillId="0" borderId="2770" applyNumberFormat="0" applyFill="0" applyAlignment="0" applyProtection="0"/>
    <xf numFmtId="0" fontId="148" fillId="0" borderId="2110">
      <alignment horizontal="left" vertical="center"/>
    </xf>
    <xf numFmtId="234" fontId="35" fillId="0" borderId="2784">
      <alignment horizontal="center" vertical="center"/>
      <protection locked="0"/>
    </xf>
    <xf numFmtId="237" fontId="35" fillId="0" borderId="2796">
      <alignment horizontal="right" vertical="center"/>
      <protection locked="0"/>
    </xf>
    <xf numFmtId="244" fontId="85" fillId="0" borderId="2762"/>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233" fontId="35" fillId="0" borderId="2760">
      <alignment horizontal="right" vertical="center"/>
      <protection locked="0"/>
    </xf>
    <xf numFmtId="237" fontId="35" fillId="0" borderId="2760">
      <alignment horizontal="right" vertical="center"/>
      <protection locked="0"/>
    </xf>
    <xf numFmtId="232" fontId="35" fillId="0" borderId="2760">
      <alignment horizontal="right" vertical="center"/>
      <protection locked="0"/>
    </xf>
    <xf numFmtId="49" fontId="253" fillId="47" borderId="1987">
      <alignment horizontal="center"/>
    </xf>
    <xf numFmtId="236" fontId="35" fillId="0" borderId="2760">
      <alignment horizontal="center" vertical="center"/>
      <protection locked="0"/>
    </xf>
    <xf numFmtId="15" fontId="35" fillId="0" borderId="2796">
      <alignment horizontal="center" vertical="center"/>
      <protection locked="0"/>
    </xf>
    <xf numFmtId="235" fontId="35" fillId="0" borderId="2771">
      <alignment horizontal="right" vertical="center"/>
      <protection locked="0"/>
    </xf>
    <xf numFmtId="49" fontId="36" fillId="0" borderId="2082"/>
    <xf numFmtId="175" fontId="43" fillId="0" borderId="1987" applyBorder="0"/>
    <xf numFmtId="175" fontId="46" fillId="0" borderId="1987"/>
    <xf numFmtId="236" fontId="35" fillId="0" borderId="2760">
      <alignment horizontal="right" vertical="center"/>
      <protection locked="0"/>
    </xf>
    <xf numFmtId="232" fontId="35" fillId="0" borderId="2760">
      <alignment horizontal="right" vertical="center"/>
      <protection locked="0"/>
    </xf>
    <xf numFmtId="232" fontId="35" fillId="0" borderId="2760">
      <alignment horizontal="right" vertical="center"/>
      <protection locked="0"/>
    </xf>
    <xf numFmtId="236" fontId="35" fillId="0" borderId="2760">
      <alignment horizontal="center" vertical="center"/>
      <protection locked="0"/>
    </xf>
    <xf numFmtId="0" fontId="35" fillId="0" borderId="2545">
      <alignment vertical="center"/>
      <protection locked="0"/>
    </xf>
    <xf numFmtId="10" fontId="3" fillId="57" borderId="2062" applyNumberFormat="0" applyFont="0" applyBorder="0" applyAlignment="0" applyProtection="0">
      <protection locked="0"/>
    </xf>
    <xf numFmtId="244" fontId="85" fillId="0" borderId="2762"/>
    <xf numFmtId="172" fontId="55" fillId="9" borderId="2062">
      <alignment horizontal="right"/>
      <protection locked="0"/>
    </xf>
    <xf numFmtId="0" fontId="147" fillId="10" borderId="1987">
      <alignment horizontal="right"/>
    </xf>
    <xf numFmtId="4" fontId="27" fillId="19" borderId="1914" applyNumberFormat="0" applyProtection="0">
      <alignment horizontal="left" vertical="center" indent="1"/>
    </xf>
    <xf numFmtId="233" fontId="35" fillId="0" borderId="2796">
      <alignment horizontal="center" vertical="center"/>
      <protection locked="0"/>
    </xf>
    <xf numFmtId="175" fontId="80" fillId="0" borderId="2081">
      <alignment vertical="center"/>
    </xf>
    <xf numFmtId="49" fontId="100" fillId="41" borderId="1987">
      <alignment horizontal="center"/>
    </xf>
    <xf numFmtId="0" fontId="104" fillId="43" borderId="1987" applyProtection="0"/>
    <xf numFmtId="0" fontId="147" fillId="10" borderId="1987">
      <alignment horizontal="right"/>
    </xf>
    <xf numFmtId="10" fontId="3" fillId="57" borderId="1987" applyNumberFormat="0" applyFont="0" applyBorder="0" applyAlignment="0" applyProtection="0">
      <protection locked="0"/>
    </xf>
    <xf numFmtId="309" fontId="156" fillId="6" borderId="1987"/>
    <xf numFmtId="15" fontId="35" fillId="0" borderId="2676">
      <alignment horizontal="center" vertical="center"/>
      <protection locked="0"/>
    </xf>
    <xf numFmtId="237" fontId="35" fillId="0" borderId="2784">
      <alignment horizontal="right" vertical="center"/>
      <protection locked="0"/>
    </xf>
    <xf numFmtId="0" fontId="103" fillId="38" borderId="2546"/>
    <xf numFmtId="234" fontId="35" fillId="0" borderId="2796">
      <alignment horizontal="center" vertical="center"/>
      <protection locked="0"/>
    </xf>
    <xf numFmtId="311" fontId="219" fillId="0" borderId="2143" applyBorder="0">
      <protection locked="0"/>
    </xf>
    <xf numFmtId="0" fontId="85" fillId="0" borderId="2692"/>
    <xf numFmtId="233" fontId="35" fillId="0" borderId="2760">
      <alignment horizontal="center" vertical="center"/>
      <protection locked="0"/>
    </xf>
    <xf numFmtId="234" fontId="35" fillId="0" borderId="2760">
      <alignment horizontal="right" vertical="center"/>
      <protection locked="0"/>
    </xf>
    <xf numFmtId="234" fontId="35" fillId="0" borderId="2771">
      <alignment horizontal="right" vertical="center"/>
      <protection locked="0"/>
    </xf>
    <xf numFmtId="3" fontId="79" fillId="10" borderId="1987" applyFont="0" applyAlignment="0" applyProtection="0"/>
    <xf numFmtId="0" fontId="148" fillId="0" borderId="2661" applyNumberFormat="0" applyAlignment="0" applyProtection="0">
      <alignment horizontal="left" vertical="center"/>
    </xf>
    <xf numFmtId="0" fontId="3" fillId="6" borderId="2087">
      <alignment horizontal="right"/>
      <protection locked="0"/>
    </xf>
    <xf numFmtId="0" fontId="3" fillId="6" borderId="2086">
      <alignment horizontal="right"/>
      <protection locked="0"/>
    </xf>
    <xf numFmtId="49" fontId="100" fillId="47" borderId="1987">
      <alignment horizontal="center"/>
    </xf>
    <xf numFmtId="0" fontId="118" fillId="21" borderId="1987"/>
    <xf numFmtId="0" fontId="92" fillId="0" borderId="2069" applyNumberFormat="0" applyFill="0" applyBorder="0" applyAlignment="0" applyProtection="0"/>
    <xf numFmtId="172" fontId="55" fillId="9" borderId="1987">
      <alignment horizontal="right"/>
      <protection locked="0"/>
    </xf>
    <xf numFmtId="185" fontId="47" fillId="57" borderId="1987" applyFont="0" applyFill="0" applyBorder="0" applyAlignment="0" applyProtection="0">
      <protection locked="0"/>
    </xf>
    <xf numFmtId="233" fontId="35" fillId="0" borderId="2676">
      <alignment horizontal="center" vertical="center"/>
      <protection locked="0"/>
    </xf>
    <xf numFmtId="4" fontId="27" fillId="19" borderId="2543" applyNumberFormat="0" applyProtection="0">
      <alignment horizontal="left" vertical="center" indent="1"/>
    </xf>
    <xf numFmtId="168" fontId="3" fillId="8" borderId="1987" applyNumberFormat="0" applyFont="0" applyBorder="0" applyAlignment="0" applyProtection="0"/>
    <xf numFmtId="0" fontId="110" fillId="43" borderId="1987" applyNumberFormat="0" applyFont="0" applyAlignment="0" applyProtection="0"/>
    <xf numFmtId="0" fontId="118" fillId="21" borderId="1987"/>
    <xf numFmtId="0" fontId="63" fillId="0" borderId="1987">
      <alignment horizontal="centerContinuous"/>
    </xf>
    <xf numFmtId="0" fontId="85" fillId="0" borderId="2668"/>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688">
      <alignment horizontal="center" vertical="center"/>
      <protection locked="0"/>
    </xf>
    <xf numFmtId="0" fontId="35" fillId="0" borderId="2760">
      <alignment vertical="center"/>
      <protection locked="0"/>
    </xf>
    <xf numFmtId="269" fontId="115" fillId="45" borderId="2069">
      <protection hidden="1"/>
    </xf>
    <xf numFmtId="235" fontId="35" fillId="0" borderId="2760">
      <alignment horizontal="center" vertical="center"/>
      <protection locked="0"/>
    </xf>
    <xf numFmtId="0" fontId="35" fillId="0" borderId="2069" applyNumberFormat="0" applyFill="0" applyAlignment="0" applyProtection="0"/>
    <xf numFmtId="232" fontId="35" fillId="0" borderId="2796">
      <alignment horizontal="center" vertical="center"/>
      <protection locked="0"/>
    </xf>
    <xf numFmtId="309" fontId="156" fillId="6" borderId="2062"/>
    <xf numFmtId="0" fontId="147" fillId="10" borderId="2062">
      <alignment horizontal="right"/>
    </xf>
    <xf numFmtId="0" fontId="35" fillId="0" borderId="2712">
      <alignment vertical="center"/>
      <protection locked="0"/>
    </xf>
    <xf numFmtId="234" fontId="35" fillId="0" borderId="2760">
      <alignment horizontal="center" vertical="center"/>
      <protection locked="0"/>
    </xf>
    <xf numFmtId="233" fontId="35" fillId="0" borderId="2760">
      <alignment horizontal="right" vertical="center"/>
      <protection locked="0"/>
    </xf>
    <xf numFmtId="234" fontId="35" fillId="0" borderId="2771">
      <alignment horizontal="center" vertical="center"/>
      <protection locked="0"/>
    </xf>
    <xf numFmtId="1" fontId="3" fillId="1" borderId="2574">
      <protection locked="0"/>
    </xf>
    <xf numFmtId="274" fontId="35" fillId="0" borderId="2703"/>
    <xf numFmtId="274" fontId="35" fillId="0" borderId="2787"/>
    <xf numFmtId="235" fontId="35" fillId="0" borderId="2700">
      <alignment horizontal="center" vertical="center"/>
      <protection locked="0"/>
    </xf>
    <xf numFmtId="311" fontId="219" fillId="0" borderId="2755" applyBorder="0">
      <protection locked="0"/>
    </xf>
    <xf numFmtId="234" fontId="35" fillId="0" borderId="2724">
      <alignment horizontal="right" vertical="center"/>
      <protection locked="0"/>
    </xf>
    <xf numFmtId="323" fontId="3" fillId="23" borderId="2756" applyFill="0" applyBorder="0" applyAlignment="0">
      <alignment horizontal="centerContinuous"/>
    </xf>
    <xf numFmtId="234" fontId="35" fillId="0" borderId="2712">
      <alignment horizontal="center" vertical="center"/>
      <protection locked="0"/>
    </xf>
    <xf numFmtId="244" fontId="85" fillId="0" borderId="2762"/>
    <xf numFmtId="9" fontId="36" fillId="71" borderId="1987" applyProtection="0">
      <alignment horizontal="right"/>
      <protection locked="0"/>
    </xf>
    <xf numFmtId="311" fontId="219" fillId="0" borderId="2143" applyBorder="0">
      <protection locked="0"/>
    </xf>
    <xf numFmtId="0" fontId="95" fillId="0" borderId="2687" applyNumberFormat="0" applyFill="0" applyAlignment="0" applyProtection="0"/>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49" fontId="253" fillId="47" borderId="1987">
      <alignment horizontal="center"/>
    </xf>
    <xf numFmtId="240" fontId="26" fillId="0" borderId="2614" applyFill="0"/>
    <xf numFmtId="175" fontId="43" fillId="0" borderId="1987" applyBorder="0"/>
    <xf numFmtId="175" fontId="46" fillId="0" borderId="1987"/>
    <xf numFmtId="235" fontId="35" fillId="0" borderId="2760">
      <alignment horizontal="right" vertical="center"/>
      <protection locked="0"/>
    </xf>
    <xf numFmtId="236" fontId="35" fillId="0" borderId="2760">
      <alignment horizontal="center" vertical="center"/>
      <protection locked="0"/>
    </xf>
    <xf numFmtId="0" fontId="35" fillId="0" borderId="2760">
      <alignment vertical="center"/>
      <protection locked="0"/>
    </xf>
    <xf numFmtId="235" fontId="35" fillId="0" borderId="2760">
      <alignment horizontal="center" vertical="center"/>
      <protection locked="0"/>
    </xf>
    <xf numFmtId="175" fontId="3" fillId="9" borderId="2110" applyNumberFormat="0" applyFont="0" applyBorder="0" applyAlignment="0">
      <alignment horizontal="centerContinuous"/>
    </xf>
    <xf numFmtId="232" fontId="35" fillId="0" borderId="2545">
      <alignment horizontal="right" vertical="center"/>
      <protection locked="0"/>
    </xf>
    <xf numFmtId="233" fontId="35" fillId="0" borderId="2771">
      <alignment horizontal="center" vertical="center"/>
      <protection locked="0"/>
    </xf>
    <xf numFmtId="0" fontId="148" fillId="0" borderId="2709" applyNumberFormat="0" applyAlignment="0" applyProtection="0">
      <alignment horizontal="left" vertical="center"/>
    </xf>
    <xf numFmtId="274" fontId="35" fillId="0" borderId="2763"/>
    <xf numFmtId="0" fontId="148" fillId="0" borderId="2110">
      <alignment horizontal="left" vertical="center"/>
    </xf>
    <xf numFmtId="323" fontId="3" fillId="23" borderId="2660" applyFill="0" applyBorder="0" applyAlignment="0">
      <alignment horizontal="centerContinuous"/>
    </xf>
    <xf numFmtId="49" fontId="100" fillId="41" borderId="1987">
      <alignment horizontal="center"/>
    </xf>
    <xf numFmtId="0" fontId="104" fillId="43" borderId="1987" applyProtection="0"/>
    <xf numFmtId="10" fontId="3" fillId="6" borderId="2087">
      <alignment horizontal="right"/>
      <protection locked="0"/>
    </xf>
    <xf numFmtId="240" fontId="26" fillId="0" borderId="2146" applyFill="0"/>
    <xf numFmtId="0" fontId="147" fillId="10" borderId="1987">
      <alignment horizontal="right"/>
    </xf>
    <xf numFmtId="10" fontId="3" fillId="57" borderId="1987" applyNumberFormat="0" applyFont="0" applyBorder="0" applyAlignment="0" applyProtection="0">
      <protection locked="0"/>
    </xf>
    <xf numFmtId="309" fontId="156" fillId="6" borderId="1987"/>
    <xf numFmtId="0" fontId="148" fillId="0" borderId="2145" applyNumberFormat="0" applyAlignment="0" applyProtection="0">
      <alignment horizontal="left" vertical="center"/>
    </xf>
    <xf numFmtId="323" fontId="3" fillId="23" borderId="2144" applyFill="0" applyBorder="0" applyAlignment="0">
      <alignment horizontal="centerContinuous"/>
    </xf>
    <xf numFmtId="234" fontId="35" fillId="0" borderId="2688">
      <alignment horizontal="right" vertical="center"/>
      <protection locked="0"/>
    </xf>
    <xf numFmtId="323" fontId="3" fillId="23" borderId="2732" applyFill="0" applyBorder="0" applyAlignment="0">
      <alignment horizontal="centerContinuous"/>
    </xf>
    <xf numFmtId="237" fontId="35" fillId="0" borderId="2760">
      <alignment horizontal="right" vertical="center"/>
      <protection locked="0"/>
    </xf>
    <xf numFmtId="233" fontId="35" fillId="0" borderId="2771">
      <alignment horizontal="right" vertical="center"/>
      <protection locked="0"/>
    </xf>
    <xf numFmtId="0" fontId="103" fillId="38" borderId="2485"/>
    <xf numFmtId="0" fontId="35" fillId="0" borderId="2160">
      <alignment vertical="center"/>
      <protection locked="0"/>
    </xf>
    <xf numFmtId="233" fontId="35" fillId="0" borderId="2255">
      <alignment horizontal="center" vertical="center"/>
      <protection locked="0"/>
    </xf>
    <xf numFmtId="10" fontId="3" fillId="57" borderId="1987" applyNumberFormat="0" applyFont="0" applyBorder="0" applyAlignment="0" applyProtection="0">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5" fontId="35" fillId="0" borderId="2160">
      <alignment horizontal="center" vertical="center"/>
      <protection locked="0"/>
    </xf>
    <xf numFmtId="0" fontId="35" fillId="0" borderId="2160">
      <alignment vertical="center"/>
      <protection locked="0"/>
    </xf>
    <xf numFmtId="236" fontId="35" fillId="0" borderId="2208">
      <alignment horizontal="center" vertical="center"/>
      <protection locked="0"/>
    </xf>
    <xf numFmtId="0" fontId="103" fillId="38" borderId="2233"/>
    <xf numFmtId="235" fontId="35" fillId="0" borderId="2255">
      <alignment horizontal="right" vertical="center"/>
      <protection locked="0"/>
    </xf>
    <xf numFmtId="15" fontId="35" fillId="0" borderId="2184">
      <alignment horizontal="center" vertical="center"/>
      <protection locked="0"/>
    </xf>
    <xf numFmtId="0" fontId="95" fillId="0" borderId="2183" applyNumberFormat="0" applyFill="0" applyAlignment="0" applyProtection="0"/>
    <xf numFmtId="236" fontId="35" fillId="0" borderId="2244">
      <alignment horizontal="right" vertical="center"/>
      <protection locked="0"/>
    </xf>
    <xf numFmtId="4" fontId="27" fillId="19" borderId="1932" applyNumberFormat="0" applyProtection="0">
      <alignment horizontal="left" vertical="center" indent="1"/>
    </xf>
    <xf numFmtId="235" fontId="35" fillId="0" borderId="2172">
      <alignment horizontal="center" vertical="center"/>
      <protection locked="0"/>
    </xf>
    <xf numFmtId="0" fontId="95" fillId="0" borderId="2171" applyNumberFormat="0" applyFill="0" applyAlignment="0" applyProtection="0"/>
    <xf numFmtId="233" fontId="35" fillId="0" borderId="2244">
      <alignment horizontal="center" vertical="center"/>
      <protection locked="0"/>
    </xf>
    <xf numFmtId="15" fontId="35" fillId="0" borderId="2255">
      <alignment horizontal="center" vertical="center"/>
      <protection locked="0"/>
    </xf>
    <xf numFmtId="236" fontId="35" fillId="0" borderId="2280">
      <alignment horizontal="center" vertical="center"/>
      <protection locked="0"/>
    </xf>
    <xf numFmtId="274" fontId="35" fillId="0" borderId="2175"/>
    <xf numFmtId="235" fontId="35" fillId="0" borderId="2196">
      <alignment horizontal="right" vertical="center"/>
      <protection locked="0"/>
    </xf>
    <xf numFmtId="236" fontId="35" fillId="0" borderId="2232">
      <alignment horizontal="right" vertical="center"/>
      <protection locked="0"/>
    </xf>
    <xf numFmtId="0" fontId="85" fillId="0" borderId="2164"/>
    <xf numFmtId="232" fontId="35" fillId="0" borderId="2184">
      <alignment horizontal="right" vertical="center"/>
      <protection locked="0"/>
    </xf>
    <xf numFmtId="1" fontId="3" fillId="1" borderId="2250">
      <protection locked="0"/>
    </xf>
    <xf numFmtId="232" fontId="35" fillId="0" borderId="2160">
      <alignment horizontal="right" vertical="center"/>
      <protection locked="0"/>
    </xf>
    <xf numFmtId="234" fontId="35" fillId="0" borderId="2160">
      <alignment horizontal="center" vertical="center"/>
      <protection locked="0"/>
    </xf>
    <xf numFmtId="236" fontId="35" fillId="0" borderId="2160">
      <alignment horizontal="center" vertical="center"/>
      <protection locked="0"/>
    </xf>
    <xf numFmtId="323" fontId="3" fillId="23" borderId="2192" applyFill="0" applyBorder="0" applyAlignment="0">
      <alignment horizontal="centerContinuous"/>
    </xf>
    <xf numFmtId="0" fontId="148" fillId="0" borderId="2252" applyNumberFormat="0" applyAlignment="0" applyProtection="0">
      <alignment horizontal="left" vertical="center"/>
    </xf>
    <xf numFmtId="232" fontId="35" fillId="0" borderId="2196">
      <alignment horizontal="center" vertical="center"/>
      <protection locked="0"/>
    </xf>
    <xf numFmtId="0" fontId="35" fillId="0" borderId="2280">
      <alignment vertical="center"/>
      <protection locked="0"/>
    </xf>
    <xf numFmtId="49" fontId="36" fillId="0" borderId="1983"/>
    <xf numFmtId="270" fontId="115" fillId="46" borderId="1975">
      <protection hidden="1"/>
    </xf>
    <xf numFmtId="15" fontId="35" fillId="0" borderId="2244">
      <alignment horizontal="center" vertical="center"/>
      <protection locked="0"/>
    </xf>
    <xf numFmtId="0" fontId="103" fillId="38" borderId="2256"/>
    <xf numFmtId="0" fontId="85" fillId="0" borderId="2225"/>
    <xf numFmtId="233" fontId="35" fillId="0" borderId="2184">
      <alignment horizontal="center" vertical="center"/>
      <protection locked="0"/>
    </xf>
    <xf numFmtId="244" fontId="85" fillId="0" borderId="2246"/>
    <xf numFmtId="237" fontId="35" fillId="0" borderId="2268">
      <alignment horizontal="right" vertical="center"/>
      <protection locked="0"/>
    </xf>
    <xf numFmtId="0" fontId="118" fillId="21" borderId="1987"/>
    <xf numFmtId="0" fontId="110" fillId="43" borderId="1987" applyNumberFormat="0" applyFont="0" applyAlignment="0" applyProtection="0"/>
    <xf numFmtId="237" fontId="35" fillId="0" borderId="2208">
      <alignment horizontal="right" vertical="center"/>
      <protection locked="0"/>
    </xf>
    <xf numFmtId="323" fontId="3" fillId="23" borderId="2276" applyFill="0" applyBorder="0" applyAlignment="0">
      <alignment horizontal="centerContinuous"/>
    </xf>
    <xf numFmtId="9" fontId="36" fillId="71" borderId="1987" applyProtection="0">
      <alignment horizontal="right"/>
      <protection locked="0"/>
    </xf>
    <xf numFmtId="311" fontId="219" fillId="0" borderId="2239" applyBorder="0">
      <protection locked="0"/>
    </xf>
    <xf numFmtId="235" fontId="35" fillId="0" borderId="2221">
      <alignment horizontal="center" vertical="center"/>
      <protection locked="0"/>
    </xf>
    <xf numFmtId="235" fontId="35" fillId="0" borderId="2208">
      <alignment horizontal="right" vertical="center"/>
      <protection locked="0"/>
    </xf>
    <xf numFmtId="274" fontId="35" fillId="0" borderId="2247"/>
    <xf numFmtId="311" fontId="219" fillId="0" borderId="2191" applyBorder="0">
      <protection locked="0"/>
    </xf>
    <xf numFmtId="4" fontId="27" fillId="19" borderId="2249" applyNumberFormat="0" applyProtection="0">
      <alignment horizontal="left" vertical="center" indent="1"/>
    </xf>
    <xf numFmtId="235" fontId="35" fillId="0" borderId="2244">
      <alignment horizontal="center" vertical="center"/>
      <protection locked="0"/>
    </xf>
    <xf numFmtId="236" fontId="35" fillId="0" borderId="2280">
      <alignment horizontal="center" vertical="center"/>
      <protection locked="0"/>
    </xf>
    <xf numFmtId="234" fontId="35" fillId="0" borderId="2244">
      <alignment horizontal="right" vertical="center"/>
      <protection locked="0"/>
    </xf>
    <xf numFmtId="234" fontId="35" fillId="0" borderId="2244">
      <alignment horizontal="center" vertical="center"/>
      <protection locked="0"/>
    </xf>
    <xf numFmtId="0" fontId="85" fillId="0" borderId="2152"/>
    <xf numFmtId="235" fontId="35" fillId="0" borderId="2244">
      <alignment horizontal="right" vertical="center"/>
      <protection locked="0"/>
    </xf>
    <xf numFmtId="311" fontId="219" fillId="0" borderId="2239" applyBorder="0">
      <protection locked="0"/>
    </xf>
    <xf numFmtId="274" fontId="35" fillId="0" borderId="2151"/>
    <xf numFmtId="0" fontId="103" fillId="38" borderId="2149"/>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0" fontId="35" fillId="0" borderId="2244">
      <alignment vertical="center"/>
      <protection locked="0"/>
    </xf>
    <xf numFmtId="236" fontId="35" fillId="0" borderId="2244">
      <alignment horizontal="center" vertical="center"/>
      <protection locked="0"/>
    </xf>
    <xf numFmtId="0" fontId="103" fillId="38" borderId="2256"/>
    <xf numFmtId="311" fontId="219" fillId="0" borderId="2143" applyBorder="0">
      <protection locked="0"/>
    </xf>
    <xf numFmtId="234" fontId="35" fillId="0" borderId="2221">
      <alignment horizontal="center" vertical="center"/>
      <protection locked="0"/>
    </xf>
    <xf numFmtId="0" fontId="85" fillId="0" borderId="2152"/>
    <xf numFmtId="236" fontId="35" fillId="0" borderId="2244">
      <alignment horizontal="right" vertical="center"/>
      <protection locked="0"/>
    </xf>
    <xf numFmtId="234" fontId="35" fillId="0" borderId="2244">
      <alignment horizontal="center" vertical="center"/>
      <protection locked="0"/>
    </xf>
    <xf numFmtId="274" fontId="35" fillId="0" borderId="2151"/>
    <xf numFmtId="244" fontId="85" fillId="0" borderId="2150"/>
    <xf numFmtId="0" fontId="103" fillId="38" borderId="2149"/>
    <xf numFmtId="233" fontId="35" fillId="0" borderId="2196">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4" fontId="27" fillId="19" borderId="2153" applyNumberFormat="0" applyProtection="0">
      <alignment horizontal="left" vertical="center" indent="1"/>
    </xf>
    <xf numFmtId="236" fontId="35" fillId="0" borderId="2268">
      <alignment horizontal="center" vertical="center"/>
      <protection locked="0"/>
    </xf>
    <xf numFmtId="0" fontId="85" fillId="0" borderId="2200"/>
    <xf numFmtId="233" fontId="35" fillId="0" borderId="2255">
      <alignment horizontal="right" vertical="center"/>
      <protection locked="0"/>
    </xf>
    <xf numFmtId="234" fontId="35" fillId="0" borderId="2208">
      <alignment horizontal="center" vertical="center"/>
      <protection locked="0"/>
    </xf>
    <xf numFmtId="232" fontId="35" fillId="0" borderId="2268">
      <alignment horizontal="center" vertical="center"/>
      <protection locked="0"/>
    </xf>
    <xf numFmtId="0" fontId="103" fillId="38" borderId="2256"/>
    <xf numFmtId="0" fontId="85" fillId="0" borderId="2236"/>
    <xf numFmtId="274" fontId="35" fillId="0" borderId="2163"/>
    <xf numFmtId="0" fontId="85" fillId="0" borderId="2248"/>
    <xf numFmtId="0" fontId="95" fillId="0" borderId="2254" applyNumberFormat="0" applyFill="0" applyAlignment="0" applyProtection="0"/>
    <xf numFmtId="4" fontId="27" fillId="19" borderId="2153" applyNumberFormat="0" applyProtection="0">
      <alignment horizontal="left" vertical="center" indent="1"/>
    </xf>
    <xf numFmtId="0" fontId="35" fillId="0" borderId="2208">
      <alignment vertical="center"/>
      <protection locked="0"/>
    </xf>
    <xf numFmtId="4" fontId="27" fillId="19" borderId="2153" applyNumberFormat="0" applyProtection="0">
      <alignment horizontal="left" vertical="center" indent="1"/>
    </xf>
    <xf numFmtId="15" fontId="35" fillId="0" borderId="2184">
      <alignment horizontal="center" vertical="center"/>
      <protection locked="0"/>
    </xf>
    <xf numFmtId="274" fontId="35" fillId="0" borderId="2175"/>
    <xf numFmtId="15" fontId="35" fillId="0" borderId="2172">
      <alignment horizontal="center" vertical="center"/>
      <protection locked="0"/>
    </xf>
    <xf numFmtId="232" fontId="35" fillId="0" borderId="2280">
      <alignment horizontal="center" vertical="center"/>
      <protection locked="0"/>
    </xf>
    <xf numFmtId="0" fontId="35" fillId="0" borderId="2244">
      <alignment vertical="center"/>
      <protection locked="0"/>
    </xf>
    <xf numFmtId="0" fontId="85" fillId="0" borderId="2248"/>
    <xf numFmtId="4" fontId="27" fillId="19" borderId="2201" applyNumberFormat="0" applyProtection="0">
      <alignment horizontal="left" vertical="center" indent="1"/>
    </xf>
    <xf numFmtId="0" fontId="103" fillId="38" borderId="2245"/>
    <xf numFmtId="49" fontId="100" fillId="41" borderId="1987">
      <alignment horizontal="center"/>
    </xf>
    <xf numFmtId="271" fontId="115" fillId="18" borderId="1975">
      <alignment horizontal="right"/>
    </xf>
    <xf numFmtId="269" fontId="115" fillId="45" borderId="1975">
      <protection hidden="1"/>
    </xf>
    <xf numFmtId="244" fontId="85" fillId="0" borderId="2246"/>
    <xf numFmtId="232" fontId="35" fillId="0" borderId="2196">
      <alignment horizontal="right" vertical="center"/>
      <protection locked="0"/>
    </xf>
    <xf numFmtId="235" fontId="35" fillId="0" borderId="2244">
      <alignment horizontal="center" vertical="center"/>
      <protection locked="0"/>
    </xf>
    <xf numFmtId="49" fontId="100" fillId="41" borderId="1987">
      <alignment horizontal="center"/>
    </xf>
    <xf numFmtId="233" fontId="35" fillId="0" borderId="2280">
      <alignment horizontal="right" vertical="center"/>
      <protection locked="0"/>
    </xf>
    <xf numFmtId="15" fontId="35" fillId="0" borderId="2244">
      <alignment horizontal="center" vertical="center"/>
      <protection locked="0"/>
    </xf>
    <xf numFmtId="236" fontId="35" fillId="0" borderId="2255">
      <alignment horizontal="right" vertical="center"/>
      <protection locked="0"/>
    </xf>
    <xf numFmtId="235" fontId="35" fillId="0" borderId="2172">
      <alignment horizontal="right" vertical="center"/>
      <protection locked="0"/>
    </xf>
    <xf numFmtId="232" fontId="35" fillId="0" borderId="2172">
      <alignment horizontal="right" vertical="center"/>
      <protection locked="0"/>
    </xf>
    <xf numFmtId="234" fontId="35" fillId="0" borderId="2172">
      <alignment horizontal="center" vertical="center"/>
      <protection locked="0"/>
    </xf>
    <xf numFmtId="0" fontId="95" fillId="0" borderId="2171" applyNumberFormat="0" applyFill="0" applyAlignment="0" applyProtection="0"/>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18" fillId="0" borderId="2069" applyNumberFormat="0" applyFill="0" applyBorder="0" applyAlignment="0" applyProtection="0"/>
    <xf numFmtId="0" fontId="95" fillId="0" borderId="2267" applyNumberFormat="0" applyFill="0" applyAlignment="0" applyProtection="0"/>
    <xf numFmtId="4" fontId="27" fillId="19" borderId="2177" applyNumberFormat="0" applyProtection="0">
      <alignment horizontal="left" vertical="center" indent="1"/>
    </xf>
    <xf numFmtId="236" fontId="35" fillId="0" borderId="2280">
      <alignment horizontal="right" vertical="center"/>
      <protection locked="0"/>
    </xf>
    <xf numFmtId="232" fontId="35" fillId="0" borderId="2280">
      <alignment horizontal="center" vertical="center"/>
      <protection locked="0"/>
    </xf>
    <xf numFmtId="274" fontId="35" fillId="0" borderId="2258"/>
    <xf numFmtId="309"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196">
      <alignment vertical="center"/>
      <protection locked="0"/>
    </xf>
    <xf numFmtId="49" fontId="100" fillId="41" borderId="1987">
      <alignment horizontal="center"/>
    </xf>
    <xf numFmtId="234" fontId="35" fillId="0" borderId="2244">
      <alignment horizontal="center" vertical="center"/>
      <protection locked="0"/>
    </xf>
    <xf numFmtId="244" fontId="85" fillId="0" borderId="2174"/>
    <xf numFmtId="233" fontId="35" fillId="0" borderId="2244">
      <alignment horizontal="right" vertical="center"/>
      <protection locked="0"/>
    </xf>
    <xf numFmtId="232" fontId="35" fillId="0" borderId="2244">
      <alignment horizontal="center" vertical="center"/>
      <protection locked="0"/>
    </xf>
    <xf numFmtId="234" fontId="35" fillId="0" borderId="2255">
      <alignment horizontal="center" vertical="center"/>
      <protection locked="0"/>
    </xf>
    <xf numFmtId="234" fontId="35" fillId="0" borderId="2172">
      <alignment horizontal="right" vertical="center"/>
      <protection locked="0"/>
    </xf>
    <xf numFmtId="1" fontId="3" fillId="1" borderId="1933">
      <protection locked="0"/>
    </xf>
    <xf numFmtId="4" fontId="27" fillId="19" borderId="2249" applyNumberFormat="0" applyProtection="0">
      <alignment horizontal="left" vertical="center" indent="1"/>
    </xf>
    <xf numFmtId="237" fontId="35" fillId="0" borderId="2255">
      <alignment horizontal="right" vertical="center"/>
      <protection locked="0"/>
    </xf>
    <xf numFmtId="274" fontId="35" fillId="0" borderId="2187"/>
    <xf numFmtId="0" fontId="91" fillId="0" borderId="2069" applyNumberFormat="0" applyFill="0" applyBorder="0" applyAlignment="0" applyProtection="0"/>
    <xf numFmtId="274" fontId="35" fillId="0" borderId="2271"/>
    <xf numFmtId="232" fontId="35" fillId="0" borderId="2184">
      <alignment horizontal="center" vertical="center"/>
      <protection locked="0"/>
    </xf>
    <xf numFmtId="235" fontId="35" fillId="0" borderId="2184">
      <alignment horizontal="center" vertical="center"/>
      <protection locked="0"/>
    </xf>
    <xf numFmtId="0" fontId="85" fillId="0" borderId="2188"/>
    <xf numFmtId="311" fontId="219" fillId="0" borderId="2239" applyBorder="0">
      <protection locked="0"/>
    </xf>
    <xf numFmtId="10" fontId="3" fillId="57" borderId="1987" applyNumberFormat="0" applyFont="0" applyBorder="0" applyAlignment="0" applyProtection="0">
      <protection locked="0"/>
    </xf>
    <xf numFmtId="234" fontId="35" fillId="0" borderId="2208">
      <alignment horizontal="right" vertical="center"/>
      <protection locked="0"/>
    </xf>
    <xf numFmtId="0" fontId="95" fillId="0" borderId="2195" applyNumberFormat="0" applyFill="0" applyAlignment="0" applyProtection="0"/>
    <xf numFmtId="323" fontId="3" fillId="23" borderId="2240" applyFill="0" applyBorder="0" applyAlignment="0">
      <alignment horizontal="centerContinuous"/>
    </xf>
    <xf numFmtId="175" fontId="46" fillId="0" borderId="1987"/>
    <xf numFmtId="234" fontId="35" fillId="0" borderId="2196">
      <alignment horizontal="center" vertical="center"/>
      <protection locked="0"/>
    </xf>
    <xf numFmtId="0" fontId="35" fillId="0" borderId="1987" applyFill="0">
      <alignment horizontal="center" vertical="center"/>
    </xf>
    <xf numFmtId="274" fontId="35" fillId="0" borderId="2283"/>
    <xf numFmtId="49" fontId="100" fillId="41" borderId="1987">
      <alignment horizontal="center"/>
    </xf>
    <xf numFmtId="0" fontId="103" fillId="38" borderId="2197"/>
    <xf numFmtId="244" fontId="85" fillId="0" borderId="2246"/>
    <xf numFmtId="0" fontId="103" fillId="38" borderId="2173"/>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3" fontId="35" fillId="0" borderId="2172">
      <alignment horizontal="right" vertical="center"/>
      <protection locked="0"/>
    </xf>
    <xf numFmtId="237" fontId="35" fillId="0" borderId="2172">
      <alignment horizontal="right" vertical="center"/>
      <protection locked="0"/>
    </xf>
    <xf numFmtId="232" fontId="35" fillId="0" borderId="2172">
      <alignment horizontal="right" vertical="center"/>
      <protection locked="0"/>
    </xf>
    <xf numFmtId="236" fontId="35" fillId="0" borderId="2172">
      <alignment horizontal="center" vertical="center"/>
      <protection locked="0"/>
    </xf>
    <xf numFmtId="235" fontId="35" fillId="0" borderId="2172">
      <alignment horizontal="center" vertical="center"/>
      <protection locked="0"/>
    </xf>
    <xf numFmtId="233" fontId="35" fillId="0" borderId="2172">
      <alignment horizontal="center" vertical="center"/>
      <protection locked="0"/>
    </xf>
    <xf numFmtId="15" fontId="35" fillId="0" borderId="2172">
      <alignment horizontal="center" vertical="center"/>
      <protection locked="0"/>
    </xf>
    <xf numFmtId="232" fontId="35" fillId="0" borderId="2172">
      <alignment horizontal="center" vertical="center"/>
      <protection locked="0"/>
    </xf>
    <xf numFmtId="0" fontId="95" fillId="0" borderId="2171" applyNumberFormat="0" applyFill="0" applyAlignment="0" applyProtection="0"/>
    <xf numFmtId="311" fontId="219" fillId="0" borderId="2167" applyBorder="0">
      <protection locked="0"/>
    </xf>
    <xf numFmtId="233" fontId="35" fillId="0" borderId="2221">
      <alignment horizontal="right" vertical="center"/>
      <protection locked="0"/>
    </xf>
    <xf numFmtId="311" fontId="219" fillId="0" borderId="2167" applyBorder="0">
      <protection locked="0"/>
    </xf>
    <xf numFmtId="0" fontId="85" fillId="0" borderId="2176"/>
    <xf numFmtId="232" fontId="35" fillId="0" borderId="2255">
      <alignment horizontal="right" vertical="center"/>
      <protection locked="0"/>
    </xf>
    <xf numFmtId="274" fontId="35" fillId="0" borderId="2175"/>
    <xf numFmtId="244" fontId="85" fillId="0" borderId="2174"/>
    <xf numFmtId="233" fontId="35" fillId="0" borderId="2244">
      <alignment horizontal="center" vertical="center"/>
      <protection locked="0"/>
    </xf>
    <xf numFmtId="0" fontId="103" fillId="38" borderId="2173"/>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3" fontId="35" fillId="0" borderId="2172">
      <alignment horizontal="right" vertical="center"/>
      <protection locked="0"/>
    </xf>
    <xf numFmtId="237" fontId="35" fillId="0" borderId="2172">
      <alignment horizontal="right" vertical="center"/>
      <protection locked="0"/>
    </xf>
    <xf numFmtId="232" fontId="35" fillId="0" borderId="2172">
      <alignment horizontal="right" vertical="center"/>
      <protection locked="0"/>
    </xf>
    <xf numFmtId="271" fontId="115" fillId="18" borderId="1975">
      <alignment horizontal="right"/>
    </xf>
    <xf numFmtId="244" fontId="85" fillId="0" borderId="2270"/>
    <xf numFmtId="0" fontId="59" fillId="74" borderId="1984">
      <alignment horizontal="left" vertical="center" wrapText="1"/>
    </xf>
    <xf numFmtId="323" fontId="3" fillId="23" borderId="2240" applyFill="0" applyBorder="0" applyAlignment="0">
      <alignment horizontal="centerContinuous"/>
    </xf>
    <xf numFmtId="233" fontId="35" fillId="0" borderId="2293">
      <alignment horizontal="right" vertical="center"/>
      <protection locked="0"/>
    </xf>
    <xf numFmtId="323" fontId="3" fillId="23" borderId="2251" applyFill="0" applyBorder="0" applyAlignment="0">
      <alignment horizontal="centerContinuous"/>
    </xf>
    <xf numFmtId="232" fontId="35" fillId="0" borderId="2244">
      <alignment horizontal="center" vertical="center"/>
      <protection locked="0"/>
    </xf>
    <xf numFmtId="232" fontId="35" fillId="0" borderId="2208">
      <alignment horizontal="right" vertical="center"/>
      <protection locked="0"/>
    </xf>
    <xf numFmtId="15" fontId="35" fillId="0" borderId="2255">
      <alignment horizontal="center" vertical="center"/>
      <protection locked="0"/>
    </xf>
    <xf numFmtId="4" fontId="27" fillId="19" borderId="2177" applyNumberFormat="0" applyProtection="0">
      <alignment horizontal="left" vertical="center" indent="1"/>
    </xf>
    <xf numFmtId="232" fontId="35" fillId="0" borderId="2208">
      <alignment horizontal="center" vertical="center"/>
      <protection locked="0"/>
    </xf>
    <xf numFmtId="0" fontId="115" fillId="18" borderId="1975" applyProtection="0">
      <alignment horizontal="right"/>
      <protection locked="0"/>
    </xf>
    <xf numFmtId="323" fontId="3" fillId="23" borderId="2144" applyFill="0" applyBorder="0" applyAlignment="0">
      <alignment horizontal="centerContinuous"/>
    </xf>
    <xf numFmtId="232" fontId="35" fillId="0" borderId="2244">
      <alignment horizontal="center" vertical="center"/>
      <protection locked="0"/>
    </xf>
    <xf numFmtId="233" fontId="35" fillId="0" borderId="2244">
      <alignment horizontal="right" vertical="center"/>
      <protection locked="0"/>
    </xf>
    <xf numFmtId="240" fontId="26" fillId="0" borderId="2253" applyFill="0"/>
    <xf numFmtId="233" fontId="35" fillId="0" borderId="2172">
      <alignment horizontal="right" vertical="center"/>
      <protection locked="0"/>
    </xf>
    <xf numFmtId="237" fontId="35" fillId="0" borderId="2172">
      <alignment horizontal="right" vertical="center"/>
      <protection locked="0"/>
    </xf>
    <xf numFmtId="236" fontId="35" fillId="0" borderId="2172">
      <alignment horizontal="center" vertical="center"/>
      <protection locked="0"/>
    </xf>
    <xf numFmtId="234" fontId="35" fillId="0" borderId="2172">
      <alignment horizontal="center" vertical="center"/>
      <protection locked="0"/>
    </xf>
    <xf numFmtId="15" fontId="35" fillId="0" borderId="2172">
      <alignment horizontal="center" vertical="center"/>
      <protection locked="0"/>
    </xf>
    <xf numFmtId="232" fontId="35" fillId="0" borderId="2172">
      <alignment horizontal="center" vertical="center"/>
      <protection locked="0"/>
    </xf>
    <xf numFmtId="0" fontId="103" fillId="38" borderId="2281"/>
    <xf numFmtId="236" fontId="35" fillId="0" borderId="2255">
      <alignment horizontal="center" vertical="center"/>
      <protection locked="0"/>
    </xf>
    <xf numFmtId="1" fontId="3" fillId="1" borderId="2286">
      <protection locked="0"/>
    </xf>
    <xf numFmtId="237" fontId="35" fillId="0" borderId="2244">
      <alignment horizontal="right" vertical="center"/>
      <protection locked="0"/>
    </xf>
    <xf numFmtId="0" fontId="148" fillId="0" borderId="2145" applyNumberFormat="0" applyAlignment="0" applyProtection="0">
      <alignment horizontal="left" vertical="center"/>
    </xf>
    <xf numFmtId="274" fontId="35" fillId="0" borderId="2235"/>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177" applyNumberFormat="0" applyProtection="0">
      <alignment horizontal="left" vertical="center" indent="1"/>
    </xf>
    <xf numFmtId="0" fontId="85" fillId="0" borderId="2259"/>
    <xf numFmtId="0" fontId="148" fillId="0" borderId="2241" applyNumberFormat="0" applyAlignment="0" applyProtection="0">
      <alignment horizontal="left" vertical="center"/>
    </xf>
    <xf numFmtId="0" fontId="103" fillId="38" borderId="2233"/>
    <xf numFmtId="234" fontId="35" fillId="0" borderId="2221">
      <alignment horizontal="right" vertical="center"/>
      <protection locked="0"/>
    </xf>
    <xf numFmtId="1" fontId="3" fillId="1" borderId="2166">
      <protection locked="0"/>
    </xf>
    <xf numFmtId="237" fontId="35" fillId="0" borderId="2221">
      <alignment horizontal="right" vertical="center"/>
      <protection locked="0"/>
    </xf>
    <xf numFmtId="49" fontId="36" fillId="0" borderId="1983"/>
    <xf numFmtId="0" fontId="35" fillId="0" borderId="2221">
      <alignment vertical="center"/>
      <protection locked="0"/>
    </xf>
    <xf numFmtId="15" fontId="35" fillId="0" borderId="2221">
      <alignment horizontal="center" vertical="center"/>
      <protection locked="0"/>
    </xf>
    <xf numFmtId="232" fontId="35" fillId="0" borderId="2221">
      <alignment horizontal="center" vertical="center"/>
      <protection locked="0"/>
    </xf>
    <xf numFmtId="0" fontId="95" fillId="0" borderId="2220" applyNumberFormat="0" applyFill="0" applyAlignment="0" applyProtection="0"/>
    <xf numFmtId="236" fontId="35" fillId="0" borderId="2280">
      <alignment horizontal="right" vertical="center"/>
      <protection locked="0"/>
    </xf>
    <xf numFmtId="311" fontId="219" fillId="0" borderId="2167" applyBorder="0">
      <protection locked="0"/>
    </xf>
    <xf numFmtId="234" fontId="35" fillId="0" borderId="2280">
      <alignment horizontal="center" vertical="center"/>
      <protection locked="0"/>
    </xf>
    <xf numFmtId="232" fontId="35" fillId="0" borderId="2244">
      <alignment horizontal="right" vertical="center"/>
      <protection locked="0"/>
    </xf>
    <xf numFmtId="0" fontId="95" fillId="0" borderId="2243" applyNumberFormat="0" applyFill="0" applyAlignment="0" applyProtection="0"/>
    <xf numFmtId="4" fontId="27" fillId="19" borderId="2260" applyNumberFormat="0" applyProtection="0">
      <alignment horizontal="left" vertical="center" indent="1"/>
    </xf>
    <xf numFmtId="233" fontId="35" fillId="0" borderId="2208">
      <alignment horizontal="right" vertical="center"/>
      <protection locked="0"/>
    </xf>
    <xf numFmtId="232" fontId="35" fillId="0" borderId="2208">
      <alignment horizontal="right" vertical="center"/>
      <protection locked="0"/>
    </xf>
    <xf numFmtId="236" fontId="35" fillId="0" borderId="2208">
      <alignment horizontal="center" vertical="center"/>
      <protection locked="0"/>
    </xf>
    <xf numFmtId="234" fontId="35" fillId="0" borderId="2208">
      <alignment horizontal="center" vertical="center"/>
      <protection locked="0"/>
    </xf>
    <xf numFmtId="1" fontId="3" fillId="1" borderId="2190">
      <protection locked="0"/>
    </xf>
    <xf numFmtId="0" fontId="95" fillId="0" borderId="2254" applyNumberFormat="0" applyFill="0" applyAlignment="0" applyProtection="0"/>
    <xf numFmtId="0" fontId="148" fillId="0" borderId="1974">
      <alignment horizontal="left" vertical="center"/>
    </xf>
    <xf numFmtId="234" fontId="35" fillId="0" borderId="2268">
      <alignment horizontal="center" vertical="center"/>
      <protection locked="0"/>
    </xf>
    <xf numFmtId="237" fontId="35" fillId="0" borderId="2280">
      <alignment horizontal="right" vertical="center"/>
      <protection locked="0"/>
    </xf>
    <xf numFmtId="0" fontId="110" fillId="43" borderId="1987" applyNumberFormat="0" applyFont="0" applyAlignment="0" applyProtection="0"/>
    <xf numFmtId="244" fontId="85" fillId="0" borderId="2246"/>
    <xf numFmtId="168" fontId="3" fillId="8" borderId="1987" applyNumberFormat="0" applyFont="0" applyBorder="0" applyAlignment="0" applyProtection="0"/>
    <xf numFmtId="0" fontId="103" fillId="38" borderId="2245"/>
    <xf numFmtId="236" fontId="35" fillId="0" borderId="2244">
      <alignment horizontal="right" vertical="center"/>
      <protection locked="0"/>
    </xf>
    <xf numFmtId="233" fontId="35" fillId="0" borderId="2244">
      <alignment horizontal="right" vertical="center"/>
      <protection locked="0"/>
    </xf>
    <xf numFmtId="237" fontId="35" fillId="0" borderId="2244">
      <alignment horizontal="right" vertical="center"/>
      <protection locked="0"/>
    </xf>
    <xf numFmtId="232" fontId="35" fillId="0" borderId="2244">
      <alignment horizontal="right" vertical="center"/>
      <protection locked="0"/>
    </xf>
    <xf numFmtId="0" fontId="35" fillId="0" borderId="2244">
      <alignment vertical="center"/>
      <protection locked="0"/>
    </xf>
    <xf numFmtId="236" fontId="35" fillId="0" borderId="2244">
      <alignment horizontal="center" vertical="center"/>
      <protection locked="0"/>
    </xf>
    <xf numFmtId="235" fontId="35" fillId="0" borderId="2244">
      <alignment horizontal="center" vertical="center"/>
      <protection locked="0"/>
    </xf>
    <xf numFmtId="15" fontId="35" fillId="0" borderId="2244">
      <alignment horizontal="center" vertical="center"/>
      <protection locked="0"/>
    </xf>
    <xf numFmtId="0" fontId="85" fillId="0" borderId="2152"/>
    <xf numFmtId="232" fontId="35" fillId="0" borderId="2244">
      <alignment horizontal="center" vertical="center"/>
      <protection locked="0"/>
    </xf>
    <xf numFmtId="175" fontId="3" fillId="9" borderId="1974" applyNumberFormat="0" applyFont="0" applyBorder="0" applyAlignment="0">
      <alignment horizontal="centerContinuous"/>
    </xf>
    <xf numFmtId="274" fontId="35" fillId="0" borderId="2247"/>
    <xf numFmtId="244" fontId="85" fillId="0" borderId="2246"/>
    <xf numFmtId="235" fontId="35" fillId="0" borderId="2244">
      <alignment horizontal="right" vertical="center"/>
      <protection locked="0"/>
    </xf>
    <xf numFmtId="234" fontId="35" fillId="0" borderId="2244">
      <alignment horizontal="right" vertical="center"/>
      <protection locked="0"/>
    </xf>
    <xf numFmtId="233" fontId="35" fillId="0" borderId="2244">
      <alignment horizontal="right" vertical="center"/>
      <protection locked="0"/>
    </xf>
    <xf numFmtId="232" fontId="35" fillId="0" borderId="2244">
      <alignment horizontal="right" vertical="center"/>
      <protection locked="0"/>
    </xf>
    <xf numFmtId="0" fontId="35" fillId="0" borderId="2244">
      <alignment vertical="center"/>
      <protection locked="0"/>
    </xf>
    <xf numFmtId="236" fontId="35" fillId="0" borderId="2244">
      <alignment horizontal="center" vertical="center"/>
      <protection locked="0"/>
    </xf>
    <xf numFmtId="233" fontId="35" fillId="0" borderId="2244">
      <alignment horizontal="center" vertical="center"/>
      <protection locked="0"/>
    </xf>
    <xf numFmtId="1" fontId="3" fillId="1" borderId="2214">
      <protection locked="0"/>
    </xf>
    <xf numFmtId="185" fontId="47" fillId="57" borderId="1987" applyFont="0" applyFill="0" applyBorder="0" applyAlignment="0" applyProtection="0">
      <protection locked="0"/>
    </xf>
    <xf numFmtId="323" fontId="3" fillId="23" borderId="2168" applyFill="0" applyBorder="0" applyAlignment="0">
      <alignment horizontal="centerContinuous"/>
    </xf>
    <xf numFmtId="311" fontId="219" fillId="0" borderId="2275" applyBorder="0">
      <protection locked="0"/>
    </xf>
    <xf numFmtId="0" fontId="148" fillId="0" borderId="2169" applyNumberFormat="0" applyAlignment="0" applyProtection="0">
      <alignment horizontal="left" vertical="center"/>
    </xf>
    <xf numFmtId="0" fontId="85" fillId="0" borderId="2248"/>
    <xf numFmtId="172" fontId="55" fillId="9" borderId="1987">
      <alignment horizontal="right"/>
      <protection locked="0"/>
    </xf>
    <xf numFmtId="274" fontId="35" fillId="0" borderId="2247"/>
    <xf numFmtId="244" fontId="85" fillId="0" borderId="2246"/>
    <xf numFmtId="0" fontId="148" fillId="0" borderId="2193" applyNumberFormat="0" applyAlignment="0" applyProtection="0">
      <alignment horizontal="left" vertical="center"/>
    </xf>
    <xf numFmtId="236" fontId="35" fillId="0" borderId="2244">
      <alignment horizontal="right" vertical="center"/>
      <protection locked="0"/>
    </xf>
    <xf numFmtId="235" fontId="35" fillId="0" borderId="2244">
      <alignment horizontal="right" vertical="center"/>
      <protection locked="0"/>
    </xf>
    <xf numFmtId="234" fontId="35" fillId="0" borderId="2244">
      <alignment horizontal="right" vertical="center"/>
      <protection locked="0"/>
    </xf>
    <xf numFmtId="232" fontId="35" fillId="0" borderId="2244">
      <alignment horizontal="right" vertical="center"/>
      <protection locked="0"/>
    </xf>
    <xf numFmtId="236" fontId="35" fillId="0" borderId="2244">
      <alignment horizontal="center" vertical="center"/>
      <protection locked="0"/>
    </xf>
    <xf numFmtId="235" fontId="35" fillId="0" borderId="2244">
      <alignment horizontal="center" vertical="center"/>
      <protection locked="0"/>
    </xf>
    <xf numFmtId="15" fontId="35" fillId="0" borderId="2244">
      <alignment horizontal="center" vertical="center"/>
      <protection locked="0"/>
    </xf>
    <xf numFmtId="232" fontId="35" fillId="0" borderId="2244">
      <alignment horizontal="center" vertical="center"/>
      <protection locked="0"/>
    </xf>
    <xf numFmtId="0" fontId="95" fillId="0" borderId="2243" applyNumberFormat="0" applyFill="0" applyAlignment="0" applyProtection="0"/>
    <xf numFmtId="233" fontId="35" fillId="0" borderId="2255">
      <alignment horizontal="right" vertical="center"/>
      <protection locked="0"/>
    </xf>
    <xf numFmtId="0" fontId="35" fillId="0" borderId="2255">
      <alignment vertical="center"/>
      <protection locked="0"/>
    </xf>
    <xf numFmtId="274" fontId="35" fillId="0" borderId="2247"/>
    <xf numFmtId="234" fontId="35" fillId="0" borderId="2280">
      <alignment horizontal="right" vertical="center"/>
      <protection locked="0"/>
    </xf>
    <xf numFmtId="0" fontId="103" fillId="38" borderId="2245"/>
    <xf numFmtId="15" fontId="35" fillId="0" borderId="2280">
      <alignment horizontal="center" vertical="center"/>
      <protection locked="0"/>
    </xf>
    <xf numFmtId="235" fontId="35" fillId="0" borderId="2244">
      <alignment horizontal="right" vertical="center"/>
      <protection locked="0"/>
    </xf>
    <xf numFmtId="234" fontId="35" fillId="0" borderId="2244">
      <alignment horizontal="right" vertical="center"/>
      <protection locked="0"/>
    </xf>
    <xf numFmtId="237" fontId="35" fillId="0" borderId="2244">
      <alignment horizontal="right" vertical="center"/>
      <protection locked="0"/>
    </xf>
    <xf numFmtId="236" fontId="35" fillId="0" borderId="2244">
      <alignment horizontal="center" vertical="center"/>
      <protection locked="0"/>
    </xf>
    <xf numFmtId="235" fontId="35" fillId="0" borderId="2244">
      <alignment horizontal="center" vertical="center"/>
      <protection locked="0"/>
    </xf>
    <xf numFmtId="233" fontId="35" fillId="0" borderId="2244">
      <alignment horizontal="center" vertical="center"/>
      <protection locked="0"/>
    </xf>
    <xf numFmtId="323" fontId="3" fillId="23" borderId="2216" applyFill="0" applyBorder="0" applyAlignment="0">
      <alignment horizontal="centerContinuous"/>
    </xf>
    <xf numFmtId="15" fontId="35" fillId="0" borderId="2771">
      <alignment horizontal="center" vertical="center"/>
      <protection locked="0"/>
    </xf>
    <xf numFmtId="175" fontId="3" fillId="9" borderId="2110" applyNumberFormat="0" applyFont="0" applyBorder="0" applyAlignment="0">
      <alignment horizontal="centerContinuous"/>
    </xf>
    <xf numFmtId="233" fontId="35" fillId="0" borderId="2268">
      <alignment horizontal="center" vertical="center"/>
      <protection locked="0"/>
    </xf>
    <xf numFmtId="235" fontId="35" fillId="0" borderId="2255">
      <alignment horizontal="right" vertical="center"/>
      <protection locked="0"/>
    </xf>
    <xf numFmtId="234" fontId="35" fillId="0" borderId="2255">
      <alignment horizontal="right" vertical="center"/>
      <protection locked="0"/>
    </xf>
    <xf numFmtId="233" fontId="35" fillId="0" borderId="2255">
      <alignment horizontal="right" vertical="center"/>
      <protection locked="0"/>
    </xf>
    <xf numFmtId="10" fontId="3" fillId="57" borderId="1987" applyNumberFormat="0" applyFont="0" applyBorder="0" applyAlignment="0" applyProtection="0">
      <protection locked="0"/>
    </xf>
    <xf numFmtId="233" fontId="35" fillId="0" borderId="2255">
      <alignment horizontal="center" vertical="center"/>
      <protection locked="0"/>
    </xf>
    <xf numFmtId="8" fontId="141" fillId="0" borderId="1981">
      <protection locked="0"/>
    </xf>
    <xf numFmtId="15" fontId="35" fillId="0" borderId="2255">
      <alignment horizontal="center" vertical="center"/>
      <protection locked="0"/>
    </xf>
    <xf numFmtId="0" fontId="95" fillId="0" borderId="2254" applyNumberFormat="0" applyFill="0" applyAlignment="0" applyProtection="0"/>
    <xf numFmtId="4" fontId="27" fillId="19" borderId="2260" applyNumberFormat="0" applyProtection="0">
      <alignment horizontal="left" vertical="center" indent="1"/>
    </xf>
    <xf numFmtId="274" fontId="35" fillId="0" borderId="2283"/>
    <xf numFmtId="244" fontId="85" fillId="0" borderId="2282"/>
    <xf numFmtId="234" fontId="35" fillId="0" borderId="2280">
      <alignment horizontal="right" vertical="center"/>
      <protection locked="0"/>
    </xf>
    <xf numFmtId="234" fontId="35" fillId="0" borderId="2280">
      <alignment horizontal="center" vertical="center"/>
      <protection locked="0"/>
    </xf>
    <xf numFmtId="233" fontId="35" fillId="0" borderId="2280">
      <alignment horizontal="center" vertical="center"/>
      <protection locked="0"/>
    </xf>
    <xf numFmtId="1" fontId="3" fillId="1" borderId="2250">
      <protection locked="0"/>
    </xf>
    <xf numFmtId="311" fontId="219" fillId="0" borderId="2261" applyBorder="0">
      <protection locked="0"/>
    </xf>
    <xf numFmtId="274" fontId="35" fillId="0" borderId="2151"/>
    <xf numFmtId="240" fontId="26" fillId="0" borderId="1937" applyFill="0"/>
    <xf numFmtId="1" fontId="3" fillId="1" borderId="2274">
      <protection locked="0"/>
    </xf>
    <xf numFmtId="0" fontId="118" fillId="21" borderId="1987"/>
    <xf numFmtId="274" fontId="35" fillId="0" borderId="2199"/>
    <xf numFmtId="240" fontId="26" fillId="0" borderId="2194" applyFill="0"/>
    <xf numFmtId="49" fontId="100" fillId="47" borderId="1987">
      <alignment horizontal="center"/>
    </xf>
    <xf numFmtId="271" fontId="115" fillId="18" borderId="1975">
      <alignment horizontal="right"/>
    </xf>
    <xf numFmtId="202" fontId="115" fillId="18" borderId="1975">
      <alignment horizontal="right"/>
      <protection hidden="1"/>
    </xf>
    <xf numFmtId="270" fontId="115" fillId="46" borderId="1975">
      <protection hidden="1"/>
    </xf>
    <xf numFmtId="269" fontId="115" fillId="45" borderId="1975">
      <protection hidden="1"/>
    </xf>
    <xf numFmtId="3" fontId="217" fillId="10" borderId="2088" applyBorder="0">
      <alignment vertical="center"/>
    </xf>
    <xf numFmtId="240" fontId="26" fillId="0" borderId="2278" applyFill="0"/>
    <xf numFmtId="244" fontId="85" fillId="0" borderId="2150"/>
    <xf numFmtId="0" fontId="104" fillId="43" borderId="1987" applyProtection="0"/>
    <xf numFmtId="0" fontId="103" fillId="38" borderId="2245"/>
    <xf numFmtId="0" fontId="103" fillId="38" borderId="2149"/>
    <xf numFmtId="236" fontId="35" fillId="0" borderId="2196">
      <alignment horizontal="center" vertical="center"/>
      <protection locked="0"/>
    </xf>
    <xf numFmtId="235" fontId="35" fillId="0" borderId="2196">
      <alignment horizontal="center" vertical="center"/>
      <protection locked="0"/>
    </xf>
    <xf numFmtId="15" fontId="35" fillId="0" borderId="2196">
      <alignment horizontal="center" vertical="center"/>
      <protection locked="0"/>
    </xf>
    <xf numFmtId="0" fontId="95" fillId="0" borderId="2195" applyNumberFormat="0" applyFill="0" applyAlignment="0" applyProtection="0"/>
    <xf numFmtId="0" fontId="104" fillId="43" borderId="1987" applyProtection="0"/>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235" fontId="35" fillId="0" borderId="2244">
      <alignment horizontal="right" vertical="center"/>
      <protection locked="0"/>
    </xf>
    <xf numFmtId="233" fontId="35" fillId="0" borderId="2244">
      <alignment horizontal="right" vertical="center"/>
      <protection locked="0"/>
    </xf>
    <xf numFmtId="232" fontId="35" fillId="0" borderId="2244">
      <alignment horizontal="right" vertical="center"/>
      <protection locked="0"/>
    </xf>
    <xf numFmtId="233" fontId="35" fillId="0" borderId="2244">
      <alignment horizontal="center" vertical="center"/>
      <protection locked="0"/>
    </xf>
    <xf numFmtId="244" fontId="85" fillId="0" borderId="2257"/>
    <xf numFmtId="233" fontId="35" fillId="0" borderId="2255">
      <alignment horizontal="center" vertical="center"/>
      <protection locked="0"/>
    </xf>
    <xf numFmtId="233" fontId="35" fillId="0" borderId="2172">
      <alignment horizontal="right" vertical="center"/>
      <protection locked="0"/>
    </xf>
    <xf numFmtId="236" fontId="35" fillId="0" borderId="2172">
      <alignment horizontal="center" vertical="center"/>
      <protection locked="0"/>
    </xf>
    <xf numFmtId="15" fontId="35" fillId="0" borderId="2172">
      <alignment horizontal="center" vertical="center"/>
      <protection locked="0"/>
    </xf>
    <xf numFmtId="232" fontId="35" fillId="0" borderId="2255">
      <alignment horizontal="center" vertical="center"/>
      <protection locked="0"/>
    </xf>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88" fillId="0" borderId="1974"/>
    <xf numFmtId="3" fontId="79" fillId="10" borderId="1987" applyFont="0" applyAlignment="0" applyProtection="0"/>
    <xf numFmtId="0" fontId="88" fillId="0" borderId="2110"/>
    <xf numFmtId="0" fontId="95" fillId="0" borderId="2267" applyNumberFormat="0" applyFill="0" applyAlignment="0" applyProtection="0"/>
    <xf numFmtId="233" fontId="35" fillId="0" borderId="2268">
      <alignment horizontal="center" vertical="center"/>
      <protection locked="0"/>
    </xf>
    <xf numFmtId="236" fontId="35" fillId="0" borderId="2268">
      <alignment horizontal="center" vertical="center"/>
      <protection locked="0"/>
    </xf>
    <xf numFmtId="0" fontId="35" fillId="0" borderId="2268">
      <alignment vertical="center"/>
      <protection locked="0"/>
    </xf>
    <xf numFmtId="232" fontId="35" fillId="0" borderId="2268">
      <alignment horizontal="right" vertical="center"/>
      <protection locked="0"/>
    </xf>
    <xf numFmtId="233" fontId="35" fillId="0" borderId="2268">
      <alignment horizontal="right" vertical="center"/>
      <protection locked="0"/>
    </xf>
    <xf numFmtId="236"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6" fontId="35" fillId="0" borderId="2232">
      <alignment horizontal="right" vertical="center"/>
      <protection locked="0"/>
    </xf>
    <xf numFmtId="234" fontId="35" fillId="0" borderId="2255">
      <alignment horizontal="center" vertical="center"/>
      <protection locked="0"/>
    </xf>
    <xf numFmtId="235" fontId="35" fillId="0" borderId="2255">
      <alignment horizontal="center"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6" fontId="35" fillId="0" borderId="2255">
      <alignment horizontal="right" vertical="center"/>
      <protection locked="0"/>
    </xf>
    <xf numFmtId="0" fontId="95" fillId="0" borderId="2207" applyNumberFormat="0" applyFill="0" applyAlignment="0" applyProtection="0"/>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7"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240" fontId="26" fillId="0" borderId="2290" applyFill="0"/>
    <xf numFmtId="3" fontId="79" fillId="10" borderId="1987" applyFont="0" applyAlignment="0" applyProtection="0"/>
    <xf numFmtId="244" fontId="85" fillId="0" borderId="2210"/>
    <xf numFmtId="270" fontId="115" fillId="46" borderId="2069">
      <protection hidden="1"/>
    </xf>
    <xf numFmtId="240" fontId="26" fillId="0" borderId="2242" applyFill="0"/>
    <xf numFmtId="0" fontId="35" fillId="0" borderId="1975" applyNumberFormat="0" applyFill="0" applyAlignment="0" applyProtection="0"/>
    <xf numFmtId="0" fontId="95" fillId="0" borderId="2183" applyNumberFormat="0" applyFill="0" applyAlignment="0" applyProtection="0"/>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3" fontId="35" fillId="0" borderId="2184">
      <alignment horizontal="right" vertical="center"/>
      <protection locked="0"/>
    </xf>
    <xf numFmtId="235" fontId="35" fillId="0" borderId="2184">
      <alignment horizontal="right"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85"/>
    <xf numFmtId="8" fontId="141" fillId="0" borderId="2077">
      <protection locked="0"/>
    </xf>
    <xf numFmtId="0" fontId="103" fillId="38" borderId="2161"/>
    <xf numFmtId="0" fontId="104" fillId="43" borderId="1987" applyProtection="0"/>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6" fontId="35" fillId="0" borderId="2160">
      <alignment horizontal="center"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44" fontId="85" fillId="0" borderId="2162"/>
    <xf numFmtId="0" fontId="85" fillId="0" borderId="2272"/>
    <xf numFmtId="0" fontId="148" fillId="0" borderId="2289" applyNumberFormat="0" applyAlignment="0" applyProtection="0">
      <alignment horizontal="left" vertical="center"/>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61"/>
    <xf numFmtId="240" fontId="26" fillId="0" borderId="2206" applyFill="0"/>
    <xf numFmtId="274" fontId="35" fillId="0" borderId="2211"/>
    <xf numFmtId="0" fontId="103" fillId="38" borderId="2149"/>
    <xf numFmtId="244" fontId="85" fillId="0" borderId="2162"/>
    <xf numFmtId="0" fontId="148" fillId="0" borderId="2265" applyNumberFormat="0" applyAlignment="0" applyProtection="0">
      <alignment horizontal="left" vertical="center"/>
    </xf>
    <xf numFmtId="244" fontId="85" fillId="0" borderId="2150"/>
    <xf numFmtId="269" fontId="115" fillId="45" borderId="1975">
      <protection hidden="1"/>
    </xf>
    <xf numFmtId="270" fontId="115" fillId="46" borderId="1975">
      <protection hidden="1"/>
    </xf>
    <xf numFmtId="202" fontId="115" fillId="18" borderId="1975">
      <alignment horizontal="right"/>
      <protection hidden="1"/>
    </xf>
    <xf numFmtId="271" fontId="115" fillId="18" borderId="1975">
      <alignment horizontal="right"/>
    </xf>
    <xf numFmtId="49" fontId="100" fillId="47" borderId="198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2236"/>
    <xf numFmtId="9" fontId="36" fillId="71" borderId="1987" applyProtection="0">
      <alignment horizontal="right"/>
      <protection locked="0"/>
    </xf>
    <xf numFmtId="0" fontId="59" fillId="74" borderId="2089">
      <alignment horizontal="left" vertical="center" wrapText="1"/>
    </xf>
    <xf numFmtId="15" fontId="35" fillId="0" borderId="2280">
      <alignment horizontal="center" vertical="center"/>
      <protection locked="0"/>
    </xf>
    <xf numFmtId="233"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0" fontId="35" fillId="0" borderId="2280">
      <alignment vertical="center"/>
      <protection locked="0"/>
    </xf>
    <xf numFmtId="234" fontId="35" fillId="0" borderId="2280">
      <alignment horizontal="right" vertical="center"/>
      <protection locked="0"/>
    </xf>
    <xf numFmtId="232" fontId="35" fillId="0" borderId="2293">
      <alignment horizontal="center" vertical="center"/>
      <protection locked="0"/>
    </xf>
    <xf numFmtId="236" fontId="35" fillId="0" borderId="2293">
      <alignment horizontal="center" vertical="center"/>
      <protection locked="0"/>
    </xf>
    <xf numFmtId="0" fontId="35" fillId="0" borderId="2268">
      <alignment vertical="center"/>
      <protection locked="0"/>
    </xf>
    <xf numFmtId="236" fontId="35" fillId="0" borderId="2268">
      <alignment horizontal="right" vertical="center"/>
      <protection locked="0"/>
    </xf>
    <xf numFmtId="49" fontId="100" fillId="41" borderId="1987">
      <alignment horizontal="center"/>
    </xf>
    <xf numFmtId="0" fontId="103" fillId="38" borderId="2269"/>
    <xf numFmtId="0" fontId="104" fillId="43" borderId="1987" applyProtection="0"/>
    <xf numFmtId="0" fontId="85" fillId="0" borderId="2212"/>
    <xf numFmtId="309" fontId="156" fillId="6" borderId="1987"/>
    <xf numFmtId="8" fontId="141" fillId="0" borderId="1981">
      <protection locked="0"/>
    </xf>
    <xf numFmtId="0" fontId="148" fillId="0" borderId="2229" applyNumberFormat="0" applyAlignment="0" applyProtection="0">
      <alignment horizontal="left" vertical="center"/>
    </xf>
    <xf numFmtId="0" fontId="85" fillId="0" borderId="2272"/>
    <xf numFmtId="240" fontId="26" fillId="0" borderId="2158" applyFill="0"/>
    <xf numFmtId="274" fontId="35" fillId="0" borderId="2163"/>
    <xf numFmtId="311" fontId="219" fillId="0" borderId="2263" applyBorder="0">
      <protection locked="0"/>
    </xf>
    <xf numFmtId="4" fontId="27" fillId="19" borderId="2260" applyNumberFormat="0" applyProtection="0">
      <alignment horizontal="left" vertical="center" indent="1"/>
    </xf>
    <xf numFmtId="0" fontId="95" fillId="0" borderId="2254" applyNumberFormat="0" applyFill="0" applyAlignment="0" applyProtection="0"/>
    <xf numFmtId="15" fontId="35" fillId="0" borderId="2255">
      <alignment horizontal="center" vertical="center"/>
      <protection locked="0"/>
    </xf>
    <xf numFmtId="233"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3" fontId="35" fillId="0" borderId="2255">
      <alignment horizontal="right" vertical="center"/>
      <protection locked="0"/>
    </xf>
    <xf numFmtId="235" fontId="35" fillId="0" borderId="2255">
      <alignment horizontal="right" vertical="center"/>
      <protection locked="0"/>
    </xf>
    <xf numFmtId="240" fontId="26" fillId="0" borderId="1937" applyFill="0"/>
    <xf numFmtId="274" fontId="35" fillId="0" borderId="2151"/>
    <xf numFmtId="0" fontId="103" fillId="38" borderId="2256"/>
    <xf numFmtId="244" fontId="85" fillId="0" borderId="2257"/>
    <xf numFmtId="274" fontId="35" fillId="0" borderId="2258"/>
    <xf numFmtId="0" fontId="85" fillId="0" borderId="2259"/>
    <xf numFmtId="0" fontId="63" fillId="0" borderId="1987">
      <alignment horizontal="centerContinuous"/>
    </xf>
    <xf numFmtId="0" fontId="85" fillId="0" borderId="2297"/>
    <xf numFmtId="0" fontId="92" fillId="0" borderId="2069" applyNumberFormat="0" applyFill="0" applyBorder="0" applyAlignment="0" applyProtection="0"/>
    <xf numFmtId="232" fontId="35" fillId="0" borderId="2255">
      <alignment horizontal="center" vertical="center"/>
      <protection locked="0"/>
    </xf>
    <xf numFmtId="234" fontId="35" fillId="0" borderId="2255">
      <alignment horizontal="center" vertical="center"/>
      <protection locked="0"/>
    </xf>
    <xf numFmtId="237" fontId="35" fillId="0" borderId="2255">
      <alignment horizontal="right" vertical="center"/>
      <protection locked="0"/>
    </xf>
    <xf numFmtId="0" fontId="85" fillId="0" borderId="2188"/>
    <xf numFmtId="168" fontId="3" fillId="8" borderId="1987" applyNumberFormat="0" applyFont="0" applyBorder="0" applyAlignment="0" applyProtection="0"/>
    <xf numFmtId="323" fontId="3" fillId="23" borderId="2204" applyFill="0" applyBorder="0" applyAlignment="0">
      <alignment horizontal="centerContinuous"/>
    </xf>
    <xf numFmtId="0" fontId="85" fillId="0" borderId="2259"/>
    <xf numFmtId="0" fontId="35" fillId="0" borderId="2244">
      <alignment vertical="center"/>
      <protection locked="0"/>
    </xf>
    <xf numFmtId="234" fontId="35" fillId="0" borderId="2255">
      <alignment horizontal="right" vertical="center"/>
      <protection locked="0"/>
    </xf>
    <xf numFmtId="274" fontId="35" fillId="0" borderId="2247"/>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280">
      <alignment horizontal="right" vertical="center"/>
      <protection locked="0"/>
    </xf>
    <xf numFmtId="309" fontId="156" fillId="6" borderId="1987"/>
    <xf numFmtId="175" fontId="3" fillId="9" borderId="1974" applyNumberFormat="0" applyFont="0" applyBorder="0" applyAlignment="0">
      <alignment horizontal="centerContinuous"/>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0" fontId="35" fillId="0" borderId="2244">
      <alignment vertical="center"/>
      <protection locked="0"/>
    </xf>
    <xf numFmtId="237" fontId="35" fillId="0" borderId="2244">
      <alignment horizontal="right" vertical="center"/>
      <protection locked="0"/>
    </xf>
    <xf numFmtId="0" fontId="85" fillId="0" borderId="2164"/>
    <xf numFmtId="237"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311" fontId="219" fillId="0" borderId="2203" applyBorder="0">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323" fontId="3" fillId="23" borderId="2180" applyFill="0" applyBorder="0" applyAlignment="0">
      <alignment horizontal="centerContinuous"/>
    </xf>
    <xf numFmtId="233" fontId="35" fillId="0" borderId="2232">
      <alignment horizontal="right" vertical="center"/>
      <protection locked="0"/>
    </xf>
    <xf numFmtId="234" fontId="35" fillId="0" borderId="2232">
      <alignment horizontal="right" vertical="center"/>
      <protection locked="0"/>
    </xf>
    <xf numFmtId="1" fontId="3" fillId="1" borderId="2202">
      <protection locked="0"/>
    </xf>
    <xf numFmtId="244" fontId="85" fillId="0" borderId="2234"/>
    <xf numFmtId="311" fontId="219" fillId="0" borderId="2227" applyBorder="0">
      <protection locked="0"/>
    </xf>
    <xf numFmtId="0" fontId="63" fillId="0" borderId="1987">
      <alignment horizontal="centerContinuous"/>
    </xf>
    <xf numFmtId="0" fontId="18" fillId="0" borderId="2069" applyNumberFormat="0" applyFill="0" applyBorder="0" applyAlignment="0" applyProtection="0"/>
    <xf numFmtId="234"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4" fontId="35" fillId="0" borderId="2232">
      <alignment horizontal="right" vertical="center"/>
      <protection locked="0"/>
    </xf>
    <xf numFmtId="0" fontId="103" fillId="38" borderId="2233"/>
    <xf numFmtId="244" fontId="85" fillId="0" borderId="2257"/>
    <xf numFmtId="202" fontId="115" fillId="18" borderId="2069">
      <alignment horizontal="right"/>
      <protection hidden="1"/>
    </xf>
    <xf numFmtId="0" fontId="85" fillId="0" borderId="2164"/>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236"/>
    <xf numFmtId="236" fontId="35" fillId="0" borderId="2280">
      <alignment horizontal="center" vertical="center"/>
      <protection locked="0"/>
    </xf>
    <xf numFmtId="232" fontId="35" fillId="0" borderId="2280">
      <alignment horizontal="right" vertical="center"/>
      <protection locked="0"/>
    </xf>
    <xf numFmtId="175" fontId="46" fillId="0" borderId="1987"/>
    <xf numFmtId="234" fontId="35" fillId="0" borderId="2255">
      <alignment horizontal="center" vertical="center"/>
      <protection locked="0"/>
    </xf>
    <xf numFmtId="4" fontId="27" fillId="19" borderId="2249" applyNumberFormat="0" applyProtection="0">
      <alignment horizontal="left" vertical="center" indent="1"/>
    </xf>
    <xf numFmtId="311" fontId="219" fillId="0" borderId="2227" applyBorder="0">
      <protection locked="0"/>
    </xf>
    <xf numFmtId="232" fontId="35" fillId="0" borderId="2244">
      <alignment horizontal="center" vertical="center"/>
      <protection locked="0"/>
    </xf>
    <xf numFmtId="9" fontId="36" fillId="71" borderId="1987" applyProtection="0">
      <alignment horizontal="right"/>
      <protection locked="0"/>
    </xf>
    <xf numFmtId="4" fontId="27" fillId="19" borderId="2213" applyNumberFormat="0" applyProtection="0">
      <alignment horizontal="left" vertical="center" indent="1"/>
    </xf>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1" fontId="3" fillId="1" borderId="2178">
      <protection locked="0"/>
    </xf>
    <xf numFmtId="235" fontId="35" fillId="0" borderId="2208">
      <alignment horizontal="center" vertical="center"/>
      <protection locked="0"/>
    </xf>
    <xf numFmtId="0" fontId="103" fillId="38" borderId="2209"/>
    <xf numFmtId="274" fontId="35" fillId="0" borderId="2211"/>
    <xf numFmtId="0" fontId="85" fillId="0" borderId="2212"/>
    <xf numFmtId="234" fontId="35" fillId="0" borderId="2268">
      <alignment horizontal="center" vertical="center"/>
      <protection locked="0"/>
    </xf>
    <xf numFmtId="0" fontId="85" fillId="0" borderId="2248"/>
    <xf numFmtId="237" fontId="35" fillId="0" borderId="2232">
      <alignment horizontal="right" vertical="center"/>
      <protection locked="0"/>
    </xf>
    <xf numFmtId="0" fontId="95" fillId="0" borderId="2207" applyNumberFormat="0" applyFill="0" applyAlignment="0" applyProtection="0"/>
    <xf numFmtId="0" fontId="85" fillId="0" borderId="2152"/>
    <xf numFmtId="232" fontId="35" fillId="0" borderId="2208">
      <alignment horizontal="center" vertical="center"/>
      <protection locked="0"/>
    </xf>
    <xf numFmtId="233" fontId="35" fillId="0" borderId="2208">
      <alignment horizontal="center" vertical="center"/>
      <protection locked="0"/>
    </xf>
    <xf numFmtId="235"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74" fontId="35" fillId="0" borderId="2235"/>
    <xf numFmtId="274" fontId="35" fillId="0" borderId="2211"/>
    <xf numFmtId="0" fontId="85" fillId="0" borderId="2212"/>
    <xf numFmtId="49" fontId="253" fillId="47" borderId="1987">
      <alignment horizontal="center"/>
    </xf>
    <xf numFmtId="0" fontId="85" fillId="0" borderId="2248"/>
    <xf numFmtId="15" fontId="35" fillId="0" borderId="2244">
      <alignment horizontal="center" vertical="center"/>
      <protection locked="0"/>
    </xf>
    <xf numFmtId="4" fontId="27" fillId="19" borderId="2219" applyNumberFormat="0" applyProtection="0">
      <alignment horizontal="left" vertical="center" indent="1"/>
    </xf>
    <xf numFmtId="236" fontId="35" fillId="0" borderId="2280">
      <alignment horizontal="center" vertical="center"/>
      <protection locked="0"/>
    </xf>
    <xf numFmtId="323" fontId="3" fillId="23" borderId="2156" applyFill="0" applyBorder="0" applyAlignment="0">
      <alignment horizontal="centerContinuous"/>
    </xf>
    <xf numFmtId="232" fontId="35" fillId="0" borderId="2172">
      <alignment horizontal="right" vertical="center"/>
      <protection locked="0"/>
    </xf>
    <xf numFmtId="236" fontId="35" fillId="0" borderId="2184">
      <alignment horizontal="center" vertical="center"/>
      <protection locked="0"/>
    </xf>
    <xf numFmtId="0" fontId="35" fillId="0" borderId="2184">
      <alignment vertical="center"/>
      <protection locked="0"/>
    </xf>
    <xf numFmtId="237" fontId="35" fillId="0" borderId="2184">
      <alignment horizontal="right" vertical="center"/>
      <protection locked="0"/>
    </xf>
    <xf numFmtId="233"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188"/>
    <xf numFmtId="234" fontId="35" fillId="0" borderId="2208">
      <alignment horizontal="center" vertical="center"/>
      <protection locked="0"/>
    </xf>
    <xf numFmtId="244" fontId="85" fillId="0" borderId="2246"/>
    <xf numFmtId="237" fontId="35" fillId="0" borderId="2255">
      <alignment horizontal="right" vertical="center"/>
      <protection locked="0"/>
    </xf>
    <xf numFmtId="234" fontId="35" fillId="0" borderId="2244">
      <alignment horizontal="right" vertical="center"/>
      <protection locked="0"/>
    </xf>
    <xf numFmtId="0" fontId="118" fillId="21" borderId="1987"/>
    <xf numFmtId="0" fontId="91" fillId="0" borderId="1975" applyNumberFormat="0" applyFill="0" applyBorder="0" applyAlignment="0" applyProtection="0"/>
    <xf numFmtId="0" fontId="92" fillId="0" borderId="1975" applyNumberFormat="0" applyFill="0" applyBorder="0" applyAlignment="0" applyProtection="0"/>
    <xf numFmtId="0" fontId="18" fillId="0" borderId="1975" applyNumberFormat="0" applyFill="0" applyBorder="0" applyAlignment="0" applyProtection="0"/>
    <xf numFmtId="0" fontId="35" fillId="0" borderId="1975" applyNumberFormat="0" applyFill="0" applyAlignment="0" applyProtection="0"/>
    <xf numFmtId="0" fontId="95" fillId="0" borderId="2183" applyNumberFormat="0" applyFill="0" applyAlignment="0" applyProtection="0"/>
    <xf numFmtId="15" fontId="35" fillId="0" borderId="2184">
      <alignment horizontal="center" vertical="center"/>
      <protection locked="0"/>
    </xf>
    <xf numFmtId="233" fontId="35" fillId="0" borderId="2184">
      <alignment horizontal="center" vertical="center"/>
      <protection locked="0"/>
    </xf>
    <xf numFmtId="234"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7"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0" fontId="103" fillId="38" borderId="2185"/>
    <xf numFmtId="0" fontId="148" fillId="0" borderId="2145" applyNumberFormat="0" applyAlignment="0" applyProtection="0">
      <alignment horizontal="left" vertical="center"/>
    </xf>
    <xf numFmtId="236" fontId="35" fillId="0" borderId="2244">
      <alignment horizontal="center" vertical="center"/>
      <protection locked="0"/>
    </xf>
    <xf numFmtId="233" fontId="35" fillId="0" borderId="2244">
      <alignment horizontal="center" vertical="center"/>
      <protection locked="0"/>
    </xf>
    <xf numFmtId="323" fontId="3" fillId="23" borderId="2228" applyFill="0" applyBorder="0" applyAlignment="0">
      <alignment horizontal="centerContinuous"/>
    </xf>
    <xf numFmtId="236" fontId="35" fillId="0" borderId="2244">
      <alignment horizontal="center" vertical="center"/>
      <protection locked="0"/>
    </xf>
    <xf numFmtId="237" fontId="35" fillId="0" borderId="2208">
      <alignment horizontal="right" vertical="center"/>
      <protection locked="0"/>
    </xf>
    <xf numFmtId="15" fontId="35" fillId="0" borderId="2244">
      <alignment horizontal="center" vertical="center"/>
      <protection locked="0"/>
    </xf>
    <xf numFmtId="4" fontId="27" fillId="19" borderId="2273" applyNumberFormat="0" applyProtection="0">
      <alignment horizontal="left" vertical="center" indent="1"/>
    </xf>
    <xf numFmtId="0" fontId="103" fillId="38" borderId="2222"/>
    <xf numFmtId="323" fontId="3" fillId="23" borderId="2144" applyFill="0" applyBorder="0" applyAlignment="0">
      <alignment horizontal="centerContinuous"/>
    </xf>
    <xf numFmtId="235" fontId="35" fillId="0" borderId="2172">
      <alignment horizontal="right" vertical="center"/>
      <protection locked="0"/>
    </xf>
    <xf numFmtId="237" fontId="35" fillId="0" borderId="2293">
      <alignment horizontal="right" vertical="center"/>
      <protection locked="0"/>
    </xf>
    <xf numFmtId="232" fontId="35" fillId="0" borderId="2268">
      <alignment horizontal="right" vertical="center"/>
      <protection locked="0"/>
    </xf>
    <xf numFmtId="232" fontId="35" fillId="0" borderId="2244">
      <alignment horizontal="right" vertical="center"/>
      <protection locked="0"/>
    </xf>
    <xf numFmtId="232" fontId="35" fillId="0" borderId="2268">
      <alignment horizontal="center" vertical="center"/>
      <protection locked="0"/>
    </xf>
    <xf numFmtId="311" fontId="219" fillId="0" borderId="2155" applyBorder="0">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6" fontId="35" fillId="0" borderId="2160">
      <alignment horizontal="center" vertical="center"/>
      <protection locked="0"/>
    </xf>
    <xf numFmtId="232" fontId="35" fillId="0" borderId="2160">
      <alignment horizontal="right" vertical="center"/>
      <protection locked="0"/>
    </xf>
    <xf numFmtId="237"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1" fontId="3" fillId="1" borderId="2154">
      <protection locked="0"/>
    </xf>
    <xf numFmtId="0" fontId="103" fillId="38" borderId="2161"/>
    <xf numFmtId="311" fontId="219" fillId="0" borderId="2155" applyBorder="0">
      <protection locked="0"/>
    </xf>
    <xf numFmtId="234" fontId="35" fillId="0" borderId="2293">
      <alignment horizontal="right" vertical="center"/>
      <protection locked="0"/>
    </xf>
    <xf numFmtId="232" fontId="35" fillId="0" borderId="2244">
      <alignment horizontal="right" vertical="center"/>
      <protection locked="0"/>
    </xf>
    <xf numFmtId="234" fontId="35" fillId="0" borderId="2255">
      <alignment horizontal="center" vertical="center"/>
      <protection locked="0"/>
    </xf>
    <xf numFmtId="0" fontId="88" fillId="0" borderId="1974"/>
    <xf numFmtId="237" fontId="35" fillId="0" borderId="2184">
      <alignment horizontal="right" vertical="center"/>
      <protection locked="0"/>
    </xf>
    <xf numFmtId="234" fontId="35" fillId="0" borderId="2184">
      <alignment horizontal="right" vertical="center"/>
      <protection locked="0"/>
    </xf>
    <xf numFmtId="236" fontId="35" fillId="0" borderId="2184">
      <alignment horizontal="right"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4" fontId="35" fillId="0" borderId="2160">
      <alignment horizontal="right" vertical="center"/>
      <protection locked="0"/>
    </xf>
    <xf numFmtId="0" fontId="103" fillId="38" borderId="2161"/>
    <xf numFmtId="244" fontId="85" fillId="0" borderId="2162"/>
    <xf numFmtId="274" fontId="35" fillId="0" borderId="2187"/>
    <xf numFmtId="4" fontId="27" fillId="19" borderId="2285" applyNumberFormat="0" applyProtection="0">
      <alignment horizontal="left" vertical="center" indent="1"/>
    </xf>
    <xf numFmtId="311" fontId="219" fillId="0" borderId="2263" applyBorder="0">
      <protection locked="0"/>
    </xf>
    <xf numFmtId="274" fontId="35" fillId="0" borderId="2163"/>
    <xf numFmtId="232" fontId="35" fillId="0" borderId="2255">
      <alignment horizontal="center" vertical="center"/>
      <protection locked="0"/>
    </xf>
    <xf numFmtId="233" fontId="35" fillId="0" borderId="2244">
      <alignment horizontal="center" vertical="center"/>
      <protection locked="0"/>
    </xf>
    <xf numFmtId="274" fontId="35" fillId="0" borderId="2271"/>
    <xf numFmtId="311" fontId="219" fillId="0" borderId="2239" applyBorder="0">
      <protection locked="0"/>
    </xf>
    <xf numFmtId="0" fontId="147" fillId="10" borderId="1987">
      <alignment horizontal="right"/>
    </xf>
    <xf numFmtId="235" fontId="35" fillId="0" borderId="2232">
      <alignment horizontal="right" vertical="center"/>
      <protection locked="0"/>
    </xf>
    <xf numFmtId="235" fontId="35" fillId="0" borderId="2244">
      <alignment horizontal="right" vertical="center"/>
      <protection locked="0"/>
    </xf>
    <xf numFmtId="233" fontId="35" fillId="0" borderId="2184">
      <alignment horizontal="center" vertical="center"/>
      <protection locked="0"/>
    </xf>
    <xf numFmtId="235" fontId="35" fillId="0" borderId="2208">
      <alignment horizontal="right" vertical="center"/>
      <protection locked="0"/>
    </xf>
    <xf numFmtId="8" fontId="141" fillId="0" borderId="2077">
      <protection locked="0"/>
    </xf>
    <xf numFmtId="0" fontId="95" fillId="0" borderId="2207" applyNumberFormat="0" applyFill="0" applyAlignment="0" applyProtection="0"/>
    <xf numFmtId="236" fontId="35" fillId="0" borderId="2221">
      <alignment horizontal="right" vertical="center"/>
      <protection locked="0"/>
    </xf>
    <xf numFmtId="0" fontId="35" fillId="0" borderId="2172">
      <alignment vertical="center"/>
      <protection locked="0"/>
    </xf>
    <xf numFmtId="232" fontId="35" fillId="0" borderId="2172">
      <alignment horizontal="center" vertical="center"/>
      <protection locked="0"/>
    </xf>
    <xf numFmtId="236" fontId="35" fillId="0" borderId="2172">
      <alignment horizontal="right" vertical="center"/>
      <protection locked="0"/>
    </xf>
    <xf numFmtId="4" fontId="27" fillId="19" borderId="2189" applyNumberFormat="0" applyProtection="0">
      <alignment horizontal="left" vertical="center" indent="1"/>
    </xf>
    <xf numFmtId="311" fontId="219" fillId="0" borderId="2143" applyBorder="0">
      <protection locked="0"/>
    </xf>
    <xf numFmtId="232" fontId="35" fillId="0" borderId="2184">
      <alignment horizontal="center" vertical="center"/>
      <protection locked="0"/>
    </xf>
    <xf numFmtId="236" fontId="35" fillId="0" borderId="2172">
      <alignment horizontal="center" vertical="center"/>
      <protection locked="0"/>
    </xf>
    <xf numFmtId="237" fontId="35" fillId="0" borderId="2280">
      <alignment horizontal="right" vertical="center"/>
      <protection locked="0"/>
    </xf>
    <xf numFmtId="202" fontId="115" fillId="18" borderId="1975">
      <alignment horizontal="right"/>
      <protection hidden="1"/>
    </xf>
    <xf numFmtId="1" fontId="3" fillId="1" borderId="1933">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244" fontId="85" fillId="0" borderId="2162"/>
    <xf numFmtId="274" fontId="35" fillId="0" borderId="2163"/>
    <xf numFmtId="0" fontId="148" fillId="0" borderId="1974">
      <alignment horizontal="left" vertical="center"/>
    </xf>
    <xf numFmtId="49" fontId="36" fillId="0" borderId="1983"/>
    <xf numFmtId="15" fontId="35" fillId="0" borderId="2232">
      <alignment horizontal="center" vertical="center"/>
      <protection locked="0"/>
    </xf>
    <xf numFmtId="0" fontId="85" fillId="0" borderId="2164"/>
    <xf numFmtId="0" fontId="92" fillId="0" borderId="1987" applyFill="0">
      <alignment horizontal="center" vertical="center"/>
    </xf>
    <xf numFmtId="311" fontId="219" fillId="0" borderId="2227" applyBorder="0">
      <protection locked="0"/>
    </xf>
    <xf numFmtId="311" fontId="219" fillId="0" borderId="2143" applyBorder="0">
      <protection locked="0"/>
    </xf>
    <xf numFmtId="240" fontId="26" fillId="0" borderId="2230" applyFill="0"/>
    <xf numFmtId="15" fontId="35" fillId="0" borderId="2268">
      <alignment horizontal="center" vertical="center"/>
      <protection locked="0"/>
    </xf>
    <xf numFmtId="232" fontId="35" fillId="0" borderId="2184">
      <alignment horizontal="right" vertical="center"/>
      <protection locked="0"/>
    </xf>
    <xf numFmtId="236" fontId="35" fillId="0" borderId="2160">
      <alignment horizontal="center" vertical="center"/>
      <protection locked="0"/>
    </xf>
    <xf numFmtId="237" fontId="35" fillId="0" borderId="2160">
      <alignment horizontal="right" vertical="center"/>
      <protection locked="0"/>
    </xf>
    <xf numFmtId="234" fontId="35" fillId="0" borderId="2160">
      <alignment horizontal="right" vertical="center"/>
      <protection locked="0"/>
    </xf>
    <xf numFmtId="244" fontId="85" fillId="0" borderId="2186"/>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244" fontId="85" fillId="0" borderId="2162"/>
    <xf numFmtId="0" fontId="85" fillId="0" borderId="2259"/>
    <xf numFmtId="323" fontId="3" fillId="23" borderId="2251" applyFill="0" applyBorder="0" applyAlignment="0">
      <alignment horizontal="centerContinuous"/>
    </xf>
    <xf numFmtId="274" fontId="35" fillId="0" borderId="2271"/>
    <xf numFmtId="274" fontId="35" fillId="0" borderId="2163"/>
    <xf numFmtId="271" fontId="115" fillId="18" borderId="2069">
      <alignment horizontal="right"/>
    </xf>
    <xf numFmtId="4" fontId="27" fillId="19" borderId="2249" applyNumberFormat="0" applyProtection="0">
      <alignment horizontal="left" vertical="center" indent="1"/>
    </xf>
    <xf numFmtId="235" fontId="35" fillId="0" borderId="2208">
      <alignment horizontal="right" vertical="center"/>
      <protection locked="0"/>
    </xf>
    <xf numFmtId="0" fontId="115" fillId="18" borderId="2069" applyProtection="0">
      <alignment horizontal="right"/>
      <protection locked="0"/>
    </xf>
    <xf numFmtId="4" fontId="27" fillId="19" borderId="2237" applyNumberFormat="0" applyProtection="0">
      <alignment horizontal="left" vertical="center" indent="1"/>
    </xf>
    <xf numFmtId="232" fontId="35" fillId="0" borderId="2232">
      <alignment horizontal="right" vertical="center"/>
      <protection locked="0"/>
    </xf>
    <xf numFmtId="244" fontId="85" fillId="0" borderId="2162"/>
    <xf numFmtId="0" fontId="85" fillId="0" borderId="2164"/>
    <xf numFmtId="235" fontId="35" fillId="0" borderId="2280">
      <alignment horizontal="center" vertical="center"/>
      <protection locked="0"/>
    </xf>
    <xf numFmtId="4" fontId="27" fillId="19" borderId="2153" applyNumberFormat="0" applyProtection="0">
      <alignment horizontal="left" vertical="center" indent="1"/>
    </xf>
    <xf numFmtId="0" fontId="92" fillId="0" borderId="1975" applyNumberFormat="0" applyFill="0" applyBorder="0" applyAlignment="0" applyProtection="0"/>
    <xf numFmtId="0" fontId="35" fillId="0" borderId="2172">
      <alignment vertical="center"/>
      <protection locked="0"/>
    </xf>
    <xf numFmtId="0" fontId="63" fillId="0" borderId="1987">
      <alignment horizontal="centerContinuous"/>
    </xf>
    <xf numFmtId="311" fontId="219" fillId="0" borderId="2155" applyBorder="0">
      <protection locked="0"/>
    </xf>
    <xf numFmtId="234" fontId="35" fillId="0" borderId="2184">
      <alignment horizontal="right" vertical="center"/>
      <protection locked="0"/>
    </xf>
    <xf numFmtId="3" fontId="217" fillId="10" borderId="2088" applyBorder="0">
      <alignment vertical="center"/>
    </xf>
    <xf numFmtId="244" fontId="85" fillId="0" borderId="2186"/>
    <xf numFmtId="233" fontId="35" fillId="0" borderId="2268">
      <alignment horizontal="center" vertical="center"/>
      <protection locked="0"/>
    </xf>
    <xf numFmtId="10" fontId="3" fillId="64" borderId="1987" applyNumberFormat="0" applyBorder="0" applyAlignment="0" applyProtection="0"/>
    <xf numFmtId="233" fontId="35" fillId="0" borderId="2172">
      <alignment horizontal="center" vertical="center"/>
      <protection locked="0"/>
    </xf>
    <xf numFmtId="236" fontId="35" fillId="0" borderId="2184">
      <alignment horizontal="right" vertical="center"/>
      <protection locked="0"/>
    </xf>
    <xf numFmtId="0" fontId="103" fillId="38" borderId="2245"/>
    <xf numFmtId="0" fontId="103" fillId="38" borderId="2209"/>
    <xf numFmtId="4" fontId="27" fillId="19" borderId="2153" applyNumberFormat="0" applyProtection="0">
      <alignment horizontal="left" vertical="center" indent="1"/>
    </xf>
    <xf numFmtId="234" fontId="35" fillId="0" borderId="2160">
      <alignment horizontal="center" vertical="center"/>
      <protection locked="0"/>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274" fontId="35" fillId="0" borderId="2151"/>
    <xf numFmtId="0" fontId="115" fillId="18" borderId="2069" applyProtection="0">
      <alignment horizontal="right"/>
      <protection locked="0"/>
    </xf>
    <xf numFmtId="0" fontId="95" fillId="0" borderId="2207" applyNumberFormat="0" applyFill="0" applyAlignment="0" applyProtection="0"/>
    <xf numFmtId="0" fontId="85" fillId="0" borderId="2152"/>
    <xf numFmtId="244" fontId="85" fillId="0" borderId="2186"/>
    <xf numFmtId="311" fontId="219" fillId="0" borderId="2143" applyBorder="0">
      <protection locked="0"/>
    </xf>
    <xf numFmtId="4" fontId="27" fillId="19" borderId="2153" applyNumberFormat="0" applyProtection="0">
      <alignment horizontal="left" vertical="center" indent="1"/>
    </xf>
    <xf numFmtId="234" fontId="35" fillId="0" borderId="2255">
      <alignment horizontal="right" vertical="center"/>
      <protection locked="0"/>
    </xf>
    <xf numFmtId="244" fontId="85" fillId="0" borderId="2257"/>
    <xf numFmtId="0" fontId="91" fillId="0" borderId="1975" applyNumberFormat="0" applyFill="0" applyBorder="0" applyAlignment="0" applyProtection="0"/>
    <xf numFmtId="235" fontId="35" fillId="0" borderId="2255">
      <alignment horizontal="center" vertical="center"/>
      <protection locked="0"/>
    </xf>
    <xf numFmtId="232" fontId="35" fillId="0" borderId="2160">
      <alignment horizontal="right" vertical="center"/>
      <protection locked="0"/>
    </xf>
    <xf numFmtId="235" fontId="35" fillId="0" borderId="2160">
      <alignment horizontal="center" vertical="center"/>
      <protection locked="0"/>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244" fontId="85" fillId="0" borderId="2282"/>
    <xf numFmtId="237" fontId="35" fillId="0" borderId="2280">
      <alignment horizontal="right" vertical="center"/>
      <protection locked="0"/>
    </xf>
    <xf numFmtId="0" fontId="103" fillId="38" borderId="2281"/>
    <xf numFmtId="235" fontId="35" fillId="0" borderId="2255">
      <alignment horizontal="center" vertical="center"/>
      <protection locked="0"/>
    </xf>
    <xf numFmtId="274" fontId="35" fillId="0" borderId="2151"/>
    <xf numFmtId="236" fontId="35" fillId="0" borderId="2232">
      <alignment horizontal="right" vertical="center"/>
      <protection locked="0"/>
    </xf>
    <xf numFmtId="235" fontId="35" fillId="0" borderId="2232">
      <alignment horizontal="right" vertical="center"/>
      <protection locked="0"/>
    </xf>
    <xf numFmtId="0" fontId="85" fillId="0" borderId="2152"/>
    <xf numFmtId="15" fontId="35" fillId="0" borderId="2208">
      <alignment horizontal="center" vertical="center"/>
      <protection locked="0"/>
    </xf>
    <xf numFmtId="236" fontId="35" fillId="0" borderId="2208">
      <alignment horizontal="right" vertical="center"/>
      <protection locked="0"/>
    </xf>
    <xf numFmtId="0" fontId="148" fillId="0" borderId="2157" applyNumberFormat="0" applyAlignment="0" applyProtection="0">
      <alignment horizontal="left" vertical="center"/>
    </xf>
    <xf numFmtId="236" fontId="35" fillId="0" borderId="2268">
      <alignment horizontal="center" vertical="center"/>
      <protection locked="0"/>
    </xf>
    <xf numFmtId="234" fontId="35" fillId="0" borderId="2255">
      <alignment horizontal="right" vertical="center"/>
      <protection locked="0"/>
    </xf>
    <xf numFmtId="175" fontId="43" fillId="0" borderId="1987" applyBorder="0"/>
    <xf numFmtId="0" fontId="95" fillId="0" borderId="2243" applyNumberFormat="0" applyFill="0" applyAlignment="0" applyProtection="0"/>
    <xf numFmtId="232" fontId="35" fillId="0" borderId="2244">
      <alignment horizontal="center" vertical="center"/>
      <protection locked="0"/>
    </xf>
    <xf numFmtId="274" fontId="35" fillId="0" borderId="2187"/>
    <xf numFmtId="232" fontId="35" fillId="0" borderId="2184">
      <alignment horizontal="center" vertical="center"/>
      <protection locked="0"/>
    </xf>
    <xf numFmtId="235" fontId="35" fillId="0" borderId="2184">
      <alignment horizontal="center" vertical="center"/>
      <protection locked="0"/>
    </xf>
    <xf numFmtId="235" fontId="35" fillId="0" borderId="2160">
      <alignment horizontal="center" vertical="center"/>
      <protection locked="0"/>
    </xf>
    <xf numFmtId="0" fontId="35" fillId="0" borderId="2160">
      <alignment vertical="center"/>
      <protection locked="0"/>
    </xf>
    <xf numFmtId="236" fontId="35" fillId="0" borderId="2160">
      <alignment horizontal="right" vertical="center"/>
      <protection locked="0"/>
    </xf>
    <xf numFmtId="233" fontId="35" fillId="0" borderId="2160">
      <alignment horizontal="right" vertical="center"/>
      <protection locked="0"/>
    </xf>
    <xf numFmtId="235" fontId="35" fillId="0" borderId="2160">
      <alignment horizontal="right" vertical="center"/>
      <protection locked="0"/>
    </xf>
    <xf numFmtId="240" fontId="26" fillId="0" borderId="2182" applyFill="0"/>
    <xf numFmtId="236" fontId="35" fillId="0" borderId="2255">
      <alignment horizontal="center" vertical="center"/>
      <protection locked="0"/>
    </xf>
    <xf numFmtId="274" fontId="35" fillId="0" borderId="2235"/>
    <xf numFmtId="0" fontId="35" fillId="0" borderId="1987" applyFill="0">
      <alignment horizontal="center" vertical="center"/>
    </xf>
    <xf numFmtId="15" fontId="35" fillId="0" borderId="2255">
      <alignment horizontal="center" vertical="center"/>
      <protection locked="0"/>
    </xf>
    <xf numFmtId="237" fontId="35" fillId="0" borderId="2232">
      <alignment horizontal="right" vertical="center"/>
      <protection locked="0"/>
    </xf>
    <xf numFmtId="15" fontId="35" fillId="0" borderId="2196">
      <alignment horizontal="center" vertical="center"/>
      <protection locked="0"/>
    </xf>
    <xf numFmtId="15" fontId="35" fillId="0" borderId="2268">
      <alignment horizontal="center" vertical="center"/>
      <protection locked="0"/>
    </xf>
    <xf numFmtId="232" fontId="35" fillId="0" borderId="2244">
      <alignment horizontal="right" vertical="center"/>
      <protection locked="0"/>
    </xf>
    <xf numFmtId="274" fontId="35" fillId="0" borderId="2175"/>
    <xf numFmtId="4" fontId="27" fillId="19" borderId="2153" applyNumberFormat="0" applyProtection="0">
      <alignment horizontal="left" vertical="center" indent="1"/>
    </xf>
    <xf numFmtId="233" fontId="35" fillId="0" borderId="2172">
      <alignment horizontal="center" vertical="center"/>
      <protection locked="0"/>
    </xf>
    <xf numFmtId="0" fontId="85" fillId="0" borderId="2176"/>
    <xf numFmtId="311" fontId="219" fillId="0" borderId="2143" applyBorder="0">
      <protection locked="0"/>
    </xf>
    <xf numFmtId="232" fontId="35" fillId="0" borderId="2268">
      <alignment horizontal="right" vertical="center"/>
      <protection locked="0"/>
    </xf>
    <xf numFmtId="244" fontId="85" fillId="0" borderId="2150"/>
    <xf numFmtId="311" fontId="219" fillId="0" borderId="2203" applyBorder="0">
      <protection locked="0"/>
    </xf>
    <xf numFmtId="4" fontId="27" fillId="19" borderId="2153" applyNumberFormat="0" applyProtection="0">
      <alignment horizontal="left" vertical="center" indent="1"/>
    </xf>
    <xf numFmtId="232" fontId="35" fillId="0" borderId="2255">
      <alignment horizontal="right" vertical="center"/>
      <protection locked="0"/>
    </xf>
    <xf numFmtId="237" fontId="35" fillId="0" borderId="2255">
      <alignment horizontal="right" vertical="center"/>
      <protection locked="0"/>
    </xf>
    <xf numFmtId="172" fontId="55" fillId="9" borderId="1987">
      <alignment horizontal="right"/>
      <protection locked="0"/>
    </xf>
    <xf numFmtId="0" fontId="35" fillId="0" borderId="2255">
      <alignment vertical="center"/>
      <protection locked="0"/>
    </xf>
    <xf numFmtId="233" fontId="35" fillId="0" borderId="2196">
      <alignment horizontal="center" vertical="center"/>
      <protection locked="0"/>
    </xf>
    <xf numFmtId="233" fontId="35" fillId="0" borderId="2184">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258"/>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0" fontId="26" fillId="0" borderId="1937" applyFill="0"/>
    <xf numFmtId="274" fontId="35" fillId="0" borderId="2151"/>
    <xf numFmtId="0" fontId="59" fillId="74" borderId="1984">
      <alignment horizontal="left" vertical="center" wrapText="1"/>
    </xf>
    <xf numFmtId="244" fontId="85" fillId="0" borderId="2210"/>
    <xf numFmtId="0" fontId="85" fillId="0" borderId="2152"/>
    <xf numFmtId="0" fontId="148" fillId="0" borderId="2145" applyNumberFormat="0" applyAlignment="0" applyProtection="0">
      <alignment horizontal="left" vertical="center"/>
    </xf>
    <xf numFmtId="323" fontId="3" fillId="23" borderId="2144" applyFill="0" applyBorder="0" applyAlignment="0">
      <alignment horizontal="centerContinuous"/>
    </xf>
    <xf numFmtId="311" fontId="219" fillId="0" borderId="2143" applyBorder="0">
      <protection locked="0"/>
    </xf>
    <xf numFmtId="0" fontId="147" fillId="10" borderId="1987">
      <alignment horizontal="right"/>
    </xf>
    <xf numFmtId="232" fontId="35" fillId="0" borderId="2255">
      <alignment horizontal="right" vertical="center"/>
      <protection locked="0"/>
    </xf>
    <xf numFmtId="0" fontId="95" fillId="0" borderId="2159" applyNumberFormat="0" applyFill="0" applyAlignment="0" applyProtection="0"/>
    <xf numFmtId="311" fontId="219" fillId="0" borderId="2239" applyBorder="0">
      <protection locked="0"/>
    </xf>
    <xf numFmtId="237" fontId="35" fillId="0" borderId="2244">
      <alignment horizontal="right" vertical="center"/>
      <protection locked="0"/>
    </xf>
    <xf numFmtId="234" fontId="35" fillId="0" borderId="2244">
      <alignment horizontal="right" vertical="center"/>
      <protection locked="0"/>
    </xf>
    <xf numFmtId="234" fontId="35" fillId="0" borderId="2172">
      <alignment horizontal="center" vertical="center"/>
      <protection locked="0"/>
    </xf>
    <xf numFmtId="0" fontId="35" fillId="0" borderId="2172">
      <alignment vertical="center"/>
      <protection locked="0"/>
    </xf>
    <xf numFmtId="244" fontId="85" fillId="0" borderId="2174"/>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233" fontId="35" fillId="0" borderId="2208">
      <alignment horizontal="center" vertical="center"/>
      <protection locked="0"/>
    </xf>
    <xf numFmtId="4" fontId="27" fillId="19" borderId="2189" applyNumberFormat="0" applyProtection="0">
      <alignment horizontal="left" vertical="center" indent="1"/>
    </xf>
    <xf numFmtId="236" fontId="35" fillId="0" borderId="2244">
      <alignment horizontal="right" vertical="center"/>
      <protection locked="0"/>
    </xf>
    <xf numFmtId="270" fontId="115" fillId="46" borderId="1975">
      <protection hidden="1"/>
    </xf>
    <xf numFmtId="8" fontId="141" fillId="0" borderId="1981">
      <protection locked="0"/>
    </xf>
    <xf numFmtId="274" fontId="35" fillId="0" borderId="2163"/>
    <xf numFmtId="4" fontId="27" fillId="19" borderId="2153" applyNumberFormat="0" applyProtection="0">
      <alignment horizontal="left" vertical="center" indent="1"/>
    </xf>
    <xf numFmtId="232" fontId="35" fillId="0" borderId="2221">
      <alignment horizontal="right" vertical="center"/>
      <protection locked="0"/>
    </xf>
    <xf numFmtId="244" fontId="85" fillId="0" borderId="2234"/>
    <xf numFmtId="234" fontId="35" fillId="0" borderId="2255">
      <alignment horizontal="right" vertical="center"/>
      <protection locked="0"/>
    </xf>
    <xf numFmtId="233" fontId="35" fillId="0" borderId="2268">
      <alignment horizontal="right" vertical="center"/>
      <protection locked="0"/>
    </xf>
    <xf numFmtId="0" fontId="18" fillId="0" borderId="1975" applyNumberFormat="0" applyFill="0" applyBorder="0" applyAlignment="0" applyProtection="0"/>
    <xf numFmtId="236" fontId="35" fillId="0" borderId="2255">
      <alignment horizontal="right" vertical="center"/>
      <protection locked="0"/>
    </xf>
    <xf numFmtId="0" fontId="85" fillId="0" borderId="2176"/>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4" fontId="35" fillId="0" borderId="2196">
      <alignment horizontal="right" vertical="center"/>
      <protection locked="0"/>
    </xf>
    <xf numFmtId="0" fontId="103" fillId="38" borderId="2149"/>
    <xf numFmtId="274" fontId="35" fillId="0" borderId="2151"/>
    <xf numFmtId="235" fontId="35" fillId="0" borderId="2244">
      <alignment horizontal="center" vertical="center"/>
      <protection locked="0"/>
    </xf>
    <xf numFmtId="0" fontId="103" fillId="38" borderId="2245"/>
    <xf numFmtId="0" fontId="85" fillId="0" borderId="2152"/>
    <xf numFmtId="232" fontId="35" fillId="0" borderId="2268">
      <alignment horizontal="center" vertical="center"/>
      <protection locked="0"/>
    </xf>
    <xf numFmtId="323" fontId="3" fillId="23" borderId="2144" applyFill="0" applyBorder="0" applyAlignment="0">
      <alignment horizontal="centerContinuous"/>
    </xf>
    <xf numFmtId="311" fontId="219" fillId="0" borderId="2143" applyBorder="0">
      <protection locked="0"/>
    </xf>
    <xf numFmtId="236" fontId="35" fillId="0" borderId="2208">
      <alignment horizontal="center" vertical="center"/>
      <protection locked="0"/>
    </xf>
    <xf numFmtId="309" fontId="156" fillId="6" borderId="1987"/>
    <xf numFmtId="0" fontId="103" fillId="38" borderId="2185"/>
    <xf numFmtId="4" fontId="27" fillId="19" borderId="2165" applyNumberFormat="0" applyProtection="0">
      <alignment horizontal="left" vertical="center" indent="1"/>
    </xf>
    <xf numFmtId="15" fontId="35" fillId="0" borderId="2244">
      <alignment horizontal="center" vertical="center"/>
      <protection locked="0"/>
    </xf>
    <xf numFmtId="244" fontId="85" fillId="0" borderId="2223"/>
    <xf numFmtId="235" fontId="35" fillId="0" borderId="2221">
      <alignment horizontal="right" vertical="center"/>
      <protection locked="0"/>
    </xf>
    <xf numFmtId="244" fontId="85" fillId="0" borderId="2270"/>
    <xf numFmtId="236" fontId="35" fillId="0" borderId="2255">
      <alignment horizontal="right" vertical="center"/>
      <protection locked="0"/>
    </xf>
    <xf numFmtId="4" fontId="27" fillId="19" borderId="2165" applyNumberFormat="0" applyProtection="0">
      <alignment horizontal="left" vertical="center" indent="1"/>
    </xf>
    <xf numFmtId="232" fontId="35" fillId="0" borderId="2160">
      <alignment horizontal="center" vertical="center"/>
      <protection locked="0"/>
    </xf>
    <xf numFmtId="311" fontId="219" fillId="0" borderId="2155" applyBorder="0">
      <protection locked="0"/>
    </xf>
    <xf numFmtId="233" fontId="35" fillId="0" borderId="2160">
      <alignment horizontal="right" vertical="center"/>
      <protection locked="0"/>
    </xf>
    <xf numFmtId="0" fontId="148" fillId="0" borderId="2181" applyNumberFormat="0" applyAlignment="0" applyProtection="0">
      <alignment horizontal="left" vertical="center"/>
    </xf>
    <xf numFmtId="271" fontId="115" fillId="18" borderId="2069">
      <alignment horizontal="right"/>
    </xf>
    <xf numFmtId="236" fontId="35" fillId="0" borderId="2244">
      <alignment horizontal="right" vertical="center"/>
      <protection locked="0"/>
    </xf>
    <xf numFmtId="233" fontId="35" fillId="0" borderId="2232">
      <alignment horizontal="right" vertical="center"/>
      <protection locked="0"/>
    </xf>
    <xf numFmtId="4" fontId="27" fillId="19" borderId="2153" applyNumberFormat="0" applyProtection="0">
      <alignment horizontal="left" vertical="center" indent="1"/>
    </xf>
    <xf numFmtId="234" fontId="35" fillId="0" borderId="2255">
      <alignment horizontal="center" vertical="center"/>
      <protection locked="0"/>
    </xf>
    <xf numFmtId="0" fontId="35" fillId="0" borderId="2244">
      <alignment vertical="center"/>
      <protection locked="0"/>
    </xf>
    <xf numFmtId="311" fontId="219" fillId="0" borderId="2287" applyBorder="0">
      <protection locked="0"/>
    </xf>
    <xf numFmtId="233" fontId="35" fillId="0" borderId="2255">
      <alignment horizontal="center" vertical="center"/>
      <protection locked="0"/>
    </xf>
    <xf numFmtId="234" fontId="35" fillId="0" borderId="2172">
      <alignment horizontal="center" vertical="center"/>
      <protection locked="0"/>
    </xf>
    <xf numFmtId="8" fontId="141" fillId="0" borderId="1981">
      <protection locked="0"/>
    </xf>
    <xf numFmtId="311" fontId="219" fillId="0" borderId="2261" applyBorder="0">
      <protection locked="0"/>
    </xf>
    <xf numFmtId="175" fontId="46" fillId="0" borderId="1987"/>
    <xf numFmtId="172" fontId="55" fillId="9" borderId="1987">
      <alignment horizontal="right"/>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1" fontId="3" fillId="1" borderId="2262">
      <protection locked="0"/>
    </xf>
    <xf numFmtId="274" fontId="35" fillId="0" borderId="2163"/>
    <xf numFmtId="233" fontId="35" fillId="0" borderId="2232">
      <alignment horizontal="center" vertical="center"/>
      <protection locked="0"/>
    </xf>
    <xf numFmtId="0" fontId="85" fillId="0" borderId="2164"/>
    <xf numFmtId="0" fontId="103" fillId="38" borderId="2281"/>
    <xf numFmtId="4" fontId="27" fillId="19" borderId="2260" applyNumberFormat="0" applyProtection="0">
      <alignment horizontal="left" vertical="center" indent="1"/>
    </xf>
    <xf numFmtId="311" fontId="219" fillId="0" borderId="2143" applyBorder="0">
      <protection locked="0"/>
    </xf>
    <xf numFmtId="0" fontId="35" fillId="0" borderId="2069" applyNumberFormat="0" applyFill="0" applyAlignment="0" applyProtection="0"/>
    <xf numFmtId="232" fontId="35" fillId="0" borderId="2184">
      <alignment horizontal="right" vertical="center"/>
      <protection locked="0"/>
    </xf>
    <xf numFmtId="311" fontId="219" fillId="0" borderId="2179" applyBorder="0">
      <protection locked="0"/>
    </xf>
    <xf numFmtId="232" fontId="35" fillId="0" borderId="2244">
      <alignment horizontal="center" vertical="center"/>
      <protection locked="0"/>
    </xf>
    <xf numFmtId="0" fontId="148" fillId="0" borderId="2205" applyNumberFormat="0" applyAlignment="0" applyProtection="0">
      <alignment horizontal="left" vertical="center"/>
    </xf>
    <xf numFmtId="234" fontId="35" fillId="0" borderId="2172">
      <alignment horizontal="right" vertical="center"/>
      <protection locked="0"/>
    </xf>
    <xf numFmtId="233" fontId="35" fillId="0" borderId="2196">
      <alignment horizontal="center" vertical="center"/>
      <protection locked="0"/>
    </xf>
    <xf numFmtId="244" fontId="85" fillId="0" borderId="2257"/>
    <xf numFmtId="311" fontId="219" fillId="0" borderId="2275" applyBorder="0">
      <protection locked="0"/>
    </xf>
    <xf numFmtId="0" fontId="115" fillId="18" borderId="1975" applyProtection="0">
      <alignment horizontal="right"/>
      <protection locked="0"/>
    </xf>
    <xf numFmtId="4" fontId="27" fillId="19" borderId="2177" applyNumberFormat="0" applyProtection="0">
      <alignment horizontal="left" vertical="center" indent="1"/>
    </xf>
    <xf numFmtId="0" fontId="103" fillId="38" borderId="2269"/>
    <xf numFmtId="233" fontId="35" fillId="0" borderId="2208">
      <alignment horizontal="right" vertical="center"/>
      <protection locked="0"/>
    </xf>
    <xf numFmtId="237" fontId="35" fillId="0" borderId="2244">
      <alignment horizontal="right" vertical="center"/>
      <protection locked="0"/>
    </xf>
    <xf numFmtId="0" fontId="35" fillId="0" borderId="2293">
      <alignment vertical="center"/>
      <protection locked="0"/>
    </xf>
    <xf numFmtId="0" fontId="59" fillId="74" borderId="1984">
      <alignment horizontal="left" vertical="center" wrapText="1"/>
    </xf>
    <xf numFmtId="234" fontId="35" fillId="0" borderId="2184">
      <alignment horizontal="center" vertical="center"/>
      <protection locked="0"/>
    </xf>
    <xf numFmtId="0" fontId="85" fillId="0" borderId="2164"/>
    <xf numFmtId="244" fontId="85" fillId="0" borderId="2234"/>
    <xf numFmtId="234" fontId="35" fillId="0" borderId="2244">
      <alignment horizontal="center" vertical="center"/>
      <protection locked="0"/>
    </xf>
    <xf numFmtId="233" fontId="35" fillId="0" borderId="2268">
      <alignment horizontal="right" vertical="center"/>
      <protection locked="0"/>
    </xf>
    <xf numFmtId="234" fontId="35" fillId="0" borderId="2244">
      <alignment horizontal="right" vertical="center"/>
      <protection locked="0"/>
    </xf>
    <xf numFmtId="0" fontId="85" fillId="0" borderId="2248"/>
    <xf numFmtId="236" fontId="35" fillId="0" borderId="2255">
      <alignment horizontal="center" vertical="center"/>
      <protection locked="0"/>
    </xf>
    <xf numFmtId="0" fontId="147" fillId="10" borderId="1987">
      <alignment horizontal="right"/>
    </xf>
    <xf numFmtId="0" fontId="92" fillId="0" borderId="2069" applyNumberFormat="0" applyFill="0" applyBorder="0" applyAlignment="0" applyProtection="0"/>
    <xf numFmtId="0" fontId="95" fillId="0" borderId="2254" applyNumberFormat="0" applyFill="0" applyAlignment="0" applyProtection="0"/>
    <xf numFmtId="232" fontId="35" fillId="0" borderId="2172">
      <alignment horizontal="center" vertical="center"/>
      <protection locked="0"/>
    </xf>
    <xf numFmtId="235" fontId="35" fillId="0" borderId="2172">
      <alignment horizontal="center" vertical="center"/>
      <protection locked="0"/>
    </xf>
    <xf numFmtId="237" fontId="35" fillId="0" borderId="2172">
      <alignment horizontal="right" vertical="center"/>
      <protection locked="0"/>
    </xf>
    <xf numFmtId="236" fontId="35" fillId="0" borderId="2172">
      <alignment horizontal="right" vertical="center"/>
      <protection locked="0"/>
    </xf>
    <xf numFmtId="0" fontId="103" fillId="38" borderId="2173"/>
    <xf numFmtId="235" fontId="35" fillId="0" borderId="2244">
      <alignment horizontal="center" vertical="center"/>
      <protection locked="0"/>
    </xf>
    <xf numFmtId="0" fontId="95" fillId="0" borderId="2243" applyNumberFormat="0" applyFill="0" applyAlignment="0" applyProtection="0"/>
    <xf numFmtId="236" fontId="35" fillId="0" borderId="2244">
      <alignment horizontal="center" vertical="center"/>
      <protection locked="0"/>
    </xf>
    <xf numFmtId="232" fontId="35" fillId="0" borderId="2196">
      <alignment horizontal="center" vertical="center"/>
      <protection locked="0"/>
    </xf>
    <xf numFmtId="237" fontId="35" fillId="0" borderId="2196">
      <alignment horizontal="right" vertical="center"/>
      <protection locked="0"/>
    </xf>
    <xf numFmtId="236" fontId="35" fillId="0" borderId="2196">
      <alignment horizontal="right" vertical="center"/>
      <protection locked="0"/>
    </xf>
    <xf numFmtId="240" fontId="26" fillId="0" borderId="2170" applyFill="0"/>
    <xf numFmtId="309" fontId="156" fillId="6" borderId="1987"/>
    <xf numFmtId="0" fontId="148" fillId="0" borderId="2277" applyNumberFormat="0" applyAlignment="0" applyProtection="0">
      <alignment horizontal="left" vertical="center"/>
    </xf>
    <xf numFmtId="1" fontId="3" fillId="1" borderId="2238">
      <protection locked="0"/>
    </xf>
    <xf numFmtId="236" fontId="35" fillId="0" borderId="2255">
      <alignment horizontal="center" vertical="center"/>
      <protection locked="0"/>
    </xf>
    <xf numFmtId="232" fontId="35" fillId="0" borderId="2280">
      <alignment horizontal="center" vertical="center"/>
      <protection locked="0"/>
    </xf>
    <xf numFmtId="233" fontId="35" fillId="0" borderId="2221">
      <alignment horizontal="center" vertical="center"/>
      <protection locked="0"/>
    </xf>
    <xf numFmtId="0" fontId="85" fillId="0" borderId="2259"/>
    <xf numFmtId="4" fontId="27" fillId="19" borderId="2285" applyNumberFormat="0" applyProtection="0">
      <alignment horizontal="left" vertical="center" indent="1"/>
    </xf>
    <xf numFmtId="269" fontId="115" fillId="45" borderId="1975">
      <protection hidden="1"/>
    </xf>
    <xf numFmtId="202" fontId="115" fillId="18" borderId="1975">
      <alignment horizontal="right"/>
      <protection hidden="1"/>
    </xf>
    <xf numFmtId="0" fontId="95" fillId="0" borderId="2254" applyNumberFormat="0" applyFill="0" applyAlignment="0" applyProtection="0"/>
    <xf numFmtId="240" fontId="26" fillId="0" borderId="2253" applyFill="0"/>
    <xf numFmtId="1" fontId="3" fillId="1" borderId="2238">
      <protection locked="0"/>
    </xf>
    <xf numFmtId="4" fontId="27" fillId="19" borderId="2165" applyNumberFormat="0" applyProtection="0">
      <alignment horizontal="left" vertical="center" indent="1"/>
    </xf>
    <xf numFmtId="49" fontId="36" fillId="0" borderId="1983"/>
    <xf numFmtId="0" fontId="103" fillId="38" borderId="2197"/>
    <xf numFmtId="1" fontId="3" fillId="1" borderId="2226">
      <protection locked="0"/>
    </xf>
    <xf numFmtId="235" fontId="35" fillId="0" borderId="2268">
      <alignment horizontal="right" vertical="center"/>
      <protection locked="0"/>
    </xf>
    <xf numFmtId="234" fontId="35" fillId="0" borderId="2268">
      <alignment horizontal="center"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323" fontId="3" fillId="23" borderId="2264" applyFill="0" applyBorder="0" applyAlignment="0">
      <alignment horizontal="centerContinuous"/>
    </xf>
    <xf numFmtId="274" fontId="35" fillId="0" borderId="2163"/>
    <xf numFmtId="185" fontId="47" fillId="57" borderId="1987" applyFont="0" applyFill="0" applyBorder="0" applyAlignment="0" applyProtection="0">
      <protection locked="0"/>
    </xf>
    <xf numFmtId="0" fontId="85" fillId="0" borderId="2164"/>
    <xf numFmtId="0" fontId="115" fillId="18" borderId="1975" applyProtection="0">
      <alignment horizontal="right"/>
      <protection locked="0"/>
    </xf>
    <xf numFmtId="311" fontId="219" fillId="0" borderId="2155" applyBorder="0">
      <protection locked="0"/>
    </xf>
    <xf numFmtId="234" fontId="35" fillId="0" borderId="2293">
      <alignment horizontal="center" vertical="center"/>
      <protection locked="0"/>
    </xf>
    <xf numFmtId="235" fontId="35" fillId="0" borderId="2208">
      <alignment horizontal="center" vertical="center"/>
      <protection locked="0"/>
    </xf>
    <xf numFmtId="0" fontId="35" fillId="0" borderId="2208">
      <alignment vertical="center"/>
      <protection locked="0"/>
    </xf>
    <xf numFmtId="237" fontId="35" fillId="0" borderId="2208">
      <alignment horizontal="right" vertical="center"/>
      <protection locked="0"/>
    </xf>
    <xf numFmtId="234" fontId="35" fillId="0" borderId="2208">
      <alignment horizontal="right" vertical="center"/>
      <protection locked="0"/>
    </xf>
    <xf numFmtId="236" fontId="35" fillId="0" borderId="2208">
      <alignment horizontal="right" vertical="center"/>
      <protection locked="0"/>
    </xf>
    <xf numFmtId="0" fontId="103" fillId="38" borderId="2209"/>
    <xf numFmtId="274" fontId="35" fillId="0" borderId="2211"/>
    <xf numFmtId="0" fontId="85" fillId="0" borderId="2212"/>
    <xf numFmtId="235" fontId="35" fillId="0" borderId="2255">
      <alignment horizontal="right" vertical="center"/>
      <protection locked="0"/>
    </xf>
    <xf numFmtId="237" fontId="35" fillId="0" borderId="2280">
      <alignment horizontal="right" vertical="center"/>
      <protection locked="0"/>
    </xf>
    <xf numFmtId="311" fontId="219" fillId="0" borderId="2167" applyBorder="0">
      <protection locked="0"/>
    </xf>
    <xf numFmtId="236" fontId="35" fillId="0" borderId="2221">
      <alignment horizontal="center" vertical="center"/>
      <protection locked="0"/>
    </xf>
    <xf numFmtId="233" fontId="35" fillId="0" borderId="2172">
      <alignment horizontal="center" vertical="center"/>
      <protection locked="0"/>
    </xf>
    <xf numFmtId="235" fontId="35" fillId="0" borderId="2172">
      <alignment horizontal="center" vertical="center"/>
      <protection locked="0"/>
    </xf>
    <xf numFmtId="0" fontId="35" fillId="0" borderId="2172">
      <alignment vertical="center"/>
      <protection locked="0"/>
    </xf>
    <xf numFmtId="274" fontId="35" fillId="0" borderId="2258"/>
    <xf numFmtId="4" fontId="27" fillId="19" borderId="2177" applyNumberFormat="0" applyProtection="0">
      <alignment horizontal="left" vertical="center" indent="1"/>
    </xf>
    <xf numFmtId="232" fontId="35" fillId="0" borderId="2280">
      <alignment horizontal="right" vertical="center"/>
      <protection locked="0"/>
    </xf>
    <xf numFmtId="232" fontId="35" fillId="0" borderId="2280">
      <alignment horizontal="right" vertical="center"/>
      <protection locked="0"/>
    </xf>
    <xf numFmtId="234" fontId="35" fillId="0" borderId="2244">
      <alignment horizontal="right" vertical="center"/>
      <protection locked="0"/>
    </xf>
    <xf numFmtId="0" fontId="95" fillId="0" borderId="2195" applyNumberFormat="0" applyFill="0" applyAlignment="0" applyProtection="0"/>
    <xf numFmtId="236" fontId="35" fillId="0" borderId="2244">
      <alignment horizontal="right" vertical="center"/>
      <protection locked="0"/>
    </xf>
    <xf numFmtId="235" fontId="35" fillId="0" borderId="2244">
      <alignment horizontal="right" vertical="center"/>
      <protection locked="0"/>
    </xf>
    <xf numFmtId="236" fontId="35" fillId="0" borderId="2208">
      <alignment horizontal="right" vertical="center"/>
      <protection locked="0"/>
    </xf>
    <xf numFmtId="0" fontId="103" fillId="38" borderId="2209"/>
    <xf numFmtId="0" fontId="95" fillId="0" borderId="2171" applyNumberFormat="0" applyFill="0" applyAlignment="0" applyProtection="0"/>
    <xf numFmtId="232" fontId="35" fillId="0" borderId="2172">
      <alignment horizontal="center" vertical="center"/>
      <protection locked="0"/>
    </xf>
    <xf numFmtId="15" fontId="35" fillId="0" borderId="2172">
      <alignment horizontal="center" vertical="center"/>
      <protection locked="0"/>
    </xf>
    <xf numFmtId="233" fontId="35" fillId="0" borderId="2172">
      <alignment horizontal="center" vertical="center"/>
      <protection locked="0"/>
    </xf>
    <xf numFmtId="234" fontId="35" fillId="0" borderId="2172">
      <alignment horizontal="center" vertical="center"/>
      <protection locked="0"/>
    </xf>
    <xf numFmtId="235" fontId="35" fillId="0" borderId="2172">
      <alignment horizontal="center" vertical="center"/>
      <protection locked="0"/>
    </xf>
    <xf numFmtId="236" fontId="35" fillId="0" borderId="2172">
      <alignment horizontal="center" vertical="center"/>
      <protection locked="0"/>
    </xf>
    <xf numFmtId="0" fontId="35" fillId="0" borderId="2172">
      <alignment vertical="center"/>
      <protection locked="0"/>
    </xf>
    <xf numFmtId="232" fontId="35" fillId="0" borderId="2172">
      <alignment horizontal="right" vertical="center"/>
      <protection locked="0"/>
    </xf>
    <xf numFmtId="237" fontId="35" fillId="0" borderId="2172">
      <alignment horizontal="right" vertical="center"/>
      <protection locked="0"/>
    </xf>
    <xf numFmtId="233" fontId="35" fillId="0" borderId="2172">
      <alignment horizontal="right" vertical="center"/>
      <protection locked="0"/>
    </xf>
    <xf numFmtId="234" fontId="35" fillId="0" borderId="2172">
      <alignment horizontal="right" vertical="center"/>
      <protection locked="0"/>
    </xf>
    <xf numFmtId="235" fontId="35" fillId="0" borderId="2172">
      <alignment horizontal="right" vertical="center"/>
      <protection locked="0"/>
    </xf>
    <xf numFmtId="236" fontId="35" fillId="0" borderId="2172">
      <alignment horizontal="right" vertical="center"/>
      <protection locked="0"/>
    </xf>
    <xf numFmtId="0" fontId="103" fillId="38" borderId="2173"/>
    <xf numFmtId="234" fontId="35" fillId="0" borderId="2244">
      <alignment horizontal="center" vertical="center"/>
      <protection locked="0"/>
    </xf>
    <xf numFmtId="244" fontId="85" fillId="0" borderId="2198"/>
    <xf numFmtId="274" fontId="35" fillId="0" borderId="2175"/>
    <xf numFmtId="237" fontId="35" fillId="0" borderId="2255">
      <alignment horizontal="right" vertical="center"/>
      <protection locked="0"/>
    </xf>
    <xf numFmtId="0" fontId="85" fillId="0" borderId="2176"/>
    <xf numFmtId="311" fontId="219" fillId="0" borderId="2167" applyBorder="0">
      <protection locked="0"/>
    </xf>
    <xf numFmtId="0" fontId="35" fillId="0" borderId="1987" applyFill="0">
      <alignment horizontal="center" vertical="center"/>
    </xf>
    <xf numFmtId="232" fontId="35" fillId="0" borderId="2293">
      <alignment horizontal="right" vertical="center"/>
      <protection locked="0"/>
    </xf>
    <xf numFmtId="237" fontId="35" fillId="0" borderId="2244">
      <alignment horizontal="right" vertical="center"/>
      <protection locked="0"/>
    </xf>
    <xf numFmtId="4" fontId="27" fillId="19" borderId="2213" applyNumberFormat="0" applyProtection="0">
      <alignment horizontal="left" vertical="center" indent="1"/>
    </xf>
    <xf numFmtId="0" fontId="115" fillId="18" borderId="1975" applyProtection="0">
      <alignment horizontal="right"/>
      <protection locked="0"/>
    </xf>
    <xf numFmtId="0" fontId="95" fillId="0" borderId="2243" applyNumberFormat="0" applyFill="0" applyAlignment="0" applyProtection="0"/>
    <xf numFmtId="274" fontId="35" fillId="0" borderId="2247"/>
    <xf numFmtId="4" fontId="27" fillId="19" borderId="2273" applyNumberFormat="0" applyProtection="0">
      <alignment horizontal="left" vertical="center" indent="1"/>
    </xf>
    <xf numFmtId="311" fontId="219" fillId="0" borderId="2179" applyBorder="0">
      <protection locked="0"/>
    </xf>
    <xf numFmtId="0" fontId="59" fillId="74" borderId="1984">
      <alignment horizontal="left" vertical="center" wrapText="1"/>
    </xf>
    <xf numFmtId="10" fontId="3" fillId="57" borderId="1987" applyNumberFormat="0" applyFont="0" applyBorder="0" applyAlignment="0" applyProtection="0">
      <protection locked="0"/>
    </xf>
    <xf numFmtId="0" fontId="95" fillId="0" borderId="2267" applyNumberFormat="0" applyFill="0" applyAlignment="0" applyProtection="0"/>
    <xf numFmtId="0" fontId="35" fillId="0" borderId="2244">
      <alignment vertical="center"/>
      <protection locked="0"/>
    </xf>
    <xf numFmtId="235" fontId="35" fillId="0" borderId="2268">
      <alignment horizontal="right" vertical="center"/>
      <protection locked="0"/>
    </xf>
    <xf numFmtId="4" fontId="27" fillId="19" borderId="2189" applyNumberFormat="0" applyProtection="0">
      <alignment horizontal="left" vertical="center" indent="1"/>
    </xf>
    <xf numFmtId="15" fontId="35" fillId="0" borderId="2208">
      <alignment horizontal="center" vertical="center"/>
      <protection locked="0"/>
    </xf>
    <xf numFmtId="0" fontId="92" fillId="0" borderId="1987" applyFill="0">
      <alignment horizontal="center" vertical="center"/>
    </xf>
    <xf numFmtId="244" fontId="85" fillId="0" borderId="2295"/>
    <xf numFmtId="0" fontId="103" fillId="38" borderId="2294"/>
    <xf numFmtId="0" fontId="95" fillId="0" borderId="2183" applyNumberFormat="0" applyFill="0" applyAlignment="0" applyProtection="0"/>
    <xf numFmtId="232" fontId="35" fillId="0" borderId="2184">
      <alignment horizontal="center" vertical="center"/>
      <protection locked="0"/>
    </xf>
    <xf numFmtId="15" fontId="35" fillId="0" borderId="2184">
      <alignment horizontal="center" vertical="center"/>
      <protection locked="0"/>
    </xf>
    <xf numFmtId="233" fontId="35" fillId="0" borderId="2184">
      <alignment horizontal="center" vertical="center"/>
      <protection locked="0"/>
    </xf>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2" fontId="35" fillId="0" borderId="2184">
      <alignment horizontal="right" vertical="center"/>
      <protection locked="0"/>
    </xf>
    <xf numFmtId="237" fontId="35" fillId="0" borderId="2184">
      <alignment horizontal="right" vertical="center"/>
      <protection locked="0"/>
    </xf>
    <xf numFmtId="233"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0" fontId="103" fillId="38" borderId="2185"/>
    <xf numFmtId="0" fontId="110" fillId="43" borderId="1987" applyNumberFormat="0" applyFont="0" applyAlignment="0" applyProtection="0"/>
    <xf numFmtId="274" fontId="35" fillId="0" borderId="2187"/>
    <xf numFmtId="0" fontId="85" fillId="0" borderId="2188"/>
    <xf numFmtId="0" fontId="148" fillId="0" borderId="2181" applyNumberFormat="0" applyAlignment="0" applyProtection="0">
      <alignment horizontal="left" vertical="center"/>
    </xf>
    <xf numFmtId="323" fontId="3" fillId="23" borderId="2180" applyFill="0" applyBorder="0" applyAlignment="0">
      <alignment horizontal="centerContinuous"/>
    </xf>
    <xf numFmtId="311" fontId="219" fillId="0" borderId="2179" applyBorder="0">
      <protection locked="0"/>
    </xf>
    <xf numFmtId="235" fontId="35" fillId="0" borderId="2255">
      <alignment horizontal="center" vertical="center"/>
      <protection locked="0"/>
    </xf>
    <xf numFmtId="0" fontId="148" fillId="0" borderId="2241" applyNumberFormat="0" applyAlignment="0" applyProtection="0">
      <alignment horizontal="left" vertical="center"/>
    </xf>
    <xf numFmtId="236" fontId="35" fillId="0" borderId="2255">
      <alignment horizontal="right" vertical="center"/>
      <protection locked="0"/>
    </xf>
    <xf numFmtId="15" fontId="35" fillId="0" borderId="2293">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0" fontId="35" fillId="0" borderId="2196">
      <alignment vertical="center"/>
      <protection locked="0"/>
    </xf>
    <xf numFmtId="232" fontId="35" fillId="0" borderId="2196">
      <alignment horizontal="right" vertical="center"/>
      <protection locked="0"/>
    </xf>
    <xf numFmtId="237" fontId="35" fillId="0" borderId="2196">
      <alignment horizontal="right" vertical="center"/>
      <protection locked="0"/>
    </xf>
    <xf numFmtId="233"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0" fontId="103" fillId="38" borderId="2197"/>
    <xf numFmtId="244" fontId="85" fillId="0" borderId="2198"/>
    <xf numFmtId="240" fontId="26" fillId="0" borderId="2242" applyFill="0"/>
    <xf numFmtId="240" fontId="26" fillId="0" borderId="2218" applyFill="0"/>
    <xf numFmtId="274" fontId="35" fillId="0" borderId="2199"/>
    <xf numFmtId="232" fontId="35" fillId="0" borderId="2255">
      <alignment horizontal="center" vertical="center"/>
      <protection locked="0"/>
    </xf>
    <xf numFmtId="0" fontId="85" fillId="0" borderId="2200"/>
    <xf numFmtId="234" fontId="35" fillId="0" borderId="2255">
      <alignment horizontal="right" vertical="center"/>
      <protection locked="0"/>
    </xf>
    <xf numFmtId="0" fontId="85" fillId="0" borderId="2259"/>
    <xf numFmtId="0" fontId="148" fillId="0" borderId="2217" applyNumberFormat="0" applyAlignment="0" applyProtection="0">
      <alignment horizontal="left" vertical="center"/>
    </xf>
    <xf numFmtId="235" fontId="35" fillId="0" borderId="2268">
      <alignment horizontal="center" vertical="center"/>
      <protection locked="0"/>
    </xf>
    <xf numFmtId="233" fontId="35" fillId="0" borderId="2244">
      <alignment horizontal="right" vertical="center"/>
      <protection locked="0"/>
    </xf>
    <xf numFmtId="235" fontId="35" fillId="0" borderId="2255">
      <alignment horizontal="right" vertical="center"/>
      <protection locked="0"/>
    </xf>
    <xf numFmtId="311" fontId="219" fillId="0" borderId="2215" applyBorder="0">
      <protection locked="0"/>
    </xf>
    <xf numFmtId="232" fontId="35" fillId="0" borderId="2255">
      <alignment horizontal="center" vertical="center"/>
      <protection locked="0"/>
    </xf>
    <xf numFmtId="244" fontId="85" fillId="0" borderId="2246"/>
    <xf numFmtId="237" fontId="35" fillId="0" borderId="2244">
      <alignment horizontal="right" vertical="center"/>
      <protection locked="0"/>
    </xf>
    <xf numFmtId="0" fontId="95" fillId="0" borderId="2243" applyNumberFormat="0" applyFill="0" applyAlignment="0" applyProtection="0"/>
    <xf numFmtId="233" fontId="35" fillId="0" borderId="2244">
      <alignment horizontal="center" vertical="center"/>
      <protection locked="0"/>
    </xf>
    <xf numFmtId="235" fontId="35" fillId="0" borderId="2244">
      <alignment horizontal="right" vertical="center"/>
      <protection locked="0"/>
    </xf>
    <xf numFmtId="244" fontId="85" fillId="0" borderId="2282"/>
    <xf numFmtId="4" fontId="27" fillId="19" borderId="2213" applyNumberFormat="0" applyProtection="0">
      <alignment horizontal="left" vertical="center" indent="1"/>
    </xf>
    <xf numFmtId="0" fontId="85" fillId="0" borderId="2248"/>
    <xf numFmtId="235" fontId="35" fillId="0" borderId="2268">
      <alignment horizontal="right" vertical="center"/>
      <protection locked="0"/>
    </xf>
    <xf numFmtId="311" fontId="219" fillId="0" borderId="2191" applyBorder="0">
      <protection locked="0"/>
    </xf>
    <xf numFmtId="274" fontId="35" fillId="0" borderId="2224"/>
    <xf numFmtId="244" fontId="85" fillId="0" borderId="2210"/>
    <xf numFmtId="4" fontId="27" fillId="19" borderId="2201" applyNumberFormat="0" applyProtection="0">
      <alignment horizontal="left" vertical="center" indent="1"/>
    </xf>
    <xf numFmtId="233" fontId="35" fillId="0" borderId="2244">
      <alignment horizontal="right" vertical="center"/>
      <protection locked="0"/>
    </xf>
    <xf numFmtId="233" fontId="35" fillId="0" borderId="2255">
      <alignment horizontal="center" vertical="center"/>
      <protection locked="0"/>
    </xf>
    <xf numFmtId="0" fontId="35" fillId="0" borderId="2069" applyNumberFormat="0" applyFill="0" applyAlignment="0" applyProtection="0"/>
    <xf numFmtId="0" fontId="95" fillId="0" borderId="2195" applyNumberFormat="0" applyFill="0" applyAlignment="0" applyProtection="0"/>
    <xf numFmtId="232" fontId="35" fillId="0" borderId="2196">
      <alignment horizontal="center" vertical="center"/>
      <protection locked="0"/>
    </xf>
    <xf numFmtId="15" fontId="35" fillId="0" borderId="2196">
      <alignment horizontal="center" vertical="center"/>
      <protection locked="0"/>
    </xf>
    <xf numFmtId="233" fontId="35" fillId="0" borderId="2196">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0" fontId="35" fillId="0" borderId="2196">
      <alignment vertical="center"/>
      <protection locked="0"/>
    </xf>
    <xf numFmtId="232" fontId="35" fillId="0" borderId="2196">
      <alignment horizontal="right" vertical="center"/>
      <protection locked="0"/>
    </xf>
    <xf numFmtId="237" fontId="35" fillId="0" borderId="2196">
      <alignment horizontal="right" vertical="center"/>
      <protection locked="0"/>
    </xf>
    <xf numFmtId="233"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0" fontId="103" fillId="38" borderId="2197"/>
    <xf numFmtId="274" fontId="35" fillId="0" borderId="2247"/>
    <xf numFmtId="274" fontId="35" fillId="0" borderId="2199"/>
    <xf numFmtId="15" fontId="35" fillId="0" borderId="2280">
      <alignment horizontal="center" vertical="center"/>
      <protection locked="0"/>
    </xf>
    <xf numFmtId="236" fontId="35" fillId="0" borderId="2255">
      <alignment horizontal="center" vertical="center"/>
      <protection locked="0"/>
    </xf>
    <xf numFmtId="0" fontId="85" fillId="0" borderId="2200"/>
    <xf numFmtId="0" fontId="103" fillId="38" borderId="2245"/>
    <xf numFmtId="311" fontId="219" fillId="0" borderId="2191" applyBorder="0">
      <protection locked="0"/>
    </xf>
    <xf numFmtId="236" fontId="35" fillId="0" borderId="2255">
      <alignment horizontal="center" vertical="center"/>
      <protection locked="0"/>
    </xf>
    <xf numFmtId="15" fontId="35" fillId="0" borderId="2280">
      <alignment horizontal="center" vertical="center"/>
      <protection locked="0"/>
    </xf>
    <xf numFmtId="4" fontId="27" fillId="19" borderId="2237" applyNumberFormat="0" applyProtection="0">
      <alignment horizontal="left" vertical="center" indent="1"/>
    </xf>
    <xf numFmtId="4" fontId="27" fillId="19" borderId="2285" applyNumberFormat="0" applyProtection="0">
      <alignment horizontal="left" vertical="center" indent="1"/>
    </xf>
    <xf numFmtId="274" fontId="35" fillId="0" borderId="2258"/>
    <xf numFmtId="233" fontId="35" fillId="0" borderId="2280">
      <alignment horizontal="right" vertical="center"/>
      <protection locked="0"/>
    </xf>
    <xf numFmtId="0" fontId="91" fillId="0" borderId="2069" applyNumberFormat="0" applyFill="0" applyBorder="0" applyAlignment="0" applyProtection="0"/>
    <xf numFmtId="233" fontId="35" fillId="0" borderId="2232">
      <alignment horizontal="center" vertical="center"/>
      <protection locked="0"/>
    </xf>
    <xf numFmtId="311" fontId="219" fillId="0" borderId="2203" applyBorder="0">
      <protection locked="0"/>
    </xf>
    <xf numFmtId="235" fontId="35" fillId="0" borderId="2232">
      <alignment horizontal="right" vertical="center"/>
      <protection locked="0"/>
    </xf>
    <xf numFmtId="274" fontId="35" fillId="0" borderId="2283"/>
    <xf numFmtId="0" fontId="85" fillId="0" borderId="2284"/>
    <xf numFmtId="4" fontId="27" fillId="19" borderId="2213" applyNumberFormat="0" applyProtection="0">
      <alignment horizontal="left" vertical="center" indent="1"/>
    </xf>
    <xf numFmtId="0" fontId="103" fillId="38" borderId="2269"/>
    <xf numFmtId="0" fontId="95" fillId="0" borderId="2279" applyNumberFormat="0" applyFill="0" applyAlignment="0" applyProtection="0"/>
    <xf numFmtId="0" fontId="95" fillId="0" borderId="2207" applyNumberFormat="0" applyFill="0" applyAlignment="0" applyProtection="0"/>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7"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0" fontId="103" fillId="38" borderId="2209"/>
    <xf numFmtId="274" fontId="35" fillId="0" borderId="2211"/>
    <xf numFmtId="0" fontId="85" fillId="0" borderId="2212"/>
    <xf numFmtId="244" fontId="85" fillId="0" borderId="2257"/>
    <xf numFmtId="323" fontId="3" fillId="23" borderId="2204" applyFill="0" applyBorder="0" applyAlignment="0">
      <alignment horizontal="centerContinuous"/>
    </xf>
    <xf numFmtId="311" fontId="219" fillId="0" borderId="2203" applyBorder="0">
      <protection locked="0"/>
    </xf>
    <xf numFmtId="0" fontId="148" fillId="0" borderId="2252" applyNumberFormat="0" applyAlignment="0" applyProtection="0">
      <alignment horizontal="left" vertical="center"/>
    </xf>
    <xf numFmtId="233" fontId="35" fillId="0" borderId="2244">
      <alignment horizontal="right" vertical="center"/>
      <protection locked="0"/>
    </xf>
    <xf numFmtId="0" fontId="85" fillId="0" borderId="2284"/>
    <xf numFmtId="4" fontId="27" fillId="19" borderId="2291" applyNumberFormat="0" applyProtection="0">
      <alignment horizontal="left" vertical="center" indent="1"/>
    </xf>
    <xf numFmtId="235" fontId="35" fillId="0" borderId="2268">
      <alignment horizontal="center" vertical="center"/>
      <protection locked="0"/>
    </xf>
    <xf numFmtId="4" fontId="27" fillId="19" borderId="2249" applyNumberFormat="0" applyProtection="0">
      <alignment horizontal="left" vertical="center" indent="1"/>
    </xf>
    <xf numFmtId="311" fontId="219" fillId="0" borderId="2215" applyBorder="0">
      <protection locked="0"/>
    </xf>
    <xf numFmtId="274" fontId="35" fillId="0" borderId="2247"/>
    <xf numFmtId="4" fontId="27" fillId="19" borderId="2219" applyNumberFormat="0" applyProtection="0">
      <alignment horizontal="left" vertical="center" indent="1"/>
    </xf>
    <xf numFmtId="15" fontId="35" fillId="0" borderId="2255">
      <alignment horizontal="center" vertical="center"/>
      <protection locked="0"/>
    </xf>
    <xf numFmtId="0" fontId="35" fillId="0" borderId="2280">
      <alignment vertical="center"/>
      <protection locked="0"/>
    </xf>
    <xf numFmtId="234" fontId="35" fillId="0" borderId="2244">
      <alignment horizontal="center" vertical="center"/>
      <protection locked="0"/>
    </xf>
    <xf numFmtId="0" fontId="95" fillId="0" borderId="2220" applyNumberFormat="0" applyFill="0" applyAlignment="0" applyProtection="0"/>
    <xf numFmtId="232" fontId="35" fillId="0" borderId="2221">
      <alignment horizontal="center" vertical="center"/>
      <protection locked="0"/>
    </xf>
    <xf numFmtId="15" fontId="35" fillId="0" borderId="2221">
      <alignment horizontal="center" vertical="center"/>
      <protection locked="0"/>
    </xf>
    <xf numFmtId="233" fontId="35" fillId="0" borderId="2221">
      <alignment horizontal="center" vertical="center"/>
      <protection locked="0"/>
    </xf>
    <xf numFmtId="234" fontId="35" fillId="0" borderId="2221">
      <alignment horizontal="center" vertical="center"/>
      <protection locked="0"/>
    </xf>
    <xf numFmtId="235" fontId="35" fillId="0" borderId="2221">
      <alignment horizontal="center" vertical="center"/>
      <protection locked="0"/>
    </xf>
    <xf numFmtId="236" fontId="35" fillId="0" borderId="2221">
      <alignment horizontal="center" vertical="center"/>
      <protection locked="0"/>
    </xf>
    <xf numFmtId="0" fontId="35" fillId="0" borderId="2221">
      <alignment vertical="center"/>
      <protection locked="0"/>
    </xf>
    <xf numFmtId="232" fontId="35" fillId="0" borderId="2221">
      <alignment horizontal="right" vertical="center"/>
      <protection locked="0"/>
    </xf>
    <xf numFmtId="237" fontId="35" fillId="0" borderId="2221">
      <alignment horizontal="right" vertical="center"/>
      <protection locked="0"/>
    </xf>
    <xf numFmtId="233" fontId="35" fillId="0" borderId="2221">
      <alignment horizontal="right" vertical="center"/>
      <protection locked="0"/>
    </xf>
    <xf numFmtId="234" fontId="35" fillId="0" borderId="2221">
      <alignment horizontal="right" vertical="center"/>
      <protection locked="0"/>
    </xf>
    <xf numFmtId="235" fontId="35" fillId="0" borderId="2221">
      <alignment horizontal="right" vertical="center"/>
      <protection locked="0"/>
    </xf>
    <xf numFmtId="236" fontId="35" fillId="0" borderId="2221">
      <alignment horizontal="right" vertical="center"/>
      <protection locked="0"/>
    </xf>
    <xf numFmtId="0" fontId="103" fillId="38" borderId="2222"/>
    <xf numFmtId="274" fontId="35" fillId="0" borderId="2224"/>
    <xf numFmtId="0" fontId="85" fillId="0" borderId="2248"/>
    <xf numFmtId="0" fontId="85" fillId="0" borderId="2225"/>
    <xf numFmtId="311" fontId="219" fillId="0" borderId="2215" applyBorder="0">
      <protection locked="0"/>
    </xf>
    <xf numFmtId="323" fontId="3" fillId="23" borderId="2288" applyFill="0" applyBorder="0" applyAlignment="0">
      <alignment horizontal="centerContinuous"/>
    </xf>
    <xf numFmtId="232" fontId="35" fillId="0" borderId="2255">
      <alignment horizontal="right" vertical="center"/>
      <protection locked="0"/>
    </xf>
    <xf numFmtId="0" fontId="85" fillId="0" borderId="2272"/>
    <xf numFmtId="4" fontId="27" fillId="19" borderId="2237" applyNumberFormat="0" applyProtection="0">
      <alignment horizontal="left" vertical="center" indent="1"/>
    </xf>
    <xf numFmtId="0" fontId="95" fillId="0" borderId="2279" applyNumberFormat="0" applyFill="0" applyAlignment="0" applyProtection="0"/>
    <xf numFmtId="234" fontId="35" fillId="0" borderId="2268">
      <alignment horizontal="right" vertical="center"/>
      <protection locked="0"/>
    </xf>
    <xf numFmtId="233" fontId="35" fillId="0" borderId="2280">
      <alignment horizontal="center" vertical="center"/>
      <protection locked="0"/>
    </xf>
    <xf numFmtId="15" fontId="35" fillId="0" borderId="2268">
      <alignment horizontal="center" vertical="center"/>
      <protection locked="0"/>
    </xf>
    <xf numFmtId="236" fontId="35" fillId="0" borderId="2280">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0" fontId="103" fillId="38" borderId="2233"/>
    <xf numFmtId="0" fontId="103" fillId="38" borderId="2256"/>
    <xf numFmtId="49" fontId="100" fillId="47" borderId="1987">
      <alignment horizontal="center"/>
    </xf>
    <xf numFmtId="240" fontId="26" fillId="0" borderId="2230" applyFill="0"/>
    <xf numFmtId="274" fontId="35" fillId="0" borderId="2235"/>
    <xf numFmtId="0" fontId="85" fillId="0" borderId="2236"/>
    <xf numFmtId="0" fontId="148" fillId="0" borderId="2229" applyNumberFormat="0" applyAlignment="0" applyProtection="0">
      <alignment horizontal="left" vertical="center"/>
    </xf>
    <xf numFmtId="323" fontId="3" fillId="23" borderId="2228" applyFill="0" applyBorder="0" applyAlignment="0">
      <alignment horizontal="centerContinuous"/>
    </xf>
    <xf numFmtId="311" fontId="219" fillId="0" borderId="2227" applyBorder="0">
      <protection locked="0"/>
    </xf>
    <xf numFmtId="311" fontId="219" fillId="0" borderId="2275" applyBorder="0">
      <protection locked="0"/>
    </xf>
    <xf numFmtId="0" fontId="95" fillId="0" borderId="2243" applyNumberFormat="0" applyFill="0" applyAlignment="0" applyProtection="0"/>
    <xf numFmtId="234" fontId="35" fillId="0" borderId="2244">
      <alignment horizontal="center" vertical="center"/>
      <protection locked="0"/>
    </xf>
    <xf numFmtId="311" fontId="219" fillId="0" borderId="2239" applyBorder="0">
      <protection locked="0"/>
    </xf>
    <xf numFmtId="236" fontId="35" fillId="0" borderId="2244">
      <alignment horizontal="right" vertical="center"/>
      <protection locked="0"/>
    </xf>
    <xf numFmtId="4" fontId="27" fillId="19" borderId="2249" applyNumberFormat="0" applyProtection="0">
      <alignment horizontal="left" vertical="center" indent="1"/>
    </xf>
    <xf numFmtId="235" fontId="35" fillId="0" borderId="2280">
      <alignment horizontal="center" vertical="center"/>
      <protection locked="0"/>
    </xf>
    <xf numFmtId="235" fontId="35" fillId="0" borderId="2255">
      <alignment horizontal="center" vertical="center"/>
      <protection locked="0"/>
    </xf>
    <xf numFmtId="236" fontId="35" fillId="0" borderId="2255">
      <alignment horizontal="right" vertical="center"/>
      <protection locked="0"/>
    </xf>
    <xf numFmtId="0" fontId="95" fillId="0" borderId="2243" applyNumberFormat="0" applyFill="0" applyAlignment="0" applyProtection="0"/>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0" fontId="103" fillId="38" borderId="2245"/>
    <xf numFmtId="274" fontId="35" fillId="0" borderId="2247"/>
    <xf numFmtId="0" fontId="85" fillId="0" borderId="2248"/>
    <xf numFmtId="0" fontId="103" fillId="38" borderId="2256"/>
    <xf numFmtId="311" fontId="219" fillId="0" borderId="2239" applyBorder="0">
      <protection locked="0"/>
    </xf>
    <xf numFmtId="235" fontId="35" fillId="0" borderId="2268">
      <alignment horizontal="center" vertical="center"/>
      <protection locked="0"/>
    </xf>
    <xf numFmtId="0" fontId="35" fillId="0" borderId="2268">
      <alignment vertical="center"/>
      <protection locked="0"/>
    </xf>
    <xf numFmtId="237" fontId="35" fillId="0" borderId="2268">
      <alignment horizontal="right" vertical="center"/>
      <protection locked="0"/>
    </xf>
    <xf numFmtId="234" fontId="35" fillId="0" borderId="2268">
      <alignment horizontal="right" vertical="center"/>
      <protection locked="0"/>
    </xf>
    <xf numFmtId="236" fontId="35" fillId="0" borderId="2268">
      <alignment horizontal="right" vertical="center"/>
      <protection locked="0"/>
    </xf>
    <xf numFmtId="270" fontId="115" fillId="46" borderId="2069">
      <protection hidden="1"/>
    </xf>
    <xf numFmtId="274" fontId="35" fillId="0" borderId="2296"/>
    <xf numFmtId="311" fontId="219" fillId="0" borderId="2239" applyBorder="0">
      <protection locked="0"/>
    </xf>
    <xf numFmtId="235"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4" fontId="27" fillId="19" borderId="2249" applyNumberFormat="0" applyProtection="0">
      <alignment horizontal="left" vertical="center" indent="1"/>
    </xf>
    <xf numFmtId="0" fontId="147" fillId="10" borderId="1987">
      <alignment horizontal="right"/>
    </xf>
    <xf numFmtId="0" fontId="148" fillId="0" borderId="2110">
      <alignment horizontal="left" vertical="center"/>
    </xf>
    <xf numFmtId="274" fontId="35" fillId="0" borderId="2258"/>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2" fontId="35" fillId="0" borderId="2255">
      <alignment horizontal="center" vertical="center"/>
      <protection locked="0"/>
    </xf>
    <xf numFmtId="0" fontId="35" fillId="0" borderId="2255">
      <alignment vertical="center"/>
      <protection locked="0"/>
    </xf>
    <xf numFmtId="235" fontId="35" fillId="0" borderId="2255">
      <alignment horizontal="right" vertical="center"/>
      <protection locked="0"/>
    </xf>
    <xf numFmtId="240" fontId="26" fillId="0" borderId="2266" applyFill="0"/>
    <xf numFmtId="274" fontId="35" fillId="0" borderId="2247"/>
    <xf numFmtId="0" fontId="85" fillId="0" borderId="2248"/>
    <xf numFmtId="233" fontId="35" fillId="0" borderId="2280">
      <alignment horizontal="right" vertical="center"/>
      <protection locked="0"/>
    </xf>
    <xf numFmtId="235" fontId="35" fillId="0" borderId="2293">
      <alignment horizontal="center" vertical="center"/>
      <protection locked="0"/>
    </xf>
    <xf numFmtId="311" fontId="219" fillId="0" borderId="2239" applyBorder="0">
      <protection locked="0"/>
    </xf>
    <xf numFmtId="4" fontId="27" fillId="19" borderId="2249" applyNumberFormat="0" applyProtection="0">
      <alignment horizontal="left" vertical="center" indent="1"/>
    </xf>
    <xf numFmtId="3" fontId="79" fillId="10" borderId="1987" applyFont="0" applyAlignment="0" applyProtection="0"/>
    <xf numFmtId="0" fontId="95" fillId="0" borderId="2243" applyNumberFormat="0" applyFill="0" applyAlignment="0" applyProtection="0"/>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3" fontId="35" fillId="0" borderId="2280">
      <alignment horizontal="center" vertical="center"/>
      <protection locked="0"/>
    </xf>
    <xf numFmtId="0" fontId="103" fillId="38" borderId="2245"/>
    <xf numFmtId="235" fontId="35" fillId="0" borderId="2280">
      <alignment horizontal="right" vertical="center"/>
      <protection locked="0"/>
    </xf>
    <xf numFmtId="274" fontId="35" fillId="0" borderId="2247"/>
    <xf numFmtId="0" fontId="85" fillId="0" borderId="2248"/>
    <xf numFmtId="0" fontId="148" fillId="0" borderId="2241" applyNumberFormat="0" applyAlignment="0" applyProtection="0">
      <alignment horizontal="left" vertical="center"/>
    </xf>
    <xf numFmtId="323" fontId="3" fillId="23" borderId="2240" applyFill="0" applyBorder="0" applyAlignment="0">
      <alignment horizontal="centerContinuous"/>
    </xf>
    <xf numFmtId="0" fontId="35" fillId="0" borderId="2255">
      <alignment vertical="center"/>
      <protection locked="0"/>
    </xf>
    <xf numFmtId="232" fontId="35" fillId="0" borderId="2280">
      <alignment horizontal="right" vertical="center"/>
      <protection locked="0"/>
    </xf>
    <xf numFmtId="49" fontId="36" fillId="0" borderId="2082"/>
    <xf numFmtId="0" fontId="95" fillId="0" borderId="2292" applyNumberFormat="0" applyFill="0" applyAlignment="0" applyProtection="0"/>
    <xf numFmtId="233" fontId="35" fillId="0" borderId="2293">
      <alignment horizontal="center" vertical="center"/>
      <protection locked="0"/>
    </xf>
    <xf numFmtId="236" fontId="35" fillId="0" borderId="2293">
      <alignment horizontal="right" vertical="center"/>
      <protection locked="0"/>
    </xf>
    <xf numFmtId="332" fontId="35" fillId="0" borderId="1987" applyFill="0">
      <alignment horizontal="center" vertical="center"/>
    </xf>
    <xf numFmtId="49" fontId="253" fillId="47" borderId="1987">
      <alignment horizontal="center"/>
    </xf>
    <xf numFmtId="175" fontId="43" fillId="0" borderId="1987" applyBorder="0"/>
    <xf numFmtId="311" fontId="219" fillId="0" borderId="2261" applyBorder="0">
      <protection locked="0"/>
    </xf>
    <xf numFmtId="269" fontId="115" fillId="45" borderId="2069">
      <protection hidden="1"/>
    </xf>
    <xf numFmtId="202" fontId="115" fillId="18" borderId="2069">
      <alignment horizontal="right"/>
      <protection hidden="1"/>
    </xf>
    <xf numFmtId="4" fontId="27" fillId="19" borderId="2260" applyNumberFormat="0" applyProtection="0">
      <alignment horizontal="left" vertical="center" indent="1"/>
    </xf>
    <xf numFmtId="49" fontId="36" fillId="0" borderId="2082"/>
    <xf numFmtId="0" fontId="85" fillId="0" borderId="2284"/>
    <xf numFmtId="0" fontId="95" fillId="0" borderId="2254" applyNumberFormat="0" applyFill="0" applyAlignment="0" applyProtection="0"/>
    <xf numFmtId="232" fontId="35" fillId="0" borderId="2255">
      <alignment horizontal="center" vertical="center"/>
      <protection locked="0"/>
    </xf>
    <xf numFmtId="15" fontId="35" fillId="0" borderId="2255">
      <alignment horizontal="center" vertical="center"/>
      <protection locked="0"/>
    </xf>
    <xf numFmtId="233"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0" fontId="103" fillId="38" borderId="2256"/>
    <xf numFmtId="244" fontId="85" fillId="0" borderId="2270"/>
    <xf numFmtId="269" fontId="115" fillId="45" borderId="2069">
      <protection hidden="1"/>
    </xf>
    <xf numFmtId="240" fontId="26" fillId="0" borderId="2253" applyFill="0"/>
    <xf numFmtId="274" fontId="35" fillId="0" borderId="2258"/>
    <xf numFmtId="0" fontId="85" fillId="0" borderId="2259"/>
    <xf numFmtId="0" fontId="148" fillId="0" borderId="2252" applyNumberFormat="0" applyAlignment="0" applyProtection="0">
      <alignment horizontal="left" vertical="center"/>
    </xf>
    <xf numFmtId="323" fontId="3" fillId="23" borderId="2251" applyFill="0" applyBorder="0" applyAlignment="0">
      <alignment horizontal="centerContinuous"/>
    </xf>
    <xf numFmtId="311" fontId="219" fillId="0" borderId="2261" applyBorder="0">
      <protection locked="0"/>
    </xf>
    <xf numFmtId="311" fontId="219" fillId="0" borderId="2261" applyBorder="0">
      <protection locked="0"/>
    </xf>
    <xf numFmtId="233" fontId="35" fillId="0" borderId="2280">
      <alignment horizontal="right" vertical="center"/>
      <protection locked="0"/>
    </xf>
    <xf numFmtId="235" fontId="35" fillId="0" borderId="2280">
      <alignment horizontal="right" vertical="center"/>
      <protection locked="0"/>
    </xf>
    <xf numFmtId="4" fontId="27" fillId="19" borderId="2260" applyNumberFormat="0" applyProtection="0">
      <alignment horizontal="left" vertical="center" indent="1"/>
    </xf>
    <xf numFmtId="232" fontId="35" fillId="0" borderId="2280">
      <alignment horizontal="center" vertical="center"/>
      <protection locked="0"/>
    </xf>
    <xf numFmtId="234" fontId="35" fillId="0" borderId="2280">
      <alignment horizontal="center" vertical="center"/>
      <protection locked="0"/>
    </xf>
    <xf numFmtId="0" fontId="35" fillId="0" borderId="2280">
      <alignment vertical="center"/>
      <protection locked="0"/>
    </xf>
    <xf numFmtId="0" fontId="95" fillId="0" borderId="2279" applyNumberFormat="0" applyFill="0" applyAlignment="0" applyProtection="0"/>
    <xf numFmtId="0" fontId="95" fillId="0" borderId="2254" applyNumberFormat="0" applyFill="0" applyAlignment="0" applyProtection="0"/>
    <xf numFmtId="232" fontId="35" fillId="0" borderId="2255">
      <alignment horizontal="center" vertical="center"/>
      <protection locked="0"/>
    </xf>
    <xf numFmtId="15" fontId="35" fillId="0" borderId="2255">
      <alignment horizontal="center" vertical="center"/>
      <protection locked="0"/>
    </xf>
    <xf numFmtId="233"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0" fontId="103" fillId="38" borderId="2256"/>
    <xf numFmtId="274" fontId="35" fillId="0" borderId="2258"/>
    <xf numFmtId="0" fontId="85" fillId="0" borderId="2259"/>
    <xf numFmtId="311" fontId="219" fillId="0" borderId="2261" applyBorder="0">
      <protection locked="0"/>
    </xf>
    <xf numFmtId="0" fontId="115" fillId="18" borderId="2069" applyProtection="0">
      <alignment horizontal="right"/>
      <protection locked="0"/>
    </xf>
    <xf numFmtId="311" fontId="219" fillId="0" borderId="2263" applyBorder="0">
      <protection locked="0"/>
    </xf>
    <xf numFmtId="0" fontId="59" fillId="74" borderId="2089">
      <alignment horizontal="left" vertical="center" wrapText="1"/>
    </xf>
    <xf numFmtId="235" fontId="35" fillId="0" borderId="2280">
      <alignment horizontal="center" vertical="center"/>
      <protection locked="0"/>
    </xf>
    <xf numFmtId="4" fontId="27" fillId="19" borderId="2273" applyNumberFormat="0" applyProtection="0">
      <alignment horizontal="left" vertical="center" indent="1"/>
    </xf>
    <xf numFmtId="0" fontId="95" fillId="0" borderId="2267" applyNumberFormat="0" applyFill="0" applyAlignment="0" applyProtection="0"/>
    <xf numFmtId="232" fontId="35" fillId="0" borderId="2268">
      <alignment horizontal="center" vertical="center"/>
      <protection locked="0"/>
    </xf>
    <xf numFmtId="15" fontId="35" fillId="0" borderId="2268">
      <alignment horizontal="center" vertical="center"/>
      <protection locked="0"/>
    </xf>
    <xf numFmtId="233" fontId="35" fillId="0" borderId="2268">
      <alignment horizontal="center" vertical="center"/>
      <protection locked="0"/>
    </xf>
    <xf numFmtId="234" fontId="35" fillId="0" borderId="2268">
      <alignment horizontal="center" vertical="center"/>
      <protection locked="0"/>
    </xf>
    <xf numFmtId="235" fontId="35" fillId="0" borderId="2268">
      <alignment horizontal="center" vertical="center"/>
      <protection locked="0"/>
    </xf>
    <xf numFmtId="236" fontId="35" fillId="0" borderId="2268">
      <alignment horizontal="center" vertical="center"/>
      <protection locked="0"/>
    </xf>
    <xf numFmtId="0" fontId="35" fillId="0" borderId="2268">
      <alignment vertical="center"/>
      <protection locked="0"/>
    </xf>
    <xf numFmtId="232" fontId="35" fillId="0" borderId="2268">
      <alignment horizontal="right" vertical="center"/>
      <protection locked="0"/>
    </xf>
    <xf numFmtId="237" fontId="35" fillId="0" borderId="2268">
      <alignment horizontal="right" vertical="center"/>
      <protection locked="0"/>
    </xf>
    <xf numFmtId="233" fontId="35" fillId="0" borderId="2268">
      <alignment horizontal="right" vertical="center"/>
      <protection locked="0"/>
    </xf>
    <xf numFmtId="234" fontId="35" fillId="0" borderId="2268">
      <alignment horizontal="right" vertical="center"/>
      <protection locked="0"/>
    </xf>
    <xf numFmtId="235" fontId="35" fillId="0" borderId="2268">
      <alignment horizontal="right" vertical="center"/>
      <protection locked="0"/>
    </xf>
    <xf numFmtId="236" fontId="35" fillId="0" borderId="2268">
      <alignment horizontal="right" vertical="center"/>
      <protection locked="0"/>
    </xf>
    <xf numFmtId="0" fontId="103" fillId="38" borderId="2269"/>
    <xf numFmtId="240" fontId="26" fillId="0" borderId="2266" applyFill="0"/>
    <xf numFmtId="274" fontId="35" fillId="0" borderId="2271"/>
    <xf numFmtId="0" fontId="85" fillId="0" borderId="2272"/>
    <xf numFmtId="0" fontId="148" fillId="0" borderId="2265" applyNumberFormat="0" applyAlignment="0" applyProtection="0">
      <alignment horizontal="left" vertical="center"/>
    </xf>
    <xf numFmtId="323" fontId="3" fillId="23" borderId="2264" applyFill="0" applyBorder="0" applyAlignment="0">
      <alignment horizontal="centerContinuous"/>
    </xf>
    <xf numFmtId="311" fontId="219" fillId="0" borderId="2263" applyBorder="0">
      <protection locked="0"/>
    </xf>
    <xf numFmtId="0" fontId="95" fillId="0" borderId="2279" applyNumberFormat="0" applyFill="0" applyAlignment="0" applyProtection="0"/>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0" fontId="103" fillId="38" borderId="2281"/>
    <xf numFmtId="244" fontId="85" fillId="0" borderId="2282"/>
    <xf numFmtId="274" fontId="35" fillId="0" borderId="2283"/>
    <xf numFmtId="0" fontId="85" fillId="0" borderId="2284"/>
    <xf numFmtId="311" fontId="219" fillId="0" borderId="2275" applyBorder="0">
      <protection locked="0"/>
    </xf>
    <xf numFmtId="235" fontId="35" fillId="0" borderId="2293">
      <alignment horizontal="right" vertical="center"/>
      <protection locked="0"/>
    </xf>
    <xf numFmtId="4" fontId="27" fillId="19" borderId="2285" applyNumberFormat="0" applyProtection="0">
      <alignment horizontal="left" vertical="center" indent="1"/>
    </xf>
    <xf numFmtId="0" fontId="95" fillId="0" borderId="2279" applyNumberFormat="0" applyFill="0" applyAlignment="0" applyProtection="0"/>
    <xf numFmtId="232" fontId="35" fillId="0" borderId="2280">
      <alignment horizontal="center" vertical="center"/>
      <protection locked="0"/>
    </xf>
    <xf numFmtId="15" fontId="35" fillId="0" borderId="2280">
      <alignment horizontal="center" vertical="center"/>
      <protection locked="0"/>
    </xf>
    <xf numFmtId="233"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236" fontId="35" fillId="0" borderId="2280">
      <alignment horizontal="center" vertical="center"/>
      <protection locked="0"/>
    </xf>
    <xf numFmtId="0" fontId="35" fillId="0" borderId="2280">
      <alignment vertical="center"/>
      <protection locked="0"/>
    </xf>
    <xf numFmtId="232" fontId="35" fillId="0" borderId="2280">
      <alignment horizontal="right" vertical="center"/>
      <protection locked="0"/>
    </xf>
    <xf numFmtId="237" fontId="35" fillId="0" borderId="2280">
      <alignment horizontal="right" vertical="center"/>
      <protection locked="0"/>
    </xf>
    <xf numFmtId="233" fontId="35" fillId="0" borderId="2280">
      <alignment horizontal="right" vertical="center"/>
      <protection locked="0"/>
    </xf>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0" fontId="103" fillId="38" borderId="2281"/>
    <xf numFmtId="274" fontId="35" fillId="0" borderId="2283"/>
    <xf numFmtId="0" fontId="85" fillId="0" borderId="2284"/>
    <xf numFmtId="0" fontId="148" fillId="0" borderId="2277" applyNumberFormat="0" applyAlignment="0" applyProtection="0">
      <alignment horizontal="left" vertical="center"/>
    </xf>
    <xf numFmtId="323" fontId="3" fillId="23" borderId="2276" applyFill="0" applyBorder="0" applyAlignment="0">
      <alignment horizontal="centerContinuous"/>
    </xf>
    <xf numFmtId="311" fontId="219" fillId="0" borderId="2275" applyBorder="0">
      <protection locked="0"/>
    </xf>
    <xf numFmtId="311" fontId="219" fillId="0" borderId="2287" applyBorder="0">
      <protection locked="0"/>
    </xf>
    <xf numFmtId="4" fontId="27" fillId="19" borderId="2291" applyNumberFormat="0" applyProtection="0">
      <alignment horizontal="left" vertical="center" indent="1"/>
    </xf>
    <xf numFmtId="0" fontId="95" fillId="0" borderId="2292" applyNumberFormat="0" applyFill="0" applyAlignment="0" applyProtection="0"/>
    <xf numFmtId="232" fontId="35" fillId="0" borderId="2293">
      <alignment horizontal="center" vertical="center"/>
      <protection locked="0"/>
    </xf>
    <xf numFmtId="15" fontId="35" fillId="0" borderId="2293">
      <alignment horizontal="center" vertical="center"/>
      <protection locked="0"/>
    </xf>
    <xf numFmtId="233" fontId="35" fillId="0" borderId="2293">
      <alignment horizontal="center" vertical="center"/>
      <protection locked="0"/>
    </xf>
    <xf numFmtId="234" fontId="35" fillId="0" borderId="2293">
      <alignment horizontal="center" vertical="center"/>
      <protection locked="0"/>
    </xf>
    <xf numFmtId="235" fontId="35" fillId="0" borderId="2293">
      <alignment horizontal="center" vertical="center"/>
      <protection locked="0"/>
    </xf>
    <xf numFmtId="236" fontId="35" fillId="0" borderId="2293">
      <alignment horizontal="center" vertical="center"/>
      <protection locked="0"/>
    </xf>
    <xf numFmtId="0" fontId="35" fillId="0" borderId="2293">
      <alignment vertical="center"/>
      <protection locked="0"/>
    </xf>
    <xf numFmtId="232" fontId="35" fillId="0" borderId="2293">
      <alignment horizontal="right" vertical="center"/>
      <protection locked="0"/>
    </xf>
    <xf numFmtId="237" fontId="35" fillId="0" borderId="2293">
      <alignment horizontal="right" vertical="center"/>
      <protection locked="0"/>
    </xf>
    <xf numFmtId="233" fontId="35" fillId="0" borderId="2293">
      <alignment horizontal="right" vertical="center"/>
      <protection locked="0"/>
    </xf>
    <xf numFmtId="234" fontId="35" fillId="0" borderId="2293">
      <alignment horizontal="right" vertical="center"/>
      <protection locked="0"/>
    </xf>
    <xf numFmtId="235" fontId="35" fillId="0" borderId="2293">
      <alignment horizontal="right" vertical="center"/>
      <protection locked="0"/>
    </xf>
    <xf numFmtId="236" fontId="35" fillId="0" borderId="2293">
      <alignment horizontal="right" vertical="center"/>
      <protection locked="0"/>
    </xf>
    <xf numFmtId="0" fontId="103" fillId="38" borderId="2294"/>
    <xf numFmtId="274" fontId="35" fillId="0" borderId="2296"/>
    <xf numFmtId="0" fontId="85" fillId="0" borderId="2297"/>
    <xf numFmtId="311" fontId="219" fillId="0" borderId="2287" applyBorder="0">
      <protection locked="0"/>
    </xf>
    <xf numFmtId="240" fontId="26" fillId="0" borderId="2338" applyFill="0"/>
    <xf numFmtId="175" fontId="40" fillId="0" borderId="2011">
      <protection locked="0"/>
    </xf>
    <xf numFmtId="175" fontId="43" fillId="0" borderId="1987" applyBorder="0"/>
    <xf numFmtId="311" fontId="219" fillId="0" borderId="2335" applyBorder="0">
      <protection locked="0"/>
    </xf>
    <xf numFmtId="175" fontId="46" fillId="0" borderId="1987"/>
    <xf numFmtId="274" fontId="35" fillId="0" borderId="2319"/>
    <xf numFmtId="233" fontId="35" fillId="0" borderId="2688">
      <alignment horizontal="right" vertical="center"/>
      <protection locked="0"/>
    </xf>
    <xf numFmtId="244" fontId="85" fillId="0" borderId="2786"/>
    <xf numFmtId="0" fontId="95" fillId="0" borderId="2339" applyNumberFormat="0" applyFill="0" applyAlignment="0" applyProtection="0"/>
    <xf numFmtId="232" fontId="35" fillId="0" borderId="2545">
      <alignment horizontal="center" vertical="center"/>
      <protection locked="0"/>
    </xf>
    <xf numFmtId="274" fontId="35" fillId="0" borderId="2319"/>
    <xf numFmtId="274" fontId="35" fillId="0" borderId="2343"/>
    <xf numFmtId="234" fontId="35" fillId="0" borderId="2688">
      <alignment horizontal="right" vertical="center"/>
      <protection locked="0"/>
    </xf>
    <xf numFmtId="271" fontId="115" fillId="18" borderId="2069">
      <alignment horizontal="right"/>
    </xf>
    <xf numFmtId="244" fontId="85" fillId="0" borderId="2762"/>
    <xf numFmtId="0" fontId="85" fillId="0" borderId="2668"/>
    <xf numFmtId="234" fontId="35" fillId="0" borderId="2760">
      <alignment horizontal="right" vertical="center"/>
      <protection locked="0"/>
    </xf>
    <xf numFmtId="175" fontId="3" fillId="9" borderId="2110" applyNumberFormat="0" applyFont="0" applyBorder="0" applyAlignment="0">
      <alignment horizontal="centerContinuous"/>
    </xf>
    <xf numFmtId="0" fontId="35" fillId="0" borderId="2340">
      <alignment vertical="center"/>
      <protection locked="0"/>
    </xf>
    <xf numFmtId="274" fontId="35" fillId="0" borderId="2667"/>
    <xf numFmtId="233" fontId="35" fillId="0" borderId="2771">
      <alignment horizontal="right" vertical="center"/>
      <protection locked="0"/>
    </xf>
    <xf numFmtId="232" fontId="35" fillId="0" borderId="2304">
      <alignment horizontal="center" vertical="center"/>
      <protection locked="0"/>
    </xf>
    <xf numFmtId="0" fontId="95" fillId="0" borderId="2315" applyNumberFormat="0" applyFill="0" applyAlignment="0" applyProtection="0"/>
    <xf numFmtId="0" fontId="88" fillId="0" borderId="2110"/>
    <xf numFmtId="0" fontId="95" fillId="0" borderId="2339" applyNumberFormat="0" applyFill="0" applyAlignment="0" applyProtection="0"/>
    <xf numFmtId="234" fontId="35" fillId="0" borderId="2796">
      <alignment horizontal="right" vertical="center"/>
      <protection locked="0"/>
    </xf>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0" fontId="95" fillId="0" borderId="2303" applyNumberFormat="0" applyFill="0" applyAlignment="0" applyProtection="0"/>
    <xf numFmtId="311" fontId="219" fillId="0" borderId="2299" applyBorder="0">
      <protection locked="0"/>
    </xf>
    <xf numFmtId="0" fontId="85" fillId="0" borderId="2308"/>
    <xf numFmtId="274" fontId="35" fillId="0" borderId="2307"/>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232" fontId="35" fillId="0" borderId="2304">
      <alignment horizontal="center" vertical="center"/>
      <protection locked="0"/>
    </xf>
    <xf numFmtId="0" fontId="95" fillId="0" borderId="2303" applyNumberFormat="0" applyFill="0" applyAlignment="0" applyProtection="0"/>
    <xf numFmtId="233" fontId="35" fillId="0" borderId="2340">
      <alignment horizontal="right" vertical="center"/>
      <protection locked="0"/>
    </xf>
    <xf numFmtId="4" fontId="27" fillId="19" borderId="2309" applyNumberFormat="0" applyProtection="0">
      <alignment horizontal="left" vertical="center" indent="1"/>
    </xf>
    <xf numFmtId="232" fontId="35" fillId="0" borderId="2340">
      <alignment horizontal="right" vertical="center"/>
      <protection locked="0"/>
    </xf>
    <xf numFmtId="234" fontId="35" fillId="0" borderId="2340">
      <alignment horizontal="center" vertical="center"/>
      <protection locked="0"/>
    </xf>
    <xf numFmtId="4" fontId="27" fillId="19" borderId="2309" applyNumberFormat="0" applyProtection="0">
      <alignment horizontal="left" vertical="center" indent="1"/>
    </xf>
    <xf numFmtId="0" fontId="95" fillId="0" borderId="2544" applyNumberFormat="0" applyFill="0" applyAlignment="0" applyProtection="0"/>
    <xf numFmtId="0" fontId="85" fillId="0" borderId="2333"/>
    <xf numFmtId="274" fontId="35" fillId="0" borderId="2332"/>
    <xf numFmtId="244" fontId="85" fillId="0" borderId="2331"/>
    <xf numFmtId="0" fontId="103" fillId="38" borderId="2330"/>
    <xf numFmtId="236" fontId="35" fillId="0" borderId="2329">
      <alignment horizontal="right" vertical="center"/>
      <protection locked="0"/>
    </xf>
    <xf numFmtId="235" fontId="35" fillId="0" borderId="2329">
      <alignment horizontal="right" vertical="center"/>
      <protection locked="0"/>
    </xf>
    <xf numFmtId="234" fontId="35" fillId="0" borderId="2329">
      <alignment horizontal="right" vertical="center"/>
      <protection locked="0"/>
    </xf>
    <xf numFmtId="233" fontId="35" fillId="0" borderId="2329">
      <alignment horizontal="right" vertical="center"/>
      <protection locked="0"/>
    </xf>
    <xf numFmtId="237" fontId="35" fillId="0" borderId="2329">
      <alignment horizontal="right" vertical="center"/>
      <protection locked="0"/>
    </xf>
    <xf numFmtId="232" fontId="35" fillId="0" borderId="2329">
      <alignment horizontal="right" vertical="center"/>
      <protection locked="0"/>
    </xf>
    <xf numFmtId="0" fontId="35" fillId="0" borderId="2329">
      <alignment vertical="center"/>
      <protection locked="0"/>
    </xf>
    <xf numFmtId="236" fontId="35" fillId="0" borderId="2329">
      <alignment horizontal="center" vertical="center"/>
      <protection locked="0"/>
    </xf>
    <xf numFmtId="235" fontId="35" fillId="0" borderId="2329">
      <alignment horizontal="center" vertical="center"/>
      <protection locked="0"/>
    </xf>
    <xf numFmtId="234" fontId="35" fillId="0" borderId="2329">
      <alignment horizontal="center" vertical="center"/>
      <protection locked="0"/>
    </xf>
    <xf numFmtId="233" fontId="35" fillId="0" borderId="2329">
      <alignment horizontal="center" vertical="center"/>
      <protection locked="0"/>
    </xf>
    <xf numFmtId="15" fontId="35" fillId="0" borderId="2329">
      <alignment horizontal="center" vertical="center"/>
      <protection locked="0"/>
    </xf>
    <xf numFmtId="232" fontId="35" fillId="0" borderId="2329">
      <alignment horizontal="center" vertical="center"/>
      <protection locked="0"/>
    </xf>
    <xf numFmtId="0" fontId="95" fillId="0" borderId="2328" applyNumberFormat="0" applyFill="0" applyAlignment="0" applyProtection="0"/>
    <xf numFmtId="4" fontId="27" fillId="19" borderId="2327" applyNumberFormat="0" applyProtection="0">
      <alignment horizontal="left" vertical="center" indent="1"/>
    </xf>
    <xf numFmtId="1" fontId="3" fillId="1" borderId="2298">
      <protection locked="0"/>
    </xf>
    <xf numFmtId="4" fontId="27" fillId="19" borderId="2327" applyNumberFormat="0" applyProtection="0">
      <alignment horizontal="left" vertical="center" indent="1"/>
    </xf>
    <xf numFmtId="311" fontId="219" fillId="0" borderId="2299" applyBorder="0">
      <protection locked="0"/>
    </xf>
    <xf numFmtId="1" fontId="3" fillId="1" borderId="2322">
      <protection locked="0"/>
    </xf>
    <xf numFmtId="311" fontId="219" fillId="0" borderId="2323" applyBorder="0">
      <protection locked="0"/>
    </xf>
    <xf numFmtId="323" fontId="3" fillId="23" borderId="2300" applyFill="0" applyBorder="0" applyAlignment="0">
      <alignment horizontal="centerContinuous"/>
    </xf>
    <xf numFmtId="0" fontId="148" fillId="0" borderId="2301" applyNumberFormat="0" applyAlignment="0" applyProtection="0">
      <alignment horizontal="left" vertical="center"/>
    </xf>
    <xf numFmtId="323" fontId="3" fillId="23" borderId="2324" applyFill="0" applyBorder="0" applyAlignment="0">
      <alignment horizontal="centerContinuous"/>
    </xf>
    <xf numFmtId="0" fontId="85" fillId="0" borderId="2308"/>
    <xf numFmtId="274" fontId="35" fillId="0" borderId="2307"/>
    <xf numFmtId="240" fontId="26" fillId="0" borderId="2302" applyFill="0"/>
    <xf numFmtId="240" fontId="26" fillId="0" borderId="2326" applyFill="0"/>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232" fontId="35" fillId="0" borderId="2304">
      <alignment horizontal="center" vertical="center"/>
      <protection locked="0"/>
    </xf>
    <xf numFmtId="0" fontId="95" fillId="0" borderId="2303" applyNumberFormat="0" applyFill="0" applyAlignment="0" applyProtection="0"/>
    <xf numFmtId="0" fontId="95" fillId="0" borderId="2339" applyNumberFormat="0" applyFill="0" applyAlignment="0" applyProtection="0"/>
    <xf numFmtId="232" fontId="35" fillId="0" borderId="2340">
      <alignment horizontal="center" vertical="center"/>
      <protection locked="0"/>
    </xf>
    <xf numFmtId="15" fontId="35" fillId="0" borderId="2340">
      <alignment horizontal="center" vertical="center"/>
      <protection locked="0"/>
    </xf>
    <xf numFmtId="233"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236" fontId="35" fillId="0" borderId="2340">
      <alignment horizontal="center"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0" fontId="103" fillId="38" borderId="2341"/>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44" fontId="85" fillId="0" borderId="2318"/>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4" fontId="85" fillId="0" borderId="2306"/>
    <xf numFmtId="0" fontId="85" fillId="0" borderId="2344"/>
    <xf numFmtId="240" fontId="26" fillId="0" borderId="2302" applyFill="0"/>
    <xf numFmtId="274" fontId="35" fillId="0" borderId="2307"/>
    <xf numFmtId="0" fontId="148" fillId="0" borderId="2337" applyNumberFormat="0" applyAlignment="0" applyProtection="0">
      <alignment horizontal="left" vertical="center"/>
    </xf>
    <xf numFmtId="323" fontId="3" fillId="23" borderId="2336" applyFill="0" applyBorder="0" applyAlignment="0">
      <alignment horizontal="centerContinuous"/>
    </xf>
    <xf numFmtId="1" fontId="3" fillId="1" borderId="2334">
      <protection locked="0"/>
    </xf>
    <xf numFmtId="0" fontId="148" fillId="0" borderId="2313" applyNumberFormat="0" applyAlignment="0" applyProtection="0">
      <alignment horizontal="left" vertical="center"/>
    </xf>
    <xf numFmtId="0" fontId="85" fillId="0" borderId="2308"/>
    <xf numFmtId="4" fontId="27" fillId="19" borderId="2327" applyNumberFormat="0" applyProtection="0">
      <alignment horizontal="left" vertical="center" indent="1"/>
    </xf>
    <xf numFmtId="4" fontId="27" fillId="19" borderId="2327" applyNumberFormat="0" applyProtection="0">
      <alignment horizontal="left" vertical="center" indent="1"/>
    </xf>
    <xf numFmtId="232" fontId="35" fillId="0" borderId="2340">
      <alignment horizontal="center" vertical="center"/>
      <protection locked="0"/>
    </xf>
    <xf numFmtId="15"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0" fontId="35" fillId="0" borderId="2340">
      <alignment vertical="center"/>
      <protection locked="0"/>
    </xf>
    <xf numFmtId="232" fontId="35" fillId="0" borderId="2340">
      <alignment horizontal="right" vertical="center"/>
      <protection locked="0"/>
    </xf>
    <xf numFmtId="237" fontId="35" fillId="0" borderId="2340">
      <alignment horizontal="right" vertical="center"/>
      <protection locked="0"/>
    </xf>
    <xf numFmtId="234" fontId="35" fillId="0" borderId="2340">
      <alignment horizontal="right" vertical="center"/>
      <protection locked="0"/>
    </xf>
    <xf numFmtId="236" fontId="35" fillId="0" borderId="2340">
      <alignment horizontal="right" vertical="center"/>
      <protection locked="0"/>
    </xf>
    <xf numFmtId="0" fontId="103" fillId="38" borderId="2341"/>
    <xf numFmtId="244" fontId="85" fillId="0" borderId="2342"/>
    <xf numFmtId="274" fontId="35" fillId="0" borderId="2343"/>
    <xf numFmtId="311" fontId="219" fillId="0" borderId="2323" applyBorder="0">
      <protection locked="0"/>
    </xf>
    <xf numFmtId="0" fontId="148" fillId="0" borderId="2301" applyNumberFormat="0" applyAlignment="0" applyProtection="0">
      <alignment horizontal="left" vertical="center"/>
    </xf>
    <xf numFmtId="0" fontId="95" fillId="0" borderId="2339" applyNumberFormat="0" applyFill="0" applyAlignment="0" applyProtection="0"/>
    <xf numFmtId="15" fontId="35" fillId="0" borderId="2340">
      <alignment horizontal="center" vertical="center"/>
      <protection locked="0"/>
    </xf>
    <xf numFmtId="234" fontId="35" fillId="0" borderId="2340">
      <alignment horizontal="center" vertical="center"/>
      <protection locked="0"/>
    </xf>
    <xf numFmtId="236" fontId="35" fillId="0" borderId="2340">
      <alignment horizontal="center" vertical="center"/>
      <protection locked="0"/>
    </xf>
    <xf numFmtId="232" fontId="35" fillId="0" borderId="2340">
      <alignment horizontal="right" vertical="center"/>
      <protection locked="0"/>
    </xf>
    <xf numFmtId="237" fontId="35" fillId="0" borderId="2340">
      <alignment horizontal="right" vertical="center"/>
      <protection locked="0"/>
    </xf>
    <xf numFmtId="233" fontId="35" fillId="0" borderId="2340">
      <alignment horizontal="right" vertical="center"/>
      <protection locked="0"/>
    </xf>
    <xf numFmtId="234" fontId="35" fillId="0" borderId="2340">
      <alignment horizontal="right" vertical="center"/>
      <protection locked="0"/>
    </xf>
    <xf numFmtId="236" fontId="35" fillId="0" borderId="2340">
      <alignment horizontal="right" vertical="center"/>
      <protection locked="0"/>
    </xf>
    <xf numFmtId="0" fontId="103" fillId="38" borderId="2341"/>
    <xf numFmtId="311" fontId="219" fillId="0" borderId="2311" applyBorder="0">
      <protection locked="0"/>
    </xf>
    <xf numFmtId="323" fontId="3" fillId="23" borderId="2300" applyFill="0" applyBorder="0" applyAlignment="0">
      <alignment horizontal="centerContinuous"/>
    </xf>
    <xf numFmtId="1" fontId="3" fillId="1" borderId="2310">
      <protection locked="0"/>
    </xf>
    <xf numFmtId="311" fontId="219" fillId="0" borderId="2335" applyBorder="0">
      <protection locked="0"/>
    </xf>
    <xf numFmtId="232" fontId="35" fillId="0" borderId="2340">
      <alignment horizontal="center" vertical="center"/>
      <protection locked="0"/>
    </xf>
    <xf numFmtId="15" fontId="35" fillId="0" borderId="2340">
      <alignment horizontal="center" vertical="center"/>
      <protection locked="0"/>
    </xf>
    <xf numFmtId="4" fontId="27" fillId="19" borderId="2321" applyNumberFormat="0" applyProtection="0">
      <alignment horizontal="left" vertical="center" indent="1"/>
    </xf>
    <xf numFmtId="4" fontId="27" fillId="19" borderId="2321" applyNumberFormat="0" applyProtection="0">
      <alignment horizontal="left" vertical="center" indent="1"/>
    </xf>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311" fontId="219" fillId="0" borderId="2299" applyBorder="0">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0" fontId="103" fillId="38" borderId="2317"/>
    <xf numFmtId="1" fontId="3" fillId="1" borderId="2298">
      <protection locked="0"/>
    </xf>
    <xf numFmtId="244" fontId="85" fillId="0" borderId="2318"/>
    <xf numFmtId="0" fontId="85" fillId="0" borderId="2320"/>
    <xf numFmtId="311" fontId="219" fillId="0" borderId="2311" applyBorder="0">
      <protection locked="0"/>
    </xf>
    <xf numFmtId="0" fontId="95" fillId="0" borderId="2315" applyNumberFormat="0" applyFill="0" applyAlignment="0" applyProtection="0"/>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244" fontId="85" fillId="0" borderId="2318"/>
    <xf numFmtId="0" fontId="85" fillId="0" borderId="2320"/>
    <xf numFmtId="185" fontId="47" fillId="57" borderId="2062" applyFont="0" applyFill="0" applyBorder="0" applyAlignment="0" applyProtection="0">
      <protection locked="0"/>
    </xf>
    <xf numFmtId="236" fontId="35" fillId="0" borderId="2340">
      <alignment horizontal="center" vertical="center"/>
      <protection locked="0"/>
    </xf>
    <xf numFmtId="274" fontId="35" fillId="0" borderId="2343"/>
    <xf numFmtId="235" fontId="35" fillId="0" borderId="2340">
      <alignment horizontal="center" vertical="center"/>
      <protection locked="0"/>
    </xf>
    <xf numFmtId="4" fontId="27" fillId="19" borderId="2219" applyNumberFormat="0" applyProtection="0">
      <alignment horizontal="left" vertical="center" indent="1"/>
    </xf>
    <xf numFmtId="244" fontId="85" fillId="0" borderId="2342"/>
    <xf numFmtId="4" fontId="27" fillId="19" borderId="2309" applyNumberFormat="0" applyProtection="0">
      <alignment horizontal="left" vertical="center" indent="1"/>
    </xf>
    <xf numFmtId="1" fontId="3" fillId="1" borderId="2766">
      <protection locked="0"/>
    </xf>
    <xf numFmtId="0" fontId="88" fillId="0" borderId="2110"/>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0" fontId="103" fillId="38" borderId="2233"/>
    <xf numFmtId="244" fontId="85" fillId="0" borderId="2210"/>
    <xf numFmtId="274" fontId="35" fillId="0" borderId="2235"/>
    <xf numFmtId="0" fontId="85" fillId="0" borderId="2236"/>
    <xf numFmtId="175" fontId="3" fillId="9" borderId="2110" applyNumberFormat="0" applyFont="0" applyBorder="0" applyAlignment="0">
      <alignment horizontal="centerContinuous"/>
    </xf>
    <xf numFmtId="0" fontId="148" fillId="0" borderId="2110">
      <alignment horizontal="left" vertical="center"/>
    </xf>
    <xf numFmtId="237" fontId="35" fillId="0" borderId="2340">
      <alignment horizontal="right" vertical="center"/>
      <protection locked="0"/>
    </xf>
    <xf numFmtId="311" fontId="219" fillId="0" borderId="2299" applyBorder="0">
      <protection locked="0"/>
    </xf>
    <xf numFmtId="1" fontId="3" fillId="1" borderId="2238">
      <protection locked="0"/>
    </xf>
    <xf numFmtId="1" fontId="3" fillId="1" borderId="2730">
      <protection locked="0"/>
    </xf>
    <xf numFmtId="237" fontId="35" fillId="0" borderId="2316">
      <alignment horizontal="right" vertical="center"/>
      <protection locked="0"/>
    </xf>
    <xf numFmtId="0" fontId="103" fillId="38" borderId="2317"/>
    <xf numFmtId="0" fontId="88" fillId="0" borderId="2110"/>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4" fontId="85" fillId="0" borderId="2306"/>
    <xf numFmtId="274" fontId="35" fillId="0" borderId="2319"/>
    <xf numFmtId="240" fontId="26" fillId="0" borderId="2314" applyFill="0"/>
    <xf numFmtId="274" fontId="35" fillId="0" borderId="2307"/>
    <xf numFmtId="0" fontId="85" fillId="0" borderId="2320"/>
    <xf numFmtId="0" fontId="85" fillId="0" borderId="2308"/>
    <xf numFmtId="323" fontId="3" fillId="23" borderId="2312" applyFill="0" applyBorder="0" applyAlignment="0">
      <alignment horizontal="centerContinuous"/>
    </xf>
    <xf numFmtId="175" fontId="3" fillId="9" borderId="2110" applyNumberFormat="0" applyFont="0" applyBorder="0" applyAlignment="0">
      <alignment horizontal="centerContinuous"/>
    </xf>
    <xf numFmtId="236" fontId="35" fillId="0" borderId="2340">
      <alignment horizontal="center" vertical="center"/>
      <protection locked="0"/>
    </xf>
    <xf numFmtId="233" fontId="35" fillId="0" borderId="2340">
      <alignment horizontal="right" vertical="center"/>
      <protection locked="0"/>
    </xf>
    <xf numFmtId="0" fontId="148" fillId="0" borderId="2110">
      <alignment horizontal="left" vertical="center"/>
    </xf>
    <xf numFmtId="233" fontId="35" fillId="0" borderId="2340">
      <alignment horizontal="center" vertical="center"/>
      <protection locked="0"/>
    </xf>
    <xf numFmtId="4" fontId="27" fillId="19" borderId="2327" applyNumberFormat="0" applyProtection="0">
      <alignment horizontal="left" vertical="center" indent="1"/>
    </xf>
    <xf numFmtId="0" fontId="95" fillId="0" borderId="2315" applyNumberFormat="0" applyFill="0" applyAlignment="0" applyProtection="0"/>
    <xf numFmtId="234" fontId="35" fillId="0" borderId="2316">
      <alignment horizontal="center" vertical="center"/>
      <protection locked="0"/>
    </xf>
    <xf numFmtId="311" fontId="219" fillId="0" borderId="2299" applyBorder="0">
      <protection locked="0"/>
    </xf>
    <xf numFmtId="236" fontId="35" fillId="0" borderId="2316">
      <alignment horizontal="right" vertical="center"/>
      <protection locked="0"/>
    </xf>
    <xf numFmtId="4" fontId="27" fillId="19" borderId="2309" applyNumberFormat="0" applyProtection="0">
      <alignment horizontal="left" vertical="center" indent="1"/>
    </xf>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0" fontId="26" fillId="0" borderId="2206" applyFill="0"/>
    <xf numFmtId="274" fontId="35" fillId="0" borderId="2307"/>
    <xf numFmtId="0" fontId="85" fillId="0" borderId="2308"/>
    <xf numFmtId="0" fontId="148" fillId="0" borderId="2301" applyNumberFormat="0" applyAlignment="0" applyProtection="0">
      <alignment horizontal="left" vertical="center"/>
    </xf>
    <xf numFmtId="323" fontId="3" fillId="23" borderId="2300" applyFill="0" applyBorder="0" applyAlignment="0">
      <alignment horizontal="centerContinuous"/>
    </xf>
    <xf numFmtId="311" fontId="219" fillId="0" borderId="2299" applyBorder="0">
      <protection locked="0"/>
    </xf>
    <xf numFmtId="274" fontId="35" fillId="0" borderId="2307"/>
    <xf numFmtId="0" fontId="85" fillId="0" borderId="2308"/>
    <xf numFmtId="0" fontId="148" fillId="0" borderId="2325" applyNumberFormat="0" applyAlignment="0" applyProtection="0">
      <alignment horizontal="left" vertical="center"/>
    </xf>
    <xf numFmtId="311" fontId="219" fillId="0" borderId="2299" applyBorder="0">
      <protection locked="0"/>
    </xf>
    <xf numFmtId="232" fontId="35" fillId="0" borderId="2340">
      <alignment horizontal="right" vertical="center"/>
      <protection locked="0"/>
    </xf>
    <xf numFmtId="4" fontId="27" fillId="19" borderId="2309" applyNumberFormat="0" applyProtection="0">
      <alignment horizontal="left" vertical="center" indent="1"/>
    </xf>
    <xf numFmtId="0" fontId="85" fillId="0" borderId="2344"/>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0" fontId="26" fillId="0" borderId="2302" applyFill="0"/>
    <xf numFmtId="274" fontId="35" fillId="0" borderId="2307"/>
    <xf numFmtId="0" fontId="85" fillId="0" borderId="2308"/>
    <xf numFmtId="0" fontId="148" fillId="0" borderId="2301" applyNumberFormat="0" applyAlignment="0" applyProtection="0">
      <alignment horizontal="left" vertical="center"/>
    </xf>
    <xf numFmtId="323" fontId="3" fillId="23" borderId="2300" applyFill="0" applyBorder="0" applyAlignment="0">
      <alignment horizontal="centerContinuous"/>
    </xf>
    <xf numFmtId="311" fontId="219" fillId="0" borderId="2299" applyBorder="0">
      <protection locked="0"/>
    </xf>
    <xf numFmtId="0" fontId="35" fillId="0" borderId="2340">
      <alignment vertical="center"/>
      <protection locked="0"/>
    </xf>
    <xf numFmtId="233" fontId="35" fillId="0" borderId="2340">
      <alignment horizontal="center" vertical="center"/>
      <protection locked="0"/>
    </xf>
    <xf numFmtId="235" fontId="35" fillId="0" borderId="2340">
      <alignment horizontal="right" vertical="center"/>
      <protection locked="0"/>
    </xf>
    <xf numFmtId="0" fontId="85" fillId="0" borderId="2344"/>
    <xf numFmtId="232" fontId="35" fillId="0" borderId="2340">
      <alignment horizontal="center" vertical="center"/>
      <protection locked="0"/>
    </xf>
    <xf numFmtId="233" fontId="35" fillId="0" borderId="2340">
      <alignment horizontal="center" vertical="center"/>
      <protection locked="0"/>
    </xf>
    <xf numFmtId="235" fontId="35" fillId="0" borderId="2340">
      <alignment horizontal="center" vertical="center"/>
      <protection locked="0"/>
    </xf>
    <xf numFmtId="0" fontId="35" fillId="0" borderId="2340">
      <alignment vertical="center"/>
      <protection locked="0"/>
    </xf>
    <xf numFmtId="235" fontId="35" fillId="0" borderId="2340">
      <alignment horizontal="right" vertical="center"/>
      <protection locked="0"/>
    </xf>
    <xf numFmtId="244" fontId="85" fillId="0" borderId="2342"/>
    <xf numFmtId="311" fontId="219" fillId="0" borderId="2311" applyBorder="0">
      <protection locked="0"/>
    </xf>
    <xf numFmtId="4" fontId="27" fillId="19" borderId="2321" applyNumberFormat="0" applyProtection="0">
      <alignment horizontal="left" vertical="center" indent="1"/>
    </xf>
    <xf numFmtId="0" fontId="95" fillId="0" borderId="2315" applyNumberFormat="0" applyFill="0" applyAlignment="0" applyProtection="0"/>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274" fontId="35" fillId="0" borderId="2319"/>
    <xf numFmtId="0" fontId="85" fillId="0" borderId="2320"/>
    <xf numFmtId="311" fontId="219" fillId="0" borderId="2311" applyBorder="0">
      <protection locked="0"/>
    </xf>
    <xf numFmtId="4" fontId="27" fillId="19" borderId="2327" applyNumberFormat="0" applyProtection="0">
      <alignment horizontal="left" vertical="center" indent="1"/>
    </xf>
    <xf numFmtId="311" fontId="219" fillId="0" borderId="2299" applyBorder="0">
      <protection locked="0"/>
    </xf>
    <xf numFmtId="311" fontId="219" fillId="0" borderId="2299" applyBorder="0">
      <protection locked="0"/>
    </xf>
    <xf numFmtId="237" fontId="35" fillId="0" borderId="2340">
      <alignment horizontal="right" vertical="center"/>
      <protection locked="0"/>
    </xf>
    <xf numFmtId="233" fontId="35" fillId="0" borderId="2340">
      <alignment horizontal="right"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0" fontId="103" fillId="38" borderId="2341"/>
    <xf numFmtId="274" fontId="35" fillId="0" borderId="2343"/>
    <xf numFmtId="0" fontId="85" fillId="0" borderId="2344"/>
    <xf numFmtId="0" fontId="148" fillId="0" borderId="2337" applyNumberFormat="0" applyAlignment="0" applyProtection="0">
      <alignment horizontal="left" vertical="center"/>
    </xf>
    <xf numFmtId="323" fontId="3" fillId="23" borderId="2336" applyFill="0" applyBorder="0" applyAlignment="0">
      <alignment horizontal="centerContinuous"/>
    </xf>
    <xf numFmtId="311" fontId="219" fillId="0" borderId="2323" applyBorder="0">
      <protection locked="0"/>
    </xf>
    <xf numFmtId="15" fontId="35" fillId="0" borderId="2545">
      <alignment horizontal="center" vertical="center"/>
      <protection locked="0"/>
    </xf>
    <xf numFmtId="235" fontId="35" fillId="0" borderId="2688">
      <alignment horizontal="right" vertical="center"/>
      <protection locked="0"/>
    </xf>
    <xf numFmtId="0" fontId="115" fillId="18" borderId="2069" applyProtection="0">
      <alignment horizontal="right"/>
      <protection locked="0"/>
    </xf>
    <xf numFmtId="0" fontId="104" fillId="43" borderId="2062" applyProtection="0"/>
    <xf numFmtId="244" fontId="85" fillId="0" borderId="2378"/>
    <xf numFmtId="274" fontId="35" fillId="0" borderId="2379"/>
    <xf numFmtId="0" fontId="147" fillId="10" borderId="2062">
      <alignment horizontal="right"/>
    </xf>
    <xf numFmtId="10" fontId="3" fillId="57" borderId="2062" applyNumberFormat="0" applyFont="0" applyBorder="0" applyAlignment="0" applyProtection="0">
      <protection locked="0"/>
    </xf>
    <xf numFmtId="0" fontId="85" fillId="0" borderId="2380"/>
    <xf numFmtId="0" fontId="85" fillId="0" borderId="2404"/>
    <xf numFmtId="4" fontId="27" fillId="19" borderId="2345" applyNumberFormat="0" applyProtection="0">
      <alignment horizontal="left" vertical="center" indent="1"/>
    </xf>
    <xf numFmtId="237" fontId="35" fillId="0" borderId="2388">
      <alignment horizontal="right" vertical="center"/>
      <protection locked="0"/>
    </xf>
    <xf numFmtId="0" fontId="35" fillId="0" borderId="2388">
      <alignment vertical="center"/>
      <protection locked="0"/>
    </xf>
    <xf numFmtId="233" fontId="35" fillId="0" borderId="2545">
      <alignment horizontal="center"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388">
      <alignment horizontal="center" vertical="center"/>
      <protection locked="0"/>
    </xf>
    <xf numFmtId="0" fontId="103" fillId="38" borderId="2389"/>
    <xf numFmtId="4" fontId="27" fillId="19" borderId="2393" applyNumberFormat="0" applyProtection="0">
      <alignment horizontal="left" vertical="center" indent="1"/>
    </xf>
    <xf numFmtId="309" fontId="156" fillId="6" borderId="2062"/>
    <xf numFmtId="233" fontId="35" fillId="0" borderId="2400">
      <alignment horizontal="right" vertical="center"/>
      <protection locked="0"/>
    </xf>
    <xf numFmtId="15" fontId="35" fillId="0" borderId="2388">
      <alignment horizontal="center" vertical="center"/>
      <protection locked="0"/>
    </xf>
    <xf numFmtId="0" fontId="95" fillId="0" borderId="2399" applyNumberFormat="0" applyFill="0" applyAlignment="0" applyProtection="0"/>
    <xf numFmtId="236" fontId="35" fillId="0" borderId="2400">
      <alignment horizontal="right" vertical="center"/>
      <protection locked="0"/>
    </xf>
    <xf numFmtId="15" fontId="35" fillId="0" borderId="2400">
      <alignment horizontal="center" vertical="center"/>
      <protection locked="0"/>
    </xf>
    <xf numFmtId="246" fontId="48" fillId="0" borderId="2068"/>
    <xf numFmtId="274" fontId="35" fillId="0" borderId="2403"/>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352">
      <alignment horizontal="center" vertical="center"/>
      <protection locked="0"/>
    </xf>
    <xf numFmtId="15" fontId="35" fillId="0" borderId="2352">
      <alignment horizontal="center" vertical="center"/>
      <protection locked="0"/>
    </xf>
    <xf numFmtId="232" fontId="35" fillId="0" borderId="2352">
      <alignment horizontal="center" vertical="center"/>
      <protection locked="0"/>
    </xf>
    <xf numFmtId="0" fontId="95" fillId="0" borderId="2351" applyNumberFormat="0" applyFill="0" applyAlignment="0" applyProtection="0"/>
    <xf numFmtId="0" fontId="88" fillId="0" borderId="2110"/>
    <xf numFmtId="4" fontId="27" fillId="19" borderId="2369" applyNumberFormat="0" applyProtection="0">
      <alignment horizontal="left" vertical="center" indent="1"/>
    </xf>
    <xf numFmtId="234" fontId="35" fillId="0" borderId="2388">
      <alignment horizontal="right" vertical="center"/>
      <protection locked="0"/>
    </xf>
    <xf numFmtId="237" fontId="35" fillId="0" borderId="2545">
      <alignment horizontal="right" vertical="center"/>
      <protection locked="0"/>
    </xf>
    <xf numFmtId="235" fontId="35" fillId="0" borderId="2400">
      <alignment horizontal="right" vertical="center"/>
      <protection locked="0"/>
    </xf>
    <xf numFmtId="236" fontId="35" fillId="0" borderId="2388">
      <alignment horizontal="center" vertical="center"/>
      <protection locked="0"/>
    </xf>
    <xf numFmtId="233" fontId="35" fillId="0" borderId="2388">
      <alignment horizontal="center" vertical="center"/>
      <protection locked="0"/>
    </xf>
    <xf numFmtId="0" fontId="95" fillId="0" borderId="2387" applyNumberFormat="0" applyFill="0" applyAlignment="0" applyProtection="0"/>
    <xf numFmtId="0" fontId="3" fillId="11" borderId="2067" applyNumberFormat="0">
      <alignment horizontal="left" vertical="center"/>
    </xf>
    <xf numFmtId="4" fontId="27" fillId="19" borderId="2357" applyNumberFormat="0" applyProtection="0">
      <alignment horizontal="left" vertical="center" indent="1"/>
    </xf>
    <xf numFmtId="4" fontId="27" fillId="19" borderId="2405" applyNumberFormat="0" applyProtection="0">
      <alignment horizontal="left" vertical="center" indent="1"/>
    </xf>
    <xf numFmtId="232" fontId="35" fillId="0" borderId="2400">
      <alignment horizontal="center" vertical="center"/>
      <protection locked="0"/>
    </xf>
    <xf numFmtId="232" fontId="35" fillId="0" borderId="2400">
      <alignment horizontal="center" vertical="center"/>
      <protection locked="0"/>
    </xf>
    <xf numFmtId="0" fontId="85" fillId="0" borderId="2392"/>
    <xf numFmtId="244" fontId="85" fillId="0" borderId="2390"/>
    <xf numFmtId="236" fontId="35" fillId="0" borderId="2388">
      <alignment horizontal="right" vertical="center"/>
      <protection locked="0"/>
    </xf>
    <xf numFmtId="234" fontId="35" fillId="0" borderId="2388">
      <alignment horizontal="right" vertical="center"/>
      <protection locked="0"/>
    </xf>
    <xf numFmtId="237" fontId="35" fillId="0" borderId="2388">
      <alignment horizontal="right" vertical="center"/>
      <protection locked="0"/>
    </xf>
    <xf numFmtId="232" fontId="35" fillId="0" borderId="2388">
      <alignment horizontal="right" vertical="center"/>
      <protection locked="0"/>
    </xf>
    <xf numFmtId="236" fontId="35" fillId="0" borderId="2388">
      <alignment horizontal="center" vertical="center"/>
      <protection locked="0"/>
    </xf>
    <xf numFmtId="235" fontId="35" fillId="0" borderId="2388">
      <alignment horizontal="center" vertical="center"/>
      <protection locked="0"/>
    </xf>
    <xf numFmtId="233" fontId="35" fillId="0" borderId="2388">
      <alignment horizontal="center" vertical="center"/>
      <protection locked="0"/>
    </xf>
    <xf numFmtId="15" fontId="35" fillId="0" borderId="2388">
      <alignment horizontal="center" vertical="center"/>
      <protection locked="0"/>
    </xf>
    <xf numFmtId="232" fontId="35" fillId="0" borderId="2388">
      <alignment horizontal="center" vertical="center"/>
      <protection locked="0"/>
    </xf>
    <xf numFmtId="0" fontId="95" fillId="0" borderId="2387" applyNumberFormat="0" applyFill="0" applyAlignment="0" applyProtection="0"/>
    <xf numFmtId="237" fontId="35" fillId="0" borderId="2400">
      <alignment horizontal="right" vertical="center"/>
      <protection locked="0"/>
    </xf>
    <xf numFmtId="4" fontId="27" fillId="19" borderId="2393" applyNumberFormat="0" applyProtection="0">
      <alignment horizontal="left" vertical="center" indent="1"/>
    </xf>
    <xf numFmtId="0" fontId="85" fillId="0" borderId="2404"/>
    <xf numFmtId="0" fontId="95" fillId="0" borderId="2399" applyNumberFormat="0" applyFill="0" applyAlignment="0" applyProtection="0"/>
    <xf numFmtId="4" fontId="27" fillId="19" borderId="2393" applyNumberFormat="0" applyProtection="0">
      <alignment horizontal="left" vertical="center" indent="1"/>
    </xf>
    <xf numFmtId="1" fontId="3" fillId="1" borderId="2358">
      <protection locked="0"/>
    </xf>
    <xf numFmtId="244" fontId="85" fillId="0" borderId="2402"/>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311" fontId="219" fillId="0" borderId="2359" applyBorder="0">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0" fontId="95" fillId="0" borderId="2399" applyNumberFormat="0" applyFill="0" applyAlignment="0" applyProtection="0"/>
    <xf numFmtId="311" fontId="219" fillId="0" borderId="2395" applyBorder="0">
      <protection locked="0"/>
    </xf>
    <xf numFmtId="0" fontId="85" fillId="0" borderId="2404"/>
    <xf numFmtId="274" fontId="35" fillId="0" borderId="2403"/>
    <xf numFmtId="235" fontId="35" fillId="0" borderId="2400">
      <alignment horizontal="right" vertical="center"/>
      <protection locked="0"/>
    </xf>
    <xf numFmtId="233"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 fontId="3" fillId="1" borderId="2382">
      <protection locked="0"/>
    </xf>
    <xf numFmtId="311" fontId="219" fillId="0" borderId="2383" applyBorder="0">
      <protection locked="0"/>
    </xf>
    <xf numFmtId="323" fontId="3" fillId="23" borderId="2360" applyFill="0" applyBorder="0" applyAlignment="0">
      <alignment horizontal="centerContinuous"/>
    </xf>
    <xf numFmtId="1" fontId="3" fillId="1" borderId="2394">
      <protection locked="0"/>
    </xf>
    <xf numFmtId="0" fontId="148" fillId="0" borderId="2361" applyNumberFormat="0" applyAlignment="0" applyProtection="0">
      <alignment horizontal="left" vertical="center"/>
    </xf>
    <xf numFmtId="323" fontId="3" fillId="23" borderId="2384" applyFill="0" applyBorder="0" applyAlignment="0">
      <alignment horizontal="centerContinuous"/>
    </xf>
    <xf numFmtId="0" fontId="148" fillId="0" borderId="2385" applyNumberFormat="0" applyAlignment="0" applyProtection="0">
      <alignment horizontal="left" vertical="center"/>
    </xf>
    <xf numFmtId="323" fontId="3" fillId="23" borderId="2396" applyFill="0" applyBorder="0" applyAlignment="0">
      <alignment horizontal="centerContinuous"/>
    </xf>
    <xf numFmtId="0" fontId="85" fillId="0" borderId="2368"/>
    <xf numFmtId="327" fontId="48" fillId="69" borderId="2084" applyNumberFormat="0" applyAlignment="0">
      <alignment vertical="center"/>
      <protection locked="0"/>
    </xf>
    <xf numFmtId="0" fontId="85" fillId="0" borderId="2404"/>
    <xf numFmtId="274" fontId="35" fillId="0" borderId="2391"/>
    <xf numFmtId="240" fontId="26" fillId="0" borderId="2386" applyFill="0"/>
    <xf numFmtId="261" fontId="48" fillId="0" borderId="2068"/>
    <xf numFmtId="274" fontId="35" fillId="0" borderId="2367"/>
    <xf numFmtId="240" fontId="26" fillId="0" borderId="2362" applyFill="0"/>
    <xf numFmtId="240" fontId="26" fillId="0" borderId="2398"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390"/>
    <xf numFmtId="246" fontId="48" fillId="0" borderId="2068"/>
    <xf numFmtId="0" fontId="103" fillId="38" borderId="2389"/>
    <xf numFmtId="236" fontId="35" fillId="0" borderId="2388">
      <alignment horizontal="right" vertical="center"/>
      <protection locked="0"/>
    </xf>
    <xf numFmtId="235" fontId="35" fillId="0" borderId="2388">
      <alignment horizontal="right" vertical="center"/>
      <protection locked="0"/>
    </xf>
    <xf numFmtId="234" fontId="35" fillId="0" borderId="2388">
      <alignment horizontal="right" vertical="center"/>
      <protection locked="0"/>
    </xf>
    <xf numFmtId="233" fontId="35" fillId="0" borderId="2388">
      <alignment horizontal="right" vertical="center"/>
      <protection locked="0"/>
    </xf>
    <xf numFmtId="237" fontId="35" fillId="0" borderId="2388">
      <alignment horizontal="right" vertical="center"/>
      <protection locked="0"/>
    </xf>
    <xf numFmtId="232" fontId="35" fillId="0" borderId="2388">
      <alignment horizontal="right" vertical="center"/>
      <protection locked="0"/>
    </xf>
    <xf numFmtId="0" fontId="35" fillId="0" borderId="2388">
      <alignment vertical="center"/>
      <protection locked="0"/>
    </xf>
    <xf numFmtId="236" fontId="35" fillId="0" borderId="2388">
      <alignment horizontal="center" vertical="center"/>
      <protection locked="0"/>
    </xf>
    <xf numFmtId="235" fontId="35" fillId="0" borderId="2388">
      <alignment horizontal="center" vertical="center"/>
      <protection locked="0"/>
    </xf>
    <xf numFmtId="234" fontId="35" fillId="0" borderId="2388">
      <alignment horizontal="center" vertical="center"/>
      <protection locked="0"/>
    </xf>
    <xf numFmtId="233" fontId="35" fillId="0" borderId="2388">
      <alignment horizontal="center" vertical="center"/>
      <protection locked="0"/>
    </xf>
    <xf numFmtId="15" fontId="35" fillId="0" borderId="2388">
      <alignment horizontal="center" vertical="center"/>
      <protection locked="0"/>
    </xf>
    <xf numFmtId="232" fontId="35" fillId="0" borderId="2388">
      <alignment horizontal="center" vertical="center"/>
      <protection locked="0"/>
    </xf>
    <xf numFmtId="0" fontId="95" fillId="0" borderId="2387" applyNumberFormat="0" applyFill="0" applyAlignment="0" applyProtection="0"/>
    <xf numFmtId="244" fontId="85" fillId="0" borderId="2366"/>
    <xf numFmtId="0" fontId="103" fillId="38" borderId="2401"/>
    <xf numFmtId="234" fontId="35" fillId="0" borderId="2400">
      <alignment horizontal="righ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0" fontId="103" fillId="38" borderId="2365"/>
    <xf numFmtId="233" fontId="35" fillId="0" borderId="2400">
      <alignment horizontal="center" vertical="center"/>
      <protection locked="0"/>
    </xf>
    <xf numFmtId="236" fontId="35" fillId="0" borderId="2364">
      <alignment horizontal="right" vertical="center"/>
      <protection locked="0"/>
    </xf>
    <xf numFmtId="235" fontId="35" fillId="0" borderId="2364">
      <alignment horizontal="right" vertical="center"/>
      <protection locked="0"/>
    </xf>
    <xf numFmtId="234" fontId="35" fillId="0" borderId="2364">
      <alignment horizontal="right" vertical="center"/>
      <protection locked="0"/>
    </xf>
    <xf numFmtId="233" fontId="35" fillId="0" borderId="2364">
      <alignment horizontal="right" vertical="center"/>
      <protection locked="0"/>
    </xf>
    <xf numFmtId="237" fontId="35" fillId="0" borderId="2364">
      <alignment horizontal="right" vertical="center"/>
      <protection locked="0"/>
    </xf>
    <xf numFmtId="232" fontId="35" fillId="0" borderId="2364">
      <alignment horizontal="right" vertical="center"/>
      <protection locked="0"/>
    </xf>
    <xf numFmtId="0" fontId="35" fillId="0" borderId="2364">
      <alignment vertical="center"/>
      <protection locked="0"/>
    </xf>
    <xf numFmtId="236" fontId="35" fillId="0" borderId="2364">
      <alignment horizontal="center" vertical="center"/>
      <protection locked="0"/>
    </xf>
    <xf numFmtId="235" fontId="35" fillId="0" borderId="2364">
      <alignment horizontal="center" vertical="center"/>
      <protection locked="0"/>
    </xf>
    <xf numFmtId="234" fontId="35" fillId="0" borderId="2364">
      <alignment horizontal="center" vertical="center"/>
      <protection locked="0"/>
    </xf>
    <xf numFmtId="233" fontId="35" fillId="0" borderId="2364">
      <alignment horizontal="center" vertical="center"/>
      <protection locked="0"/>
    </xf>
    <xf numFmtId="15" fontId="35" fillId="0" borderId="2364">
      <alignment horizontal="center" vertical="center"/>
      <protection locked="0"/>
    </xf>
    <xf numFmtId="232" fontId="35" fillId="0" borderId="2364">
      <alignment horizontal="center" vertical="center"/>
      <protection locked="0"/>
    </xf>
    <xf numFmtId="0" fontId="95" fillId="0" borderId="2363" applyNumberFormat="0" applyFill="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2" fontId="35" fillId="0" borderId="2400">
      <alignment horizontal="right" vertical="center"/>
      <protection locked="0"/>
    </xf>
    <xf numFmtId="233" fontId="35" fillId="0" borderId="2400">
      <alignment horizontal="right" vertical="center"/>
      <protection locked="0"/>
    </xf>
    <xf numFmtId="235" fontId="35" fillId="0" borderId="2400">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3" fontId="79" fillId="10" borderId="2062" applyFont="0" applyAlignment="0" applyProtection="0"/>
    <xf numFmtId="0" fontId="103" fillId="38" borderId="2389"/>
    <xf numFmtId="244" fontId="85" fillId="0" borderId="2402"/>
    <xf numFmtId="244" fontId="85" fillId="0" borderId="2390"/>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44" fontId="85" fillId="0" borderId="237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261" fontId="48" fillId="0" borderId="2068"/>
    <xf numFmtId="240" fontId="26" fillId="0" borderId="2398" applyFill="0"/>
    <xf numFmtId="240" fontId="26" fillId="0" borderId="2386"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51" applyNumberFormat="0" applyFill="0" applyAlignment="0" applyProtection="0"/>
    <xf numFmtId="232" fontId="35" fillId="0" borderId="2352">
      <alignment horizontal="center" vertical="center"/>
      <protection locked="0"/>
    </xf>
    <xf numFmtId="15" fontId="35" fillId="0" borderId="2352">
      <alignment horizontal="center" vertical="center"/>
      <protection locked="0"/>
    </xf>
    <xf numFmtId="233" fontId="35" fillId="0" borderId="2352">
      <alignment horizontal="center" vertical="center"/>
      <protection locked="0"/>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0" fontId="35" fillId="0" borderId="2352">
      <alignment vertical="center"/>
      <protection locked="0"/>
    </xf>
    <xf numFmtId="232" fontId="35" fillId="0" borderId="2352">
      <alignment horizontal="right" vertical="center"/>
      <protection locked="0"/>
    </xf>
    <xf numFmtId="237" fontId="35" fillId="0" borderId="2352">
      <alignment horizontal="right" vertical="center"/>
      <protection locked="0"/>
    </xf>
    <xf numFmtId="233"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49" fontId="100" fillId="41" borderId="2062">
      <alignment horizontal="center"/>
    </xf>
    <xf numFmtId="0" fontId="103" fillId="38" borderId="2353"/>
    <xf numFmtId="0" fontId="104" fillId="43" borderId="2062" applyProtection="0"/>
    <xf numFmtId="1" fontId="109" fillId="9" borderId="2073"/>
    <xf numFmtId="244" fontId="85" fillId="0" borderId="2354"/>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392"/>
    <xf numFmtId="250" fontId="48" fillId="0" borderId="2068"/>
    <xf numFmtId="253" fontId="48" fillId="0" borderId="2068"/>
    <xf numFmtId="254" fontId="48" fillId="0" borderId="2068"/>
    <xf numFmtId="232" fontId="35" fillId="0" borderId="2676">
      <alignment horizontal="right" vertical="center"/>
      <protection locked="0"/>
    </xf>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350" applyFill="0"/>
    <xf numFmtId="274" fontId="35" fillId="0" borderId="2355"/>
    <xf numFmtId="323" fontId="3" fillId="23" borderId="2396" applyFill="0" applyBorder="0" applyAlignment="0">
      <alignment horizontal="centerContinuous"/>
    </xf>
    <xf numFmtId="0" fontId="85" fillId="0" borderId="2380"/>
    <xf numFmtId="172" fontId="55" fillId="9" borderId="2062">
      <alignment horizontal="right"/>
      <protection locked="0"/>
    </xf>
    <xf numFmtId="4" fontId="27" fillId="19" borderId="2669" applyNumberFormat="0" applyProtection="0">
      <alignment horizontal="left" vertical="center" indent="1"/>
    </xf>
    <xf numFmtId="4" fontId="27" fillId="19" borderId="2669" applyNumberFormat="0" applyProtection="0">
      <alignment horizontal="left" vertical="center" indent="1"/>
    </xf>
    <xf numFmtId="0" fontId="148" fillId="0" borderId="2385"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394">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373" applyNumberFormat="0" applyAlignment="0" applyProtection="0">
      <alignment horizontal="left" vertical="center"/>
    </xf>
    <xf numFmtId="0" fontId="148" fillId="0" borderId="2110">
      <alignment horizontal="left" vertical="center"/>
    </xf>
    <xf numFmtId="0" fontId="147" fillId="10" borderId="2062">
      <alignment horizontal="right"/>
    </xf>
    <xf numFmtId="168" fontId="3" fillId="8" borderId="2062" applyNumberFormat="0" applyFont="0" applyBorder="0" applyAlignment="0" applyProtection="0"/>
    <xf numFmtId="236" fontId="35" fillId="0" borderId="2760">
      <alignment horizontal="right" vertical="center"/>
      <protection locked="0"/>
    </xf>
    <xf numFmtId="323" fontId="3" fillId="23" borderId="2372"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0" fontId="85" fillId="0" borderId="2356"/>
    <xf numFmtId="235" fontId="35" fillId="0" borderId="2400">
      <alignment horizontal="right" vertical="center"/>
      <protection locked="0"/>
    </xf>
    <xf numFmtId="0" fontId="103" fillId="38" borderId="2401"/>
    <xf numFmtId="244" fontId="85" fillId="0" borderId="2402"/>
    <xf numFmtId="274" fontId="35" fillId="0" borderId="2403"/>
    <xf numFmtId="10" fontId="3" fillId="6" borderId="2087">
      <alignment horizontal="right"/>
      <protection locked="0"/>
    </xf>
    <xf numFmtId="0" fontId="85" fillId="0" borderId="2404"/>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394">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175" fontId="80" fillId="0" borderId="2081">
      <alignment vertical="center"/>
    </xf>
    <xf numFmtId="4" fontId="27" fillId="19" borderId="2393" applyNumberFormat="0" applyProtection="0">
      <alignment horizontal="left" vertical="center" indent="1"/>
    </xf>
    <xf numFmtId="9" fontId="36" fillId="71" borderId="2062" applyProtection="0">
      <alignment horizontal="right"/>
      <protection locked="0"/>
    </xf>
    <xf numFmtId="311" fontId="219" fillId="0" borderId="2371" applyBorder="0">
      <protection locked="0"/>
    </xf>
    <xf numFmtId="0" fontId="59" fillId="74" borderId="2089">
      <alignment horizontal="left" vertical="center" wrapText="1"/>
    </xf>
    <xf numFmtId="1" fontId="3" fillId="1" borderId="2370">
      <protection locked="0"/>
    </xf>
    <xf numFmtId="0" fontId="35" fillId="0" borderId="2069" applyNumberFormat="0" applyFill="0" applyAlignment="0" applyProtection="0"/>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0" fontId="148" fillId="0" borderId="2349" applyNumberFormat="0" applyAlignment="0" applyProtection="0">
      <alignment horizontal="left" vertical="center"/>
    </xf>
    <xf numFmtId="236" fontId="35" fillId="0" borderId="2388">
      <alignment horizontal="center"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401"/>
    <xf numFmtId="0" fontId="103" fillId="38" borderId="2389"/>
    <xf numFmtId="244" fontId="85" fillId="0" borderId="2390"/>
    <xf numFmtId="274" fontId="35" fillId="0" borderId="2391"/>
    <xf numFmtId="0" fontId="85" fillId="0" borderId="2392"/>
    <xf numFmtId="311" fontId="219" fillId="0" borderId="2383" applyBorder="0">
      <protection locked="0"/>
    </xf>
    <xf numFmtId="323" fontId="3" fillId="23" borderId="2348" applyFill="0" applyBorder="0" applyAlignment="0">
      <alignment horizontal="centerContinuous"/>
    </xf>
    <xf numFmtId="0" fontId="35" fillId="0" borderId="2400">
      <alignment vertical="center"/>
      <protection locked="0"/>
    </xf>
    <xf numFmtId="237"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49" fontId="36" fillId="0" borderId="2082"/>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175" fontId="46" fillId="0" borderId="2062"/>
    <xf numFmtId="4" fontId="27" fillId="19" borderId="2381" applyNumberFormat="0" applyProtection="0">
      <alignment horizontal="left" vertical="center" indent="1"/>
    </xf>
    <xf numFmtId="4" fontId="27" fillId="19" borderId="2405"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400">
      <alignment horizontal="center" vertical="center"/>
      <protection locked="0"/>
    </xf>
    <xf numFmtId="0" fontId="48" fillId="0" borderId="2085" applyNumberFormat="0" applyAlignment="0">
      <alignment vertical="center"/>
      <protection locked="0"/>
    </xf>
    <xf numFmtId="233" fontId="35" fillId="0" borderId="2545">
      <alignment horizontal="righ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381" applyNumberFormat="0" applyProtection="0">
      <alignment horizontal="left" vertical="center" indent="1"/>
    </xf>
    <xf numFmtId="3" fontId="217" fillId="10" borderId="2088" applyBorder="0">
      <alignment vertical="center"/>
    </xf>
    <xf numFmtId="0" fontId="95" fillId="0" borderId="2375" applyNumberFormat="0" applyFill="0" applyAlignment="0" applyProtection="0"/>
    <xf numFmtId="232" fontId="35" fillId="0" borderId="2376">
      <alignment horizontal="center" vertical="center"/>
      <protection locked="0"/>
    </xf>
    <xf numFmtId="311" fontId="219" fillId="0" borderId="2347" applyBorder="0">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0" fontId="59" fillId="74" borderId="2089">
      <alignment horizontal="left" vertical="center" wrapText="1"/>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1" fontId="3" fillId="1" borderId="2346">
      <protection locked="0"/>
    </xf>
    <xf numFmtId="0" fontId="103" fillId="38" borderId="2377"/>
    <xf numFmtId="311" fontId="219" fillId="0" borderId="2371" applyBorder="0">
      <protection locked="0"/>
    </xf>
    <xf numFmtId="0" fontId="85" fillId="0" borderId="239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0" fontId="103" fillId="38" borderId="2377"/>
    <xf numFmtId="250" fontId="48" fillId="0" borderId="2068"/>
    <xf numFmtId="244" fontId="85" fillId="0" borderId="2378"/>
    <xf numFmtId="274" fontId="35" fillId="0" borderId="2391"/>
    <xf numFmtId="274" fontId="35" fillId="0" borderId="2379"/>
    <xf numFmtId="8" fontId="141" fillId="0" borderId="2077">
      <protection locked="0"/>
    </xf>
    <xf numFmtId="0" fontId="85" fillId="0" borderId="2380"/>
    <xf numFmtId="49" fontId="36" fillId="0" borderId="2082"/>
    <xf numFmtId="311" fontId="219" fillId="0" borderId="2395" applyBorder="0">
      <protection locked="0"/>
    </xf>
    <xf numFmtId="237" fontId="35" fillId="0" borderId="2388">
      <alignment horizontal="right" vertical="center"/>
      <protection locked="0"/>
    </xf>
    <xf numFmtId="175" fontId="40" fillId="0" borderId="2011">
      <protection locked="0"/>
    </xf>
    <xf numFmtId="1" fontId="3" fillId="1" borderId="2382">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399" applyNumberFormat="0" applyFill="0" applyAlignment="0" applyProtection="0"/>
    <xf numFmtId="0" fontId="3" fillId="11" borderId="2067" applyNumberFormat="0">
      <alignment horizontal="left" vertical="center"/>
    </xf>
    <xf numFmtId="4" fontId="27" fillId="19" borderId="2237"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379"/>
    <xf numFmtId="49" fontId="36" fillId="0" borderId="2082"/>
    <xf numFmtId="237" fontId="35" fillId="0" borderId="2400">
      <alignment horizontal="right" vertical="center"/>
      <protection locked="0"/>
    </xf>
    <xf numFmtId="0" fontId="35" fillId="0" borderId="2388">
      <alignment vertical="center"/>
      <protection locked="0"/>
    </xf>
    <xf numFmtId="311" fontId="219" fillId="0" borderId="2347" applyBorder="0">
      <protection locked="0"/>
    </xf>
    <xf numFmtId="49" fontId="100" fillId="41" borderId="2062">
      <alignment horizontal="center"/>
    </xf>
    <xf numFmtId="235" fontId="35" fillId="0" borderId="2388">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400">
      <alignment horizontal="right" vertical="center"/>
      <protection locked="0"/>
    </xf>
    <xf numFmtId="236" fontId="35" fillId="0" borderId="2400">
      <alignment horizontal="right" vertical="center"/>
      <protection locked="0"/>
    </xf>
    <xf numFmtId="0" fontId="48" fillId="0" borderId="2084" applyNumberFormat="0" applyAlignment="0">
      <alignment vertical="center"/>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388">
      <alignment horizontal="right" vertical="center"/>
      <protection locked="0"/>
    </xf>
    <xf numFmtId="237" fontId="35" fillId="0" borderId="2388">
      <alignment horizontal="right" vertical="center"/>
      <protection locked="0"/>
    </xf>
    <xf numFmtId="49" fontId="36" fillId="0" borderId="2082"/>
    <xf numFmtId="233" fontId="35" fillId="0" borderId="2400">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376">
      <alignment horizontal="center" vertical="center"/>
      <protection locked="0"/>
    </xf>
    <xf numFmtId="311" fontId="219" fillId="0" borderId="2347" applyBorder="0">
      <protection locked="0"/>
    </xf>
    <xf numFmtId="0" fontId="59" fillId="74" borderId="2089">
      <alignment horizontal="left" vertical="center" wrapText="1"/>
    </xf>
    <xf numFmtId="274" fontId="35" fillId="0" borderId="2391"/>
    <xf numFmtId="234" fontId="35" fillId="0" borderId="2545">
      <alignment horizontal="center" vertical="center"/>
      <protection locked="0"/>
    </xf>
    <xf numFmtId="4" fontId="27" fillId="19" borderId="2357" applyNumberFormat="0" applyProtection="0">
      <alignment horizontal="left" vertical="center" indent="1"/>
    </xf>
    <xf numFmtId="274" fontId="35" fillId="0" borderId="2391"/>
    <xf numFmtId="323" fontId="3" fillId="23" borderId="2384" applyFill="0" applyBorder="0" applyAlignment="0">
      <alignment horizontal="centerContinuous"/>
    </xf>
    <xf numFmtId="232" fontId="35" fillId="0" borderId="2388">
      <alignment horizontal="right" vertical="center"/>
      <protection locked="0"/>
    </xf>
    <xf numFmtId="0" fontId="56" fillId="31" borderId="2060" applyNumberFormat="0" applyFont="0" applyAlignment="0" applyProtection="0"/>
    <xf numFmtId="0" fontId="148" fillId="0" borderId="2397"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374" applyFill="0"/>
    <xf numFmtId="246" fontId="48" fillId="0" borderId="2068"/>
    <xf numFmtId="250" fontId="48" fillId="0" borderId="2068"/>
    <xf numFmtId="261" fontId="48" fillId="0" borderId="2068"/>
    <xf numFmtId="234" fontId="35" fillId="0" borderId="2400">
      <alignment horizontal="right" vertical="center"/>
      <protection locked="0"/>
    </xf>
    <xf numFmtId="0" fontId="148" fillId="0" borderId="2349" applyNumberFormat="0" applyAlignment="0" applyProtection="0">
      <alignment horizontal="left" vertical="center"/>
    </xf>
    <xf numFmtId="323" fontId="3" fillId="23" borderId="2348" applyFill="0" applyBorder="0" applyAlignment="0">
      <alignment horizontal="centerContinuous"/>
    </xf>
    <xf numFmtId="233" fontId="35" fillId="0" borderId="2376">
      <alignment horizontal="center" vertical="center"/>
      <protection locked="0"/>
    </xf>
    <xf numFmtId="311" fontId="219" fillId="0" borderId="2383" applyBorder="0">
      <protection locked="0"/>
    </xf>
    <xf numFmtId="233" fontId="35" fillId="0" borderId="2388">
      <alignment horizontal="center" vertical="center"/>
      <protection locked="0"/>
    </xf>
    <xf numFmtId="202" fontId="115" fillId="18" borderId="2069">
      <alignment horizontal="right"/>
      <protection hidden="1"/>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0" fontId="35" fillId="0" borderId="2352">
      <alignment vertical="center"/>
      <protection locked="0"/>
    </xf>
    <xf numFmtId="232" fontId="35" fillId="0" borderId="2352">
      <alignment horizontal="right" vertical="center"/>
      <protection locked="0"/>
    </xf>
    <xf numFmtId="237" fontId="35" fillId="0" borderId="2352">
      <alignment horizontal="right" vertical="center"/>
      <protection locked="0"/>
    </xf>
    <xf numFmtId="233"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0" fontId="103" fillId="38" borderId="2353"/>
    <xf numFmtId="0" fontId="35" fillId="0" borderId="2400">
      <alignment vertical="center"/>
      <protection locked="0"/>
    </xf>
    <xf numFmtId="244" fontId="85" fillId="0" borderId="2354"/>
    <xf numFmtId="274" fontId="35" fillId="0" borderId="2355"/>
    <xf numFmtId="0" fontId="85" fillId="0" borderId="2356"/>
    <xf numFmtId="311" fontId="219" fillId="0" borderId="2359" applyBorder="0">
      <protection locked="0"/>
    </xf>
    <xf numFmtId="1" fontId="3" fillId="1" borderId="2358">
      <protection locked="0"/>
    </xf>
    <xf numFmtId="0" fontId="95" fillId="0" borderId="2363" applyNumberFormat="0" applyFill="0" applyAlignment="0" applyProtection="0"/>
    <xf numFmtId="232"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0" fontId="35" fillId="0" borderId="2364">
      <alignment vertical="center"/>
      <protection locked="0"/>
    </xf>
    <xf numFmtId="232" fontId="35" fillId="0" borderId="2364">
      <alignment horizontal="right" vertical="center"/>
      <protection locked="0"/>
    </xf>
    <xf numFmtId="237" fontId="35" fillId="0" borderId="2364">
      <alignment horizontal="right" vertical="center"/>
      <protection locked="0"/>
    </xf>
    <xf numFmtId="233"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0" fontId="103" fillId="38" borderId="2365"/>
    <xf numFmtId="244" fontId="85" fillId="0" borderId="2366"/>
    <xf numFmtId="274" fontId="35" fillId="0" borderId="2367"/>
    <xf numFmtId="0" fontId="85" fillId="0" borderId="2368"/>
    <xf numFmtId="237"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32" fontId="35" fillId="0" borderId="2400">
      <alignment horizontal="center" vertical="center"/>
      <protection locked="0"/>
    </xf>
    <xf numFmtId="235" fontId="35" fillId="0" borderId="2400">
      <alignment horizontal="center" vertical="center"/>
      <protection locked="0"/>
    </xf>
    <xf numFmtId="311" fontId="219" fillId="0" borderId="2359" applyBorder="0">
      <protection locked="0"/>
    </xf>
    <xf numFmtId="0" fontId="103" fillId="38" borderId="2401"/>
    <xf numFmtId="233" fontId="35" fillId="0" borderId="2388">
      <alignment horizontal="right" vertical="center"/>
      <protection locked="0"/>
    </xf>
    <xf numFmtId="235" fontId="35" fillId="0" borderId="2388">
      <alignment horizontal="right" vertical="center"/>
      <protection locked="0"/>
    </xf>
    <xf numFmtId="0" fontId="103" fillId="38" borderId="2389"/>
    <xf numFmtId="236" fontId="35" fillId="0" borderId="2376">
      <alignment horizontal="right" vertical="center"/>
      <protection locked="0"/>
    </xf>
    <xf numFmtId="0" fontId="85" fillId="0" borderId="2392"/>
    <xf numFmtId="4" fontId="27" fillId="19" borderId="2369" applyNumberFormat="0" applyProtection="0">
      <alignment horizontal="left" vertical="center" indent="1"/>
    </xf>
    <xf numFmtId="235" fontId="35" fillId="0" borderId="2545">
      <alignment horizontal="center" vertical="center"/>
      <protection locked="0"/>
    </xf>
    <xf numFmtId="234" fontId="35" fillId="0" borderId="2388">
      <alignment horizontal="center" vertical="center"/>
      <protection locked="0"/>
    </xf>
    <xf numFmtId="0" fontId="35" fillId="0" borderId="2388">
      <alignment vertical="center"/>
      <protection locked="0"/>
    </xf>
    <xf numFmtId="244" fontId="85" fillId="0" borderId="2402"/>
    <xf numFmtId="233" fontId="35" fillId="0" borderId="2388">
      <alignment horizontal="right" vertical="center"/>
      <protection locked="0"/>
    </xf>
    <xf numFmtId="15" fontId="35" fillId="0" borderId="2388">
      <alignment horizontal="center" vertical="center"/>
      <protection locked="0"/>
    </xf>
    <xf numFmtId="0" fontId="95" fillId="0" borderId="2363" applyNumberFormat="0" applyFill="0" applyAlignment="0" applyProtection="0"/>
    <xf numFmtId="232"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0" fontId="35" fillId="0" borderId="2364">
      <alignment vertical="center"/>
      <protection locked="0"/>
    </xf>
    <xf numFmtId="232" fontId="35" fillId="0" borderId="2364">
      <alignment horizontal="right" vertical="center"/>
      <protection locked="0"/>
    </xf>
    <xf numFmtId="237" fontId="35" fillId="0" borderId="2364">
      <alignment horizontal="right" vertical="center"/>
      <protection locked="0"/>
    </xf>
    <xf numFmtId="233"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0" fontId="103" fillId="38" borderId="2365"/>
    <xf numFmtId="232" fontId="35" fillId="0" borderId="2400">
      <alignment horizontal="right" vertical="center"/>
      <protection locked="0"/>
    </xf>
    <xf numFmtId="274" fontId="35" fillId="0" borderId="2403"/>
    <xf numFmtId="274" fontId="35" fillId="0" borderId="2367"/>
    <xf numFmtId="0" fontId="85" fillId="0" borderId="2368"/>
    <xf numFmtId="0" fontId="148" fillId="0" borderId="2361" applyNumberFormat="0" applyAlignment="0" applyProtection="0">
      <alignment horizontal="left" vertical="center"/>
    </xf>
    <xf numFmtId="323" fontId="3" fillId="23" borderId="2360" applyFill="0" applyBorder="0" applyAlignment="0">
      <alignment horizontal="centerContinuous"/>
    </xf>
    <xf numFmtId="311" fontId="219" fillId="0" borderId="2359" applyBorder="0">
      <protection locked="0"/>
    </xf>
    <xf numFmtId="0" fontId="85" fillId="0" borderId="2404"/>
    <xf numFmtId="0" fontId="95" fillId="0" borderId="2399" applyNumberFormat="0" applyFill="0" applyAlignment="0" applyProtection="0"/>
    <xf numFmtId="237" fontId="35" fillId="0" borderId="2400">
      <alignment horizontal="right" vertical="center"/>
      <protection locked="0"/>
    </xf>
    <xf numFmtId="0" fontId="115" fillId="18" borderId="2069" applyProtection="0">
      <alignment horizontal="right"/>
      <protection locked="0"/>
    </xf>
    <xf numFmtId="311" fontId="219" fillId="0" borderId="2371" applyBorder="0">
      <protection locked="0"/>
    </xf>
    <xf numFmtId="0" fontId="59" fillId="74" borderId="2089">
      <alignment horizontal="left" vertical="center" wrapText="1"/>
    </xf>
    <xf numFmtId="244" fontId="85" fillId="0" borderId="2390"/>
    <xf numFmtId="311" fontId="219" fillId="0" borderId="2659" applyBorder="0">
      <protection locked="0"/>
    </xf>
    <xf numFmtId="234" fontId="35" fillId="0" borderId="2388">
      <alignment horizontal="center" vertical="center"/>
      <protection locked="0"/>
    </xf>
    <xf numFmtId="4" fontId="27" fillId="19" borderId="2381" applyNumberFormat="0" applyProtection="0">
      <alignment horizontal="left" vertical="center" indent="1"/>
    </xf>
    <xf numFmtId="0" fontId="95" fillId="0" borderId="239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40" fontId="26" fillId="0" borderId="2374" applyFill="0"/>
    <xf numFmtId="274" fontId="35" fillId="0" borderId="2379"/>
    <xf numFmtId="0" fontId="85" fillId="0" borderId="2380"/>
    <xf numFmtId="0" fontId="148" fillId="0" borderId="2373" applyNumberFormat="0" applyAlignment="0" applyProtection="0">
      <alignment horizontal="left" vertical="center"/>
    </xf>
    <xf numFmtId="323" fontId="3" fillId="23" borderId="2372" applyFill="0" applyBorder="0" applyAlignment="0">
      <alignment horizontal="centerContinuous"/>
    </xf>
    <xf numFmtId="311" fontId="219" fillId="0" borderId="2371" applyBorder="0">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44" fontId="85" fillId="0" borderId="2390"/>
    <xf numFmtId="274" fontId="35" fillId="0" borderId="2391"/>
    <xf numFmtId="0" fontId="85" fillId="0" borderId="2392"/>
    <xf numFmtId="0" fontId="148" fillId="0" borderId="2397" applyNumberFormat="0" applyAlignment="0" applyProtection="0">
      <alignment horizontal="left" vertical="center"/>
    </xf>
    <xf numFmtId="311" fontId="219" fillId="0" borderId="2395" applyBorder="0">
      <protection locked="0"/>
    </xf>
    <xf numFmtId="4" fontId="27" fillId="19" borderId="2405" applyNumberFormat="0" applyProtection="0">
      <alignment horizontal="left" vertical="center" indent="1"/>
    </xf>
    <xf numFmtId="311" fontId="219" fillId="0" borderId="2383" applyBorder="0">
      <protection locked="0"/>
    </xf>
    <xf numFmtId="274" fontId="35" fillId="0" borderId="2403"/>
    <xf numFmtId="232" fontId="35" fillId="0" borderId="2388">
      <alignment horizontal="right" vertical="center"/>
      <protection locked="0"/>
    </xf>
    <xf numFmtId="4" fontId="27" fillId="19" borderId="2393" applyNumberFormat="0" applyProtection="0">
      <alignment horizontal="left" vertical="center" indent="1"/>
    </xf>
    <xf numFmtId="234" fontId="35" fillId="0" borderId="2545">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40" fontId="26" fillId="0" borderId="2386" applyFill="0"/>
    <xf numFmtId="274" fontId="35" fillId="0" borderId="2391"/>
    <xf numFmtId="0" fontId="85" fillId="0" borderId="2392"/>
    <xf numFmtId="0" fontId="148" fillId="0" borderId="2385" applyNumberFormat="0" applyAlignment="0" applyProtection="0">
      <alignment horizontal="left" vertical="center"/>
    </xf>
    <xf numFmtId="323" fontId="3" fillId="23" borderId="2384" applyFill="0" applyBorder="0" applyAlignment="0">
      <alignment horizontal="centerContinuous"/>
    </xf>
    <xf numFmtId="311" fontId="219" fillId="0" borderId="2383" applyBorder="0">
      <protection locked="0"/>
    </xf>
    <xf numFmtId="0" fontId="103" fillId="38" borderId="2761"/>
    <xf numFmtId="4" fontId="27" fillId="19" borderId="2405" applyNumberFormat="0" applyProtection="0">
      <alignment horizontal="left" vertical="center" indent="1"/>
    </xf>
    <xf numFmtId="311" fontId="219" fillId="0" borderId="2383" applyBorder="0">
      <protection locked="0"/>
    </xf>
    <xf numFmtId="4" fontId="27" fillId="19" borderId="2393" applyNumberFormat="0" applyProtection="0">
      <alignment horizontal="left" vertical="center" indent="1"/>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74" fontId="35" fillId="0" borderId="2391"/>
    <xf numFmtId="0" fontId="85" fillId="0" borderId="2392"/>
    <xf numFmtId="0" fontId="35" fillId="0" borderId="2724">
      <alignment vertical="center"/>
      <protection locked="0"/>
    </xf>
    <xf numFmtId="311" fontId="219" fillId="0" borderId="2383" applyBorder="0">
      <protection locked="0"/>
    </xf>
    <xf numFmtId="274" fontId="35" fillId="0" borderId="2403"/>
    <xf numFmtId="311"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74" fontId="35" fillId="0" borderId="2403"/>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311"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0" fontId="26" fillId="0" borderId="2398" applyFill="0"/>
    <xf numFmtId="274" fontId="35" fillId="0" borderId="2403"/>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236" fontId="35" fillId="0" borderId="2532">
      <alignment horizontal="center" vertical="center"/>
      <protection locked="0"/>
    </xf>
    <xf numFmtId="274" fontId="35" fillId="0" borderId="2427"/>
    <xf numFmtId="235" fontId="35" fillId="0" borderId="2448">
      <alignment horizontal="right" vertical="center"/>
      <protection locked="0"/>
    </xf>
    <xf numFmtId="236" fontId="35" fillId="0" borderId="2484">
      <alignment horizontal="right" vertical="center"/>
      <protection locked="0"/>
    </xf>
    <xf numFmtId="0" fontId="85" fillId="0" borderId="2416"/>
    <xf numFmtId="232" fontId="35" fillId="0" borderId="2436">
      <alignment horizontal="right" vertical="center"/>
      <protection locked="0"/>
    </xf>
    <xf numFmtId="1" fontId="3" fillId="1" borderId="2502">
      <protection locked="0"/>
    </xf>
    <xf numFmtId="232" fontId="35" fillId="0" borderId="2412">
      <alignment horizontal="right" vertical="center"/>
      <protection locked="0"/>
    </xf>
    <xf numFmtId="234" fontId="35" fillId="0" borderId="2412">
      <alignment horizontal="center" vertical="center"/>
      <protection locked="0"/>
    </xf>
    <xf numFmtId="236" fontId="35" fillId="0" borderId="2412">
      <alignment horizontal="center" vertical="center"/>
      <protection locked="0"/>
    </xf>
    <xf numFmtId="323" fontId="3" fillId="23" borderId="2444" applyFill="0" applyBorder="0" applyAlignment="0">
      <alignment horizontal="centerContinuous"/>
    </xf>
    <xf numFmtId="0" fontId="148" fillId="0" borderId="2504" applyNumberFormat="0" applyAlignment="0" applyProtection="0">
      <alignment horizontal="left" vertical="center"/>
    </xf>
    <xf numFmtId="232" fontId="35" fillId="0" borderId="2448">
      <alignment horizontal="center" vertical="center"/>
      <protection locked="0"/>
    </xf>
    <xf numFmtId="0" fontId="35" fillId="0" borderId="2532">
      <alignment vertical="center"/>
      <protection locked="0"/>
    </xf>
    <xf numFmtId="49" fontId="36" fillId="0" borderId="2082"/>
    <xf numFmtId="270" fontId="115" fillId="46" borderId="2069">
      <protection hidden="1"/>
    </xf>
    <xf numFmtId="15" fontId="35" fillId="0" borderId="2496">
      <alignment horizontal="center" vertical="center"/>
      <protection locked="0"/>
    </xf>
    <xf numFmtId="0" fontId="103" fillId="38" borderId="2508"/>
    <xf numFmtId="0" fontId="85" fillId="0" borderId="2477"/>
    <xf numFmtId="233" fontId="35" fillId="0" borderId="2436">
      <alignment horizontal="center" vertical="center"/>
      <protection locked="0"/>
    </xf>
    <xf numFmtId="244" fontId="85" fillId="0" borderId="2498"/>
    <xf numFmtId="237" fontId="35" fillId="0" borderId="2520">
      <alignment horizontal="right" vertical="center"/>
      <protection locked="0"/>
    </xf>
    <xf numFmtId="0" fontId="118" fillId="21" borderId="1987"/>
    <xf numFmtId="0" fontId="110" fillId="43" borderId="1987" applyNumberFormat="0" applyFont="0" applyAlignment="0" applyProtection="0"/>
    <xf numFmtId="237" fontId="35" fillId="0" borderId="2460">
      <alignment horizontal="right" vertical="center"/>
      <protection locked="0"/>
    </xf>
    <xf numFmtId="323" fontId="3" fillId="23" borderId="2528" applyFill="0" applyBorder="0" applyAlignment="0">
      <alignment horizontal="centerContinuous"/>
    </xf>
    <xf numFmtId="9" fontId="36" fillId="71" borderId="1987" applyProtection="0">
      <alignment horizontal="right"/>
      <protection locked="0"/>
    </xf>
    <xf numFmtId="311" fontId="219" fillId="0" borderId="2491" applyBorder="0">
      <protection locked="0"/>
    </xf>
    <xf numFmtId="235" fontId="35" fillId="0" borderId="2473">
      <alignment horizontal="center" vertical="center"/>
      <protection locked="0"/>
    </xf>
    <xf numFmtId="235" fontId="35" fillId="0" borderId="2460">
      <alignment horizontal="right" vertical="center"/>
      <protection locked="0"/>
    </xf>
    <xf numFmtId="274" fontId="35" fillId="0" borderId="2499"/>
    <xf numFmtId="311" fontId="219" fillId="0" borderId="2443" applyBorder="0">
      <protection locked="0"/>
    </xf>
    <xf numFmtId="4" fontId="27" fillId="19" borderId="2501" applyNumberFormat="0" applyProtection="0">
      <alignment horizontal="left" vertical="center" indent="1"/>
    </xf>
    <xf numFmtId="235" fontId="35" fillId="0" borderId="2496">
      <alignment horizontal="center" vertical="center"/>
      <protection locked="0"/>
    </xf>
    <xf numFmtId="236" fontId="35" fillId="0" borderId="2532">
      <alignment horizontal="center" vertical="center"/>
      <protection locked="0"/>
    </xf>
    <xf numFmtId="234" fontId="35" fillId="0" borderId="2496">
      <alignment horizontal="right" vertical="center"/>
      <protection locked="0"/>
    </xf>
    <xf numFmtId="234" fontId="35" fillId="0" borderId="2496">
      <alignment horizontal="center" vertical="center"/>
      <protection locked="0"/>
    </xf>
    <xf numFmtId="0" fontId="85" fillId="0" borderId="2404"/>
    <xf numFmtId="235" fontId="35" fillId="0" borderId="2496">
      <alignment horizontal="right" vertical="center"/>
      <protection locked="0"/>
    </xf>
    <xf numFmtId="311" fontId="219" fillId="0" borderId="2491" applyBorder="0">
      <protection locked="0"/>
    </xf>
    <xf numFmtId="274" fontId="35" fillId="0" borderId="2403"/>
    <xf numFmtId="0" fontId="103" fillId="38" borderId="2401"/>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0" fontId="35" fillId="0" borderId="2496">
      <alignment vertical="center"/>
      <protection locked="0"/>
    </xf>
    <xf numFmtId="236" fontId="35" fillId="0" borderId="2496">
      <alignment horizontal="center" vertical="center"/>
      <protection locked="0"/>
    </xf>
    <xf numFmtId="0" fontId="103" fillId="38" borderId="2508"/>
    <xf numFmtId="311" fontId="219" fillId="0" borderId="2395" applyBorder="0">
      <protection locked="0"/>
    </xf>
    <xf numFmtId="311" fontId="219" fillId="0" borderId="2923" applyBorder="0">
      <protection locked="0"/>
    </xf>
    <xf numFmtId="234" fontId="35" fillId="0" borderId="2473">
      <alignment horizontal="center" vertical="center"/>
      <protection locked="0"/>
    </xf>
    <xf numFmtId="0" fontId="85" fillId="0" borderId="2404"/>
    <xf numFmtId="236" fontId="35" fillId="0" borderId="2496">
      <alignment horizontal="right" vertical="center"/>
      <protection locked="0"/>
    </xf>
    <xf numFmtId="234" fontId="35" fillId="0" borderId="2496">
      <alignment horizontal="center" vertical="center"/>
      <protection locked="0"/>
    </xf>
    <xf numFmtId="274" fontId="35" fillId="0" borderId="2403"/>
    <xf numFmtId="244" fontId="85" fillId="0" borderId="2402"/>
    <xf numFmtId="0" fontId="103" fillId="38" borderId="2401"/>
    <xf numFmtId="233" fontId="35" fillId="0" borderId="2448">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4" fontId="27" fillId="19" borderId="2405" applyNumberFormat="0" applyProtection="0">
      <alignment horizontal="left" vertical="center" indent="1"/>
    </xf>
    <xf numFmtId="236" fontId="35" fillId="0" borderId="2520">
      <alignment horizontal="center" vertical="center"/>
      <protection locked="0"/>
    </xf>
    <xf numFmtId="0" fontId="85" fillId="0" borderId="2452"/>
    <xf numFmtId="233" fontId="35" fillId="0" borderId="2507">
      <alignment horizontal="right" vertical="center"/>
      <protection locked="0"/>
    </xf>
    <xf numFmtId="234" fontId="35" fillId="0" borderId="2460">
      <alignment horizontal="center" vertical="center"/>
      <protection locked="0"/>
    </xf>
    <xf numFmtId="232" fontId="35" fillId="0" borderId="2520">
      <alignment horizontal="center" vertical="center"/>
      <protection locked="0"/>
    </xf>
    <xf numFmtId="0" fontId="103" fillId="38" borderId="2508"/>
    <xf numFmtId="0" fontId="85" fillId="0" borderId="2488"/>
    <xf numFmtId="274" fontId="35" fillId="0" borderId="2415"/>
    <xf numFmtId="0" fontId="85" fillId="0" borderId="2500"/>
    <xf numFmtId="0" fontId="95" fillId="0" borderId="2506" applyNumberFormat="0" applyFill="0" applyAlignment="0" applyProtection="0"/>
    <xf numFmtId="4" fontId="27" fillId="19" borderId="2405" applyNumberFormat="0" applyProtection="0">
      <alignment horizontal="left" vertical="center" indent="1"/>
    </xf>
    <xf numFmtId="0" fontId="35" fillId="0" borderId="2460">
      <alignment vertical="center"/>
      <protection locked="0"/>
    </xf>
    <xf numFmtId="4" fontId="27" fillId="19" borderId="2405" applyNumberFormat="0" applyProtection="0">
      <alignment horizontal="left" vertical="center" indent="1"/>
    </xf>
    <xf numFmtId="15" fontId="35" fillId="0" borderId="2436">
      <alignment horizontal="center" vertical="center"/>
      <protection locked="0"/>
    </xf>
    <xf numFmtId="274" fontId="35" fillId="0" borderId="2427"/>
    <xf numFmtId="15" fontId="35" fillId="0" borderId="2424">
      <alignment horizontal="center" vertical="center"/>
      <protection locked="0"/>
    </xf>
    <xf numFmtId="232" fontId="35" fillId="0" borderId="2532">
      <alignment horizontal="center" vertical="center"/>
      <protection locked="0"/>
    </xf>
    <xf numFmtId="0" fontId="35" fillId="0" borderId="2496">
      <alignment vertical="center"/>
      <protection locked="0"/>
    </xf>
    <xf numFmtId="0" fontId="85" fillId="0" borderId="2500"/>
    <xf numFmtId="4" fontId="27" fillId="19" borderId="2453" applyNumberFormat="0" applyProtection="0">
      <alignment horizontal="left" vertical="center" indent="1"/>
    </xf>
    <xf numFmtId="0" fontId="103" fillId="38" borderId="2497"/>
    <xf numFmtId="49" fontId="100" fillId="41" borderId="1987">
      <alignment horizontal="center"/>
    </xf>
    <xf numFmtId="271" fontId="115" fillId="18" borderId="2069">
      <alignment horizontal="right"/>
    </xf>
    <xf numFmtId="269" fontId="115" fillId="45" borderId="2069">
      <protection hidden="1"/>
    </xf>
    <xf numFmtId="244" fontId="85" fillId="0" borderId="2498"/>
    <xf numFmtId="232" fontId="35" fillId="0" borderId="2448">
      <alignment horizontal="right" vertical="center"/>
      <protection locked="0"/>
    </xf>
    <xf numFmtId="235" fontId="35" fillId="0" borderId="2496">
      <alignment horizontal="center" vertical="center"/>
      <protection locked="0"/>
    </xf>
    <xf numFmtId="233" fontId="35" fillId="0" borderId="2532">
      <alignment horizontal="right" vertical="center"/>
      <protection locked="0"/>
    </xf>
    <xf numFmtId="15" fontId="35" fillId="0" borderId="2496">
      <alignment horizontal="center" vertical="center"/>
      <protection locked="0"/>
    </xf>
    <xf numFmtId="236" fontId="35" fillId="0" borderId="2507">
      <alignment horizontal="right" vertical="center"/>
      <protection locked="0"/>
    </xf>
    <xf numFmtId="235" fontId="35" fillId="0" borderId="2424">
      <alignment horizontal="right" vertical="center"/>
      <protection locked="0"/>
    </xf>
    <xf numFmtId="232" fontId="35" fillId="0" borderId="2424">
      <alignment horizontal="right" vertical="center"/>
      <protection locked="0"/>
    </xf>
    <xf numFmtId="234" fontId="35" fillId="0" borderId="2424">
      <alignment horizontal="center" vertical="center"/>
      <protection locked="0"/>
    </xf>
    <xf numFmtId="0" fontId="95" fillId="0" borderId="2423"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95" fillId="0" borderId="2519" applyNumberFormat="0" applyFill="0" applyAlignment="0" applyProtection="0"/>
    <xf numFmtId="4" fontId="27" fillId="19" borderId="2429" applyNumberFormat="0" applyProtection="0">
      <alignment horizontal="left" vertical="center" indent="1"/>
    </xf>
    <xf numFmtId="236" fontId="35" fillId="0" borderId="2532">
      <alignment horizontal="right" vertical="center"/>
      <protection locked="0"/>
    </xf>
    <xf numFmtId="232" fontId="35" fillId="0" borderId="2532">
      <alignment horizontal="center" vertical="center"/>
      <protection locked="0"/>
    </xf>
    <xf numFmtId="274" fontId="35" fillId="0" borderId="2510"/>
    <xf numFmtId="309"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448">
      <alignment vertical="center"/>
      <protection locked="0"/>
    </xf>
    <xf numFmtId="49" fontId="100" fillId="41" borderId="1987">
      <alignment horizontal="center"/>
    </xf>
    <xf numFmtId="234" fontId="35" fillId="0" borderId="2496">
      <alignment horizontal="center" vertical="center"/>
      <protection locked="0"/>
    </xf>
    <xf numFmtId="244" fontId="85" fillId="0" borderId="2426"/>
    <xf numFmtId="233" fontId="35" fillId="0" borderId="2496">
      <alignment horizontal="right" vertical="center"/>
      <protection locked="0"/>
    </xf>
    <xf numFmtId="232" fontId="35" fillId="0" borderId="2496">
      <alignment horizontal="center" vertical="center"/>
      <protection locked="0"/>
    </xf>
    <xf numFmtId="234" fontId="35" fillId="0" borderId="2507">
      <alignment horizontal="center" vertical="center"/>
      <protection locked="0"/>
    </xf>
    <xf numFmtId="234" fontId="35" fillId="0" borderId="2424">
      <alignment horizontal="right" vertical="center"/>
      <protection locked="0"/>
    </xf>
    <xf numFmtId="1" fontId="3" fillId="1" borderId="2226">
      <protection locked="0"/>
    </xf>
    <xf numFmtId="4" fontId="27" fillId="19" borderId="2501" applyNumberFormat="0" applyProtection="0">
      <alignment horizontal="left" vertical="center" indent="1"/>
    </xf>
    <xf numFmtId="237" fontId="35" fillId="0" borderId="2507">
      <alignment horizontal="right" vertical="center"/>
      <protection locked="0"/>
    </xf>
    <xf numFmtId="274" fontId="35" fillId="0" borderId="2439"/>
    <xf numFmtId="274" fontId="35" fillId="0" borderId="2523"/>
    <xf numFmtId="232" fontId="35" fillId="0" borderId="2436">
      <alignment horizontal="center" vertical="center"/>
      <protection locked="0"/>
    </xf>
    <xf numFmtId="235" fontId="35" fillId="0" borderId="2436">
      <alignment horizontal="center" vertical="center"/>
      <protection locked="0"/>
    </xf>
    <xf numFmtId="0" fontId="85" fillId="0" borderId="2440"/>
    <xf numFmtId="311" fontId="219" fillId="0" borderId="2491" applyBorder="0">
      <protection locked="0"/>
    </xf>
    <xf numFmtId="234" fontId="35" fillId="0" borderId="2460">
      <alignment horizontal="right" vertical="center"/>
      <protection locked="0"/>
    </xf>
    <xf numFmtId="0" fontId="95" fillId="0" borderId="2447" applyNumberFormat="0" applyFill="0" applyAlignment="0" applyProtection="0"/>
    <xf numFmtId="323" fontId="3" fillId="23" borderId="2492" applyFill="0" applyBorder="0" applyAlignment="0">
      <alignment horizontal="centerContinuous"/>
    </xf>
    <xf numFmtId="175" fontId="46" fillId="0" borderId="1987"/>
    <xf numFmtId="234" fontId="35" fillId="0" borderId="2448">
      <alignment horizontal="center" vertical="center"/>
      <protection locked="0"/>
    </xf>
    <xf numFmtId="0" fontId="35" fillId="0" borderId="1987" applyFill="0">
      <alignment horizontal="center" vertical="center"/>
    </xf>
    <xf numFmtId="274" fontId="35" fillId="0" borderId="2535"/>
    <xf numFmtId="49" fontId="100" fillId="41" borderId="1651">
      <alignment horizontal="center"/>
    </xf>
    <xf numFmtId="0" fontId="103" fillId="38" borderId="2449"/>
    <xf numFmtId="244" fontId="85" fillId="0" borderId="2498"/>
    <xf numFmtId="0" fontId="103" fillId="38" borderId="2425"/>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3" fontId="35" fillId="0" borderId="2424">
      <alignment horizontal="right" vertical="center"/>
      <protection locked="0"/>
    </xf>
    <xf numFmtId="237" fontId="35" fillId="0" borderId="2424">
      <alignment horizontal="right" vertical="center"/>
      <protection locked="0"/>
    </xf>
    <xf numFmtId="232" fontId="35" fillId="0" borderId="2424">
      <alignment horizontal="right" vertical="center"/>
      <protection locked="0"/>
    </xf>
    <xf numFmtId="236" fontId="35" fillId="0" borderId="2424">
      <alignment horizontal="center" vertical="center"/>
      <protection locked="0"/>
    </xf>
    <xf numFmtId="235" fontId="35" fillId="0" borderId="2424">
      <alignment horizontal="center" vertical="center"/>
      <protection locked="0"/>
    </xf>
    <xf numFmtId="233" fontId="35" fillId="0" borderId="2424">
      <alignment horizontal="center" vertical="center"/>
      <protection locked="0"/>
    </xf>
    <xf numFmtId="15" fontId="35" fillId="0" borderId="2424">
      <alignment horizontal="center" vertical="center"/>
      <protection locked="0"/>
    </xf>
    <xf numFmtId="232" fontId="35" fillId="0" borderId="2424">
      <alignment horizontal="center" vertical="center"/>
      <protection locked="0"/>
    </xf>
    <xf numFmtId="0" fontId="95" fillId="0" borderId="2423" applyNumberFormat="0" applyFill="0" applyAlignment="0" applyProtection="0"/>
    <xf numFmtId="311" fontId="219" fillId="0" borderId="2419" applyBorder="0">
      <protection locked="0"/>
    </xf>
    <xf numFmtId="233" fontId="35" fillId="0" borderId="2473">
      <alignment horizontal="right" vertical="center"/>
      <protection locked="0"/>
    </xf>
    <xf numFmtId="311" fontId="219" fillId="0" borderId="2419" applyBorder="0">
      <protection locked="0"/>
    </xf>
    <xf numFmtId="0" fontId="85" fillId="0" borderId="2428"/>
    <xf numFmtId="232" fontId="35" fillId="0" borderId="2507">
      <alignment horizontal="right" vertical="center"/>
      <protection locked="0"/>
    </xf>
    <xf numFmtId="274" fontId="35" fillId="0" borderId="2427"/>
    <xf numFmtId="244" fontId="85" fillId="0" borderId="2426"/>
    <xf numFmtId="233" fontId="35" fillId="0" borderId="2496">
      <alignment horizontal="center" vertical="center"/>
      <protection locked="0"/>
    </xf>
    <xf numFmtId="0" fontId="103" fillId="38" borderId="2425"/>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3" fontId="35" fillId="0" borderId="2424">
      <alignment horizontal="right" vertical="center"/>
      <protection locked="0"/>
    </xf>
    <xf numFmtId="237" fontId="35" fillId="0" borderId="2424">
      <alignment horizontal="right" vertical="center"/>
      <protection locked="0"/>
    </xf>
    <xf numFmtId="232" fontId="35" fillId="0" borderId="2424">
      <alignment horizontal="right" vertical="center"/>
      <protection locked="0"/>
    </xf>
    <xf numFmtId="271" fontId="115" fillId="18" borderId="2069">
      <alignment horizontal="right"/>
    </xf>
    <xf numFmtId="244" fontId="85" fillId="0" borderId="2522"/>
    <xf numFmtId="0" fontId="59" fillId="74" borderId="2089">
      <alignment horizontal="left" vertical="center" wrapText="1"/>
    </xf>
    <xf numFmtId="323" fontId="3" fillId="23" borderId="2492" applyFill="0" applyBorder="0" applyAlignment="0">
      <alignment horizontal="centerContinuous"/>
    </xf>
    <xf numFmtId="233" fontId="35" fillId="0" borderId="2545">
      <alignment horizontal="right" vertical="center"/>
      <protection locked="0"/>
    </xf>
    <xf numFmtId="323" fontId="3" fillId="23" borderId="2503" applyFill="0" applyBorder="0" applyAlignment="0">
      <alignment horizontal="centerContinuous"/>
    </xf>
    <xf numFmtId="232" fontId="35" fillId="0" borderId="2496">
      <alignment horizontal="center" vertical="center"/>
      <protection locked="0"/>
    </xf>
    <xf numFmtId="232" fontId="35" fillId="0" borderId="2460">
      <alignment horizontal="right" vertical="center"/>
      <protection locked="0"/>
    </xf>
    <xf numFmtId="15" fontId="35" fillId="0" borderId="2507">
      <alignment horizontal="center" vertical="center"/>
      <protection locked="0"/>
    </xf>
    <xf numFmtId="4" fontId="27" fillId="19" borderId="2429" applyNumberFormat="0" applyProtection="0">
      <alignment horizontal="left" vertical="center" indent="1"/>
    </xf>
    <xf numFmtId="232" fontId="35" fillId="0" borderId="2460">
      <alignment horizontal="center" vertical="center"/>
      <protection locked="0"/>
    </xf>
    <xf numFmtId="0" fontId="115" fillId="18" borderId="2069" applyProtection="0">
      <alignment horizontal="right"/>
      <protection locked="0"/>
    </xf>
    <xf numFmtId="323" fontId="3" fillId="23" borderId="2396" applyFill="0" applyBorder="0" applyAlignment="0">
      <alignment horizontal="centerContinuous"/>
    </xf>
    <xf numFmtId="232" fontId="35" fillId="0" borderId="2496">
      <alignment horizontal="center" vertical="center"/>
      <protection locked="0"/>
    </xf>
    <xf numFmtId="233" fontId="35" fillId="0" borderId="2496">
      <alignment horizontal="right" vertical="center"/>
      <protection locked="0"/>
    </xf>
    <xf numFmtId="240" fontId="26" fillId="0" borderId="2505" applyFill="0"/>
    <xf numFmtId="233" fontId="35" fillId="0" borderId="2424">
      <alignment horizontal="right" vertical="center"/>
      <protection locked="0"/>
    </xf>
    <xf numFmtId="237" fontId="35" fillId="0" borderId="2424">
      <alignment horizontal="right" vertical="center"/>
      <protection locked="0"/>
    </xf>
    <xf numFmtId="236" fontId="35" fillId="0" borderId="2424">
      <alignment horizontal="center" vertical="center"/>
      <protection locked="0"/>
    </xf>
    <xf numFmtId="234" fontId="35" fillId="0" borderId="2424">
      <alignment horizontal="center" vertical="center"/>
      <protection locked="0"/>
    </xf>
    <xf numFmtId="15" fontId="35" fillId="0" borderId="2424">
      <alignment horizontal="center" vertical="center"/>
      <protection locked="0"/>
    </xf>
    <xf numFmtId="232" fontId="35" fillId="0" borderId="2424">
      <alignment horizontal="center" vertical="center"/>
      <protection locked="0"/>
    </xf>
    <xf numFmtId="0" fontId="103" fillId="38" borderId="2533"/>
    <xf numFmtId="236" fontId="35" fillId="0" borderId="2507">
      <alignment horizontal="center" vertical="center"/>
      <protection locked="0"/>
    </xf>
    <xf numFmtId="1" fontId="3" fillId="1" borderId="2538">
      <protection locked="0"/>
    </xf>
    <xf numFmtId="237" fontId="35" fillId="0" borderId="2496">
      <alignment horizontal="right" vertical="center"/>
      <protection locked="0"/>
    </xf>
    <xf numFmtId="0" fontId="148" fillId="0" borderId="2397" applyNumberFormat="0" applyAlignment="0" applyProtection="0">
      <alignment horizontal="left" vertical="center"/>
    </xf>
    <xf numFmtId="274" fontId="35" fillId="0" borderId="2487"/>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429" applyNumberFormat="0" applyProtection="0">
      <alignment horizontal="left" vertical="center" indent="1"/>
    </xf>
    <xf numFmtId="0" fontId="85" fillId="0" borderId="2511"/>
    <xf numFmtId="0" fontId="148" fillId="0" borderId="2493" applyNumberFormat="0" applyAlignment="0" applyProtection="0">
      <alignment horizontal="left" vertical="center"/>
    </xf>
    <xf numFmtId="0" fontId="103" fillId="38" borderId="2485"/>
    <xf numFmtId="234" fontId="35" fillId="0" borderId="2473">
      <alignment horizontal="right" vertical="center"/>
      <protection locked="0"/>
    </xf>
    <xf numFmtId="1" fontId="3" fillId="1" borderId="2418">
      <protection locked="0"/>
    </xf>
    <xf numFmtId="237" fontId="35" fillId="0" borderId="2473">
      <alignment horizontal="right" vertical="center"/>
      <protection locked="0"/>
    </xf>
    <xf numFmtId="49" fontId="36" fillId="0" borderId="2082"/>
    <xf numFmtId="0" fontId="35" fillId="0" borderId="2473">
      <alignment vertical="center"/>
      <protection locked="0"/>
    </xf>
    <xf numFmtId="15" fontId="35" fillId="0" borderId="2473">
      <alignment horizontal="center" vertical="center"/>
      <protection locked="0"/>
    </xf>
    <xf numFmtId="232" fontId="35" fillId="0" borderId="2473">
      <alignment horizontal="center" vertical="center"/>
      <protection locked="0"/>
    </xf>
    <xf numFmtId="0" fontId="95" fillId="0" borderId="2472" applyNumberFormat="0" applyFill="0" applyAlignment="0" applyProtection="0"/>
    <xf numFmtId="236" fontId="35" fillId="0" borderId="2532">
      <alignment horizontal="right" vertical="center"/>
      <protection locked="0"/>
    </xf>
    <xf numFmtId="311" fontId="219" fillId="0" borderId="2419" applyBorder="0">
      <protection locked="0"/>
    </xf>
    <xf numFmtId="234" fontId="35" fillId="0" borderId="2532">
      <alignment horizontal="center" vertical="center"/>
      <protection locked="0"/>
    </xf>
    <xf numFmtId="232" fontId="35" fillId="0" borderId="2496">
      <alignment horizontal="right" vertical="center"/>
      <protection locked="0"/>
    </xf>
    <xf numFmtId="0" fontId="95" fillId="0" borderId="2495" applyNumberFormat="0" applyFill="0" applyAlignment="0" applyProtection="0"/>
    <xf numFmtId="4" fontId="27" fillId="19" borderId="2512" applyNumberFormat="0" applyProtection="0">
      <alignment horizontal="left" vertical="center" indent="1"/>
    </xf>
    <xf numFmtId="233" fontId="35" fillId="0" borderId="2460">
      <alignment horizontal="right" vertical="center"/>
      <protection locked="0"/>
    </xf>
    <xf numFmtId="232" fontId="35" fillId="0" borderId="2460">
      <alignment horizontal="right" vertical="center"/>
      <protection locked="0"/>
    </xf>
    <xf numFmtId="236" fontId="35" fillId="0" borderId="2460">
      <alignment horizontal="center" vertical="center"/>
      <protection locked="0"/>
    </xf>
    <xf numFmtId="234" fontId="35" fillId="0" borderId="2460">
      <alignment horizontal="center" vertical="center"/>
      <protection locked="0"/>
    </xf>
    <xf numFmtId="1" fontId="3" fillId="1" borderId="2442">
      <protection locked="0"/>
    </xf>
    <xf numFmtId="0" fontId="95" fillId="0" borderId="2506" applyNumberFormat="0" applyFill="0" applyAlignment="0" applyProtection="0"/>
    <xf numFmtId="0" fontId="148" fillId="0" borderId="2110">
      <alignment horizontal="left" vertical="center"/>
    </xf>
    <xf numFmtId="234" fontId="35" fillId="0" borderId="2520">
      <alignment horizontal="center" vertical="center"/>
      <protection locked="0"/>
    </xf>
    <xf numFmtId="237" fontId="35" fillId="0" borderId="2532">
      <alignment horizontal="right" vertical="center"/>
      <protection locked="0"/>
    </xf>
    <xf numFmtId="0" fontId="110" fillId="43" borderId="1987" applyNumberFormat="0" applyFont="0" applyAlignment="0" applyProtection="0"/>
    <xf numFmtId="244" fontId="85" fillId="0" borderId="2498"/>
    <xf numFmtId="168" fontId="3" fillId="8" borderId="1987" applyNumberFormat="0" applyFont="0" applyBorder="0" applyAlignment="0" applyProtection="0"/>
    <xf numFmtId="0" fontId="103" fillId="38" borderId="2497"/>
    <xf numFmtId="236" fontId="35" fillId="0" borderId="2496">
      <alignment horizontal="right" vertical="center"/>
      <protection locked="0"/>
    </xf>
    <xf numFmtId="233" fontId="35" fillId="0" borderId="2496">
      <alignment horizontal="right" vertical="center"/>
      <protection locked="0"/>
    </xf>
    <xf numFmtId="237" fontId="35" fillId="0" borderId="2496">
      <alignment horizontal="right" vertical="center"/>
      <protection locked="0"/>
    </xf>
    <xf numFmtId="232" fontId="35" fillId="0" borderId="2496">
      <alignment horizontal="right" vertical="center"/>
      <protection locked="0"/>
    </xf>
    <xf numFmtId="0" fontId="35" fillId="0" borderId="2496">
      <alignment vertical="center"/>
      <protection locked="0"/>
    </xf>
    <xf numFmtId="236" fontId="35" fillId="0" borderId="2496">
      <alignment horizontal="center" vertical="center"/>
      <protection locked="0"/>
    </xf>
    <xf numFmtId="235" fontId="35" fillId="0" borderId="2496">
      <alignment horizontal="center" vertical="center"/>
      <protection locked="0"/>
    </xf>
    <xf numFmtId="15" fontId="35" fillId="0" borderId="2496">
      <alignment horizontal="center" vertical="center"/>
      <protection locked="0"/>
    </xf>
    <xf numFmtId="0" fontId="85" fillId="0" borderId="2404"/>
    <xf numFmtId="232" fontId="35" fillId="0" borderId="2496">
      <alignment horizontal="center" vertical="center"/>
      <protection locked="0"/>
    </xf>
    <xf numFmtId="175" fontId="3" fillId="9" borderId="2110" applyNumberFormat="0" applyFont="0" applyBorder="0" applyAlignment="0">
      <alignment horizontal="centerContinuous"/>
    </xf>
    <xf numFmtId="274" fontId="35" fillId="0" borderId="2499"/>
    <xf numFmtId="244" fontId="85" fillId="0" borderId="2498"/>
    <xf numFmtId="235" fontId="35" fillId="0" borderId="2496">
      <alignment horizontal="right" vertical="center"/>
      <protection locked="0"/>
    </xf>
    <xf numFmtId="234" fontId="35" fillId="0" borderId="2496">
      <alignment horizontal="right" vertical="center"/>
      <protection locked="0"/>
    </xf>
    <xf numFmtId="233" fontId="35" fillId="0" borderId="2496">
      <alignment horizontal="right" vertical="center"/>
      <protection locked="0"/>
    </xf>
    <xf numFmtId="232" fontId="35" fillId="0" borderId="2496">
      <alignment horizontal="right" vertical="center"/>
      <protection locked="0"/>
    </xf>
    <xf numFmtId="0" fontId="35" fillId="0" borderId="2496">
      <alignment vertical="center"/>
      <protection locked="0"/>
    </xf>
    <xf numFmtId="236" fontId="35" fillId="0" borderId="2496">
      <alignment horizontal="center" vertical="center"/>
      <protection locked="0"/>
    </xf>
    <xf numFmtId="233" fontId="35" fillId="0" borderId="2496">
      <alignment horizontal="center" vertical="center"/>
      <protection locked="0"/>
    </xf>
    <xf numFmtId="1" fontId="3" fillId="1" borderId="2466">
      <protection locked="0"/>
    </xf>
    <xf numFmtId="185" fontId="47" fillId="57" borderId="1987" applyFont="0" applyFill="0" applyBorder="0" applyAlignment="0" applyProtection="0">
      <protection locked="0"/>
    </xf>
    <xf numFmtId="323" fontId="3" fillId="23" borderId="2420" applyFill="0" applyBorder="0" applyAlignment="0">
      <alignment horizontal="centerContinuous"/>
    </xf>
    <xf numFmtId="311" fontId="219" fillId="0" borderId="2527" applyBorder="0">
      <protection locked="0"/>
    </xf>
    <xf numFmtId="0" fontId="148" fillId="0" borderId="2421" applyNumberFormat="0" applyAlignment="0" applyProtection="0">
      <alignment horizontal="left" vertical="center"/>
    </xf>
    <xf numFmtId="0" fontId="85" fillId="0" borderId="2500"/>
    <xf numFmtId="172" fontId="55" fillId="9" borderId="1987">
      <alignment horizontal="right"/>
      <protection locked="0"/>
    </xf>
    <xf numFmtId="274" fontId="35" fillId="0" borderId="2499"/>
    <xf numFmtId="244" fontId="85" fillId="0" borderId="2498"/>
    <xf numFmtId="0" fontId="148" fillId="0" borderId="2445" applyNumberFormat="0" applyAlignment="0" applyProtection="0">
      <alignment horizontal="left" vertical="center"/>
    </xf>
    <xf numFmtId="236" fontId="35" fillId="0" borderId="2496">
      <alignment horizontal="right" vertical="center"/>
      <protection locked="0"/>
    </xf>
    <xf numFmtId="235" fontId="35" fillId="0" borderId="2496">
      <alignment horizontal="right" vertical="center"/>
      <protection locked="0"/>
    </xf>
    <xf numFmtId="234" fontId="35" fillId="0" borderId="2496">
      <alignment horizontal="right" vertical="center"/>
      <protection locked="0"/>
    </xf>
    <xf numFmtId="232" fontId="35" fillId="0" borderId="2496">
      <alignment horizontal="right" vertical="center"/>
      <protection locked="0"/>
    </xf>
    <xf numFmtId="236" fontId="35" fillId="0" borderId="2496">
      <alignment horizontal="center" vertical="center"/>
      <protection locked="0"/>
    </xf>
    <xf numFmtId="235" fontId="35" fillId="0" borderId="2496">
      <alignment horizontal="center" vertical="center"/>
      <protection locked="0"/>
    </xf>
    <xf numFmtId="15" fontId="35" fillId="0" borderId="2496">
      <alignment horizontal="center" vertical="center"/>
      <protection locked="0"/>
    </xf>
    <xf numFmtId="232" fontId="35" fillId="0" borderId="2496">
      <alignment horizontal="center" vertical="center"/>
      <protection locked="0"/>
    </xf>
    <xf numFmtId="0" fontId="95" fillId="0" borderId="2495" applyNumberFormat="0" applyFill="0" applyAlignment="0" applyProtection="0"/>
    <xf numFmtId="233" fontId="35" fillId="0" borderId="2507">
      <alignment horizontal="right" vertical="center"/>
      <protection locked="0"/>
    </xf>
    <xf numFmtId="0" fontId="35" fillId="0" borderId="2507">
      <alignment vertical="center"/>
      <protection locked="0"/>
    </xf>
    <xf numFmtId="274" fontId="35" fillId="0" borderId="2499"/>
    <xf numFmtId="234" fontId="35" fillId="0" borderId="2532">
      <alignment horizontal="right" vertical="center"/>
      <protection locked="0"/>
    </xf>
    <xf numFmtId="0" fontId="103" fillId="38" borderId="2497"/>
    <xf numFmtId="15" fontId="35" fillId="0" borderId="2532">
      <alignment horizontal="center" vertical="center"/>
      <protection locked="0"/>
    </xf>
    <xf numFmtId="235" fontId="35" fillId="0" borderId="2496">
      <alignment horizontal="right" vertical="center"/>
      <protection locked="0"/>
    </xf>
    <xf numFmtId="234" fontId="35" fillId="0" borderId="2496">
      <alignment horizontal="right" vertical="center"/>
      <protection locked="0"/>
    </xf>
    <xf numFmtId="237" fontId="35" fillId="0" borderId="2496">
      <alignment horizontal="right" vertical="center"/>
      <protection locked="0"/>
    </xf>
    <xf numFmtId="236" fontId="35" fillId="0" borderId="2496">
      <alignment horizontal="center" vertical="center"/>
      <protection locked="0"/>
    </xf>
    <xf numFmtId="235" fontId="35" fillId="0" borderId="2496">
      <alignment horizontal="center" vertical="center"/>
      <protection locked="0"/>
    </xf>
    <xf numFmtId="233" fontId="35" fillId="0" borderId="2496">
      <alignment horizontal="center" vertical="center"/>
      <protection locked="0"/>
    </xf>
    <xf numFmtId="323" fontId="3" fillId="23" borderId="2468" applyFill="0" applyBorder="0" applyAlignment="0">
      <alignment horizontal="centerContinuous"/>
    </xf>
    <xf numFmtId="233" fontId="35" fillId="0" borderId="2520">
      <alignment horizontal="center" vertical="center"/>
      <protection locked="0"/>
    </xf>
    <xf numFmtId="235" fontId="35" fillId="0" borderId="2507">
      <alignment horizontal="right" vertical="center"/>
      <protection locked="0"/>
    </xf>
    <xf numFmtId="234" fontId="35" fillId="0" borderId="2507">
      <alignment horizontal="right" vertical="center"/>
      <protection locked="0"/>
    </xf>
    <xf numFmtId="233" fontId="35" fillId="0" borderId="2507">
      <alignment horizontal="right" vertical="center"/>
      <protection locked="0"/>
    </xf>
    <xf numFmtId="10" fontId="3" fillId="57" borderId="1651" applyNumberFormat="0" applyFont="0" applyBorder="0" applyAlignment="0" applyProtection="0">
      <protection locked="0"/>
    </xf>
    <xf numFmtId="233" fontId="35" fillId="0" borderId="2507">
      <alignment horizontal="center" vertical="center"/>
      <protection locked="0"/>
    </xf>
    <xf numFmtId="8" fontId="141" fillId="0" borderId="2077">
      <protection locked="0"/>
    </xf>
    <xf numFmtId="15" fontId="35" fillId="0" borderId="2507">
      <alignment horizontal="center" vertical="center"/>
      <protection locked="0"/>
    </xf>
    <xf numFmtId="0" fontId="95" fillId="0" borderId="2506" applyNumberFormat="0" applyFill="0" applyAlignment="0" applyProtection="0"/>
    <xf numFmtId="4" fontId="27" fillId="19" borderId="2512" applyNumberFormat="0" applyProtection="0">
      <alignment horizontal="left" vertical="center" indent="1"/>
    </xf>
    <xf numFmtId="274" fontId="35" fillId="0" borderId="2535"/>
    <xf numFmtId="244" fontId="85" fillId="0" borderId="2534"/>
    <xf numFmtId="234" fontId="35" fillId="0" borderId="2532">
      <alignment horizontal="right" vertical="center"/>
      <protection locked="0"/>
    </xf>
    <xf numFmtId="234" fontId="35" fillId="0" borderId="2532">
      <alignment horizontal="center" vertical="center"/>
      <protection locked="0"/>
    </xf>
    <xf numFmtId="233" fontId="35" fillId="0" borderId="2532">
      <alignment horizontal="center" vertical="center"/>
      <protection locked="0"/>
    </xf>
    <xf numFmtId="1" fontId="3" fillId="1" borderId="2502">
      <protection locked="0"/>
    </xf>
    <xf numFmtId="311" fontId="219" fillId="0" borderId="2513" applyBorder="0">
      <protection locked="0"/>
    </xf>
    <xf numFmtId="274" fontId="35" fillId="0" borderId="2403"/>
    <xf numFmtId="240" fontId="26" fillId="0" borderId="2253" applyFill="0"/>
    <xf numFmtId="1" fontId="3" fillId="1" borderId="2526">
      <protection locked="0"/>
    </xf>
    <xf numFmtId="0" fontId="118" fillId="21" borderId="1987"/>
    <xf numFmtId="274" fontId="35" fillId="0" borderId="2451"/>
    <xf numFmtId="240" fontId="26" fillId="0" borderId="2446" applyFill="0"/>
    <xf numFmtId="49" fontId="100" fillId="47" borderId="1987">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2530" applyFill="0"/>
    <xf numFmtId="244" fontId="85" fillId="0" borderId="2402"/>
    <xf numFmtId="0" fontId="104" fillId="43" borderId="1651" applyProtection="0"/>
    <xf numFmtId="0" fontId="103" fillId="38" borderId="2497"/>
    <xf numFmtId="0" fontId="103" fillId="38" borderId="2401"/>
    <xf numFmtId="236" fontId="35" fillId="0" borderId="2448">
      <alignment horizontal="center" vertical="center"/>
      <protection locked="0"/>
    </xf>
    <xf numFmtId="235" fontId="35" fillId="0" borderId="2448">
      <alignment horizontal="center" vertical="center"/>
      <protection locked="0"/>
    </xf>
    <xf numFmtId="15" fontId="35" fillId="0" borderId="2448">
      <alignment horizontal="center" vertical="center"/>
      <protection locked="0"/>
    </xf>
    <xf numFmtId="0" fontId="95" fillId="0" borderId="2447" applyNumberFormat="0" applyFill="0" applyAlignment="0" applyProtection="0"/>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235" fontId="35" fillId="0" borderId="2496">
      <alignment horizontal="right" vertical="center"/>
      <protection locked="0"/>
    </xf>
    <xf numFmtId="233" fontId="35" fillId="0" borderId="2496">
      <alignment horizontal="right" vertical="center"/>
      <protection locked="0"/>
    </xf>
    <xf numFmtId="232" fontId="35" fillId="0" borderId="2496">
      <alignment horizontal="right" vertical="center"/>
      <protection locked="0"/>
    </xf>
    <xf numFmtId="233" fontId="35" fillId="0" borderId="2496">
      <alignment horizontal="center" vertical="center"/>
      <protection locked="0"/>
    </xf>
    <xf numFmtId="244" fontId="85" fillId="0" borderId="2509"/>
    <xf numFmtId="233" fontId="35" fillId="0" borderId="2507">
      <alignment horizontal="center" vertical="center"/>
      <protection locked="0"/>
    </xf>
    <xf numFmtId="233" fontId="35" fillId="0" borderId="2424">
      <alignment horizontal="right" vertical="center"/>
      <protection locked="0"/>
    </xf>
    <xf numFmtId="236" fontId="35" fillId="0" borderId="2424">
      <alignment horizontal="center" vertical="center"/>
      <protection locked="0"/>
    </xf>
    <xf numFmtId="15" fontId="35" fillId="0" borderId="2424">
      <alignment horizontal="center" vertical="center"/>
      <protection locked="0"/>
    </xf>
    <xf numFmtId="232" fontId="35" fillId="0" borderId="2507">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1987" applyFont="0" applyAlignment="0" applyProtection="0"/>
    <xf numFmtId="0" fontId="95" fillId="0" borderId="2519" applyNumberFormat="0" applyFill="0" applyAlignment="0" applyProtection="0"/>
    <xf numFmtId="233" fontId="35" fillId="0" borderId="2520">
      <alignment horizontal="center" vertical="center"/>
      <protection locked="0"/>
    </xf>
    <xf numFmtId="236" fontId="35" fillId="0" borderId="2520">
      <alignment horizontal="center" vertical="center"/>
      <protection locked="0"/>
    </xf>
    <xf numFmtId="0" fontId="35" fillId="0" borderId="2520">
      <alignment vertical="center"/>
      <protection locked="0"/>
    </xf>
    <xf numFmtId="232" fontId="35" fillId="0" borderId="2520">
      <alignment horizontal="right" vertical="center"/>
      <protection locked="0"/>
    </xf>
    <xf numFmtId="233" fontId="35" fillId="0" borderId="2520">
      <alignment horizontal="right" vertical="center"/>
      <protection locked="0"/>
    </xf>
    <xf numFmtId="236"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6" fontId="35" fillId="0" borderId="2484">
      <alignment horizontal="right" vertical="center"/>
      <protection locked="0"/>
    </xf>
    <xf numFmtId="234" fontId="35" fillId="0" borderId="2507">
      <alignment horizontal="center" vertical="center"/>
      <protection locked="0"/>
    </xf>
    <xf numFmtId="235" fontId="35" fillId="0" borderId="2507">
      <alignment horizontal="center"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6" fontId="35" fillId="0" borderId="2507">
      <alignment horizontal="right" vertical="center"/>
      <protection locked="0"/>
    </xf>
    <xf numFmtId="0" fontId="95" fillId="0" borderId="2459" applyNumberFormat="0" applyFill="0" applyAlignment="0" applyProtection="0"/>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7"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240" fontId="26" fillId="0" borderId="2542" applyFill="0"/>
    <xf numFmtId="3" fontId="79" fillId="10" borderId="1987" applyFont="0" applyAlignment="0" applyProtection="0"/>
    <xf numFmtId="244" fontId="85" fillId="0" borderId="2462"/>
    <xf numFmtId="240" fontId="26" fillId="0" borderId="2494" applyFill="0"/>
    <xf numFmtId="0" fontId="35" fillId="0" borderId="2069" applyNumberFormat="0" applyFill="0" applyAlignment="0" applyProtection="0"/>
    <xf numFmtId="0" fontId="95" fillId="0" borderId="2435" applyNumberFormat="0" applyFill="0" applyAlignment="0" applyProtection="0"/>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3" fontId="35" fillId="0" borderId="2436">
      <alignment horizontal="right" vertical="center"/>
      <protection locked="0"/>
    </xf>
    <xf numFmtId="235" fontId="35" fillId="0" borderId="2436">
      <alignment horizontal="right"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37"/>
    <xf numFmtId="0" fontId="103" fillId="38" borderId="2413"/>
    <xf numFmtId="0" fontId="104" fillId="43" borderId="1987" applyProtection="0"/>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6" fontId="35" fillId="0" borderId="2412">
      <alignment horizontal="center"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44" fontId="85" fillId="0" borderId="2414"/>
    <xf numFmtId="0" fontId="85" fillId="0" borderId="2524"/>
    <xf numFmtId="0" fontId="148" fillId="0" borderId="2541" applyNumberFormat="0" applyAlignment="0" applyProtection="0">
      <alignment horizontal="left" vertical="center"/>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13"/>
    <xf numFmtId="240" fontId="26" fillId="0" borderId="2458" applyFill="0"/>
    <xf numFmtId="274" fontId="35" fillId="0" borderId="2463"/>
    <xf numFmtId="0" fontId="103" fillId="38" borderId="2401"/>
    <xf numFmtId="244" fontId="85" fillId="0" borderId="2414"/>
    <xf numFmtId="0" fontId="148" fillId="0" borderId="2517" applyNumberFormat="0" applyAlignment="0" applyProtection="0">
      <alignment horizontal="left" vertical="center"/>
    </xf>
    <xf numFmtId="244" fontId="85" fillId="0" borderId="2402"/>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10" fontId="3" fillId="64" borderId="1651" applyNumberFormat="0" applyBorder="0" applyAlignment="0" applyProtection="0"/>
    <xf numFmtId="10" fontId="3" fillId="64" borderId="1651" applyNumberFormat="0" applyBorder="0" applyAlignment="0" applyProtection="0"/>
    <xf numFmtId="0" fontId="85" fillId="0" borderId="2488"/>
    <xf numFmtId="9" fontId="36" fillId="71" borderId="1651" applyProtection="0">
      <alignment horizontal="right"/>
      <protection locked="0"/>
    </xf>
    <xf numFmtId="15" fontId="35" fillId="0" borderId="2532">
      <alignment horizontal="center" vertical="center"/>
      <protection locked="0"/>
    </xf>
    <xf numFmtId="233"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0" fontId="35" fillId="0" borderId="2532">
      <alignment vertical="center"/>
      <protection locked="0"/>
    </xf>
    <xf numFmtId="234" fontId="35" fillId="0" borderId="2532">
      <alignment horizontal="right" vertical="center"/>
      <protection locked="0"/>
    </xf>
    <xf numFmtId="232" fontId="35" fillId="0" borderId="2545">
      <alignment horizontal="center" vertical="center"/>
      <protection locked="0"/>
    </xf>
    <xf numFmtId="236" fontId="35" fillId="0" borderId="2545">
      <alignment horizontal="center" vertical="center"/>
      <protection locked="0"/>
    </xf>
    <xf numFmtId="0" fontId="35" fillId="0" borderId="2520">
      <alignment vertical="center"/>
      <protection locked="0"/>
    </xf>
    <xf numFmtId="236" fontId="35" fillId="0" borderId="2520">
      <alignment horizontal="right" vertical="center"/>
      <protection locked="0"/>
    </xf>
    <xf numFmtId="49" fontId="100" fillId="41" borderId="1651">
      <alignment horizontal="center"/>
    </xf>
    <xf numFmtId="0" fontId="103" fillId="38" borderId="2521"/>
    <xf numFmtId="0" fontId="104" fillId="43" borderId="1651" applyProtection="0"/>
    <xf numFmtId="0" fontId="85" fillId="0" borderId="2464"/>
    <xf numFmtId="309" fontId="156" fillId="6" borderId="1651"/>
    <xf numFmtId="8" fontId="141" fillId="0" borderId="2077">
      <protection locked="0"/>
    </xf>
    <xf numFmtId="0" fontId="148" fillId="0" borderId="2481" applyNumberFormat="0" applyAlignment="0" applyProtection="0">
      <alignment horizontal="left" vertical="center"/>
    </xf>
    <xf numFmtId="0" fontId="85" fillId="0" borderId="2524"/>
    <xf numFmtId="240" fontId="26" fillId="0" borderId="2410" applyFill="0"/>
    <xf numFmtId="274" fontId="35" fillId="0" borderId="2415"/>
    <xf numFmtId="311" fontId="219" fillId="0" borderId="2515" applyBorder="0">
      <protection locked="0"/>
    </xf>
    <xf numFmtId="4" fontId="27" fillId="19" borderId="2512" applyNumberFormat="0" applyProtection="0">
      <alignment horizontal="left" vertical="center" indent="1"/>
    </xf>
    <xf numFmtId="0" fontId="95" fillId="0" borderId="2506" applyNumberFormat="0" applyFill="0" applyAlignment="0" applyProtection="0"/>
    <xf numFmtId="15" fontId="35" fillId="0" borderId="2507">
      <alignment horizontal="center" vertical="center"/>
      <protection locked="0"/>
    </xf>
    <xf numFmtId="233"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3" fontId="35" fillId="0" borderId="2507">
      <alignment horizontal="right" vertical="center"/>
      <protection locked="0"/>
    </xf>
    <xf numFmtId="235" fontId="35" fillId="0" borderId="2507">
      <alignment horizontal="right" vertical="center"/>
      <protection locked="0"/>
    </xf>
    <xf numFmtId="240" fontId="26" fillId="0" borderId="2253" applyFill="0"/>
    <xf numFmtId="274" fontId="35" fillId="0" borderId="2403"/>
    <xf numFmtId="0" fontId="103" fillId="38" borderId="2508"/>
    <xf numFmtId="244" fontId="85" fillId="0" borderId="2509"/>
    <xf numFmtId="274" fontId="35" fillId="0" borderId="2510"/>
    <xf numFmtId="0" fontId="85" fillId="0" borderId="2511"/>
    <xf numFmtId="0" fontId="63" fillId="0" borderId="1651">
      <alignment horizontal="centerContinuous"/>
    </xf>
    <xf numFmtId="0" fontId="85" fillId="0" borderId="2549"/>
    <xf numFmtId="232" fontId="35" fillId="0" borderId="2507">
      <alignment horizontal="center" vertical="center"/>
      <protection locked="0"/>
    </xf>
    <xf numFmtId="234" fontId="35" fillId="0" borderId="2507">
      <alignment horizontal="center" vertical="center"/>
      <protection locked="0"/>
    </xf>
    <xf numFmtId="237" fontId="35" fillId="0" borderId="2507">
      <alignment horizontal="right" vertical="center"/>
      <protection locked="0"/>
    </xf>
    <xf numFmtId="0" fontId="85" fillId="0" borderId="2440"/>
    <xf numFmtId="168" fontId="3" fillId="8" borderId="1651" applyNumberFormat="0" applyFont="0" applyBorder="0" applyAlignment="0" applyProtection="0"/>
    <xf numFmtId="323" fontId="3" fillId="23" borderId="2456" applyFill="0" applyBorder="0" applyAlignment="0">
      <alignment horizontal="centerContinuous"/>
    </xf>
    <xf numFmtId="0" fontId="85" fillId="0" borderId="2511"/>
    <xf numFmtId="0" fontId="35" fillId="0" borderId="2496">
      <alignment vertical="center"/>
      <protection locked="0"/>
    </xf>
    <xf numFmtId="234" fontId="35" fillId="0" borderId="2507">
      <alignment horizontal="right" vertical="center"/>
      <protection locked="0"/>
    </xf>
    <xf numFmtId="274" fontId="35" fillId="0" borderId="2499"/>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532">
      <alignment horizontal="right" vertical="center"/>
      <protection locked="0"/>
    </xf>
    <xf numFmtId="309" fontId="156" fillId="6" borderId="1987"/>
    <xf numFmtId="175" fontId="3" fillId="9" borderId="2110" applyNumberFormat="0" applyFont="0" applyBorder="0" applyAlignment="0">
      <alignment horizontal="centerContinuous"/>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0" fontId="35" fillId="0" borderId="2496">
      <alignment vertical="center"/>
      <protection locked="0"/>
    </xf>
    <xf numFmtId="237" fontId="35" fillId="0" borderId="2496">
      <alignment horizontal="right" vertical="center"/>
      <protection locked="0"/>
    </xf>
    <xf numFmtId="0" fontId="85" fillId="0" borderId="2416"/>
    <xf numFmtId="237"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311" fontId="219" fillId="0" borderId="2455" applyBorder="0">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323" fontId="3" fillId="23" borderId="2432" applyFill="0" applyBorder="0" applyAlignment="0">
      <alignment horizontal="centerContinuous"/>
    </xf>
    <xf numFmtId="233" fontId="35" fillId="0" borderId="2484">
      <alignment horizontal="right" vertical="center"/>
      <protection locked="0"/>
    </xf>
    <xf numFmtId="234" fontId="35" fillId="0" borderId="2484">
      <alignment horizontal="right" vertical="center"/>
      <protection locked="0"/>
    </xf>
    <xf numFmtId="1" fontId="3" fillId="1" borderId="2454">
      <protection locked="0"/>
    </xf>
    <xf numFmtId="244" fontId="85" fillId="0" borderId="2486"/>
    <xf numFmtId="311" fontId="219" fillId="0" borderId="2479" applyBorder="0">
      <protection locked="0"/>
    </xf>
    <xf numFmtId="0" fontId="63" fillId="0" borderId="1987">
      <alignment horizontal="centerContinuous"/>
    </xf>
    <xf numFmtId="234"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4" fontId="35" fillId="0" borderId="2484">
      <alignment horizontal="right" vertical="center"/>
      <protection locked="0"/>
    </xf>
    <xf numFmtId="0" fontId="103" fillId="38" borderId="2485"/>
    <xf numFmtId="244" fontId="85" fillId="0" borderId="2509"/>
    <xf numFmtId="0" fontId="85" fillId="0" borderId="2416"/>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488"/>
    <xf numFmtId="236" fontId="35" fillId="0" borderId="2532">
      <alignment horizontal="center" vertical="center"/>
      <protection locked="0"/>
    </xf>
    <xf numFmtId="232" fontId="35" fillId="0" borderId="2532">
      <alignment horizontal="right" vertical="center"/>
      <protection locked="0"/>
    </xf>
    <xf numFmtId="175" fontId="46" fillId="0" borderId="1651"/>
    <xf numFmtId="234" fontId="35" fillId="0" borderId="2507">
      <alignment horizontal="center" vertical="center"/>
      <protection locked="0"/>
    </xf>
    <xf numFmtId="4" fontId="27" fillId="19" borderId="2501" applyNumberFormat="0" applyProtection="0">
      <alignment horizontal="left" vertical="center" indent="1"/>
    </xf>
    <xf numFmtId="311" fontId="219" fillId="0" borderId="2479" applyBorder="0">
      <protection locked="0"/>
    </xf>
    <xf numFmtId="232" fontId="35" fillId="0" borderId="2496">
      <alignment horizontal="center" vertical="center"/>
      <protection locked="0"/>
    </xf>
    <xf numFmtId="9" fontId="36" fillId="71" borderId="1987" applyProtection="0">
      <alignment horizontal="right"/>
      <protection locked="0"/>
    </xf>
    <xf numFmtId="4" fontId="27" fillId="19" borderId="2465" applyNumberFormat="0" applyProtection="0">
      <alignment horizontal="left" vertical="center" indent="1"/>
    </xf>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1" fontId="3" fillId="1" borderId="2430">
      <protection locked="0"/>
    </xf>
    <xf numFmtId="235" fontId="35" fillId="0" borderId="2460">
      <alignment horizontal="center" vertical="center"/>
      <protection locked="0"/>
    </xf>
    <xf numFmtId="0" fontId="103" fillId="38" borderId="2461"/>
    <xf numFmtId="274" fontId="35" fillId="0" borderId="2463"/>
    <xf numFmtId="0" fontId="85" fillId="0" borderId="2464"/>
    <xf numFmtId="234" fontId="35" fillId="0" borderId="2520">
      <alignment horizontal="center" vertical="center"/>
      <protection locked="0"/>
    </xf>
    <xf numFmtId="0" fontId="85" fillId="0" borderId="2500"/>
    <xf numFmtId="237" fontId="35" fillId="0" borderId="2484">
      <alignment horizontal="right" vertical="center"/>
      <protection locked="0"/>
    </xf>
    <xf numFmtId="0" fontId="95" fillId="0" borderId="2459" applyNumberFormat="0" applyFill="0" applyAlignment="0" applyProtection="0"/>
    <xf numFmtId="0" fontId="85" fillId="0" borderId="2404"/>
    <xf numFmtId="232" fontId="35" fillId="0" borderId="2460">
      <alignment horizontal="center" vertical="center"/>
      <protection locked="0"/>
    </xf>
    <xf numFmtId="233" fontId="35" fillId="0" borderId="2460">
      <alignment horizontal="center" vertical="center"/>
      <protection locked="0"/>
    </xf>
    <xf numFmtId="235"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74" fontId="35" fillId="0" borderId="2487"/>
    <xf numFmtId="274" fontId="35" fillId="0" borderId="2463"/>
    <xf numFmtId="0" fontId="85" fillId="0" borderId="2464"/>
    <xf numFmtId="49" fontId="253" fillId="47" borderId="1987">
      <alignment horizontal="center"/>
    </xf>
    <xf numFmtId="0" fontId="85" fillId="0" borderId="2500"/>
    <xf numFmtId="15" fontId="35" fillId="0" borderId="2496">
      <alignment horizontal="center" vertical="center"/>
      <protection locked="0"/>
    </xf>
    <xf numFmtId="4" fontId="27" fillId="19" borderId="2471" applyNumberFormat="0" applyProtection="0">
      <alignment horizontal="left" vertical="center" indent="1"/>
    </xf>
    <xf numFmtId="236" fontId="35" fillId="0" borderId="2532">
      <alignment horizontal="center" vertical="center"/>
      <protection locked="0"/>
    </xf>
    <xf numFmtId="323" fontId="3" fillId="23" borderId="2408" applyFill="0" applyBorder="0" applyAlignment="0">
      <alignment horizontal="centerContinuous"/>
    </xf>
    <xf numFmtId="232" fontId="35" fillId="0" borderId="2424">
      <alignment horizontal="right" vertical="center"/>
      <protection locked="0"/>
    </xf>
    <xf numFmtId="236" fontId="35" fillId="0" borderId="2436">
      <alignment horizontal="center" vertical="center"/>
      <protection locked="0"/>
    </xf>
    <xf numFmtId="0" fontId="35" fillId="0" borderId="2436">
      <alignment vertical="center"/>
      <protection locked="0"/>
    </xf>
    <xf numFmtId="237" fontId="35" fillId="0" borderId="2436">
      <alignment horizontal="right" vertical="center"/>
      <protection locked="0"/>
    </xf>
    <xf numFmtId="233"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440"/>
    <xf numFmtId="234" fontId="35" fillId="0" borderId="2460">
      <alignment horizontal="center" vertical="center"/>
      <protection locked="0"/>
    </xf>
    <xf numFmtId="244" fontId="85" fillId="0" borderId="2498"/>
    <xf numFmtId="237" fontId="35" fillId="0" borderId="2507">
      <alignment horizontal="right" vertical="center"/>
      <protection locked="0"/>
    </xf>
    <xf numFmtId="234" fontId="35" fillId="0" borderId="2496">
      <alignment horizontal="right" vertical="center"/>
      <protection locked="0"/>
    </xf>
    <xf numFmtId="0" fontId="118" fillId="21" borderId="1651"/>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435" applyNumberFormat="0" applyFill="0" applyAlignment="0" applyProtection="0"/>
    <xf numFmtId="15" fontId="35" fillId="0" borderId="2436">
      <alignment horizontal="center" vertical="center"/>
      <protection locked="0"/>
    </xf>
    <xf numFmtId="233" fontId="35" fillId="0" borderId="2436">
      <alignment horizontal="center" vertical="center"/>
      <protection locked="0"/>
    </xf>
    <xf numFmtId="234"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7"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0" fontId="103" fillId="38" borderId="2437"/>
    <xf numFmtId="0" fontId="148" fillId="0" borderId="2397" applyNumberFormat="0" applyAlignment="0" applyProtection="0">
      <alignment horizontal="left" vertical="center"/>
    </xf>
    <xf numFmtId="236" fontId="35" fillId="0" borderId="2496">
      <alignment horizontal="center" vertical="center"/>
      <protection locked="0"/>
    </xf>
    <xf numFmtId="233" fontId="35" fillId="0" borderId="2496">
      <alignment horizontal="center" vertical="center"/>
      <protection locked="0"/>
    </xf>
    <xf numFmtId="323" fontId="3" fillId="23" borderId="2480" applyFill="0" applyBorder="0" applyAlignment="0">
      <alignment horizontal="centerContinuous"/>
    </xf>
    <xf numFmtId="236" fontId="35" fillId="0" borderId="2496">
      <alignment horizontal="center" vertical="center"/>
      <protection locked="0"/>
    </xf>
    <xf numFmtId="237" fontId="35" fillId="0" borderId="2460">
      <alignment horizontal="right" vertical="center"/>
      <protection locked="0"/>
    </xf>
    <xf numFmtId="15" fontId="35" fillId="0" borderId="2496">
      <alignment horizontal="center" vertical="center"/>
      <protection locked="0"/>
    </xf>
    <xf numFmtId="4" fontId="27" fillId="19" borderId="2525" applyNumberFormat="0" applyProtection="0">
      <alignment horizontal="left" vertical="center" indent="1"/>
    </xf>
    <xf numFmtId="0" fontId="103" fillId="38" borderId="2474"/>
    <xf numFmtId="323" fontId="3" fillId="23" borderId="2396" applyFill="0" applyBorder="0" applyAlignment="0">
      <alignment horizontal="centerContinuous"/>
    </xf>
    <xf numFmtId="235" fontId="35" fillId="0" borderId="2424">
      <alignment horizontal="right" vertical="center"/>
      <protection locked="0"/>
    </xf>
    <xf numFmtId="237" fontId="35" fillId="0" borderId="2545">
      <alignment horizontal="right" vertical="center"/>
      <protection locked="0"/>
    </xf>
    <xf numFmtId="232" fontId="35" fillId="0" borderId="2520">
      <alignment horizontal="right" vertical="center"/>
      <protection locked="0"/>
    </xf>
    <xf numFmtId="232" fontId="35" fillId="0" borderId="2496">
      <alignment horizontal="right" vertical="center"/>
      <protection locked="0"/>
    </xf>
    <xf numFmtId="232" fontId="35" fillId="0" borderId="2520">
      <alignment horizontal="center" vertical="center"/>
      <protection locked="0"/>
    </xf>
    <xf numFmtId="311" fontId="219" fillId="0" borderId="2407" applyBorder="0">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6" fontId="35" fillId="0" borderId="2412">
      <alignment horizontal="center" vertical="center"/>
      <protection locked="0"/>
    </xf>
    <xf numFmtId="232" fontId="35" fillId="0" borderId="2412">
      <alignment horizontal="right" vertical="center"/>
      <protection locked="0"/>
    </xf>
    <xf numFmtId="237"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1" fontId="3" fillId="1" borderId="2406">
      <protection locked="0"/>
    </xf>
    <xf numFmtId="0" fontId="103" fillId="38" borderId="2413"/>
    <xf numFmtId="311" fontId="219" fillId="0" borderId="2407" applyBorder="0">
      <protection locked="0"/>
    </xf>
    <xf numFmtId="234" fontId="35" fillId="0" borderId="2545">
      <alignment horizontal="right" vertical="center"/>
      <protection locked="0"/>
    </xf>
    <xf numFmtId="232" fontId="35" fillId="0" borderId="2496">
      <alignment horizontal="right" vertical="center"/>
      <protection locked="0"/>
    </xf>
    <xf numFmtId="234" fontId="35" fillId="0" borderId="2507">
      <alignment horizontal="center" vertical="center"/>
      <protection locked="0"/>
    </xf>
    <xf numFmtId="0" fontId="88" fillId="0" borderId="2110"/>
    <xf numFmtId="237" fontId="35" fillId="0" borderId="2436">
      <alignment horizontal="right" vertical="center"/>
      <protection locked="0"/>
    </xf>
    <xf numFmtId="234" fontId="35" fillId="0" borderId="2436">
      <alignment horizontal="right" vertical="center"/>
      <protection locked="0"/>
    </xf>
    <xf numFmtId="236" fontId="35" fillId="0" borderId="2436">
      <alignment horizontal="right"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4" fontId="35" fillId="0" borderId="2412">
      <alignment horizontal="right" vertical="center"/>
      <protection locked="0"/>
    </xf>
    <xf numFmtId="0" fontId="103" fillId="38" borderId="2413"/>
    <xf numFmtId="244" fontId="85" fillId="0" borderId="2414"/>
    <xf numFmtId="274" fontId="35" fillId="0" borderId="2439"/>
    <xf numFmtId="4" fontId="27" fillId="19" borderId="2537" applyNumberFormat="0" applyProtection="0">
      <alignment horizontal="left" vertical="center" indent="1"/>
    </xf>
    <xf numFmtId="311" fontId="219" fillId="0" borderId="2515" applyBorder="0">
      <protection locked="0"/>
    </xf>
    <xf numFmtId="274" fontId="35" fillId="0" borderId="2415"/>
    <xf numFmtId="232" fontId="35" fillId="0" borderId="2507">
      <alignment horizontal="center" vertical="center"/>
      <protection locked="0"/>
    </xf>
    <xf numFmtId="233" fontId="35" fillId="0" borderId="2496">
      <alignment horizontal="center" vertical="center"/>
      <protection locked="0"/>
    </xf>
    <xf numFmtId="274" fontId="35" fillId="0" borderId="2523"/>
    <xf numFmtId="311" fontId="219" fillId="0" borderId="2491" applyBorder="0">
      <protection locked="0"/>
    </xf>
    <xf numFmtId="0" fontId="147" fillId="10" borderId="1651">
      <alignment horizontal="right"/>
    </xf>
    <xf numFmtId="235" fontId="35" fillId="0" borderId="2484">
      <alignment horizontal="right" vertical="center"/>
      <protection locked="0"/>
    </xf>
    <xf numFmtId="235" fontId="35" fillId="0" borderId="2496">
      <alignment horizontal="right" vertical="center"/>
      <protection locked="0"/>
    </xf>
    <xf numFmtId="233" fontId="35" fillId="0" borderId="2436">
      <alignment horizontal="center" vertical="center"/>
      <protection locked="0"/>
    </xf>
    <xf numFmtId="235" fontId="35" fillId="0" borderId="2460">
      <alignment horizontal="right" vertical="center"/>
      <protection locked="0"/>
    </xf>
    <xf numFmtId="0" fontId="95" fillId="0" borderId="2459" applyNumberFormat="0" applyFill="0" applyAlignment="0" applyProtection="0"/>
    <xf numFmtId="236" fontId="35" fillId="0" borderId="2473">
      <alignment horizontal="right" vertical="center"/>
      <protection locked="0"/>
    </xf>
    <xf numFmtId="0" fontId="35" fillId="0" borderId="2424">
      <alignment vertical="center"/>
      <protection locked="0"/>
    </xf>
    <xf numFmtId="232" fontId="35" fillId="0" borderId="2424">
      <alignment horizontal="center" vertical="center"/>
      <protection locked="0"/>
    </xf>
    <xf numFmtId="236" fontId="35" fillId="0" borderId="2424">
      <alignment horizontal="right" vertical="center"/>
      <protection locked="0"/>
    </xf>
    <xf numFmtId="4" fontId="27" fillId="19" borderId="2441" applyNumberFormat="0" applyProtection="0">
      <alignment horizontal="left" vertical="center" indent="1"/>
    </xf>
    <xf numFmtId="311" fontId="219" fillId="0" borderId="2395" applyBorder="0">
      <protection locked="0"/>
    </xf>
    <xf numFmtId="232" fontId="35" fillId="0" borderId="2436">
      <alignment horizontal="center" vertical="center"/>
      <protection locked="0"/>
    </xf>
    <xf numFmtId="236" fontId="35" fillId="0" borderId="2424">
      <alignment horizontal="center" vertical="center"/>
      <protection locked="0"/>
    </xf>
    <xf numFmtId="237" fontId="35" fillId="0" borderId="2532">
      <alignment horizontal="right" vertical="center"/>
      <protection locked="0"/>
    </xf>
    <xf numFmtId="202" fontId="115" fillId="18" borderId="2069">
      <alignment horizontal="right"/>
      <protection hidden="1"/>
    </xf>
    <xf numFmtId="1" fontId="3" fillId="1" borderId="2178">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244" fontId="85" fillId="0" borderId="2414"/>
    <xf numFmtId="274" fontId="35" fillId="0" borderId="2415"/>
    <xf numFmtId="0" fontId="148" fillId="0" borderId="2110">
      <alignment horizontal="left" vertical="center"/>
    </xf>
    <xf numFmtId="49" fontId="36" fillId="0" borderId="2082"/>
    <xf numFmtId="15" fontId="35" fillId="0" borderId="2484">
      <alignment horizontal="center" vertical="center"/>
      <protection locked="0"/>
    </xf>
    <xf numFmtId="0" fontId="85" fillId="0" borderId="2416"/>
    <xf numFmtId="0" fontId="92" fillId="0" borderId="1987" applyFill="0">
      <alignment horizontal="center" vertical="center"/>
    </xf>
    <xf numFmtId="311" fontId="219" fillId="0" borderId="2479" applyBorder="0">
      <protection locked="0"/>
    </xf>
    <xf numFmtId="311" fontId="219" fillId="0" borderId="2395" applyBorder="0">
      <protection locked="0"/>
    </xf>
    <xf numFmtId="240" fontId="26" fillId="0" borderId="2482" applyFill="0"/>
    <xf numFmtId="15" fontId="35" fillId="0" borderId="2520">
      <alignment horizontal="center" vertical="center"/>
      <protection locked="0"/>
    </xf>
    <xf numFmtId="232" fontId="35" fillId="0" borderId="2436">
      <alignment horizontal="right" vertical="center"/>
      <protection locked="0"/>
    </xf>
    <xf numFmtId="236" fontId="35" fillId="0" borderId="2412">
      <alignment horizontal="center" vertical="center"/>
      <protection locked="0"/>
    </xf>
    <xf numFmtId="237" fontId="35" fillId="0" borderId="2412">
      <alignment horizontal="right" vertical="center"/>
      <protection locked="0"/>
    </xf>
    <xf numFmtId="234" fontId="35" fillId="0" borderId="2412">
      <alignment horizontal="right" vertical="center"/>
      <protection locked="0"/>
    </xf>
    <xf numFmtId="244" fontId="85" fillId="0" borderId="2438"/>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244" fontId="85" fillId="0" borderId="2414"/>
    <xf numFmtId="0" fontId="85" fillId="0" borderId="2511"/>
    <xf numFmtId="323" fontId="3" fillId="23" borderId="2503" applyFill="0" applyBorder="0" applyAlignment="0">
      <alignment horizontal="centerContinuous"/>
    </xf>
    <xf numFmtId="274" fontId="35" fillId="0" borderId="2523"/>
    <xf numFmtId="274" fontId="35" fillId="0" borderId="2415"/>
    <xf numFmtId="4" fontId="27" fillId="19" borderId="2501" applyNumberFormat="0" applyProtection="0">
      <alignment horizontal="left" vertical="center" indent="1"/>
    </xf>
    <xf numFmtId="235" fontId="35" fillId="0" borderId="2460">
      <alignment horizontal="right" vertical="center"/>
      <protection locked="0"/>
    </xf>
    <xf numFmtId="4" fontId="27" fillId="19" borderId="2489" applyNumberFormat="0" applyProtection="0">
      <alignment horizontal="left" vertical="center" indent="1"/>
    </xf>
    <xf numFmtId="232" fontId="35" fillId="0" borderId="2484">
      <alignment horizontal="right" vertical="center"/>
      <protection locked="0"/>
    </xf>
    <xf numFmtId="244" fontId="85" fillId="0" borderId="2414"/>
    <xf numFmtId="0" fontId="85" fillId="0" borderId="2416"/>
    <xf numFmtId="235" fontId="35" fillId="0" borderId="2532">
      <alignment horizontal="center" vertical="center"/>
      <protection locked="0"/>
    </xf>
    <xf numFmtId="4" fontId="27" fillId="19" borderId="2405" applyNumberFormat="0" applyProtection="0">
      <alignment horizontal="left" vertical="center" indent="1"/>
    </xf>
    <xf numFmtId="0" fontId="92" fillId="0" borderId="2069" applyNumberFormat="0" applyFill="0" applyBorder="0" applyAlignment="0" applyProtection="0"/>
    <xf numFmtId="0" fontId="35" fillId="0" borderId="2424">
      <alignment vertical="center"/>
      <protection locked="0"/>
    </xf>
    <xf numFmtId="0" fontId="63" fillId="0" borderId="1987">
      <alignment horizontal="centerContinuous"/>
    </xf>
    <xf numFmtId="311" fontId="219" fillId="0" borderId="2407" applyBorder="0">
      <protection locked="0"/>
    </xf>
    <xf numFmtId="234" fontId="35" fillId="0" borderId="2436">
      <alignment horizontal="right" vertical="center"/>
      <protection locked="0"/>
    </xf>
    <xf numFmtId="244" fontId="85" fillId="0" borderId="2438"/>
    <xf numFmtId="233" fontId="35" fillId="0" borderId="2520">
      <alignment horizontal="center" vertical="center"/>
      <protection locked="0"/>
    </xf>
    <xf numFmtId="10" fontId="3" fillId="64" borderId="1651" applyNumberFormat="0" applyBorder="0" applyAlignment="0" applyProtection="0"/>
    <xf numFmtId="233" fontId="35" fillId="0" borderId="2424">
      <alignment horizontal="center" vertical="center"/>
      <protection locked="0"/>
    </xf>
    <xf numFmtId="236" fontId="35" fillId="0" borderId="2436">
      <alignment horizontal="right" vertical="center"/>
      <protection locked="0"/>
    </xf>
    <xf numFmtId="0" fontId="103" fillId="38" borderId="2497"/>
    <xf numFmtId="0" fontId="103" fillId="38" borderId="2461"/>
    <xf numFmtId="4" fontId="27" fillId="19" borderId="2405" applyNumberFormat="0" applyProtection="0">
      <alignment horizontal="left" vertical="center" indent="1"/>
    </xf>
    <xf numFmtId="234" fontId="35" fillId="0" borderId="2412">
      <alignment horizontal="center" vertical="center"/>
      <protection locked="0"/>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74" fontId="35" fillId="0" borderId="2403"/>
    <xf numFmtId="0" fontId="95" fillId="0" borderId="2459" applyNumberFormat="0" applyFill="0" applyAlignment="0" applyProtection="0"/>
    <xf numFmtId="0" fontId="85" fillId="0" borderId="2404"/>
    <xf numFmtId="244" fontId="85" fillId="0" borderId="2438"/>
    <xf numFmtId="311" fontId="219" fillId="0" borderId="2395" applyBorder="0">
      <protection locked="0"/>
    </xf>
    <xf numFmtId="4" fontId="27" fillId="19" borderId="2405" applyNumberFormat="0" applyProtection="0">
      <alignment horizontal="left" vertical="center" indent="1"/>
    </xf>
    <xf numFmtId="234" fontId="35" fillId="0" borderId="2507">
      <alignment horizontal="right" vertical="center"/>
      <protection locked="0"/>
    </xf>
    <xf numFmtId="244" fontId="85" fillId="0" borderId="2509"/>
    <xf numFmtId="0" fontId="91" fillId="0" borderId="2069" applyNumberFormat="0" applyFill="0" applyBorder="0" applyAlignment="0" applyProtection="0"/>
    <xf numFmtId="235" fontId="35" fillId="0" borderId="2507">
      <alignment horizontal="center" vertical="center"/>
      <protection locked="0"/>
    </xf>
    <xf numFmtId="232" fontId="35" fillId="0" borderId="2412">
      <alignment horizontal="right" vertical="center"/>
      <protection locked="0"/>
    </xf>
    <xf numFmtId="235" fontId="35" fillId="0" borderId="2412">
      <alignment horizontal="center" vertical="center"/>
      <protection locked="0"/>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44" fontId="85" fillId="0" borderId="2534"/>
    <xf numFmtId="237" fontId="35" fillId="0" borderId="2532">
      <alignment horizontal="right" vertical="center"/>
      <protection locked="0"/>
    </xf>
    <xf numFmtId="0" fontId="103" fillId="38" borderId="2533"/>
    <xf numFmtId="235" fontId="35" fillId="0" borderId="2507">
      <alignment horizontal="center" vertical="center"/>
      <protection locked="0"/>
    </xf>
    <xf numFmtId="274" fontId="35" fillId="0" borderId="2403"/>
    <xf numFmtId="236" fontId="35" fillId="0" borderId="2484">
      <alignment horizontal="right" vertical="center"/>
      <protection locked="0"/>
    </xf>
    <xf numFmtId="235" fontId="35" fillId="0" borderId="2484">
      <alignment horizontal="right" vertical="center"/>
      <protection locked="0"/>
    </xf>
    <xf numFmtId="0" fontId="85" fillId="0" borderId="2404"/>
    <xf numFmtId="15" fontId="35" fillId="0" borderId="2460">
      <alignment horizontal="center" vertical="center"/>
      <protection locked="0"/>
    </xf>
    <xf numFmtId="236" fontId="35" fillId="0" borderId="2460">
      <alignment horizontal="right" vertical="center"/>
      <protection locked="0"/>
    </xf>
    <xf numFmtId="0" fontId="148" fillId="0" borderId="2409" applyNumberFormat="0" applyAlignment="0" applyProtection="0">
      <alignment horizontal="left" vertical="center"/>
    </xf>
    <xf numFmtId="236" fontId="35" fillId="0" borderId="2520">
      <alignment horizontal="center" vertical="center"/>
      <protection locked="0"/>
    </xf>
    <xf numFmtId="234" fontId="35" fillId="0" borderId="2507">
      <alignment horizontal="right" vertical="center"/>
      <protection locked="0"/>
    </xf>
    <xf numFmtId="175" fontId="43" fillId="0" borderId="1987" applyBorder="0"/>
    <xf numFmtId="0" fontId="95" fillId="0" borderId="2495" applyNumberFormat="0" applyFill="0" applyAlignment="0" applyProtection="0"/>
    <xf numFmtId="232" fontId="35" fillId="0" borderId="2496">
      <alignment horizontal="center" vertical="center"/>
      <protection locked="0"/>
    </xf>
    <xf numFmtId="274" fontId="35" fillId="0" borderId="2439"/>
    <xf numFmtId="232" fontId="35" fillId="0" borderId="2436">
      <alignment horizontal="center" vertical="center"/>
      <protection locked="0"/>
    </xf>
    <xf numFmtId="235" fontId="35" fillId="0" borderId="2436">
      <alignment horizontal="center" vertical="center"/>
      <protection locked="0"/>
    </xf>
    <xf numFmtId="235" fontId="35" fillId="0" borderId="2412">
      <alignment horizontal="center" vertical="center"/>
      <protection locked="0"/>
    </xf>
    <xf numFmtId="0" fontId="35" fillId="0" borderId="2412">
      <alignment vertical="center"/>
      <protection locked="0"/>
    </xf>
    <xf numFmtId="236" fontId="35" fillId="0" borderId="2412">
      <alignment horizontal="right" vertical="center"/>
      <protection locked="0"/>
    </xf>
    <xf numFmtId="233" fontId="35" fillId="0" borderId="2412">
      <alignment horizontal="right" vertical="center"/>
      <protection locked="0"/>
    </xf>
    <xf numFmtId="235" fontId="35" fillId="0" borderId="2412">
      <alignment horizontal="right" vertical="center"/>
      <protection locked="0"/>
    </xf>
    <xf numFmtId="240" fontId="26" fillId="0" borderId="2434" applyFill="0"/>
    <xf numFmtId="236" fontId="35" fillId="0" borderId="2507">
      <alignment horizontal="center" vertical="center"/>
      <protection locked="0"/>
    </xf>
    <xf numFmtId="274" fontId="35" fillId="0" borderId="2487"/>
    <xf numFmtId="0" fontId="35" fillId="0" borderId="1987" applyFill="0">
      <alignment horizontal="center" vertical="center"/>
    </xf>
    <xf numFmtId="15" fontId="35" fillId="0" borderId="2507">
      <alignment horizontal="center" vertical="center"/>
      <protection locked="0"/>
    </xf>
    <xf numFmtId="237" fontId="35" fillId="0" borderId="2484">
      <alignment horizontal="right" vertical="center"/>
      <protection locked="0"/>
    </xf>
    <xf numFmtId="15" fontId="35" fillId="0" borderId="2448">
      <alignment horizontal="center" vertical="center"/>
      <protection locked="0"/>
    </xf>
    <xf numFmtId="15" fontId="35" fillId="0" borderId="2520">
      <alignment horizontal="center" vertical="center"/>
      <protection locked="0"/>
    </xf>
    <xf numFmtId="232" fontId="35" fillId="0" borderId="2496">
      <alignment horizontal="right" vertical="center"/>
      <protection locked="0"/>
    </xf>
    <xf numFmtId="274" fontId="35" fillId="0" borderId="2427"/>
    <xf numFmtId="4" fontId="27" fillId="19" borderId="2405" applyNumberFormat="0" applyProtection="0">
      <alignment horizontal="left" vertical="center" indent="1"/>
    </xf>
    <xf numFmtId="233" fontId="35" fillId="0" borderId="2424">
      <alignment horizontal="center" vertical="center"/>
      <protection locked="0"/>
    </xf>
    <xf numFmtId="0" fontId="85" fillId="0" borderId="2428"/>
    <xf numFmtId="311" fontId="219" fillId="0" borderId="2395" applyBorder="0">
      <protection locked="0"/>
    </xf>
    <xf numFmtId="232" fontId="35" fillId="0" borderId="2520">
      <alignment horizontal="right" vertical="center"/>
      <protection locked="0"/>
    </xf>
    <xf numFmtId="244" fontId="85" fillId="0" borderId="2402"/>
    <xf numFmtId="311" fontId="219" fillId="0" borderId="2455" applyBorder="0">
      <protection locked="0"/>
    </xf>
    <xf numFmtId="4" fontId="27" fillId="19" borderId="2405" applyNumberFormat="0" applyProtection="0">
      <alignment horizontal="left" vertical="center" indent="1"/>
    </xf>
    <xf numFmtId="232" fontId="35" fillId="0" borderId="2507">
      <alignment horizontal="right" vertical="center"/>
      <protection locked="0"/>
    </xf>
    <xf numFmtId="237" fontId="35" fillId="0" borderId="2507">
      <alignment horizontal="right" vertical="center"/>
      <protection locked="0"/>
    </xf>
    <xf numFmtId="172" fontId="55" fillId="9" borderId="1651">
      <alignment horizontal="right"/>
      <protection locked="0"/>
    </xf>
    <xf numFmtId="0" fontId="35" fillId="0" borderId="2507">
      <alignment vertical="center"/>
      <protection locked="0"/>
    </xf>
    <xf numFmtId="233" fontId="35" fillId="0" borderId="2448">
      <alignment horizontal="center" vertical="center"/>
      <protection locked="0"/>
    </xf>
    <xf numFmtId="233" fontId="35" fillId="0" borderId="2436">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510"/>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0" fontId="26" fillId="0" borderId="2253" applyFill="0"/>
    <xf numFmtId="274" fontId="35" fillId="0" borderId="2403"/>
    <xf numFmtId="0" fontId="59" fillId="74" borderId="2089">
      <alignment horizontal="left" vertical="center" wrapText="1"/>
    </xf>
    <xf numFmtId="244" fontId="85" fillId="0" borderId="2462"/>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0" fontId="147" fillId="10" borderId="1987">
      <alignment horizontal="right"/>
    </xf>
    <xf numFmtId="232" fontId="35" fillId="0" borderId="2507">
      <alignment horizontal="right" vertical="center"/>
      <protection locked="0"/>
    </xf>
    <xf numFmtId="0" fontId="95" fillId="0" borderId="2411" applyNumberFormat="0" applyFill="0" applyAlignment="0" applyProtection="0"/>
    <xf numFmtId="311" fontId="219" fillId="0" borderId="2491" applyBorder="0">
      <protection locked="0"/>
    </xf>
    <xf numFmtId="237" fontId="35" fillId="0" borderId="2496">
      <alignment horizontal="right" vertical="center"/>
      <protection locked="0"/>
    </xf>
    <xf numFmtId="234" fontId="35" fillId="0" borderId="2496">
      <alignment horizontal="right" vertical="center"/>
      <protection locked="0"/>
    </xf>
    <xf numFmtId="234" fontId="35" fillId="0" borderId="2424">
      <alignment horizontal="center" vertical="center"/>
      <protection locked="0"/>
    </xf>
    <xf numFmtId="0" fontId="35" fillId="0" borderId="2424">
      <alignment vertical="center"/>
      <protection locked="0"/>
    </xf>
    <xf numFmtId="244" fontId="85" fillId="0" borderId="2426"/>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233" fontId="35" fillId="0" borderId="2460">
      <alignment horizontal="center" vertical="center"/>
      <protection locked="0"/>
    </xf>
    <xf numFmtId="4" fontId="27" fillId="19" borderId="2441" applyNumberFormat="0" applyProtection="0">
      <alignment horizontal="left" vertical="center" indent="1"/>
    </xf>
    <xf numFmtId="236" fontId="35" fillId="0" borderId="2496">
      <alignment horizontal="right" vertical="center"/>
      <protection locked="0"/>
    </xf>
    <xf numFmtId="270" fontId="115" fillId="46" borderId="2069">
      <protection hidden="1"/>
    </xf>
    <xf numFmtId="8" fontId="141" fillId="0" borderId="2077">
      <protection locked="0"/>
    </xf>
    <xf numFmtId="274" fontId="35" fillId="0" borderId="2415"/>
    <xf numFmtId="4" fontId="27" fillId="19" borderId="2405" applyNumberFormat="0" applyProtection="0">
      <alignment horizontal="left" vertical="center" indent="1"/>
    </xf>
    <xf numFmtId="232" fontId="35" fillId="0" borderId="2473">
      <alignment horizontal="right" vertical="center"/>
      <protection locked="0"/>
    </xf>
    <xf numFmtId="244" fontId="85" fillId="0" borderId="2486"/>
    <xf numFmtId="234" fontId="35" fillId="0" borderId="2507">
      <alignment horizontal="right" vertical="center"/>
      <protection locked="0"/>
    </xf>
    <xf numFmtId="233" fontId="35" fillId="0" borderId="2520">
      <alignment horizontal="right" vertical="center"/>
      <protection locked="0"/>
    </xf>
    <xf numFmtId="0" fontId="18" fillId="0" borderId="2069" applyNumberFormat="0" applyFill="0" applyBorder="0" applyAlignment="0" applyProtection="0"/>
    <xf numFmtId="236" fontId="35" fillId="0" borderId="2507">
      <alignment horizontal="right" vertical="center"/>
      <protection locked="0"/>
    </xf>
    <xf numFmtId="0" fontId="85" fillId="0" borderId="2428"/>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4" fontId="35" fillId="0" borderId="2448">
      <alignment horizontal="right" vertical="center"/>
      <protection locked="0"/>
    </xf>
    <xf numFmtId="0" fontId="103" fillId="38" borderId="2401"/>
    <xf numFmtId="274" fontId="35" fillId="0" borderId="2403"/>
    <xf numFmtId="235" fontId="35" fillId="0" borderId="2496">
      <alignment horizontal="center" vertical="center"/>
      <protection locked="0"/>
    </xf>
    <xf numFmtId="0" fontId="103" fillId="38" borderId="2497"/>
    <xf numFmtId="0" fontId="85" fillId="0" borderId="2404"/>
    <xf numFmtId="232" fontId="35" fillId="0" borderId="2520">
      <alignment horizontal="center" vertical="center"/>
      <protection locked="0"/>
    </xf>
    <xf numFmtId="323" fontId="3" fillId="23" borderId="2396" applyFill="0" applyBorder="0" applyAlignment="0">
      <alignment horizontal="centerContinuous"/>
    </xf>
    <xf numFmtId="311" fontId="219" fillId="0" borderId="2395" applyBorder="0">
      <protection locked="0"/>
    </xf>
    <xf numFmtId="236" fontId="35" fillId="0" borderId="2460">
      <alignment horizontal="center" vertical="center"/>
      <protection locked="0"/>
    </xf>
    <xf numFmtId="309" fontId="156" fillId="6" borderId="1651"/>
    <xf numFmtId="0" fontId="103" fillId="38" borderId="2437"/>
    <xf numFmtId="4" fontId="27" fillId="19" borderId="2417" applyNumberFormat="0" applyProtection="0">
      <alignment horizontal="left" vertical="center" indent="1"/>
    </xf>
    <xf numFmtId="15" fontId="35" fillId="0" borderId="2496">
      <alignment horizontal="center" vertical="center"/>
      <protection locked="0"/>
    </xf>
    <xf numFmtId="244" fontId="85" fillId="0" borderId="2475"/>
    <xf numFmtId="235" fontId="35" fillId="0" borderId="2473">
      <alignment horizontal="right" vertical="center"/>
      <protection locked="0"/>
    </xf>
    <xf numFmtId="244" fontId="85" fillId="0" borderId="2522"/>
    <xf numFmtId="236" fontId="35" fillId="0" borderId="2507">
      <alignment horizontal="right" vertical="center"/>
      <protection locked="0"/>
    </xf>
    <xf numFmtId="4" fontId="27" fillId="19" borderId="2417" applyNumberFormat="0" applyProtection="0">
      <alignment horizontal="left" vertical="center" indent="1"/>
    </xf>
    <xf numFmtId="232" fontId="35" fillId="0" borderId="2412">
      <alignment horizontal="center" vertical="center"/>
      <protection locked="0"/>
    </xf>
    <xf numFmtId="311" fontId="219" fillId="0" borderId="2407" applyBorder="0">
      <protection locked="0"/>
    </xf>
    <xf numFmtId="233" fontId="35" fillId="0" borderId="2412">
      <alignment horizontal="right" vertical="center"/>
      <protection locked="0"/>
    </xf>
    <xf numFmtId="0" fontId="148" fillId="0" borderId="2433" applyNumberFormat="0" applyAlignment="0" applyProtection="0">
      <alignment horizontal="left" vertical="center"/>
    </xf>
    <xf numFmtId="236" fontId="35" fillId="0" borderId="2496">
      <alignment horizontal="right" vertical="center"/>
      <protection locked="0"/>
    </xf>
    <xf numFmtId="233" fontId="35" fillId="0" borderId="2484">
      <alignment horizontal="right" vertical="center"/>
      <protection locked="0"/>
    </xf>
    <xf numFmtId="4" fontId="27" fillId="19" borderId="2405" applyNumberFormat="0" applyProtection="0">
      <alignment horizontal="left" vertical="center" indent="1"/>
    </xf>
    <xf numFmtId="234" fontId="35" fillId="0" borderId="2507">
      <alignment horizontal="center" vertical="center"/>
      <protection locked="0"/>
    </xf>
    <xf numFmtId="0" fontId="35" fillId="0" borderId="2496">
      <alignment vertical="center"/>
      <protection locked="0"/>
    </xf>
    <xf numFmtId="311" fontId="219" fillId="0" borderId="2539" applyBorder="0">
      <protection locked="0"/>
    </xf>
    <xf numFmtId="233" fontId="35" fillId="0" borderId="2507">
      <alignment horizontal="center" vertical="center"/>
      <protection locked="0"/>
    </xf>
    <xf numFmtId="234" fontId="35" fillId="0" borderId="2424">
      <alignment horizontal="center" vertical="center"/>
      <protection locked="0"/>
    </xf>
    <xf numFmtId="8" fontId="141" fillId="0" borderId="2077">
      <protection locked="0"/>
    </xf>
    <xf numFmtId="311" fontId="219" fillId="0" borderId="2513" applyBorder="0">
      <protection locked="0"/>
    </xf>
    <xf numFmtId="175" fontId="46" fillId="0" borderId="1987"/>
    <xf numFmtId="172" fontId="55" fillId="9" borderId="1987">
      <alignment horizontal="right"/>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1" fontId="3" fillId="1" borderId="2514">
      <protection locked="0"/>
    </xf>
    <xf numFmtId="274" fontId="35" fillId="0" borderId="2415"/>
    <xf numFmtId="233" fontId="35" fillId="0" borderId="2484">
      <alignment horizontal="center" vertical="center"/>
      <protection locked="0"/>
    </xf>
    <xf numFmtId="0" fontId="85" fillId="0" borderId="2416"/>
    <xf numFmtId="0" fontId="103" fillId="38" borderId="2533"/>
    <xf numFmtId="4" fontId="27" fillId="19" borderId="2512" applyNumberFormat="0" applyProtection="0">
      <alignment horizontal="left" vertical="center" indent="1"/>
    </xf>
    <xf numFmtId="311" fontId="219" fillId="0" borderId="2395" applyBorder="0">
      <protection locked="0"/>
    </xf>
    <xf numFmtId="232" fontId="35" fillId="0" borderId="2436">
      <alignment horizontal="right" vertical="center"/>
      <protection locked="0"/>
    </xf>
    <xf numFmtId="311" fontId="219" fillId="0" borderId="2431" applyBorder="0">
      <protection locked="0"/>
    </xf>
    <xf numFmtId="232" fontId="35" fillId="0" borderId="2496">
      <alignment horizontal="center" vertical="center"/>
      <protection locked="0"/>
    </xf>
    <xf numFmtId="0" fontId="148" fillId="0" borderId="2457" applyNumberFormat="0" applyAlignment="0" applyProtection="0">
      <alignment horizontal="left" vertical="center"/>
    </xf>
    <xf numFmtId="234" fontId="35" fillId="0" borderId="2424">
      <alignment horizontal="right" vertical="center"/>
      <protection locked="0"/>
    </xf>
    <xf numFmtId="233" fontId="35" fillId="0" borderId="2448">
      <alignment horizontal="center" vertical="center"/>
      <protection locked="0"/>
    </xf>
    <xf numFmtId="244" fontId="85" fillId="0" borderId="2509"/>
    <xf numFmtId="311" fontId="219" fillId="0" borderId="2527" applyBorder="0">
      <protection locked="0"/>
    </xf>
    <xf numFmtId="0" fontId="115" fillId="18" borderId="2069" applyProtection="0">
      <alignment horizontal="right"/>
      <protection locked="0"/>
    </xf>
    <xf numFmtId="0" fontId="92" fillId="0" borderId="2062" applyFill="0">
      <alignment horizontal="center" vertical="center"/>
    </xf>
    <xf numFmtId="4" fontId="27" fillId="19" borderId="2429" applyNumberFormat="0" applyProtection="0">
      <alignment horizontal="left" vertical="center" indent="1"/>
    </xf>
    <xf numFmtId="0" fontId="103" fillId="38" borderId="2521"/>
    <xf numFmtId="233" fontId="35" fillId="0" borderId="2460">
      <alignment horizontal="right" vertical="center"/>
      <protection locked="0"/>
    </xf>
    <xf numFmtId="237" fontId="35" fillId="0" borderId="2496">
      <alignment horizontal="right" vertical="center"/>
      <protection locked="0"/>
    </xf>
    <xf numFmtId="0" fontId="35" fillId="0" borderId="2545">
      <alignment vertical="center"/>
      <protection locked="0"/>
    </xf>
    <xf numFmtId="0" fontId="59" fillId="74" borderId="2089">
      <alignment horizontal="left" vertical="center" wrapText="1"/>
    </xf>
    <xf numFmtId="234" fontId="35" fillId="0" borderId="2436">
      <alignment horizontal="center" vertical="center"/>
      <protection locked="0"/>
    </xf>
    <xf numFmtId="0" fontId="85" fillId="0" borderId="2416"/>
    <xf numFmtId="244" fontId="85" fillId="0" borderId="2486"/>
    <xf numFmtId="234" fontId="35" fillId="0" borderId="2496">
      <alignment horizontal="center" vertical="center"/>
      <protection locked="0"/>
    </xf>
    <xf numFmtId="233" fontId="35" fillId="0" borderId="2520">
      <alignment horizontal="right" vertical="center"/>
      <protection locked="0"/>
    </xf>
    <xf numFmtId="234" fontId="35" fillId="0" borderId="2496">
      <alignment horizontal="right" vertical="center"/>
      <protection locked="0"/>
    </xf>
    <xf numFmtId="0" fontId="85" fillId="0" borderId="2500"/>
    <xf numFmtId="236" fontId="35" fillId="0" borderId="2507">
      <alignment horizontal="center" vertical="center"/>
      <protection locked="0"/>
    </xf>
    <xf numFmtId="0" fontId="147" fillId="10" borderId="1651">
      <alignment horizontal="right"/>
    </xf>
    <xf numFmtId="0" fontId="95" fillId="0" borderId="2506" applyNumberFormat="0" applyFill="0" applyAlignment="0" applyProtection="0"/>
    <xf numFmtId="232" fontId="35" fillId="0" borderId="2424">
      <alignment horizontal="center" vertical="center"/>
      <protection locked="0"/>
    </xf>
    <xf numFmtId="235" fontId="35" fillId="0" borderId="2424">
      <alignment horizontal="center" vertical="center"/>
      <protection locked="0"/>
    </xf>
    <xf numFmtId="237" fontId="35" fillId="0" borderId="2424">
      <alignment horizontal="right" vertical="center"/>
      <protection locked="0"/>
    </xf>
    <xf numFmtId="236" fontId="35" fillId="0" borderId="2424">
      <alignment horizontal="right" vertical="center"/>
      <protection locked="0"/>
    </xf>
    <xf numFmtId="0" fontId="103" fillId="38" borderId="2425"/>
    <xf numFmtId="235" fontId="35" fillId="0" borderId="2496">
      <alignment horizontal="center" vertical="center"/>
      <protection locked="0"/>
    </xf>
    <xf numFmtId="0" fontId="95" fillId="0" borderId="2495" applyNumberFormat="0" applyFill="0" applyAlignment="0" applyProtection="0"/>
    <xf numFmtId="236" fontId="35" fillId="0" borderId="2496">
      <alignment horizontal="center" vertical="center"/>
      <protection locked="0"/>
    </xf>
    <xf numFmtId="232" fontId="35" fillId="0" borderId="2448">
      <alignment horizontal="center" vertical="center"/>
      <protection locked="0"/>
    </xf>
    <xf numFmtId="237" fontId="35" fillId="0" borderId="2448">
      <alignment horizontal="right" vertical="center"/>
      <protection locked="0"/>
    </xf>
    <xf numFmtId="236" fontId="35" fillId="0" borderId="2448">
      <alignment horizontal="right" vertical="center"/>
      <protection locked="0"/>
    </xf>
    <xf numFmtId="240" fontId="26" fillId="0" borderId="2422" applyFill="0"/>
    <xf numFmtId="0" fontId="148" fillId="0" borderId="2529" applyNumberFormat="0" applyAlignment="0" applyProtection="0">
      <alignment horizontal="left" vertical="center"/>
    </xf>
    <xf numFmtId="1" fontId="3" fillId="1" borderId="2490">
      <protection locked="0"/>
    </xf>
    <xf numFmtId="236" fontId="35" fillId="0" borderId="2507">
      <alignment horizontal="center" vertical="center"/>
      <protection locked="0"/>
    </xf>
    <xf numFmtId="232" fontId="35" fillId="0" borderId="2532">
      <alignment horizontal="center" vertical="center"/>
      <protection locked="0"/>
    </xf>
    <xf numFmtId="233" fontId="35" fillId="0" borderId="2473">
      <alignment horizontal="center" vertical="center"/>
      <protection locked="0"/>
    </xf>
    <xf numFmtId="0" fontId="85" fillId="0" borderId="2511"/>
    <xf numFmtId="4" fontId="27" fillId="19" borderId="2537"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2506" applyNumberFormat="0" applyFill="0" applyAlignment="0" applyProtection="0"/>
    <xf numFmtId="240" fontId="26" fillId="0" borderId="2505" applyFill="0"/>
    <xf numFmtId="1" fontId="3" fillId="1" borderId="2490">
      <protection locked="0"/>
    </xf>
    <xf numFmtId="4" fontId="27" fillId="19" borderId="2417" applyNumberFormat="0" applyProtection="0">
      <alignment horizontal="left" vertical="center" indent="1"/>
    </xf>
    <xf numFmtId="49" fontId="36" fillId="0" borderId="2082"/>
    <xf numFmtId="0" fontId="103" fillId="38" borderId="2449"/>
    <xf numFmtId="1" fontId="3" fillId="1" borderId="2478">
      <protection locked="0"/>
    </xf>
    <xf numFmtId="235" fontId="35" fillId="0" borderId="2520">
      <alignment horizontal="right" vertical="center"/>
      <protection locked="0"/>
    </xf>
    <xf numFmtId="234" fontId="35" fillId="0" borderId="2520">
      <alignment horizontal="center"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323" fontId="3" fillId="23" borderId="2516" applyFill="0" applyBorder="0" applyAlignment="0">
      <alignment horizontal="centerContinuous"/>
    </xf>
    <xf numFmtId="274" fontId="35" fillId="0" borderId="2415"/>
    <xf numFmtId="185" fontId="47" fillId="57" borderId="1651" applyFont="0" applyFill="0" applyBorder="0" applyAlignment="0" applyProtection="0">
      <protection locked="0"/>
    </xf>
    <xf numFmtId="0" fontId="85" fillId="0" borderId="2416"/>
    <xf numFmtId="0" fontId="115" fillId="18" borderId="2069" applyProtection="0">
      <alignment horizontal="right"/>
      <protection locked="0"/>
    </xf>
    <xf numFmtId="311" fontId="219" fillId="0" borderId="2407" applyBorder="0">
      <protection locked="0"/>
    </xf>
    <xf numFmtId="234" fontId="35" fillId="0" borderId="2545">
      <alignment horizontal="center" vertical="center"/>
      <protection locked="0"/>
    </xf>
    <xf numFmtId="235" fontId="35" fillId="0" borderId="2460">
      <alignment horizontal="center" vertical="center"/>
      <protection locked="0"/>
    </xf>
    <xf numFmtId="0" fontId="35" fillId="0" borderId="2460">
      <alignment vertical="center"/>
      <protection locked="0"/>
    </xf>
    <xf numFmtId="237" fontId="35" fillId="0" borderId="2460">
      <alignment horizontal="right" vertical="center"/>
      <protection locked="0"/>
    </xf>
    <xf numFmtId="234" fontId="35" fillId="0" borderId="2460">
      <alignment horizontal="right" vertical="center"/>
      <protection locked="0"/>
    </xf>
    <xf numFmtId="236" fontId="35" fillId="0" borderId="2460">
      <alignment horizontal="right" vertical="center"/>
      <protection locked="0"/>
    </xf>
    <xf numFmtId="0" fontId="103" fillId="38" borderId="2461"/>
    <xf numFmtId="274" fontId="35" fillId="0" borderId="2463"/>
    <xf numFmtId="0" fontId="85" fillId="0" borderId="2464"/>
    <xf numFmtId="235" fontId="35" fillId="0" borderId="2507">
      <alignment horizontal="right" vertical="center"/>
      <protection locked="0"/>
    </xf>
    <xf numFmtId="237" fontId="35" fillId="0" borderId="2532">
      <alignment horizontal="right" vertical="center"/>
      <protection locked="0"/>
    </xf>
    <xf numFmtId="311" fontId="219" fillId="0" borderId="2419" applyBorder="0">
      <protection locked="0"/>
    </xf>
    <xf numFmtId="236" fontId="35" fillId="0" borderId="2473">
      <alignment horizontal="center" vertical="center"/>
      <protection locked="0"/>
    </xf>
    <xf numFmtId="233" fontId="35" fillId="0" borderId="2424">
      <alignment horizontal="center" vertical="center"/>
      <protection locked="0"/>
    </xf>
    <xf numFmtId="235" fontId="35" fillId="0" borderId="2424">
      <alignment horizontal="center" vertical="center"/>
      <protection locked="0"/>
    </xf>
    <xf numFmtId="0" fontId="35" fillId="0" borderId="2424">
      <alignment vertical="center"/>
      <protection locked="0"/>
    </xf>
    <xf numFmtId="274" fontId="35" fillId="0" borderId="2510"/>
    <xf numFmtId="4" fontId="27" fillId="19" borderId="2429" applyNumberFormat="0" applyProtection="0">
      <alignment horizontal="left" vertical="center" indent="1"/>
    </xf>
    <xf numFmtId="232" fontId="35" fillId="0" borderId="2532">
      <alignment horizontal="right" vertical="center"/>
      <protection locked="0"/>
    </xf>
    <xf numFmtId="232" fontId="35" fillId="0" borderId="2532">
      <alignment horizontal="right" vertical="center"/>
      <protection locked="0"/>
    </xf>
    <xf numFmtId="234" fontId="35" fillId="0" borderId="2496">
      <alignment horizontal="right" vertical="center"/>
      <protection locked="0"/>
    </xf>
    <xf numFmtId="0" fontId="95" fillId="0" borderId="2447" applyNumberFormat="0" applyFill="0" applyAlignment="0" applyProtection="0"/>
    <xf numFmtId="236" fontId="35" fillId="0" borderId="2496">
      <alignment horizontal="right" vertical="center"/>
      <protection locked="0"/>
    </xf>
    <xf numFmtId="235" fontId="35" fillId="0" borderId="2496">
      <alignment horizontal="right" vertical="center"/>
      <protection locked="0"/>
    </xf>
    <xf numFmtId="236" fontId="35" fillId="0" borderId="2460">
      <alignment horizontal="right" vertical="center"/>
      <protection locked="0"/>
    </xf>
    <xf numFmtId="0" fontId="103" fillId="38" borderId="2461"/>
    <xf numFmtId="0" fontId="95" fillId="0" borderId="2423" applyNumberFormat="0" applyFill="0" applyAlignment="0" applyProtection="0"/>
    <xf numFmtId="232" fontId="35" fillId="0" borderId="2424">
      <alignment horizontal="center" vertical="center"/>
      <protection locked="0"/>
    </xf>
    <xf numFmtId="15" fontId="35" fillId="0" borderId="2424">
      <alignment horizontal="center" vertical="center"/>
      <protection locked="0"/>
    </xf>
    <xf numFmtId="233" fontId="35" fillId="0" borderId="2424">
      <alignment horizontal="center" vertical="center"/>
      <protection locked="0"/>
    </xf>
    <xf numFmtId="234" fontId="35" fillId="0" borderId="2424">
      <alignment horizontal="center" vertical="center"/>
      <protection locked="0"/>
    </xf>
    <xf numFmtId="235" fontId="35" fillId="0" borderId="2424">
      <alignment horizontal="center" vertical="center"/>
      <protection locked="0"/>
    </xf>
    <xf numFmtId="236" fontId="35" fillId="0" borderId="2424">
      <alignment horizontal="center" vertical="center"/>
      <protection locked="0"/>
    </xf>
    <xf numFmtId="0" fontId="35" fillId="0" borderId="2424">
      <alignment vertical="center"/>
      <protection locked="0"/>
    </xf>
    <xf numFmtId="232" fontId="35" fillId="0" borderId="2424">
      <alignment horizontal="right" vertical="center"/>
      <protection locked="0"/>
    </xf>
    <xf numFmtId="237" fontId="35" fillId="0" borderId="2424">
      <alignment horizontal="right" vertical="center"/>
      <protection locked="0"/>
    </xf>
    <xf numFmtId="233" fontId="35" fillId="0" borderId="2424">
      <alignment horizontal="right" vertical="center"/>
      <protection locked="0"/>
    </xf>
    <xf numFmtId="234" fontId="35" fillId="0" borderId="2424">
      <alignment horizontal="right" vertical="center"/>
      <protection locked="0"/>
    </xf>
    <xf numFmtId="235" fontId="35" fillId="0" borderId="2424">
      <alignment horizontal="right" vertical="center"/>
      <protection locked="0"/>
    </xf>
    <xf numFmtId="236" fontId="35" fillId="0" borderId="2424">
      <alignment horizontal="right" vertical="center"/>
      <protection locked="0"/>
    </xf>
    <xf numFmtId="0" fontId="103" fillId="38" borderId="2425"/>
    <xf numFmtId="234" fontId="35" fillId="0" borderId="2496">
      <alignment horizontal="center" vertical="center"/>
      <protection locked="0"/>
    </xf>
    <xf numFmtId="244" fontId="85" fillId="0" borderId="2450"/>
    <xf numFmtId="274" fontId="35" fillId="0" borderId="2427"/>
    <xf numFmtId="237" fontId="35" fillId="0" borderId="2507">
      <alignment horizontal="right" vertical="center"/>
      <protection locked="0"/>
    </xf>
    <xf numFmtId="0" fontId="85" fillId="0" borderId="2428"/>
    <xf numFmtId="311" fontId="219" fillId="0" borderId="2419" applyBorder="0">
      <protection locked="0"/>
    </xf>
    <xf numFmtId="0" fontId="35" fillId="0" borderId="1651" applyFill="0">
      <alignment horizontal="center" vertical="center"/>
    </xf>
    <xf numFmtId="232" fontId="35" fillId="0" borderId="2545">
      <alignment horizontal="right" vertical="center"/>
      <protection locked="0"/>
    </xf>
    <xf numFmtId="237" fontId="35" fillId="0" borderId="2496">
      <alignment horizontal="right" vertical="center"/>
      <protection locked="0"/>
    </xf>
    <xf numFmtId="4" fontId="27" fillId="19" borderId="2465" applyNumberFormat="0" applyProtection="0">
      <alignment horizontal="left" vertical="center" indent="1"/>
    </xf>
    <xf numFmtId="0" fontId="115" fillId="18" borderId="2069" applyProtection="0">
      <alignment horizontal="right"/>
      <protection locked="0"/>
    </xf>
    <xf numFmtId="0" fontId="95" fillId="0" borderId="2495" applyNumberFormat="0" applyFill="0" applyAlignment="0" applyProtection="0"/>
    <xf numFmtId="274" fontId="35" fillId="0" borderId="2499"/>
    <xf numFmtId="4" fontId="27" fillId="19" borderId="2525" applyNumberFormat="0" applyProtection="0">
      <alignment horizontal="left" vertical="center" indent="1"/>
    </xf>
    <xf numFmtId="311" fontId="219" fillId="0" borderId="2431" applyBorder="0">
      <protection locked="0"/>
    </xf>
    <xf numFmtId="0" fontId="59" fillId="74" borderId="2089">
      <alignment horizontal="left" vertical="center" wrapText="1"/>
    </xf>
    <xf numFmtId="10" fontId="3" fillId="57" borderId="1651" applyNumberFormat="0" applyFont="0" applyBorder="0" applyAlignment="0" applyProtection="0">
      <protection locked="0"/>
    </xf>
    <xf numFmtId="0" fontId="95" fillId="0" borderId="2519" applyNumberFormat="0" applyFill="0" applyAlignment="0" applyProtection="0"/>
    <xf numFmtId="0" fontId="35" fillId="0" borderId="2496">
      <alignment vertical="center"/>
      <protection locked="0"/>
    </xf>
    <xf numFmtId="235" fontId="35" fillId="0" borderId="2520">
      <alignment horizontal="right" vertical="center"/>
      <protection locked="0"/>
    </xf>
    <xf numFmtId="4" fontId="27" fillId="19" borderId="2441" applyNumberFormat="0" applyProtection="0">
      <alignment horizontal="left" vertical="center" indent="1"/>
    </xf>
    <xf numFmtId="15" fontId="35" fillId="0" borderId="2460">
      <alignment horizontal="center" vertical="center"/>
      <protection locked="0"/>
    </xf>
    <xf numFmtId="9" fontId="36" fillId="71" borderId="2062" applyProtection="0">
      <alignment horizontal="right"/>
      <protection locked="0"/>
    </xf>
    <xf numFmtId="0" fontId="92" fillId="0" borderId="1651" applyFill="0">
      <alignment horizontal="center" vertical="center"/>
    </xf>
    <xf numFmtId="244" fontId="85" fillId="0" borderId="2547"/>
    <xf numFmtId="0" fontId="103" fillId="38" borderId="2546"/>
    <xf numFmtId="0" fontId="95" fillId="0" borderId="2435" applyNumberFormat="0" applyFill="0" applyAlignment="0" applyProtection="0"/>
    <xf numFmtId="232" fontId="35" fillId="0" borderId="2436">
      <alignment horizontal="center" vertical="center"/>
      <protection locked="0"/>
    </xf>
    <xf numFmtId="15" fontId="35" fillId="0" borderId="2436">
      <alignment horizontal="center" vertical="center"/>
      <protection locked="0"/>
    </xf>
    <xf numFmtId="233" fontId="35" fillId="0" borderId="2436">
      <alignment horizontal="center" vertical="center"/>
      <protection locked="0"/>
    </xf>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2" fontId="35" fillId="0" borderId="2436">
      <alignment horizontal="right" vertical="center"/>
      <protection locked="0"/>
    </xf>
    <xf numFmtId="237" fontId="35" fillId="0" borderId="2436">
      <alignment horizontal="right" vertical="center"/>
      <protection locked="0"/>
    </xf>
    <xf numFmtId="233"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0" fontId="103" fillId="38" borderId="2437"/>
    <xf numFmtId="0" fontId="110" fillId="43" borderId="1651" applyNumberFormat="0" applyFont="0" applyAlignment="0" applyProtection="0"/>
    <xf numFmtId="274" fontId="35" fillId="0" borderId="2439"/>
    <xf numFmtId="0" fontId="85" fillId="0" borderId="2440"/>
    <xf numFmtId="0" fontId="148" fillId="0" borderId="2433" applyNumberFormat="0" applyAlignment="0" applyProtection="0">
      <alignment horizontal="left" vertical="center"/>
    </xf>
    <xf numFmtId="323" fontId="3" fillId="23" borderId="2432" applyFill="0" applyBorder="0" applyAlignment="0">
      <alignment horizontal="centerContinuous"/>
    </xf>
    <xf numFmtId="311" fontId="219" fillId="0" borderId="2431" applyBorder="0">
      <protection locked="0"/>
    </xf>
    <xf numFmtId="235" fontId="35" fillId="0" borderId="2507">
      <alignment horizontal="center" vertical="center"/>
      <protection locked="0"/>
    </xf>
    <xf numFmtId="0" fontId="148" fillId="0" borderId="2493" applyNumberFormat="0" applyAlignment="0" applyProtection="0">
      <alignment horizontal="left" vertical="center"/>
    </xf>
    <xf numFmtId="236" fontId="35" fillId="0" borderId="2507">
      <alignment horizontal="right" vertical="center"/>
      <protection locked="0"/>
    </xf>
    <xf numFmtId="15" fontId="35" fillId="0" borderId="2545">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0" fontId="35" fillId="0" borderId="2448">
      <alignment vertical="center"/>
      <protection locked="0"/>
    </xf>
    <xf numFmtId="232" fontId="35" fillId="0" borderId="2448">
      <alignment horizontal="right" vertical="center"/>
      <protection locked="0"/>
    </xf>
    <xf numFmtId="237" fontId="35" fillId="0" borderId="2448">
      <alignment horizontal="right" vertical="center"/>
      <protection locked="0"/>
    </xf>
    <xf numFmtId="233"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0" fontId="103" fillId="38" borderId="2449"/>
    <xf numFmtId="244" fontId="85" fillId="0" borderId="2450"/>
    <xf numFmtId="240" fontId="26" fillId="0" borderId="2494" applyFill="0"/>
    <xf numFmtId="240" fontId="26" fillId="0" borderId="2470" applyFill="0"/>
    <xf numFmtId="274" fontId="35" fillId="0" borderId="2451"/>
    <xf numFmtId="232" fontId="35" fillId="0" borderId="2507">
      <alignment horizontal="center" vertical="center"/>
      <protection locked="0"/>
    </xf>
    <xf numFmtId="0" fontId="85" fillId="0" borderId="2452"/>
    <xf numFmtId="234" fontId="35" fillId="0" borderId="2507">
      <alignment horizontal="right" vertical="center"/>
      <protection locked="0"/>
    </xf>
    <xf numFmtId="0" fontId="85" fillId="0" borderId="2511"/>
    <xf numFmtId="0" fontId="148" fillId="0" borderId="2469" applyNumberFormat="0" applyAlignment="0" applyProtection="0">
      <alignment horizontal="left" vertical="center"/>
    </xf>
    <xf numFmtId="235" fontId="35" fillId="0" borderId="2520">
      <alignment horizontal="center" vertical="center"/>
      <protection locked="0"/>
    </xf>
    <xf numFmtId="233" fontId="35" fillId="0" borderId="2496">
      <alignment horizontal="right" vertical="center"/>
      <protection locked="0"/>
    </xf>
    <xf numFmtId="235" fontId="35" fillId="0" borderId="2507">
      <alignment horizontal="right" vertical="center"/>
      <protection locked="0"/>
    </xf>
    <xf numFmtId="311" fontId="219" fillId="0" borderId="2467" applyBorder="0">
      <protection locked="0"/>
    </xf>
    <xf numFmtId="232" fontId="35" fillId="0" borderId="2507">
      <alignment horizontal="center" vertical="center"/>
      <protection locked="0"/>
    </xf>
    <xf numFmtId="244" fontId="85" fillId="0" borderId="2498"/>
    <xf numFmtId="237" fontId="35" fillId="0" borderId="2496">
      <alignment horizontal="right" vertical="center"/>
      <protection locked="0"/>
    </xf>
    <xf numFmtId="0" fontId="95" fillId="0" borderId="2495" applyNumberFormat="0" applyFill="0" applyAlignment="0" applyProtection="0"/>
    <xf numFmtId="233" fontId="35" fillId="0" borderId="2496">
      <alignment horizontal="center" vertical="center"/>
      <protection locked="0"/>
    </xf>
    <xf numFmtId="235" fontId="35" fillId="0" borderId="2496">
      <alignment horizontal="right" vertical="center"/>
      <protection locked="0"/>
    </xf>
    <xf numFmtId="244" fontId="85" fillId="0" borderId="2534"/>
    <xf numFmtId="4" fontId="27" fillId="19" borderId="2465" applyNumberFormat="0" applyProtection="0">
      <alignment horizontal="left" vertical="center" indent="1"/>
    </xf>
    <xf numFmtId="0" fontId="85" fillId="0" borderId="2500"/>
    <xf numFmtId="235" fontId="35" fillId="0" borderId="2520">
      <alignment horizontal="right" vertical="center"/>
      <protection locked="0"/>
    </xf>
    <xf numFmtId="311" fontId="219" fillId="0" borderId="2443" applyBorder="0">
      <protection locked="0"/>
    </xf>
    <xf numFmtId="274" fontId="35" fillId="0" borderId="2476"/>
    <xf numFmtId="244" fontId="85" fillId="0" borderId="2462"/>
    <xf numFmtId="4" fontId="27" fillId="19" borderId="2453" applyNumberFormat="0" applyProtection="0">
      <alignment horizontal="left" vertical="center" indent="1"/>
    </xf>
    <xf numFmtId="233" fontId="35" fillId="0" borderId="2496">
      <alignment horizontal="right" vertical="center"/>
      <protection locked="0"/>
    </xf>
    <xf numFmtId="233" fontId="35" fillId="0" borderId="2507">
      <alignment horizontal="center" vertical="center"/>
      <protection locked="0"/>
    </xf>
    <xf numFmtId="0" fontId="95" fillId="0" borderId="2447" applyNumberFormat="0" applyFill="0" applyAlignment="0" applyProtection="0"/>
    <xf numFmtId="232" fontId="35" fillId="0" borderId="2448">
      <alignment horizontal="center" vertical="center"/>
      <protection locked="0"/>
    </xf>
    <xf numFmtId="15" fontId="35" fillId="0" borderId="2448">
      <alignment horizontal="center" vertical="center"/>
      <protection locked="0"/>
    </xf>
    <xf numFmtId="233" fontId="35" fillId="0" borderId="2448">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0" fontId="35" fillId="0" borderId="2448">
      <alignment vertical="center"/>
      <protection locked="0"/>
    </xf>
    <xf numFmtId="232" fontId="35" fillId="0" borderId="2448">
      <alignment horizontal="right" vertical="center"/>
      <protection locked="0"/>
    </xf>
    <xf numFmtId="237" fontId="35" fillId="0" borderId="2448">
      <alignment horizontal="right" vertical="center"/>
      <protection locked="0"/>
    </xf>
    <xf numFmtId="233"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0" fontId="103" fillId="38" borderId="2449"/>
    <xf numFmtId="274" fontId="35" fillId="0" borderId="2499"/>
    <xf numFmtId="274" fontId="35" fillId="0" borderId="2451"/>
    <xf numFmtId="15" fontId="35" fillId="0" borderId="2532">
      <alignment horizontal="center" vertical="center"/>
      <protection locked="0"/>
    </xf>
    <xf numFmtId="236" fontId="35" fillId="0" borderId="2507">
      <alignment horizontal="center" vertical="center"/>
      <protection locked="0"/>
    </xf>
    <xf numFmtId="0" fontId="85" fillId="0" borderId="2452"/>
    <xf numFmtId="0" fontId="103" fillId="38" borderId="2497"/>
    <xf numFmtId="311" fontId="219" fillId="0" borderId="2443" applyBorder="0">
      <protection locked="0"/>
    </xf>
    <xf numFmtId="236" fontId="35" fillId="0" borderId="2507">
      <alignment horizontal="center" vertical="center"/>
      <protection locked="0"/>
    </xf>
    <xf numFmtId="15" fontId="35" fillId="0" borderId="2532">
      <alignment horizontal="center" vertical="center"/>
      <protection locked="0"/>
    </xf>
    <xf numFmtId="4" fontId="27" fillId="19" borderId="2489" applyNumberFormat="0" applyProtection="0">
      <alignment horizontal="left" vertical="center" indent="1"/>
    </xf>
    <xf numFmtId="4" fontId="27" fillId="19" borderId="2537" applyNumberFormat="0" applyProtection="0">
      <alignment horizontal="left" vertical="center" indent="1"/>
    </xf>
    <xf numFmtId="274" fontId="35" fillId="0" borderId="2510"/>
    <xf numFmtId="233" fontId="35" fillId="0" borderId="2532">
      <alignment horizontal="right" vertical="center"/>
      <protection locked="0"/>
    </xf>
    <xf numFmtId="233" fontId="35" fillId="0" borderId="2484">
      <alignment horizontal="center" vertical="center"/>
      <protection locked="0"/>
    </xf>
    <xf numFmtId="311" fontId="219" fillId="0" borderId="2455" applyBorder="0">
      <protection locked="0"/>
    </xf>
    <xf numFmtId="235" fontId="35" fillId="0" borderId="2484">
      <alignment horizontal="right" vertical="center"/>
      <protection locked="0"/>
    </xf>
    <xf numFmtId="274" fontId="35" fillId="0" borderId="2535"/>
    <xf numFmtId="0" fontId="85" fillId="0" borderId="2536"/>
    <xf numFmtId="4" fontId="27" fillId="19" borderId="2465" applyNumberFormat="0" applyProtection="0">
      <alignment horizontal="left" vertical="center" indent="1"/>
    </xf>
    <xf numFmtId="0" fontId="103" fillId="38" borderId="2521"/>
    <xf numFmtId="0" fontId="95" fillId="0" borderId="2531" applyNumberFormat="0" applyFill="0" applyAlignment="0" applyProtection="0"/>
    <xf numFmtId="0" fontId="95" fillId="0" borderId="2459" applyNumberFormat="0" applyFill="0" applyAlignment="0" applyProtection="0"/>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7"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0" fontId="103" fillId="38" borderId="2461"/>
    <xf numFmtId="274" fontId="35" fillId="0" borderId="2463"/>
    <xf numFmtId="0" fontId="85" fillId="0" borderId="2464"/>
    <xf numFmtId="244" fontId="85" fillId="0" borderId="2509"/>
    <xf numFmtId="323" fontId="3" fillId="23" borderId="2456" applyFill="0" applyBorder="0" applyAlignment="0">
      <alignment horizontal="centerContinuous"/>
    </xf>
    <xf numFmtId="311" fontId="219" fillId="0" borderId="2455" applyBorder="0">
      <protection locked="0"/>
    </xf>
    <xf numFmtId="0" fontId="148" fillId="0" borderId="2504" applyNumberFormat="0" applyAlignment="0" applyProtection="0">
      <alignment horizontal="left" vertical="center"/>
    </xf>
    <xf numFmtId="233" fontId="35" fillId="0" borderId="2496">
      <alignment horizontal="right" vertical="center"/>
      <protection locked="0"/>
    </xf>
    <xf numFmtId="0" fontId="85" fillId="0" borderId="2536"/>
    <xf numFmtId="4" fontId="27" fillId="19" borderId="2543" applyNumberFormat="0" applyProtection="0">
      <alignment horizontal="left" vertical="center" indent="1"/>
    </xf>
    <xf numFmtId="235" fontId="35" fillId="0" borderId="2520">
      <alignment horizontal="center" vertical="center"/>
      <protection locked="0"/>
    </xf>
    <xf numFmtId="4" fontId="27" fillId="19" borderId="2501" applyNumberFormat="0" applyProtection="0">
      <alignment horizontal="left" vertical="center" indent="1"/>
    </xf>
    <xf numFmtId="311" fontId="219" fillId="0" borderId="2467" applyBorder="0">
      <protection locked="0"/>
    </xf>
    <xf numFmtId="274" fontId="35" fillId="0" borderId="2499"/>
    <xf numFmtId="4" fontId="27" fillId="19" borderId="2471" applyNumberFormat="0" applyProtection="0">
      <alignment horizontal="left" vertical="center" indent="1"/>
    </xf>
    <xf numFmtId="15" fontId="35" fillId="0" borderId="2507">
      <alignment horizontal="center" vertical="center"/>
      <protection locked="0"/>
    </xf>
    <xf numFmtId="0" fontId="35" fillId="0" borderId="2532">
      <alignment vertical="center"/>
      <protection locked="0"/>
    </xf>
    <xf numFmtId="234" fontId="35" fillId="0" borderId="2496">
      <alignment horizontal="center" vertical="center"/>
      <protection locked="0"/>
    </xf>
    <xf numFmtId="0" fontId="95" fillId="0" borderId="2472" applyNumberFormat="0" applyFill="0" applyAlignment="0" applyProtection="0"/>
    <xf numFmtId="232" fontId="35" fillId="0" borderId="2473">
      <alignment horizontal="center" vertical="center"/>
      <protection locked="0"/>
    </xf>
    <xf numFmtId="15" fontId="35" fillId="0" borderId="2473">
      <alignment horizontal="center" vertical="center"/>
      <protection locked="0"/>
    </xf>
    <xf numFmtId="233" fontId="35" fillId="0" borderId="2473">
      <alignment horizontal="center" vertical="center"/>
      <protection locked="0"/>
    </xf>
    <xf numFmtId="234" fontId="35" fillId="0" borderId="2473">
      <alignment horizontal="center" vertical="center"/>
      <protection locked="0"/>
    </xf>
    <xf numFmtId="235" fontId="35" fillId="0" borderId="2473">
      <alignment horizontal="center" vertical="center"/>
      <protection locked="0"/>
    </xf>
    <xf numFmtId="236" fontId="35" fillId="0" borderId="2473">
      <alignment horizontal="center" vertical="center"/>
      <protection locked="0"/>
    </xf>
    <xf numFmtId="0" fontId="35" fillId="0" borderId="2473">
      <alignment vertical="center"/>
      <protection locked="0"/>
    </xf>
    <xf numFmtId="232" fontId="35" fillId="0" borderId="2473">
      <alignment horizontal="right" vertical="center"/>
      <protection locked="0"/>
    </xf>
    <xf numFmtId="237" fontId="35" fillId="0" borderId="2473">
      <alignment horizontal="right" vertical="center"/>
      <protection locked="0"/>
    </xf>
    <xf numFmtId="233" fontId="35" fillId="0" borderId="2473">
      <alignment horizontal="right" vertical="center"/>
      <protection locked="0"/>
    </xf>
    <xf numFmtId="234" fontId="35" fillId="0" borderId="2473">
      <alignment horizontal="right" vertical="center"/>
      <protection locked="0"/>
    </xf>
    <xf numFmtId="235" fontId="35" fillId="0" borderId="2473">
      <alignment horizontal="right" vertical="center"/>
      <protection locked="0"/>
    </xf>
    <xf numFmtId="236" fontId="35" fillId="0" borderId="2473">
      <alignment horizontal="right" vertical="center"/>
      <protection locked="0"/>
    </xf>
    <xf numFmtId="0" fontId="103" fillId="38" borderId="2474"/>
    <xf numFmtId="274" fontId="35" fillId="0" borderId="2476"/>
    <xf numFmtId="0" fontId="85" fillId="0" borderId="2500"/>
    <xf numFmtId="0" fontId="85" fillId="0" borderId="2477"/>
    <xf numFmtId="311" fontId="219" fillId="0" borderId="2467" applyBorder="0">
      <protection locked="0"/>
    </xf>
    <xf numFmtId="323" fontId="3" fillId="23" borderId="2540" applyFill="0" applyBorder="0" applyAlignment="0">
      <alignment horizontal="centerContinuous"/>
    </xf>
    <xf numFmtId="232" fontId="35" fillId="0" borderId="2507">
      <alignment horizontal="right" vertical="center"/>
      <protection locked="0"/>
    </xf>
    <xf numFmtId="0" fontId="85" fillId="0" borderId="2524"/>
    <xf numFmtId="4" fontId="27" fillId="19" borderId="2489" applyNumberFormat="0" applyProtection="0">
      <alignment horizontal="left" vertical="center" indent="1"/>
    </xf>
    <xf numFmtId="0" fontId="95" fillId="0" borderId="2531" applyNumberFormat="0" applyFill="0" applyAlignment="0" applyProtection="0"/>
    <xf numFmtId="234" fontId="35" fillId="0" borderId="2520">
      <alignment horizontal="right" vertical="center"/>
      <protection locked="0"/>
    </xf>
    <xf numFmtId="233" fontId="35" fillId="0" borderId="2532">
      <alignment horizontal="center" vertical="center"/>
      <protection locked="0"/>
    </xf>
    <xf numFmtId="15" fontId="35" fillId="0" borderId="2520">
      <alignment horizontal="center" vertical="center"/>
      <protection locked="0"/>
    </xf>
    <xf numFmtId="236" fontId="35" fillId="0" borderId="2532">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0" fontId="103" fillId="38" borderId="2485"/>
    <xf numFmtId="0" fontId="103" fillId="38" borderId="2508"/>
    <xf numFmtId="49" fontId="100" fillId="47" borderId="1651">
      <alignment horizontal="center"/>
    </xf>
    <xf numFmtId="240" fontId="26" fillId="0" borderId="2482" applyFill="0"/>
    <xf numFmtId="274" fontId="35" fillId="0" borderId="2487"/>
    <xf numFmtId="0" fontId="85" fillId="0" borderId="2488"/>
    <xf numFmtId="0" fontId="148" fillId="0" borderId="2481" applyNumberFormat="0" applyAlignment="0" applyProtection="0">
      <alignment horizontal="left" vertical="center"/>
    </xf>
    <xf numFmtId="323" fontId="3" fillId="23" borderId="2480" applyFill="0" applyBorder="0" applyAlignment="0">
      <alignment horizontal="centerContinuous"/>
    </xf>
    <xf numFmtId="311" fontId="219" fillId="0" borderId="2479" applyBorder="0">
      <protection locked="0"/>
    </xf>
    <xf numFmtId="311" fontId="219" fillId="0" borderId="2527" applyBorder="0">
      <protection locked="0"/>
    </xf>
    <xf numFmtId="0" fontId="95" fillId="0" borderId="2495" applyNumberFormat="0" applyFill="0" applyAlignment="0" applyProtection="0"/>
    <xf numFmtId="234" fontId="35" fillId="0" borderId="2496">
      <alignment horizontal="center" vertical="center"/>
      <protection locked="0"/>
    </xf>
    <xf numFmtId="311" fontId="219" fillId="0" borderId="2491" applyBorder="0">
      <protection locked="0"/>
    </xf>
    <xf numFmtId="236" fontId="35" fillId="0" borderId="2496">
      <alignment horizontal="right" vertical="center"/>
      <protection locked="0"/>
    </xf>
    <xf numFmtId="4" fontId="27" fillId="19" borderId="2501" applyNumberFormat="0" applyProtection="0">
      <alignment horizontal="left" vertical="center" indent="1"/>
    </xf>
    <xf numFmtId="235" fontId="35" fillId="0" borderId="2532">
      <alignment horizontal="center" vertical="center"/>
      <protection locked="0"/>
    </xf>
    <xf numFmtId="235" fontId="35" fillId="0" borderId="2507">
      <alignment horizontal="center" vertical="center"/>
      <protection locked="0"/>
    </xf>
    <xf numFmtId="236" fontId="35" fillId="0" borderId="2507">
      <alignment horizontal="right" vertical="center"/>
      <protection locked="0"/>
    </xf>
    <xf numFmtId="0" fontId="95" fillId="0" borderId="2495" applyNumberFormat="0" applyFill="0" applyAlignment="0" applyProtection="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0" fontId="103" fillId="38" borderId="2497"/>
    <xf numFmtId="274" fontId="35" fillId="0" borderId="2499"/>
    <xf numFmtId="0" fontId="85" fillId="0" borderId="2500"/>
    <xf numFmtId="0" fontId="103" fillId="38" borderId="2508"/>
    <xf numFmtId="311" fontId="219" fillId="0" borderId="2491" applyBorder="0">
      <protection locked="0"/>
    </xf>
    <xf numFmtId="235" fontId="35" fillId="0" borderId="2520">
      <alignment horizontal="center" vertical="center"/>
      <protection locked="0"/>
    </xf>
    <xf numFmtId="0" fontId="35" fillId="0" borderId="2520">
      <alignment vertical="center"/>
      <protection locked="0"/>
    </xf>
    <xf numFmtId="237" fontId="35" fillId="0" borderId="2520">
      <alignment horizontal="right" vertical="center"/>
      <protection locked="0"/>
    </xf>
    <xf numFmtId="234" fontId="35" fillId="0" borderId="2520">
      <alignment horizontal="right" vertical="center"/>
      <protection locked="0"/>
    </xf>
    <xf numFmtId="236" fontId="35" fillId="0" borderId="2520">
      <alignment horizontal="right" vertical="center"/>
      <protection locked="0"/>
    </xf>
    <xf numFmtId="274" fontId="35" fillId="0" borderId="2548"/>
    <xf numFmtId="311" fontId="219" fillId="0" borderId="2491" applyBorder="0">
      <protection locked="0"/>
    </xf>
    <xf numFmtId="235"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4" fontId="27" fillId="19" borderId="2501" applyNumberFormat="0" applyProtection="0">
      <alignment horizontal="left" vertical="center" indent="1"/>
    </xf>
    <xf numFmtId="274" fontId="35" fillId="0" borderId="251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2" fontId="35" fillId="0" borderId="2507">
      <alignment horizontal="center" vertical="center"/>
      <protection locked="0"/>
    </xf>
    <xf numFmtId="0" fontId="35" fillId="0" borderId="2507">
      <alignment vertical="center"/>
      <protection locked="0"/>
    </xf>
    <xf numFmtId="235" fontId="35" fillId="0" borderId="2507">
      <alignment horizontal="right" vertical="center"/>
      <protection locked="0"/>
    </xf>
    <xf numFmtId="240" fontId="26" fillId="0" borderId="2518" applyFill="0"/>
    <xf numFmtId="274" fontId="35" fillId="0" borderId="2499"/>
    <xf numFmtId="0" fontId="85" fillId="0" borderId="2500"/>
    <xf numFmtId="233" fontId="35" fillId="0" borderId="2532">
      <alignment horizontal="right" vertical="center"/>
      <protection locked="0"/>
    </xf>
    <xf numFmtId="235" fontId="35" fillId="0" borderId="2545">
      <alignment horizontal="center" vertical="center"/>
      <protection locked="0"/>
    </xf>
    <xf numFmtId="311" fontId="219" fillId="0" borderId="2491" applyBorder="0">
      <protection locked="0"/>
    </xf>
    <xf numFmtId="4" fontId="27" fillId="19" borderId="2501" applyNumberFormat="0" applyProtection="0">
      <alignment horizontal="left" vertical="center" indent="1"/>
    </xf>
    <xf numFmtId="3" fontId="79" fillId="10" borderId="1651" applyFont="0" applyAlignment="0" applyProtection="0"/>
    <xf numFmtId="0" fontId="95" fillId="0" borderId="2495" applyNumberFormat="0" applyFill="0" applyAlignment="0" applyProtection="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3" fontId="35" fillId="0" borderId="2532">
      <alignment horizontal="center" vertical="center"/>
      <protection locked="0"/>
    </xf>
    <xf numFmtId="0" fontId="103" fillId="38" borderId="2497"/>
    <xf numFmtId="235" fontId="35" fillId="0" borderId="2532">
      <alignment horizontal="right" vertical="center"/>
      <protection locked="0"/>
    </xf>
    <xf numFmtId="274" fontId="35" fillId="0" borderId="2499"/>
    <xf numFmtId="0" fontId="85" fillId="0" borderId="2500"/>
    <xf numFmtId="0" fontId="148" fillId="0" borderId="2493" applyNumberFormat="0" applyAlignment="0" applyProtection="0">
      <alignment horizontal="left" vertical="center"/>
    </xf>
    <xf numFmtId="323" fontId="3" fillId="23" borderId="2492" applyFill="0" applyBorder="0" applyAlignment="0">
      <alignment horizontal="centerContinuous"/>
    </xf>
    <xf numFmtId="0" fontId="35" fillId="0" borderId="2507">
      <alignment vertical="center"/>
      <protection locked="0"/>
    </xf>
    <xf numFmtId="232" fontId="35" fillId="0" borderId="2532">
      <alignment horizontal="right" vertical="center"/>
      <protection locked="0"/>
    </xf>
    <xf numFmtId="0" fontId="95" fillId="0" borderId="2544" applyNumberFormat="0" applyFill="0" applyAlignment="0" applyProtection="0"/>
    <xf numFmtId="233" fontId="35" fillId="0" borderId="2545">
      <alignment horizontal="center" vertical="center"/>
      <protection locked="0"/>
    </xf>
    <xf numFmtId="236" fontId="35" fillId="0" borderId="2545">
      <alignment horizontal="right" vertical="center"/>
      <protection locked="0"/>
    </xf>
    <xf numFmtId="332" fontId="35" fillId="0" borderId="1651" applyFill="0">
      <alignment horizontal="center" vertical="center"/>
    </xf>
    <xf numFmtId="49" fontId="253" fillId="47" borderId="1651">
      <alignment horizontal="center"/>
    </xf>
    <xf numFmtId="175" fontId="43" fillId="0" borderId="1651" applyBorder="0"/>
    <xf numFmtId="311" fontId="219" fillId="0" borderId="2513" applyBorder="0">
      <protection locked="0"/>
    </xf>
    <xf numFmtId="4" fontId="27" fillId="19" borderId="2512" applyNumberFormat="0" applyProtection="0">
      <alignment horizontal="left" vertical="center" indent="1"/>
    </xf>
    <xf numFmtId="0" fontId="85" fillId="0" borderId="2536"/>
    <xf numFmtId="0" fontId="95" fillId="0" borderId="2506" applyNumberFormat="0" applyFill="0" applyAlignment="0" applyProtection="0"/>
    <xf numFmtId="232" fontId="35" fillId="0" borderId="2507">
      <alignment horizontal="center" vertical="center"/>
      <protection locked="0"/>
    </xf>
    <xf numFmtId="15" fontId="35" fillId="0" borderId="2507">
      <alignment horizontal="center" vertical="center"/>
      <protection locked="0"/>
    </xf>
    <xf numFmtId="233"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0" fontId="103" fillId="38" borderId="2508"/>
    <xf numFmtId="244" fontId="85" fillId="0" borderId="2522"/>
    <xf numFmtId="240" fontId="26" fillId="0" borderId="2505" applyFill="0"/>
    <xf numFmtId="274" fontId="35" fillId="0" borderId="2510"/>
    <xf numFmtId="0" fontId="85" fillId="0" borderId="2511"/>
    <xf numFmtId="0" fontId="148" fillId="0" borderId="2504" applyNumberFormat="0" applyAlignment="0" applyProtection="0">
      <alignment horizontal="left" vertical="center"/>
    </xf>
    <xf numFmtId="323" fontId="3" fillId="23" borderId="2503" applyFill="0" applyBorder="0" applyAlignment="0">
      <alignment horizontal="centerContinuous"/>
    </xf>
    <xf numFmtId="311" fontId="219" fillId="0" borderId="2513" applyBorder="0">
      <protection locked="0"/>
    </xf>
    <xf numFmtId="311" fontId="219" fillId="0" borderId="2513" applyBorder="0">
      <protection locked="0"/>
    </xf>
    <xf numFmtId="233" fontId="35" fillId="0" borderId="2532">
      <alignment horizontal="right" vertical="center"/>
      <protection locked="0"/>
    </xf>
    <xf numFmtId="235" fontId="35" fillId="0" borderId="2532">
      <alignment horizontal="right" vertical="center"/>
      <protection locked="0"/>
    </xf>
    <xf numFmtId="4" fontId="27" fillId="19" borderId="2512" applyNumberFormat="0" applyProtection="0">
      <alignment horizontal="left" vertical="center" indent="1"/>
    </xf>
    <xf numFmtId="232" fontId="35" fillId="0" borderId="2532">
      <alignment horizontal="center" vertical="center"/>
      <protection locked="0"/>
    </xf>
    <xf numFmtId="234" fontId="35" fillId="0" borderId="2532">
      <alignment horizontal="center" vertical="center"/>
      <protection locked="0"/>
    </xf>
    <xf numFmtId="0" fontId="35" fillId="0" borderId="2532">
      <alignment vertical="center"/>
      <protection locked="0"/>
    </xf>
    <xf numFmtId="0" fontId="95" fillId="0" borderId="2531" applyNumberFormat="0" applyFill="0" applyAlignment="0" applyProtection="0"/>
    <xf numFmtId="0" fontId="95" fillId="0" borderId="2506" applyNumberFormat="0" applyFill="0" applyAlignment="0" applyProtection="0"/>
    <xf numFmtId="232" fontId="35" fillId="0" borderId="2507">
      <alignment horizontal="center" vertical="center"/>
      <protection locked="0"/>
    </xf>
    <xf numFmtId="15" fontId="35" fillId="0" borderId="2507">
      <alignment horizontal="center" vertical="center"/>
      <protection locked="0"/>
    </xf>
    <xf numFmtId="233"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0" fontId="103" fillId="38" borderId="2508"/>
    <xf numFmtId="274" fontId="35" fillId="0" borderId="2510"/>
    <xf numFmtId="0" fontId="85" fillId="0" borderId="2511"/>
    <xf numFmtId="311" fontId="219" fillId="0" borderId="2513" applyBorder="0">
      <protection locked="0"/>
    </xf>
    <xf numFmtId="311" fontId="219" fillId="0" borderId="2515" applyBorder="0">
      <protection locked="0"/>
    </xf>
    <xf numFmtId="235" fontId="35" fillId="0" borderId="2532">
      <alignment horizontal="center" vertical="center"/>
      <protection locked="0"/>
    </xf>
    <xf numFmtId="4" fontId="27" fillId="19" borderId="2525" applyNumberFormat="0" applyProtection="0">
      <alignment horizontal="left" vertical="center" indent="1"/>
    </xf>
    <xf numFmtId="0" fontId="95" fillId="0" borderId="2519" applyNumberFormat="0" applyFill="0" applyAlignment="0" applyProtection="0"/>
    <xf numFmtId="232" fontId="35" fillId="0" borderId="2520">
      <alignment horizontal="center" vertical="center"/>
      <protection locked="0"/>
    </xf>
    <xf numFmtId="15" fontId="35" fillId="0" borderId="2520">
      <alignment horizontal="center" vertical="center"/>
      <protection locked="0"/>
    </xf>
    <xf numFmtId="233" fontId="35" fillId="0" borderId="2520">
      <alignment horizontal="center" vertical="center"/>
      <protection locked="0"/>
    </xf>
    <xf numFmtId="234" fontId="35" fillId="0" borderId="2520">
      <alignment horizontal="center" vertical="center"/>
      <protection locked="0"/>
    </xf>
    <xf numFmtId="235" fontId="35" fillId="0" borderId="2520">
      <alignment horizontal="center" vertical="center"/>
      <protection locked="0"/>
    </xf>
    <xf numFmtId="236" fontId="35" fillId="0" borderId="2520">
      <alignment horizontal="center" vertical="center"/>
      <protection locked="0"/>
    </xf>
    <xf numFmtId="0" fontId="35" fillId="0" borderId="2520">
      <alignment vertical="center"/>
      <protection locked="0"/>
    </xf>
    <xf numFmtId="232" fontId="35" fillId="0" borderId="2520">
      <alignment horizontal="right" vertical="center"/>
      <protection locked="0"/>
    </xf>
    <xf numFmtId="237" fontId="35" fillId="0" borderId="2520">
      <alignment horizontal="right" vertical="center"/>
      <protection locked="0"/>
    </xf>
    <xf numFmtId="233" fontId="35" fillId="0" borderId="2520">
      <alignment horizontal="right" vertical="center"/>
      <protection locked="0"/>
    </xf>
    <xf numFmtId="234" fontId="35" fillId="0" borderId="2520">
      <alignment horizontal="right" vertical="center"/>
      <protection locked="0"/>
    </xf>
    <xf numFmtId="235" fontId="35" fillId="0" borderId="2520">
      <alignment horizontal="right" vertical="center"/>
      <protection locked="0"/>
    </xf>
    <xf numFmtId="236" fontId="35" fillId="0" borderId="2520">
      <alignment horizontal="right" vertical="center"/>
      <protection locked="0"/>
    </xf>
    <xf numFmtId="0" fontId="103" fillId="38" borderId="2521"/>
    <xf numFmtId="240" fontId="26" fillId="0" borderId="2518" applyFill="0"/>
    <xf numFmtId="274" fontId="35" fillId="0" borderId="2523"/>
    <xf numFmtId="0" fontId="85" fillId="0" borderId="2524"/>
    <xf numFmtId="0" fontId="148" fillId="0" borderId="2517" applyNumberFormat="0" applyAlignment="0" applyProtection="0">
      <alignment horizontal="left" vertical="center"/>
    </xf>
    <xf numFmtId="323" fontId="3" fillId="23" borderId="2516" applyFill="0" applyBorder="0" applyAlignment="0">
      <alignment horizontal="centerContinuous"/>
    </xf>
    <xf numFmtId="311" fontId="219" fillId="0" borderId="2515" applyBorder="0">
      <protection locked="0"/>
    </xf>
    <xf numFmtId="0" fontId="95" fillId="0" borderId="2531" applyNumberFormat="0" applyFill="0" applyAlignment="0" applyProtection="0"/>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0" fontId="103" fillId="38" borderId="2533"/>
    <xf numFmtId="244" fontId="85" fillId="0" borderId="2534"/>
    <xf numFmtId="274" fontId="35" fillId="0" borderId="2535"/>
    <xf numFmtId="0" fontId="85" fillId="0" borderId="2536"/>
    <xf numFmtId="311" fontId="219" fillId="0" borderId="2527" applyBorder="0">
      <protection locked="0"/>
    </xf>
    <xf numFmtId="235" fontId="35" fillId="0" borderId="2545">
      <alignment horizontal="right" vertical="center"/>
      <protection locked="0"/>
    </xf>
    <xf numFmtId="4" fontId="27" fillId="19" borderId="2537" applyNumberFormat="0" applyProtection="0">
      <alignment horizontal="left" vertical="center" indent="1"/>
    </xf>
    <xf numFmtId="0" fontId="95" fillId="0" borderId="2531" applyNumberFormat="0" applyFill="0" applyAlignment="0" applyProtection="0"/>
    <xf numFmtId="232" fontId="35" fillId="0" borderId="2532">
      <alignment horizontal="center" vertical="center"/>
      <protection locked="0"/>
    </xf>
    <xf numFmtId="15" fontId="35" fillId="0" borderId="2532">
      <alignment horizontal="center" vertical="center"/>
      <protection locked="0"/>
    </xf>
    <xf numFmtId="233"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236" fontId="35" fillId="0" borderId="2532">
      <alignment horizontal="center" vertical="center"/>
      <protection locked="0"/>
    </xf>
    <xf numFmtId="0" fontId="35" fillId="0" borderId="2532">
      <alignment vertical="center"/>
      <protection locked="0"/>
    </xf>
    <xf numFmtId="232" fontId="35" fillId="0" borderId="2532">
      <alignment horizontal="right" vertical="center"/>
      <protection locked="0"/>
    </xf>
    <xf numFmtId="237" fontId="35" fillId="0" borderId="2532">
      <alignment horizontal="right" vertical="center"/>
      <protection locked="0"/>
    </xf>
    <xf numFmtId="233" fontId="35" fillId="0" borderId="2532">
      <alignment horizontal="right" vertical="center"/>
      <protection locked="0"/>
    </xf>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0" fontId="103" fillId="38" borderId="2533"/>
    <xf numFmtId="274" fontId="35" fillId="0" borderId="2535"/>
    <xf numFmtId="0" fontId="85" fillId="0" borderId="2536"/>
    <xf numFmtId="0" fontId="148" fillId="0" borderId="2529" applyNumberFormat="0" applyAlignment="0" applyProtection="0">
      <alignment horizontal="left" vertical="center"/>
    </xf>
    <xf numFmtId="323" fontId="3" fillId="23" borderId="2528" applyFill="0" applyBorder="0" applyAlignment="0">
      <alignment horizontal="centerContinuous"/>
    </xf>
    <xf numFmtId="311" fontId="219" fillId="0" borderId="2527" applyBorder="0">
      <protection locked="0"/>
    </xf>
    <xf numFmtId="311" fontId="219" fillId="0" borderId="2539" applyBorder="0">
      <protection locked="0"/>
    </xf>
    <xf numFmtId="4" fontId="27" fillId="19" borderId="2543" applyNumberFormat="0" applyProtection="0">
      <alignment horizontal="left" vertical="center" indent="1"/>
    </xf>
    <xf numFmtId="0" fontId="95" fillId="0" borderId="2544" applyNumberFormat="0" applyFill="0" applyAlignment="0" applyProtection="0"/>
    <xf numFmtId="232" fontId="35" fillId="0" borderId="2545">
      <alignment horizontal="center" vertical="center"/>
      <protection locked="0"/>
    </xf>
    <xf numFmtId="15" fontId="35" fillId="0" borderId="2545">
      <alignment horizontal="center" vertical="center"/>
      <protection locked="0"/>
    </xf>
    <xf numFmtId="233" fontId="35" fillId="0" borderId="2545">
      <alignment horizontal="center" vertical="center"/>
      <protection locked="0"/>
    </xf>
    <xf numFmtId="234" fontId="35" fillId="0" borderId="2545">
      <alignment horizontal="center" vertical="center"/>
      <protection locked="0"/>
    </xf>
    <xf numFmtId="235" fontId="35" fillId="0" borderId="2545">
      <alignment horizontal="center" vertical="center"/>
      <protection locked="0"/>
    </xf>
    <xf numFmtId="236" fontId="35" fillId="0" borderId="2545">
      <alignment horizontal="center" vertical="center"/>
      <protection locked="0"/>
    </xf>
    <xf numFmtId="0" fontId="35" fillId="0" borderId="2545">
      <alignment vertical="center"/>
      <protection locked="0"/>
    </xf>
    <xf numFmtId="232" fontId="35" fillId="0" borderId="2545">
      <alignment horizontal="right" vertical="center"/>
      <protection locked="0"/>
    </xf>
    <xf numFmtId="237" fontId="35" fillId="0" borderId="2545">
      <alignment horizontal="right" vertical="center"/>
      <protection locked="0"/>
    </xf>
    <xf numFmtId="233" fontId="35" fillId="0" borderId="2545">
      <alignment horizontal="right" vertical="center"/>
      <protection locked="0"/>
    </xf>
    <xf numFmtId="234" fontId="35" fillId="0" borderId="2545">
      <alignment horizontal="right" vertical="center"/>
      <protection locked="0"/>
    </xf>
    <xf numFmtId="235" fontId="35" fillId="0" borderId="2545">
      <alignment horizontal="right" vertical="center"/>
      <protection locked="0"/>
    </xf>
    <xf numFmtId="236" fontId="35" fillId="0" borderId="2545">
      <alignment horizontal="right" vertical="center"/>
      <protection locked="0"/>
    </xf>
    <xf numFmtId="0" fontId="103" fillId="38" borderId="2546"/>
    <xf numFmtId="274" fontId="35" fillId="0" borderId="2548"/>
    <xf numFmtId="0" fontId="85" fillId="0" borderId="2549"/>
    <xf numFmtId="311" fontId="219" fillId="0" borderId="2539" applyBorder="0">
      <protection locked="0"/>
    </xf>
    <xf numFmtId="240" fontId="26" fillId="0" borderId="2590" applyFill="0"/>
    <xf numFmtId="311" fontId="219" fillId="0" borderId="2587" applyBorder="0">
      <protection locked="0"/>
    </xf>
    <xf numFmtId="274" fontId="35" fillId="0" borderId="2571"/>
    <xf numFmtId="0" fontId="95" fillId="0" borderId="2591" applyNumberFormat="0" applyFill="0" applyAlignment="0" applyProtection="0"/>
    <xf numFmtId="274" fontId="35" fillId="0" borderId="2571"/>
    <xf numFmtId="274" fontId="35" fillId="0" borderId="2595"/>
    <xf numFmtId="0" fontId="35" fillId="0" borderId="2592">
      <alignment vertical="center"/>
      <protection locked="0"/>
    </xf>
    <xf numFmtId="10" fontId="3" fillId="64" borderId="2062" applyNumberFormat="0" applyBorder="0" applyAlignment="0" applyProtection="0"/>
    <xf numFmtId="0" fontId="118" fillId="21" borderId="2062"/>
    <xf numFmtId="232" fontId="35" fillId="0" borderId="2556">
      <alignment horizontal="center" vertical="center"/>
      <protection locked="0"/>
    </xf>
    <xf numFmtId="0" fontId="95" fillId="0" borderId="2567" applyNumberFormat="0" applyFill="0" applyAlignment="0" applyProtection="0"/>
    <xf numFmtId="0" fontId="95" fillId="0" borderId="2591" applyNumberFormat="0" applyFill="0" applyAlignment="0" applyProtection="0"/>
    <xf numFmtId="168" fontId="3" fillId="8" borderId="2062" applyNumberFormat="0" applyFont="0" applyBorder="0" applyAlignment="0" applyProtection="0"/>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0" fontId="95" fillId="0" borderId="2555" applyNumberFormat="0" applyFill="0" applyAlignment="0" applyProtection="0"/>
    <xf numFmtId="311" fontId="219" fillId="0" borderId="2551" applyBorder="0">
      <protection locked="0"/>
    </xf>
    <xf numFmtId="0" fontId="85" fillId="0" borderId="2560"/>
    <xf numFmtId="274" fontId="35" fillId="0" borderId="2559"/>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232" fontId="35" fillId="0" borderId="2556">
      <alignment horizontal="center" vertical="center"/>
      <protection locked="0"/>
    </xf>
    <xf numFmtId="0" fontId="95" fillId="0" borderId="2555" applyNumberFormat="0" applyFill="0" applyAlignment="0" applyProtection="0"/>
    <xf numFmtId="233" fontId="35" fillId="0" borderId="2592">
      <alignment horizontal="right" vertical="center"/>
      <protection locked="0"/>
    </xf>
    <xf numFmtId="4" fontId="27" fillId="19" borderId="2561" applyNumberFormat="0" applyProtection="0">
      <alignment horizontal="left" vertical="center" indent="1"/>
    </xf>
    <xf numFmtId="232" fontId="35" fillId="0" borderId="2592">
      <alignment horizontal="right" vertical="center"/>
      <protection locked="0"/>
    </xf>
    <xf numFmtId="234" fontId="35" fillId="0" borderId="2592">
      <alignment horizontal="center" vertical="center"/>
      <protection locked="0"/>
    </xf>
    <xf numFmtId="4" fontId="27" fillId="19" borderId="2561" applyNumberFormat="0" applyProtection="0">
      <alignment horizontal="left" vertical="center" indent="1"/>
    </xf>
    <xf numFmtId="0" fontId="85" fillId="0" borderId="2585"/>
    <xf numFmtId="274" fontId="35" fillId="0" borderId="2584"/>
    <xf numFmtId="244" fontId="85" fillId="0" borderId="2583"/>
    <xf numFmtId="0" fontId="103" fillId="38" borderId="2582"/>
    <xf numFmtId="236" fontId="35" fillId="0" borderId="2581">
      <alignment horizontal="right" vertical="center"/>
      <protection locked="0"/>
    </xf>
    <xf numFmtId="235" fontId="35" fillId="0" borderId="2581">
      <alignment horizontal="right" vertical="center"/>
      <protection locked="0"/>
    </xf>
    <xf numFmtId="234" fontId="35" fillId="0" borderId="2581">
      <alignment horizontal="right" vertical="center"/>
      <protection locked="0"/>
    </xf>
    <xf numFmtId="233" fontId="35" fillId="0" borderId="2581">
      <alignment horizontal="right" vertical="center"/>
      <protection locked="0"/>
    </xf>
    <xf numFmtId="237" fontId="35" fillId="0" borderId="2581">
      <alignment horizontal="right" vertical="center"/>
      <protection locked="0"/>
    </xf>
    <xf numFmtId="232" fontId="35" fillId="0" borderId="2581">
      <alignment horizontal="right" vertical="center"/>
      <protection locked="0"/>
    </xf>
    <xf numFmtId="0" fontId="35" fillId="0" borderId="2581">
      <alignment vertical="center"/>
      <protection locked="0"/>
    </xf>
    <xf numFmtId="236" fontId="35" fillId="0" borderId="2581">
      <alignment horizontal="center" vertical="center"/>
      <protection locked="0"/>
    </xf>
    <xf numFmtId="235" fontId="35" fillId="0" borderId="2581">
      <alignment horizontal="center" vertical="center"/>
      <protection locked="0"/>
    </xf>
    <xf numFmtId="234" fontId="35" fillId="0" borderId="2581">
      <alignment horizontal="center" vertical="center"/>
      <protection locked="0"/>
    </xf>
    <xf numFmtId="233" fontId="35" fillId="0" borderId="2581">
      <alignment horizontal="center" vertical="center"/>
      <protection locked="0"/>
    </xf>
    <xf numFmtId="15" fontId="35" fillId="0" borderId="2581">
      <alignment horizontal="center" vertical="center"/>
      <protection locked="0"/>
    </xf>
    <xf numFmtId="232" fontId="35" fillId="0" borderId="2581">
      <alignment horizontal="center" vertical="center"/>
      <protection locked="0"/>
    </xf>
    <xf numFmtId="0" fontId="95" fillId="0" borderId="2580" applyNumberFormat="0" applyFill="0" applyAlignment="0" applyProtection="0"/>
    <xf numFmtId="4" fontId="27" fillId="19" borderId="2579" applyNumberFormat="0" applyProtection="0">
      <alignment horizontal="left" vertical="center" indent="1"/>
    </xf>
    <xf numFmtId="1" fontId="3" fillId="1" borderId="2550">
      <protection locked="0"/>
    </xf>
    <xf numFmtId="4" fontId="27" fillId="19" borderId="2579" applyNumberFormat="0" applyProtection="0">
      <alignment horizontal="left" vertical="center" indent="1"/>
    </xf>
    <xf numFmtId="311" fontId="219" fillId="0" borderId="2551" applyBorder="0">
      <protection locked="0"/>
    </xf>
    <xf numFmtId="1" fontId="3" fillId="1" borderId="2574">
      <protection locked="0"/>
    </xf>
    <xf numFmtId="311" fontId="219" fillId="0" borderId="2575" applyBorder="0">
      <protection locked="0"/>
    </xf>
    <xf numFmtId="323" fontId="3" fillId="23" borderId="2552" applyFill="0" applyBorder="0" applyAlignment="0">
      <alignment horizontal="centerContinuous"/>
    </xf>
    <xf numFmtId="0" fontId="148" fillId="0" borderId="2553" applyNumberFormat="0" applyAlignment="0" applyProtection="0">
      <alignment horizontal="left" vertical="center"/>
    </xf>
    <xf numFmtId="323" fontId="3" fillId="23" borderId="2576" applyFill="0" applyBorder="0" applyAlignment="0">
      <alignment horizontal="centerContinuous"/>
    </xf>
    <xf numFmtId="0" fontId="85" fillId="0" borderId="2560"/>
    <xf numFmtId="274" fontId="35" fillId="0" borderId="2559"/>
    <xf numFmtId="240" fontId="26" fillId="0" borderId="2554" applyFill="0"/>
    <xf numFmtId="240" fontId="26" fillId="0" borderId="2578" applyFill="0"/>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232" fontId="35" fillId="0" borderId="2556">
      <alignment horizontal="center" vertical="center"/>
      <protection locked="0"/>
    </xf>
    <xf numFmtId="0" fontId="95" fillId="0" borderId="2555" applyNumberFormat="0" applyFill="0" applyAlignment="0" applyProtection="0"/>
    <xf numFmtId="0" fontId="95" fillId="0" borderId="2591" applyNumberFormat="0" applyFill="0" applyAlignment="0" applyProtection="0"/>
    <xf numFmtId="232" fontId="35" fillId="0" borderId="2592">
      <alignment horizontal="center" vertical="center"/>
      <protection locked="0"/>
    </xf>
    <xf numFmtId="15" fontId="35" fillId="0" borderId="2592">
      <alignment horizontal="center" vertical="center"/>
      <protection locked="0"/>
    </xf>
    <xf numFmtId="233"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236" fontId="35" fillId="0" borderId="2592">
      <alignment horizontal="center"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0" fontId="103" fillId="38" borderId="2593"/>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44" fontId="85" fillId="0" borderId="2570"/>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4" fontId="85" fillId="0" borderId="2558"/>
    <xf numFmtId="0" fontId="85" fillId="0" borderId="2596"/>
    <xf numFmtId="240" fontId="26" fillId="0" borderId="2554" applyFill="0"/>
    <xf numFmtId="274" fontId="35" fillId="0" borderId="2559"/>
    <xf numFmtId="0" fontId="148" fillId="0" borderId="2589" applyNumberFormat="0" applyAlignment="0" applyProtection="0">
      <alignment horizontal="left" vertical="center"/>
    </xf>
    <xf numFmtId="323" fontId="3" fillId="23" borderId="2588" applyFill="0" applyBorder="0" applyAlignment="0">
      <alignment horizontal="centerContinuous"/>
    </xf>
    <xf numFmtId="1" fontId="3" fillId="1" borderId="2586">
      <protection locked="0"/>
    </xf>
    <xf numFmtId="0" fontId="148" fillId="0" borderId="2565" applyNumberFormat="0" applyAlignment="0" applyProtection="0">
      <alignment horizontal="left" vertical="center"/>
    </xf>
    <xf numFmtId="0" fontId="85" fillId="0" borderId="2560"/>
    <xf numFmtId="4" fontId="27" fillId="19" borderId="2579" applyNumberFormat="0" applyProtection="0">
      <alignment horizontal="left" vertical="center" indent="1"/>
    </xf>
    <xf numFmtId="4" fontId="27" fillId="19" borderId="2579" applyNumberFormat="0" applyProtection="0">
      <alignment horizontal="left" vertical="center" indent="1"/>
    </xf>
    <xf numFmtId="232" fontId="35" fillId="0" borderId="2592">
      <alignment horizontal="center" vertical="center"/>
      <protection locked="0"/>
    </xf>
    <xf numFmtId="15"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0" fontId="35" fillId="0" borderId="2592">
      <alignment vertical="center"/>
      <protection locked="0"/>
    </xf>
    <xf numFmtId="232" fontId="35" fillId="0" borderId="2592">
      <alignment horizontal="right" vertical="center"/>
      <protection locked="0"/>
    </xf>
    <xf numFmtId="237" fontId="35" fillId="0" borderId="2592">
      <alignment horizontal="right" vertical="center"/>
      <protection locked="0"/>
    </xf>
    <xf numFmtId="234" fontId="35" fillId="0" borderId="2592">
      <alignment horizontal="right" vertical="center"/>
      <protection locked="0"/>
    </xf>
    <xf numFmtId="236" fontId="35" fillId="0" borderId="2592">
      <alignment horizontal="right" vertical="center"/>
      <protection locked="0"/>
    </xf>
    <xf numFmtId="0" fontId="103" fillId="38" borderId="2593"/>
    <xf numFmtId="244" fontId="85" fillId="0" borderId="2594"/>
    <xf numFmtId="274" fontId="35" fillId="0" borderId="2595"/>
    <xf numFmtId="311" fontId="219" fillId="0" borderId="2575" applyBorder="0">
      <protection locked="0"/>
    </xf>
    <xf numFmtId="0" fontId="148" fillId="0" borderId="2553" applyNumberFormat="0" applyAlignment="0" applyProtection="0">
      <alignment horizontal="left" vertical="center"/>
    </xf>
    <xf numFmtId="0" fontId="95" fillId="0" borderId="2591" applyNumberFormat="0" applyFill="0" applyAlignment="0" applyProtection="0"/>
    <xf numFmtId="15" fontId="35" fillId="0" borderId="2592">
      <alignment horizontal="center" vertical="center"/>
      <protection locked="0"/>
    </xf>
    <xf numFmtId="234" fontId="35" fillId="0" borderId="2592">
      <alignment horizontal="center" vertical="center"/>
      <protection locked="0"/>
    </xf>
    <xf numFmtId="236" fontId="35" fillId="0" borderId="2592">
      <alignment horizontal="center" vertical="center"/>
      <protection locked="0"/>
    </xf>
    <xf numFmtId="232" fontId="35" fillId="0" borderId="2592">
      <alignment horizontal="right" vertical="center"/>
      <protection locked="0"/>
    </xf>
    <xf numFmtId="237" fontId="35" fillId="0" borderId="2592">
      <alignment horizontal="right" vertical="center"/>
      <protection locked="0"/>
    </xf>
    <xf numFmtId="233" fontId="35" fillId="0" borderId="2592">
      <alignment horizontal="right" vertical="center"/>
      <protection locked="0"/>
    </xf>
    <xf numFmtId="234" fontId="35" fillId="0" borderId="2592">
      <alignment horizontal="right" vertical="center"/>
      <protection locked="0"/>
    </xf>
    <xf numFmtId="236" fontId="35" fillId="0" borderId="2592">
      <alignment horizontal="right" vertical="center"/>
      <protection locked="0"/>
    </xf>
    <xf numFmtId="0" fontId="103" fillId="38" borderId="2593"/>
    <xf numFmtId="311" fontId="219" fillId="0" borderId="2563" applyBorder="0">
      <protection locked="0"/>
    </xf>
    <xf numFmtId="323" fontId="3" fillId="23" borderId="2552" applyFill="0" applyBorder="0" applyAlignment="0">
      <alignment horizontal="centerContinuous"/>
    </xf>
    <xf numFmtId="1" fontId="3" fillId="1" borderId="2562">
      <protection locked="0"/>
    </xf>
    <xf numFmtId="311" fontId="219" fillId="0" borderId="2587" applyBorder="0">
      <protection locked="0"/>
    </xf>
    <xf numFmtId="232" fontId="35" fillId="0" borderId="2592">
      <alignment horizontal="center" vertical="center"/>
      <protection locked="0"/>
    </xf>
    <xf numFmtId="15" fontId="35" fillId="0" borderId="2592">
      <alignment horizontal="center" vertical="center"/>
      <protection locked="0"/>
    </xf>
    <xf numFmtId="4" fontId="27" fillId="19" borderId="2573" applyNumberFormat="0" applyProtection="0">
      <alignment horizontal="left" vertical="center" indent="1"/>
    </xf>
    <xf numFmtId="4" fontId="27" fillId="19" borderId="2573" applyNumberFormat="0" applyProtection="0">
      <alignment horizontal="left" vertical="center" indent="1"/>
    </xf>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311" fontId="219" fillId="0" borderId="2551" applyBorder="0">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0" fontId="103" fillId="38" borderId="2569"/>
    <xf numFmtId="1" fontId="3" fillId="1" borderId="2550">
      <protection locked="0"/>
    </xf>
    <xf numFmtId="244" fontId="85" fillId="0" borderId="2570"/>
    <xf numFmtId="0" fontId="85" fillId="0" borderId="2572"/>
    <xf numFmtId="311" fontId="219" fillId="0" borderId="2563" applyBorder="0">
      <protection locked="0"/>
    </xf>
    <xf numFmtId="0" fontId="95" fillId="0" borderId="2567" applyNumberFormat="0" applyFill="0" applyAlignment="0" applyProtection="0"/>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244" fontId="85" fillId="0" borderId="2570"/>
    <xf numFmtId="0" fontId="85" fillId="0" borderId="2572"/>
    <xf numFmtId="236" fontId="35" fillId="0" borderId="2592">
      <alignment horizontal="center" vertical="center"/>
      <protection locked="0"/>
    </xf>
    <xf numFmtId="274" fontId="35" fillId="0" borderId="2595"/>
    <xf numFmtId="235" fontId="35" fillId="0" borderId="2592">
      <alignment horizontal="center" vertical="center"/>
      <protection locked="0"/>
    </xf>
    <xf numFmtId="4" fontId="27" fillId="19" borderId="2471" applyNumberFormat="0" applyProtection="0">
      <alignment horizontal="left" vertical="center" indent="1"/>
    </xf>
    <xf numFmtId="244" fontId="85" fillId="0" borderId="2594"/>
    <xf numFmtId="4" fontId="27" fillId="19" borderId="2561" applyNumberFormat="0" applyProtection="0">
      <alignment horizontal="left" vertical="center" indent="1"/>
    </xf>
    <xf numFmtId="0" fontId="63" fillId="0" borderId="2062">
      <alignment horizontal="centerContinuous"/>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0" fontId="103" fillId="38" borderId="2485"/>
    <xf numFmtId="244" fontId="85" fillId="0" borderId="2462"/>
    <xf numFmtId="274" fontId="35" fillId="0" borderId="2487"/>
    <xf numFmtId="0" fontId="85" fillId="0" borderId="2488"/>
    <xf numFmtId="237" fontId="35" fillId="0" borderId="2592">
      <alignment horizontal="right" vertical="center"/>
      <protection locked="0"/>
    </xf>
    <xf numFmtId="311" fontId="219" fillId="0" borderId="2551" applyBorder="0">
      <protection locked="0"/>
    </xf>
    <xf numFmtId="1" fontId="3" fillId="1" borderId="2490">
      <protection locked="0"/>
    </xf>
    <xf numFmtId="237" fontId="35" fillId="0" borderId="2568">
      <alignment horizontal="right" vertical="center"/>
      <protection locked="0"/>
    </xf>
    <xf numFmtId="0" fontId="103" fillId="38" borderId="2569"/>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4" fontId="85" fillId="0" borderId="2558"/>
    <xf numFmtId="274" fontId="35" fillId="0" borderId="2571"/>
    <xf numFmtId="240" fontId="26" fillId="0" borderId="2566" applyFill="0"/>
    <xf numFmtId="274" fontId="35" fillId="0" borderId="2559"/>
    <xf numFmtId="0" fontId="85" fillId="0" borderId="2572"/>
    <xf numFmtId="0" fontId="85" fillId="0" borderId="2560"/>
    <xf numFmtId="323" fontId="3" fillId="23" borderId="2564" applyFill="0" applyBorder="0" applyAlignment="0">
      <alignment horizontal="centerContinuous"/>
    </xf>
    <xf numFmtId="236" fontId="35" fillId="0" borderId="2592">
      <alignment horizontal="center" vertical="center"/>
      <protection locked="0"/>
    </xf>
    <xf numFmtId="233" fontId="35" fillId="0" borderId="2592">
      <alignment horizontal="right" vertical="center"/>
      <protection locked="0"/>
    </xf>
    <xf numFmtId="233" fontId="35" fillId="0" borderId="2592">
      <alignment horizontal="center" vertical="center"/>
      <protection locked="0"/>
    </xf>
    <xf numFmtId="4" fontId="27" fillId="19" borderId="2579" applyNumberFormat="0" applyProtection="0">
      <alignment horizontal="left" vertical="center" indent="1"/>
    </xf>
    <xf numFmtId="0" fontId="95" fillId="0" borderId="2567" applyNumberFormat="0" applyFill="0" applyAlignment="0" applyProtection="0"/>
    <xf numFmtId="234" fontId="35" fillId="0" borderId="2568">
      <alignment horizontal="center" vertical="center"/>
      <protection locked="0"/>
    </xf>
    <xf numFmtId="311" fontId="219" fillId="0" borderId="2551" applyBorder="0">
      <protection locked="0"/>
    </xf>
    <xf numFmtId="236" fontId="35" fillId="0" borderId="2568">
      <alignment horizontal="right" vertical="center"/>
      <protection locked="0"/>
    </xf>
    <xf numFmtId="10" fontId="3" fillId="64" borderId="2062" applyNumberFormat="0" applyBorder="0" applyAlignment="0" applyProtection="0"/>
    <xf numFmtId="4" fontId="27" fillId="19" borderId="2561" applyNumberFormat="0" applyProtection="0">
      <alignment horizontal="left" vertical="center" indent="1"/>
    </xf>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0" fontId="26" fillId="0" borderId="2458" applyFill="0"/>
    <xf numFmtId="274" fontId="35" fillId="0" borderId="2559"/>
    <xf numFmtId="0" fontId="85" fillId="0" borderId="2560"/>
    <xf numFmtId="0" fontId="148" fillId="0" borderId="2553" applyNumberFormat="0" applyAlignment="0" applyProtection="0">
      <alignment horizontal="left" vertical="center"/>
    </xf>
    <xf numFmtId="323" fontId="3" fillId="23" borderId="2552" applyFill="0" applyBorder="0" applyAlignment="0">
      <alignment horizontal="centerContinuous"/>
    </xf>
    <xf numFmtId="311" fontId="219" fillId="0" borderId="2551" applyBorder="0">
      <protection locked="0"/>
    </xf>
    <xf numFmtId="274" fontId="35" fillId="0" borderId="2559"/>
    <xf numFmtId="0" fontId="85" fillId="0" borderId="2560"/>
    <xf numFmtId="0" fontId="148" fillId="0" borderId="2577" applyNumberFormat="0" applyAlignment="0" applyProtection="0">
      <alignment horizontal="left" vertical="center"/>
    </xf>
    <xf numFmtId="311" fontId="219" fillId="0" borderId="2551" applyBorder="0">
      <protection locked="0"/>
    </xf>
    <xf numFmtId="232" fontId="35" fillId="0" borderId="2592">
      <alignment horizontal="right" vertical="center"/>
      <protection locked="0"/>
    </xf>
    <xf numFmtId="4" fontId="27" fillId="19" borderId="2561" applyNumberFormat="0" applyProtection="0">
      <alignment horizontal="left" vertical="center" indent="1"/>
    </xf>
    <xf numFmtId="0" fontId="85" fillId="0" borderId="2596"/>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0" fontId="26" fillId="0" borderId="2554" applyFill="0"/>
    <xf numFmtId="274" fontId="35" fillId="0" borderId="2559"/>
    <xf numFmtId="0" fontId="85" fillId="0" borderId="2560"/>
    <xf numFmtId="0" fontId="148" fillId="0" borderId="2553" applyNumberFormat="0" applyAlignment="0" applyProtection="0">
      <alignment horizontal="left" vertical="center"/>
    </xf>
    <xf numFmtId="323" fontId="3" fillId="23" borderId="2552" applyFill="0" applyBorder="0" applyAlignment="0">
      <alignment horizontal="centerContinuous"/>
    </xf>
    <xf numFmtId="311" fontId="219" fillId="0" borderId="2551" applyBorder="0">
      <protection locked="0"/>
    </xf>
    <xf numFmtId="0" fontId="35" fillId="0" borderId="2592">
      <alignment vertical="center"/>
      <protection locked="0"/>
    </xf>
    <xf numFmtId="233" fontId="35" fillId="0" borderId="2592">
      <alignment horizontal="center" vertical="center"/>
      <protection locked="0"/>
    </xf>
    <xf numFmtId="235" fontId="35" fillId="0" borderId="2592">
      <alignment horizontal="right" vertical="center"/>
      <protection locked="0"/>
    </xf>
    <xf numFmtId="0" fontId="85" fillId="0" borderId="2596"/>
    <xf numFmtId="232" fontId="35" fillId="0" borderId="2592">
      <alignment horizontal="center" vertical="center"/>
      <protection locked="0"/>
    </xf>
    <xf numFmtId="233" fontId="35" fillId="0" borderId="2592">
      <alignment horizontal="center" vertical="center"/>
      <protection locked="0"/>
    </xf>
    <xf numFmtId="235" fontId="35" fillId="0" borderId="2592">
      <alignment horizontal="center" vertical="center"/>
      <protection locked="0"/>
    </xf>
    <xf numFmtId="0" fontId="35" fillId="0" borderId="2592">
      <alignment vertical="center"/>
      <protection locked="0"/>
    </xf>
    <xf numFmtId="235" fontId="35" fillId="0" borderId="2592">
      <alignment horizontal="right" vertical="center"/>
      <protection locked="0"/>
    </xf>
    <xf numFmtId="244" fontId="85" fillId="0" borderId="2594"/>
    <xf numFmtId="311" fontId="219" fillId="0" borderId="2563" applyBorder="0">
      <protection locked="0"/>
    </xf>
    <xf numFmtId="4" fontId="27" fillId="19" borderId="2573" applyNumberFormat="0" applyProtection="0">
      <alignment horizontal="left" vertical="center" indent="1"/>
    </xf>
    <xf numFmtId="0" fontId="95" fillId="0" borderId="2567" applyNumberFormat="0" applyFill="0" applyAlignment="0" applyProtection="0"/>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274" fontId="35" fillId="0" borderId="2571"/>
    <xf numFmtId="0" fontId="85" fillId="0" borderId="2572"/>
    <xf numFmtId="311" fontId="219" fillId="0" borderId="2563" applyBorder="0">
      <protection locked="0"/>
    </xf>
    <xf numFmtId="4" fontId="27" fillId="19" borderId="2579" applyNumberFormat="0" applyProtection="0">
      <alignment horizontal="left" vertical="center" indent="1"/>
    </xf>
    <xf numFmtId="311" fontId="219" fillId="0" borderId="2551" applyBorder="0">
      <protection locked="0"/>
    </xf>
    <xf numFmtId="311" fontId="219" fillId="0" borderId="2551" applyBorder="0">
      <protection locked="0"/>
    </xf>
    <xf numFmtId="237" fontId="35" fillId="0" borderId="2592">
      <alignment horizontal="right" vertical="center"/>
      <protection locked="0"/>
    </xf>
    <xf numFmtId="233" fontId="35" fillId="0" borderId="2592">
      <alignment horizontal="right"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0" fontId="103" fillId="38" borderId="2593"/>
    <xf numFmtId="274" fontId="35" fillId="0" borderId="2595"/>
    <xf numFmtId="0" fontId="85" fillId="0" borderId="2596"/>
    <xf numFmtId="0" fontId="148" fillId="0" borderId="2589" applyNumberFormat="0" applyAlignment="0" applyProtection="0">
      <alignment horizontal="left" vertical="center"/>
    </xf>
    <xf numFmtId="323" fontId="3" fillId="23" borderId="2588" applyFill="0" applyBorder="0" applyAlignment="0">
      <alignment horizontal="centerContinuous"/>
    </xf>
    <xf numFmtId="311" fontId="219" fillId="0" borderId="2575" applyBorder="0">
      <protection locked="0"/>
    </xf>
    <xf numFmtId="244" fontId="85" fillId="0" borderId="2630"/>
    <xf numFmtId="274" fontId="35" fillId="0" borderId="2631"/>
    <xf numFmtId="0" fontId="85" fillId="0" borderId="2632"/>
    <xf numFmtId="0" fontId="85" fillId="0" borderId="2656"/>
    <xf numFmtId="4" fontId="27" fillId="19" borderId="2597" applyNumberFormat="0" applyProtection="0">
      <alignment horizontal="left" vertical="center" indent="1"/>
    </xf>
    <xf numFmtId="237" fontId="35" fillId="0" borderId="2640">
      <alignment horizontal="right" vertical="center"/>
      <protection locked="0"/>
    </xf>
    <xf numFmtId="0" fontId="35" fillId="0" borderId="2640">
      <alignment vertical="center"/>
      <protection locked="0"/>
    </xf>
    <xf numFmtId="232" fontId="35" fillId="0" borderId="2640">
      <alignment horizontal="center" vertical="center"/>
      <protection locked="0"/>
    </xf>
    <xf numFmtId="0" fontId="103" fillId="38" borderId="2641"/>
    <xf numFmtId="4" fontId="27" fillId="19" borderId="2645" applyNumberFormat="0" applyProtection="0">
      <alignment horizontal="left" vertical="center" indent="1"/>
    </xf>
    <xf numFmtId="233" fontId="35" fillId="0" borderId="2652">
      <alignment horizontal="right" vertical="center"/>
      <protection locked="0"/>
    </xf>
    <xf numFmtId="15" fontId="35" fillId="0" borderId="2640">
      <alignment horizontal="center" vertical="center"/>
      <protection locked="0"/>
    </xf>
    <xf numFmtId="0" fontId="95" fillId="0" borderId="2651" applyNumberFormat="0" applyFill="0" applyAlignment="0" applyProtection="0"/>
    <xf numFmtId="236" fontId="35" fillId="0" borderId="2652">
      <alignment horizontal="right" vertical="center"/>
      <protection locked="0"/>
    </xf>
    <xf numFmtId="15" fontId="35" fillId="0" borderId="2652">
      <alignment horizontal="center" vertical="center"/>
      <protection locked="0"/>
    </xf>
    <xf numFmtId="274" fontId="35" fillId="0" borderId="2655"/>
    <xf numFmtId="233" fontId="35" fillId="0" borderId="2604">
      <alignment horizontal="center" vertical="center"/>
      <protection locked="0"/>
    </xf>
    <xf numFmtId="15" fontId="35" fillId="0" borderId="2604">
      <alignment horizontal="center" vertical="center"/>
      <protection locked="0"/>
    </xf>
    <xf numFmtId="232" fontId="35" fillId="0" borderId="2604">
      <alignment horizontal="center" vertical="center"/>
      <protection locked="0"/>
    </xf>
    <xf numFmtId="0" fontId="95" fillId="0" borderId="2603" applyNumberFormat="0" applyFill="0" applyAlignment="0" applyProtection="0"/>
    <xf numFmtId="4" fontId="27" fillId="19" borderId="2621" applyNumberFormat="0" applyProtection="0">
      <alignment horizontal="left" vertical="center" indent="1"/>
    </xf>
    <xf numFmtId="234" fontId="35" fillId="0" borderId="2640">
      <alignment horizontal="right" vertical="center"/>
      <protection locked="0"/>
    </xf>
    <xf numFmtId="235" fontId="35" fillId="0" borderId="2652">
      <alignment horizontal="right" vertical="center"/>
      <protection locked="0"/>
    </xf>
    <xf numFmtId="236" fontId="35" fillId="0" borderId="2640">
      <alignment horizontal="center" vertical="center"/>
      <protection locked="0"/>
    </xf>
    <xf numFmtId="233" fontId="35" fillId="0" borderId="2640">
      <alignment horizontal="center" vertical="center"/>
      <protection locked="0"/>
    </xf>
    <xf numFmtId="0" fontId="95" fillId="0" borderId="2639" applyNumberFormat="0" applyFill="0" applyAlignment="0" applyProtection="0"/>
    <xf numFmtId="235" fontId="35" fillId="0" borderId="2760">
      <alignment horizontal="center" vertical="center"/>
      <protection locked="0"/>
    </xf>
    <xf numFmtId="4" fontId="27" fillId="19" borderId="2609" applyNumberFormat="0" applyProtection="0">
      <alignment horizontal="left" vertical="center" indent="1"/>
    </xf>
    <xf numFmtId="4" fontId="27" fillId="19" borderId="2657" applyNumberFormat="0" applyProtection="0">
      <alignment horizontal="left" vertical="center" indent="1"/>
    </xf>
    <xf numFmtId="232" fontId="35" fillId="0" borderId="2652">
      <alignment horizontal="center" vertical="center"/>
      <protection locked="0"/>
    </xf>
    <xf numFmtId="232" fontId="35" fillId="0" borderId="2652">
      <alignment horizontal="center" vertical="center"/>
      <protection locked="0"/>
    </xf>
    <xf numFmtId="0" fontId="85" fillId="0" borderId="2644"/>
    <xf numFmtId="244" fontId="85" fillId="0" borderId="2642"/>
    <xf numFmtId="236" fontId="35" fillId="0" borderId="2640">
      <alignment horizontal="right" vertical="center"/>
      <protection locked="0"/>
    </xf>
    <xf numFmtId="234" fontId="35" fillId="0" borderId="2640">
      <alignment horizontal="right" vertical="center"/>
      <protection locked="0"/>
    </xf>
    <xf numFmtId="237" fontId="35" fillId="0" borderId="2640">
      <alignment horizontal="right" vertical="center"/>
      <protection locked="0"/>
    </xf>
    <xf numFmtId="232" fontId="35" fillId="0" borderId="2640">
      <alignment horizontal="right" vertical="center"/>
      <protection locked="0"/>
    </xf>
    <xf numFmtId="236" fontId="35" fillId="0" borderId="2640">
      <alignment horizontal="center" vertical="center"/>
      <protection locked="0"/>
    </xf>
    <xf numFmtId="235" fontId="35" fillId="0" borderId="2640">
      <alignment horizontal="center" vertical="center"/>
      <protection locked="0"/>
    </xf>
    <xf numFmtId="233" fontId="35" fillId="0" borderId="2640">
      <alignment horizontal="center" vertical="center"/>
      <protection locked="0"/>
    </xf>
    <xf numFmtId="15" fontId="35" fillId="0" borderId="2640">
      <alignment horizontal="center" vertical="center"/>
      <protection locked="0"/>
    </xf>
    <xf numFmtId="232" fontId="35" fillId="0" borderId="2640">
      <alignment horizontal="center" vertical="center"/>
      <protection locked="0"/>
    </xf>
    <xf numFmtId="0" fontId="95" fillId="0" borderId="2639" applyNumberFormat="0" applyFill="0" applyAlignment="0" applyProtection="0"/>
    <xf numFmtId="237" fontId="35" fillId="0" borderId="2652">
      <alignment horizontal="right" vertical="center"/>
      <protection locked="0"/>
    </xf>
    <xf numFmtId="4" fontId="27" fillId="19" borderId="2645" applyNumberFormat="0" applyProtection="0">
      <alignment horizontal="left" vertical="center" indent="1"/>
    </xf>
    <xf numFmtId="0" fontId="85" fillId="0" borderId="2656"/>
    <xf numFmtId="0" fontId="95" fillId="0" borderId="2651" applyNumberFormat="0" applyFill="0" applyAlignment="0" applyProtection="0"/>
    <xf numFmtId="4" fontId="27" fillId="19" borderId="2645" applyNumberFormat="0" applyProtection="0">
      <alignment horizontal="left" vertical="center" indent="1"/>
    </xf>
    <xf numFmtId="1" fontId="3" fillId="1" borderId="2610">
      <protection locked="0"/>
    </xf>
    <xf numFmtId="244" fontId="85" fillId="0" borderId="2654"/>
    <xf numFmtId="236" fontId="35" fillId="0" borderId="2652">
      <alignment horizontal="right" vertical="center"/>
      <protection locked="0"/>
    </xf>
    <xf numFmtId="235" fontId="35" fillId="0" borderId="2652">
      <alignment horizontal="right" vertical="center"/>
      <protection locked="0"/>
    </xf>
    <xf numFmtId="234" fontId="35" fillId="0" borderId="2652">
      <alignment horizontal="right" vertical="center"/>
      <protection locked="0"/>
    </xf>
    <xf numFmtId="233" fontId="35" fillId="0" borderId="2652">
      <alignment horizontal="right" vertical="center"/>
      <protection locked="0"/>
    </xf>
    <xf numFmtId="237" fontId="35" fillId="0" borderId="2652">
      <alignment horizontal="right" vertical="center"/>
      <protection locked="0"/>
    </xf>
    <xf numFmtId="232" fontId="35" fillId="0" borderId="2652">
      <alignment horizontal="right" vertical="center"/>
      <protection locked="0"/>
    </xf>
    <xf numFmtId="0" fontId="35" fillId="0" borderId="2652">
      <alignment vertical="center"/>
      <protection locked="0"/>
    </xf>
    <xf numFmtId="236" fontId="35" fillId="0" borderId="2652">
      <alignment horizontal="center" vertical="center"/>
      <protection locked="0"/>
    </xf>
    <xf numFmtId="311" fontId="219" fillId="0" borderId="2611" applyBorder="0">
      <protection locked="0"/>
    </xf>
    <xf numFmtId="234" fontId="35" fillId="0" borderId="2652">
      <alignment horizontal="center" vertical="center"/>
      <protection locked="0"/>
    </xf>
    <xf numFmtId="233" fontId="35" fillId="0" borderId="2652">
      <alignment horizontal="center" vertical="center"/>
      <protection locked="0"/>
    </xf>
    <xf numFmtId="15" fontId="35" fillId="0" borderId="2652">
      <alignment horizontal="center" vertical="center"/>
      <protection locked="0"/>
    </xf>
    <xf numFmtId="0" fontId="95" fillId="0" borderId="2651" applyNumberFormat="0" applyFill="0" applyAlignment="0" applyProtection="0"/>
    <xf numFmtId="311" fontId="219" fillId="0" borderId="2647" applyBorder="0">
      <protection locked="0"/>
    </xf>
    <xf numFmtId="0" fontId="85" fillId="0" borderId="2656"/>
    <xf numFmtId="274" fontId="35" fillId="0" borderId="2655"/>
    <xf numFmtId="235" fontId="35" fillId="0" borderId="2652">
      <alignment horizontal="right" vertical="center"/>
      <protection locked="0"/>
    </xf>
    <xf numFmtId="233" fontId="35" fillId="0" borderId="2652">
      <alignment horizontal="right" vertical="center"/>
      <protection locked="0"/>
    </xf>
    <xf numFmtId="232" fontId="35" fillId="0" borderId="2652">
      <alignment horizontal="right" vertical="center"/>
      <protection locked="0"/>
    </xf>
    <xf numFmtId="0" fontId="35" fillId="0" borderId="2652">
      <alignment vertical="center"/>
      <protection locked="0"/>
    </xf>
    <xf numFmtId="236" fontId="35" fillId="0" borderId="2652">
      <alignment horizontal="center" vertical="center"/>
      <protection locked="0"/>
    </xf>
    <xf numFmtId="235" fontId="35" fillId="0" borderId="2652">
      <alignment horizontal="center" vertical="center"/>
      <protection locked="0"/>
    </xf>
    <xf numFmtId="234" fontId="35" fillId="0" borderId="2652">
      <alignment horizontal="center" vertical="center"/>
      <protection locked="0"/>
    </xf>
    <xf numFmtId="1" fontId="3" fillId="1" borderId="2634">
      <protection locked="0"/>
    </xf>
    <xf numFmtId="311" fontId="219" fillId="0" borderId="2635" applyBorder="0">
      <protection locked="0"/>
    </xf>
    <xf numFmtId="323" fontId="3" fillId="23" borderId="2612" applyFill="0" applyBorder="0" applyAlignment="0">
      <alignment horizontal="centerContinuous"/>
    </xf>
    <xf numFmtId="1" fontId="3" fillId="1" borderId="2646">
      <protection locked="0"/>
    </xf>
    <xf numFmtId="0" fontId="148" fillId="0" borderId="2613" applyNumberFormat="0" applyAlignment="0" applyProtection="0">
      <alignment horizontal="left" vertical="center"/>
    </xf>
    <xf numFmtId="323" fontId="3" fillId="23" borderId="2636" applyFill="0" applyBorder="0" applyAlignment="0">
      <alignment horizontal="centerContinuous"/>
    </xf>
    <xf numFmtId="0" fontId="148" fillId="0" borderId="2637" applyNumberFormat="0" applyAlignment="0" applyProtection="0">
      <alignment horizontal="left" vertical="center"/>
    </xf>
    <xf numFmtId="323" fontId="3" fillId="23" borderId="2648" applyFill="0" applyBorder="0" applyAlignment="0">
      <alignment horizontal="centerContinuous"/>
    </xf>
    <xf numFmtId="0" fontId="85" fillId="0" borderId="2620"/>
    <xf numFmtId="0" fontId="85" fillId="0" borderId="2656"/>
    <xf numFmtId="274" fontId="35" fillId="0" borderId="2643"/>
    <xf numFmtId="240" fontId="26" fillId="0" borderId="2638" applyFill="0"/>
    <xf numFmtId="274" fontId="35" fillId="0" borderId="2619"/>
    <xf numFmtId="240" fontId="26" fillId="0" borderId="2614" applyFill="0"/>
    <xf numFmtId="240" fontId="26" fillId="0" borderId="2650" applyFill="0"/>
    <xf numFmtId="244" fontId="85" fillId="0" borderId="2642"/>
    <xf numFmtId="0" fontId="103" fillId="38" borderId="2641"/>
    <xf numFmtId="236" fontId="35" fillId="0" borderId="2640">
      <alignment horizontal="right" vertical="center"/>
      <protection locked="0"/>
    </xf>
    <xf numFmtId="235" fontId="35" fillId="0" borderId="2640">
      <alignment horizontal="right" vertical="center"/>
      <protection locked="0"/>
    </xf>
    <xf numFmtId="234" fontId="35" fillId="0" borderId="2640">
      <alignment horizontal="right" vertical="center"/>
      <protection locked="0"/>
    </xf>
    <xf numFmtId="233" fontId="35" fillId="0" borderId="2640">
      <alignment horizontal="right" vertical="center"/>
      <protection locked="0"/>
    </xf>
    <xf numFmtId="237" fontId="35" fillId="0" borderId="2640">
      <alignment horizontal="right" vertical="center"/>
      <protection locked="0"/>
    </xf>
    <xf numFmtId="232" fontId="35" fillId="0" borderId="2640">
      <alignment horizontal="right" vertical="center"/>
      <protection locked="0"/>
    </xf>
    <xf numFmtId="0" fontId="35" fillId="0" borderId="2640">
      <alignment vertical="center"/>
      <protection locked="0"/>
    </xf>
    <xf numFmtId="236" fontId="35" fillId="0" borderId="2640">
      <alignment horizontal="center" vertical="center"/>
      <protection locked="0"/>
    </xf>
    <xf numFmtId="235" fontId="35" fillId="0" borderId="2640">
      <alignment horizontal="center" vertical="center"/>
      <protection locked="0"/>
    </xf>
    <xf numFmtId="234" fontId="35" fillId="0" borderId="2640">
      <alignment horizontal="center" vertical="center"/>
      <protection locked="0"/>
    </xf>
    <xf numFmtId="233" fontId="35" fillId="0" borderId="2640">
      <alignment horizontal="center" vertical="center"/>
      <protection locked="0"/>
    </xf>
    <xf numFmtId="15" fontId="35" fillId="0" borderId="2640">
      <alignment horizontal="center" vertical="center"/>
      <protection locked="0"/>
    </xf>
    <xf numFmtId="232" fontId="35" fillId="0" borderId="2640">
      <alignment horizontal="center" vertical="center"/>
      <protection locked="0"/>
    </xf>
    <xf numFmtId="0" fontId="95" fillId="0" borderId="2639" applyNumberFormat="0" applyFill="0" applyAlignment="0" applyProtection="0"/>
    <xf numFmtId="244" fontId="85" fillId="0" borderId="2618"/>
    <xf numFmtId="0" fontId="103" fillId="38" borderId="2653"/>
    <xf numFmtId="234" fontId="35" fillId="0" borderId="2652">
      <alignment horizontal="right" vertical="center"/>
      <protection locked="0"/>
    </xf>
    <xf numFmtId="236" fontId="35" fillId="0" borderId="2652">
      <alignment horizontal="center" vertical="center"/>
      <protection locked="0"/>
    </xf>
    <xf numFmtId="235" fontId="35" fillId="0" borderId="2652">
      <alignment horizontal="center" vertical="center"/>
      <protection locked="0"/>
    </xf>
    <xf numFmtId="234" fontId="35" fillId="0" borderId="2652">
      <alignment horizontal="center" vertical="center"/>
      <protection locked="0"/>
    </xf>
    <xf numFmtId="0" fontId="103" fillId="38" borderId="2617"/>
    <xf numFmtId="233" fontId="35" fillId="0" borderId="2652">
      <alignment horizontal="center" vertical="center"/>
      <protection locked="0"/>
    </xf>
    <xf numFmtId="236" fontId="35" fillId="0" borderId="2616">
      <alignment horizontal="right" vertical="center"/>
      <protection locked="0"/>
    </xf>
    <xf numFmtId="235" fontId="35" fillId="0" borderId="2616">
      <alignment horizontal="right" vertical="center"/>
      <protection locked="0"/>
    </xf>
    <xf numFmtId="234" fontId="35" fillId="0" borderId="2616">
      <alignment horizontal="right" vertical="center"/>
      <protection locked="0"/>
    </xf>
    <xf numFmtId="233" fontId="35" fillId="0" borderId="2616">
      <alignment horizontal="right" vertical="center"/>
      <protection locked="0"/>
    </xf>
    <xf numFmtId="237" fontId="35" fillId="0" borderId="2616">
      <alignment horizontal="right" vertical="center"/>
      <protection locked="0"/>
    </xf>
    <xf numFmtId="232" fontId="35" fillId="0" borderId="2616">
      <alignment horizontal="right" vertical="center"/>
      <protection locked="0"/>
    </xf>
    <xf numFmtId="0" fontId="35" fillId="0" borderId="2616">
      <alignment vertical="center"/>
      <protection locked="0"/>
    </xf>
    <xf numFmtId="236" fontId="35" fillId="0" borderId="2616">
      <alignment horizontal="center" vertical="center"/>
      <protection locked="0"/>
    </xf>
    <xf numFmtId="235" fontId="35" fillId="0" borderId="2616">
      <alignment horizontal="center" vertical="center"/>
      <protection locked="0"/>
    </xf>
    <xf numFmtId="234" fontId="35" fillId="0" borderId="2616">
      <alignment horizontal="center" vertical="center"/>
      <protection locked="0"/>
    </xf>
    <xf numFmtId="233" fontId="35" fillId="0" borderId="2616">
      <alignment horizontal="center" vertical="center"/>
      <protection locked="0"/>
    </xf>
    <xf numFmtId="15" fontId="35" fillId="0" borderId="2616">
      <alignment horizontal="center" vertical="center"/>
      <protection locked="0"/>
    </xf>
    <xf numFmtId="232" fontId="35" fillId="0" borderId="2616">
      <alignment horizontal="center" vertical="center"/>
      <protection locked="0"/>
    </xf>
    <xf numFmtId="0" fontId="95" fillId="0" borderId="2615"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2" fontId="35" fillId="0" borderId="2652">
      <alignment horizontal="right" vertical="center"/>
      <protection locked="0"/>
    </xf>
    <xf numFmtId="233" fontId="35" fillId="0" borderId="2652">
      <alignment horizontal="right" vertical="center"/>
      <protection locked="0"/>
    </xf>
    <xf numFmtId="235" fontId="35" fillId="0" borderId="2652">
      <alignment horizontal="right" vertical="center"/>
      <protection locked="0"/>
    </xf>
    <xf numFmtId="0" fontId="95" fillId="0" borderId="2639" applyNumberFormat="0" applyFill="0" applyAlignment="0" applyProtection="0"/>
    <xf numFmtId="232"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4" fontId="85" fillId="0" borderId="2654"/>
    <xf numFmtId="244" fontId="85" fillId="0" borderId="2642"/>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4" fontId="85" fillId="0" borderId="2630"/>
    <xf numFmtId="240" fontId="26" fillId="0" borderId="2650" applyFill="0"/>
    <xf numFmtId="240" fontId="26" fillId="0" borderId="2638" applyFill="0"/>
    <xf numFmtId="0" fontId="95" fillId="0" borderId="2603" applyNumberFormat="0" applyFill="0" applyAlignment="0" applyProtection="0"/>
    <xf numFmtId="232" fontId="35" fillId="0" borderId="2604">
      <alignment horizontal="center" vertical="center"/>
      <protection locked="0"/>
    </xf>
    <xf numFmtId="15" fontId="35" fillId="0" borderId="2604">
      <alignment horizontal="center" vertical="center"/>
      <protection locked="0"/>
    </xf>
    <xf numFmtId="233" fontId="35" fillId="0" borderId="2604">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0" fontId="35" fillId="0" borderId="2604">
      <alignment vertical="center"/>
      <protection locked="0"/>
    </xf>
    <xf numFmtId="232" fontId="35" fillId="0" borderId="2604">
      <alignment horizontal="right" vertical="center"/>
      <protection locked="0"/>
    </xf>
    <xf numFmtId="237" fontId="35" fillId="0" borderId="2604">
      <alignment horizontal="right" vertical="center"/>
      <protection locked="0"/>
    </xf>
    <xf numFmtId="233"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0" fontId="103" fillId="38" borderId="2605"/>
    <xf numFmtId="244" fontId="85" fillId="0" borderId="2606"/>
    <xf numFmtId="0" fontId="85" fillId="0" borderId="2644"/>
    <xf numFmtId="240" fontId="26" fillId="0" borderId="2602" applyFill="0"/>
    <xf numFmtId="274" fontId="35" fillId="0" borderId="2607"/>
    <xf numFmtId="323" fontId="3" fillId="23" borderId="2648" applyFill="0" applyBorder="0" applyAlignment="0">
      <alignment horizontal="centerContinuous"/>
    </xf>
    <xf numFmtId="0" fontId="85" fillId="0" borderId="2632"/>
    <xf numFmtId="0" fontId="148" fillId="0" borderId="2637" applyNumberFormat="0" applyAlignment="0" applyProtection="0">
      <alignment horizontal="left" vertical="center"/>
    </xf>
    <xf numFmtId="1" fontId="3" fillId="1" borderId="2646">
      <protection locked="0"/>
    </xf>
    <xf numFmtId="0" fontId="148" fillId="0" borderId="2625" applyNumberFormat="0" applyAlignment="0" applyProtection="0">
      <alignment horizontal="left" vertical="center"/>
    </xf>
    <xf numFmtId="246" fontId="48" fillId="0" borderId="2068"/>
    <xf numFmtId="323" fontId="3" fillId="23" borderId="2624" applyFill="0" applyBorder="0" applyAlignment="0">
      <alignment horizontal="centerContinuous"/>
    </xf>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0" fontId="85" fillId="0" borderId="2608"/>
    <xf numFmtId="235" fontId="35" fillId="0" borderId="2652">
      <alignment horizontal="right" vertical="center"/>
      <protection locked="0"/>
    </xf>
    <xf numFmtId="0" fontId="103" fillId="38" borderId="2653"/>
    <xf numFmtId="244" fontId="85" fillId="0" borderId="2654"/>
    <xf numFmtId="274" fontId="35" fillId="0" borderId="2655"/>
    <xf numFmtId="0" fontId="85" fillId="0" borderId="2656"/>
    <xf numFmtId="1" fontId="3" fillId="1" borderId="2646">
      <protection locked="0"/>
    </xf>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44" fontId="85" fillId="0" borderId="2654"/>
    <xf numFmtId="4" fontId="27" fillId="19" borderId="2645" applyNumberFormat="0" applyProtection="0">
      <alignment horizontal="left" vertical="center" indent="1"/>
    </xf>
    <xf numFmtId="311" fontId="219" fillId="0" borderId="2623" applyBorder="0">
      <protection locked="0"/>
    </xf>
    <xf numFmtId="1" fontId="3" fillId="1" borderId="2622">
      <protection locked="0"/>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0" fontId="148" fillId="0" borderId="2601" applyNumberFormat="0" applyAlignment="0" applyProtection="0">
      <alignment horizontal="left" vertical="center"/>
    </xf>
    <xf numFmtId="236" fontId="35" fillId="0" borderId="2640">
      <alignment horizontal="center"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53"/>
    <xf numFmtId="0" fontId="103" fillId="38" borderId="2641"/>
    <xf numFmtId="244" fontId="85" fillId="0" borderId="2642"/>
    <xf numFmtId="274" fontId="35" fillId="0" borderId="2643"/>
    <xf numFmtId="0" fontId="85" fillId="0" borderId="2644"/>
    <xf numFmtId="311" fontId="219" fillId="0" borderId="2635" applyBorder="0">
      <protection locked="0"/>
    </xf>
    <xf numFmtId="323" fontId="3" fillId="23" borderId="2600" applyFill="0" applyBorder="0" applyAlignment="0">
      <alignment horizontal="centerContinuous"/>
    </xf>
    <xf numFmtId="0" fontId="35" fillId="0" borderId="2652">
      <alignment vertical="center"/>
      <protection locked="0"/>
    </xf>
    <xf numFmtId="237"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3" fontId="79" fillId="10" borderId="2062" applyFont="0" applyAlignment="0" applyProtection="0"/>
    <xf numFmtId="4" fontId="27" fillId="19" borderId="2633" applyNumberFormat="0" applyProtection="0">
      <alignment horizontal="left" vertical="center" indent="1"/>
    </xf>
    <xf numFmtId="4" fontId="27" fillId="19" borderId="2657" applyNumberFormat="0" applyProtection="0">
      <alignment horizontal="left" vertical="center" indent="1"/>
    </xf>
    <xf numFmtId="15" fontId="35" fillId="0" borderId="2652">
      <alignment horizontal="center" vertical="center"/>
      <protection locked="0"/>
    </xf>
    <xf numFmtId="311" fontId="219" fillId="0" borderId="2923" applyBorder="0">
      <protection locked="0"/>
    </xf>
    <xf numFmtId="1" fontId="3" fillId="1" borderId="2922">
      <protection locked="0"/>
    </xf>
    <xf numFmtId="4" fontId="27" fillId="19" borderId="2633" applyNumberFormat="0" applyProtection="0">
      <alignment horizontal="left" vertical="center" indent="1"/>
    </xf>
    <xf numFmtId="0" fontId="95" fillId="0" borderId="2627" applyNumberFormat="0" applyFill="0" applyAlignment="0" applyProtection="0"/>
    <xf numFmtId="232" fontId="35" fillId="0" borderId="2628">
      <alignment horizontal="center" vertical="center"/>
      <protection locked="0"/>
    </xf>
    <xf numFmtId="311" fontId="219" fillId="0" borderId="2599" applyBorder="0">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1" fontId="3" fillId="1" borderId="2598">
      <protection locked="0"/>
    </xf>
    <xf numFmtId="0" fontId="103" fillId="38" borderId="2629"/>
    <xf numFmtId="311" fontId="219" fillId="0" borderId="2623" applyBorder="0">
      <protection locked="0"/>
    </xf>
    <xf numFmtId="0" fontId="85" fillId="0" borderId="2644"/>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0" fontId="103" fillId="38" borderId="2629"/>
    <xf numFmtId="244" fontId="85" fillId="0" borderId="2630"/>
    <xf numFmtId="274" fontId="35" fillId="0" borderId="2643"/>
    <xf numFmtId="274" fontId="35" fillId="0" borderId="2631"/>
    <xf numFmtId="0" fontId="85" fillId="0" borderId="2632"/>
    <xf numFmtId="311" fontId="219" fillId="0" borderId="2647" applyBorder="0">
      <protection locked="0"/>
    </xf>
    <xf numFmtId="237" fontId="35" fillId="0" borderId="2640">
      <alignment horizontal="right" vertical="center"/>
      <protection locked="0"/>
    </xf>
    <xf numFmtId="1" fontId="3" fillId="1" borderId="2634">
      <protection locked="0"/>
    </xf>
    <xf numFmtId="0" fontId="95" fillId="0" borderId="2651" applyNumberFormat="0" applyFill="0" applyAlignment="0" applyProtection="0"/>
    <xf numFmtId="15" fontId="35" fillId="0" borderId="2760">
      <alignment horizontal="center" vertical="center"/>
      <protection locked="0"/>
    </xf>
    <xf numFmtId="4" fontId="27" fillId="19" borderId="2489" applyNumberFormat="0" applyProtection="0">
      <alignment horizontal="left" vertical="center" indent="1"/>
    </xf>
    <xf numFmtId="274" fontId="35" fillId="0" borderId="2631"/>
    <xf numFmtId="237" fontId="35" fillId="0" borderId="2652">
      <alignment horizontal="right" vertical="center"/>
      <protection locked="0"/>
    </xf>
    <xf numFmtId="0" fontId="35" fillId="0" borderId="2640">
      <alignment vertical="center"/>
      <protection locked="0"/>
    </xf>
    <xf numFmtId="311" fontId="219" fillId="0" borderId="2599" applyBorder="0">
      <protection locked="0"/>
    </xf>
    <xf numFmtId="235" fontId="35" fillId="0" borderId="2640">
      <alignment horizontal="center" vertical="center"/>
      <protection locked="0"/>
    </xf>
    <xf numFmtId="233" fontId="35" fillId="0" borderId="2652">
      <alignment horizontal="right" vertical="center"/>
      <protection locked="0"/>
    </xf>
    <xf numFmtId="236" fontId="35" fillId="0" borderId="2652">
      <alignment horizontal="righ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52">
      <alignment horizontal="center" vertical="center"/>
      <protection locked="0"/>
    </xf>
    <xf numFmtId="15" fontId="35" fillId="0" borderId="2628">
      <alignment horizontal="center" vertical="center"/>
      <protection locked="0"/>
    </xf>
    <xf numFmtId="311" fontId="219" fillId="0" borderId="2599" applyBorder="0">
      <protection locked="0"/>
    </xf>
    <xf numFmtId="274" fontId="35" fillId="0" borderId="2643"/>
    <xf numFmtId="4" fontId="27" fillId="19" borderId="2609" applyNumberFormat="0" applyProtection="0">
      <alignment horizontal="left" vertical="center" indent="1"/>
    </xf>
    <xf numFmtId="274" fontId="35" fillId="0" borderId="2643"/>
    <xf numFmtId="323" fontId="3" fillId="23" borderId="2636" applyFill="0" applyBorder="0" applyAlignment="0">
      <alignment horizontal="centerContinuous"/>
    </xf>
    <xf numFmtId="232" fontId="35" fillId="0" borderId="2640">
      <alignment horizontal="right" vertical="center"/>
      <protection locked="0"/>
    </xf>
    <xf numFmtId="0" fontId="148" fillId="0" borderId="2649" applyNumberFormat="0" applyAlignment="0" applyProtection="0">
      <alignment horizontal="left" vertical="center"/>
    </xf>
    <xf numFmtId="240" fontId="26" fillId="0" borderId="2626" applyFill="0"/>
    <xf numFmtId="234" fontId="35" fillId="0" borderId="2652">
      <alignment horizontal="right" vertical="center"/>
      <protection locked="0"/>
    </xf>
    <xf numFmtId="0" fontId="148" fillId="0" borderId="2601" applyNumberFormat="0" applyAlignment="0" applyProtection="0">
      <alignment horizontal="left" vertical="center"/>
    </xf>
    <xf numFmtId="323" fontId="3" fillId="23" borderId="2600" applyFill="0" applyBorder="0" applyAlignment="0">
      <alignment horizontal="centerContinuous"/>
    </xf>
    <xf numFmtId="233" fontId="35" fillId="0" borderId="2628">
      <alignment horizontal="center" vertical="center"/>
      <protection locked="0"/>
    </xf>
    <xf numFmtId="311" fontId="219" fillId="0" borderId="2635" applyBorder="0">
      <protection locked="0"/>
    </xf>
    <xf numFmtId="233" fontId="35" fillId="0" borderId="2640">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0" fontId="35" fillId="0" borderId="2604">
      <alignment vertical="center"/>
      <protection locked="0"/>
    </xf>
    <xf numFmtId="232" fontId="35" fillId="0" borderId="2604">
      <alignment horizontal="right" vertical="center"/>
      <protection locked="0"/>
    </xf>
    <xf numFmtId="237" fontId="35" fillId="0" borderId="2604">
      <alignment horizontal="right" vertical="center"/>
      <protection locked="0"/>
    </xf>
    <xf numFmtId="233"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0" fontId="103" fillId="38" borderId="2605"/>
    <xf numFmtId="0" fontId="35" fillId="0" borderId="2652">
      <alignment vertical="center"/>
      <protection locked="0"/>
    </xf>
    <xf numFmtId="244" fontId="85" fillId="0" borderId="2606"/>
    <xf numFmtId="274" fontId="35" fillId="0" borderId="2607"/>
    <xf numFmtId="0" fontId="85" fillId="0" borderId="2608"/>
    <xf numFmtId="311" fontId="219" fillId="0" borderId="2611" applyBorder="0">
      <protection locked="0"/>
    </xf>
    <xf numFmtId="1" fontId="3" fillId="1" borderId="2610">
      <protection locked="0"/>
    </xf>
    <xf numFmtId="0" fontId="95" fillId="0" borderId="2615" applyNumberFormat="0" applyFill="0" applyAlignment="0" applyProtection="0"/>
    <xf numFmtId="232"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0" fontId="35" fillId="0" borderId="2616">
      <alignment vertical="center"/>
      <protection locked="0"/>
    </xf>
    <xf numFmtId="232" fontId="35" fillId="0" borderId="2616">
      <alignment horizontal="right" vertical="center"/>
      <protection locked="0"/>
    </xf>
    <xf numFmtId="237" fontId="35" fillId="0" borderId="2616">
      <alignment horizontal="right" vertical="center"/>
      <protection locked="0"/>
    </xf>
    <xf numFmtId="233"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0" fontId="103" fillId="38" borderId="2617"/>
    <xf numFmtId="244" fontId="85" fillId="0" borderId="2618"/>
    <xf numFmtId="274" fontId="35" fillId="0" borderId="2619"/>
    <xf numFmtId="0" fontId="85" fillId="0" borderId="2620"/>
    <xf numFmtId="237"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103" fillId="38" borderId="2653"/>
    <xf numFmtId="244" fontId="85" fillId="0" borderId="2654"/>
    <xf numFmtId="232" fontId="35" fillId="0" borderId="2652">
      <alignment horizontal="center" vertical="center"/>
      <protection locked="0"/>
    </xf>
    <xf numFmtId="235" fontId="35" fillId="0" borderId="2652">
      <alignment horizontal="center" vertical="center"/>
      <protection locked="0"/>
    </xf>
    <xf numFmtId="311" fontId="219" fillId="0" borderId="2611" applyBorder="0">
      <protection locked="0"/>
    </xf>
    <xf numFmtId="0" fontId="103" fillId="38" borderId="2653"/>
    <xf numFmtId="233" fontId="35" fillId="0" borderId="2640">
      <alignment horizontal="right" vertical="center"/>
      <protection locked="0"/>
    </xf>
    <xf numFmtId="235" fontId="35" fillId="0" borderId="2640">
      <alignment horizontal="right" vertical="center"/>
      <protection locked="0"/>
    </xf>
    <xf numFmtId="0" fontId="103" fillId="38" borderId="2641"/>
    <xf numFmtId="236" fontId="35" fillId="0" borderId="2628">
      <alignment horizontal="right" vertical="center"/>
      <protection locked="0"/>
    </xf>
    <xf numFmtId="0" fontId="85" fillId="0" borderId="2644"/>
    <xf numFmtId="4" fontId="27" fillId="19" borderId="2621" applyNumberFormat="0" applyProtection="0">
      <alignment horizontal="left" vertical="center" indent="1"/>
    </xf>
    <xf numFmtId="234" fontId="35" fillId="0" borderId="2640">
      <alignment horizontal="center" vertical="center"/>
      <protection locked="0"/>
    </xf>
    <xf numFmtId="0" fontId="35" fillId="0" borderId="2640">
      <alignment vertical="center"/>
      <protection locked="0"/>
    </xf>
    <xf numFmtId="244" fontId="85" fillId="0" borderId="2654"/>
    <xf numFmtId="233" fontId="35" fillId="0" borderId="2640">
      <alignment horizontal="right" vertical="center"/>
      <protection locked="0"/>
    </xf>
    <xf numFmtId="15" fontId="35" fillId="0" borderId="2640">
      <alignment horizontal="center" vertical="center"/>
      <protection locked="0"/>
    </xf>
    <xf numFmtId="0" fontId="95" fillId="0" borderId="2615" applyNumberFormat="0" applyFill="0" applyAlignment="0" applyProtection="0"/>
    <xf numFmtId="232"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0" fontId="35" fillId="0" borderId="2616">
      <alignment vertical="center"/>
      <protection locked="0"/>
    </xf>
    <xf numFmtId="232" fontId="35" fillId="0" borderId="2616">
      <alignment horizontal="right" vertical="center"/>
      <protection locked="0"/>
    </xf>
    <xf numFmtId="237" fontId="35" fillId="0" borderId="2616">
      <alignment horizontal="right" vertical="center"/>
      <protection locked="0"/>
    </xf>
    <xf numFmtId="233"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0" fontId="103" fillId="38" borderId="2617"/>
    <xf numFmtId="232" fontId="35" fillId="0" borderId="2652">
      <alignment horizontal="right" vertical="center"/>
      <protection locked="0"/>
    </xf>
    <xf numFmtId="274" fontId="35" fillId="0" borderId="2655"/>
    <xf numFmtId="274" fontId="35" fillId="0" borderId="2619"/>
    <xf numFmtId="0" fontId="85" fillId="0" borderId="2620"/>
    <xf numFmtId="0" fontId="148" fillId="0" borderId="2613" applyNumberFormat="0" applyAlignment="0" applyProtection="0">
      <alignment horizontal="left" vertical="center"/>
    </xf>
    <xf numFmtId="323" fontId="3" fillId="23" borderId="2612" applyFill="0" applyBorder="0" applyAlignment="0">
      <alignment horizontal="centerContinuous"/>
    </xf>
    <xf numFmtId="311" fontId="219" fillId="0" borderId="2611" applyBorder="0">
      <protection locked="0"/>
    </xf>
    <xf numFmtId="0" fontId="85" fillId="0" borderId="2656"/>
    <xf numFmtId="0" fontId="95" fillId="0" borderId="2651" applyNumberFormat="0" applyFill="0" applyAlignment="0" applyProtection="0"/>
    <xf numFmtId="237" fontId="35" fillId="0" borderId="2652">
      <alignment horizontal="right" vertical="center"/>
      <protection locked="0"/>
    </xf>
    <xf numFmtId="311" fontId="219" fillId="0" borderId="2623" applyBorder="0">
      <protection locked="0"/>
    </xf>
    <xf numFmtId="244" fontId="85" fillId="0" borderId="2642"/>
    <xf numFmtId="234" fontId="35" fillId="0" borderId="2640">
      <alignment horizontal="center" vertical="center"/>
      <protection locked="0"/>
    </xf>
    <xf numFmtId="4" fontId="27" fillId="19" borderId="2633" applyNumberFormat="0" applyProtection="0">
      <alignment horizontal="left" vertical="center" indent="1"/>
    </xf>
    <xf numFmtId="0" fontId="95" fillId="0" borderId="2651" applyNumberFormat="0" applyFill="0" applyAlignment="0" applyProtection="0"/>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0" fontId="26" fillId="0" borderId="2626" applyFill="0"/>
    <xf numFmtId="274" fontId="35" fillId="0" borderId="2631"/>
    <xf numFmtId="0" fontId="85" fillId="0" borderId="2632"/>
    <xf numFmtId="0" fontId="148" fillId="0" borderId="2625" applyNumberFormat="0" applyAlignment="0" applyProtection="0">
      <alignment horizontal="left" vertical="center"/>
    </xf>
    <xf numFmtId="323" fontId="3" fillId="23" borderId="2624" applyFill="0" applyBorder="0" applyAlignment="0">
      <alignment horizontal="centerContinuous"/>
    </xf>
    <xf numFmtId="311" fontId="219" fillId="0" borderId="2623" applyBorder="0">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4" fontId="85" fillId="0" borderId="2642"/>
    <xf numFmtId="274" fontId="35" fillId="0" borderId="2643"/>
    <xf numFmtId="0" fontId="85" fillId="0" borderId="2644"/>
    <xf numFmtId="0" fontId="148" fillId="0" borderId="2649" applyNumberFormat="0" applyAlignment="0" applyProtection="0">
      <alignment horizontal="left" vertical="center"/>
    </xf>
    <xf numFmtId="311" fontId="219" fillId="0" borderId="2647" applyBorder="0">
      <protection locked="0"/>
    </xf>
    <xf numFmtId="4" fontId="27" fillId="19" borderId="2657" applyNumberFormat="0" applyProtection="0">
      <alignment horizontal="left" vertical="center" indent="1"/>
    </xf>
    <xf numFmtId="311" fontId="219" fillId="0" borderId="2635" applyBorder="0">
      <protection locked="0"/>
    </xf>
    <xf numFmtId="274" fontId="35" fillId="0" borderId="2655"/>
    <xf numFmtId="232" fontId="35" fillId="0" borderId="2640">
      <alignment horizontal="right" vertical="center"/>
      <protection locked="0"/>
    </xf>
    <xf numFmtId="4" fontId="27" fillId="19" borderId="2645" applyNumberFormat="0" applyProtection="0">
      <alignment horizontal="left" vertical="center" indent="1"/>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0" fontId="26" fillId="0" borderId="2638" applyFill="0"/>
    <xf numFmtId="274" fontId="35" fillId="0" borderId="2643"/>
    <xf numFmtId="0" fontId="85" fillId="0" borderId="2644"/>
    <xf numFmtId="0" fontId="148" fillId="0" borderId="2637" applyNumberFormat="0" applyAlignment="0" applyProtection="0">
      <alignment horizontal="left" vertical="center"/>
    </xf>
    <xf numFmtId="323" fontId="3" fillId="23" borderId="2636" applyFill="0" applyBorder="0" applyAlignment="0">
      <alignment horizontal="centerContinuous"/>
    </xf>
    <xf numFmtId="311" fontId="219" fillId="0" borderId="2635" applyBorder="0">
      <protection locked="0"/>
    </xf>
    <xf numFmtId="4" fontId="27" fillId="19" borderId="2657" applyNumberFormat="0" applyProtection="0">
      <alignment horizontal="left" vertical="center" indent="1"/>
    </xf>
    <xf numFmtId="311" fontId="219" fillId="0" borderId="2635" applyBorder="0">
      <protection locked="0"/>
    </xf>
    <xf numFmtId="4" fontId="27" fillId="19" borderId="2645" applyNumberFormat="0" applyProtection="0">
      <alignment horizontal="left" vertical="center" indent="1"/>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74" fontId="35" fillId="0" borderId="2643"/>
    <xf numFmtId="0" fontId="85" fillId="0" borderId="2644"/>
    <xf numFmtId="311" fontId="219" fillId="0" borderId="2635" applyBorder="0">
      <protection locked="0"/>
    </xf>
    <xf numFmtId="274" fontId="35" fillId="0" borderId="2655"/>
    <xf numFmtId="311"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7"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74" fontId="35" fillId="0" borderId="2655"/>
    <xf numFmtId="0" fontId="85" fillId="0" borderId="2656"/>
    <xf numFmtId="0" fontId="148" fillId="0" borderId="2649" applyNumberFormat="0" applyAlignment="0" applyProtection="0">
      <alignment horizontal="left" vertical="center"/>
    </xf>
    <xf numFmtId="323" fontId="3" fillId="23" borderId="2648" applyFill="0" applyBorder="0" applyAlignment="0">
      <alignment horizontal="centerContinuous"/>
    </xf>
    <xf numFmtId="311" fontId="219" fillId="0" borderId="2647" applyBorder="0">
      <protection locked="0"/>
    </xf>
    <xf numFmtId="311"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7"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40" fontId="26" fillId="0" borderId="2650" applyFill="0"/>
    <xf numFmtId="274" fontId="35" fillId="0" borderId="2655"/>
    <xf numFmtId="0" fontId="85" fillId="0" borderId="2656"/>
    <xf numFmtId="0" fontId="148" fillId="0" borderId="2649" applyNumberFormat="0" applyAlignment="0" applyProtection="0">
      <alignment horizontal="left" vertical="center"/>
    </xf>
    <xf numFmtId="323" fontId="3" fillId="23" borderId="2648" applyFill="0" applyBorder="0" applyAlignment="0">
      <alignment horizontal="centerContinuous"/>
    </xf>
    <xf numFmtId="311" fontId="219" fillId="0" borderId="2647" applyBorder="0">
      <protection locked="0"/>
    </xf>
    <xf numFmtId="1" fontId="3" fillId="1" borderId="2790">
      <protection locked="0"/>
    </xf>
    <xf numFmtId="0" fontId="118" fillId="21" borderId="2062"/>
    <xf numFmtId="274" fontId="35" fillId="0" borderId="2715"/>
    <xf numFmtId="240" fontId="26" fillId="0" borderId="2710" applyFill="0"/>
    <xf numFmtId="49" fontId="100" fillId="47" borderId="2062">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2794" applyFill="0"/>
    <xf numFmtId="244" fontId="85" fillId="0" borderId="2666"/>
    <xf numFmtId="0" fontId="104" fillId="43" borderId="2062" applyProtection="0"/>
    <xf numFmtId="0" fontId="103" fillId="38" borderId="2761"/>
    <xf numFmtId="0" fontId="103" fillId="38" borderId="2665"/>
    <xf numFmtId="236" fontId="35" fillId="0" borderId="2712">
      <alignment horizontal="center" vertical="center"/>
      <protection locked="0"/>
    </xf>
    <xf numFmtId="235" fontId="35" fillId="0" borderId="2712">
      <alignment horizontal="center" vertical="center"/>
      <protection locked="0"/>
    </xf>
    <xf numFmtId="15" fontId="35" fillId="0" borderId="2712">
      <alignment horizontal="center" vertical="center"/>
      <protection locked="0"/>
    </xf>
    <xf numFmtId="0" fontId="95" fillId="0" borderId="2711" applyNumberFormat="0" applyFill="0" applyAlignment="0" applyProtection="0"/>
    <xf numFmtId="0" fontId="104" fillId="43" borderId="1987" applyProtection="0"/>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235" fontId="35" fillId="0" borderId="2760">
      <alignment horizontal="right" vertical="center"/>
      <protection locked="0"/>
    </xf>
    <xf numFmtId="233" fontId="35" fillId="0" borderId="2760">
      <alignment horizontal="right" vertical="center"/>
      <protection locked="0"/>
    </xf>
    <xf numFmtId="232" fontId="35" fillId="0" borderId="2760">
      <alignment horizontal="right" vertical="center"/>
      <protection locked="0"/>
    </xf>
    <xf numFmtId="233" fontId="35" fillId="0" borderId="2760">
      <alignment horizontal="center" vertical="center"/>
      <protection locked="0"/>
    </xf>
    <xf numFmtId="244" fontId="85" fillId="0" borderId="2773"/>
    <xf numFmtId="233" fontId="35" fillId="0" borderId="2771">
      <alignment horizontal="center" vertical="center"/>
      <protection locked="0"/>
    </xf>
    <xf numFmtId="233" fontId="35" fillId="0" borderId="2688">
      <alignment horizontal="right" vertical="center"/>
      <protection locked="0"/>
    </xf>
    <xf numFmtId="236" fontId="35" fillId="0" borderId="2688">
      <alignment horizontal="center" vertical="center"/>
      <protection locked="0"/>
    </xf>
    <xf numFmtId="15" fontId="35" fillId="0" borderId="2688">
      <alignment horizontal="center" vertical="center"/>
      <protection locked="0"/>
    </xf>
    <xf numFmtId="232" fontId="35" fillId="0" borderId="2771">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2062" applyFont="0" applyAlignment="0" applyProtection="0"/>
    <xf numFmtId="0" fontId="88" fillId="0" borderId="2110"/>
    <xf numFmtId="0" fontId="95" fillId="0" borderId="2783" applyNumberFormat="0" applyFill="0" applyAlignment="0" applyProtection="0"/>
    <xf numFmtId="233" fontId="35" fillId="0" borderId="2784">
      <alignment horizontal="center" vertical="center"/>
      <protection locked="0"/>
    </xf>
    <xf numFmtId="236" fontId="35" fillId="0" borderId="2784">
      <alignment horizontal="center" vertical="center"/>
      <protection locked="0"/>
    </xf>
    <xf numFmtId="0" fontId="35" fillId="0" borderId="2784">
      <alignment vertical="center"/>
      <protection locked="0"/>
    </xf>
    <xf numFmtId="232" fontId="35" fillId="0" borderId="2784">
      <alignment horizontal="right" vertical="center"/>
      <protection locked="0"/>
    </xf>
    <xf numFmtId="233" fontId="35" fillId="0" borderId="2784">
      <alignment horizontal="right" vertical="center"/>
      <protection locked="0"/>
    </xf>
    <xf numFmtId="236"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6" fontId="35" fillId="0" borderId="2748">
      <alignment horizontal="right" vertical="center"/>
      <protection locked="0"/>
    </xf>
    <xf numFmtId="234" fontId="35" fillId="0" borderId="2771">
      <alignment horizontal="center" vertical="center"/>
      <protection locked="0"/>
    </xf>
    <xf numFmtId="235" fontId="35" fillId="0" borderId="2771">
      <alignment horizontal="center"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6" fontId="35" fillId="0" borderId="2771">
      <alignment horizontal="right" vertical="center"/>
      <protection locked="0"/>
    </xf>
    <xf numFmtId="0" fontId="95" fillId="0" borderId="2723" applyNumberFormat="0" applyFill="0" applyAlignment="0" applyProtection="0"/>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7"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240" fontId="26" fillId="0" borderId="2806" applyFill="0"/>
    <xf numFmtId="3" fontId="79" fillId="10" borderId="1987" applyFont="0" applyAlignment="0" applyProtection="0"/>
    <xf numFmtId="244" fontId="85" fillId="0" borderId="2726"/>
    <xf numFmtId="270" fontId="115" fillId="46" borderId="2069">
      <protection hidden="1"/>
    </xf>
    <xf numFmtId="240" fontId="26" fillId="0" borderId="2758" applyFill="0"/>
    <xf numFmtId="0" fontId="35" fillId="0" borderId="2069" applyNumberFormat="0" applyFill="0" applyAlignment="0" applyProtection="0"/>
    <xf numFmtId="0" fontId="95" fillId="0" borderId="2699" applyNumberFormat="0" applyFill="0" applyAlignment="0" applyProtection="0"/>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3" fontId="35" fillId="0" borderId="2700">
      <alignment horizontal="right" vertical="center"/>
      <protection locked="0"/>
    </xf>
    <xf numFmtId="235" fontId="35" fillId="0" borderId="2700">
      <alignment horizontal="right"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701"/>
    <xf numFmtId="8" fontId="141" fillId="0" borderId="2077">
      <protection locked="0"/>
    </xf>
    <xf numFmtId="0" fontId="103" fillId="38" borderId="2677"/>
    <xf numFmtId="0" fontId="104" fillId="43" borderId="1987" applyProtection="0"/>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6" fontId="35" fillId="0" borderId="2676">
      <alignment horizontal="center"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44" fontId="85" fillId="0" borderId="2678"/>
    <xf numFmtId="0" fontId="85" fillId="0" borderId="2788"/>
    <xf numFmtId="0" fontId="148" fillId="0" borderId="2805" applyNumberFormat="0" applyAlignment="0" applyProtection="0">
      <alignment horizontal="left" vertical="center"/>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77"/>
    <xf numFmtId="240" fontId="26" fillId="0" borderId="2722" applyFill="0"/>
    <xf numFmtId="274" fontId="35" fillId="0" borderId="2727"/>
    <xf numFmtId="0" fontId="103" fillId="38" borderId="2665"/>
    <xf numFmtId="244" fontId="85" fillId="0" borderId="2678"/>
    <xf numFmtId="0" fontId="148" fillId="0" borderId="2781" applyNumberFormat="0" applyAlignment="0" applyProtection="0">
      <alignment horizontal="left" vertical="center"/>
    </xf>
    <xf numFmtId="244" fontId="85" fillId="0" borderId="2666"/>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2752"/>
    <xf numFmtId="9" fontId="36" fillId="71" borderId="2062" applyProtection="0">
      <alignment horizontal="right"/>
      <protection locked="0"/>
    </xf>
    <xf numFmtId="0" fontId="59" fillId="74" borderId="2089">
      <alignment horizontal="left" vertical="center" wrapText="1"/>
    </xf>
    <xf numFmtId="15" fontId="35" fillId="0" borderId="2796">
      <alignment horizontal="center" vertical="center"/>
      <protection locked="0"/>
    </xf>
    <xf numFmtId="233"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0" fontId="35" fillId="0" borderId="2796">
      <alignment vertical="center"/>
      <protection locked="0"/>
    </xf>
    <xf numFmtId="234" fontId="35" fillId="0" borderId="2796">
      <alignment horizontal="right" vertical="center"/>
      <protection locked="0"/>
    </xf>
    <xf numFmtId="232" fontId="35" fillId="0" borderId="2809">
      <alignment horizontal="center" vertical="center"/>
      <protection locked="0"/>
    </xf>
    <xf numFmtId="236" fontId="35" fillId="0" borderId="2809">
      <alignment horizontal="center" vertical="center"/>
      <protection locked="0"/>
    </xf>
    <xf numFmtId="0" fontId="35" fillId="0" borderId="2784">
      <alignment vertical="center"/>
      <protection locked="0"/>
    </xf>
    <xf numFmtId="236" fontId="35" fillId="0" borderId="2784">
      <alignment horizontal="right" vertical="center"/>
      <protection locked="0"/>
    </xf>
    <xf numFmtId="49" fontId="100" fillId="41" borderId="2062">
      <alignment horizontal="center"/>
    </xf>
    <xf numFmtId="0" fontId="103" fillId="38" borderId="2785"/>
    <xf numFmtId="0" fontId="104" fillId="43" borderId="2062" applyProtection="0"/>
    <xf numFmtId="0" fontId="85" fillId="0" borderId="2728"/>
    <xf numFmtId="309" fontId="156" fillId="6" borderId="2062"/>
    <xf numFmtId="8" fontId="141" fillId="0" borderId="2077">
      <protection locked="0"/>
    </xf>
    <xf numFmtId="0" fontId="148" fillId="0" borderId="2745" applyNumberFormat="0" applyAlignment="0" applyProtection="0">
      <alignment horizontal="left" vertical="center"/>
    </xf>
    <xf numFmtId="0" fontId="85" fillId="0" borderId="2788"/>
    <xf numFmtId="240" fontId="26" fillId="0" borderId="2674" applyFill="0"/>
    <xf numFmtId="274" fontId="35" fillId="0" borderId="2679"/>
    <xf numFmtId="311" fontId="219" fillId="0" borderId="2779" applyBorder="0">
      <protection locked="0"/>
    </xf>
    <xf numFmtId="4" fontId="27" fillId="19" borderId="2776" applyNumberFormat="0" applyProtection="0">
      <alignment horizontal="left" vertical="center" indent="1"/>
    </xf>
    <xf numFmtId="0" fontId="95" fillId="0" borderId="2770" applyNumberFormat="0" applyFill="0" applyAlignment="0" applyProtection="0"/>
    <xf numFmtId="15" fontId="35" fillId="0" borderId="2771">
      <alignment horizontal="center" vertical="center"/>
      <protection locked="0"/>
    </xf>
    <xf numFmtId="233"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3" fontId="35" fillId="0" borderId="2771">
      <alignment horizontal="right" vertical="center"/>
      <protection locked="0"/>
    </xf>
    <xf numFmtId="235" fontId="35" fillId="0" borderId="2771">
      <alignment horizontal="right" vertical="center"/>
      <protection locked="0"/>
    </xf>
    <xf numFmtId="240" fontId="26" fillId="0" borderId="2614" applyFill="0"/>
    <xf numFmtId="274" fontId="35" fillId="0" borderId="2667"/>
    <xf numFmtId="0" fontId="103" fillId="38" borderId="2772"/>
    <xf numFmtId="244" fontId="85" fillId="0" borderId="2773"/>
    <xf numFmtId="274" fontId="35" fillId="0" borderId="2774"/>
    <xf numFmtId="0" fontId="85" fillId="0" borderId="2775"/>
    <xf numFmtId="0" fontId="63" fillId="0" borderId="2062">
      <alignment horizontal="centerContinuous"/>
    </xf>
    <xf numFmtId="0" fontId="85" fillId="0" borderId="2813"/>
    <xf numFmtId="0" fontId="92" fillId="0" borderId="2069" applyNumberFormat="0" applyFill="0" applyBorder="0" applyAlignment="0" applyProtection="0"/>
    <xf numFmtId="232" fontId="35" fillId="0" borderId="2771">
      <alignment horizontal="center" vertical="center"/>
      <protection locked="0"/>
    </xf>
    <xf numFmtId="234" fontId="35" fillId="0" borderId="2771">
      <alignment horizontal="center" vertical="center"/>
      <protection locked="0"/>
    </xf>
    <xf numFmtId="237" fontId="35" fillId="0" borderId="2771">
      <alignment horizontal="right" vertical="center"/>
      <protection locked="0"/>
    </xf>
    <xf numFmtId="0" fontId="85" fillId="0" borderId="2704"/>
    <xf numFmtId="168" fontId="3" fillId="8" borderId="2062" applyNumberFormat="0" applyFont="0" applyBorder="0" applyAlignment="0" applyProtection="0"/>
    <xf numFmtId="323" fontId="3" fillId="23" borderId="2720" applyFill="0" applyBorder="0" applyAlignment="0">
      <alignment horizontal="centerContinuous"/>
    </xf>
    <xf numFmtId="0" fontId="85" fillId="0" borderId="2775"/>
    <xf numFmtId="0" fontId="35" fillId="0" borderId="2760">
      <alignment vertical="center"/>
      <protection locked="0"/>
    </xf>
    <xf numFmtId="234" fontId="35" fillId="0" borderId="2771">
      <alignment horizontal="right" vertical="center"/>
      <protection locked="0"/>
    </xf>
    <xf numFmtId="274" fontId="35" fillId="0" borderId="2763"/>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796">
      <alignment horizontal="right" vertical="center"/>
      <protection locked="0"/>
    </xf>
    <xf numFmtId="309" fontId="156" fillId="6" borderId="1987"/>
    <xf numFmtId="175" fontId="3" fillId="9" borderId="2110" applyNumberFormat="0" applyFont="0" applyBorder="0" applyAlignment="0">
      <alignment horizontal="centerContinuous"/>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0" fontId="35" fillId="0" borderId="2760">
      <alignment vertical="center"/>
      <protection locked="0"/>
    </xf>
    <xf numFmtId="237" fontId="35" fillId="0" borderId="2760">
      <alignment horizontal="right" vertical="center"/>
      <protection locked="0"/>
    </xf>
    <xf numFmtId="0" fontId="85" fillId="0" borderId="2680"/>
    <xf numFmtId="237"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311" fontId="219" fillId="0" borderId="2719" applyBorder="0">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323" fontId="3" fillId="23" borderId="2696" applyFill="0" applyBorder="0" applyAlignment="0">
      <alignment horizontal="centerContinuous"/>
    </xf>
    <xf numFmtId="233" fontId="35" fillId="0" borderId="2748">
      <alignment horizontal="right" vertical="center"/>
      <protection locked="0"/>
    </xf>
    <xf numFmtId="234" fontId="35" fillId="0" borderId="2748">
      <alignment horizontal="right" vertical="center"/>
      <protection locked="0"/>
    </xf>
    <xf numFmtId="1" fontId="3" fillId="1" borderId="2718">
      <protection locked="0"/>
    </xf>
    <xf numFmtId="244" fontId="85" fillId="0" borderId="2750"/>
    <xf numFmtId="311" fontId="219" fillId="0" borderId="2743" applyBorder="0">
      <protection locked="0"/>
    </xf>
    <xf numFmtId="0" fontId="63" fillId="0" borderId="1987">
      <alignment horizontal="centerContinuous"/>
    </xf>
    <xf numFmtId="0" fontId="18" fillId="0" borderId="2069" applyNumberFormat="0" applyFill="0" applyBorder="0" applyAlignment="0" applyProtection="0"/>
    <xf numFmtId="234"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4" fontId="35" fillId="0" borderId="2748">
      <alignment horizontal="right" vertical="center"/>
      <protection locked="0"/>
    </xf>
    <xf numFmtId="0" fontId="103" fillId="38" borderId="2749"/>
    <xf numFmtId="244" fontId="85" fillId="0" borderId="2773"/>
    <xf numFmtId="202" fontId="115" fillId="18" borderId="2069">
      <alignment horizontal="right"/>
      <protection hidden="1"/>
    </xf>
    <xf numFmtId="0" fontId="85" fillId="0" borderId="268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752"/>
    <xf numFmtId="236" fontId="35" fillId="0" borderId="2796">
      <alignment horizontal="center" vertical="center"/>
      <protection locked="0"/>
    </xf>
    <xf numFmtId="232" fontId="35" fillId="0" borderId="2796">
      <alignment horizontal="right" vertical="center"/>
      <protection locked="0"/>
    </xf>
    <xf numFmtId="175" fontId="46" fillId="0" borderId="2062"/>
    <xf numFmtId="234" fontId="35" fillId="0" borderId="2771">
      <alignment horizontal="center" vertical="center"/>
      <protection locked="0"/>
    </xf>
    <xf numFmtId="4" fontId="27" fillId="19" borderId="2765" applyNumberFormat="0" applyProtection="0">
      <alignment horizontal="left" vertical="center" indent="1"/>
    </xf>
    <xf numFmtId="311" fontId="219" fillId="0" borderId="2743" applyBorder="0">
      <protection locked="0"/>
    </xf>
    <xf numFmtId="232" fontId="35" fillId="0" borderId="2760">
      <alignment horizontal="center" vertical="center"/>
      <protection locked="0"/>
    </xf>
    <xf numFmtId="9" fontId="36" fillId="71" borderId="1987" applyProtection="0">
      <alignment horizontal="right"/>
      <protection locked="0"/>
    </xf>
    <xf numFmtId="4" fontId="27" fillId="19" borderId="2729" applyNumberFormat="0" applyProtection="0">
      <alignment horizontal="left" vertical="center" indent="1"/>
    </xf>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1" fontId="3" fillId="1" borderId="2694">
      <protection locked="0"/>
    </xf>
    <xf numFmtId="235" fontId="35" fillId="0" borderId="2724">
      <alignment horizontal="center" vertical="center"/>
      <protection locked="0"/>
    </xf>
    <xf numFmtId="0" fontId="103" fillId="38" borderId="2725"/>
    <xf numFmtId="274" fontId="35" fillId="0" borderId="2727"/>
    <xf numFmtId="0" fontId="85" fillId="0" borderId="2728"/>
    <xf numFmtId="234" fontId="35" fillId="0" borderId="2784">
      <alignment horizontal="center" vertical="center"/>
      <protection locked="0"/>
    </xf>
    <xf numFmtId="0" fontId="85" fillId="0" borderId="2764"/>
    <xf numFmtId="237" fontId="35" fillId="0" borderId="2748">
      <alignment horizontal="right" vertical="center"/>
      <protection locked="0"/>
    </xf>
    <xf numFmtId="0" fontId="95" fillId="0" borderId="2723" applyNumberFormat="0" applyFill="0" applyAlignment="0" applyProtection="0"/>
    <xf numFmtId="0" fontId="85" fillId="0" borderId="2668"/>
    <xf numFmtId="232" fontId="35" fillId="0" borderId="2724">
      <alignment horizontal="center" vertical="center"/>
      <protection locked="0"/>
    </xf>
    <xf numFmtId="233" fontId="35" fillId="0" borderId="2724">
      <alignment horizontal="center" vertical="center"/>
      <protection locked="0"/>
    </xf>
    <xf numFmtId="235"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74" fontId="35" fillId="0" borderId="2751"/>
    <xf numFmtId="274" fontId="35" fillId="0" borderId="2727"/>
    <xf numFmtId="0" fontId="85" fillId="0" borderId="2728"/>
    <xf numFmtId="49" fontId="253" fillId="47" borderId="1987">
      <alignment horizontal="center"/>
    </xf>
    <xf numFmtId="0" fontId="85" fillId="0" borderId="2764"/>
    <xf numFmtId="15" fontId="35" fillId="0" borderId="2760">
      <alignment horizontal="center" vertical="center"/>
      <protection locked="0"/>
    </xf>
    <xf numFmtId="4" fontId="27" fillId="19" borderId="2735" applyNumberFormat="0" applyProtection="0">
      <alignment horizontal="left" vertical="center" indent="1"/>
    </xf>
    <xf numFmtId="236" fontId="35" fillId="0" borderId="2796">
      <alignment horizontal="center" vertical="center"/>
      <protection locked="0"/>
    </xf>
    <xf numFmtId="323" fontId="3" fillId="23" borderId="2672" applyFill="0" applyBorder="0" applyAlignment="0">
      <alignment horizontal="centerContinuous"/>
    </xf>
    <xf numFmtId="232" fontId="35" fillId="0" borderId="2688">
      <alignment horizontal="right" vertical="center"/>
      <protection locked="0"/>
    </xf>
    <xf numFmtId="236" fontId="35" fillId="0" borderId="2700">
      <alignment horizontal="center" vertical="center"/>
      <protection locked="0"/>
    </xf>
    <xf numFmtId="0" fontId="35" fillId="0" borderId="2700">
      <alignment vertical="center"/>
      <protection locked="0"/>
    </xf>
    <xf numFmtId="237" fontId="35" fillId="0" borderId="2700">
      <alignment horizontal="right" vertical="center"/>
      <protection locked="0"/>
    </xf>
    <xf numFmtId="233"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704"/>
    <xf numFmtId="234" fontId="35" fillId="0" borderId="2724">
      <alignment horizontal="center" vertical="center"/>
      <protection locked="0"/>
    </xf>
    <xf numFmtId="244" fontId="85" fillId="0" borderId="2762"/>
    <xf numFmtId="237" fontId="35" fillId="0" borderId="2771">
      <alignment horizontal="right" vertical="center"/>
      <protection locked="0"/>
    </xf>
    <xf numFmtId="234" fontId="35" fillId="0" borderId="2760">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99" applyNumberFormat="0" applyFill="0" applyAlignment="0" applyProtection="0"/>
    <xf numFmtId="15" fontId="35" fillId="0" borderId="2700">
      <alignment horizontal="center" vertical="center"/>
      <protection locked="0"/>
    </xf>
    <xf numFmtId="233" fontId="35" fillId="0" borderId="2700">
      <alignment horizontal="center" vertical="center"/>
      <protection locked="0"/>
    </xf>
    <xf numFmtId="234"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7"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0" fontId="103" fillId="38" borderId="2701"/>
    <xf numFmtId="0" fontId="148" fillId="0" borderId="2661" applyNumberFormat="0" applyAlignment="0" applyProtection="0">
      <alignment horizontal="left" vertical="center"/>
    </xf>
    <xf numFmtId="236" fontId="35" fillId="0" borderId="2760">
      <alignment horizontal="center" vertical="center"/>
      <protection locked="0"/>
    </xf>
    <xf numFmtId="233" fontId="35" fillId="0" borderId="2760">
      <alignment horizontal="center" vertical="center"/>
      <protection locked="0"/>
    </xf>
    <xf numFmtId="323" fontId="3" fillId="23" borderId="2744" applyFill="0" applyBorder="0" applyAlignment="0">
      <alignment horizontal="centerContinuous"/>
    </xf>
    <xf numFmtId="236" fontId="35" fillId="0" borderId="2760">
      <alignment horizontal="center" vertical="center"/>
      <protection locked="0"/>
    </xf>
    <xf numFmtId="237" fontId="35" fillId="0" borderId="2724">
      <alignment horizontal="right" vertical="center"/>
      <protection locked="0"/>
    </xf>
    <xf numFmtId="15" fontId="35" fillId="0" borderId="2760">
      <alignment horizontal="center" vertical="center"/>
      <protection locked="0"/>
    </xf>
    <xf numFmtId="4" fontId="27" fillId="19" borderId="2789" applyNumberFormat="0" applyProtection="0">
      <alignment horizontal="left" vertical="center" indent="1"/>
    </xf>
    <xf numFmtId="0" fontId="103" fillId="38" borderId="2738"/>
    <xf numFmtId="323" fontId="3" fillId="23" borderId="2660" applyFill="0" applyBorder="0" applyAlignment="0">
      <alignment horizontal="centerContinuous"/>
    </xf>
    <xf numFmtId="235" fontId="35" fillId="0" borderId="2688">
      <alignment horizontal="right" vertical="center"/>
      <protection locked="0"/>
    </xf>
    <xf numFmtId="237" fontId="35" fillId="0" borderId="2809">
      <alignment horizontal="right" vertical="center"/>
      <protection locked="0"/>
    </xf>
    <xf numFmtId="232" fontId="35" fillId="0" borderId="2784">
      <alignment horizontal="right" vertical="center"/>
      <protection locked="0"/>
    </xf>
    <xf numFmtId="232" fontId="35" fillId="0" borderId="2760">
      <alignment horizontal="right" vertical="center"/>
      <protection locked="0"/>
    </xf>
    <xf numFmtId="232" fontId="35" fillId="0" borderId="2784">
      <alignment horizontal="center" vertical="center"/>
      <protection locked="0"/>
    </xf>
    <xf numFmtId="311" fontId="219" fillId="0" borderId="2671" applyBorder="0">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6" fontId="35" fillId="0" borderId="2676">
      <alignment horizontal="center" vertical="center"/>
      <protection locked="0"/>
    </xf>
    <xf numFmtId="232" fontId="35" fillId="0" borderId="2676">
      <alignment horizontal="right" vertical="center"/>
      <protection locked="0"/>
    </xf>
    <xf numFmtId="237"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1" fontId="3" fillId="1" borderId="2670">
      <protection locked="0"/>
    </xf>
    <xf numFmtId="0" fontId="103" fillId="38" borderId="2677"/>
    <xf numFmtId="311" fontId="219" fillId="0" borderId="2671" applyBorder="0">
      <protection locked="0"/>
    </xf>
    <xf numFmtId="234" fontId="35" fillId="0" borderId="2809">
      <alignment horizontal="right" vertical="center"/>
      <protection locked="0"/>
    </xf>
    <xf numFmtId="232" fontId="35" fillId="0" borderId="2760">
      <alignment horizontal="right" vertical="center"/>
      <protection locked="0"/>
    </xf>
    <xf numFmtId="234" fontId="35" fillId="0" borderId="2771">
      <alignment horizontal="center" vertical="center"/>
      <protection locked="0"/>
    </xf>
    <xf numFmtId="0" fontId="88" fillId="0" borderId="2110"/>
    <xf numFmtId="237" fontId="35" fillId="0" borderId="2700">
      <alignment horizontal="right" vertical="center"/>
      <protection locked="0"/>
    </xf>
    <xf numFmtId="234" fontId="35" fillId="0" borderId="2700">
      <alignment horizontal="right" vertical="center"/>
      <protection locked="0"/>
    </xf>
    <xf numFmtId="236" fontId="35" fillId="0" borderId="2700">
      <alignment horizontal="right"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4" fontId="35" fillId="0" borderId="2676">
      <alignment horizontal="right" vertical="center"/>
      <protection locked="0"/>
    </xf>
    <xf numFmtId="0" fontId="103" fillId="38" borderId="2677"/>
    <xf numFmtId="244" fontId="85" fillId="0" borderId="2678"/>
    <xf numFmtId="274" fontId="35" fillId="0" borderId="2703"/>
    <xf numFmtId="4" fontId="27" fillId="19" borderId="2801" applyNumberFormat="0" applyProtection="0">
      <alignment horizontal="left" vertical="center" indent="1"/>
    </xf>
    <xf numFmtId="311" fontId="219" fillId="0" borderId="2779" applyBorder="0">
      <protection locked="0"/>
    </xf>
    <xf numFmtId="274" fontId="35" fillId="0" borderId="2679"/>
    <xf numFmtId="232" fontId="35" fillId="0" borderId="2771">
      <alignment horizontal="center" vertical="center"/>
      <protection locked="0"/>
    </xf>
    <xf numFmtId="233" fontId="35" fillId="0" borderId="2760">
      <alignment horizontal="center" vertical="center"/>
      <protection locked="0"/>
    </xf>
    <xf numFmtId="274" fontId="35" fillId="0" borderId="2787"/>
    <xf numFmtId="311" fontId="219" fillId="0" borderId="2755" applyBorder="0">
      <protection locked="0"/>
    </xf>
    <xf numFmtId="0" fontId="147" fillId="10" borderId="2062">
      <alignment horizontal="right"/>
    </xf>
    <xf numFmtId="235" fontId="35" fillId="0" borderId="2748">
      <alignment horizontal="right" vertical="center"/>
      <protection locked="0"/>
    </xf>
    <xf numFmtId="235" fontId="35" fillId="0" borderId="2760">
      <alignment horizontal="right" vertical="center"/>
      <protection locked="0"/>
    </xf>
    <xf numFmtId="233" fontId="35" fillId="0" borderId="2700">
      <alignment horizontal="center" vertical="center"/>
      <protection locked="0"/>
    </xf>
    <xf numFmtId="235" fontId="35" fillId="0" borderId="2724">
      <alignment horizontal="right" vertical="center"/>
      <protection locked="0"/>
    </xf>
    <xf numFmtId="8" fontId="141" fillId="0" borderId="2077">
      <protection locked="0"/>
    </xf>
    <xf numFmtId="0" fontId="95" fillId="0" borderId="2723" applyNumberFormat="0" applyFill="0" applyAlignment="0" applyProtection="0"/>
    <xf numFmtId="236" fontId="35" fillId="0" borderId="2737">
      <alignment horizontal="right" vertical="center"/>
      <protection locked="0"/>
    </xf>
    <xf numFmtId="0" fontId="35" fillId="0" borderId="2688">
      <alignment vertical="center"/>
      <protection locked="0"/>
    </xf>
    <xf numFmtId="232" fontId="35" fillId="0" borderId="2688">
      <alignment horizontal="center" vertical="center"/>
      <protection locked="0"/>
    </xf>
    <xf numFmtId="236" fontId="35" fillId="0" borderId="2688">
      <alignment horizontal="right" vertical="center"/>
      <protection locked="0"/>
    </xf>
    <xf numFmtId="4" fontId="27" fillId="19" borderId="2705" applyNumberFormat="0" applyProtection="0">
      <alignment horizontal="left" vertical="center" indent="1"/>
    </xf>
    <xf numFmtId="311" fontId="219" fillId="0" borderId="2659" applyBorder="0">
      <protection locked="0"/>
    </xf>
    <xf numFmtId="232" fontId="35" fillId="0" borderId="2700">
      <alignment horizontal="center" vertical="center"/>
      <protection locked="0"/>
    </xf>
    <xf numFmtId="236" fontId="35" fillId="0" borderId="2688">
      <alignment horizontal="center" vertical="center"/>
      <protection locked="0"/>
    </xf>
    <xf numFmtId="237" fontId="35" fillId="0" borderId="2796">
      <alignment horizontal="right" vertical="center"/>
      <protection locked="0"/>
    </xf>
    <xf numFmtId="202" fontId="115" fillId="18" borderId="2069">
      <alignment horizontal="right"/>
      <protection hidden="1"/>
    </xf>
    <xf numFmtId="1" fontId="3" fillId="1" borderId="2550">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244" fontId="85" fillId="0" borderId="2678"/>
    <xf numFmtId="274" fontId="35" fillId="0" borderId="2679"/>
    <xf numFmtId="0" fontId="148" fillId="0" borderId="2110">
      <alignment horizontal="left" vertical="center"/>
    </xf>
    <xf numFmtId="49" fontId="36" fillId="0" borderId="2082"/>
    <xf numFmtId="15" fontId="35" fillId="0" borderId="2748">
      <alignment horizontal="center" vertical="center"/>
      <protection locked="0"/>
    </xf>
    <xf numFmtId="0" fontId="85" fillId="0" borderId="2680"/>
    <xf numFmtId="0" fontId="92" fillId="0" borderId="1987" applyFill="0">
      <alignment horizontal="center" vertical="center"/>
    </xf>
    <xf numFmtId="311" fontId="219" fillId="0" borderId="2743" applyBorder="0">
      <protection locked="0"/>
    </xf>
    <xf numFmtId="311" fontId="219" fillId="0" borderId="2659" applyBorder="0">
      <protection locked="0"/>
    </xf>
    <xf numFmtId="240" fontId="26" fillId="0" borderId="2746" applyFill="0"/>
    <xf numFmtId="15" fontId="35" fillId="0" borderId="2784">
      <alignment horizontal="center" vertical="center"/>
      <protection locked="0"/>
    </xf>
    <xf numFmtId="232" fontId="35" fillId="0" borderId="2700">
      <alignment horizontal="right" vertical="center"/>
      <protection locked="0"/>
    </xf>
    <xf numFmtId="236" fontId="35" fillId="0" borderId="2676">
      <alignment horizontal="center" vertical="center"/>
      <protection locked="0"/>
    </xf>
    <xf numFmtId="237" fontId="35" fillId="0" borderId="2676">
      <alignment horizontal="right" vertical="center"/>
      <protection locked="0"/>
    </xf>
    <xf numFmtId="234" fontId="35" fillId="0" borderId="2676">
      <alignment horizontal="right" vertical="center"/>
      <protection locked="0"/>
    </xf>
    <xf numFmtId="244" fontId="85" fillId="0" borderId="2702"/>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244" fontId="85" fillId="0" borderId="2678"/>
    <xf numFmtId="0" fontId="85" fillId="0" borderId="2775"/>
    <xf numFmtId="323" fontId="3" fillId="23" borderId="2767" applyFill="0" applyBorder="0" applyAlignment="0">
      <alignment horizontal="centerContinuous"/>
    </xf>
    <xf numFmtId="274" fontId="35" fillId="0" borderId="2787"/>
    <xf numFmtId="274" fontId="35" fillId="0" borderId="2679"/>
    <xf numFmtId="271" fontId="115" fillId="18" borderId="2069">
      <alignment horizontal="right"/>
    </xf>
    <xf numFmtId="4" fontId="27" fillId="19" borderId="2765" applyNumberFormat="0" applyProtection="0">
      <alignment horizontal="left" vertical="center" indent="1"/>
    </xf>
    <xf numFmtId="235" fontId="35" fillId="0" borderId="2724">
      <alignment horizontal="right" vertical="center"/>
      <protection locked="0"/>
    </xf>
    <xf numFmtId="4" fontId="27" fillId="19" borderId="2753" applyNumberFormat="0" applyProtection="0">
      <alignment horizontal="left" vertical="center" indent="1"/>
    </xf>
    <xf numFmtId="232" fontId="35" fillId="0" borderId="2748">
      <alignment horizontal="right" vertical="center"/>
      <protection locked="0"/>
    </xf>
    <xf numFmtId="244" fontId="85" fillId="0" borderId="2678"/>
    <xf numFmtId="0" fontId="85" fillId="0" borderId="2680"/>
    <xf numFmtId="235" fontId="35" fillId="0" borderId="2796">
      <alignment horizontal="center" vertical="center"/>
      <protection locked="0"/>
    </xf>
    <xf numFmtId="4" fontId="27" fillId="19" borderId="2669" applyNumberFormat="0" applyProtection="0">
      <alignment horizontal="left" vertical="center" indent="1"/>
    </xf>
    <xf numFmtId="0" fontId="92" fillId="0" borderId="2069" applyNumberFormat="0" applyFill="0" applyBorder="0" applyAlignment="0" applyProtection="0"/>
    <xf numFmtId="0" fontId="35" fillId="0" borderId="2688">
      <alignment vertical="center"/>
      <protection locked="0"/>
    </xf>
    <xf numFmtId="0" fontId="63" fillId="0" borderId="2062">
      <alignment horizontal="centerContinuous"/>
    </xf>
    <xf numFmtId="311" fontId="219" fillId="0" borderId="2671" applyBorder="0">
      <protection locked="0"/>
    </xf>
    <xf numFmtId="234" fontId="35" fillId="0" borderId="2700">
      <alignment horizontal="right" vertical="center"/>
      <protection locked="0"/>
    </xf>
    <xf numFmtId="244" fontId="85" fillId="0" borderId="2702"/>
    <xf numFmtId="233" fontId="35" fillId="0" borderId="2784">
      <alignment horizontal="center" vertical="center"/>
      <protection locked="0"/>
    </xf>
    <xf numFmtId="10" fontId="3" fillId="64" borderId="2062" applyNumberFormat="0" applyBorder="0" applyAlignment="0" applyProtection="0"/>
    <xf numFmtId="233" fontId="35" fillId="0" borderId="2688">
      <alignment horizontal="center" vertical="center"/>
      <protection locked="0"/>
    </xf>
    <xf numFmtId="236" fontId="35" fillId="0" borderId="2700">
      <alignment horizontal="right" vertical="center"/>
      <protection locked="0"/>
    </xf>
    <xf numFmtId="0" fontId="103" fillId="38" borderId="2761"/>
    <xf numFmtId="0" fontId="103" fillId="38" borderId="2725"/>
    <xf numFmtId="4" fontId="27" fillId="19" borderId="2669" applyNumberFormat="0" applyProtection="0">
      <alignment horizontal="left" vertical="center" indent="1"/>
    </xf>
    <xf numFmtId="234" fontId="35" fillId="0" borderId="2676">
      <alignment horizontal="center" vertical="center"/>
      <protection locked="0"/>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4" fontId="85" fillId="0" borderId="2666"/>
    <xf numFmtId="274" fontId="35" fillId="0" borderId="2667"/>
    <xf numFmtId="0" fontId="115" fillId="18" borderId="2069" applyProtection="0">
      <alignment horizontal="right"/>
      <protection locked="0"/>
    </xf>
    <xf numFmtId="0" fontId="95" fillId="0" borderId="2723" applyNumberFormat="0" applyFill="0" applyAlignment="0" applyProtection="0"/>
    <xf numFmtId="0" fontId="85" fillId="0" borderId="2668"/>
    <xf numFmtId="244" fontId="85" fillId="0" borderId="2702"/>
    <xf numFmtId="311" fontId="219" fillId="0" borderId="2659" applyBorder="0">
      <protection locked="0"/>
    </xf>
    <xf numFmtId="4" fontId="27" fillId="19" borderId="2669" applyNumberFormat="0" applyProtection="0">
      <alignment horizontal="left" vertical="center" indent="1"/>
    </xf>
    <xf numFmtId="234" fontId="35" fillId="0" borderId="2771">
      <alignment horizontal="right" vertical="center"/>
      <protection locked="0"/>
    </xf>
    <xf numFmtId="244" fontId="85" fillId="0" borderId="2773"/>
    <xf numFmtId="0" fontId="91" fillId="0" borderId="2069" applyNumberFormat="0" applyFill="0" applyBorder="0" applyAlignment="0" applyProtection="0"/>
    <xf numFmtId="235" fontId="35" fillId="0" borderId="2771">
      <alignment horizontal="center" vertical="center"/>
      <protection locked="0"/>
    </xf>
    <xf numFmtId="232" fontId="35" fillId="0" borderId="2676">
      <alignment horizontal="right" vertical="center"/>
      <protection locked="0"/>
    </xf>
    <xf numFmtId="235" fontId="35" fillId="0" borderId="2676">
      <alignment horizontal="center" vertical="center"/>
      <protection locked="0"/>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4" fontId="85" fillId="0" borderId="2666"/>
    <xf numFmtId="244" fontId="85" fillId="0" borderId="2798"/>
    <xf numFmtId="237" fontId="35" fillId="0" borderId="2796">
      <alignment horizontal="right" vertical="center"/>
      <protection locked="0"/>
    </xf>
    <xf numFmtId="0" fontId="103" fillId="38" borderId="2797"/>
    <xf numFmtId="235" fontId="35" fillId="0" borderId="2771">
      <alignment horizontal="center" vertical="center"/>
      <protection locked="0"/>
    </xf>
    <xf numFmtId="274" fontId="35" fillId="0" borderId="2667"/>
    <xf numFmtId="236" fontId="35" fillId="0" borderId="2748">
      <alignment horizontal="right" vertical="center"/>
      <protection locked="0"/>
    </xf>
    <xf numFmtId="235" fontId="35" fillId="0" borderId="2748">
      <alignment horizontal="right" vertical="center"/>
      <protection locked="0"/>
    </xf>
    <xf numFmtId="0" fontId="85" fillId="0" borderId="2668"/>
    <xf numFmtId="15" fontId="35" fillId="0" borderId="2724">
      <alignment horizontal="center" vertical="center"/>
      <protection locked="0"/>
    </xf>
    <xf numFmtId="236" fontId="35" fillId="0" borderId="2724">
      <alignment horizontal="right" vertical="center"/>
      <protection locked="0"/>
    </xf>
    <xf numFmtId="0" fontId="148" fillId="0" borderId="2673" applyNumberFormat="0" applyAlignment="0" applyProtection="0">
      <alignment horizontal="left" vertical="center"/>
    </xf>
    <xf numFmtId="236" fontId="35" fillId="0" borderId="2784">
      <alignment horizontal="center" vertical="center"/>
      <protection locked="0"/>
    </xf>
    <xf numFmtId="234" fontId="35" fillId="0" borderId="2771">
      <alignment horizontal="right" vertical="center"/>
      <protection locked="0"/>
    </xf>
    <xf numFmtId="175" fontId="43" fillId="0" borderId="1987" applyBorder="0"/>
    <xf numFmtId="0" fontId="95" fillId="0" borderId="2759" applyNumberFormat="0" applyFill="0" applyAlignment="0" applyProtection="0"/>
    <xf numFmtId="232" fontId="35" fillId="0" borderId="2760">
      <alignment horizontal="center" vertical="center"/>
      <protection locked="0"/>
    </xf>
    <xf numFmtId="274" fontId="35" fillId="0" borderId="2703"/>
    <xf numFmtId="232" fontId="35" fillId="0" borderId="2700">
      <alignment horizontal="center" vertical="center"/>
      <protection locked="0"/>
    </xf>
    <xf numFmtId="235" fontId="35" fillId="0" borderId="2700">
      <alignment horizontal="center" vertical="center"/>
      <protection locked="0"/>
    </xf>
    <xf numFmtId="235" fontId="35" fillId="0" borderId="2676">
      <alignment horizontal="center" vertical="center"/>
      <protection locked="0"/>
    </xf>
    <xf numFmtId="0" fontId="35" fillId="0" borderId="2676">
      <alignment vertical="center"/>
      <protection locked="0"/>
    </xf>
    <xf numFmtId="236" fontId="35" fillId="0" borderId="2676">
      <alignment horizontal="right" vertical="center"/>
      <protection locked="0"/>
    </xf>
    <xf numFmtId="233" fontId="35" fillId="0" borderId="2676">
      <alignment horizontal="right" vertical="center"/>
      <protection locked="0"/>
    </xf>
    <xf numFmtId="235" fontId="35" fillId="0" borderId="2676">
      <alignment horizontal="right" vertical="center"/>
      <protection locked="0"/>
    </xf>
    <xf numFmtId="240" fontId="26" fillId="0" borderId="2698" applyFill="0"/>
    <xf numFmtId="236" fontId="35" fillId="0" borderId="2771">
      <alignment horizontal="center" vertical="center"/>
      <protection locked="0"/>
    </xf>
    <xf numFmtId="274" fontId="35" fillId="0" borderId="2751"/>
    <xf numFmtId="0" fontId="35" fillId="0" borderId="1987" applyFill="0">
      <alignment horizontal="center" vertical="center"/>
    </xf>
    <xf numFmtId="15" fontId="35" fillId="0" borderId="2771">
      <alignment horizontal="center" vertical="center"/>
      <protection locked="0"/>
    </xf>
    <xf numFmtId="237" fontId="35" fillId="0" borderId="2748">
      <alignment horizontal="right" vertical="center"/>
      <protection locked="0"/>
    </xf>
    <xf numFmtId="15" fontId="35" fillId="0" borderId="2712">
      <alignment horizontal="center" vertical="center"/>
      <protection locked="0"/>
    </xf>
    <xf numFmtId="15" fontId="35" fillId="0" borderId="2784">
      <alignment horizontal="center" vertical="center"/>
      <protection locked="0"/>
    </xf>
    <xf numFmtId="232" fontId="35" fillId="0" borderId="2760">
      <alignment horizontal="right" vertical="center"/>
      <protection locked="0"/>
    </xf>
    <xf numFmtId="274" fontId="35" fillId="0" borderId="2691"/>
    <xf numFmtId="4" fontId="27" fillId="19" borderId="2669" applyNumberFormat="0" applyProtection="0">
      <alignment horizontal="left" vertical="center" indent="1"/>
    </xf>
    <xf numFmtId="233" fontId="35" fillId="0" borderId="2688">
      <alignment horizontal="center" vertical="center"/>
      <protection locked="0"/>
    </xf>
    <xf numFmtId="0" fontId="85" fillId="0" borderId="2692"/>
    <xf numFmtId="311" fontId="219" fillId="0" borderId="2659" applyBorder="0">
      <protection locked="0"/>
    </xf>
    <xf numFmtId="232" fontId="35" fillId="0" borderId="2784">
      <alignment horizontal="right" vertical="center"/>
      <protection locked="0"/>
    </xf>
    <xf numFmtId="244" fontId="85" fillId="0" borderId="2666"/>
    <xf numFmtId="311" fontId="219" fillId="0" borderId="2719" applyBorder="0">
      <protection locked="0"/>
    </xf>
    <xf numFmtId="4" fontId="27" fillId="19" borderId="2669" applyNumberFormat="0" applyProtection="0">
      <alignment horizontal="left" vertical="center" indent="1"/>
    </xf>
    <xf numFmtId="232" fontId="35" fillId="0" borderId="2771">
      <alignment horizontal="right" vertical="center"/>
      <protection locked="0"/>
    </xf>
    <xf numFmtId="237" fontId="35" fillId="0" borderId="2771">
      <alignment horizontal="right" vertical="center"/>
      <protection locked="0"/>
    </xf>
    <xf numFmtId="172" fontId="55" fillId="9" borderId="2062">
      <alignment horizontal="right"/>
      <protection locked="0"/>
    </xf>
    <xf numFmtId="0" fontId="35" fillId="0" borderId="2771">
      <alignment vertical="center"/>
      <protection locked="0"/>
    </xf>
    <xf numFmtId="233" fontId="35" fillId="0" borderId="2712">
      <alignment horizontal="center" vertical="center"/>
      <protection locked="0"/>
    </xf>
    <xf numFmtId="233" fontId="35" fillId="0" borderId="2700">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774"/>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0" fontId="26" fillId="0" borderId="2614" applyFill="0"/>
    <xf numFmtId="274" fontId="35" fillId="0" borderId="2667"/>
    <xf numFmtId="0" fontId="59" fillId="74" borderId="2089">
      <alignment horizontal="left" vertical="center" wrapText="1"/>
    </xf>
    <xf numFmtId="244" fontId="85" fillId="0" borderId="2726"/>
    <xf numFmtId="0" fontId="85" fillId="0" borderId="2668"/>
    <xf numFmtId="0" fontId="148" fillId="0" borderId="2661" applyNumberFormat="0" applyAlignment="0" applyProtection="0">
      <alignment horizontal="left" vertical="center"/>
    </xf>
    <xf numFmtId="323" fontId="3" fillId="23" borderId="2660" applyFill="0" applyBorder="0" applyAlignment="0">
      <alignment horizontal="centerContinuous"/>
    </xf>
    <xf numFmtId="311" fontId="219" fillId="0" borderId="2659" applyBorder="0">
      <protection locked="0"/>
    </xf>
    <xf numFmtId="0" fontId="147" fillId="10" borderId="1987">
      <alignment horizontal="right"/>
    </xf>
    <xf numFmtId="232" fontId="35" fillId="0" borderId="2771">
      <alignment horizontal="right" vertical="center"/>
      <protection locked="0"/>
    </xf>
    <xf numFmtId="0" fontId="95" fillId="0" borderId="2675" applyNumberFormat="0" applyFill="0" applyAlignment="0" applyProtection="0"/>
    <xf numFmtId="311" fontId="219" fillId="0" borderId="2755" applyBorder="0">
      <protection locked="0"/>
    </xf>
    <xf numFmtId="237" fontId="35" fillId="0" borderId="2760">
      <alignment horizontal="right" vertical="center"/>
      <protection locked="0"/>
    </xf>
    <xf numFmtId="234" fontId="35" fillId="0" borderId="2760">
      <alignment horizontal="right" vertical="center"/>
      <protection locked="0"/>
    </xf>
    <xf numFmtId="234" fontId="35" fillId="0" borderId="2688">
      <alignment horizontal="center" vertical="center"/>
      <protection locked="0"/>
    </xf>
    <xf numFmtId="0" fontId="35" fillId="0" borderId="2688">
      <alignment vertical="center"/>
      <protection locked="0"/>
    </xf>
    <xf numFmtId="244" fontId="85" fillId="0" borderId="2690"/>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233" fontId="35" fillId="0" borderId="2724">
      <alignment horizontal="center" vertical="center"/>
      <protection locked="0"/>
    </xf>
    <xf numFmtId="4" fontId="27" fillId="19" borderId="2705" applyNumberFormat="0" applyProtection="0">
      <alignment horizontal="left" vertical="center" indent="1"/>
    </xf>
    <xf numFmtId="236" fontId="35" fillId="0" borderId="2760">
      <alignment horizontal="right" vertical="center"/>
      <protection locked="0"/>
    </xf>
    <xf numFmtId="270" fontId="115" fillId="46" borderId="2069">
      <protection hidden="1"/>
    </xf>
    <xf numFmtId="8" fontId="141" fillId="0" borderId="2077">
      <protection locked="0"/>
    </xf>
    <xf numFmtId="274" fontId="35" fillId="0" borderId="2679"/>
    <xf numFmtId="4" fontId="27" fillId="19" borderId="2669" applyNumberFormat="0" applyProtection="0">
      <alignment horizontal="left" vertical="center" indent="1"/>
    </xf>
    <xf numFmtId="232" fontId="35" fillId="0" borderId="2737">
      <alignment horizontal="right" vertical="center"/>
      <protection locked="0"/>
    </xf>
    <xf numFmtId="244" fontId="85" fillId="0" borderId="2750"/>
    <xf numFmtId="234" fontId="35" fillId="0" borderId="2771">
      <alignment horizontal="right" vertical="center"/>
      <protection locked="0"/>
    </xf>
    <xf numFmtId="233" fontId="35" fillId="0" borderId="2784">
      <alignment horizontal="right" vertical="center"/>
      <protection locked="0"/>
    </xf>
    <xf numFmtId="0" fontId="18" fillId="0" borderId="2069" applyNumberFormat="0" applyFill="0" applyBorder="0" applyAlignment="0" applyProtection="0"/>
    <xf numFmtId="236" fontId="35" fillId="0" borderId="2771">
      <alignment horizontal="right" vertical="center"/>
      <protection locked="0"/>
    </xf>
    <xf numFmtId="0" fontId="85" fillId="0" borderId="2692"/>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4" fontId="35" fillId="0" borderId="2712">
      <alignment horizontal="right" vertical="center"/>
      <protection locked="0"/>
    </xf>
    <xf numFmtId="0" fontId="103" fillId="38" borderId="2665"/>
    <xf numFmtId="274" fontId="35" fillId="0" borderId="2667"/>
    <xf numFmtId="235" fontId="35" fillId="0" borderId="2760">
      <alignment horizontal="center" vertical="center"/>
      <protection locked="0"/>
    </xf>
    <xf numFmtId="0" fontId="103" fillId="38" borderId="2761"/>
    <xf numFmtId="0" fontId="85" fillId="0" borderId="2668"/>
    <xf numFmtId="232" fontId="35" fillId="0" borderId="2784">
      <alignment horizontal="center" vertical="center"/>
      <protection locked="0"/>
    </xf>
    <xf numFmtId="323" fontId="3" fillId="23" borderId="2660" applyFill="0" applyBorder="0" applyAlignment="0">
      <alignment horizontal="centerContinuous"/>
    </xf>
    <xf numFmtId="311" fontId="219" fillId="0" borderId="2659" applyBorder="0">
      <protection locked="0"/>
    </xf>
    <xf numFmtId="236" fontId="35" fillId="0" borderId="2724">
      <alignment horizontal="center" vertical="center"/>
      <protection locked="0"/>
    </xf>
    <xf numFmtId="309" fontId="156" fillId="6" borderId="2062"/>
    <xf numFmtId="0" fontId="103" fillId="38" borderId="2701"/>
    <xf numFmtId="4" fontId="27" fillId="19" borderId="2681" applyNumberFormat="0" applyProtection="0">
      <alignment horizontal="left" vertical="center" indent="1"/>
    </xf>
    <xf numFmtId="15" fontId="35" fillId="0" borderId="2760">
      <alignment horizontal="center" vertical="center"/>
      <protection locked="0"/>
    </xf>
    <xf numFmtId="244" fontId="85" fillId="0" borderId="2739"/>
    <xf numFmtId="235" fontId="35" fillId="0" borderId="2737">
      <alignment horizontal="right" vertical="center"/>
      <protection locked="0"/>
    </xf>
    <xf numFmtId="244" fontId="85" fillId="0" borderId="2786"/>
    <xf numFmtId="236" fontId="35" fillId="0" borderId="2771">
      <alignment horizontal="right" vertical="center"/>
      <protection locked="0"/>
    </xf>
    <xf numFmtId="4" fontId="27" fillId="19" borderId="2681" applyNumberFormat="0" applyProtection="0">
      <alignment horizontal="left" vertical="center" indent="1"/>
    </xf>
    <xf numFmtId="232" fontId="35" fillId="0" borderId="2676">
      <alignment horizontal="center" vertical="center"/>
      <protection locked="0"/>
    </xf>
    <xf numFmtId="311" fontId="219" fillId="0" borderId="2671" applyBorder="0">
      <protection locked="0"/>
    </xf>
    <xf numFmtId="233" fontId="35" fillId="0" borderId="2676">
      <alignment horizontal="right" vertical="center"/>
      <protection locked="0"/>
    </xf>
    <xf numFmtId="0" fontId="148" fillId="0" borderId="2697" applyNumberFormat="0" applyAlignment="0" applyProtection="0">
      <alignment horizontal="left" vertical="center"/>
    </xf>
    <xf numFmtId="271" fontId="115" fillId="18" borderId="2069">
      <alignment horizontal="right"/>
    </xf>
    <xf numFmtId="236" fontId="35" fillId="0" borderId="2760">
      <alignment horizontal="right" vertical="center"/>
      <protection locked="0"/>
    </xf>
    <xf numFmtId="233" fontId="35" fillId="0" borderId="2748">
      <alignment horizontal="right" vertical="center"/>
      <protection locked="0"/>
    </xf>
    <xf numFmtId="4" fontId="27" fillId="19" borderId="2669" applyNumberFormat="0" applyProtection="0">
      <alignment horizontal="left" vertical="center" indent="1"/>
    </xf>
    <xf numFmtId="234" fontId="35" fillId="0" borderId="2771">
      <alignment horizontal="center" vertical="center"/>
      <protection locked="0"/>
    </xf>
    <xf numFmtId="0" fontId="35" fillId="0" borderId="2760">
      <alignment vertical="center"/>
      <protection locked="0"/>
    </xf>
    <xf numFmtId="311" fontId="219" fillId="0" borderId="2803" applyBorder="0">
      <protection locked="0"/>
    </xf>
    <xf numFmtId="233" fontId="35" fillId="0" borderId="2771">
      <alignment horizontal="center" vertical="center"/>
      <protection locked="0"/>
    </xf>
    <xf numFmtId="234" fontId="35" fillId="0" borderId="2688">
      <alignment horizontal="center" vertical="center"/>
      <protection locked="0"/>
    </xf>
    <xf numFmtId="8" fontId="141" fillId="0" borderId="2077">
      <protection locked="0"/>
    </xf>
    <xf numFmtId="311" fontId="219" fillId="0" borderId="2777" applyBorder="0">
      <protection locked="0"/>
    </xf>
    <xf numFmtId="175" fontId="46" fillId="0" borderId="1987"/>
    <xf numFmtId="172" fontId="55" fillId="9" borderId="1987">
      <alignment horizontal="right"/>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1" fontId="3" fillId="1" borderId="2778">
      <protection locked="0"/>
    </xf>
    <xf numFmtId="274" fontId="35" fillId="0" borderId="2679"/>
    <xf numFmtId="233" fontId="35" fillId="0" borderId="2748">
      <alignment horizontal="center" vertical="center"/>
      <protection locked="0"/>
    </xf>
    <xf numFmtId="0" fontId="85" fillId="0" borderId="2680"/>
    <xf numFmtId="0" fontId="103" fillId="38" borderId="2797"/>
    <xf numFmtId="4" fontId="27" fillId="19" borderId="2776" applyNumberFormat="0" applyProtection="0">
      <alignment horizontal="left" vertical="center" indent="1"/>
    </xf>
    <xf numFmtId="311" fontId="219" fillId="0" borderId="2659" applyBorder="0">
      <protection locked="0"/>
    </xf>
    <xf numFmtId="0" fontId="35" fillId="0" borderId="2069" applyNumberFormat="0" applyFill="0" applyAlignment="0" applyProtection="0"/>
    <xf numFmtId="232" fontId="35" fillId="0" borderId="2700">
      <alignment horizontal="right" vertical="center"/>
      <protection locked="0"/>
    </xf>
    <xf numFmtId="311" fontId="219" fillId="0" borderId="2695" applyBorder="0">
      <protection locked="0"/>
    </xf>
    <xf numFmtId="232" fontId="35" fillId="0" borderId="2760">
      <alignment horizontal="center" vertical="center"/>
      <protection locked="0"/>
    </xf>
    <xf numFmtId="0" fontId="148" fillId="0" borderId="2721" applyNumberFormat="0" applyAlignment="0" applyProtection="0">
      <alignment horizontal="left" vertical="center"/>
    </xf>
    <xf numFmtId="234" fontId="35" fillId="0" borderId="2688">
      <alignment horizontal="right" vertical="center"/>
      <protection locked="0"/>
    </xf>
    <xf numFmtId="233" fontId="35" fillId="0" borderId="2712">
      <alignment horizontal="center" vertical="center"/>
      <protection locked="0"/>
    </xf>
    <xf numFmtId="244" fontId="85" fillId="0" borderId="2773"/>
    <xf numFmtId="311" fontId="219" fillId="0" borderId="2791" applyBorder="0">
      <protection locked="0"/>
    </xf>
    <xf numFmtId="0" fontId="115" fillId="18" borderId="2069" applyProtection="0">
      <alignment horizontal="right"/>
      <protection locked="0"/>
    </xf>
    <xf numFmtId="4" fontId="27" fillId="19" borderId="2693" applyNumberFormat="0" applyProtection="0">
      <alignment horizontal="left" vertical="center" indent="1"/>
    </xf>
    <xf numFmtId="0" fontId="103" fillId="38" borderId="2785"/>
    <xf numFmtId="233" fontId="35" fillId="0" borderId="2724">
      <alignment horizontal="right" vertical="center"/>
      <protection locked="0"/>
    </xf>
    <xf numFmtId="237" fontId="35" fillId="0" borderId="2760">
      <alignment horizontal="right" vertical="center"/>
      <protection locked="0"/>
    </xf>
    <xf numFmtId="0" fontId="35" fillId="0" borderId="2809">
      <alignment vertical="center"/>
      <protection locked="0"/>
    </xf>
    <xf numFmtId="0" fontId="59" fillId="74" borderId="2089">
      <alignment horizontal="left" vertical="center" wrapText="1"/>
    </xf>
    <xf numFmtId="234" fontId="35" fillId="0" borderId="2700">
      <alignment horizontal="center" vertical="center"/>
      <protection locked="0"/>
    </xf>
    <xf numFmtId="0" fontId="85" fillId="0" borderId="2680"/>
    <xf numFmtId="244" fontId="85" fillId="0" borderId="2750"/>
    <xf numFmtId="234" fontId="35" fillId="0" borderId="2760">
      <alignment horizontal="center" vertical="center"/>
      <protection locked="0"/>
    </xf>
    <xf numFmtId="233" fontId="35" fillId="0" borderId="2784">
      <alignment horizontal="right" vertical="center"/>
      <protection locked="0"/>
    </xf>
    <xf numFmtId="234" fontId="35" fillId="0" borderId="2760">
      <alignment horizontal="right" vertical="center"/>
      <protection locked="0"/>
    </xf>
    <xf numFmtId="0" fontId="85" fillId="0" borderId="2764"/>
    <xf numFmtId="236" fontId="35" fillId="0" borderId="2771">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2770" applyNumberFormat="0" applyFill="0" applyAlignment="0" applyProtection="0"/>
    <xf numFmtId="232" fontId="35" fillId="0" borderId="2688">
      <alignment horizontal="center" vertical="center"/>
      <protection locked="0"/>
    </xf>
    <xf numFmtId="235" fontId="35" fillId="0" borderId="2688">
      <alignment horizontal="center" vertical="center"/>
      <protection locked="0"/>
    </xf>
    <xf numFmtId="237" fontId="35" fillId="0" borderId="2688">
      <alignment horizontal="right" vertical="center"/>
      <protection locked="0"/>
    </xf>
    <xf numFmtId="236" fontId="35" fillId="0" borderId="2688">
      <alignment horizontal="right" vertical="center"/>
      <protection locked="0"/>
    </xf>
    <xf numFmtId="0" fontId="103" fillId="38" borderId="2689"/>
    <xf numFmtId="235" fontId="35" fillId="0" borderId="2760">
      <alignment horizontal="center" vertical="center"/>
      <protection locked="0"/>
    </xf>
    <xf numFmtId="0" fontId="95" fillId="0" borderId="2759" applyNumberFormat="0" applyFill="0" applyAlignment="0" applyProtection="0"/>
    <xf numFmtId="236" fontId="35" fillId="0" borderId="2760">
      <alignment horizontal="center" vertical="center"/>
      <protection locked="0"/>
    </xf>
    <xf numFmtId="232" fontId="35" fillId="0" borderId="2712">
      <alignment horizontal="center" vertical="center"/>
      <protection locked="0"/>
    </xf>
    <xf numFmtId="237" fontId="35" fillId="0" borderId="2712">
      <alignment horizontal="right" vertical="center"/>
      <protection locked="0"/>
    </xf>
    <xf numFmtId="236" fontId="35" fillId="0" borderId="2712">
      <alignment horizontal="right" vertical="center"/>
      <protection locked="0"/>
    </xf>
    <xf numFmtId="240" fontId="26" fillId="0" borderId="2686" applyFill="0"/>
    <xf numFmtId="309" fontId="156" fillId="6" borderId="1987"/>
    <xf numFmtId="0" fontId="148" fillId="0" borderId="2793" applyNumberFormat="0" applyAlignment="0" applyProtection="0">
      <alignment horizontal="left" vertical="center"/>
    </xf>
    <xf numFmtId="1" fontId="3" fillId="1" borderId="2754">
      <protection locked="0"/>
    </xf>
    <xf numFmtId="236" fontId="35" fillId="0" borderId="2771">
      <alignment horizontal="center" vertical="center"/>
      <protection locked="0"/>
    </xf>
    <xf numFmtId="232" fontId="35" fillId="0" borderId="2796">
      <alignment horizontal="center" vertical="center"/>
      <protection locked="0"/>
    </xf>
    <xf numFmtId="233" fontId="35" fillId="0" borderId="2737">
      <alignment horizontal="center" vertical="center"/>
      <protection locked="0"/>
    </xf>
    <xf numFmtId="0" fontId="85" fillId="0" borderId="2775"/>
    <xf numFmtId="4" fontId="27" fillId="19" borderId="2801"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2770" applyNumberFormat="0" applyFill="0" applyAlignment="0" applyProtection="0"/>
    <xf numFmtId="240" fontId="26" fillId="0" borderId="2769" applyFill="0"/>
    <xf numFmtId="1" fontId="3" fillId="1" borderId="2754">
      <protection locked="0"/>
    </xf>
    <xf numFmtId="4" fontId="27" fillId="19" borderId="2681" applyNumberFormat="0" applyProtection="0">
      <alignment horizontal="left" vertical="center" indent="1"/>
    </xf>
    <xf numFmtId="49" fontId="36" fillId="0" borderId="2082"/>
    <xf numFmtId="0" fontId="103" fillId="38" borderId="2713"/>
    <xf numFmtId="1" fontId="3" fillId="1" borderId="2742">
      <protection locked="0"/>
    </xf>
    <xf numFmtId="235" fontId="35" fillId="0" borderId="2784">
      <alignment horizontal="right" vertical="center"/>
      <protection locked="0"/>
    </xf>
    <xf numFmtId="234" fontId="35" fillId="0" borderId="2784">
      <alignment horizontal="center"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323" fontId="3" fillId="23" borderId="2780" applyFill="0" applyBorder="0" applyAlignment="0">
      <alignment horizontal="centerContinuous"/>
    </xf>
    <xf numFmtId="274" fontId="35" fillId="0" borderId="2679"/>
    <xf numFmtId="185" fontId="47" fillId="57" borderId="2062" applyFont="0" applyFill="0" applyBorder="0" applyAlignment="0" applyProtection="0">
      <protection locked="0"/>
    </xf>
    <xf numFmtId="0" fontId="85" fillId="0" borderId="2680"/>
    <xf numFmtId="0" fontId="115" fillId="18" borderId="2069" applyProtection="0">
      <alignment horizontal="right"/>
      <protection locked="0"/>
    </xf>
    <xf numFmtId="311" fontId="219" fillId="0" borderId="2671" applyBorder="0">
      <protection locked="0"/>
    </xf>
    <xf numFmtId="234" fontId="35" fillId="0" borderId="2809">
      <alignment horizontal="center" vertical="center"/>
      <protection locked="0"/>
    </xf>
    <xf numFmtId="235" fontId="35" fillId="0" borderId="2724">
      <alignment horizontal="center" vertical="center"/>
      <protection locked="0"/>
    </xf>
    <xf numFmtId="0" fontId="35" fillId="0" borderId="2724">
      <alignment vertical="center"/>
      <protection locked="0"/>
    </xf>
    <xf numFmtId="237" fontId="35" fillId="0" borderId="2724">
      <alignment horizontal="right" vertical="center"/>
      <protection locked="0"/>
    </xf>
    <xf numFmtId="234" fontId="35" fillId="0" borderId="2724">
      <alignment horizontal="right" vertical="center"/>
      <protection locked="0"/>
    </xf>
    <xf numFmtId="236" fontId="35" fillId="0" borderId="2724">
      <alignment horizontal="right" vertical="center"/>
      <protection locked="0"/>
    </xf>
    <xf numFmtId="0" fontId="103" fillId="38" borderId="2725"/>
    <xf numFmtId="274" fontId="35" fillId="0" borderId="2727"/>
    <xf numFmtId="0" fontId="85" fillId="0" borderId="2728"/>
    <xf numFmtId="235" fontId="35" fillId="0" borderId="2771">
      <alignment horizontal="right" vertical="center"/>
      <protection locked="0"/>
    </xf>
    <xf numFmtId="237" fontId="35" fillId="0" borderId="2796">
      <alignment horizontal="right" vertical="center"/>
      <protection locked="0"/>
    </xf>
    <xf numFmtId="311" fontId="219" fillId="0" borderId="2683" applyBorder="0">
      <protection locked="0"/>
    </xf>
    <xf numFmtId="236" fontId="35" fillId="0" borderId="2737">
      <alignment horizontal="center" vertical="center"/>
      <protection locked="0"/>
    </xf>
    <xf numFmtId="233" fontId="35" fillId="0" borderId="2688">
      <alignment horizontal="center" vertical="center"/>
      <protection locked="0"/>
    </xf>
    <xf numFmtId="235" fontId="35" fillId="0" borderId="2688">
      <alignment horizontal="center" vertical="center"/>
      <protection locked="0"/>
    </xf>
    <xf numFmtId="0" fontId="35" fillId="0" borderId="2688">
      <alignment vertical="center"/>
      <protection locked="0"/>
    </xf>
    <xf numFmtId="274" fontId="35" fillId="0" borderId="2774"/>
    <xf numFmtId="4" fontId="27" fillId="19" borderId="2693" applyNumberFormat="0" applyProtection="0">
      <alignment horizontal="left" vertical="center" indent="1"/>
    </xf>
    <xf numFmtId="232" fontId="35" fillId="0" borderId="2796">
      <alignment horizontal="right" vertical="center"/>
      <protection locked="0"/>
    </xf>
    <xf numFmtId="232" fontId="35" fillId="0" borderId="2796">
      <alignment horizontal="right" vertical="center"/>
      <protection locked="0"/>
    </xf>
    <xf numFmtId="234" fontId="35" fillId="0" borderId="2760">
      <alignment horizontal="right" vertical="center"/>
      <protection locked="0"/>
    </xf>
    <xf numFmtId="0" fontId="95" fillId="0" borderId="2711" applyNumberFormat="0" applyFill="0" applyAlignment="0" applyProtection="0"/>
    <xf numFmtId="236" fontId="35" fillId="0" borderId="2760">
      <alignment horizontal="right" vertical="center"/>
      <protection locked="0"/>
    </xf>
    <xf numFmtId="235" fontId="35" fillId="0" borderId="2760">
      <alignment horizontal="right" vertical="center"/>
      <protection locked="0"/>
    </xf>
    <xf numFmtId="236" fontId="35" fillId="0" borderId="2724">
      <alignment horizontal="right" vertical="center"/>
      <protection locked="0"/>
    </xf>
    <xf numFmtId="0" fontId="103" fillId="38" borderId="2725"/>
    <xf numFmtId="0" fontId="95" fillId="0" borderId="2687" applyNumberFormat="0" applyFill="0" applyAlignment="0" applyProtection="0"/>
    <xf numFmtId="232" fontId="35" fillId="0" borderId="2688">
      <alignment horizontal="center" vertical="center"/>
      <protection locked="0"/>
    </xf>
    <xf numFmtId="15" fontId="35" fillId="0" borderId="2688">
      <alignment horizontal="center" vertical="center"/>
      <protection locked="0"/>
    </xf>
    <xf numFmtId="233" fontId="35" fillId="0" borderId="2688">
      <alignment horizontal="center" vertical="center"/>
      <protection locked="0"/>
    </xf>
    <xf numFmtId="234" fontId="35" fillId="0" borderId="2688">
      <alignment horizontal="center" vertical="center"/>
      <protection locked="0"/>
    </xf>
    <xf numFmtId="235" fontId="35" fillId="0" borderId="2688">
      <alignment horizontal="center" vertical="center"/>
      <protection locked="0"/>
    </xf>
    <xf numFmtId="236" fontId="35" fillId="0" borderId="2688">
      <alignment horizontal="center" vertical="center"/>
      <protection locked="0"/>
    </xf>
    <xf numFmtId="0" fontId="35" fillId="0" borderId="2688">
      <alignment vertical="center"/>
      <protection locked="0"/>
    </xf>
    <xf numFmtId="232" fontId="35" fillId="0" borderId="2688">
      <alignment horizontal="right" vertical="center"/>
      <protection locked="0"/>
    </xf>
    <xf numFmtId="237" fontId="35" fillId="0" borderId="2688">
      <alignment horizontal="right" vertical="center"/>
      <protection locked="0"/>
    </xf>
    <xf numFmtId="233" fontId="35" fillId="0" borderId="2688">
      <alignment horizontal="right" vertical="center"/>
      <protection locked="0"/>
    </xf>
    <xf numFmtId="234" fontId="35" fillId="0" borderId="2688">
      <alignment horizontal="right" vertical="center"/>
      <protection locked="0"/>
    </xf>
    <xf numFmtId="235" fontId="35" fillId="0" borderId="2688">
      <alignment horizontal="right" vertical="center"/>
      <protection locked="0"/>
    </xf>
    <xf numFmtId="236" fontId="35" fillId="0" borderId="2688">
      <alignment horizontal="right" vertical="center"/>
      <protection locked="0"/>
    </xf>
    <xf numFmtId="0" fontId="103" fillId="38" borderId="2689"/>
    <xf numFmtId="234" fontId="35" fillId="0" borderId="2760">
      <alignment horizontal="center" vertical="center"/>
      <protection locked="0"/>
    </xf>
    <xf numFmtId="244" fontId="85" fillId="0" borderId="2714"/>
    <xf numFmtId="274" fontId="35" fillId="0" borderId="2691"/>
    <xf numFmtId="237" fontId="35" fillId="0" borderId="2771">
      <alignment horizontal="right" vertical="center"/>
      <protection locked="0"/>
    </xf>
    <xf numFmtId="0" fontId="85" fillId="0" borderId="2692"/>
    <xf numFmtId="311" fontId="219" fillId="0" borderId="2683" applyBorder="0">
      <protection locked="0"/>
    </xf>
    <xf numFmtId="0" fontId="35" fillId="0" borderId="2062" applyFill="0">
      <alignment horizontal="center" vertical="center"/>
    </xf>
    <xf numFmtId="232" fontId="35" fillId="0" borderId="2809">
      <alignment horizontal="right" vertical="center"/>
      <protection locked="0"/>
    </xf>
    <xf numFmtId="237" fontId="35" fillId="0" borderId="2760">
      <alignment horizontal="right" vertical="center"/>
      <protection locked="0"/>
    </xf>
    <xf numFmtId="4" fontId="27" fillId="19" borderId="2729" applyNumberFormat="0" applyProtection="0">
      <alignment horizontal="left" vertical="center" indent="1"/>
    </xf>
    <xf numFmtId="0" fontId="115" fillId="18" borderId="2069" applyProtection="0">
      <alignment horizontal="right"/>
      <protection locked="0"/>
    </xf>
    <xf numFmtId="0" fontId="95" fillId="0" borderId="2759" applyNumberFormat="0" applyFill="0" applyAlignment="0" applyProtection="0"/>
    <xf numFmtId="274" fontId="35" fillId="0" borderId="2763"/>
    <xf numFmtId="4" fontId="27" fillId="19" borderId="2789" applyNumberFormat="0" applyProtection="0">
      <alignment horizontal="left" vertical="center" indent="1"/>
    </xf>
    <xf numFmtId="311" fontId="219" fillId="0" borderId="2695"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2783" applyNumberFormat="0" applyFill="0" applyAlignment="0" applyProtection="0"/>
    <xf numFmtId="0" fontId="35" fillId="0" borderId="2760">
      <alignment vertical="center"/>
      <protection locked="0"/>
    </xf>
    <xf numFmtId="235" fontId="35" fillId="0" borderId="2784">
      <alignment horizontal="right" vertical="center"/>
      <protection locked="0"/>
    </xf>
    <xf numFmtId="4" fontId="27" fillId="19" borderId="2705" applyNumberFormat="0" applyProtection="0">
      <alignment horizontal="left" vertical="center" indent="1"/>
    </xf>
    <xf numFmtId="15" fontId="35" fillId="0" borderId="2724">
      <alignment horizontal="center" vertical="center"/>
      <protection locked="0"/>
    </xf>
    <xf numFmtId="0" fontId="92" fillId="0" borderId="2062" applyFill="0">
      <alignment horizontal="center" vertical="center"/>
    </xf>
    <xf numFmtId="244" fontId="85" fillId="0" borderId="2811"/>
    <xf numFmtId="0" fontId="103" fillId="38" borderId="2810"/>
    <xf numFmtId="0" fontId="95" fillId="0" borderId="2699" applyNumberFormat="0" applyFill="0" applyAlignment="0" applyProtection="0"/>
    <xf numFmtId="232" fontId="35" fillId="0" borderId="2700">
      <alignment horizontal="center" vertical="center"/>
      <protection locked="0"/>
    </xf>
    <xf numFmtId="15" fontId="35" fillId="0" borderId="2700">
      <alignment horizontal="center" vertical="center"/>
      <protection locked="0"/>
    </xf>
    <xf numFmtId="233" fontId="35" fillId="0" borderId="2700">
      <alignment horizontal="center" vertical="center"/>
      <protection locked="0"/>
    </xf>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2" fontId="35" fillId="0" borderId="2700">
      <alignment horizontal="right" vertical="center"/>
      <protection locked="0"/>
    </xf>
    <xf numFmtId="237" fontId="35" fillId="0" borderId="2700">
      <alignment horizontal="right" vertical="center"/>
      <protection locked="0"/>
    </xf>
    <xf numFmtId="233"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0" fontId="103" fillId="38" borderId="2701"/>
    <xf numFmtId="0" fontId="110" fillId="43" borderId="2062" applyNumberFormat="0" applyFont="0" applyAlignment="0" applyProtection="0"/>
    <xf numFmtId="274" fontId="35" fillId="0" borderId="2703"/>
    <xf numFmtId="0" fontId="85" fillId="0" borderId="2704"/>
    <xf numFmtId="0" fontId="148" fillId="0" borderId="2697" applyNumberFormat="0" applyAlignment="0" applyProtection="0">
      <alignment horizontal="left" vertical="center"/>
    </xf>
    <xf numFmtId="323" fontId="3" fillId="23" borderId="2696" applyFill="0" applyBorder="0" applyAlignment="0">
      <alignment horizontal="centerContinuous"/>
    </xf>
    <xf numFmtId="311" fontId="219" fillId="0" borderId="2695" applyBorder="0">
      <protection locked="0"/>
    </xf>
    <xf numFmtId="235" fontId="35" fillId="0" borderId="2771">
      <alignment horizontal="center" vertical="center"/>
      <protection locked="0"/>
    </xf>
    <xf numFmtId="0" fontId="148" fillId="0" borderId="2757" applyNumberFormat="0" applyAlignment="0" applyProtection="0">
      <alignment horizontal="left" vertical="center"/>
    </xf>
    <xf numFmtId="236" fontId="35" fillId="0" borderId="2771">
      <alignment horizontal="right" vertical="center"/>
      <protection locked="0"/>
    </xf>
    <xf numFmtId="15" fontId="35" fillId="0" borderId="2809">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0" fontId="35" fillId="0" borderId="2712">
      <alignment vertical="center"/>
      <protection locked="0"/>
    </xf>
    <xf numFmtId="232" fontId="35" fillId="0" borderId="2712">
      <alignment horizontal="right" vertical="center"/>
      <protection locked="0"/>
    </xf>
    <xf numFmtId="237" fontId="35" fillId="0" borderId="2712">
      <alignment horizontal="right" vertical="center"/>
      <protection locked="0"/>
    </xf>
    <xf numFmtId="233"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0" fontId="103" fillId="38" borderId="2713"/>
    <xf numFmtId="244" fontId="85" fillId="0" borderId="2714"/>
    <xf numFmtId="240" fontId="26" fillId="0" borderId="2758" applyFill="0"/>
    <xf numFmtId="240" fontId="26" fillId="0" borderId="2734" applyFill="0"/>
    <xf numFmtId="274" fontId="35" fillId="0" borderId="2715"/>
    <xf numFmtId="232" fontId="35" fillId="0" borderId="2771">
      <alignment horizontal="center" vertical="center"/>
      <protection locked="0"/>
    </xf>
    <xf numFmtId="0" fontId="85" fillId="0" borderId="2716"/>
    <xf numFmtId="234" fontId="35" fillId="0" borderId="2771">
      <alignment horizontal="right" vertical="center"/>
      <protection locked="0"/>
    </xf>
    <xf numFmtId="0" fontId="85" fillId="0" borderId="2775"/>
    <xf numFmtId="0" fontId="148" fillId="0" borderId="2733" applyNumberFormat="0" applyAlignment="0" applyProtection="0">
      <alignment horizontal="left" vertical="center"/>
    </xf>
    <xf numFmtId="235" fontId="35" fillId="0" borderId="2784">
      <alignment horizontal="center" vertical="center"/>
      <protection locked="0"/>
    </xf>
    <xf numFmtId="233" fontId="35" fillId="0" borderId="2760">
      <alignment horizontal="right" vertical="center"/>
      <protection locked="0"/>
    </xf>
    <xf numFmtId="235" fontId="35" fillId="0" borderId="2771">
      <alignment horizontal="right" vertical="center"/>
      <protection locked="0"/>
    </xf>
    <xf numFmtId="311" fontId="219" fillId="0" borderId="2731" applyBorder="0">
      <protection locked="0"/>
    </xf>
    <xf numFmtId="232" fontId="35" fillId="0" borderId="2771">
      <alignment horizontal="center" vertical="center"/>
      <protection locked="0"/>
    </xf>
    <xf numFmtId="244" fontId="85" fillId="0" borderId="2762"/>
    <xf numFmtId="237" fontId="35" fillId="0" borderId="2760">
      <alignment horizontal="right" vertical="center"/>
      <protection locked="0"/>
    </xf>
    <xf numFmtId="0" fontId="95" fillId="0" borderId="2759" applyNumberFormat="0" applyFill="0" applyAlignment="0" applyProtection="0"/>
    <xf numFmtId="233" fontId="35" fillId="0" borderId="2760">
      <alignment horizontal="center" vertical="center"/>
      <protection locked="0"/>
    </xf>
    <xf numFmtId="235" fontId="35" fillId="0" borderId="2760">
      <alignment horizontal="right" vertical="center"/>
      <protection locked="0"/>
    </xf>
    <xf numFmtId="244" fontId="85" fillId="0" borderId="2798"/>
    <xf numFmtId="4" fontId="27" fillId="19" borderId="2729" applyNumberFormat="0" applyProtection="0">
      <alignment horizontal="left" vertical="center" indent="1"/>
    </xf>
    <xf numFmtId="0" fontId="85" fillId="0" borderId="2764"/>
    <xf numFmtId="235" fontId="35" fillId="0" borderId="2784">
      <alignment horizontal="right" vertical="center"/>
      <protection locked="0"/>
    </xf>
    <xf numFmtId="311" fontId="219" fillId="0" borderId="2707" applyBorder="0">
      <protection locked="0"/>
    </xf>
    <xf numFmtId="274" fontId="35" fillId="0" borderId="2740"/>
    <xf numFmtId="244" fontId="85" fillId="0" borderId="2726"/>
    <xf numFmtId="4" fontId="27" fillId="19" borderId="2717" applyNumberFormat="0" applyProtection="0">
      <alignment horizontal="left" vertical="center" indent="1"/>
    </xf>
    <xf numFmtId="233" fontId="35" fillId="0" borderId="2760">
      <alignment horizontal="right" vertical="center"/>
      <protection locked="0"/>
    </xf>
    <xf numFmtId="233" fontId="35" fillId="0" borderId="2771">
      <alignment horizontal="center" vertical="center"/>
      <protection locked="0"/>
    </xf>
    <xf numFmtId="0" fontId="35" fillId="0" borderId="2069" applyNumberFormat="0" applyFill="0" applyAlignment="0" applyProtection="0"/>
    <xf numFmtId="0" fontId="95" fillId="0" borderId="2711" applyNumberFormat="0" applyFill="0" applyAlignment="0" applyProtection="0"/>
    <xf numFmtId="232" fontId="35" fillId="0" borderId="2712">
      <alignment horizontal="center" vertical="center"/>
      <protection locked="0"/>
    </xf>
    <xf numFmtId="15" fontId="35" fillId="0" borderId="2712">
      <alignment horizontal="center" vertical="center"/>
      <protection locked="0"/>
    </xf>
    <xf numFmtId="233" fontId="35" fillId="0" borderId="2712">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0" fontId="35" fillId="0" borderId="2712">
      <alignment vertical="center"/>
      <protection locked="0"/>
    </xf>
    <xf numFmtId="232" fontId="35" fillId="0" borderId="2712">
      <alignment horizontal="right" vertical="center"/>
      <protection locked="0"/>
    </xf>
    <xf numFmtId="237" fontId="35" fillId="0" borderId="2712">
      <alignment horizontal="right" vertical="center"/>
      <protection locked="0"/>
    </xf>
    <xf numFmtId="233"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0" fontId="103" fillId="38" borderId="2713"/>
    <xf numFmtId="274" fontId="35" fillId="0" borderId="2763"/>
    <xf numFmtId="274" fontId="35" fillId="0" borderId="2715"/>
    <xf numFmtId="15" fontId="35" fillId="0" borderId="2796">
      <alignment horizontal="center" vertical="center"/>
      <protection locked="0"/>
    </xf>
    <xf numFmtId="236" fontId="35" fillId="0" borderId="2771">
      <alignment horizontal="center" vertical="center"/>
      <protection locked="0"/>
    </xf>
    <xf numFmtId="0" fontId="85" fillId="0" borderId="2716"/>
    <xf numFmtId="0" fontId="103" fillId="38" borderId="2761"/>
    <xf numFmtId="311" fontId="219" fillId="0" borderId="2707" applyBorder="0">
      <protection locked="0"/>
    </xf>
    <xf numFmtId="236" fontId="35" fillId="0" borderId="2771">
      <alignment horizontal="center" vertical="center"/>
      <protection locked="0"/>
    </xf>
    <xf numFmtId="15" fontId="35" fillId="0" borderId="2796">
      <alignment horizontal="center" vertical="center"/>
      <protection locked="0"/>
    </xf>
    <xf numFmtId="4" fontId="27" fillId="19" borderId="2753" applyNumberFormat="0" applyProtection="0">
      <alignment horizontal="left" vertical="center" indent="1"/>
    </xf>
    <xf numFmtId="4" fontId="27" fillId="19" borderId="2801" applyNumberFormat="0" applyProtection="0">
      <alignment horizontal="left" vertical="center" indent="1"/>
    </xf>
    <xf numFmtId="274" fontId="35" fillId="0" borderId="2774"/>
    <xf numFmtId="233" fontId="35" fillId="0" borderId="2796">
      <alignment horizontal="right" vertical="center"/>
      <protection locked="0"/>
    </xf>
    <xf numFmtId="0" fontId="91" fillId="0" borderId="2069" applyNumberFormat="0" applyFill="0" applyBorder="0" applyAlignment="0" applyProtection="0"/>
    <xf numFmtId="233" fontId="35" fillId="0" borderId="2748">
      <alignment horizontal="center" vertical="center"/>
      <protection locked="0"/>
    </xf>
    <xf numFmtId="311" fontId="219" fillId="0" borderId="2719" applyBorder="0">
      <protection locked="0"/>
    </xf>
    <xf numFmtId="235" fontId="35" fillId="0" borderId="2748">
      <alignment horizontal="right" vertical="center"/>
      <protection locked="0"/>
    </xf>
    <xf numFmtId="274" fontId="35" fillId="0" borderId="2799"/>
    <xf numFmtId="0" fontId="85" fillId="0" borderId="2800"/>
    <xf numFmtId="4" fontId="27" fillId="19" borderId="2729" applyNumberFormat="0" applyProtection="0">
      <alignment horizontal="left" vertical="center" indent="1"/>
    </xf>
    <xf numFmtId="0" fontId="103" fillId="38" borderId="2785"/>
    <xf numFmtId="0" fontId="95" fillId="0" borderId="2795" applyNumberFormat="0" applyFill="0" applyAlignment="0" applyProtection="0"/>
    <xf numFmtId="0" fontId="95" fillId="0" borderId="2723" applyNumberFormat="0" applyFill="0" applyAlignment="0" applyProtection="0"/>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7"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0" fontId="103" fillId="38" borderId="2725"/>
    <xf numFmtId="274" fontId="35" fillId="0" borderId="2727"/>
    <xf numFmtId="0" fontId="85" fillId="0" borderId="2728"/>
    <xf numFmtId="244" fontId="85" fillId="0" borderId="2773"/>
    <xf numFmtId="323" fontId="3" fillId="23" borderId="2720" applyFill="0" applyBorder="0" applyAlignment="0">
      <alignment horizontal="centerContinuous"/>
    </xf>
    <xf numFmtId="311" fontId="219" fillId="0" borderId="2719" applyBorder="0">
      <protection locked="0"/>
    </xf>
    <xf numFmtId="0" fontId="148" fillId="0" borderId="2768" applyNumberFormat="0" applyAlignment="0" applyProtection="0">
      <alignment horizontal="left" vertical="center"/>
    </xf>
    <xf numFmtId="233" fontId="35" fillId="0" borderId="2760">
      <alignment horizontal="right" vertical="center"/>
      <protection locked="0"/>
    </xf>
    <xf numFmtId="0" fontId="85" fillId="0" borderId="2800"/>
    <xf numFmtId="4" fontId="27" fillId="19" borderId="2807" applyNumberFormat="0" applyProtection="0">
      <alignment horizontal="left" vertical="center" indent="1"/>
    </xf>
    <xf numFmtId="235" fontId="35" fillId="0" borderId="2784">
      <alignment horizontal="center" vertical="center"/>
      <protection locked="0"/>
    </xf>
    <xf numFmtId="4" fontId="27" fillId="19" borderId="2765" applyNumberFormat="0" applyProtection="0">
      <alignment horizontal="left" vertical="center" indent="1"/>
    </xf>
    <xf numFmtId="311" fontId="219" fillId="0" borderId="2731" applyBorder="0">
      <protection locked="0"/>
    </xf>
    <xf numFmtId="274" fontId="35" fillId="0" borderId="2763"/>
    <xf numFmtId="4" fontId="27" fillId="19" borderId="2735" applyNumberFormat="0" applyProtection="0">
      <alignment horizontal="left" vertical="center" indent="1"/>
    </xf>
    <xf numFmtId="15" fontId="35" fillId="0" borderId="2771">
      <alignment horizontal="center" vertical="center"/>
      <protection locked="0"/>
    </xf>
    <xf numFmtId="0" fontId="35" fillId="0" borderId="2796">
      <alignment vertical="center"/>
      <protection locked="0"/>
    </xf>
    <xf numFmtId="234" fontId="35" fillId="0" borderId="2760">
      <alignment horizontal="center" vertical="center"/>
      <protection locked="0"/>
    </xf>
    <xf numFmtId="0" fontId="95" fillId="0" borderId="2736" applyNumberFormat="0" applyFill="0" applyAlignment="0" applyProtection="0"/>
    <xf numFmtId="232" fontId="35" fillId="0" borderId="2737">
      <alignment horizontal="center" vertical="center"/>
      <protection locked="0"/>
    </xf>
    <xf numFmtId="15" fontId="35" fillId="0" borderId="2737">
      <alignment horizontal="center" vertical="center"/>
      <protection locked="0"/>
    </xf>
    <xf numFmtId="233" fontId="35" fillId="0" borderId="2737">
      <alignment horizontal="center" vertical="center"/>
      <protection locked="0"/>
    </xf>
    <xf numFmtId="234" fontId="35" fillId="0" borderId="2737">
      <alignment horizontal="center" vertical="center"/>
      <protection locked="0"/>
    </xf>
    <xf numFmtId="235" fontId="35" fillId="0" borderId="2737">
      <alignment horizontal="center" vertical="center"/>
      <protection locked="0"/>
    </xf>
    <xf numFmtId="236" fontId="35" fillId="0" borderId="2737">
      <alignment horizontal="center" vertical="center"/>
      <protection locked="0"/>
    </xf>
    <xf numFmtId="0" fontId="35" fillId="0" borderId="2737">
      <alignment vertical="center"/>
      <protection locked="0"/>
    </xf>
    <xf numFmtId="232" fontId="35" fillId="0" borderId="2737">
      <alignment horizontal="right" vertical="center"/>
      <protection locked="0"/>
    </xf>
    <xf numFmtId="237" fontId="35" fillId="0" borderId="2737">
      <alignment horizontal="right" vertical="center"/>
      <protection locked="0"/>
    </xf>
    <xf numFmtId="233" fontId="35" fillId="0" borderId="2737">
      <alignment horizontal="right" vertical="center"/>
      <protection locked="0"/>
    </xf>
    <xf numFmtId="234" fontId="35" fillId="0" borderId="2737">
      <alignment horizontal="right" vertical="center"/>
      <protection locked="0"/>
    </xf>
    <xf numFmtId="235" fontId="35" fillId="0" borderId="2737">
      <alignment horizontal="right" vertical="center"/>
      <protection locked="0"/>
    </xf>
    <xf numFmtId="236" fontId="35" fillId="0" borderId="2737">
      <alignment horizontal="right" vertical="center"/>
      <protection locked="0"/>
    </xf>
    <xf numFmtId="0" fontId="103" fillId="38" borderId="2738"/>
    <xf numFmtId="274" fontId="35" fillId="0" borderId="2740"/>
    <xf numFmtId="0" fontId="85" fillId="0" borderId="2764"/>
    <xf numFmtId="0" fontId="85" fillId="0" borderId="2741"/>
    <xf numFmtId="311" fontId="219" fillId="0" borderId="2731" applyBorder="0">
      <protection locked="0"/>
    </xf>
    <xf numFmtId="323" fontId="3" fillId="23" borderId="2804" applyFill="0" applyBorder="0" applyAlignment="0">
      <alignment horizontal="centerContinuous"/>
    </xf>
    <xf numFmtId="232" fontId="35" fillId="0" borderId="2771">
      <alignment horizontal="right" vertical="center"/>
      <protection locked="0"/>
    </xf>
    <xf numFmtId="0" fontId="85" fillId="0" borderId="2788"/>
    <xf numFmtId="4" fontId="27" fillId="19" borderId="2753" applyNumberFormat="0" applyProtection="0">
      <alignment horizontal="left" vertical="center" indent="1"/>
    </xf>
    <xf numFmtId="0" fontId="95" fillId="0" borderId="2795" applyNumberFormat="0" applyFill="0" applyAlignment="0" applyProtection="0"/>
    <xf numFmtId="234" fontId="35" fillId="0" borderId="2784">
      <alignment horizontal="right" vertical="center"/>
      <protection locked="0"/>
    </xf>
    <xf numFmtId="233" fontId="35" fillId="0" borderId="2796">
      <alignment horizontal="center" vertical="center"/>
      <protection locked="0"/>
    </xf>
    <xf numFmtId="15" fontId="35" fillId="0" borderId="2784">
      <alignment horizontal="center" vertical="center"/>
      <protection locked="0"/>
    </xf>
    <xf numFmtId="236" fontId="35" fillId="0" borderId="2796">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0" fontId="103" fillId="38" borderId="2749"/>
    <xf numFmtId="0" fontId="103" fillId="38" borderId="2772"/>
    <xf numFmtId="49" fontId="100" fillId="47" borderId="2062">
      <alignment horizontal="center"/>
    </xf>
    <xf numFmtId="240" fontId="26" fillId="0" borderId="2746" applyFill="0"/>
    <xf numFmtId="274" fontId="35" fillId="0" borderId="2751"/>
    <xf numFmtId="0" fontId="85" fillId="0" borderId="2752"/>
    <xf numFmtId="0" fontId="148" fillId="0" borderId="2745" applyNumberFormat="0" applyAlignment="0" applyProtection="0">
      <alignment horizontal="left" vertical="center"/>
    </xf>
    <xf numFmtId="323" fontId="3" fillId="23" borderId="2744" applyFill="0" applyBorder="0" applyAlignment="0">
      <alignment horizontal="centerContinuous"/>
    </xf>
    <xf numFmtId="311" fontId="219" fillId="0" borderId="2743" applyBorder="0">
      <protection locked="0"/>
    </xf>
    <xf numFmtId="311" fontId="219" fillId="0" borderId="2791" applyBorder="0">
      <protection locked="0"/>
    </xf>
    <xf numFmtId="0" fontId="95" fillId="0" borderId="2759" applyNumberFormat="0" applyFill="0" applyAlignment="0" applyProtection="0"/>
    <xf numFmtId="234" fontId="35" fillId="0" borderId="2760">
      <alignment horizontal="center" vertical="center"/>
      <protection locked="0"/>
    </xf>
    <xf numFmtId="311" fontId="219" fillId="0" borderId="2755" applyBorder="0">
      <protection locked="0"/>
    </xf>
    <xf numFmtId="236" fontId="35" fillId="0" borderId="2760">
      <alignment horizontal="right" vertical="center"/>
      <protection locked="0"/>
    </xf>
    <xf numFmtId="4" fontId="27" fillId="19" borderId="2765" applyNumberFormat="0" applyProtection="0">
      <alignment horizontal="left" vertical="center" indent="1"/>
    </xf>
    <xf numFmtId="235" fontId="35" fillId="0" borderId="2796">
      <alignment horizontal="center" vertical="center"/>
      <protection locked="0"/>
    </xf>
    <xf numFmtId="235" fontId="35" fillId="0" borderId="2771">
      <alignment horizontal="center" vertical="center"/>
      <protection locked="0"/>
    </xf>
    <xf numFmtId="236" fontId="35" fillId="0" borderId="2771">
      <alignment horizontal="right" vertical="center"/>
      <protection locked="0"/>
    </xf>
    <xf numFmtId="0" fontId="95" fillId="0" borderId="2759" applyNumberFormat="0" applyFill="0" applyAlignment="0" applyProtection="0"/>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0" fontId="103" fillId="38" borderId="2761"/>
    <xf numFmtId="274" fontId="35" fillId="0" borderId="2763"/>
    <xf numFmtId="0" fontId="85" fillId="0" borderId="2764"/>
    <xf numFmtId="0" fontId="103" fillId="38" borderId="2772"/>
    <xf numFmtId="311" fontId="219" fillId="0" borderId="2755" applyBorder="0">
      <protection locked="0"/>
    </xf>
    <xf numFmtId="235" fontId="35" fillId="0" borderId="2784">
      <alignment horizontal="center" vertical="center"/>
      <protection locked="0"/>
    </xf>
    <xf numFmtId="0" fontId="35" fillId="0" borderId="2784">
      <alignment vertical="center"/>
      <protection locked="0"/>
    </xf>
    <xf numFmtId="237" fontId="35" fillId="0" borderId="2784">
      <alignment horizontal="right" vertical="center"/>
      <protection locked="0"/>
    </xf>
    <xf numFmtId="234" fontId="35" fillId="0" borderId="2784">
      <alignment horizontal="right" vertical="center"/>
      <protection locked="0"/>
    </xf>
    <xf numFmtId="236" fontId="35" fillId="0" borderId="2784">
      <alignment horizontal="right" vertical="center"/>
      <protection locked="0"/>
    </xf>
    <xf numFmtId="270" fontId="115" fillId="46" borderId="2069">
      <protection hidden="1"/>
    </xf>
    <xf numFmtId="274" fontId="35" fillId="0" borderId="2812"/>
    <xf numFmtId="311" fontId="219" fillId="0" borderId="2755" applyBorder="0">
      <protection locked="0"/>
    </xf>
    <xf numFmtId="235"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4" fontId="27" fillId="19" borderId="2765" applyNumberFormat="0" applyProtection="0">
      <alignment horizontal="left" vertical="center" indent="1"/>
    </xf>
    <xf numFmtId="0" fontId="147" fillId="10" borderId="1987">
      <alignment horizontal="right"/>
    </xf>
    <xf numFmtId="0" fontId="148" fillId="0" borderId="2110">
      <alignment horizontal="left" vertical="center"/>
    </xf>
    <xf numFmtId="274" fontId="35" fillId="0" borderId="2774"/>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2" fontId="35" fillId="0" borderId="2771">
      <alignment horizontal="center" vertical="center"/>
      <protection locked="0"/>
    </xf>
    <xf numFmtId="0" fontId="35" fillId="0" borderId="2771">
      <alignment vertical="center"/>
      <protection locked="0"/>
    </xf>
    <xf numFmtId="235" fontId="35" fillId="0" borderId="2771">
      <alignment horizontal="right" vertical="center"/>
      <protection locked="0"/>
    </xf>
    <xf numFmtId="240" fontId="26" fillId="0" borderId="2782" applyFill="0"/>
    <xf numFmtId="274" fontId="35" fillId="0" borderId="2763"/>
    <xf numFmtId="0" fontId="85" fillId="0" borderId="2764"/>
    <xf numFmtId="233" fontId="35" fillId="0" borderId="2796">
      <alignment horizontal="right" vertical="center"/>
      <protection locked="0"/>
    </xf>
    <xf numFmtId="235" fontId="35" fillId="0" borderId="2809">
      <alignment horizontal="center" vertical="center"/>
      <protection locked="0"/>
    </xf>
    <xf numFmtId="311" fontId="219" fillId="0" borderId="2755" applyBorder="0">
      <protection locked="0"/>
    </xf>
    <xf numFmtId="4" fontId="27" fillId="19" borderId="2765" applyNumberFormat="0" applyProtection="0">
      <alignment horizontal="left" vertical="center" indent="1"/>
    </xf>
    <xf numFmtId="3" fontId="79" fillId="10" borderId="2062" applyFont="0" applyAlignment="0" applyProtection="0"/>
    <xf numFmtId="0" fontId="95" fillId="0" borderId="2759" applyNumberFormat="0" applyFill="0" applyAlignment="0" applyProtection="0"/>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3" fontId="35" fillId="0" borderId="2796">
      <alignment horizontal="center" vertical="center"/>
      <protection locked="0"/>
    </xf>
    <xf numFmtId="0" fontId="103" fillId="38" borderId="2761"/>
    <xf numFmtId="235" fontId="35" fillId="0" borderId="2796">
      <alignment horizontal="right" vertical="center"/>
      <protection locked="0"/>
    </xf>
    <xf numFmtId="274" fontId="35" fillId="0" borderId="2763"/>
    <xf numFmtId="0" fontId="85" fillId="0" borderId="2764"/>
    <xf numFmtId="0" fontId="148" fillId="0" borderId="2757" applyNumberFormat="0" applyAlignment="0" applyProtection="0">
      <alignment horizontal="left" vertical="center"/>
    </xf>
    <xf numFmtId="323" fontId="3" fillId="23" borderId="2756" applyFill="0" applyBorder="0" applyAlignment="0">
      <alignment horizontal="centerContinuous"/>
    </xf>
    <xf numFmtId="0" fontId="35" fillId="0" borderId="2771">
      <alignment vertical="center"/>
      <protection locked="0"/>
    </xf>
    <xf numFmtId="232" fontId="35" fillId="0" borderId="2796">
      <alignment horizontal="right" vertical="center"/>
      <protection locked="0"/>
    </xf>
    <xf numFmtId="49" fontId="36" fillId="0" borderId="2082"/>
    <xf numFmtId="0" fontId="95" fillId="0" borderId="2808" applyNumberFormat="0" applyFill="0" applyAlignment="0" applyProtection="0"/>
    <xf numFmtId="233" fontId="35" fillId="0" borderId="2809">
      <alignment horizontal="center" vertical="center"/>
      <protection locked="0"/>
    </xf>
    <xf numFmtId="236" fontId="35" fillId="0" borderId="2809">
      <alignment horizontal="right" vertical="center"/>
      <protection locked="0"/>
    </xf>
    <xf numFmtId="332" fontId="35" fillId="0" borderId="2062" applyFill="0">
      <alignment horizontal="center" vertical="center"/>
    </xf>
    <xf numFmtId="49" fontId="253" fillId="47" borderId="2062">
      <alignment horizontal="center"/>
    </xf>
    <xf numFmtId="175" fontId="43" fillId="0" borderId="2062" applyBorder="0"/>
    <xf numFmtId="311" fontId="219" fillId="0" borderId="2777" applyBorder="0">
      <protection locked="0"/>
    </xf>
    <xf numFmtId="269" fontId="115" fillId="45" borderId="2069">
      <protection hidden="1"/>
    </xf>
    <xf numFmtId="202" fontId="115" fillId="18" borderId="2069">
      <alignment horizontal="right"/>
      <protection hidden="1"/>
    </xf>
    <xf numFmtId="4" fontId="27" fillId="19" borderId="2776" applyNumberFormat="0" applyProtection="0">
      <alignment horizontal="left" vertical="center" indent="1"/>
    </xf>
    <xf numFmtId="49" fontId="36" fillId="0" borderId="2082"/>
    <xf numFmtId="0" fontId="85" fillId="0" borderId="2800"/>
    <xf numFmtId="0" fontId="95" fillId="0" borderId="2770" applyNumberFormat="0" applyFill="0" applyAlignment="0" applyProtection="0"/>
    <xf numFmtId="232" fontId="35" fillId="0" borderId="2771">
      <alignment horizontal="center" vertical="center"/>
      <protection locked="0"/>
    </xf>
    <xf numFmtId="15" fontId="35" fillId="0" borderId="2771">
      <alignment horizontal="center" vertical="center"/>
      <protection locked="0"/>
    </xf>
    <xf numFmtId="233"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0" fontId="103" fillId="38" borderId="2772"/>
    <xf numFmtId="244" fontId="85" fillId="0" borderId="2786"/>
    <xf numFmtId="269" fontId="115" fillId="45" borderId="2069">
      <protection hidden="1"/>
    </xf>
    <xf numFmtId="240" fontId="26" fillId="0" borderId="2769" applyFill="0"/>
    <xf numFmtId="274" fontId="35" fillId="0" borderId="2774"/>
    <xf numFmtId="0" fontId="85" fillId="0" borderId="2775"/>
    <xf numFmtId="0" fontId="148" fillId="0" borderId="2768" applyNumberFormat="0" applyAlignment="0" applyProtection="0">
      <alignment horizontal="left" vertical="center"/>
    </xf>
    <xf numFmtId="323" fontId="3" fillId="23" borderId="2767" applyFill="0" applyBorder="0" applyAlignment="0">
      <alignment horizontal="centerContinuous"/>
    </xf>
    <xf numFmtId="311" fontId="219" fillId="0" borderId="2777" applyBorder="0">
      <protection locked="0"/>
    </xf>
    <xf numFmtId="311" fontId="219" fillId="0" borderId="2777" applyBorder="0">
      <protection locked="0"/>
    </xf>
    <xf numFmtId="233" fontId="35" fillId="0" borderId="2796">
      <alignment horizontal="right" vertical="center"/>
      <protection locked="0"/>
    </xf>
    <xf numFmtId="235" fontId="35" fillId="0" borderId="2796">
      <alignment horizontal="right" vertical="center"/>
      <protection locked="0"/>
    </xf>
    <xf numFmtId="4" fontId="27" fillId="19" borderId="2776" applyNumberFormat="0" applyProtection="0">
      <alignment horizontal="left" vertical="center" indent="1"/>
    </xf>
    <xf numFmtId="232" fontId="35" fillId="0" borderId="2796">
      <alignment horizontal="center" vertical="center"/>
      <protection locked="0"/>
    </xf>
    <xf numFmtId="234" fontId="35" fillId="0" borderId="2796">
      <alignment horizontal="center" vertical="center"/>
      <protection locked="0"/>
    </xf>
    <xf numFmtId="0" fontId="35" fillId="0" borderId="2796">
      <alignment vertical="center"/>
      <protection locked="0"/>
    </xf>
    <xf numFmtId="0" fontId="95" fillId="0" borderId="2795" applyNumberFormat="0" applyFill="0" applyAlignment="0" applyProtection="0"/>
    <xf numFmtId="0" fontId="95" fillId="0" borderId="2770" applyNumberFormat="0" applyFill="0" applyAlignment="0" applyProtection="0"/>
    <xf numFmtId="232" fontId="35" fillId="0" borderId="2771">
      <alignment horizontal="center" vertical="center"/>
      <protection locked="0"/>
    </xf>
    <xf numFmtId="15" fontId="35" fillId="0" borderId="2771">
      <alignment horizontal="center" vertical="center"/>
      <protection locked="0"/>
    </xf>
    <xf numFmtId="233"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0" fontId="103" fillId="38" borderId="2772"/>
    <xf numFmtId="274" fontId="35" fillId="0" borderId="2774"/>
    <xf numFmtId="0" fontId="85" fillId="0" borderId="2775"/>
    <xf numFmtId="311" fontId="219" fillId="0" borderId="2777" applyBorder="0">
      <protection locked="0"/>
    </xf>
    <xf numFmtId="0" fontId="115" fillId="18" borderId="2069" applyProtection="0">
      <alignment horizontal="right"/>
      <protection locked="0"/>
    </xf>
    <xf numFmtId="311" fontId="219" fillId="0" borderId="2779" applyBorder="0">
      <protection locked="0"/>
    </xf>
    <xf numFmtId="0" fontId="59" fillId="74" borderId="2089">
      <alignment horizontal="left" vertical="center" wrapText="1"/>
    </xf>
    <xf numFmtId="235" fontId="35" fillId="0" borderId="2796">
      <alignment horizontal="center" vertical="center"/>
      <protection locked="0"/>
    </xf>
    <xf numFmtId="4" fontId="27" fillId="19" borderId="2789" applyNumberFormat="0" applyProtection="0">
      <alignment horizontal="left" vertical="center" indent="1"/>
    </xf>
    <xf numFmtId="0" fontId="95" fillId="0" borderId="2783" applyNumberFormat="0" applyFill="0" applyAlignment="0" applyProtection="0"/>
    <xf numFmtId="232" fontId="35" fillId="0" borderId="2784">
      <alignment horizontal="center" vertical="center"/>
      <protection locked="0"/>
    </xf>
    <xf numFmtId="15" fontId="35" fillId="0" borderId="2784">
      <alignment horizontal="center" vertical="center"/>
      <protection locked="0"/>
    </xf>
    <xf numFmtId="233" fontId="35" fillId="0" borderId="2784">
      <alignment horizontal="center" vertical="center"/>
      <protection locked="0"/>
    </xf>
    <xf numFmtId="234" fontId="35" fillId="0" borderId="2784">
      <alignment horizontal="center" vertical="center"/>
      <protection locked="0"/>
    </xf>
    <xf numFmtId="235" fontId="35" fillId="0" borderId="2784">
      <alignment horizontal="center" vertical="center"/>
      <protection locked="0"/>
    </xf>
    <xf numFmtId="236" fontId="35" fillId="0" borderId="2784">
      <alignment horizontal="center" vertical="center"/>
      <protection locked="0"/>
    </xf>
    <xf numFmtId="0" fontId="35" fillId="0" borderId="2784">
      <alignment vertical="center"/>
      <protection locked="0"/>
    </xf>
    <xf numFmtId="232" fontId="35" fillId="0" borderId="2784">
      <alignment horizontal="right" vertical="center"/>
      <protection locked="0"/>
    </xf>
    <xf numFmtId="237" fontId="35" fillId="0" borderId="2784">
      <alignment horizontal="right" vertical="center"/>
      <protection locked="0"/>
    </xf>
    <xf numFmtId="233" fontId="35" fillId="0" borderId="2784">
      <alignment horizontal="right" vertical="center"/>
      <protection locked="0"/>
    </xf>
    <xf numFmtId="234" fontId="35" fillId="0" borderId="2784">
      <alignment horizontal="right" vertical="center"/>
      <protection locked="0"/>
    </xf>
    <xf numFmtId="235" fontId="35" fillId="0" borderId="2784">
      <alignment horizontal="right" vertical="center"/>
      <protection locked="0"/>
    </xf>
    <xf numFmtId="236" fontId="35" fillId="0" borderId="2784">
      <alignment horizontal="right" vertical="center"/>
      <protection locked="0"/>
    </xf>
    <xf numFmtId="0" fontId="103" fillId="38" borderId="2785"/>
    <xf numFmtId="240" fontId="26" fillId="0" borderId="2782" applyFill="0"/>
    <xf numFmtId="274" fontId="35" fillId="0" borderId="2787"/>
    <xf numFmtId="0" fontId="85" fillId="0" borderId="2788"/>
    <xf numFmtId="0" fontId="148" fillId="0" borderId="2781" applyNumberFormat="0" applyAlignment="0" applyProtection="0">
      <alignment horizontal="left" vertical="center"/>
    </xf>
    <xf numFmtId="323" fontId="3" fillId="23" borderId="2780" applyFill="0" applyBorder="0" applyAlignment="0">
      <alignment horizontal="centerContinuous"/>
    </xf>
    <xf numFmtId="311" fontId="219" fillId="0" borderId="2779" applyBorder="0">
      <protection locked="0"/>
    </xf>
    <xf numFmtId="0" fontId="95" fillId="0" borderId="2795" applyNumberFormat="0" applyFill="0" applyAlignment="0" applyProtection="0"/>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0" fontId="103" fillId="38" borderId="2797"/>
    <xf numFmtId="244" fontId="85" fillId="0" borderId="2798"/>
    <xf numFmtId="274" fontId="35" fillId="0" borderId="2799"/>
    <xf numFmtId="0" fontId="85" fillId="0" borderId="2800"/>
    <xf numFmtId="311" fontId="219" fillId="0" borderId="2791" applyBorder="0">
      <protection locked="0"/>
    </xf>
    <xf numFmtId="235" fontId="35" fillId="0" borderId="2809">
      <alignment horizontal="right" vertical="center"/>
      <protection locked="0"/>
    </xf>
    <xf numFmtId="4" fontId="27" fillId="19" borderId="2801" applyNumberFormat="0" applyProtection="0">
      <alignment horizontal="left" vertical="center" indent="1"/>
    </xf>
    <xf numFmtId="0" fontId="95" fillId="0" borderId="2795" applyNumberFormat="0" applyFill="0" applyAlignment="0" applyProtection="0"/>
    <xf numFmtId="232" fontId="35" fillId="0" borderId="2796">
      <alignment horizontal="center" vertical="center"/>
      <protection locked="0"/>
    </xf>
    <xf numFmtId="15" fontId="35" fillId="0" borderId="2796">
      <alignment horizontal="center" vertical="center"/>
      <protection locked="0"/>
    </xf>
    <xf numFmtId="233"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236" fontId="35" fillId="0" borderId="2796">
      <alignment horizontal="center" vertical="center"/>
      <protection locked="0"/>
    </xf>
    <xf numFmtId="0" fontId="35" fillId="0" borderId="2796">
      <alignment vertical="center"/>
      <protection locked="0"/>
    </xf>
    <xf numFmtId="232" fontId="35" fillId="0" borderId="2796">
      <alignment horizontal="right" vertical="center"/>
      <protection locked="0"/>
    </xf>
    <xf numFmtId="237" fontId="35" fillId="0" borderId="2796">
      <alignment horizontal="right" vertical="center"/>
      <protection locked="0"/>
    </xf>
    <xf numFmtId="233" fontId="35" fillId="0" borderId="2796">
      <alignment horizontal="right" vertical="center"/>
      <protection locked="0"/>
    </xf>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0" fontId="103" fillId="38" borderId="2797"/>
    <xf numFmtId="274" fontId="35" fillId="0" borderId="2799"/>
    <xf numFmtId="0" fontId="85" fillId="0" borderId="2800"/>
    <xf numFmtId="0" fontId="148" fillId="0" borderId="2793" applyNumberFormat="0" applyAlignment="0" applyProtection="0">
      <alignment horizontal="left" vertical="center"/>
    </xf>
    <xf numFmtId="323" fontId="3" fillId="23" borderId="2792" applyFill="0" applyBorder="0" applyAlignment="0">
      <alignment horizontal="centerContinuous"/>
    </xf>
    <xf numFmtId="311" fontId="219" fillId="0" borderId="2791" applyBorder="0">
      <protection locked="0"/>
    </xf>
    <xf numFmtId="311" fontId="219" fillId="0" borderId="2803" applyBorder="0">
      <protection locked="0"/>
    </xf>
    <xf numFmtId="4" fontId="27" fillId="19" borderId="2807" applyNumberFormat="0" applyProtection="0">
      <alignment horizontal="left" vertical="center" indent="1"/>
    </xf>
    <xf numFmtId="0" fontId="95" fillId="0" borderId="2808" applyNumberFormat="0" applyFill="0" applyAlignment="0" applyProtection="0"/>
    <xf numFmtId="232" fontId="35" fillId="0" borderId="2809">
      <alignment horizontal="center" vertical="center"/>
      <protection locked="0"/>
    </xf>
    <xf numFmtId="15" fontId="35" fillId="0" borderId="2809">
      <alignment horizontal="center" vertical="center"/>
      <protection locked="0"/>
    </xf>
    <xf numFmtId="233" fontId="35" fillId="0" borderId="2809">
      <alignment horizontal="center" vertical="center"/>
      <protection locked="0"/>
    </xf>
    <xf numFmtId="234" fontId="35" fillId="0" borderId="2809">
      <alignment horizontal="center" vertical="center"/>
      <protection locked="0"/>
    </xf>
    <xf numFmtId="235" fontId="35" fillId="0" borderId="2809">
      <alignment horizontal="center" vertical="center"/>
      <protection locked="0"/>
    </xf>
    <xf numFmtId="236" fontId="35" fillId="0" borderId="2809">
      <alignment horizontal="center" vertical="center"/>
      <protection locked="0"/>
    </xf>
    <xf numFmtId="0" fontId="35" fillId="0" borderId="2809">
      <alignment vertical="center"/>
      <protection locked="0"/>
    </xf>
    <xf numFmtId="232" fontId="35" fillId="0" borderId="2809">
      <alignment horizontal="right" vertical="center"/>
      <protection locked="0"/>
    </xf>
    <xf numFmtId="237" fontId="35" fillId="0" borderId="2809">
      <alignment horizontal="right" vertical="center"/>
      <protection locked="0"/>
    </xf>
    <xf numFmtId="233" fontId="35" fillId="0" borderId="2809">
      <alignment horizontal="right" vertical="center"/>
      <protection locked="0"/>
    </xf>
    <xf numFmtId="234" fontId="35" fillId="0" borderId="2809">
      <alignment horizontal="right" vertical="center"/>
      <protection locked="0"/>
    </xf>
    <xf numFmtId="235" fontId="35" fillId="0" borderId="2809">
      <alignment horizontal="right" vertical="center"/>
      <protection locked="0"/>
    </xf>
    <xf numFmtId="236" fontId="35" fillId="0" borderId="2809">
      <alignment horizontal="right" vertical="center"/>
      <protection locked="0"/>
    </xf>
    <xf numFmtId="0" fontId="103" fillId="38" borderId="2810"/>
    <xf numFmtId="274" fontId="35" fillId="0" borderId="2812"/>
    <xf numFmtId="0" fontId="85" fillId="0" borderId="2813"/>
    <xf numFmtId="311" fontId="219" fillId="0" borderId="2803" applyBorder="0">
      <protection locked="0"/>
    </xf>
    <xf numFmtId="240" fontId="26" fillId="0" borderId="2854" applyFill="0"/>
    <xf numFmtId="175" fontId="40" fillId="0" borderId="2011">
      <protection locked="0"/>
    </xf>
    <xf numFmtId="175" fontId="43" fillId="0" borderId="1987" applyBorder="0"/>
    <xf numFmtId="311" fontId="219" fillId="0" borderId="2851" applyBorder="0">
      <protection locked="0"/>
    </xf>
    <xf numFmtId="175" fontId="46" fillId="0" borderId="1987"/>
    <xf numFmtId="274" fontId="35" fillId="0" borderId="2835"/>
    <xf numFmtId="0" fontId="95" fillId="0" borderId="2855" applyNumberFormat="0" applyFill="0" applyAlignment="0" applyProtection="0"/>
    <xf numFmtId="274" fontId="35" fillId="0" borderId="2835"/>
    <xf numFmtId="274" fontId="35" fillId="0" borderId="2859"/>
    <xf numFmtId="0" fontId="35" fillId="0" borderId="2856">
      <alignment vertical="center"/>
      <protection locked="0"/>
    </xf>
    <xf numFmtId="232" fontId="35" fillId="0" borderId="2820">
      <alignment horizontal="center" vertical="center"/>
      <protection locked="0"/>
    </xf>
    <xf numFmtId="0" fontId="95" fillId="0" borderId="2831" applyNumberFormat="0" applyFill="0" applyAlignment="0" applyProtection="0"/>
    <xf numFmtId="0" fontId="95" fillId="0" borderId="2855" applyNumberFormat="0" applyFill="0" applyAlignment="0" applyProtection="0"/>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0" fontId="95" fillId="0" borderId="2819" applyNumberFormat="0" applyFill="0" applyAlignment="0" applyProtection="0"/>
    <xf numFmtId="311" fontId="219" fillId="0" borderId="2815" applyBorder="0">
      <protection locked="0"/>
    </xf>
    <xf numFmtId="0" fontId="85" fillId="0" borderId="2824"/>
    <xf numFmtId="274" fontId="35" fillId="0" borderId="2823"/>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232" fontId="35" fillId="0" borderId="2820">
      <alignment horizontal="center" vertical="center"/>
      <protection locked="0"/>
    </xf>
    <xf numFmtId="0" fontId="95" fillId="0" borderId="2819" applyNumberFormat="0" applyFill="0" applyAlignment="0" applyProtection="0"/>
    <xf numFmtId="233" fontId="35" fillId="0" borderId="2856">
      <alignment horizontal="right" vertical="center"/>
      <protection locked="0"/>
    </xf>
    <xf numFmtId="4" fontId="27" fillId="19" borderId="2825" applyNumberFormat="0" applyProtection="0">
      <alignment horizontal="left" vertical="center" indent="1"/>
    </xf>
    <xf numFmtId="232" fontId="35" fillId="0" borderId="2856">
      <alignment horizontal="right" vertical="center"/>
      <protection locked="0"/>
    </xf>
    <xf numFmtId="234" fontId="35" fillId="0" borderId="2856">
      <alignment horizontal="center" vertical="center"/>
      <protection locked="0"/>
    </xf>
    <xf numFmtId="4" fontId="27" fillId="19" borderId="2825" applyNumberFormat="0" applyProtection="0">
      <alignment horizontal="left" vertical="center" indent="1"/>
    </xf>
    <xf numFmtId="0" fontId="85" fillId="0" borderId="2849"/>
    <xf numFmtId="274" fontId="35" fillId="0" borderId="2848"/>
    <xf numFmtId="244" fontId="85" fillId="0" borderId="2847"/>
    <xf numFmtId="0" fontId="103" fillId="38" borderId="2846"/>
    <xf numFmtId="236" fontId="35" fillId="0" borderId="2845">
      <alignment horizontal="right" vertical="center"/>
      <protection locked="0"/>
    </xf>
    <xf numFmtId="235" fontId="35" fillId="0" borderId="2845">
      <alignment horizontal="right" vertical="center"/>
      <protection locked="0"/>
    </xf>
    <xf numFmtId="234" fontId="35" fillId="0" borderId="2845">
      <alignment horizontal="right" vertical="center"/>
      <protection locked="0"/>
    </xf>
    <xf numFmtId="233" fontId="35" fillId="0" borderId="2845">
      <alignment horizontal="right" vertical="center"/>
      <protection locked="0"/>
    </xf>
    <xf numFmtId="237" fontId="35" fillId="0" borderId="2845">
      <alignment horizontal="right" vertical="center"/>
      <protection locked="0"/>
    </xf>
    <xf numFmtId="232" fontId="35" fillId="0" borderId="2845">
      <alignment horizontal="right" vertical="center"/>
      <protection locked="0"/>
    </xf>
    <xf numFmtId="0" fontId="35" fillId="0" borderId="2845">
      <alignment vertical="center"/>
      <protection locked="0"/>
    </xf>
    <xf numFmtId="236" fontId="35" fillId="0" borderId="2845">
      <alignment horizontal="center" vertical="center"/>
      <protection locked="0"/>
    </xf>
    <xf numFmtId="235" fontId="35" fillId="0" borderId="2845">
      <alignment horizontal="center" vertical="center"/>
      <protection locked="0"/>
    </xf>
    <xf numFmtId="234" fontId="35" fillId="0" borderId="2845">
      <alignment horizontal="center" vertical="center"/>
      <protection locked="0"/>
    </xf>
    <xf numFmtId="233" fontId="35" fillId="0" borderId="2845">
      <alignment horizontal="center" vertical="center"/>
      <protection locked="0"/>
    </xf>
    <xf numFmtId="15" fontId="35" fillId="0" borderId="2845">
      <alignment horizontal="center" vertical="center"/>
      <protection locked="0"/>
    </xf>
    <xf numFmtId="232" fontId="35" fillId="0" borderId="2845">
      <alignment horizontal="center" vertical="center"/>
      <protection locked="0"/>
    </xf>
    <xf numFmtId="0" fontId="95" fillId="0" borderId="2844" applyNumberFormat="0" applyFill="0" applyAlignment="0" applyProtection="0"/>
    <xf numFmtId="4" fontId="27" fillId="19" borderId="2843" applyNumberFormat="0" applyProtection="0">
      <alignment horizontal="left" vertical="center" indent="1"/>
    </xf>
    <xf numFmtId="1" fontId="3" fillId="1" borderId="2814">
      <protection locked="0"/>
    </xf>
    <xf numFmtId="4" fontId="27" fillId="19" borderId="2843" applyNumberFormat="0" applyProtection="0">
      <alignment horizontal="left" vertical="center" indent="1"/>
    </xf>
    <xf numFmtId="311" fontId="219" fillId="0" borderId="2815" applyBorder="0">
      <protection locked="0"/>
    </xf>
    <xf numFmtId="1" fontId="3" fillId="1" borderId="2838">
      <protection locked="0"/>
    </xf>
    <xf numFmtId="311" fontId="219" fillId="0" borderId="2839" applyBorder="0">
      <protection locked="0"/>
    </xf>
    <xf numFmtId="323" fontId="3" fillId="23" borderId="2816" applyFill="0" applyBorder="0" applyAlignment="0">
      <alignment horizontal="centerContinuous"/>
    </xf>
    <xf numFmtId="0" fontId="148" fillId="0" borderId="2817" applyNumberFormat="0" applyAlignment="0" applyProtection="0">
      <alignment horizontal="left" vertical="center"/>
    </xf>
    <xf numFmtId="323" fontId="3" fillId="23" borderId="2840" applyFill="0" applyBorder="0" applyAlignment="0">
      <alignment horizontal="centerContinuous"/>
    </xf>
    <xf numFmtId="0" fontId="85" fillId="0" borderId="2824"/>
    <xf numFmtId="274" fontId="35" fillId="0" borderId="2823"/>
    <xf numFmtId="240" fontId="26" fillId="0" borderId="2818" applyFill="0"/>
    <xf numFmtId="240" fontId="26" fillId="0" borderId="2842" applyFill="0"/>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232" fontId="35" fillId="0" borderId="2820">
      <alignment horizontal="center" vertical="center"/>
      <protection locked="0"/>
    </xf>
    <xf numFmtId="0" fontId="95" fillId="0" borderId="2819" applyNumberFormat="0" applyFill="0" applyAlignment="0" applyProtection="0"/>
    <xf numFmtId="0" fontId="95" fillId="0" borderId="2855" applyNumberFormat="0" applyFill="0" applyAlignment="0" applyProtection="0"/>
    <xf numFmtId="232" fontId="35" fillId="0" borderId="2856">
      <alignment horizontal="center" vertical="center"/>
      <protection locked="0"/>
    </xf>
    <xf numFmtId="15" fontId="35" fillId="0" borderId="2856">
      <alignment horizontal="center" vertical="center"/>
      <protection locked="0"/>
    </xf>
    <xf numFmtId="233"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236" fontId="35" fillId="0" borderId="2856">
      <alignment horizontal="center"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0" fontId="103" fillId="38" borderId="2857"/>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44" fontId="85" fillId="0" borderId="2834"/>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4" fontId="85" fillId="0" borderId="2822"/>
    <xf numFmtId="0" fontId="85" fillId="0" borderId="2860"/>
    <xf numFmtId="240" fontId="26" fillId="0" borderId="2818" applyFill="0"/>
    <xf numFmtId="274" fontId="35" fillId="0" borderId="2823"/>
    <xf numFmtId="0" fontId="148" fillId="0" borderId="2853" applyNumberFormat="0" applyAlignment="0" applyProtection="0">
      <alignment horizontal="left" vertical="center"/>
    </xf>
    <xf numFmtId="323" fontId="3" fillId="23" borderId="2852" applyFill="0" applyBorder="0" applyAlignment="0">
      <alignment horizontal="centerContinuous"/>
    </xf>
    <xf numFmtId="1" fontId="3" fillId="1" borderId="2850">
      <protection locked="0"/>
    </xf>
    <xf numFmtId="0" fontId="148" fillId="0" borderId="2829" applyNumberFormat="0" applyAlignment="0" applyProtection="0">
      <alignment horizontal="left" vertical="center"/>
    </xf>
    <xf numFmtId="0" fontId="85" fillId="0" borderId="2824"/>
    <xf numFmtId="4" fontId="27" fillId="19" borderId="2843" applyNumberFormat="0" applyProtection="0">
      <alignment horizontal="left" vertical="center" indent="1"/>
    </xf>
    <xf numFmtId="4" fontId="27" fillId="19" borderId="2843" applyNumberFormat="0" applyProtection="0">
      <alignment horizontal="left" vertical="center" indent="1"/>
    </xf>
    <xf numFmtId="232" fontId="35" fillId="0" borderId="2856">
      <alignment horizontal="center" vertical="center"/>
      <protection locked="0"/>
    </xf>
    <xf numFmtId="15"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0" fontId="35" fillId="0" borderId="2856">
      <alignment vertical="center"/>
      <protection locked="0"/>
    </xf>
    <xf numFmtId="232" fontId="35" fillId="0" borderId="2856">
      <alignment horizontal="right" vertical="center"/>
      <protection locked="0"/>
    </xf>
    <xf numFmtId="237" fontId="35" fillId="0" borderId="2856">
      <alignment horizontal="right" vertical="center"/>
      <protection locked="0"/>
    </xf>
    <xf numFmtId="234" fontId="35" fillId="0" borderId="2856">
      <alignment horizontal="right" vertical="center"/>
      <protection locked="0"/>
    </xf>
    <xf numFmtId="236" fontId="35" fillId="0" borderId="2856">
      <alignment horizontal="right" vertical="center"/>
      <protection locked="0"/>
    </xf>
    <xf numFmtId="0" fontId="103" fillId="38" borderId="2857"/>
    <xf numFmtId="244" fontId="85" fillId="0" borderId="2858"/>
    <xf numFmtId="274" fontId="35" fillId="0" borderId="2859"/>
    <xf numFmtId="311" fontId="219" fillId="0" borderId="2839" applyBorder="0">
      <protection locked="0"/>
    </xf>
    <xf numFmtId="0" fontId="148" fillId="0" borderId="2817" applyNumberFormat="0" applyAlignment="0" applyProtection="0">
      <alignment horizontal="left" vertical="center"/>
    </xf>
    <xf numFmtId="0" fontId="95" fillId="0" borderId="2855" applyNumberFormat="0" applyFill="0" applyAlignment="0" applyProtection="0"/>
    <xf numFmtId="15" fontId="35" fillId="0" borderId="2856">
      <alignment horizontal="center" vertical="center"/>
      <protection locked="0"/>
    </xf>
    <xf numFmtId="234" fontId="35" fillId="0" borderId="2856">
      <alignment horizontal="center" vertical="center"/>
      <protection locked="0"/>
    </xf>
    <xf numFmtId="236" fontId="35" fillId="0" borderId="2856">
      <alignment horizontal="center" vertical="center"/>
      <protection locked="0"/>
    </xf>
    <xf numFmtId="232" fontId="35" fillId="0" borderId="2856">
      <alignment horizontal="right" vertical="center"/>
      <protection locked="0"/>
    </xf>
    <xf numFmtId="237" fontId="35" fillId="0" borderId="2856">
      <alignment horizontal="right" vertical="center"/>
      <protection locked="0"/>
    </xf>
    <xf numFmtId="233" fontId="35" fillId="0" borderId="2856">
      <alignment horizontal="right" vertical="center"/>
      <protection locked="0"/>
    </xf>
    <xf numFmtId="234" fontId="35" fillId="0" borderId="2856">
      <alignment horizontal="right" vertical="center"/>
      <protection locked="0"/>
    </xf>
    <xf numFmtId="236" fontId="35" fillId="0" borderId="2856">
      <alignment horizontal="right" vertical="center"/>
      <protection locked="0"/>
    </xf>
    <xf numFmtId="0" fontId="103" fillId="38" borderId="2857"/>
    <xf numFmtId="311" fontId="219" fillId="0" borderId="2827" applyBorder="0">
      <protection locked="0"/>
    </xf>
    <xf numFmtId="323" fontId="3" fillId="23" borderId="2816" applyFill="0" applyBorder="0" applyAlignment="0">
      <alignment horizontal="centerContinuous"/>
    </xf>
    <xf numFmtId="1" fontId="3" fillId="1" borderId="2826">
      <protection locked="0"/>
    </xf>
    <xf numFmtId="311" fontId="219" fillId="0" borderId="2851" applyBorder="0">
      <protection locked="0"/>
    </xf>
    <xf numFmtId="232" fontId="35" fillId="0" borderId="2856">
      <alignment horizontal="center" vertical="center"/>
      <protection locked="0"/>
    </xf>
    <xf numFmtId="15" fontId="35" fillId="0" borderId="2856">
      <alignment horizontal="center" vertical="center"/>
      <protection locked="0"/>
    </xf>
    <xf numFmtId="4" fontId="27" fillId="19" borderId="2837" applyNumberFormat="0" applyProtection="0">
      <alignment horizontal="left" vertical="center" indent="1"/>
    </xf>
    <xf numFmtId="4" fontId="27" fillId="19" borderId="2837" applyNumberFormat="0" applyProtection="0">
      <alignment horizontal="left" vertical="center" indent="1"/>
    </xf>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311" fontId="219" fillId="0" borderId="2815" applyBorder="0">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0" fontId="103" fillId="38" borderId="2833"/>
    <xf numFmtId="1" fontId="3" fillId="1" borderId="2814">
      <protection locked="0"/>
    </xf>
    <xf numFmtId="244" fontId="85" fillId="0" borderId="2834"/>
    <xf numFmtId="0" fontId="85" fillId="0" borderId="2836"/>
    <xf numFmtId="311" fontId="219" fillId="0" borderId="2827" applyBorder="0">
      <protection locked="0"/>
    </xf>
    <xf numFmtId="0" fontId="95" fillId="0" borderId="2831" applyNumberFormat="0" applyFill="0" applyAlignment="0" applyProtection="0"/>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244" fontId="85" fillId="0" borderId="2834"/>
    <xf numFmtId="0" fontId="85" fillId="0" borderId="2836"/>
    <xf numFmtId="236" fontId="35" fillId="0" borderId="2856">
      <alignment horizontal="center" vertical="center"/>
      <protection locked="0"/>
    </xf>
    <xf numFmtId="274" fontId="35" fillId="0" borderId="2859"/>
    <xf numFmtId="235" fontId="35" fillId="0" borderId="2856">
      <alignment horizontal="center" vertical="center"/>
      <protection locked="0"/>
    </xf>
    <xf numFmtId="4" fontId="27" fillId="19" borderId="2735" applyNumberFormat="0" applyProtection="0">
      <alignment horizontal="left" vertical="center" indent="1"/>
    </xf>
    <xf numFmtId="244" fontId="85" fillId="0" borderId="2858"/>
    <xf numFmtId="4" fontId="27" fillId="19" borderId="2825" applyNumberFormat="0" applyProtection="0">
      <alignment horizontal="left" vertical="center" indent="1"/>
    </xf>
    <xf numFmtId="0" fontId="88" fillId="0" borderId="2110"/>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0" fontId="103" fillId="38" borderId="2749"/>
    <xf numFmtId="244" fontId="85" fillId="0" borderId="2726"/>
    <xf numFmtId="274" fontId="35" fillId="0" borderId="2751"/>
    <xf numFmtId="0" fontId="85" fillId="0" borderId="2752"/>
    <xf numFmtId="175" fontId="3" fillId="9" borderId="2110" applyNumberFormat="0" applyFont="0" applyBorder="0" applyAlignment="0">
      <alignment horizontal="centerContinuous"/>
    </xf>
    <xf numFmtId="0" fontId="148" fillId="0" borderId="2110">
      <alignment horizontal="left" vertical="center"/>
    </xf>
    <xf numFmtId="237" fontId="35" fillId="0" borderId="2856">
      <alignment horizontal="right" vertical="center"/>
      <protection locked="0"/>
    </xf>
    <xf numFmtId="311" fontId="219" fillId="0" borderId="2815" applyBorder="0">
      <protection locked="0"/>
    </xf>
    <xf numFmtId="1" fontId="3" fillId="1" borderId="2754">
      <protection locked="0"/>
    </xf>
    <xf numFmtId="237" fontId="35" fillId="0" borderId="2832">
      <alignment horizontal="right" vertical="center"/>
      <protection locked="0"/>
    </xf>
    <xf numFmtId="0" fontId="103" fillId="38" borderId="2833"/>
    <xf numFmtId="0" fontId="88" fillId="0" borderId="2110"/>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4" fontId="85" fillId="0" borderId="2822"/>
    <xf numFmtId="274" fontId="35" fillId="0" borderId="2835"/>
    <xf numFmtId="240" fontId="26" fillId="0" borderId="2830" applyFill="0"/>
    <xf numFmtId="274" fontId="35" fillId="0" borderId="2823"/>
    <xf numFmtId="0" fontId="85" fillId="0" borderId="2836"/>
    <xf numFmtId="0" fontId="85" fillId="0" borderId="2824"/>
    <xf numFmtId="323" fontId="3" fillId="23" borderId="2828" applyFill="0" applyBorder="0" applyAlignment="0">
      <alignment horizontal="centerContinuous"/>
    </xf>
    <xf numFmtId="175" fontId="3" fillId="9" borderId="2110" applyNumberFormat="0" applyFont="0" applyBorder="0" applyAlignment="0">
      <alignment horizontal="centerContinuous"/>
    </xf>
    <xf numFmtId="236" fontId="35" fillId="0" borderId="2856">
      <alignment horizontal="center" vertical="center"/>
      <protection locked="0"/>
    </xf>
    <xf numFmtId="233" fontId="35" fillId="0" borderId="2856">
      <alignment horizontal="right" vertical="center"/>
      <protection locked="0"/>
    </xf>
    <xf numFmtId="0" fontId="148" fillId="0" borderId="2110">
      <alignment horizontal="left" vertical="center"/>
    </xf>
    <xf numFmtId="233" fontId="35" fillId="0" borderId="2856">
      <alignment horizontal="center" vertical="center"/>
      <protection locked="0"/>
    </xf>
    <xf numFmtId="4" fontId="27" fillId="19" borderId="2843" applyNumberFormat="0" applyProtection="0">
      <alignment horizontal="left" vertical="center" indent="1"/>
    </xf>
    <xf numFmtId="0" fontId="95" fillId="0" borderId="2831" applyNumberFormat="0" applyFill="0" applyAlignment="0" applyProtection="0"/>
    <xf numFmtId="234" fontId="35" fillId="0" borderId="2832">
      <alignment horizontal="center" vertical="center"/>
      <protection locked="0"/>
    </xf>
    <xf numFmtId="311" fontId="219" fillId="0" borderId="2815" applyBorder="0">
      <protection locked="0"/>
    </xf>
    <xf numFmtId="236" fontId="35" fillId="0" borderId="2832">
      <alignment horizontal="right" vertical="center"/>
      <protection locked="0"/>
    </xf>
    <xf numFmtId="4" fontId="27" fillId="19" borderId="2825" applyNumberFormat="0" applyProtection="0">
      <alignment horizontal="left" vertical="center" indent="1"/>
    </xf>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0" fontId="26" fillId="0" borderId="2722" applyFill="0"/>
    <xf numFmtId="274" fontId="35" fillId="0" borderId="2823"/>
    <xf numFmtId="0" fontId="85" fillId="0" borderId="2824"/>
    <xf numFmtId="0" fontId="148" fillId="0" borderId="2817" applyNumberFormat="0" applyAlignment="0" applyProtection="0">
      <alignment horizontal="left" vertical="center"/>
    </xf>
    <xf numFmtId="323" fontId="3" fillId="23" borderId="2816" applyFill="0" applyBorder="0" applyAlignment="0">
      <alignment horizontal="centerContinuous"/>
    </xf>
    <xf numFmtId="311" fontId="219" fillId="0" borderId="2815" applyBorder="0">
      <protection locked="0"/>
    </xf>
    <xf numFmtId="274" fontId="35" fillId="0" borderId="2823"/>
    <xf numFmtId="0" fontId="85" fillId="0" borderId="2824"/>
    <xf numFmtId="0" fontId="148" fillId="0" borderId="2841" applyNumberFormat="0" applyAlignment="0" applyProtection="0">
      <alignment horizontal="left" vertical="center"/>
    </xf>
    <xf numFmtId="311" fontId="219" fillId="0" borderId="2815" applyBorder="0">
      <protection locked="0"/>
    </xf>
    <xf numFmtId="232" fontId="35" fillId="0" borderId="2856">
      <alignment horizontal="right" vertical="center"/>
      <protection locked="0"/>
    </xf>
    <xf numFmtId="4" fontId="27" fillId="19" borderId="2825" applyNumberFormat="0" applyProtection="0">
      <alignment horizontal="left" vertical="center" indent="1"/>
    </xf>
    <xf numFmtId="0" fontId="85" fillId="0" borderId="2860"/>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0" fontId="26" fillId="0" borderId="2818" applyFill="0"/>
    <xf numFmtId="274" fontId="35" fillId="0" borderId="2823"/>
    <xf numFmtId="0" fontId="85" fillId="0" borderId="2824"/>
    <xf numFmtId="0" fontId="148" fillId="0" borderId="2817" applyNumberFormat="0" applyAlignment="0" applyProtection="0">
      <alignment horizontal="left" vertical="center"/>
    </xf>
    <xf numFmtId="323" fontId="3" fillId="23" borderId="2816" applyFill="0" applyBorder="0" applyAlignment="0">
      <alignment horizontal="centerContinuous"/>
    </xf>
    <xf numFmtId="311" fontId="219" fillId="0" borderId="2815" applyBorder="0">
      <protection locked="0"/>
    </xf>
    <xf numFmtId="0" fontId="35" fillId="0" borderId="2856">
      <alignment vertical="center"/>
      <protection locked="0"/>
    </xf>
    <xf numFmtId="233" fontId="35" fillId="0" borderId="2856">
      <alignment horizontal="center" vertical="center"/>
      <protection locked="0"/>
    </xf>
    <xf numFmtId="235" fontId="35" fillId="0" borderId="2856">
      <alignment horizontal="right" vertical="center"/>
      <protection locked="0"/>
    </xf>
    <xf numFmtId="0" fontId="85" fillId="0" borderId="2860"/>
    <xf numFmtId="232" fontId="35" fillId="0" borderId="2856">
      <alignment horizontal="center" vertical="center"/>
      <protection locked="0"/>
    </xf>
    <xf numFmtId="233" fontId="35" fillId="0" borderId="2856">
      <alignment horizontal="center" vertical="center"/>
      <protection locked="0"/>
    </xf>
    <xf numFmtId="235" fontId="35" fillId="0" borderId="2856">
      <alignment horizontal="center" vertical="center"/>
      <protection locked="0"/>
    </xf>
    <xf numFmtId="0" fontId="35" fillId="0" borderId="2856">
      <alignment vertical="center"/>
      <protection locked="0"/>
    </xf>
    <xf numFmtId="235" fontId="35" fillId="0" borderId="2856">
      <alignment horizontal="right" vertical="center"/>
      <protection locked="0"/>
    </xf>
    <xf numFmtId="244" fontId="85" fillId="0" borderId="2858"/>
    <xf numFmtId="311" fontId="219" fillId="0" borderId="2827" applyBorder="0">
      <protection locked="0"/>
    </xf>
    <xf numFmtId="4" fontId="27" fillId="19" borderId="2837" applyNumberFormat="0" applyProtection="0">
      <alignment horizontal="left" vertical="center" indent="1"/>
    </xf>
    <xf numFmtId="0" fontId="95" fillId="0" borderId="2831" applyNumberFormat="0" applyFill="0" applyAlignment="0" applyProtection="0"/>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274" fontId="35" fillId="0" borderId="2835"/>
    <xf numFmtId="0" fontId="85" fillId="0" borderId="2836"/>
    <xf numFmtId="311" fontId="219" fillId="0" borderId="2827" applyBorder="0">
      <protection locked="0"/>
    </xf>
    <xf numFmtId="4" fontId="27" fillId="19" borderId="2843" applyNumberFormat="0" applyProtection="0">
      <alignment horizontal="left" vertical="center" indent="1"/>
    </xf>
    <xf numFmtId="311" fontId="219" fillId="0" borderId="2815" applyBorder="0">
      <protection locked="0"/>
    </xf>
    <xf numFmtId="311" fontId="219" fillId="0" borderId="2815" applyBorder="0">
      <protection locked="0"/>
    </xf>
    <xf numFmtId="237" fontId="35" fillId="0" borderId="2856">
      <alignment horizontal="right" vertical="center"/>
      <protection locked="0"/>
    </xf>
    <xf numFmtId="233" fontId="35" fillId="0" borderId="2856">
      <alignment horizontal="right"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0" fontId="103" fillId="38" borderId="2857"/>
    <xf numFmtId="274" fontId="35" fillId="0" borderId="2859"/>
    <xf numFmtId="0" fontId="85" fillId="0" borderId="2860"/>
    <xf numFmtId="0" fontId="148" fillId="0" borderId="2853" applyNumberFormat="0" applyAlignment="0" applyProtection="0">
      <alignment horizontal="left" vertical="center"/>
    </xf>
    <xf numFmtId="323" fontId="3" fillId="23" borderId="2852" applyFill="0" applyBorder="0" applyAlignment="0">
      <alignment horizontal="centerContinuous"/>
    </xf>
    <xf numFmtId="311" fontId="219" fillId="0" borderId="2839"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4" fontId="85" fillId="0" borderId="2894"/>
    <xf numFmtId="274" fontId="35" fillId="0" borderId="2895"/>
    <xf numFmtId="0" fontId="147" fillId="10" borderId="2062">
      <alignment horizontal="right"/>
    </xf>
    <xf numFmtId="10" fontId="3" fillId="57" borderId="2062" applyNumberFormat="0" applyFont="0" applyBorder="0" applyAlignment="0" applyProtection="0">
      <protection locked="0"/>
    </xf>
    <xf numFmtId="0" fontId="85" fillId="0" borderId="2896"/>
    <xf numFmtId="0" fontId="85" fillId="0" borderId="2920"/>
    <xf numFmtId="4" fontId="27" fillId="19" borderId="2861" applyNumberFormat="0" applyProtection="0">
      <alignment horizontal="left" vertical="center" indent="1"/>
    </xf>
    <xf numFmtId="237" fontId="35" fillId="0" borderId="2904">
      <alignment horizontal="right" vertical="center"/>
      <protection locked="0"/>
    </xf>
    <xf numFmtId="0" fontId="35" fillId="0" borderId="2904">
      <alignment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904">
      <alignment horizontal="center" vertical="center"/>
      <protection locked="0"/>
    </xf>
    <xf numFmtId="0" fontId="103" fillId="38" borderId="2905"/>
    <xf numFmtId="4" fontId="27" fillId="19" borderId="2909" applyNumberFormat="0" applyProtection="0">
      <alignment horizontal="left" vertical="center" indent="1"/>
    </xf>
    <xf numFmtId="309" fontId="156" fillId="6" borderId="2062"/>
    <xf numFmtId="233" fontId="35" fillId="0" borderId="2916">
      <alignment horizontal="right" vertical="center"/>
      <protection locked="0"/>
    </xf>
    <xf numFmtId="15" fontId="35" fillId="0" borderId="2904">
      <alignment horizontal="center" vertical="center"/>
      <protection locked="0"/>
    </xf>
    <xf numFmtId="0" fontId="95" fillId="0" borderId="2915" applyNumberFormat="0" applyFill="0" applyAlignment="0" applyProtection="0"/>
    <xf numFmtId="236" fontId="35" fillId="0" borderId="2916">
      <alignment horizontal="right" vertical="center"/>
      <protection locked="0"/>
    </xf>
    <xf numFmtId="15" fontId="35" fillId="0" borderId="2916">
      <alignment horizontal="center" vertical="center"/>
      <protection locked="0"/>
    </xf>
    <xf numFmtId="246" fontId="48" fillId="0" borderId="2068"/>
    <xf numFmtId="274" fontId="35" fillId="0" borderId="2919"/>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868">
      <alignment horizontal="center" vertical="center"/>
      <protection locked="0"/>
    </xf>
    <xf numFmtId="15" fontId="35" fillId="0" borderId="2868">
      <alignment horizontal="center" vertical="center"/>
      <protection locked="0"/>
    </xf>
    <xf numFmtId="232" fontId="35" fillId="0" borderId="2868">
      <alignment horizontal="center" vertical="center"/>
      <protection locked="0"/>
    </xf>
    <xf numFmtId="0" fontId="95" fillId="0" borderId="2867" applyNumberFormat="0" applyFill="0" applyAlignment="0" applyProtection="0"/>
    <xf numFmtId="0" fontId="88" fillId="0" borderId="2110"/>
    <xf numFmtId="4" fontId="27" fillId="19" borderId="2885" applyNumberFormat="0" applyProtection="0">
      <alignment horizontal="left" vertical="center" indent="1"/>
    </xf>
    <xf numFmtId="234" fontId="35" fillId="0" borderId="2904">
      <alignment horizontal="right" vertical="center"/>
      <protection locked="0"/>
    </xf>
    <xf numFmtId="235" fontId="35" fillId="0" borderId="2916">
      <alignment horizontal="right" vertical="center"/>
      <protection locked="0"/>
    </xf>
    <xf numFmtId="236" fontId="35" fillId="0" borderId="2904">
      <alignment horizontal="center" vertical="center"/>
      <protection locked="0"/>
    </xf>
    <xf numFmtId="233" fontId="35" fillId="0" borderId="2904">
      <alignment horizontal="center" vertical="center"/>
      <protection locked="0"/>
    </xf>
    <xf numFmtId="0" fontId="95" fillId="0" borderId="2903" applyNumberFormat="0" applyFill="0" applyAlignment="0" applyProtection="0"/>
    <xf numFmtId="0" fontId="3" fillId="11" borderId="2067" applyNumberFormat="0">
      <alignment horizontal="left" vertical="center"/>
    </xf>
    <xf numFmtId="4" fontId="27" fillId="19" borderId="2873" applyNumberFormat="0" applyProtection="0">
      <alignment horizontal="left" vertical="center" indent="1"/>
    </xf>
    <xf numFmtId="4" fontId="27" fillId="19" borderId="2921" applyNumberFormat="0" applyProtection="0">
      <alignment horizontal="left" vertical="center" indent="1"/>
    </xf>
    <xf numFmtId="232" fontId="35" fillId="0" borderId="2916">
      <alignment horizontal="center" vertical="center"/>
      <protection locked="0"/>
    </xf>
    <xf numFmtId="232" fontId="35" fillId="0" borderId="2916">
      <alignment horizontal="center" vertical="center"/>
      <protection locked="0"/>
    </xf>
    <xf numFmtId="0" fontId="85" fillId="0" borderId="2908"/>
    <xf numFmtId="244" fontId="85" fillId="0" borderId="2906"/>
    <xf numFmtId="236" fontId="35" fillId="0" borderId="2904">
      <alignment horizontal="right" vertical="center"/>
      <protection locked="0"/>
    </xf>
    <xf numFmtId="234" fontId="35" fillId="0" borderId="2904">
      <alignment horizontal="right" vertical="center"/>
      <protection locked="0"/>
    </xf>
    <xf numFmtId="237" fontId="35" fillId="0" borderId="2904">
      <alignment horizontal="right" vertical="center"/>
      <protection locked="0"/>
    </xf>
    <xf numFmtId="232" fontId="35" fillId="0" borderId="2904">
      <alignment horizontal="right" vertical="center"/>
      <protection locked="0"/>
    </xf>
    <xf numFmtId="236" fontId="35" fillId="0" borderId="2904">
      <alignment horizontal="center" vertical="center"/>
      <protection locked="0"/>
    </xf>
    <xf numFmtId="235" fontId="35" fillId="0" borderId="2904">
      <alignment horizontal="center" vertical="center"/>
      <protection locked="0"/>
    </xf>
    <xf numFmtId="233" fontId="35" fillId="0" borderId="2904">
      <alignment horizontal="center" vertical="center"/>
      <protection locked="0"/>
    </xf>
    <xf numFmtId="15" fontId="35" fillId="0" borderId="2904">
      <alignment horizontal="center" vertical="center"/>
      <protection locked="0"/>
    </xf>
    <xf numFmtId="232" fontId="35" fillId="0" borderId="2904">
      <alignment horizontal="center" vertical="center"/>
      <protection locked="0"/>
    </xf>
    <xf numFmtId="0" fontId="95" fillId="0" borderId="2903" applyNumberFormat="0" applyFill="0" applyAlignment="0" applyProtection="0"/>
    <xf numFmtId="237" fontId="35" fillId="0" borderId="2916">
      <alignment horizontal="right" vertical="center"/>
      <protection locked="0"/>
    </xf>
    <xf numFmtId="4" fontId="27" fillId="19" borderId="2909" applyNumberFormat="0" applyProtection="0">
      <alignment horizontal="left" vertical="center" indent="1"/>
    </xf>
    <xf numFmtId="0" fontId="85" fillId="0" borderId="2920"/>
    <xf numFmtId="0" fontId="95" fillId="0" borderId="2915" applyNumberFormat="0" applyFill="0" applyAlignment="0" applyProtection="0"/>
    <xf numFmtId="4" fontId="27" fillId="19" borderId="2909" applyNumberFormat="0" applyProtection="0">
      <alignment horizontal="left" vertical="center" indent="1"/>
    </xf>
    <xf numFmtId="1" fontId="3" fillId="1" borderId="2874">
      <protection locked="0"/>
    </xf>
    <xf numFmtId="244" fontId="85" fillId="0" borderId="2918"/>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311" fontId="219" fillId="0" borderId="2875" applyBorder="0">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0" fontId="95" fillId="0" borderId="2915" applyNumberFormat="0" applyFill="0" applyAlignment="0" applyProtection="0"/>
    <xf numFmtId="311" fontId="219" fillId="0" borderId="2911" applyBorder="0">
      <protection locked="0"/>
    </xf>
    <xf numFmtId="0" fontId="85" fillId="0" borderId="2920"/>
    <xf numFmtId="274" fontId="35" fillId="0" borderId="2919"/>
    <xf numFmtId="235" fontId="35" fillId="0" borderId="2916">
      <alignment horizontal="right" vertical="center"/>
      <protection locked="0"/>
    </xf>
    <xf numFmtId="233"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 fontId="3" fillId="1" borderId="2898">
      <protection locked="0"/>
    </xf>
    <xf numFmtId="311" fontId="219" fillId="0" borderId="2899" applyBorder="0">
      <protection locked="0"/>
    </xf>
    <xf numFmtId="323" fontId="3" fillId="23" borderId="2876" applyFill="0" applyBorder="0" applyAlignment="0">
      <alignment horizontal="centerContinuous"/>
    </xf>
    <xf numFmtId="1" fontId="3" fillId="1" borderId="2910">
      <protection locked="0"/>
    </xf>
    <xf numFmtId="0" fontId="148" fillId="0" borderId="2877" applyNumberFormat="0" applyAlignment="0" applyProtection="0">
      <alignment horizontal="left" vertical="center"/>
    </xf>
    <xf numFmtId="323" fontId="3" fillId="23" borderId="2900" applyFill="0" applyBorder="0" applyAlignment="0">
      <alignment horizontal="centerContinuous"/>
    </xf>
    <xf numFmtId="0" fontId="148" fillId="0" borderId="2901" applyNumberFormat="0" applyAlignment="0" applyProtection="0">
      <alignment horizontal="left" vertical="center"/>
    </xf>
    <xf numFmtId="323" fontId="3" fillId="23" borderId="2912" applyFill="0" applyBorder="0" applyAlignment="0">
      <alignment horizontal="centerContinuous"/>
    </xf>
    <xf numFmtId="0" fontId="85" fillId="0" borderId="2884"/>
    <xf numFmtId="309" fontId="156" fillId="6" borderId="1987"/>
    <xf numFmtId="10" fontId="3" fillId="57" borderId="1987" applyNumberFormat="0" applyFont="0" applyBorder="0" applyAlignment="0" applyProtection="0">
      <protection locked="0"/>
    </xf>
    <xf numFmtId="0" fontId="85" fillId="0" borderId="2920"/>
    <xf numFmtId="274" fontId="35" fillId="0" borderId="2907"/>
    <xf numFmtId="240" fontId="26" fillId="0" borderId="2902" applyFill="0"/>
    <xf numFmtId="261" fontId="48" fillId="0" borderId="2068"/>
    <xf numFmtId="274" fontId="35" fillId="0" borderId="2883"/>
    <xf numFmtId="240" fontId="26" fillId="0" borderId="2878" applyFill="0"/>
    <xf numFmtId="240" fontId="26" fillId="0" borderId="2914"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906"/>
    <xf numFmtId="246" fontId="48" fillId="0" borderId="2068"/>
    <xf numFmtId="0" fontId="104" fillId="43" borderId="1987" applyProtection="0"/>
    <xf numFmtId="0" fontId="103" fillId="38" borderId="2905"/>
    <xf numFmtId="49" fontId="100" fillId="41" borderId="1987">
      <alignment horizontal="center"/>
    </xf>
    <xf numFmtId="236" fontId="35" fillId="0" borderId="2904">
      <alignment horizontal="right" vertical="center"/>
      <protection locked="0"/>
    </xf>
    <xf numFmtId="235" fontId="35" fillId="0" borderId="2904">
      <alignment horizontal="right" vertical="center"/>
      <protection locked="0"/>
    </xf>
    <xf numFmtId="234" fontId="35" fillId="0" borderId="2904">
      <alignment horizontal="right" vertical="center"/>
      <protection locked="0"/>
    </xf>
    <xf numFmtId="233" fontId="35" fillId="0" borderId="2904">
      <alignment horizontal="right" vertical="center"/>
      <protection locked="0"/>
    </xf>
    <xf numFmtId="237" fontId="35" fillId="0" borderId="2904">
      <alignment horizontal="right" vertical="center"/>
      <protection locked="0"/>
    </xf>
    <xf numFmtId="232" fontId="35" fillId="0" borderId="2904">
      <alignment horizontal="right" vertical="center"/>
      <protection locked="0"/>
    </xf>
    <xf numFmtId="0" fontId="35" fillId="0" borderId="2904">
      <alignment vertical="center"/>
      <protection locked="0"/>
    </xf>
    <xf numFmtId="236" fontId="35" fillId="0" borderId="2904">
      <alignment horizontal="center" vertical="center"/>
      <protection locked="0"/>
    </xf>
    <xf numFmtId="235" fontId="35" fillId="0" borderId="2904">
      <alignment horizontal="center" vertical="center"/>
      <protection locked="0"/>
    </xf>
    <xf numFmtId="234" fontId="35" fillId="0" borderId="2904">
      <alignment horizontal="center" vertical="center"/>
      <protection locked="0"/>
    </xf>
    <xf numFmtId="233" fontId="35" fillId="0" borderId="2904">
      <alignment horizontal="center" vertical="center"/>
      <protection locked="0"/>
    </xf>
    <xf numFmtId="15" fontId="35" fillId="0" borderId="2904">
      <alignment horizontal="center" vertical="center"/>
      <protection locked="0"/>
    </xf>
    <xf numFmtId="232" fontId="35" fillId="0" borderId="2904">
      <alignment horizontal="center" vertical="center"/>
      <protection locked="0"/>
    </xf>
    <xf numFmtId="0" fontId="95" fillId="0" borderId="2903" applyNumberFormat="0" applyFill="0" applyAlignment="0" applyProtection="0"/>
    <xf numFmtId="244" fontId="85" fillId="0" borderId="2882"/>
    <xf numFmtId="0" fontId="103" fillId="38" borderId="2917"/>
    <xf numFmtId="234" fontId="35" fillId="0" borderId="2916">
      <alignment horizontal="righ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0" fontId="103" fillId="38" borderId="2881"/>
    <xf numFmtId="233" fontId="35" fillId="0" borderId="2916">
      <alignment horizontal="center" vertical="center"/>
      <protection locked="0"/>
    </xf>
    <xf numFmtId="236" fontId="35" fillId="0" borderId="2880">
      <alignment horizontal="right" vertical="center"/>
      <protection locked="0"/>
    </xf>
    <xf numFmtId="235" fontId="35" fillId="0" borderId="2880">
      <alignment horizontal="right" vertical="center"/>
      <protection locked="0"/>
    </xf>
    <xf numFmtId="234" fontId="35" fillId="0" borderId="2880">
      <alignment horizontal="right" vertical="center"/>
      <protection locked="0"/>
    </xf>
    <xf numFmtId="233" fontId="35" fillId="0" borderId="2880">
      <alignment horizontal="right" vertical="center"/>
      <protection locked="0"/>
    </xf>
    <xf numFmtId="237" fontId="35" fillId="0" borderId="2880">
      <alignment horizontal="right" vertical="center"/>
      <protection locked="0"/>
    </xf>
    <xf numFmtId="232" fontId="35" fillId="0" borderId="2880">
      <alignment horizontal="right" vertical="center"/>
      <protection locked="0"/>
    </xf>
    <xf numFmtId="0" fontId="35" fillId="0" borderId="2880">
      <alignment vertical="center"/>
      <protection locked="0"/>
    </xf>
    <xf numFmtId="236" fontId="35" fillId="0" borderId="2880">
      <alignment horizontal="center" vertical="center"/>
      <protection locked="0"/>
    </xf>
    <xf numFmtId="235" fontId="35" fillId="0" borderId="2880">
      <alignment horizontal="center" vertical="center"/>
      <protection locked="0"/>
    </xf>
    <xf numFmtId="234" fontId="35" fillId="0" borderId="2880">
      <alignment horizontal="center" vertical="center"/>
      <protection locked="0"/>
    </xf>
    <xf numFmtId="233" fontId="35" fillId="0" borderId="2880">
      <alignment horizontal="center" vertical="center"/>
      <protection locked="0"/>
    </xf>
    <xf numFmtId="15" fontId="35" fillId="0" borderId="2880">
      <alignment horizontal="center" vertical="center"/>
      <protection locked="0"/>
    </xf>
    <xf numFmtId="232" fontId="35" fillId="0" borderId="2880">
      <alignment horizontal="center" vertical="center"/>
      <protection locked="0"/>
    </xf>
    <xf numFmtId="0" fontId="95" fillId="0" borderId="2879"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2" fontId="35" fillId="0" borderId="2916">
      <alignment horizontal="right" vertical="center"/>
      <protection locked="0"/>
    </xf>
    <xf numFmtId="233" fontId="35" fillId="0" borderId="2916">
      <alignment horizontal="right" vertical="center"/>
      <protection locked="0"/>
    </xf>
    <xf numFmtId="235" fontId="35" fillId="0" borderId="2916">
      <alignment horizontal="right" vertical="center"/>
      <protection locked="0"/>
    </xf>
    <xf numFmtId="0" fontId="95" fillId="0" borderId="2903" applyNumberFormat="0" applyFill="0" applyAlignment="0" applyProtection="0"/>
    <xf numFmtId="232"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3" fontId="79" fillId="10" borderId="2062" applyFont="0" applyAlignment="0" applyProtection="0"/>
    <xf numFmtId="0" fontId="103" fillId="38" borderId="2905"/>
    <xf numFmtId="244" fontId="85" fillId="0" borderId="2918"/>
    <xf numFmtId="244" fontId="85" fillId="0" borderId="290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44" fontId="85" fillId="0" borderId="2894"/>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261" fontId="48" fillId="0" borderId="2068"/>
    <xf numFmtId="240" fontId="26" fillId="0" borderId="2914" applyFill="0"/>
    <xf numFmtId="240" fontId="26" fillId="0" borderId="2902"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67" applyNumberFormat="0" applyFill="0" applyAlignment="0" applyProtection="0"/>
    <xf numFmtId="232" fontId="35" fillId="0" borderId="2868">
      <alignment horizontal="center" vertical="center"/>
      <protection locked="0"/>
    </xf>
    <xf numFmtId="15" fontId="35" fillId="0" borderId="2868">
      <alignment horizontal="center" vertical="center"/>
      <protection locked="0"/>
    </xf>
    <xf numFmtId="233" fontId="35" fillId="0" borderId="2868">
      <alignment horizontal="center" vertical="center"/>
      <protection locked="0"/>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0" fontId="35" fillId="0" borderId="2868">
      <alignment vertical="center"/>
      <protection locked="0"/>
    </xf>
    <xf numFmtId="232" fontId="35" fillId="0" borderId="2868">
      <alignment horizontal="right" vertical="center"/>
      <protection locked="0"/>
    </xf>
    <xf numFmtId="237" fontId="35" fillId="0" borderId="2868">
      <alignment horizontal="right" vertical="center"/>
      <protection locked="0"/>
    </xf>
    <xf numFmtId="233"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49" fontId="100" fillId="41" borderId="2062">
      <alignment horizontal="center"/>
    </xf>
    <xf numFmtId="0" fontId="103" fillId="38" borderId="2869"/>
    <xf numFmtId="0" fontId="104" fillId="43" borderId="2062" applyProtection="0"/>
    <xf numFmtId="1" fontId="109" fillId="9" borderId="2073"/>
    <xf numFmtId="244" fontId="85" fillId="0" borderId="2870"/>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908"/>
    <xf numFmtId="250" fontId="48" fillId="0" borderId="2068"/>
    <xf numFmtId="253" fontId="48" fillId="0" borderId="2068"/>
    <xf numFmtId="254" fontId="48" fillId="0" borderId="2068"/>
    <xf numFmtId="168" fontId="3" fillId="8" borderId="1987" applyNumberFormat="0" applyFont="0" applyBorder="0" applyAlignment="0" applyProtection="0"/>
    <xf numFmtId="261" fontId="48" fillId="0" borderId="2068"/>
    <xf numFmtId="265" fontId="48" fillId="0" borderId="2068"/>
    <xf numFmtId="266" fontId="48" fillId="0" borderId="2068"/>
    <xf numFmtId="0" fontId="110" fillId="43" borderId="1987" applyNumberFormat="0" applyFont="0" applyAlignment="0" applyProtection="0"/>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866" applyFill="0"/>
    <xf numFmtId="274" fontId="35" fillId="0" borderId="2871"/>
    <xf numFmtId="323" fontId="3" fillId="23" borderId="2912" applyFill="0" applyBorder="0" applyAlignment="0">
      <alignment horizontal="centerContinuous"/>
    </xf>
    <xf numFmtId="0" fontId="63" fillId="0" borderId="1987">
      <alignment horizontal="centerContinuous"/>
    </xf>
    <xf numFmtId="0" fontId="85" fillId="0" borderId="289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901"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91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889"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175" fontId="46" fillId="0" borderId="1987"/>
    <xf numFmtId="323" fontId="3" fillId="23" borderId="2888"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0" fontId="85" fillId="0" borderId="2872"/>
    <xf numFmtId="235" fontId="35" fillId="0" borderId="2916">
      <alignment horizontal="right" vertical="center"/>
      <protection locked="0"/>
    </xf>
    <xf numFmtId="49" fontId="100" fillId="41" borderId="1987">
      <alignment horizontal="center"/>
    </xf>
    <xf numFmtId="0" fontId="103" fillId="38" borderId="2917"/>
    <xf numFmtId="0" fontId="104" fillId="43" borderId="1987" applyProtection="0"/>
    <xf numFmtId="244" fontId="85" fillId="0" borderId="2918"/>
    <xf numFmtId="274" fontId="35" fillId="0" borderId="2919"/>
    <xf numFmtId="0" fontId="147" fillId="10" borderId="1987">
      <alignment horizontal="right"/>
    </xf>
    <xf numFmtId="309" fontId="156" fillId="6" borderId="1987"/>
    <xf numFmtId="0" fontId="85" fillId="0" borderId="292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91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175" fontId="80" fillId="0" borderId="2081">
      <alignment vertical="center"/>
    </xf>
    <xf numFmtId="4" fontId="27" fillId="19" borderId="2909" applyNumberFormat="0" applyProtection="0">
      <alignment horizontal="left" vertical="center" indent="1"/>
    </xf>
    <xf numFmtId="9" fontId="36" fillId="71" borderId="2062" applyProtection="0">
      <alignment horizontal="right"/>
      <protection locked="0"/>
    </xf>
    <xf numFmtId="311" fontId="219" fillId="0" borderId="2887" applyBorder="0">
      <protection locked="0"/>
    </xf>
    <xf numFmtId="0" fontId="59" fillId="74" borderId="2089">
      <alignment horizontal="left" vertical="center" wrapText="1"/>
    </xf>
    <xf numFmtId="1" fontId="3" fillId="1" borderId="2886">
      <protection locked="0"/>
    </xf>
    <xf numFmtId="0" fontId="35" fillId="0" borderId="2069" applyNumberFormat="0" applyFill="0" applyAlignment="0" applyProtection="0"/>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0" fontId="148" fillId="0" borderId="2865" applyNumberFormat="0" applyAlignment="0" applyProtection="0">
      <alignment horizontal="left" vertical="center"/>
    </xf>
    <xf numFmtId="236" fontId="35" fillId="0" borderId="2904">
      <alignment horizontal="center"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17"/>
    <xf numFmtId="0" fontId="103" fillId="38" borderId="2905"/>
    <xf numFmtId="244" fontId="85" fillId="0" borderId="2906"/>
    <xf numFmtId="274" fontId="35" fillId="0" borderId="2907"/>
    <xf numFmtId="185" fontId="47" fillId="57" borderId="1987" applyFont="0" applyFill="0" applyBorder="0" applyAlignment="0" applyProtection="0">
      <protection locked="0"/>
    </xf>
    <xf numFmtId="0" fontId="85" fillId="0" borderId="2908"/>
    <xf numFmtId="311" fontId="219" fillId="0" borderId="2899" applyBorder="0">
      <protection locked="0"/>
    </xf>
    <xf numFmtId="323" fontId="3" fillId="23" borderId="2864" applyFill="0" applyBorder="0" applyAlignment="0">
      <alignment horizontal="centerContinuous"/>
    </xf>
    <xf numFmtId="0" fontId="35" fillId="0" borderId="2916">
      <alignment vertical="center"/>
      <protection locked="0"/>
    </xf>
    <xf numFmtId="237"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49" fontId="36" fillId="0" borderId="2082"/>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0" fontId="118" fillId="21" borderId="1987"/>
    <xf numFmtId="49" fontId="253" fillId="47" borderId="2062">
      <alignment horizontal="center"/>
    </xf>
    <xf numFmtId="175" fontId="43" fillId="0" borderId="2062" applyBorder="0"/>
    <xf numFmtId="175" fontId="46" fillId="0" borderId="2062"/>
    <xf numFmtId="4" fontId="27" fillId="19" borderId="2897" applyNumberFormat="0" applyProtection="0">
      <alignment horizontal="left" vertical="center" indent="1"/>
    </xf>
    <xf numFmtId="4" fontId="27" fillId="19" borderId="292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91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897" applyNumberFormat="0" applyProtection="0">
      <alignment horizontal="left" vertical="center" indent="1"/>
    </xf>
    <xf numFmtId="3" fontId="217" fillId="10" borderId="2088" applyBorder="0">
      <alignment vertical="center"/>
    </xf>
    <xf numFmtId="0" fontId="95" fillId="0" borderId="2891" applyNumberFormat="0" applyFill="0" applyAlignment="0" applyProtection="0"/>
    <xf numFmtId="232" fontId="35" fillId="0" borderId="2892">
      <alignment horizontal="center" vertical="center"/>
      <protection locked="0"/>
    </xf>
    <xf numFmtId="311" fontId="219" fillId="0" borderId="2863" applyBorder="0">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0" fontId="59" fillId="74" borderId="2089">
      <alignment horizontal="left" vertical="center" wrapText="1"/>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1" fontId="3" fillId="1" borderId="2862">
      <protection locked="0"/>
    </xf>
    <xf numFmtId="0" fontId="103" fillId="38" borderId="2893"/>
    <xf numFmtId="311" fontId="219" fillId="0" borderId="2887" applyBorder="0">
      <protection locked="0"/>
    </xf>
    <xf numFmtId="0" fontId="85" fillId="0" borderId="290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0" fontId="103" fillId="38" borderId="2893"/>
    <xf numFmtId="250" fontId="48" fillId="0" borderId="2068"/>
    <xf numFmtId="244" fontId="85" fillId="0" borderId="2894"/>
    <xf numFmtId="274" fontId="35" fillId="0" borderId="2907"/>
    <xf numFmtId="274" fontId="35" fillId="0" borderId="2895"/>
    <xf numFmtId="8" fontId="141" fillId="0" borderId="2077">
      <protection locked="0"/>
    </xf>
    <xf numFmtId="0" fontId="85" fillId="0" borderId="2896"/>
    <xf numFmtId="49" fontId="36" fillId="0" borderId="2082"/>
    <xf numFmtId="311" fontId="219" fillId="0" borderId="2911" applyBorder="0">
      <protection locked="0"/>
    </xf>
    <xf numFmtId="237" fontId="35" fillId="0" borderId="2904">
      <alignment horizontal="right" vertical="center"/>
      <protection locked="0"/>
    </xf>
    <xf numFmtId="175" fontId="40" fillId="0" borderId="2011">
      <protection locked="0"/>
    </xf>
    <xf numFmtId="1" fontId="3" fillId="1" borderId="289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915" applyNumberFormat="0" applyFill="0" applyAlignment="0" applyProtection="0"/>
    <xf numFmtId="0" fontId="3" fillId="11" borderId="2067" applyNumberFormat="0">
      <alignment horizontal="left" vertical="center"/>
    </xf>
    <xf numFmtId="4" fontId="27" fillId="19" borderId="2753"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895"/>
    <xf numFmtId="49" fontId="36" fillId="0" borderId="2082"/>
    <xf numFmtId="237" fontId="35" fillId="0" borderId="2916">
      <alignment horizontal="right" vertical="center"/>
      <protection locked="0"/>
    </xf>
    <xf numFmtId="0" fontId="35" fillId="0" borderId="2904">
      <alignment vertical="center"/>
      <protection locked="0"/>
    </xf>
    <xf numFmtId="311" fontId="219" fillId="0" borderId="2863" applyBorder="0">
      <protection locked="0"/>
    </xf>
    <xf numFmtId="49" fontId="100" fillId="41" borderId="2062">
      <alignment horizontal="center"/>
    </xf>
    <xf numFmtId="235" fontId="35" fillId="0" borderId="2904">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916">
      <alignment horizontal="right" vertical="center"/>
      <protection locked="0"/>
    </xf>
    <xf numFmtId="236" fontId="35" fillId="0" borderId="291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904">
      <alignment horizontal="right" vertical="center"/>
      <protection locked="0"/>
    </xf>
    <xf numFmtId="237" fontId="35" fillId="0" borderId="2904">
      <alignment horizontal="right" vertical="center"/>
      <protection locked="0"/>
    </xf>
    <xf numFmtId="49" fontId="36" fillId="0" borderId="2082"/>
    <xf numFmtId="233" fontId="35" fillId="0" borderId="291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892">
      <alignment horizontal="center" vertical="center"/>
      <protection locked="0"/>
    </xf>
    <xf numFmtId="311" fontId="219" fillId="0" borderId="2863" applyBorder="0">
      <protection locked="0"/>
    </xf>
    <xf numFmtId="0" fontId="59" fillId="74" borderId="2089">
      <alignment horizontal="left" vertical="center" wrapText="1"/>
    </xf>
    <xf numFmtId="274" fontId="35" fillId="0" borderId="2907"/>
    <xf numFmtId="4" fontId="27" fillId="19" borderId="2873" applyNumberFormat="0" applyProtection="0">
      <alignment horizontal="left" vertical="center" indent="1"/>
    </xf>
    <xf numFmtId="274" fontId="35" fillId="0" borderId="2907"/>
    <xf numFmtId="323" fontId="3" fillId="23" borderId="2900" applyFill="0" applyBorder="0" applyAlignment="0">
      <alignment horizontal="centerContinuous"/>
    </xf>
    <xf numFmtId="232" fontId="35" fillId="0" borderId="2904">
      <alignment horizontal="right" vertical="center"/>
      <protection locked="0"/>
    </xf>
    <xf numFmtId="0" fontId="56" fillId="31" borderId="2060" applyNumberFormat="0" applyFont="0" applyAlignment="0" applyProtection="0"/>
    <xf numFmtId="0" fontId="148" fillId="0" borderId="2913"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890" applyFill="0"/>
    <xf numFmtId="246" fontId="48" fillId="0" borderId="2068"/>
    <xf numFmtId="250" fontId="48" fillId="0" borderId="2068"/>
    <xf numFmtId="261" fontId="48" fillId="0" borderId="2068"/>
    <xf numFmtId="234" fontId="35" fillId="0" borderId="2916">
      <alignment horizontal="right" vertical="center"/>
      <protection locked="0"/>
    </xf>
    <xf numFmtId="0" fontId="148" fillId="0" borderId="2865" applyNumberFormat="0" applyAlignment="0" applyProtection="0">
      <alignment horizontal="left" vertical="center"/>
    </xf>
    <xf numFmtId="323" fontId="3" fillId="23" borderId="2864" applyFill="0" applyBorder="0" applyAlignment="0">
      <alignment horizontal="centerContinuous"/>
    </xf>
    <xf numFmtId="233" fontId="35" fillId="0" borderId="2892">
      <alignment horizontal="center" vertical="center"/>
      <protection locked="0"/>
    </xf>
    <xf numFmtId="311" fontId="219" fillId="0" borderId="2899" applyBorder="0">
      <protection locked="0"/>
    </xf>
    <xf numFmtId="233" fontId="35" fillId="0" borderId="2904">
      <alignment horizontal="center" vertical="center"/>
      <protection locked="0"/>
    </xf>
    <xf numFmtId="202" fontId="115" fillId="18" borderId="2069">
      <alignment horizontal="right"/>
      <protection hidden="1"/>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0" fontId="35" fillId="0" borderId="2868">
      <alignment vertical="center"/>
      <protection locked="0"/>
    </xf>
    <xf numFmtId="232" fontId="35" fillId="0" borderId="2868">
      <alignment horizontal="right" vertical="center"/>
      <protection locked="0"/>
    </xf>
    <xf numFmtId="237" fontId="35" fillId="0" borderId="2868">
      <alignment horizontal="right" vertical="center"/>
      <protection locked="0"/>
    </xf>
    <xf numFmtId="233"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0" fontId="103" fillId="38" borderId="2869"/>
    <xf numFmtId="0" fontId="35" fillId="0" borderId="2916">
      <alignment vertical="center"/>
      <protection locked="0"/>
    </xf>
    <xf numFmtId="244" fontId="85" fillId="0" borderId="2870"/>
    <xf numFmtId="274" fontId="35" fillId="0" borderId="2871"/>
    <xf numFmtId="0" fontId="147" fillId="10" borderId="1987">
      <alignment horizontal="right"/>
    </xf>
    <xf numFmtId="0" fontId="85" fillId="0" borderId="2872"/>
    <xf numFmtId="311" fontId="219" fillId="0" borderId="2875" applyBorder="0">
      <protection locked="0"/>
    </xf>
    <xf numFmtId="1" fontId="3" fillId="1" borderId="2874">
      <protection locked="0"/>
    </xf>
    <xf numFmtId="172" fontId="55" fillId="9" borderId="1987">
      <alignment horizontal="right"/>
      <protection locked="0"/>
    </xf>
    <xf numFmtId="0" fontId="95" fillId="0" borderId="2879" applyNumberFormat="0" applyFill="0" applyAlignment="0" applyProtection="0"/>
    <xf numFmtId="232"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0" fontId="35" fillId="0" borderId="2880">
      <alignment vertical="center"/>
      <protection locked="0"/>
    </xf>
    <xf numFmtId="232" fontId="35" fillId="0" borderId="2880">
      <alignment horizontal="right" vertical="center"/>
      <protection locked="0"/>
    </xf>
    <xf numFmtId="237" fontId="35" fillId="0" borderId="2880">
      <alignment horizontal="right" vertical="center"/>
      <protection locked="0"/>
    </xf>
    <xf numFmtId="233"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0" fontId="103" fillId="38" borderId="2881"/>
    <xf numFmtId="244" fontId="85" fillId="0" borderId="2882"/>
    <xf numFmtId="274" fontId="35" fillId="0" borderId="2883"/>
    <xf numFmtId="0" fontId="85" fillId="0" borderId="2884"/>
    <xf numFmtId="237"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32" fontId="35" fillId="0" borderId="2916">
      <alignment horizontal="center" vertical="center"/>
      <protection locked="0"/>
    </xf>
    <xf numFmtId="235" fontId="35" fillId="0" borderId="2916">
      <alignment horizontal="center" vertical="center"/>
      <protection locked="0"/>
    </xf>
    <xf numFmtId="311" fontId="219" fillId="0" borderId="2875" applyBorder="0">
      <protection locked="0"/>
    </xf>
    <xf numFmtId="0" fontId="103" fillId="38" borderId="2917"/>
    <xf numFmtId="233" fontId="35" fillId="0" borderId="2904">
      <alignment horizontal="right" vertical="center"/>
      <protection locked="0"/>
    </xf>
    <xf numFmtId="235" fontId="35" fillId="0" borderId="2904">
      <alignment horizontal="right" vertical="center"/>
      <protection locked="0"/>
    </xf>
    <xf numFmtId="0" fontId="103" fillId="38" borderId="2905"/>
    <xf numFmtId="236" fontId="35" fillId="0" borderId="2892">
      <alignment horizontal="right" vertical="center"/>
      <protection locked="0"/>
    </xf>
    <xf numFmtId="0" fontId="85" fillId="0" borderId="2908"/>
    <xf numFmtId="4" fontId="27" fillId="19" borderId="2885" applyNumberFormat="0" applyProtection="0">
      <alignment horizontal="left" vertical="center" indent="1"/>
    </xf>
    <xf numFmtId="234" fontId="35" fillId="0" borderId="2904">
      <alignment horizontal="center" vertical="center"/>
      <protection locked="0"/>
    </xf>
    <xf numFmtId="0" fontId="35" fillId="0" borderId="2904">
      <alignment vertical="center"/>
      <protection locked="0"/>
    </xf>
    <xf numFmtId="244" fontId="85" fillId="0" borderId="2918"/>
    <xf numFmtId="233" fontId="35" fillId="0" borderId="2904">
      <alignment horizontal="right" vertical="center"/>
      <protection locked="0"/>
    </xf>
    <xf numFmtId="15" fontId="35" fillId="0" borderId="2904">
      <alignment horizontal="center" vertical="center"/>
      <protection locked="0"/>
    </xf>
    <xf numFmtId="0" fontId="95" fillId="0" borderId="2879" applyNumberFormat="0" applyFill="0" applyAlignment="0" applyProtection="0"/>
    <xf numFmtId="232"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0" fontId="35" fillId="0" borderId="2880">
      <alignment vertical="center"/>
      <protection locked="0"/>
    </xf>
    <xf numFmtId="232" fontId="35" fillId="0" borderId="2880">
      <alignment horizontal="right" vertical="center"/>
      <protection locked="0"/>
    </xf>
    <xf numFmtId="237" fontId="35" fillId="0" borderId="2880">
      <alignment horizontal="right" vertical="center"/>
      <protection locked="0"/>
    </xf>
    <xf numFmtId="233"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0" fontId="103" fillId="38" borderId="2881"/>
    <xf numFmtId="232" fontId="35" fillId="0" borderId="2916">
      <alignment horizontal="right" vertical="center"/>
      <protection locked="0"/>
    </xf>
    <xf numFmtId="274" fontId="35" fillId="0" borderId="2919"/>
    <xf numFmtId="274" fontId="35" fillId="0" borderId="2883"/>
    <xf numFmtId="0" fontId="85" fillId="0" borderId="2884"/>
    <xf numFmtId="0" fontId="148" fillId="0" borderId="2877" applyNumberFormat="0" applyAlignment="0" applyProtection="0">
      <alignment horizontal="left" vertical="center"/>
    </xf>
    <xf numFmtId="323" fontId="3" fillId="23" borderId="2876" applyFill="0" applyBorder="0" applyAlignment="0">
      <alignment horizontal="centerContinuous"/>
    </xf>
    <xf numFmtId="311" fontId="219" fillId="0" borderId="2875" applyBorder="0">
      <protection locked="0"/>
    </xf>
    <xf numFmtId="0" fontId="85" fillId="0" borderId="2920"/>
    <xf numFmtId="0" fontId="95" fillId="0" borderId="2915" applyNumberFormat="0" applyFill="0" applyAlignment="0" applyProtection="0"/>
    <xf numFmtId="237" fontId="35" fillId="0" borderId="2916">
      <alignment horizontal="right" vertical="center"/>
      <protection locked="0"/>
    </xf>
    <xf numFmtId="0" fontId="115" fillId="18" borderId="2069" applyProtection="0">
      <alignment horizontal="right"/>
      <protection locked="0"/>
    </xf>
    <xf numFmtId="311" fontId="219" fillId="0" borderId="2887" applyBorder="0">
      <protection locked="0"/>
    </xf>
    <xf numFmtId="0" fontId="59" fillId="74" borderId="2089">
      <alignment horizontal="left" vertical="center" wrapText="1"/>
    </xf>
    <xf numFmtId="244" fontId="85" fillId="0" borderId="2906"/>
    <xf numFmtId="234" fontId="35" fillId="0" borderId="2904">
      <alignment horizontal="center" vertical="center"/>
      <protection locked="0"/>
    </xf>
    <xf numFmtId="4" fontId="27" fillId="19" borderId="2897" applyNumberFormat="0" applyProtection="0">
      <alignment horizontal="left" vertical="center" indent="1"/>
    </xf>
    <xf numFmtId="0" fontId="95" fillId="0" borderId="2915"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40" fontId="26" fillId="0" borderId="2890" applyFill="0"/>
    <xf numFmtId="274" fontId="35" fillId="0" borderId="2895"/>
    <xf numFmtId="0" fontId="85" fillId="0" borderId="2896"/>
    <xf numFmtId="0" fontId="148" fillId="0" borderId="2889" applyNumberFormat="0" applyAlignment="0" applyProtection="0">
      <alignment horizontal="left" vertical="center"/>
    </xf>
    <xf numFmtId="323" fontId="3" fillId="23" borderId="2888" applyFill="0" applyBorder="0" applyAlignment="0">
      <alignment horizontal="centerContinuous"/>
    </xf>
    <xf numFmtId="311" fontId="219" fillId="0" borderId="2887" applyBorder="0">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44" fontId="85" fillId="0" borderId="2906"/>
    <xf numFmtId="274" fontId="35" fillId="0" borderId="2907"/>
    <xf numFmtId="0" fontId="85" fillId="0" borderId="2908"/>
    <xf numFmtId="0" fontId="148" fillId="0" borderId="2913" applyNumberFormat="0" applyAlignment="0" applyProtection="0">
      <alignment horizontal="left" vertical="center"/>
    </xf>
    <xf numFmtId="311" fontId="219" fillId="0" borderId="2911" applyBorder="0">
      <protection locked="0"/>
    </xf>
    <xf numFmtId="4" fontId="27" fillId="19" borderId="2921" applyNumberFormat="0" applyProtection="0">
      <alignment horizontal="left" vertical="center" indent="1"/>
    </xf>
    <xf numFmtId="311" fontId="219" fillId="0" borderId="2899" applyBorder="0">
      <protection locked="0"/>
    </xf>
    <xf numFmtId="274" fontId="35" fillId="0" borderId="2919"/>
    <xf numFmtId="232" fontId="35" fillId="0" borderId="2904">
      <alignment horizontal="right" vertical="center"/>
      <protection locked="0"/>
    </xf>
    <xf numFmtId="4" fontId="27" fillId="19" borderId="2909" applyNumberFormat="0" applyProtection="0">
      <alignment horizontal="left" vertical="center" indent="1"/>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40" fontId="26" fillId="0" borderId="2902" applyFill="0"/>
    <xf numFmtId="274" fontId="35" fillId="0" borderId="2907"/>
    <xf numFmtId="0" fontId="85" fillId="0" borderId="2908"/>
    <xf numFmtId="0" fontId="148" fillId="0" borderId="2901" applyNumberFormat="0" applyAlignment="0" applyProtection="0">
      <alignment horizontal="left" vertical="center"/>
    </xf>
    <xf numFmtId="323" fontId="3" fillId="23" borderId="2900" applyFill="0" applyBorder="0" applyAlignment="0">
      <alignment horizontal="centerContinuous"/>
    </xf>
    <xf numFmtId="311" fontId="219" fillId="0" borderId="2899" applyBorder="0">
      <protection locked="0"/>
    </xf>
    <xf numFmtId="0" fontId="35" fillId="0" borderId="1987" applyFill="0">
      <alignment horizontal="center" vertical="center"/>
    </xf>
    <xf numFmtId="4" fontId="27" fillId="19" borderId="2921" applyNumberFormat="0" applyProtection="0">
      <alignment horizontal="left" vertical="center" indent="1"/>
    </xf>
    <xf numFmtId="311" fontId="219" fillId="0" borderId="2899" applyBorder="0">
      <protection locked="0"/>
    </xf>
    <xf numFmtId="4" fontId="27" fillId="19" borderId="2909" applyNumberFormat="0" applyProtection="0">
      <alignment horizontal="left" vertical="center" indent="1"/>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74" fontId="35" fillId="0" borderId="2907"/>
    <xf numFmtId="0" fontId="85" fillId="0" borderId="2908"/>
    <xf numFmtId="10" fontId="3" fillId="64" borderId="1987" applyNumberFormat="0" applyBorder="0" applyAlignment="0" applyProtection="0"/>
    <xf numFmtId="311" fontId="219" fillId="0" borderId="2899" applyBorder="0">
      <protection locked="0"/>
    </xf>
    <xf numFmtId="274" fontId="35" fillId="0" borderId="2919"/>
    <xf numFmtId="311"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74" fontId="35" fillId="0" borderId="2919"/>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311"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0" fontId="26" fillId="0" borderId="2914" applyFill="0"/>
    <xf numFmtId="274" fontId="35" fillId="0" borderId="2919"/>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49" fontId="100" fillId="41" borderId="2062">
      <alignment horizontal="center"/>
    </xf>
    <xf numFmtId="0" fontId="104" fillId="43" borderId="2062" applyProtection="0"/>
    <xf numFmtId="240" fontId="26" fillId="0" borderId="2926" applyFill="0"/>
    <xf numFmtId="0" fontId="147" fillId="10" borderId="2062">
      <alignment horizontal="right"/>
    </xf>
    <xf numFmtId="10" fontId="3" fillId="57" borderId="2062" applyNumberFormat="0" applyFont="0" applyBorder="0" applyAlignment="0" applyProtection="0">
      <protection locked="0"/>
    </xf>
    <xf numFmtId="309" fontId="156" fillId="6" borderId="2062"/>
    <xf numFmtId="0" fontId="148" fillId="0" borderId="2925" applyNumberFormat="0" applyAlignment="0" applyProtection="0">
      <alignment horizontal="left" vertical="center"/>
    </xf>
    <xf numFmtId="323" fontId="3" fillId="23" borderId="2924" applyFill="0" applyBorder="0" applyAlignment="0">
      <alignment horizontal="centerContinuous"/>
    </xf>
    <xf numFmtId="0" fontId="35" fillId="0" borderId="2928">
      <alignment vertical="center"/>
      <protection locked="0"/>
    </xf>
    <xf numFmtId="233" fontId="35" fillId="0" borderId="3023">
      <alignment horizontal="center" vertical="center"/>
      <protection locked="0"/>
    </xf>
    <xf numFmtId="10" fontId="3" fillId="57" borderId="2062" applyNumberFormat="0" applyFont="0" applyBorder="0" applyAlignment="0" applyProtection="0">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5" fontId="35" fillId="0" borderId="2928">
      <alignment horizontal="center" vertical="center"/>
      <protection locked="0"/>
    </xf>
    <xf numFmtId="0" fontId="35" fillId="0" borderId="2928">
      <alignment vertical="center"/>
      <protection locked="0"/>
    </xf>
    <xf numFmtId="236" fontId="35" fillId="0" borderId="2976">
      <alignment horizontal="center" vertical="center"/>
      <protection locked="0"/>
    </xf>
    <xf numFmtId="0" fontId="103" fillId="38" borderId="3001"/>
    <xf numFmtId="235" fontId="35" fillId="0" borderId="3023">
      <alignment horizontal="right" vertical="center"/>
      <protection locked="0"/>
    </xf>
    <xf numFmtId="15" fontId="35" fillId="0" borderId="2952">
      <alignment horizontal="center" vertical="center"/>
      <protection locked="0"/>
    </xf>
    <xf numFmtId="0" fontId="95" fillId="0" borderId="2951" applyNumberFormat="0" applyFill="0" applyAlignment="0" applyProtection="0"/>
    <xf numFmtId="236" fontId="35" fillId="0" borderId="3012">
      <alignment horizontal="right" vertical="center"/>
      <protection locked="0"/>
    </xf>
    <xf numFmtId="4" fontId="27" fillId="19" borderId="2735" applyNumberFormat="0" applyProtection="0">
      <alignment horizontal="left" vertical="center" indent="1"/>
    </xf>
    <xf numFmtId="235" fontId="35" fillId="0" borderId="2940">
      <alignment horizontal="center" vertical="center"/>
      <protection locked="0"/>
    </xf>
    <xf numFmtId="0" fontId="95" fillId="0" borderId="2939" applyNumberFormat="0" applyFill="0" applyAlignment="0" applyProtection="0"/>
    <xf numFmtId="233" fontId="35" fillId="0" borderId="3012">
      <alignment horizontal="center" vertical="center"/>
      <protection locked="0"/>
    </xf>
    <xf numFmtId="15" fontId="35" fillId="0" borderId="3023">
      <alignment horizontal="center" vertical="center"/>
      <protection locked="0"/>
    </xf>
    <xf numFmtId="236" fontId="35" fillId="0" borderId="3048">
      <alignment horizontal="center" vertical="center"/>
      <protection locked="0"/>
    </xf>
    <xf numFmtId="274" fontId="35" fillId="0" borderId="2943"/>
    <xf numFmtId="235" fontId="35" fillId="0" borderId="2964">
      <alignment horizontal="right" vertical="center"/>
      <protection locked="0"/>
    </xf>
    <xf numFmtId="236" fontId="35" fillId="0" borderId="3000">
      <alignment horizontal="right" vertical="center"/>
      <protection locked="0"/>
    </xf>
    <xf numFmtId="0" fontId="85" fillId="0" borderId="2932"/>
    <xf numFmtId="232" fontId="35" fillId="0" borderId="2952">
      <alignment horizontal="right" vertical="center"/>
      <protection locked="0"/>
    </xf>
    <xf numFmtId="1" fontId="3" fillId="1" borderId="3018">
      <protection locked="0"/>
    </xf>
    <xf numFmtId="232" fontId="35" fillId="0" borderId="2928">
      <alignment horizontal="right" vertical="center"/>
      <protection locked="0"/>
    </xf>
    <xf numFmtId="234" fontId="35" fillId="0" borderId="2928">
      <alignment horizontal="center" vertical="center"/>
      <protection locked="0"/>
    </xf>
    <xf numFmtId="236" fontId="35" fillId="0" borderId="2928">
      <alignment horizontal="center" vertical="center"/>
      <protection locked="0"/>
    </xf>
    <xf numFmtId="323" fontId="3" fillId="23" borderId="2960" applyFill="0" applyBorder="0" applyAlignment="0">
      <alignment horizontal="centerContinuous"/>
    </xf>
    <xf numFmtId="0" fontId="148" fillId="0" borderId="3020" applyNumberFormat="0" applyAlignment="0" applyProtection="0">
      <alignment horizontal="left" vertical="center"/>
    </xf>
    <xf numFmtId="232" fontId="35" fillId="0" borderId="2964">
      <alignment horizontal="center" vertical="center"/>
      <protection locked="0"/>
    </xf>
    <xf numFmtId="0" fontId="35" fillId="0" borderId="3048">
      <alignment vertical="center"/>
      <protection locked="0"/>
    </xf>
    <xf numFmtId="49" fontId="36" fillId="0" borderId="2082"/>
    <xf numFmtId="270" fontId="115" fillId="46" borderId="2069">
      <protection hidden="1"/>
    </xf>
    <xf numFmtId="15" fontId="35" fillId="0" borderId="3012">
      <alignment horizontal="center" vertical="center"/>
      <protection locked="0"/>
    </xf>
    <xf numFmtId="0" fontId="103" fillId="38" borderId="3024"/>
    <xf numFmtId="0" fontId="85" fillId="0" borderId="2993"/>
    <xf numFmtId="233" fontId="35" fillId="0" borderId="2952">
      <alignment horizontal="center" vertical="center"/>
      <protection locked="0"/>
    </xf>
    <xf numFmtId="244" fontId="85" fillId="0" borderId="3014"/>
    <xf numFmtId="237" fontId="35" fillId="0" borderId="3036">
      <alignment horizontal="right" vertical="center"/>
      <protection locked="0"/>
    </xf>
    <xf numFmtId="0" fontId="118" fillId="21" borderId="2062"/>
    <xf numFmtId="0" fontId="110" fillId="43" borderId="2062" applyNumberFormat="0" applyFont="0" applyAlignment="0" applyProtection="0"/>
    <xf numFmtId="237" fontId="35" fillId="0" borderId="2976">
      <alignment horizontal="right" vertical="center"/>
      <protection locked="0"/>
    </xf>
    <xf numFmtId="323" fontId="3" fillId="23" borderId="3044" applyFill="0" applyBorder="0" applyAlignment="0">
      <alignment horizontal="centerContinuous"/>
    </xf>
    <xf numFmtId="9" fontId="36" fillId="71" borderId="2062" applyProtection="0">
      <alignment horizontal="right"/>
      <protection locked="0"/>
    </xf>
    <xf numFmtId="311" fontId="219" fillId="0" borderId="3007" applyBorder="0">
      <protection locked="0"/>
    </xf>
    <xf numFmtId="235" fontId="35" fillId="0" borderId="2989">
      <alignment horizontal="center" vertical="center"/>
      <protection locked="0"/>
    </xf>
    <xf numFmtId="235" fontId="35" fillId="0" borderId="2976">
      <alignment horizontal="right" vertical="center"/>
      <protection locked="0"/>
    </xf>
    <xf numFmtId="274" fontId="35" fillId="0" borderId="3015"/>
    <xf numFmtId="311" fontId="219" fillId="0" borderId="2959" applyBorder="0">
      <protection locked="0"/>
    </xf>
    <xf numFmtId="4" fontId="27" fillId="19" borderId="3017" applyNumberFormat="0" applyProtection="0">
      <alignment horizontal="left" vertical="center" indent="1"/>
    </xf>
    <xf numFmtId="235" fontId="35" fillId="0" borderId="3012">
      <alignment horizontal="center" vertical="center"/>
      <protection locked="0"/>
    </xf>
    <xf numFmtId="236" fontId="35" fillId="0" borderId="3048">
      <alignment horizontal="center" vertical="center"/>
      <protection locked="0"/>
    </xf>
    <xf numFmtId="234" fontId="35" fillId="0" borderId="3012">
      <alignment horizontal="right" vertical="center"/>
      <protection locked="0"/>
    </xf>
    <xf numFmtId="234" fontId="35" fillId="0" borderId="3012">
      <alignment horizontal="center" vertical="center"/>
      <protection locked="0"/>
    </xf>
    <xf numFmtId="0" fontId="85" fillId="0" borderId="2920"/>
    <xf numFmtId="235" fontId="35" fillId="0" borderId="3012">
      <alignment horizontal="right" vertical="center"/>
      <protection locked="0"/>
    </xf>
    <xf numFmtId="311" fontId="219" fillId="0" borderId="3007" applyBorder="0">
      <protection locked="0"/>
    </xf>
    <xf numFmtId="274" fontId="35" fillId="0" borderId="2919"/>
    <xf numFmtId="0" fontId="103" fillId="38" borderId="2917"/>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0" fontId="35" fillId="0" borderId="3012">
      <alignment vertical="center"/>
      <protection locked="0"/>
    </xf>
    <xf numFmtId="236" fontId="35" fillId="0" borderId="3012">
      <alignment horizontal="center" vertical="center"/>
      <protection locked="0"/>
    </xf>
    <xf numFmtId="0" fontId="103" fillId="38" borderId="3024"/>
    <xf numFmtId="311" fontId="219" fillId="0" borderId="2911" applyBorder="0">
      <protection locked="0"/>
    </xf>
    <xf numFmtId="234" fontId="35" fillId="0" borderId="2989">
      <alignment horizontal="center" vertical="center"/>
      <protection locked="0"/>
    </xf>
    <xf numFmtId="0" fontId="85" fillId="0" borderId="2920"/>
    <xf numFmtId="236" fontId="35" fillId="0" borderId="3012">
      <alignment horizontal="right" vertical="center"/>
      <protection locked="0"/>
    </xf>
    <xf numFmtId="234" fontId="35" fillId="0" borderId="3012">
      <alignment horizontal="center" vertical="center"/>
      <protection locked="0"/>
    </xf>
    <xf numFmtId="274" fontId="35" fillId="0" borderId="2919"/>
    <xf numFmtId="244" fontId="85" fillId="0" borderId="2918"/>
    <xf numFmtId="0" fontId="103" fillId="38" borderId="2917"/>
    <xf numFmtId="233" fontId="35" fillId="0" borderId="2964">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4" fontId="27" fillId="19" borderId="2921" applyNumberFormat="0" applyProtection="0">
      <alignment horizontal="left" vertical="center" indent="1"/>
    </xf>
    <xf numFmtId="236" fontId="35" fillId="0" borderId="3036">
      <alignment horizontal="center" vertical="center"/>
      <protection locked="0"/>
    </xf>
    <xf numFmtId="0" fontId="85" fillId="0" borderId="2968"/>
    <xf numFmtId="233" fontId="35" fillId="0" borderId="3023">
      <alignment horizontal="right" vertical="center"/>
      <protection locked="0"/>
    </xf>
    <xf numFmtId="234" fontId="35" fillId="0" borderId="2976">
      <alignment horizontal="center" vertical="center"/>
      <protection locked="0"/>
    </xf>
    <xf numFmtId="232" fontId="35" fillId="0" borderId="3036">
      <alignment horizontal="center" vertical="center"/>
      <protection locked="0"/>
    </xf>
    <xf numFmtId="0" fontId="103" fillId="38" borderId="3024"/>
    <xf numFmtId="0" fontId="85" fillId="0" borderId="3004"/>
    <xf numFmtId="274" fontId="35" fillId="0" borderId="2931"/>
    <xf numFmtId="0" fontId="85" fillId="0" borderId="3016"/>
    <xf numFmtId="0" fontId="95" fillId="0" borderId="3022" applyNumberFormat="0" applyFill="0" applyAlignment="0" applyProtection="0"/>
    <xf numFmtId="4" fontId="27" fillId="19" borderId="2921" applyNumberFormat="0" applyProtection="0">
      <alignment horizontal="left" vertical="center" indent="1"/>
    </xf>
    <xf numFmtId="0" fontId="35" fillId="0" borderId="2976">
      <alignment vertical="center"/>
      <protection locked="0"/>
    </xf>
    <xf numFmtId="4" fontId="27" fillId="19" borderId="2921" applyNumberFormat="0" applyProtection="0">
      <alignment horizontal="left" vertical="center" indent="1"/>
    </xf>
    <xf numFmtId="15" fontId="35" fillId="0" borderId="2952">
      <alignment horizontal="center" vertical="center"/>
      <protection locked="0"/>
    </xf>
    <xf numFmtId="274" fontId="35" fillId="0" borderId="2943"/>
    <xf numFmtId="15" fontId="35" fillId="0" borderId="2940">
      <alignment horizontal="center" vertical="center"/>
      <protection locked="0"/>
    </xf>
    <xf numFmtId="232" fontId="35" fillId="0" borderId="3048">
      <alignment horizontal="center" vertical="center"/>
      <protection locked="0"/>
    </xf>
    <xf numFmtId="0" fontId="35" fillId="0" borderId="3012">
      <alignment vertical="center"/>
      <protection locked="0"/>
    </xf>
    <xf numFmtId="0" fontId="85" fillId="0" borderId="3016"/>
    <xf numFmtId="4" fontId="27" fillId="19" borderId="2969" applyNumberFormat="0" applyProtection="0">
      <alignment horizontal="left" vertical="center" indent="1"/>
    </xf>
    <xf numFmtId="0" fontId="103" fillId="38" borderId="3013"/>
    <xf numFmtId="49" fontId="100" fillId="41" borderId="2062">
      <alignment horizontal="center"/>
    </xf>
    <xf numFmtId="271" fontId="115" fillId="18" borderId="2069">
      <alignment horizontal="right"/>
    </xf>
    <xf numFmtId="269" fontId="115" fillId="45" borderId="2069">
      <protection hidden="1"/>
    </xf>
    <xf numFmtId="244" fontId="85" fillId="0" borderId="3014"/>
    <xf numFmtId="232" fontId="35" fillId="0" borderId="2964">
      <alignment horizontal="right" vertical="center"/>
      <protection locked="0"/>
    </xf>
    <xf numFmtId="235" fontId="35" fillId="0" borderId="3012">
      <alignment horizontal="center" vertical="center"/>
      <protection locked="0"/>
    </xf>
    <xf numFmtId="49" fontId="100" fillId="41" borderId="2062">
      <alignment horizontal="center"/>
    </xf>
    <xf numFmtId="233" fontId="35" fillId="0" borderId="3048">
      <alignment horizontal="right" vertical="center"/>
      <protection locked="0"/>
    </xf>
    <xf numFmtId="15" fontId="35" fillId="0" borderId="3012">
      <alignment horizontal="center" vertical="center"/>
      <protection locked="0"/>
    </xf>
    <xf numFmtId="236" fontId="35" fillId="0" borderId="3023">
      <alignment horizontal="right" vertical="center"/>
      <protection locked="0"/>
    </xf>
    <xf numFmtId="235" fontId="35" fillId="0" borderId="2940">
      <alignment horizontal="right" vertical="center"/>
      <protection locked="0"/>
    </xf>
    <xf numFmtId="232" fontId="35" fillId="0" borderId="2940">
      <alignment horizontal="right" vertical="center"/>
      <protection locked="0"/>
    </xf>
    <xf numFmtId="234" fontId="35" fillId="0" borderId="2940">
      <alignment horizontal="center" vertical="center"/>
      <protection locked="0"/>
    </xf>
    <xf numFmtId="0" fontId="95" fillId="0" borderId="2939"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3035" applyNumberFormat="0" applyFill="0" applyAlignment="0" applyProtection="0"/>
    <xf numFmtId="4" fontId="27" fillId="19" borderId="2945" applyNumberFormat="0" applyProtection="0">
      <alignment horizontal="left" vertical="center" indent="1"/>
    </xf>
    <xf numFmtId="236" fontId="35" fillId="0" borderId="3048">
      <alignment horizontal="right" vertical="center"/>
      <protection locked="0"/>
    </xf>
    <xf numFmtId="232" fontId="35" fillId="0" borderId="3048">
      <alignment horizontal="center" vertical="center"/>
      <protection locked="0"/>
    </xf>
    <xf numFmtId="274" fontId="35" fillId="0" borderId="3026"/>
    <xf numFmtId="309" fontId="156" fillId="6" borderId="2062"/>
    <xf numFmtId="10" fontId="3" fillId="57" borderId="2062" applyNumberFormat="0" applyFont="0" applyBorder="0" applyAlignment="0" applyProtection="0">
      <protection locked="0"/>
    </xf>
    <xf numFmtId="0" fontId="147" fillId="10" borderId="2062">
      <alignment horizontal="right"/>
    </xf>
    <xf numFmtId="0" fontId="104" fillId="43" borderId="2062" applyProtection="0"/>
    <xf numFmtId="0" fontId="35" fillId="0" borderId="2964">
      <alignment vertical="center"/>
      <protection locked="0"/>
    </xf>
    <xf numFmtId="49" fontId="100" fillId="41" borderId="2062">
      <alignment horizontal="center"/>
    </xf>
    <xf numFmtId="234" fontId="35" fillId="0" borderId="3012">
      <alignment horizontal="center" vertical="center"/>
      <protection locked="0"/>
    </xf>
    <xf numFmtId="244" fontId="85" fillId="0" borderId="2942"/>
    <xf numFmtId="233" fontId="35" fillId="0" borderId="3012">
      <alignment horizontal="right" vertical="center"/>
      <protection locked="0"/>
    </xf>
    <xf numFmtId="232" fontId="35" fillId="0" borderId="3012">
      <alignment horizontal="center" vertical="center"/>
      <protection locked="0"/>
    </xf>
    <xf numFmtId="234" fontId="35" fillId="0" borderId="3023">
      <alignment horizontal="center" vertical="center"/>
      <protection locked="0"/>
    </xf>
    <xf numFmtId="234" fontId="35" fillId="0" borderId="2940">
      <alignment horizontal="right" vertical="center"/>
      <protection locked="0"/>
    </xf>
    <xf numFmtId="1" fontId="3" fillId="1" borderId="2790">
      <protection locked="0"/>
    </xf>
    <xf numFmtId="4" fontId="27" fillId="19" borderId="3017" applyNumberFormat="0" applyProtection="0">
      <alignment horizontal="left" vertical="center" indent="1"/>
    </xf>
    <xf numFmtId="237" fontId="35" fillId="0" borderId="3023">
      <alignment horizontal="right" vertical="center"/>
      <protection locked="0"/>
    </xf>
    <xf numFmtId="274" fontId="35" fillId="0" borderId="2955"/>
    <xf numFmtId="0" fontId="91" fillId="0" borderId="2069" applyNumberFormat="0" applyFill="0" applyBorder="0" applyAlignment="0" applyProtection="0"/>
    <xf numFmtId="274" fontId="35" fillId="0" borderId="3039"/>
    <xf numFmtId="232" fontId="35" fillId="0" borderId="2952">
      <alignment horizontal="center" vertical="center"/>
      <protection locked="0"/>
    </xf>
    <xf numFmtId="235" fontId="35" fillId="0" borderId="2952">
      <alignment horizontal="center" vertical="center"/>
      <protection locked="0"/>
    </xf>
    <xf numFmtId="0" fontId="85" fillId="0" borderId="2956"/>
    <xf numFmtId="311" fontId="219" fillId="0" borderId="3007" applyBorder="0">
      <protection locked="0"/>
    </xf>
    <xf numFmtId="10" fontId="3" fillId="57" borderId="2062" applyNumberFormat="0" applyFont="0" applyBorder="0" applyAlignment="0" applyProtection="0">
      <protection locked="0"/>
    </xf>
    <xf numFmtId="234" fontId="35" fillId="0" borderId="2976">
      <alignment horizontal="right" vertical="center"/>
      <protection locked="0"/>
    </xf>
    <xf numFmtId="0" fontId="95" fillId="0" borderId="2963" applyNumberFormat="0" applyFill="0" applyAlignment="0" applyProtection="0"/>
    <xf numFmtId="323" fontId="3" fillId="23" borderId="3008" applyFill="0" applyBorder="0" applyAlignment="0">
      <alignment horizontal="centerContinuous"/>
    </xf>
    <xf numFmtId="175" fontId="46" fillId="0" borderId="2062"/>
    <xf numFmtId="234" fontId="35" fillId="0" borderId="2964">
      <alignment horizontal="center" vertical="center"/>
      <protection locked="0"/>
    </xf>
    <xf numFmtId="0" fontId="35" fillId="0" borderId="2062" applyFill="0">
      <alignment horizontal="center" vertical="center"/>
    </xf>
    <xf numFmtId="274" fontId="35" fillId="0" borderId="3051"/>
    <xf numFmtId="49" fontId="100" fillId="41" borderId="2062">
      <alignment horizontal="center"/>
    </xf>
    <xf numFmtId="0" fontId="103" fillId="38" borderId="2965"/>
    <xf numFmtId="244" fontId="85" fillId="0" borderId="3014"/>
    <xf numFmtId="0" fontId="103" fillId="38" borderId="2941"/>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3" fontId="35" fillId="0" borderId="2940">
      <alignment horizontal="right" vertical="center"/>
      <protection locked="0"/>
    </xf>
    <xf numFmtId="237" fontId="35" fillId="0" borderId="2940">
      <alignment horizontal="right" vertical="center"/>
      <protection locked="0"/>
    </xf>
    <xf numFmtId="232" fontId="35" fillId="0" borderId="2940">
      <alignment horizontal="right" vertical="center"/>
      <protection locked="0"/>
    </xf>
    <xf numFmtId="236" fontId="35" fillId="0" borderId="2940">
      <alignment horizontal="center" vertical="center"/>
      <protection locked="0"/>
    </xf>
    <xf numFmtId="235" fontId="35" fillId="0" borderId="2940">
      <alignment horizontal="center" vertical="center"/>
      <protection locked="0"/>
    </xf>
    <xf numFmtId="233" fontId="35" fillId="0" borderId="2940">
      <alignment horizontal="center" vertical="center"/>
      <protection locked="0"/>
    </xf>
    <xf numFmtId="15" fontId="35" fillId="0" borderId="2940">
      <alignment horizontal="center" vertical="center"/>
      <protection locked="0"/>
    </xf>
    <xf numFmtId="232" fontId="35" fillId="0" borderId="2940">
      <alignment horizontal="center" vertical="center"/>
      <protection locked="0"/>
    </xf>
    <xf numFmtId="0" fontId="95" fillId="0" borderId="2939" applyNumberFormat="0" applyFill="0" applyAlignment="0" applyProtection="0"/>
    <xf numFmtId="311" fontId="219" fillId="0" borderId="2935" applyBorder="0">
      <protection locked="0"/>
    </xf>
    <xf numFmtId="233" fontId="35" fillId="0" borderId="2989">
      <alignment horizontal="right" vertical="center"/>
      <protection locked="0"/>
    </xf>
    <xf numFmtId="311" fontId="219" fillId="0" borderId="2935" applyBorder="0">
      <protection locked="0"/>
    </xf>
    <xf numFmtId="0" fontId="85" fillId="0" borderId="2944"/>
    <xf numFmtId="232" fontId="35" fillId="0" borderId="3023">
      <alignment horizontal="right" vertical="center"/>
      <protection locked="0"/>
    </xf>
    <xf numFmtId="274" fontId="35" fillId="0" borderId="2943"/>
    <xf numFmtId="244" fontId="85" fillId="0" borderId="2942"/>
    <xf numFmtId="233" fontId="35" fillId="0" borderId="3012">
      <alignment horizontal="center" vertical="center"/>
      <protection locked="0"/>
    </xf>
    <xf numFmtId="0" fontId="103" fillId="38" borderId="2941"/>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3" fontId="35" fillId="0" borderId="2940">
      <alignment horizontal="right" vertical="center"/>
      <protection locked="0"/>
    </xf>
    <xf numFmtId="237" fontId="35" fillId="0" borderId="2940">
      <alignment horizontal="right" vertical="center"/>
      <protection locked="0"/>
    </xf>
    <xf numFmtId="232" fontId="35" fillId="0" borderId="2940">
      <alignment horizontal="right" vertical="center"/>
      <protection locked="0"/>
    </xf>
    <xf numFmtId="271" fontId="115" fillId="18" borderId="2069">
      <alignment horizontal="right"/>
    </xf>
    <xf numFmtId="244" fontId="85" fillId="0" borderId="3038"/>
    <xf numFmtId="0" fontId="59" fillId="74" borderId="2089">
      <alignment horizontal="left" vertical="center" wrapText="1"/>
    </xf>
    <xf numFmtId="323" fontId="3" fillId="23" borderId="3008" applyFill="0" applyBorder="0" applyAlignment="0">
      <alignment horizontal="centerContinuous"/>
    </xf>
    <xf numFmtId="233" fontId="35" fillId="0" borderId="3061">
      <alignment horizontal="right" vertical="center"/>
      <protection locked="0"/>
    </xf>
    <xf numFmtId="323" fontId="3" fillId="23" borderId="3019" applyFill="0" applyBorder="0" applyAlignment="0">
      <alignment horizontal="centerContinuous"/>
    </xf>
    <xf numFmtId="232" fontId="35" fillId="0" borderId="3012">
      <alignment horizontal="center" vertical="center"/>
      <protection locked="0"/>
    </xf>
    <xf numFmtId="232" fontId="35" fillId="0" borderId="2976">
      <alignment horizontal="right" vertical="center"/>
      <protection locked="0"/>
    </xf>
    <xf numFmtId="15" fontId="35" fillId="0" borderId="3023">
      <alignment horizontal="center" vertical="center"/>
      <protection locked="0"/>
    </xf>
    <xf numFmtId="4" fontId="27" fillId="19" borderId="2945" applyNumberFormat="0" applyProtection="0">
      <alignment horizontal="left" vertical="center" indent="1"/>
    </xf>
    <xf numFmtId="232" fontId="35" fillId="0" borderId="2976">
      <alignment horizontal="center" vertical="center"/>
      <protection locked="0"/>
    </xf>
    <xf numFmtId="0" fontId="115" fillId="18" borderId="2069" applyProtection="0">
      <alignment horizontal="right"/>
      <protection locked="0"/>
    </xf>
    <xf numFmtId="323" fontId="3" fillId="23" borderId="2912" applyFill="0" applyBorder="0" applyAlignment="0">
      <alignment horizontal="centerContinuous"/>
    </xf>
    <xf numFmtId="232" fontId="35" fillId="0" borderId="3012">
      <alignment horizontal="center" vertical="center"/>
      <protection locked="0"/>
    </xf>
    <xf numFmtId="233" fontId="35" fillId="0" borderId="3012">
      <alignment horizontal="right" vertical="center"/>
      <protection locked="0"/>
    </xf>
    <xf numFmtId="240" fontId="26" fillId="0" borderId="3021" applyFill="0"/>
    <xf numFmtId="233" fontId="35" fillId="0" borderId="2940">
      <alignment horizontal="right" vertical="center"/>
      <protection locked="0"/>
    </xf>
    <xf numFmtId="237" fontId="35" fillId="0" borderId="2940">
      <alignment horizontal="right" vertical="center"/>
      <protection locked="0"/>
    </xf>
    <xf numFmtId="236" fontId="35" fillId="0" borderId="2940">
      <alignment horizontal="center" vertical="center"/>
      <protection locked="0"/>
    </xf>
    <xf numFmtId="234" fontId="35" fillId="0" borderId="2940">
      <alignment horizontal="center" vertical="center"/>
      <protection locked="0"/>
    </xf>
    <xf numFmtId="15" fontId="35" fillId="0" borderId="2940">
      <alignment horizontal="center" vertical="center"/>
      <protection locked="0"/>
    </xf>
    <xf numFmtId="232" fontId="35" fillId="0" borderId="2940">
      <alignment horizontal="center" vertical="center"/>
      <protection locked="0"/>
    </xf>
    <xf numFmtId="0" fontId="103" fillId="38" borderId="3049"/>
    <xf numFmtId="236" fontId="35" fillId="0" borderId="3023">
      <alignment horizontal="center" vertical="center"/>
      <protection locked="0"/>
    </xf>
    <xf numFmtId="1" fontId="3" fillId="1" borderId="3054">
      <protection locked="0"/>
    </xf>
    <xf numFmtId="237" fontId="35" fillId="0" borderId="3012">
      <alignment horizontal="right" vertical="center"/>
      <protection locked="0"/>
    </xf>
    <xf numFmtId="0" fontId="148" fillId="0" borderId="2913" applyNumberFormat="0" applyAlignment="0" applyProtection="0">
      <alignment horizontal="left" vertical="center"/>
    </xf>
    <xf numFmtId="274" fontId="35" fillId="0" borderId="3003"/>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945" applyNumberFormat="0" applyProtection="0">
      <alignment horizontal="left" vertical="center" indent="1"/>
    </xf>
    <xf numFmtId="0" fontId="85" fillId="0" borderId="3027"/>
    <xf numFmtId="0" fontId="148" fillId="0" borderId="3009" applyNumberFormat="0" applyAlignment="0" applyProtection="0">
      <alignment horizontal="left" vertical="center"/>
    </xf>
    <xf numFmtId="0" fontId="103" fillId="38" borderId="3001"/>
    <xf numFmtId="234" fontId="35" fillId="0" borderId="2989">
      <alignment horizontal="right" vertical="center"/>
      <protection locked="0"/>
    </xf>
    <xf numFmtId="1" fontId="3" fillId="1" borderId="2934">
      <protection locked="0"/>
    </xf>
    <xf numFmtId="237" fontId="35" fillId="0" borderId="2989">
      <alignment horizontal="right" vertical="center"/>
      <protection locked="0"/>
    </xf>
    <xf numFmtId="49" fontId="36" fillId="0" borderId="2082"/>
    <xf numFmtId="0" fontId="35" fillId="0" borderId="2989">
      <alignment vertical="center"/>
      <protection locked="0"/>
    </xf>
    <xf numFmtId="15" fontId="35" fillId="0" borderId="2989">
      <alignment horizontal="center" vertical="center"/>
      <protection locked="0"/>
    </xf>
    <xf numFmtId="232" fontId="35" fillId="0" borderId="2989">
      <alignment horizontal="center" vertical="center"/>
      <protection locked="0"/>
    </xf>
    <xf numFmtId="0" fontId="95" fillId="0" borderId="2988" applyNumberFormat="0" applyFill="0" applyAlignment="0" applyProtection="0"/>
    <xf numFmtId="236" fontId="35" fillId="0" borderId="3048">
      <alignment horizontal="right" vertical="center"/>
      <protection locked="0"/>
    </xf>
    <xf numFmtId="311" fontId="219" fillId="0" borderId="2935" applyBorder="0">
      <protection locked="0"/>
    </xf>
    <xf numFmtId="234" fontId="35" fillId="0" borderId="3048">
      <alignment horizontal="center" vertical="center"/>
      <protection locked="0"/>
    </xf>
    <xf numFmtId="232" fontId="35" fillId="0" borderId="3012">
      <alignment horizontal="right" vertical="center"/>
      <protection locked="0"/>
    </xf>
    <xf numFmtId="0" fontId="95" fillId="0" borderId="3011" applyNumberFormat="0" applyFill="0" applyAlignment="0" applyProtection="0"/>
    <xf numFmtId="4" fontId="27" fillId="19" borderId="3028" applyNumberFormat="0" applyProtection="0">
      <alignment horizontal="left" vertical="center" indent="1"/>
    </xf>
    <xf numFmtId="233" fontId="35" fillId="0" borderId="2976">
      <alignment horizontal="right" vertical="center"/>
      <protection locked="0"/>
    </xf>
    <xf numFmtId="232" fontId="35" fillId="0" borderId="2976">
      <alignment horizontal="right" vertical="center"/>
      <protection locked="0"/>
    </xf>
    <xf numFmtId="236" fontId="35" fillId="0" borderId="2976">
      <alignment horizontal="center" vertical="center"/>
      <protection locked="0"/>
    </xf>
    <xf numFmtId="234" fontId="35" fillId="0" borderId="2976">
      <alignment horizontal="center" vertical="center"/>
      <protection locked="0"/>
    </xf>
    <xf numFmtId="1" fontId="3" fillId="1" borderId="2958">
      <protection locked="0"/>
    </xf>
    <xf numFmtId="0" fontId="95" fillId="0" borderId="3022" applyNumberFormat="0" applyFill="0" applyAlignment="0" applyProtection="0"/>
    <xf numFmtId="234" fontId="35" fillId="0" borderId="3036">
      <alignment horizontal="center" vertical="center"/>
      <protection locked="0"/>
    </xf>
    <xf numFmtId="237" fontId="35" fillId="0" borderId="3048">
      <alignment horizontal="right" vertical="center"/>
      <protection locked="0"/>
    </xf>
    <xf numFmtId="0" fontId="110" fillId="43" borderId="2062" applyNumberFormat="0" applyFont="0" applyAlignment="0" applyProtection="0"/>
    <xf numFmtId="244" fontId="85" fillId="0" borderId="3014"/>
    <xf numFmtId="168" fontId="3" fillId="8" borderId="2062" applyNumberFormat="0" applyFont="0" applyBorder="0" applyAlignment="0" applyProtection="0"/>
    <xf numFmtId="0" fontId="103" fillId="38" borderId="3013"/>
    <xf numFmtId="236" fontId="35" fillId="0" borderId="3012">
      <alignment horizontal="right" vertical="center"/>
      <protection locked="0"/>
    </xf>
    <xf numFmtId="233" fontId="35" fillId="0" borderId="3012">
      <alignment horizontal="right" vertical="center"/>
      <protection locked="0"/>
    </xf>
    <xf numFmtId="237" fontId="35" fillId="0" borderId="3012">
      <alignment horizontal="right" vertical="center"/>
      <protection locked="0"/>
    </xf>
    <xf numFmtId="232" fontId="35" fillId="0" borderId="3012">
      <alignment horizontal="right" vertical="center"/>
      <protection locked="0"/>
    </xf>
    <xf numFmtId="0" fontId="35" fillId="0" borderId="3012">
      <alignment vertical="center"/>
      <protection locked="0"/>
    </xf>
    <xf numFmtId="236" fontId="35" fillId="0" borderId="3012">
      <alignment horizontal="center" vertical="center"/>
      <protection locked="0"/>
    </xf>
    <xf numFmtId="235" fontId="35" fillId="0" borderId="3012">
      <alignment horizontal="center" vertical="center"/>
      <protection locked="0"/>
    </xf>
    <xf numFmtId="15" fontId="35" fillId="0" borderId="3012">
      <alignment horizontal="center" vertical="center"/>
      <protection locked="0"/>
    </xf>
    <xf numFmtId="0" fontId="85" fillId="0" borderId="2920"/>
    <xf numFmtId="232" fontId="35" fillId="0" borderId="3012">
      <alignment horizontal="center" vertical="center"/>
      <protection locked="0"/>
    </xf>
    <xf numFmtId="274" fontId="35" fillId="0" borderId="3015"/>
    <xf numFmtId="244" fontId="85" fillId="0" borderId="3014"/>
    <xf numFmtId="235" fontId="35" fillId="0" borderId="3012">
      <alignment horizontal="right" vertical="center"/>
      <protection locked="0"/>
    </xf>
    <xf numFmtId="234" fontId="35" fillId="0" borderId="3012">
      <alignment horizontal="right" vertical="center"/>
      <protection locked="0"/>
    </xf>
    <xf numFmtId="233" fontId="35" fillId="0" borderId="3012">
      <alignment horizontal="right" vertical="center"/>
      <protection locked="0"/>
    </xf>
    <xf numFmtId="232" fontId="35" fillId="0" borderId="3012">
      <alignment horizontal="right" vertical="center"/>
      <protection locked="0"/>
    </xf>
    <xf numFmtId="0" fontId="35" fillId="0" borderId="3012">
      <alignment vertical="center"/>
      <protection locked="0"/>
    </xf>
    <xf numFmtId="236" fontId="35" fillId="0" borderId="3012">
      <alignment horizontal="center" vertical="center"/>
      <protection locked="0"/>
    </xf>
    <xf numFmtId="233" fontId="35" fillId="0" borderId="3012">
      <alignment horizontal="center" vertical="center"/>
      <protection locked="0"/>
    </xf>
    <xf numFmtId="1" fontId="3" fillId="1" borderId="2982">
      <protection locked="0"/>
    </xf>
    <xf numFmtId="185" fontId="47" fillId="57" borderId="2062" applyFont="0" applyFill="0" applyBorder="0" applyAlignment="0" applyProtection="0">
      <protection locked="0"/>
    </xf>
    <xf numFmtId="323" fontId="3" fillId="23" borderId="2936" applyFill="0" applyBorder="0" applyAlignment="0">
      <alignment horizontal="centerContinuous"/>
    </xf>
    <xf numFmtId="311" fontId="219" fillId="0" borderId="3043" applyBorder="0">
      <protection locked="0"/>
    </xf>
    <xf numFmtId="0" fontId="148" fillId="0" borderId="2937" applyNumberFormat="0" applyAlignment="0" applyProtection="0">
      <alignment horizontal="left" vertical="center"/>
    </xf>
    <xf numFmtId="0" fontId="85" fillId="0" borderId="3016"/>
    <xf numFmtId="172" fontId="55" fillId="9" borderId="2062">
      <alignment horizontal="right"/>
      <protection locked="0"/>
    </xf>
    <xf numFmtId="274" fontId="35" fillId="0" borderId="3015"/>
    <xf numFmtId="244" fontId="85" fillId="0" borderId="3014"/>
    <xf numFmtId="0" fontId="148" fillId="0" borderId="2961" applyNumberFormat="0" applyAlignment="0" applyProtection="0">
      <alignment horizontal="left" vertical="center"/>
    </xf>
    <xf numFmtId="236" fontId="35" fillId="0" borderId="3012">
      <alignment horizontal="right" vertical="center"/>
      <protection locked="0"/>
    </xf>
    <xf numFmtId="235" fontId="35" fillId="0" borderId="3012">
      <alignment horizontal="right" vertical="center"/>
      <protection locked="0"/>
    </xf>
    <xf numFmtId="234" fontId="35" fillId="0" borderId="3012">
      <alignment horizontal="right" vertical="center"/>
      <protection locked="0"/>
    </xf>
    <xf numFmtId="232" fontId="35" fillId="0" borderId="3012">
      <alignment horizontal="right" vertical="center"/>
      <protection locked="0"/>
    </xf>
    <xf numFmtId="236" fontId="35" fillId="0" borderId="3012">
      <alignment horizontal="center" vertical="center"/>
      <protection locked="0"/>
    </xf>
    <xf numFmtId="235" fontId="35" fillId="0" borderId="3012">
      <alignment horizontal="center" vertical="center"/>
      <protection locked="0"/>
    </xf>
    <xf numFmtId="15" fontId="35" fillId="0" borderId="3012">
      <alignment horizontal="center" vertical="center"/>
      <protection locked="0"/>
    </xf>
    <xf numFmtId="232" fontId="35" fillId="0" borderId="3012">
      <alignment horizontal="center" vertical="center"/>
      <protection locked="0"/>
    </xf>
    <xf numFmtId="0" fontId="95" fillId="0" borderId="3011" applyNumberFormat="0" applyFill="0" applyAlignment="0" applyProtection="0"/>
    <xf numFmtId="233" fontId="35" fillId="0" borderId="3023">
      <alignment horizontal="right" vertical="center"/>
      <protection locked="0"/>
    </xf>
    <xf numFmtId="0" fontId="35" fillId="0" borderId="3023">
      <alignment vertical="center"/>
      <protection locked="0"/>
    </xf>
    <xf numFmtId="274" fontId="35" fillId="0" borderId="3015"/>
    <xf numFmtId="234" fontId="35" fillId="0" borderId="3048">
      <alignment horizontal="right" vertical="center"/>
      <protection locked="0"/>
    </xf>
    <xf numFmtId="0" fontId="103" fillId="38" borderId="3013"/>
    <xf numFmtId="15" fontId="35" fillId="0" borderId="3048">
      <alignment horizontal="center" vertical="center"/>
      <protection locked="0"/>
    </xf>
    <xf numFmtId="235" fontId="35" fillId="0" borderId="3012">
      <alignment horizontal="right" vertical="center"/>
      <protection locked="0"/>
    </xf>
    <xf numFmtId="234" fontId="35" fillId="0" borderId="3012">
      <alignment horizontal="right" vertical="center"/>
      <protection locked="0"/>
    </xf>
    <xf numFmtId="237" fontId="35" fillId="0" borderId="3012">
      <alignment horizontal="right" vertical="center"/>
      <protection locked="0"/>
    </xf>
    <xf numFmtId="236" fontId="35" fillId="0" borderId="3012">
      <alignment horizontal="center" vertical="center"/>
      <protection locked="0"/>
    </xf>
    <xf numFmtId="235" fontId="35" fillId="0" borderId="3012">
      <alignment horizontal="center" vertical="center"/>
      <protection locked="0"/>
    </xf>
    <xf numFmtId="233" fontId="35" fillId="0" borderId="3012">
      <alignment horizontal="center" vertical="center"/>
      <protection locked="0"/>
    </xf>
    <xf numFmtId="323" fontId="3" fillId="23" borderId="2984" applyFill="0" applyBorder="0" applyAlignment="0">
      <alignment horizontal="centerContinuous"/>
    </xf>
    <xf numFmtId="175" fontId="3" fillId="9" borderId="2110" applyNumberFormat="0" applyFont="0" applyBorder="0" applyAlignment="0">
      <alignment horizontal="centerContinuous"/>
    </xf>
    <xf numFmtId="233" fontId="35" fillId="0" borderId="3036">
      <alignment horizontal="center" vertical="center"/>
      <protection locked="0"/>
    </xf>
    <xf numFmtId="235" fontId="35" fillId="0" borderId="3023">
      <alignment horizontal="right" vertical="center"/>
      <protection locked="0"/>
    </xf>
    <xf numFmtId="234" fontId="35" fillId="0" borderId="3023">
      <alignment horizontal="right" vertical="center"/>
      <protection locked="0"/>
    </xf>
    <xf numFmtId="233" fontId="35" fillId="0" borderId="3023">
      <alignment horizontal="right" vertical="center"/>
      <protection locked="0"/>
    </xf>
    <xf numFmtId="10" fontId="3" fillId="57" borderId="2062" applyNumberFormat="0" applyFont="0" applyBorder="0" applyAlignment="0" applyProtection="0">
      <protection locked="0"/>
    </xf>
    <xf numFmtId="233" fontId="35" fillId="0" borderId="3023">
      <alignment horizontal="center" vertical="center"/>
      <protection locked="0"/>
    </xf>
    <xf numFmtId="8" fontId="141" fillId="0" borderId="2077">
      <protection locked="0"/>
    </xf>
    <xf numFmtId="15" fontId="35" fillId="0" borderId="3023">
      <alignment horizontal="center" vertical="center"/>
      <protection locked="0"/>
    </xf>
    <xf numFmtId="0" fontId="95" fillId="0" borderId="3022" applyNumberFormat="0" applyFill="0" applyAlignment="0" applyProtection="0"/>
    <xf numFmtId="4" fontId="27" fillId="19" borderId="3028" applyNumberFormat="0" applyProtection="0">
      <alignment horizontal="left" vertical="center" indent="1"/>
    </xf>
    <xf numFmtId="274" fontId="35" fillId="0" borderId="3051"/>
    <xf numFmtId="244" fontId="85" fillId="0" borderId="3050"/>
    <xf numFmtId="234" fontId="35" fillId="0" borderId="3048">
      <alignment horizontal="right" vertical="center"/>
      <protection locked="0"/>
    </xf>
    <xf numFmtId="234" fontId="35" fillId="0" borderId="3048">
      <alignment horizontal="center" vertical="center"/>
      <protection locked="0"/>
    </xf>
    <xf numFmtId="233" fontId="35" fillId="0" borderId="3048">
      <alignment horizontal="center" vertical="center"/>
      <protection locked="0"/>
    </xf>
    <xf numFmtId="1" fontId="3" fillId="1" borderId="3018">
      <protection locked="0"/>
    </xf>
    <xf numFmtId="311" fontId="219" fillId="0" borderId="3029" applyBorder="0">
      <protection locked="0"/>
    </xf>
    <xf numFmtId="274" fontId="35" fillId="0" borderId="2919"/>
    <xf numFmtId="240" fontId="26" fillId="0" borderId="2914" applyFill="0"/>
    <xf numFmtId="1" fontId="3" fillId="1" borderId="3042">
      <protection locked="0"/>
    </xf>
    <xf numFmtId="0" fontId="118" fillId="21" borderId="2062"/>
    <xf numFmtId="274" fontId="35" fillId="0" borderId="2967"/>
    <xf numFmtId="240" fontId="26" fillId="0" borderId="2962" applyFill="0"/>
    <xf numFmtId="49" fontId="100" fillId="47" borderId="2062">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3046" applyFill="0"/>
    <xf numFmtId="244" fontId="85" fillId="0" borderId="2918"/>
    <xf numFmtId="0" fontId="104" fillId="43" borderId="2062" applyProtection="0"/>
    <xf numFmtId="0" fontId="103" fillId="38" borderId="3013"/>
    <xf numFmtId="0" fontId="103" fillId="38" borderId="2917"/>
    <xf numFmtId="236" fontId="35" fillId="0" borderId="2964">
      <alignment horizontal="center" vertical="center"/>
      <protection locked="0"/>
    </xf>
    <xf numFmtId="235" fontId="35" fillId="0" borderId="2964">
      <alignment horizontal="center" vertical="center"/>
      <protection locked="0"/>
    </xf>
    <xf numFmtId="15" fontId="35" fillId="0" borderId="2964">
      <alignment horizontal="center" vertical="center"/>
      <protection locked="0"/>
    </xf>
    <xf numFmtId="0" fontId="95" fillId="0" borderId="2963" applyNumberFormat="0" applyFill="0" applyAlignment="0" applyProtection="0"/>
    <xf numFmtId="0" fontId="104" fillId="43" borderId="2062" applyProtection="0"/>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235" fontId="35" fillId="0" borderId="3012">
      <alignment horizontal="right" vertical="center"/>
      <protection locked="0"/>
    </xf>
    <xf numFmtId="233" fontId="35" fillId="0" borderId="3012">
      <alignment horizontal="right" vertical="center"/>
      <protection locked="0"/>
    </xf>
    <xf numFmtId="232" fontId="35" fillId="0" borderId="3012">
      <alignment horizontal="right" vertical="center"/>
      <protection locked="0"/>
    </xf>
    <xf numFmtId="233" fontId="35" fillId="0" borderId="3012">
      <alignment horizontal="center" vertical="center"/>
      <protection locked="0"/>
    </xf>
    <xf numFmtId="244" fontId="85" fillId="0" borderId="3025"/>
    <xf numFmtId="233" fontId="35" fillId="0" borderId="3023">
      <alignment horizontal="center" vertical="center"/>
      <protection locked="0"/>
    </xf>
    <xf numFmtId="233" fontId="35" fillId="0" borderId="2940">
      <alignment horizontal="right" vertical="center"/>
      <protection locked="0"/>
    </xf>
    <xf numFmtId="236" fontId="35" fillId="0" borderId="2940">
      <alignment horizontal="center" vertical="center"/>
      <protection locked="0"/>
    </xf>
    <xf numFmtId="15" fontId="35" fillId="0" borderId="2940">
      <alignment horizontal="center" vertical="center"/>
      <protection locked="0"/>
    </xf>
    <xf numFmtId="232" fontId="35" fillId="0" borderId="3023">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3" fontId="79" fillId="10" borderId="2062" applyFont="0" applyAlignment="0" applyProtection="0"/>
    <xf numFmtId="0" fontId="88" fillId="0" borderId="2110"/>
    <xf numFmtId="0" fontId="95" fillId="0" borderId="3035" applyNumberFormat="0" applyFill="0" applyAlignment="0" applyProtection="0"/>
    <xf numFmtId="233" fontId="35" fillId="0" borderId="3036">
      <alignment horizontal="center" vertical="center"/>
      <protection locked="0"/>
    </xf>
    <xf numFmtId="236" fontId="35" fillId="0" borderId="3036">
      <alignment horizontal="center" vertical="center"/>
      <protection locked="0"/>
    </xf>
    <xf numFmtId="0" fontId="35" fillId="0" borderId="3036">
      <alignment vertical="center"/>
      <protection locked="0"/>
    </xf>
    <xf numFmtId="232" fontId="35" fillId="0" borderId="3036">
      <alignment horizontal="right" vertical="center"/>
      <protection locked="0"/>
    </xf>
    <xf numFmtId="233" fontId="35" fillId="0" borderId="3036">
      <alignment horizontal="right" vertical="center"/>
      <protection locked="0"/>
    </xf>
    <xf numFmtId="236"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6" fontId="35" fillId="0" borderId="3000">
      <alignment horizontal="right" vertical="center"/>
      <protection locked="0"/>
    </xf>
    <xf numFmtId="234" fontId="35" fillId="0" borderId="3023">
      <alignment horizontal="center" vertical="center"/>
      <protection locked="0"/>
    </xf>
    <xf numFmtId="235" fontId="35" fillId="0" borderId="3023">
      <alignment horizontal="center"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6" fontId="35" fillId="0" borderId="3023">
      <alignment horizontal="right" vertical="center"/>
      <protection locked="0"/>
    </xf>
    <xf numFmtId="0" fontId="95" fillId="0" borderId="2975" applyNumberFormat="0" applyFill="0" applyAlignment="0" applyProtection="0"/>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7"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240" fontId="26" fillId="0" borderId="3058" applyFill="0"/>
    <xf numFmtId="3" fontId="79" fillId="10" borderId="2062" applyFont="0" applyAlignment="0" applyProtection="0"/>
    <xf numFmtId="244" fontId="85" fillId="0" borderId="2978"/>
    <xf numFmtId="270" fontId="115" fillId="46" borderId="2069">
      <protection hidden="1"/>
    </xf>
    <xf numFmtId="240" fontId="26" fillId="0" borderId="3010" applyFill="0"/>
    <xf numFmtId="0" fontId="35" fillId="0" borderId="2069" applyNumberFormat="0" applyFill="0" applyAlignment="0" applyProtection="0"/>
    <xf numFmtId="0" fontId="95" fillId="0" borderId="2951" applyNumberFormat="0" applyFill="0" applyAlignment="0" applyProtection="0"/>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3" fontId="35" fillId="0" borderId="2952">
      <alignment horizontal="right" vertical="center"/>
      <protection locked="0"/>
    </xf>
    <xf numFmtId="235" fontId="35" fillId="0" borderId="2952">
      <alignment horizontal="right"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53"/>
    <xf numFmtId="8" fontId="141" fillId="0" borderId="2077">
      <protection locked="0"/>
    </xf>
    <xf numFmtId="0" fontId="103" fillId="38" borderId="2929"/>
    <xf numFmtId="0" fontId="104" fillId="43" borderId="2062" applyProtection="0"/>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6" fontId="35" fillId="0" borderId="2928">
      <alignment horizontal="center"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44" fontId="85" fillId="0" borderId="2930"/>
    <xf numFmtId="0" fontId="85" fillId="0" borderId="3040"/>
    <xf numFmtId="0" fontId="148" fillId="0" borderId="3057" applyNumberFormat="0" applyAlignment="0" applyProtection="0">
      <alignment horizontal="left" vertical="center"/>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29"/>
    <xf numFmtId="240" fontId="26" fillId="0" borderId="2974" applyFill="0"/>
    <xf numFmtId="274" fontId="35" fillId="0" borderId="2979"/>
    <xf numFmtId="0" fontId="103" fillId="38" borderId="2917"/>
    <xf numFmtId="244" fontId="85" fillId="0" borderId="2930"/>
    <xf numFmtId="0" fontId="148" fillId="0" borderId="3033" applyNumberFormat="0" applyAlignment="0" applyProtection="0">
      <alignment horizontal="left" vertical="center"/>
    </xf>
    <xf numFmtId="244" fontId="85" fillId="0" borderId="291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2062">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3004"/>
    <xf numFmtId="9" fontId="36" fillId="71" borderId="2062" applyProtection="0">
      <alignment horizontal="right"/>
      <protection locked="0"/>
    </xf>
    <xf numFmtId="0" fontId="59" fillId="74" borderId="2089">
      <alignment horizontal="left" vertical="center" wrapText="1"/>
    </xf>
    <xf numFmtId="15" fontId="35" fillId="0" borderId="3048">
      <alignment horizontal="center" vertical="center"/>
      <protection locked="0"/>
    </xf>
    <xf numFmtId="233"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0" fontId="35" fillId="0" borderId="3048">
      <alignment vertical="center"/>
      <protection locked="0"/>
    </xf>
    <xf numFmtId="234" fontId="35" fillId="0" borderId="3048">
      <alignment horizontal="right" vertical="center"/>
      <protection locked="0"/>
    </xf>
    <xf numFmtId="232" fontId="35" fillId="0" borderId="3061">
      <alignment horizontal="center" vertical="center"/>
      <protection locked="0"/>
    </xf>
    <xf numFmtId="236" fontId="35" fillId="0" borderId="3061">
      <alignment horizontal="center" vertical="center"/>
      <protection locked="0"/>
    </xf>
    <xf numFmtId="0" fontId="35" fillId="0" borderId="3036">
      <alignment vertical="center"/>
      <protection locked="0"/>
    </xf>
    <xf numFmtId="236" fontId="35" fillId="0" borderId="3036">
      <alignment horizontal="right" vertical="center"/>
      <protection locked="0"/>
    </xf>
    <xf numFmtId="49" fontId="100" fillId="41" borderId="2062">
      <alignment horizontal="center"/>
    </xf>
    <xf numFmtId="0" fontId="103" fillId="38" borderId="3037"/>
    <xf numFmtId="0" fontId="104" fillId="43" borderId="2062" applyProtection="0"/>
    <xf numFmtId="0" fontId="85" fillId="0" borderId="2980"/>
    <xf numFmtId="309" fontId="156" fillId="6" borderId="2062"/>
    <xf numFmtId="8" fontId="141" fillId="0" borderId="2077">
      <protection locked="0"/>
    </xf>
    <xf numFmtId="0" fontId="148" fillId="0" borderId="2997" applyNumberFormat="0" applyAlignment="0" applyProtection="0">
      <alignment horizontal="left" vertical="center"/>
    </xf>
    <xf numFmtId="0" fontId="85" fillId="0" borderId="3040"/>
    <xf numFmtId="240" fontId="26" fillId="0" borderId="2926" applyFill="0"/>
    <xf numFmtId="274" fontId="35" fillId="0" borderId="2931"/>
    <xf numFmtId="311" fontId="219" fillId="0" borderId="3031" applyBorder="0">
      <protection locked="0"/>
    </xf>
    <xf numFmtId="4" fontId="27" fillId="19" borderId="3028" applyNumberFormat="0" applyProtection="0">
      <alignment horizontal="left" vertical="center" indent="1"/>
    </xf>
    <xf numFmtId="0" fontId="95" fillId="0" borderId="3022" applyNumberFormat="0" applyFill="0" applyAlignment="0" applyProtection="0"/>
    <xf numFmtId="15" fontId="35" fillId="0" borderId="3023">
      <alignment horizontal="center" vertical="center"/>
      <protection locked="0"/>
    </xf>
    <xf numFmtId="233"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3" fontId="35" fillId="0" borderId="3023">
      <alignment horizontal="right" vertical="center"/>
      <protection locked="0"/>
    </xf>
    <xf numFmtId="235" fontId="35" fillId="0" borderId="3023">
      <alignment horizontal="right" vertical="center"/>
      <protection locked="0"/>
    </xf>
    <xf numFmtId="240" fontId="26" fillId="0" borderId="2914" applyFill="0"/>
    <xf numFmtId="274" fontId="35" fillId="0" borderId="2919"/>
    <xf numFmtId="0" fontId="103" fillId="38" borderId="3024"/>
    <xf numFmtId="244" fontId="85" fillId="0" borderId="3025"/>
    <xf numFmtId="274" fontId="35" fillId="0" borderId="3026"/>
    <xf numFmtId="0" fontId="85" fillId="0" borderId="3027"/>
    <xf numFmtId="0" fontId="63" fillId="0" borderId="2062">
      <alignment horizontal="centerContinuous"/>
    </xf>
    <xf numFmtId="0" fontId="85" fillId="0" borderId="3065"/>
    <xf numFmtId="0" fontId="92" fillId="0" borderId="2069" applyNumberFormat="0" applyFill="0" applyBorder="0" applyAlignment="0" applyProtection="0"/>
    <xf numFmtId="232" fontId="35" fillId="0" borderId="3023">
      <alignment horizontal="center" vertical="center"/>
      <protection locked="0"/>
    </xf>
    <xf numFmtId="234" fontId="35" fillId="0" borderId="3023">
      <alignment horizontal="center" vertical="center"/>
      <protection locked="0"/>
    </xf>
    <xf numFmtId="237" fontId="35" fillId="0" borderId="3023">
      <alignment horizontal="right" vertical="center"/>
      <protection locked="0"/>
    </xf>
    <xf numFmtId="0" fontId="85" fillId="0" borderId="2956"/>
    <xf numFmtId="168" fontId="3" fillId="8" borderId="2062" applyNumberFormat="0" applyFont="0" applyBorder="0" applyAlignment="0" applyProtection="0"/>
    <xf numFmtId="323" fontId="3" fillId="23" borderId="2972" applyFill="0" applyBorder="0" applyAlignment="0">
      <alignment horizontal="centerContinuous"/>
    </xf>
    <xf numFmtId="0" fontId="85" fillId="0" borderId="3027"/>
    <xf numFmtId="0" fontId="35" fillId="0" borderId="3012">
      <alignment vertical="center"/>
      <protection locked="0"/>
    </xf>
    <xf numFmtId="234" fontId="35" fillId="0" borderId="3023">
      <alignment horizontal="right" vertical="center"/>
      <protection locked="0"/>
    </xf>
    <xf numFmtId="274" fontId="35" fillId="0" borderId="3015"/>
    <xf numFmtId="185" fontId="47" fillId="57" borderId="2062" applyFont="0" applyFill="0" applyBorder="0" applyAlignment="0" applyProtection="0">
      <protection locked="0"/>
    </xf>
    <xf numFmtId="10" fontId="3" fillId="57" borderId="2062" applyNumberFormat="0" applyFont="0" applyBorder="0" applyAlignment="0" applyProtection="0">
      <protection locked="0"/>
    </xf>
    <xf numFmtId="235" fontId="35" fillId="0" borderId="3048">
      <alignment horizontal="right" vertical="center"/>
      <protection locked="0"/>
    </xf>
    <xf numFmtId="309" fontId="156" fillId="6" borderId="2062"/>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0" fontId="35" fillId="0" borderId="3012">
      <alignment vertical="center"/>
      <protection locked="0"/>
    </xf>
    <xf numFmtId="237" fontId="35" fillId="0" borderId="3012">
      <alignment horizontal="right" vertical="center"/>
      <protection locked="0"/>
    </xf>
    <xf numFmtId="0" fontId="85" fillId="0" borderId="2932"/>
    <xf numFmtId="237"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311" fontId="219" fillId="0" borderId="2971" applyBorder="0">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323" fontId="3" fillId="23" borderId="2948" applyFill="0" applyBorder="0" applyAlignment="0">
      <alignment horizontal="centerContinuous"/>
    </xf>
    <xf numFmtId="233" fontId="35" fillId="0" borderId="3000">
      <alignment horizontal="right" vertical="center"/>
      <protection locked="0"/>
    </xf>
    <xf numFmtId="234" fontId="35" fillId="0" borderId="3000">
      <alignment horizontal="right" vertical="center"/>
      <protection locked="0"/>
    </xf>
    <xf numFmtId="1" fontId="3" fillId="1" borderId="2970">
      <protection locked="0"/>
    </xf>
    <xf numFmtId="244" fontId="85" fillId="0" borderId="3002"/>
    <xf numFmtId="311" fontId="219" fillId="0" borderId="2995" applyBorder="0">
      <protection locked="0"/>
    </xf>
    <xf numFmtId="0" fontId="63" fillId="0" borderId="2062">
      <alignment horizontal="centerContinuous"/>
    </xf>
    <xf numFmtId="0" fontId="18" fillId="0" borderId="2069" applyNumberFormat="0" applyFill="0" applyBorder="0" applyAlignment="0" applyProtection="0"/>
    <xf numFmtId="234"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4" fontId="35" fillId="0" borderId="3000">
      <alignment horizontal="right" vertical="center"/>
      <protection locked="0"/>
    </xf>
    <xf numFmtId="0" fontId="103" fillId="38" borderId="3001"/>
    <xf numFmtId="244" fontId="85" fillId="0" borderId="3025"/>
    <xf numFmtId="202" fontId="115" fillId="18" borderId="2069">
      <alignment horizontal="right"/>
      <protection hidden="1"/>
    </xf>
    <xf numFmtId="0" fontId="85" fillId="0" borderId="2932"/>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0" fontId="85" fillId="0" borderId="3004"/>
    <xf numFmtId="236" fontId="35" fillId="0" borderId="3048">
      <alignment horizontal="center" vertical="center"/>
      <protection locked="0"/>
    </xf>
    <xf numFmtId="232" fontId="35" fillId="0" borderId="3048">
      <alignment horizontal="right" vertical="center"/>
      <protection locked="0"/>
    </xf>
    <xf numFmtId="175" fontId="46" fillId="0" borderId="2062"/>
    <xf numFmtId="234" fontId="35" fillId="0" borderId="3023">
      <alignment horizontal="center" vertical="center"/>
      <protection locked="0"/>
    </xf>
    <xf numFmtId="4" fontId="27" fillId="19" borderId="3017" applyNumberFormat="0" applyProtection="0">
      <alignment horizontal="left" vertical="center" indent="1"/>
    </xf>
    <xf numFmtId="311" fontId="219" fillId="0" borderId="2995" applyBorder="0">
      <protection locked="0"/>
    </xf>
    <xf numFmtId="232" fontId="35" fillId="0" borderId="3012">
      <alignment horizontal="center" vertical="center"/>
      <protection locked="0"/>
    </xf>
    <xf numFmtId="9" fontId="36" fillId="71" borderId="2062" applyProtection="0">
      <alignment horizontal="right"/>
      <protection locked="0"/>
    </xf>
    <xf numFmtId="4" fontId="27" fillId="19" borderId="2981" applyNumberFormat="0" applyProtection="0">
      <alignment horizontal="left" vertical="center" indent="1"/>
    </xf>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1" fontId="3" fillId="1" borderId="2946">
      <protection locked="0"/>
    </xf>
    <xf numFmtId="235" fontId="35" fillId="0" borderId="2976">
      <alignment horizontal="center" vertical="center"/>
      <protection locked="0"/>
    </xf>
    <xf numFmtId="0" fontId="103" fillId="38" borderId="2977"/>
    <xf numFmtId="274" fontId="35" fillId="0" borderId="2979"/>
    <xf numFmtId="0" fontId="85" fillId="0" borderId="2980"/>
    <xf numFmtId="234" fontId="35" fillId="0" borderId="3036">
      <alignment horizontal="center" vertical="center"/>
      <protection locked="0"/>
    </xf>
    <xf numFmtId="0" fontId="85" fillId="0" borderId="3016"/>
    <xf numFmtId="237" fontId="35" fillId="0" borderId="3000">
      <alignment horizontal="right" vertical="center"/>
      <protection locked="0"/>
    </xf>
    <xf numFmtId="0" fontId="95" fillId="0" borderId="2975" applyNumberFormat="0" applyFill="0" applyAlignment="0" applyProtection="0"/>
    <xf numFmtId="0" fontId="85" fillId="0" borderId="2920"/>
    <xf numFmtId="232" fontId="35" fillId="0" borderId="2976">
      <alignment horizontal="center" vertical="center"/>
      <protection locked="0"/>
    </xf>
    <xf numFmtId="233" fontId="35" fillId="0" borderId="2976">
      <alignment horizontal="center" vertical="center"/>
      <protection locked="0"/>
    </xf>
    <xf numFmtId="235"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74" fontId="35" fillId="0" borderId="3003"/>
    <xf numFmtId="274" fontId="35" fillId="0" borderId="2979"/>
    <xf numFmtId="0" fontId="85" fillId="0" borderId="2980"/>
    <xf numFmtId="49" fontId="253" fillId="47" borderId="2062">
      <alignment horizontal="center"/>
    </xf>
    <xf numFmtId="0" fontId="85" fillId="0" borderId="3016"/>
    <xf numFmtId="15" fontId="35" fillId="0" borderId="3012">
      <alignment horizontal="center" vertical="center"/>
      <protection locked="0"/>
    </xf>
    <xf numFmtId="4" fontId="27" fillId="19" borderId="2987" applyNumberFormat="0" applyProtection="0">
      <alignment horizontal="left" vertical="center" indent="1"/>
    </xf>
    <xf numFmtId="236" fontId="35" fillId="0" borderId="3048">
      <alignment horizontal="center" vertical="center"/>
      <protection locked="0"/>
    </xf>
    <xf numFmtId="323" fontId="3" fillId="23" borderId="2924" applyFill="0" applyBorder="0" applyAlignment="0">
      <alignment horizontal="centerContinuous"/>
    </xf>
    <xf numFmtId="232" fontId="35" fillId="0" borderId="2940">
      <alignment horizontal="right" vertical="center"/>
      <protection locked="0"/>
    </xf>
    <xf numFmtId="236" fontId="35" fillId="0" borderId="2952">
      <alignment horizontal="center" vertical="center"/>
      <protection locked="0"/>
    </xf>
    <xf numFmtId="0" fontId="35" fillId="0" borderId="2952">
      <alignment vertical="center"/>
      <protection locked="0"/>
    </xf>
    <xf numFmtId="237" fontId="35" fillId="0" borderId="2952">
      <alignment horizontal="right" vertical="center"/>
      <protection locked="0"/>
    </xf>
    <xf numFmtId="233"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49" fontId="100" fillId="41" borderId="2062">
      <alignment horizontal="center"/>
    </xf>
    <xf numFmtId="0" fontId="104" fillId="43" borderId="2062" applyProtection="0"/>
    <xf numFmtId="0" fontId="147" fillId="10" borderId="2062">
      <alignment horizontal="right"/>
    </xf>
    <xf numFmtId="309" fontId="156" fillId="6" borderId="2062"/>
    <xf numFmtId="0" fontId="85" fillId="0" borderId="2956"/>
    <xf numFmtId="234" fontId="35" fillId="0" borderId="2976">
      <alignment horizontal="center" vertical="center"/>
      <protection locked="0"/>
    </xf>
    <xf numFmtId="244" fontId="85" fillId="0" borderId="3014"/>
    <xf numFmtId="237" fontId="35" fillId="0" borderId="3023">
      <alignment horizontal="right" vertical="center"/>
      <protection locked="0"/>
    </xf>
    <xf numFmtId="234" fontId="35" fillId="0" borderId="3012">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951" applyNumberFormat="0" applyFill="0" applyAlignment="0" applyProtection="0"/>
    <xf numFmtId="15" fontId="35" fillId="0" borderId="2952">
      <alignment horizontal="center" vertical="center"/>
      <protection locked="0"/>
    </xf>
    <xf numFmtId="233" fontId="35" fillId="0" borderId="2952">
      <alignment horizontal="center" vertical="center"/>
      <protection locked="0"/>
    </xf>
    <xf numFmtId="234"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7"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0" fontId="103" fillId="38" borderId="2953"/>
    <xf numFmtId="0" fontId="148" fillId="0" borderId="2913" applyNumberFormat="0" applyAlignment="0" applyProtection="0">
      <alignment horizontal="left" vertical="center"/>
    </xf>
    <xf numFmtId="236" fontId="35" fillId="0" borderId="3012">
      <alignment horizontal="center" vertical="center"/>
      <protection locked="0"/>
    </xf>
    <xf numFmtId="233" fontId="35" fillId="0" borderId="3012">
      <alignment horizontal="center" vertical="center"/>
      <protection locked="0"/>
    </xf>
    <xf numFmtId="323" fontId="3" fillId="23" borderId="2996" applyFill="0" applyBorder="0" applyAlignment="0">
      <alignment horizontal="centerContinuous"/>
    </xf>
    <xf numFmtId="236" fontId="35" fillId="0" borderId="3012">
      <alignment horizontal="center" vertical="center"/>
      <protection locked="0"/>
    </xf>
    <xf numFmtId="237" fontId="35" fillId="0" borderId="2976">
      <alignment horizontal="right" vertical="center"/>
      <protection locked="0"/>
    </xf>
    <xf numFmtId="15" fontId="35" fillId="0" borderId="3012">
      <alignment horizontal="center" vertical="center"/>
      <protection locked="0"/>
    </xf>
    <xf numFmtId="4" fontId="27" fillId="19" borderId="3041" applyNumberFormat="0" applyProtection="0">
      <alignment horizontal="left" vertical="center" indent="1"/>
    </xf>
    <xf numFmtId="0" fontId="103" fillId="38" borderId="2990"/>
    <xf numFmtId="323" fontId="3" fillId="23" borderId="2912" applyFill="0" applyBorder="0" applyAlignment="0">
      <alignment horizontal="centerContinuous"/>
    </xf>
    <xf numFmtId="235" fontId="35" fillId="0" borderId="2940">
      <alignment horizontal="right" vertical="center"/>
      <protection locked="0"/>
    </xf>
    <xf numFmtId="237" fontId="35" fillId="0" borderId="3061">
      <alignment horizontal="right" vertical="center"/>
      <protection locked="0"/>
    </xf>
    <xf numFmtId="232" fontId="35" fillId="0" borderId="3036">
      <alignment horizontal="right" vertical="center"/>
      <protection locked="0"/>
    </xf>
    <xf numFmtId="232" fontId="35" fillId="0" borderId="3012">
      <alignment horizontal="right" vertical="center"/>
      <protection locked="0"/>
    </xf>
    <xf numFmtId="232" fontId="35" fillId="0" borderId="3036">
      <alignment horizontal="center" vertical="center"/>
      <protection locked="0"/>
    </xf>
    <xf numFmtId="311" fontId="219" fillId="0" borderId="2923" applyBorder="0">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6" fontId="35" fillId="0" borderId="2928">
      <alignment horizontal="center" vertical="center"/>
      <protection locked="0"/>
    </xf>
    <xf numFmtId="232" fontId="35" fillId="0" borderId="2928">
      <alignment horizontal="right" vertical="center"/>
      <protection locked="0"/>
    </xf>
    <xf numFmtId="237"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1" fontId="3" fillId="1" borderId="2922">
      <protection locked="0"/>
    </xf>
    <xf numFmtId="0" fontId="103" fillId="38" borderId="2929"/>
    <xf numFmtId="311" fontId="219" fillId="0" borderId="2923" applyBorder="0">
      <protection locked="0"/>
    </xf>
    <xf numFmtId="234" fontId="35" fillId="0" borderId="3061">
      <alignment horizontal="right" vertical="center"/>
      <protection locked="0"/>
    </xf>
    <xf numFmtId="232" fontId="35" fillId="0" borderId="3012">
      <alignment horizontal="right" vertical="center"/>
      <protection locked="0"/>
    </xf>
    <xf numFmtId="234" fontId="35" fillId="0" borderId="3023">
      <alignment horizontal="center" vertical="center"/>
      <protection locked="0"/>
    </xf>
    <xf numFmtId="237" fontId="35" fillId="0" borderId="2952">
      <alignment horizontal="right" vertical="center"/>
      <protection locked="0"/>
    </xf>
    <xf numFmtId="234" fontId="35" fillId="0" borderId="2952">
      <alignment horizontal="right" vertical="center"/>
      <protection locked="0"/>
    </xf>
    <xf numFmtId="236" fontId="35" fillId="0" borderId="2952">
      <alignment horizontal="right"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4" fontId="35" fillId="0" borderId="2928">
      <alignment horizontal="right" vertical="center"/>
      <protection locked="0"/>
    </xf>
    <xf numFmtId="0" fontId="103" fillId="38" borderId="2929"/>
    <xf numFmtId="244" fontId="85" fillId="0" borderId="2930"/>
    <xf numFmtId="274" fontId="35" fillId="0" borderId="2955"/>
    <xf numFmtId="4" fontId="27" fillId="19" borderId="3053" applyNumberFormat="0" applyProtection="0">
      <alignment horizontal="left" vertical="center" indent="1"/>
    </xf>
    <xf numFmtId="311" fontId="219" fillId="0" borderId="3031" applyBorder="0">
      <protection locked="0"/>
    </xf>
    <xf numFmtId="274" fontId="35" fillId="0" borderId="2931"/>
    <xf numFmtId="232" fontId="35" fillId="0" borderId="3023">
      <alignment horizontal="center" vertical="center"/>
      <protection locked="0"/>
    </xf>
    <xf numFmtId="233" fontId="35" fillId="0" borderId="3012">
      <alignment horizontal="center" vertical="center"/>
      <protection locked="0"/>
    </xf>
    <xf numFmtId="274" fontId="35" fillId="0" borderId="3039"/>
    <xf numFmtId="311" fontId="219" fillId="0" borderId="3007" applyBorder="0">
      <protection locked="0"/>
    </xf>
    <xf numFmtId="0" fontId="147" fillId="10" borderId="2062">
      <alignment horizontal="right"/>
    </xf>
    <xf numFmtId="235" fontId="35" fillId="0" borderId="3000">
      <alignment horizontal="right" vertical="center"/>
      <protection locked="0"/>
    </xf>
    <xf numFmtId="235" fontId="35" fillId="0" borderId="3012">
      <alignment horizontal="right" vertical="center"/>
      <protection locked="0"/>
    </xf>
    <xf numFmtId="233" fontId="35" fillId="0" borderId="2952">
      <alignment horizontal="center" vertical="center"/>
      <protection locked="0"/>
    </xf>
    <xf numFmtId="235" fontId="35" fillId="0" borderId="2976">
      <alignment horizontal="right" vertical="center"/>
      <protection locked="0"/>
    </xf>
    <xf numFmtId="8" fontId="141" fillId="0" borderId="2077">
      <protection locked="0"/>
    </xf>
    <xf numFmtId="0" fontId="95" fillId="0" borderId="2975" applyNumberFormat="0" applyFill="0" applyAlignment="0" applyProtection="0"/>
    <xf numFmtId="236" fontId="35" fillId="0" borderId="2989">
      <alignment horizontal="right" vertical="center"/>
      <protection locked="0"/>
    </xf>
    <xf numFmtId="0" fontId="35" fillId="0" borderId="2940">
      <alignment vertical="center"/>
      <protection locked="0"/>
    </xf>
    <xf numFmtId="232" fontId="35" fillId="0" borderId="2940">
      <alignment horizontal="center" vertical="center"/>
      <protection locked="0"/>
    </xf>
    <xf numFmtId="236" fontId="35" fillId="0" borderId="2940">
      <alignment horizontal="right" vertical="center"/>
      <protection locked="0"/>
    </xf>
    <xf numFmtId="4" fontId="27" fillId="19" borderId="2957" applyNumberFormat="0" applyProtection="0">
      <alignment horizontal="left" vertical="center" indent="1"/>
    </xf>
    <xf numFmtId="311" fontId="219" fillId="0" borderId="2911" applyBorder="0">
      <protection locked="0"/>
    </xf>
    <xf numFmtId="232" fontId="35" fillId="0" borderId="2952">
      <alignment horizontal="center" vertical="center"/>
      <protection locked="0"/>
    </xf>
    <xf numFmtId="236" fontId="35" fillId="0" borderId="2940">
      <alignment horizontal="center" vertical="center"/>
      <protection locked="0"/>
    </xf>
    <xf numFmtId="237" fontId="35" fillId="0" borderId="3048">
      <alignment horizontal="right" vertical="center"/>
      <protection locked="0"/>
    </xf>
    <xf numFmtId="202" fontId="115" fillId="18" borderId="2069">
      <alignment horizontal="right"/>
      <protection hidden="1"/>
    </xf>
    <xf numFmtId="1" fontId="3" fillId="1" borderId="2790">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244" fontId="85" fillId="0" borderId="2930"/>
    <xf numFmtId="274" fontId="35" fillId="0" borderId="2931"/>
    <xf numFmtId="49" fontId="36" fillId="0" borderId="2082"/>
    <xf numFmtId="15" fontId="35" fillId="0" borderId="3000">
      <alignment horizontal="center" vertical="center"/>
      <protection locked="0"/>
    </xf>
    <xf numFmtId="0" fontId="85" fillId="0" borderId="2932"/>
    <xf numFmtId="0" fontId="92" fillId="0" borderId="2062" applyFill="0">
      <alignment horizontal="center" vertical="center"/>
    </xf>
    <xf numFmtId="311" fontId="219" fillId="0" borderId="2995" applyBorder="0">
      <protection locked="0"/>
    </xf>
    <xf numFmtId="311" fontId="219" fillId="0" borderId="2911" applyBorder="0">
      <protection locked="0"/>
    </xf>
    <xf numFmtId="240" fontId="26" fillId="0" borderId="2998" applyFill="0"/>
    <xf numFmtId="15" fontId="35" fillId="0" borderId="3036">
      <alignment horizontal="center" vertical="center"/>
      <protection locked="0"/>
    </xf>
    <xf numFmtId="232" fontId="35" fillId="0" borderId="2952">
      <alignment horizontal="right" vertical="center"/>
      <protection locked="0"/>
    </xf>
    <xf numFmtId="236" fontId="35" fillId="0" borderId="2928">
      <alignment horizontal="center" vertical="center"/>
      <protection locked="0"/>
    </xf>
    <xf numFmtId="237" fontId="35" fillId="0" borderId="2928">
      <alignment horizontal="right" vertical="center"/>
      <protection locked="0"/>
    </xf>
    <xf numFmtId="234" fontId="35" fillId="0" borderId="2928">
      <alignment horizontal="right" vertical="center"/>
      <protection locked="0"/>
    </xf>
    <xf numFmtId="244" fontId="85" fillId="0" borderId="2954"/>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244" fontId="85" fillId="0" borderId="2930"/>
    <xf numFmtId="0" fontId="85" fillId="0" borderId="3027"/>
    <xf numFmtId="323" fontId="3" fillId="23" borderId="3019" applyFill="0" applyBorder="0" applyAlignment="0">
      <alignment horizontal="centerContinuous"/>
    </xf>
    <xf numFmtId="274" fontId="35" fillId="0" borderId="3039"/>
    <xf numFmtId="274" fontId="35" fillId="0" borderId="2931"/>
    <xf numFmtId="271" fontId="115" fillId="18" borderId="2069">
      <alignment horizontal="right"/>
    </xf>
    <xf numFmtId="4" fontId="27" fillId="19" borderId="3017" applyNumberFormat="0" applyProtection="0">
      <alignment horizontal="left" vertical="center" indent="1"/>
    </xf>
    <xf numFmtId="235" fontId="35" fillId="0" borderId="2976">
      <alignment horizontal="right" vertical="center"/>
      <protection locked="0"/>
    </xf>
    <xf numFmtId="4" fontId="27" fillId="19" borderId="3005" applyNumberFormat="0" applyProtection="0">
      <alignment horizontal="left" vertical="center" indent="1"/>
    </xf>
    <xf numFmtId="232" fontId="35" fillId="0" borderId="3000">
      <alignment horizontal="right" vertical="center"/>
      <protection locked="0"/>
    </xf>
    <xf numFmtId="244" fontId="85" fillId="0" borderId="2930"/>
    <xf numFmtId="0" fontId="85" fillId="0" borderId="2932"/>
    <xf numFmtId="235" fontId="35" fillId="0" borderId="3048">
      <alignment horizontal="center" vertical="center"/>
      <protection locked="0"/>
    </xf>
    <xf numFmtId="4" fontId="27" fillId="19" borderId="2921" applyNumberFormat="0" applyProtection="0">
      <alignment horizontal="left" vertical="center" indent="1"/>
    </xf>
    <xf numFmtId="0" fontId="92" fillId="0" borderId="2069" applyNumberFormat="0" applyFill="0" applyBorder="0" applyAlignment="0" applyProtection="0"/>
    <xf numFmtId="0" fontId="35" fillId="0" borderId="2940">
      <alignment vertical="center"/>
      <protection locked="0"/>
    </xf>
    <xf numFmtId="0" fontId="63" fillId="0" borderId="2062">
      <alignment horizontal="centerContinuous"/>
    </xf>
    <xf numFmtId="311" fontId="219" fillId="0" borderId="2923" applyBorder="0">
      <protection locked="0"/>
    </xf>
    <xf numFmtId="234" fontId="35" fillId="0" borderId="2952">
      <alignment horizontal="right" vertical="center"/>
      <protection locked="0"/>
    </xf>
    <xf numFmtId="244" fontId="85" fillId="0" borderId="2954"/>
    <xf numFmtId="233" fontId="35" fillId="0" borderId="3036">
      <alignment horizontal="center" vertical="center"/>
      <protection locked="0"/>
    </xf>
    <xf numFmtId="10" fontId="3" fillId="64" borderId="2062" applyNumberFormat="0" applyBorder="0" applyAlignment="0" applyProtection="0"/>
    <xf numFmtId="233" fontId="35" fillId="0" borderId="2940">
      <alignment horizontal="center" vertical="center"/>
      <protection locked="0"/>
    </xf>
    <xf numFmtId="236" fontId="35" fillId="0" borderId="2952">
      <alignment horizontal="right" vertical="center"/>
      <protection locked="0"/>
    </xf>
    <xf numFmtId="0" fontId="103" fillId="38" borderId="3013"/>
    <xf numFmtId="0" fontId="103" fillId="38" borderId="2977"/>
    <xf numFmtId="4" fontId="27" fillId="19" borderId="2921" applyNumberFormat="0" applyProtection="0">
      <alignment horizontal="left" vertical="center" indent="1"/>
    </xf>
    <xf numFmtId="234" fontId="35" fillId="0" borderId="2928">
      <alignment horizontal="center" vertical="center"/>
      <protection locked="0"/>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74" fontId="35" fillId="0" borderId="2919"/>
    <xf numFmtId="0" fontId="115" fillId="18" borderId="2069" applyProtection="0">
      <alignment horizontal="right"/>
      <protection locked="0"/>
    </xf>
    <xf numFmtId="0" fontId="95" fillId="0" borderId="2975" applyNumberFormat="0" applyFill="0" applyAlignment="0" applyProtection="0"/>
    <xf numFmtId="0" fontId="85" fillId="0" borderId="2920"/>
    <xf numFmtId="244" fontId="85" fillId="0" borderId="2954"/>
    <xf numFmtId="311" fontId="219" fillId="0" borderId="2911" applyBorder="0">
      <protection locked="0"/>
    </xf>
    <xf numFmtId="4" fontId="27" fillId="19" borderId="2921" applyNumberFormat="0" applyProtection="0">
      <alignment horizontal="left" vertical="center" indent="1"/>
    </xf>
    <xf numFmtId="234" fontId="35" fillId="0" borderId="3023">
      <alignment horizontal="right" vertical="center"/>
      <protection locked="0"/>
    </xf>
    <xf numFmtId="244" fontId="85" fillId="0" borderId="3025"/>
    <xf numFmtId="0" fontId="91" fillId="0" borderId="2069" applyNumberFormat="0" applyFill="0" applyBorder="0" applyAlignment="0" applyProtection="0"/>
    <xf numFmtId="235" fontId="35" fillId="0" borderId="3023">
      <alignment horizontal="center" vertical="center"/>
      <protection locked="0"/>
    </xf>
    <xf numFmtId="232" fontId="35" fillId="0" borderId="2928">
      <alignment horizontal="right" vertical="center"/>
      <protection locked="0"/>
    </xf>
    <xf numFmtId="235" fontId="35" fillId="0" borderId="2928">
      <alignment horizontal="center" vertical="center"/>
      <protection locked="0"/>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44" fontId="85" fillId="0" borderId="3050"/>
    <xf numFmtId="237" fontId="35" fillId="0" borderId="3048">
      <alignment horizontal="right" vertical="center"/>
      <protection locked="0"/>
    </xf>
    <xf numFmtId="0" fontId="103" fillId="38" borderId="3049"/>
    <xf numFmtId="235" fontId="35" fillId="0" borderId="3023">
      <alignment horizontal="center" vertical="center"/>
      <protection locked="0"/>
    </xf>
    <xf numFmtId="274" fontId="35" fillId="0" borderId="2919"/>
    <xf numFmtId="236" fontId="35" fillId="0" borderId="3000">
      <alignment horizontal="right" vertical="center"/>
      <protection locked="0"/>
    </xf>
    <xf numFmtId="235" fontId="35" fillId="0" borderId="3000">
      <alignment horizontal="right" vertical="center"/>
      <protection locked="0"/>
    </xf>
    <xf numFmtId="0" fontId="85" fillId="0" borderId="2920"/>
    <xf numFmtId="15" fontId="35" fillId="0" borderId="2976">
      <alignment horizontal="center" vertical="center"/>
      <protection locked="0"/>
    </xf>
    <xf numFmtId="236" fontId="35" fillId="0" borderId="2976">
      <alignment horizontal="right" vertical="center"/>
      <protection locked="0"/>
    </xf>
    <xf numFmtId="0" fontId="148" fillId="0" borderId="2925" applyNumberFormat="0" applyAlignment="0" applyProtection="0">
      <alignment horizontal="left" vertical="center"/>
    </xf>
    <xf numFmtId="236" fontId="35" fillId="0" borderId="3036">
      <alignment horizontal="center" vertical="center"/>
      <protection locked="0"/>
    </xf>
    <xf numFmtId="234" fontId="35" fillId="0" borderId="3023">
      <alignment horizontal="right" vertical="center"/>
      <protection locked="0"/>
    </xf>
    <xf numFmtId="175" fontId="43" fillId="0" borderId="2062" applyBorder="0"/>
    <xf numFmtId="0" fontId="95" fillId="0" borderId="3011" applyNumberFormat="0" applyFill="0" applyAlignment="0" applyProtection="0"/>
    <xf numFmtId="232" fontId="35" fillId="0" borderId="3012">
      <alignment horizontal="center" vertical="center"/>
      <protection locked="0"/>
    </xf>
    <xf numFmtId="274" fontId="35" fillId="0" borderId="2955"/>
    <xf numFmtId="232" fontId="35" fillId="0" borderId="2952">
      <alignment horizontal="center" vertical="center"/>
      <protection locked="0"/>
    </xf>
    <xf numFmtId="235" fontId="35" fillId="0" borderId="2952">
      <alignment horizontal="center" vertical="center"/>
      <protection locked="0"/>
    </xf>
    <xf numFmtId="235" fontId="35" fillId="0" borderId="2928">
      <alignment horizontal="center" vertical="center"/>
      <protection locked="0"/>
    </xf>
    <xf numFmtId="0" fontId="35" fillId="0" borderId="2928">
      <alignment vertical="center"/>
      <protection locked="0"/>
    </xf>
    <xf numFmtId="236" fontId="35" fillId="0" borderId="2928">
      <alignment horizontal="right" vertical="center"/>
      <protection locked="0"/>
    </xf>
    <xf numFmtId="233" fontId="35" fillId="0" borderId="2928">
      <alignment horizontal="right" vertical="center"/>
      <protection locked="0"/>
    </xf>
    <xf numFmtId="235" fontId="35" fillId="0" borderId="2928">
      <alignment horizontal="right" vertical="center"/>
      <protection locked="0"/>
    </xf>
    <xf numFmtId="240" fontId="26" fillId="0" borderId="2950" applyFill="0"/>
    <xf numFmtId="236" fontId="35" fillId="0" borderId="3023">
      <alignment horizontal="center" vertical="center"/>
      <protection locked="0"/>
    </xf>
    <xf numFmtId="274" fontId="35" fillId="0" borderId="3003"/>
    <xf numFmtId="0" fontId="35" fillId="0" borderId="2062" applyFill="0">
      <alignment horizontal="center" vertical="center"/>
    </xf>
    <xf numFmtId="15" fontId="35" fillId="0" borderId="3023">
      <alignment horizontal="center" vertical="center"/>
      <protection locked="0"/>
    </xf>
    <xf numFmtId="237" fontId="35" fillId="0" borderId="3000">
      <alignment horizontal="right" vertical="center"/>
      <protection locked="0"/>
    </xf>
    <xf numFmtId="15" fontId="35" fillId="0" borderId="2964">
      <alignment horizontal="center" vertical="center"/>
      <protection locked="0"/>
    </xf>
    <xf numFmtId="15" fontId="35" fillId="0" borderId="3036">
      <alignment horizontal="center" vertical="center"/>
      <protection locked="0"/>
    </xf>
    <xf numFmtId="232" fontId="35" fillId="0" borderId="3012">
      <alignment horizontal="right" vertical="center"/>
      <protection locked="0"/>
    </xf>
    <xf numFmtId="274" fontId="35" fillId="0" borderId="2943"/>
    <xf numFmtId="4" fontId="27" fillId="19" borderId="2921" applyNumberFormat="0" applyProtection="0">
      <alignment horizontal="left" vertical="center" indent="1"/>
    </xf>
    <xf numFmtId="233" fontId="35" fillId="0" borderId="2940">
      <alignment horizontal="center" vertical="center"/>
      <protection locked="0"/>
    </xf>
    <xf numFmtId="0" fontId="85" fillId="0" borderId="2944"/>
    <xf numFmtId="311" fontId="219" fillId="0" borderId="2911" applyBorder="0">
      <protection locked="0"/>
    </xf>
    <xf numFmtId="232" fontId="35" fillId="0" borderId="3036">
      <alignment horizontal="right" vertical="center"/>
      <protection locked="0"/>
    </xf>
    <xf numFmtId="244" fontId="85" fillId="0" borderId="2918"/>
    <xf numFmtId="311" fontId="219" fillId="0" borderId="2971" applyBorder="0">
      <protection locked="0"/>
    </xf>
    <xf numFmtId="4" fontId="27" fillId="19" borderId="2921" applyNumberFormat="0" applyProtection="0">
      <alignment horizontal="left" vertical="center" indent="1"/>
    </xf>
    <xf numFmtId="232" fontId="35" fillId="0" borderId="3023">
      <alignment horizontal="right" vertical="center"/>
      <protection locked="0"/>
    </xf>
    <xf numFmtId="237" fontId="35" fillId="0" borderId="3023">
      <alignment horizontal="right" vertical="center"/>
      <protection locked="0"/>
    </xf>
    <xf numFmtId="172" fontId="55" fillId="9" borderId="2062">
      <alignment horizontal="right"/>
      <protection locked="0"/>
    </xf>
    <xf numFmtId="0" fontId="35" fillId="0" borderId="3023">
      <alignment vertical="center"/>
      <protection locked="0"/>
    </xf>
    <xf numFmtId="233" fontId="35" fillId="0" borderId="2964">
      <alignment horizontal="center" vertical="center"/>
      <protection locked="0"/>
    </xf>
    <xf numFmtId="233" fontId="35" fillId="0" borderId="2952">
      <alignment horizontal="right" vertical="center"/>
      <protection locked="0"/>
    </xf>
    <xf numFmtId="168" fontId="3" fillId="8" borderId="2062" applyNumberFormat="0" applyFont="0" applyBorder="0" applyAlignment="0" applyProtection="0"/>
    <xf numFmtId="332" fontId="35" fillId="0" borderId="2062" applyFill="0">
      <alignment horizontal="center" vertical="center"/>
    </xf>
    <xf numFmtId="274" fontId="35" fillId="0" borderId="3026"/>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0" fontId="26" fillId="0" borderId="2914" applyFill="0"/>
    <xf numFmtId="274" fontId="35" fillId="0" borderId="2919"/>
    <xf numFmtId="0" fontId="59" fillId="74" borderId="2089">
      <alignment horizontal="left" vertical="center" wrapText="1"/>
    </xf>
    <xf numFmtId="244" fontId="85" fillId="0" borderId="2978"/>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0" fontId="147" fillId="10" borderId="2062">
      <alignment horizontal="right"/>
    </xf>
    <xf numFmtId="232" fontId="35" fillId="0" borderId="3023">
      <alignment horizontal="right" vertical="center"/>
      <protection locked="0"/>
    </xf>
    <xf numFmtId="0" fontId="95" fillId="0" borderId="2927" applyNumberFormat="0" applyFill="0" applyAlignment="0" applyProtection="0"/>
    <xf numFmtId="311" fontId="219" fillId="0" borderId="3007" applyBorder="0">
      <protection locked="0"/>
    </xf>
    <xf numFmtId="237" fontId="35" fillId="0" borderId="3012">
      <alignment horizontal="right" vertical="center"/>
      <protection locked="0"/>
    </xf>
    <xf numFmtId="234" fontId="35" fillId="0" borderId="3012">
      <alignment horizontal="right" vertical="center"/>
      <protection locked="0"/>
    </xf>
    <xf numFmtId="234" fontId="35" fillId="0" borderId="2940">
      <alignment horizontal="center" vertical="center"/>
      <protection locked="0"/>
    </xf>
    <xf numFmtId="0" fontId="35" fillId="0" borderId="2940">
      <alignment vertical="center"/>
      <protection locked="0"/>
    </xf>
    <xf numFmtId="244" fontId="85" fillId="0" borderId="2942"/>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233" fontId="35" fillId="0" borderId="2976">
      <alignment horizontal="center" vertical="center"/>
      <protection locked="0"/>
    </xf>
    <xf numFmtId="4" fontId="27" fillId="19" borderId="2957" applyNumberFormat="0" applyProtection="0">
      <alignment horizontal="left" vertical="center" indent="1"/>
    </xf>
    <xf numFmtId="236" fontId="35" fillId="0" borderId="3012">
      <alignment horizontal="right" vertical="center"/>
      <protection locked="0"/>
    </xf>
    <xf numFmtId="270" fontId="115" fillId="46" borderId="2069">
      <protection hidden="1"/>
    </xf>
    <xf numFmtId="8" fontId="141" fillId="0" borderId="2077">
      <protection locked="0"/>
    </xf>
    <xf numFmtId="274" fontId="35" fillId="0" borderId="2931"/>
    <xf numFmtId="4" fontId="27" fillId="19" borderId="2921" applyNumberFormat="0" applyProtection="0">
      <alignment horizontal="left" vertical="center" indent="1"/>
    </xf>
    <xf numFmtId="232" fontId="35" fillId="0" borderId="2989">
      <alignment horizontal="right" vertical="center"/>
      <protection locked="0"/>
    </xf>
    <xf numFmtId="244" fontId="85" fillId="0" borderId="3002"/>
    <xf numFmtId="234" fontId="35" fillId="0" borderId="3023">
      <alignment horizontal="right" vertical="center"/>
      <protection locked="0"/>
    </xf>
    <xf numFmtId="233" fontId="35" fillId="0" borderId="3036">
      <alignment horizontal="right" vertical="center"/>
      <protection locked="0"/>
    </xf>
    <xf numFmtId="0" fontId="18" fillId="0" borderId="2069" applyNumberFormat="0" applyFill="0" applyBorder="0" applyAlignment="0" applyProtection="0"/>
    <xf numFmtId="236" fontId="35" fillId="0" borderId="3023">
      <alignment horizontal="right" vertical="center"/>
      <protection locked="0"/>
    </xf>
    <xf numFmtId="0" fontId="85" fillId="0" borderId="2944"/>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4" fontId="35" fillId="0" borderId="2964">
      <alignment horizontal="right" vertical="center"/>
      <protection locked="0"/>
    </xf>
    <xf numFmtId="0" fontId="103" fillId="38" borderId="2917"/>
    <xf numFmtId="274" fontId="35" fillId="0" borderId="2919"/>
    <xf numFmtId="235" fontId="35" fillId="0" borderId="3012">
      <alignment horizontal="center" vertical="center"/>
      <protection locked="0"/>
    </xf>
    <xf numFmtId="0" fontId="103" fillId="38" borderId="3013"/>
    <xf numFmtId="0" fontId="85" fillId="0" borderId="2920"/>
    <xf numFmtId="232" fontId="35" fillId="0" borderId="3036">
      <alignment horizontal="center" vertical="center"/>
      <protection locked="0"/>
    </xf>
    <xf numFmtId="323" fontId="3" fillId="23" borderId="2912" applyFill="0" applyBorder="0" applyAlignment="0">
      <alignment horizontal="centerContinuous"/>
    </xf>
    <xf numFmtId="311" fontId="219" fillId="0" borderId="2911" applyBorder="0">
      <protection locked="0"/>
    </xf>
    <xf numFmtId="236" fontId="35" fillId="0" borderId="2976">
      <alignment horizontal="center" vertical="center"/>
      <protection locked="0"/>
    </xf>
    <xf numFmtId="309" fontId="156" fillId="6" borderId="2062"/>
    <xf numFmtId="0" fontId="103" fillId="38" borderId="2953"/>
    <xf numFmtId="4" fontId="27" fillId="19" borderId="2933" applyNumberFormat="0" applyProtection="0">
      <alignment horizontal="left" vertical="center" indent="1"/>
    </xf>
    <xf numFmtId="15" fontId="35" fillId="0" borderId="3012">
      <alignment horizontal="center" vertical="center"/>
      <protection locked="0"/>
    </xf>
    <xf numFmtId="244" fontId="85" fillId="0" borderId="2991"/>
    <xf numFmtId="235" fontId="35" fillId="0" borderId="2989">
      <alignment horizontal="right" vertical="center"/>
      <protection locked="0"/>
    </xf>
    <xf numFmtId="244" fontId="85" fillId="0" borderId="3038"/>
    <xf numFmtId="236" fontId="35" fillId="0" borderId="3023">
      <alignment horizontal="right" vertical="center"/>
      <protection locked="0"/>
    </xf>
    <xf numFmtId="4" fontId="27" fillId="19" borderId="2933" applyNumberFormat="0" applyProtection="0">
      <alignment horizontal="left" vertical="center" indent="1"/>
    </xf>
    <xf numFmtId="232" fontId="35" fillId="0" borderId="2928">
      <alignment horizontal="center" vertical="center"/>
      <protection locked="0"/>
    </xf>
    <xf numFmtId="311" fontId="219" fillId="0" borderId="2923" applyBorder="0">
      <protection locked="0"/>
    </xf>
    <xf numFmtId="233" fontId="35" fillId="0" borderId="2928">
      <alignment horizontal="right" vertical="center"/>
      <protection locked="0"/>
    </xf>
    <xf numFmtId="0" fontId="148" fillId="0" borderId="2949" applyNumberFormat="0" applyAlignment="0" applyProtection="0">
      <alignment horizontal="left" vertical="center"/>
    </xf>
    <xf numFmtId="271" fontId="115" fillId="18" borderId="2069">
      <alignment horizontal="right"/>
    </xf>
    <xf numFmtId="236" fontId="35" fillId="0" borderId="3012">
      <alignment horizontal="right" vertical="center"/>
      <protection locked="0"/>
    </xf>
    <xf numFmtId="233" fontId="35" fillId="0" borderId="3000">
      <alignment horizontal="right" vertical="center"/>
      <protection locked="0"/>
    </xf>
    <xf numFmtId="4" fontId="27" fillId="19" borderId="2921" applyNumberFormat="0" applyProtection="0">
      <alignment horizontal="left" vertical="center" indent="1"/>
    </xf>
    <xf numFmtId="234" fontId="35" fillId="0" borderId="3023">
      <alignment horizontal="center" vertical="center"/>
      <protection locked="0"/>
    </xf>
    <xf numFmtId="0" fontId="35" fillId="0" borderId="3012">
      <alignment vertical="center"/>
      <protection locked="0"/>
    </xf>
    <xf numFmtId="311" fontId="219" fillId="0" borderId="3055" applyBorder="0">
      <protection locked="0"/>
    </xf>
    <xf numFmtId="233" fontId="35" fillId="0" borderId="3023">
      <alignment horizontal="center" vertical="center"/>
      <protection locked="0"/>
    </xf>
    <xf numFmtId="234" fontId="35" fillId="0" borderId="2940">
      <alignment horizontal="center" vertical="center"/>
      <protection locked="0"/>
    </xf>
    <xf numFmtId="8" fontId="141" fillId="0" borderId="2077">
      <protection locked="0"/>
    </xf>
    <xf numFmtId="311" fontId="219" fillId="0" borderId="3029" applyBorder="0">
      <protection locked="0"/>
    </xf>
    <xf numFmtId="175" fontId="46" fillId="0" borderId="2062"/>
    <xf numFmtId="172" fontId="55" fillId="9" borderId="2062">
      <alignment horizontal="right"/>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1" fontId="3" fillId="1" borderId="3030">
      <protection locked="0"/>
    </xf>
    <xf numFmtId="274" fontId="35" fillId="0" borderId="2931"/>
    <xf numFmtId="233" fontId="35" fillId="0" borderId="3000">
      <alignment horizontal="center" vertical="center"/>
      <protection locked="0"/>
    </xf>
    <xf numFmtId="0" fontId="85" fillId="0" borderId="2932"/>
    <xf numFmtId="0" fontId="103" fillId="38" borderId="3049"/>
    <xf numFmtId="4" fontId="27" fillId="19" borderId="3028" applyNumberFormat="0" applyProtection="0">
      <alignment horizontal="left" vertical="center" indent="1"/>
    </xf>
    <xf numFmtId="311" fontId="219" fillId="0" borderId="2911" applyBorder="0">
      <protection locked="0"/>
    </xf>
    <xf numFmtId="0" fontId="35" fillId="0" borderId="2069" applyNumberFormat="0" applyFill="0" applyAlignment="0" applyProtection="0"/>
    <xf numFmtId="232" fontId="35" fillId="0" borderId="2952">
      <alignment horizontal="right" vertical="center"/>
      <protection locked="0"/>
    </xf>
    <xf numFmtId="311" fontId="219" fillId="0" borderId="2947" applyBorder="0">
      <protection locked="0"/>
    </xf>
    <xf numFmtId="232" fontId="35" fillId="0" borderId="3012">
      <alignment horizontal="center" vertical="center"/>
      <protection locked="0"/>
    </xf>
    <xf numFmtId="0" fontId="148" fillId="0" borderId="2973" applyNumberFormat="0" applyAlignment="0" applyProtection="0">
      <alignment horizontal="left" vertical="center"/>
    </xf>
    <xf numFmtId="234" fontId="35" fillId="0" borderId="2940">
      <alignment horizontal="right" vertical="center"/>
      <protection locked="0"/>
    </xf>
    <xf numFmtId="233" fontId="35" fillId="0" borderId="2964">
      <alignment horizontal="center" vertical="center"/>
      <protection locked="0"/>
    </xf>
    <xf numFmtId="244" fontId="85" fillId="0" borderId="3025"/>
    <xf numFmtId="311" fontId="219" fillId="0" borderId="3043" applyBorder="0">
      <protection locked="0"/>
    </xf>
    <xf numFmtId="0" fontId="115" fillId="18" borderId="2069" applyProtection="0">
      <alignment horizontal="right"/>
      <protection locked="0"/>
    </xf>
    <xf numFmtId="4" fontId="27" fillId="19" borderId="2945" applyNumberFormat="0" applyProtection="0">
      <alignment horizontal="left" vertical="center" indent="1"/>
    </xf>
    <xf numFmtId="0" fontId="103" fillId="38" borderId="3037"/>
    <xf numFmtId="233" fontId="35" fillId="0" borderId="2976">
      <alignment horizontal="right" vertical="center"/>
      <protection locked="0"/>
    </xf>
    <xf numFmtId="237" fontId="35" fillId="0" borderId="3012">
      <alignment horizontal="right" vertical="center"/>
      <protection locked="0"/>
    </xf>
    <xf numFmtId="0" fontId="35" fillId="0" borderId="3061">
      <alignment vertical="center"/>
      <protection locked="0"/>
    </xf>
    <xf numFmtId="0" fontId="59" fillId="74" borderId="2089">
      <alignment horizontal="left" vertical="center" wrapText="1"/>
    </xf>
    <xf numFmtId="234" fontId="35" fillId="0" borderId="2952">
      <alignment horizontal="center" vertical="center"/>
      <protection locked="0"/>
    </xf>
    <xf numFmtId="0" fontId="85" fillId="0" borderId="2932"/>
    <xf numFmtId="244" fontId="85" fillId="0" borderId="3002"/>
    <xf numFmtId="234" fontId="35" fillId="0" borderId="3012">
      <alignment horizontal="center" vertical="center"/>
      <protection locked="0"/>
    </xf>
    <xf numFmtId="233" fontId="35" fillId="0" borderId="3036">
      <alignment horizontal="right" vertical="center"/>
      <protection locked="0"/>
    </xf>
    <xf numFmtId="234" fontId="35" fillId="0" borderId="3012">
      <alignment horizontal="right" vertical="center"/>
      <protection locked="0"/>
    </xf>
    <xf numFmtId="0" fontId="85" fillId="0" borderId="3016"/>
    <xf numFmtId="236" fontId="35" fillId="0" borderId="3023">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3022" applyNumberFormat="0" applyFill="0" applyAlignment="0" applyProtection="0"/>
    <xf numFmtId="232" fontId="35" fillId="0" borderId="2940">
      <alignment horizontal="center" vertical="center"/>
      <protection locked="0"/>
    </xf>
    <xf numFmtId="235" fontId="35" fillId="0" borderId="2940">
      <alignment horizontal="center" vertical="center"/>
      <protection locked="0"/>
    </xf>
    <xf numFmtId="237" fontId="35" fillId="0" borderId="2940">
      <alignment horizontal="right" vertical="center"/>
      <protection locked="0"/>
    </xf>
    <xf numFmtId="236" fontId="35" fillId="0" borderId="2940">
      <alignment horizontal="right" vertical="center"/>
      <protection locked="0"/>
    </xf>
    <xf numFmtId="0" fontId="103" fillId="38" borderId="2941"/>
    <xf numFmtId="235" fontId="35" fillId="0" borderId="3012">
      <alignment horizontal="center" vertical="center"/>
      <protection locked="0"/>
    </xf>
    <xf numFmtId="0" fontId="95" fillId="0" borderId="3011" applyNumberFormat="0" applyFill="0" applyAlignment="0" applyProtection="0"/>
    <xf numFmtId="236" fontId="35" fillId="0" borderId="3012">
      <alignment horizontal="center" vertical="center"/>
      <protection locked="0"/>
    </xf>
    <xf numFmtId="232" fontId="35" fillId="0" borderId="2964">
      <alignment horizontal="center" vertical="center"/>
      <protection locked="0"/>
    </xf>
    <xf numFmtId="237" fontId="35" fillId="0" borderId="2964">
      <alignment horizontal="right" vertical="center"/>
      <protection locked="0"/>
    </xf>
    <xf numFmtId="236" fontId="35" fillId="0" borderId="2964">
      <alignment horizontal="right" vertical="center"/>
      <protection locked="0"/>
    </xf>
    <xf numFmtId="240" fontId="26" fillId="0" borderId="2938" applyFill="0"/>
    <xf numFmtId="309" fontId="156" fillId="6" borderId="2062"/>
    <xf numFmtId="0" fontId="148" fillId="0" borderId="3045" applyNumberFormat="0" applyAlignment="0" applyProtection="0">
      <alignment horizontal="left" vertical="center"/>
    </xf>
    <xf numFmtId="1" fontId="3" fillId="1" borderId="3006">
      <protection locked="0"/>
    </xf>
    <xf numFmtId="236" fontId="35" fillId="0" borderId="3023">
      <alignment horizontal="center" vertical="center"/>
      <protection locked="0"/>
    </xf>
    <xf numFmtId="232" fontId="35" fillId="0" borderId="3048">
      <alignment horizontal="center" vertical="center"/>
      <protection locked="0"/>
    </xf>
    <xf numFmtId="233" fontId="35" fillId="0" borderId="2989">
      <alignment horizontal="center" vertical="center"/>
      <protection locked="0"/>
    </xf>
    <xf numFmtId="0" fontId="85" fillId="0" borderId="3027"/>
    <xf numFmtId="4" fontId="27" fillId="19" borderId="3053"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3022" applyNumberFormat="0" applyFill="0" applyAlignment="0" applyProtection="0"/>
    <xf numFmtId="240" fontId="26" fillId="0" borderId="3021" applyFill="0"/>
    <xf numFmtId="1" fontId="3" fillId="1" borderId="3006">
      <protection locked="0"/>
    </xf>
    <xf numFmtId="4" fontId="27" fillId="19" borderId="2933" applyNumberFormat="0" applyProtection="0">
      <alignment horizontal="left" vertical="center" indent="1"/>
    </xf>
    <xf numFmtId="49" fontId="36" fillId="0" borderId="2082"/>
    <xf numFmtId="0" fontId="103" fillId="38" borderId="2965"/>
    <xf numFmtId="1" fontId="3" fillId="1" borderId="2994">
      <protection locked="0"/>
    </xf>
    <xf numFmtId="235" fontId="35" fillId="0" borderId="3036">
      <alignment horizontal="right" vertical="center"/>
      <protection locked="0"/>
    </xf>
    <xf numFmtId="234" fontId="35" fillId="0" borderId="3036">
      <alignment horizontal="center"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323" fontId="3" fillId="23" borderId="3032" applyFill="0" applyBorder="0" applyAlignment="0">
      <alignment horizontal="centerContinuous"/>
    </xf>
    <xf numFmtId="274" fontId="35" fillId="0" borderId="2931"/>
    <xf numFmtId="185" fontId="47" fillId="57" borderId="2062" applyFont="0" applyFill="0" applyBorder="0" applyAlignment="0" applyProtection="0">
      <protection locked="0"/>
    </xf>
    <xf numFmtId="0" fontId="85" fillId="0" borderId="2932"/>
    <xf numFmtId="0" fontId="115" fillId="18" borderId="2069" applyProtection="0">
      <alignment horizontal="right"/>
      <protection locked="0"/>
    </xf>
    <xf numFmtId="311" fontId="219" fillId="0" borderId="2923" applyBorder="0">
      <protection locked="0"/>
    </xf>
    <xf numFmtId="234" fontId="35" fillId="0" borderId="3061">
      <alignment horizontal="center" vertical="center"/>
      <protection locked="0"/>
    </xf>
    <xf numFmtId="235" fontId="35" fillId="0" borderId="2976">
      <alignment horizontal="center" vertical="center"/>
      <protection locked="0"/>
    </xf>
    <xf numFmtId="0" fontId="35" fillId="0" borderId="2976">
      <alignment vertical="center"/>
      <protection locked="0"/>
    </xf>
    <xf numFmtId="237" fontId="35" fillId="0" borderId="2976">
      <alignment horizontal="right" vertical="center"/>
      <protection locked="0"/>
    </xf>
    <xf numFmtId="234" fontId="35" fillId="0" borderId="2976">
      <alignment horizontal="right" vertical="center"/>
      <protection locked="0"/>
    </xf>
    <xf numFmtId="236" fontId="35" fillId="0" borderId="2976">
      <alignment horizontal="right" vertical="center"/>
      <protection locked="0"/>
    </xf>
    <xf numFmtId="0" fontId="103" fillId="38" borderId="2977"/>
    <xf numFmtId="274" fontId="35" fillId="0" borderId="2979"/>
    <xf numFmtId="0" fontId="85" fillId="0" borderId="2980"/>
    <xf numFmtId="235" fontId="35" fillId="0" borderId="3023">
      <alignment horizontal="right" vertical="center"/>
      <protection locked="0"/>
    </xf>
    <xf numFmtId="237" fontId="35" fillId="0" borderId="3048">
      <alignment horizontal="right" vertical="center"/>
      <protection locked="0"/>
    </xf>
    <xf numFmtId="311" fontId="219" fillId="0" borderId="2935" applyBorder="0">
      <protection locked="0"/>
    </xf>
    <xf numFmtId="236" fontId="35" fillId="0" borderId="2989">
      <alignment horizontal="center" vertical="center"/>
      <protection locked="0"/>
    </xf>
    <xf numFmtId="233" fontId="35" fillId="0" borderId="2940">
      <alignment horizontal="center" vertical="center"/>
      <protection locked="0"/>
    </xf>
    <xf numFmtId="235" fontId="35" fillId="0" borderId="2940">
      <alignment horizontal="center" vertical="center"/>
      <protection locked="0"/>
    </xf>
    <xf numFmtId="0" fontId="35" fillId="0" borderId="2940">
      <alignment vertical="center"/>
      <protection locked="0"/>
    </xf>
    <xf numFmtId="274" fontId="35" fillId="0" borderId="3026"/>
    <xf numFmtId="4" fontId="27" fillId="19" borderId="2945" applyNumberFormat="0" applyProtection="0">
      <alignment horizontal="left" vertical="center" indent="1"/>
    </xf>
    <xf numFmtId="232" fontId="35" fillId="0" borderId="3048">
      <alignment horizontal="right" vertical="center"/>
      <protection locked="0"/>
    </xf>
    <xf numFmtId="232" fontId="35" fillId="0" borderId="3048">
      <alignment horizontal="right" vertical="center"/>
      <protection locked="0"/>
    </xf>
    <xf numFmtId="234" fontId="35" fillId="0" borderId="3012">
      <alignment horizontal="right" vertical="center"/>
      <protection locked="0"/>
    </xf>
    <xf numFmtId="0" fontId="95" fillId="0" borderId="2963" applyNumberFormat="0" applyFill="0" applyAlignment="0" applyProtection="0"/>
    <xf numFmtId="236" fontId="35" fillId="0" borderId="3012">
      <alignment horizontal="right" vertical="center"/>
      <protection locked="0"/>
    </xf>
    <xf numFmtId="235" fontId="35" fillId="0" borderId="3012">
      <alignment horizontal="right" vertical="center"/>
      <protection locked="0"/>
    </xf>
    <xf numFmtId="236" fontId="35" fillId="0" borderId="2976">
      <alignment horizontal="right" vertical="center"/>
      <protection locked="0"/>
    </xf>
    <xf numFmtId="0" fontId="103" fillId="38" borderId="2977"/>
    <xf numFmtId="0" fontId="95" fillId="0" borderId="2939" applyNumberFormat="0" applyFill="0" applyAlignment="0" applyProtection="0"/>
    <xf numFmtId="232" fontId="35" fillId="0" borderId="2940">
      <alignment horizontal="center" vertical="center"/>
      <protection locked="0"/>
    </xf>
    <xf numFmtId="15" fontId="35" fillId="0" borderId="2940">
      <alignment horizontal="center" vertical="center"/>
      <protection locked="0"/>
    </xf>
    <xf numFmtId="233" fontId="35" fillId="0" borderId="2940">
      <alignment horizontal="center" vertical="center"/>
      <protection locked="0"/>
    </xf>
    <xf numFmtId="234" fontId="35" fillId="0" borderId="2940">
      <alignment horizontal="center" vertical="center"/>
      <protection locked="0"/>
    </xf>
    <xf numFmtId="235" fontId="35" fillId="0" borderId="2940">
      <alignment horizontal="center" vertical="center"/>
      <protection locked="0"/>
    </xf>
    <xf numFmtId="236" fontId="35" fillId="0" borderId="2940">
      <alignment horizontal="center" vertical="center"/>
      <protection locked="0"/>
    </xf>
    <xf numFmtId="0" fontId="35" fillId="0" borderId="2940">
      <alignment vertical="center"/>
      <protection locked="0"/>
    </xf>
    <xf numFmtId="232" fontId="35" fillId="0" borderId="2940">
      <alignment horizontal="right" vertical="center"/>
      <protection locked="0"/>
    </xf>
    <xf numFmtId="237" fontId="35" fillId="0" borderId="2940">
      <alignment horizontal="right" vertical="center"/>
      <protection locked="0"/>
    </xf>
    <xf numFmtId="233" fontId="35" fillId="0" borderId="2940">
      <alignment horizontal="right" vertical="center"/>
      <protection locked="0"/>
    </xf>
    <xf numFmtId="234" fontId="35" fillId="0" borderId="2940">
      <alignment horizontal="right" vertical="center"/>
      <protection locked="0"/>
    </xf>
    <xf numFmtId="235" fontId="35" fillId="0" borderId="2940">
      <alignment horizontal="right" vertical="center"/>
      <protection locked="0"/>
    </xf>
    <xf numFmtId="236" fontId="35" fillId="0" borderId="2940">
      <alignment horizontal="right" vertical="center"/>
      <protection locked="0"/>
    </xf>
    <xf numFmtId="0" fontId="103" fillId="38" borderId="2941"/>
    <xf numFmtId="234" fontId="35" fillId="0" borderId="3012">
      <alignment horizontal="center" vertical="center"/>
      <protection locked="0"/>
    </xf>
    <xf numFmtId="244" fontId="85" fillId="0" borderId="2966"/>
    <xf numFmtId="274" fontId="35" fillId="0" borderId="2943"/>
    <xf numFmtId="237" fontId="35" fillId="0" borderId="3023">
      <alignment horizontal="right" vertical="center"/>
      <protection locked="0"/>
    </xf>
    <xf numFmtId="0" fontId="85" fillId="0" borderId="2944"/>
    <xf numFmtId="311" fontId="219" fillId="0" borderId="2935" applyBorder="0">
      <protection locked="0"/>
    </xf>
    <xf numFmtId="0" fontId="35" fillId="0" borderId="2062" applyFill="0">
      <alignment horizontal="center" vertical="center"/>
    </xf>
    <xf numFmtId="232" fontId="35" fillId="0" borderId="3061">
      <alignment horizontal="right" vertical="center"/>
      <protection locked="0"/>
    </xf>
    <xf numFmtId="237" fontId="35" fillId="0" borderId="3012">
      <alignment horizontal="right" vertical="center"/>
      <protection locked="0"/>
    </xf>
    <xf numFmtId="4" fontId="27" fillId="19" borderId="2981" applyNumberFormat="0" applyProtection="0">
      <alignment horizontal="left" vertical="center" indent="1"/>
    </xf>
    <xf numFmtId="0" fontId="115" fillId="18" borderId="2069" applyProtection="0">
      <alignment horizontal="right"/>
      <protection locked="0"/>
    </xf>
    <xf numFmtId="0" fontId="95" fillId="0" borderId="3011" applyNumberFormat="0" applyFill="0" applyAlignment="0" applyProtection="0"/>
    <xf numFmtId="274" fontId="35" fillId="0" borderId="3015"/>
    <xf numFmtId="4" fontId="27" fillId="19" borderId="3041" applyNumberFormat="0" applyProtection="0">
      <alignment horizontal="left" vertical="center" indent="1"/>
    </xf>
    <xf numFmtId="311" fontId="219" fillId="0" borderId="2947"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3035" applyNumberFormat="0" applyFill="0" applyAlignment="0" applyProtection="0"/>
    <xf numFmtId="0" fontId="35" fillId="0" borderId="3012">
      <alignment vertical="center"/>
      <protection locked="0"/>
    </xf>
    <xf numFmtId="235" fontId="35" fillId="0" borderId="3036">
      <alignment horizontal="right" vertical="center"/>
      <protection locked="0"/>
    </xf>
    <xf numFmtId="4" fontId="27" fillId="19" borderId="2957" applyNumberFormat="0" applyProtection="0">
      <alignment horizontal="left" vertical="center" indent="1"/>
    </xf>
    <xf numFmtId="15" fontId="35" fillId="0" borderId="2976">
      <alignment horizontal="center" vertical="center"/>
      <protection locked="0"/>
    </xf>
    <xf numFmtId="0" fontId="92" fillId="0" borderId="2062" applyFill="0">
      <alignment horizontal="center" vertical="center"/>
    </xf>
    <xf numFmtId="244" fontId="85" fillId="0" borderId="3063"/>
    <xf numFmtId="0" fontId="103" fillId="38" borderId="3062"/>
    <xf numFmtId="0" fontId="95" fillId="0" borderId="2951" applyNumberFormat="0" applyFill="0" applyAlignment="0" applyProtection="0"/>
    <xf numFmtId="232" fontId="35" fillId="0" borderId="2952">
      <alignment horizontal="center" vertical="center"/>
      <protection locked="0"/>
    </xf>
    <xf numFmtId="15" fontId="35" fillId="0" borderId="2952">
      <alignment horizontal="center" vertical="center"/>
      <protection locked="0"/>
    </xf>
    <xf numFmtId="233" fontId="35" fillId="0" borderId="2952">
      <alignment horizontal="center" vertical="center"/>
      <protection locked="0"/>
    </xf>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2" fontId="35" fillId="0" borderId="2952">
      <alignment horizontal="right" vertical="center"/>
      <protection locked="0"/>
    </xf>
    <xf numFmtId="237" fontId="35" fillId="0" borderId="2952">
      <alignment horizontal="right" vertical="center"/>
      <protection locked="0"/>
    </xf>
    <xf numFmtId="233"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0" fontId="103" fillId="38" borderId="2953"/>
    <xf numFmtId="0" fontId="110" fillId="43" borderId="2062" applyNumberFormat="0" applyFont="0" applyAlignment="0" applyProtection="0"/>
    <xf numFmtId="274" fontId="35" fillId="0" borderId="2955"/>
    <xf numFmtId="0" fontId="85" fillId="0" borderId="2956"/>
    <xf numFmtId="0" fontId="148" fillId="0" borderId="2949" applyNumberFormat="0" applyAlignment="0" applyProtection="0">
      <alignment horizontal="left" vertical="center"/>
    </xf>
    <xf numFmtId="323" fontId="3" fillId="23" borderId="2948" applyFill="0" applyBorder="0" applyAlignment="0">
      <alignment horizontal="centerContinuous"/>
    </xf>
    <xf numFmtId="311" fontId="219" fillId="0" borderId="2947" applyBorder="0">
      <protection locked="0"/>
    </xf>
    <xf numFmtId="235" fontId="35" fillId="0" borderId="3023">
      <alignment horizontal="center" vertical="center"/>
      <protection locked="0"/>
    </xf>
    <xf numFmtId="0" fontId="148" fillId="0" borderId="3009" applyNumberFormat="0" applyAlignment="0" applyProtection="0">
      <alignment horizontal="left" vertical="center"/>
    </xf>
    <xf numFmtId="236" fontId="35" fillId="0" borderId="3023">
      <alignment horizontal="right" vertical="center"/>
      <protection locked="0"/>
    </xf>
    <xf numFmtId="15" fontId="35" fillId="0" borderId="3061">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0" fontId="35" fillId="0" borderId="2964">
      <alignment vertical="center"/>
      <protection locked="0"/>
    </xf>
    <xf numFmtId="232" fontId="35" fillId="0" borderId="2964">
      <alignment horizontal="right" vertical="center"/>
      <protection locked="0"/>
    </xf>
    <xf numFmtId="237" fontId="35" fillId="0" borderId="2964">
      <alignment horizontal="right" vertical="center"/>
      <protection locked="0"/>
    </xf>
    <xf numFmtId="233"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0" fontId="103" fillId="38" borderId="2965"/>
    <xf numFmtId="244" fontId="85" fillId="0" borderId="2966"/>
    <xf numFmtId="240" fontId="26" fillId="0" borderId="3010" applyFill="0"/>
    <xf numFmtId="240" fontId="26" fillId="0" borderId="2986" applyFill="0"/>
    <xf numFmtId="274" fontId="35" fillId="0" borderId="2967"/>
    <xf numFmtId="232" fontId="35" fillId="0" borderId="3023">
      <alignment horizontal="center" vertical="center"/>
      <protection locked="0"/>
    </xf>
    <xf numFmtId="0" fontId="85" fillId="0" borderId="2968"/>
    <xf numFmtId="234" fontId="35" fillId="0" borderId="3023">
      <alignment horizontal="right" vertical="center"/>
      <protection locked="0"/>
    </xf>
    <xf numFmtId="0" fontId="85" fillId="0" borderId="3027"/>
    <xf numFmtId="0" fontId="148" fillId="0" borderId="2985" applyNumberFormat="0" applyAlignment="0" applyProtection="0">
      <alignment horizontal="left" vertical="center"/>
    </xf>
    <xf numFmtId="235" fontId="35" fillId="0" borderId="3036">
      <alignment horizontal="center" vertical="center"/>
      <protection locked="0"/>
    </xf>
    <xf numFmtId="233" fontId="35" fillId="0" borderId="3012">
      <alignment horizontal="right" vertical="center"/>
      <protection locked="0"/>
    </xf>
    <xf numFmtId="235" fontId="35" fillId="0" borderId="3023">
      <alignment horizontal="right" vertical="center"/>
      <protection locked="0"/>
    </xf>
    <xf numFmtId="311" fontId="219" fillId="0" borderId="2983" applyBorder="0">
      <protection locked="0"/>
    </xf>
    <xf numFmtId="232" fontId="35" fillId="0" borderId="3023">
      <alignment horizontal="center" vertical="center"/>
      <protection locked="0"/>
    </xf>
    <xf numFmtId="244" fontId="85" fillId="0" borderId="3014"/>
    <xf numFmtId="237" fontId="35" fillId="0" borderId="3012">
      <alignment horizontal="right" vertical="center"/>
      <protection locked="0"/>
    </xf>
    <xf numFmtId="0" fontId="95" fillId="0" borderId="3011" applyNumberFormat="0" applyFill="0" applyAlignment="0" applyProtection="0"/>
    <xf numFmtId="233" fontId="35" fillId="0" borderId="3012">
      <alignment horizontal="center" vertical="center"/>
      <protection locked="0"/>
    </xf>
    <xf numFmtId="235" fontId="35" fillId="0" borderId="3012">
      <alignment horizontal="right" vertical="center"/>
      <protection locked="0"/>
    </xf>
    <xf numFmtId="244" fontId="85" fillId="0" borderId="3050"/>
    <xf numFmtId="4" fontId="27" fillId="19" borderId="2981" applyNumberFormat="0" applyProtection="0">
      <alignment horizontal="left" vertical="center" indent="1"/>
    </xf>
    <xf numFmtId="0" fontId="85" fillId="0" borderId="3016"/>
    <xf numFmtId="235" fontId="35" fillId="0" borderId="3036">
      <alignment horizontal="right" vertical="center"/>
      <protection locked="0"/>
    </xf>
    <xf numFmtId="311" fontId="219" fillId="0" borderId="2959" applyBorder="0">
      <protection locked="0"/>
    </xf>
    <xf numFmtId="274" fontId="35" fillId="0" borderId="2992"/>
    <xf numFmtId="244" fontId="85" fillId="0" borderId="2978"/>
    <xf numFmtId="4" fontId="27" fillId="19" borderId="2969" applyNumberFormat="0" applyProtection="0">
      <alignment horizontal="left" vertical="center" indent="1"/>
    </xf>
    <xf numFmtId="233" fontId="35" fillId="0" borderId="3012">
      <alignment horizontal="right" vertical="center"/>
      <protection locked="0"/>
    </xf>
    <xf numFmtId="233" fontId="35" fillId="0" borderId="3023">
      <alignment horizontal="center" vertical="center"/>
      <protection locked="0"/>
    </xf>
    <xf numFmtId="0" fontId="35" fillId="0" borderId="2069" applyNumberFormat="0" applyFill="0" applyAlignment="0" applyProtection="0"/>
    <xf numFmtId="0" fontId="95" fillId="0" borderId="2963" applyNumberFormat="0" applyFill="0" applyAlignment="0" applyProtection="0"/>
    <xf numFmtId="232" fontId="35" fillId="0" borderId="2964">
      <alignment horizontal="center" vertical="center"/>
      <protection locked="0"/>
    </xf>
    <xf numFmtId="15" fontId="35" fillId="0" borderId="2964">
      <alignment horizontal="center" vertical="center"/>
      <protection locked="0"/>
    </xf>
    <xf numFmtId="233" fontId="35" fillId="0" borderId="2964">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0" fontId="35" fillId="0" borderId="2964">
      <alignment vertical="center"/>
      <protection locked="0"/>
    </xf>
    <xf numFmtId="232" fontId="35" fillId="0" borderId="2964">
      <alignment horizontal="right" vertical="center"/>
      <protection locked="0"/>
    </xf>
    <xf numFmtId="237" fontId="35" fillId="0" borderId="2964">
      <alignment horizontal="right" vertical="center"/>
      <protection locked="0"/>
    </xf>
    <xf numFmtId="233"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0" fontId="103" fillId="38" borderId="2965"/>
    <xf numFmtId="274" fontId="35" fillId="0" borderId="3015"/>
    <xf numFmtId="274" fontId="35" fillId="0" borderId="2967"/>
    <xf numFmtId="15" fontId="35" fillId="0" borderId="3048">
      <alignment horizontal="center" vertical="center"/>
      <protection locked="0"/>
    </xf>
    <xf numFmtId="236" fontId="35" fillId="0" borderId="3023">
      <alignment horizontal="center" vertical="center"/>
      <protection locked="0"/>
    </xf>
    <xf numFmtId="0" fontId="85" fillId="0" borderId="2968"/>
    <xf numFmtId="0" fontId="103" fillId="38" borderId="3013"/>
    <xf numFmtId="311" fontId="219" fillId="0" borderId="2959" applyBorder="0">
      <protection locked="0"/>
    </xf>
    <xf numFmtId="236" fontId="35" fillId="0" borderId="3023">
      <alignment horizontal="center" vertical="center"/>
      <protection locked="0"/>
    </xf>
    <xf numFmtId="15" fontId="35" fillId="0" borderId="3048">
      <alignment horizontal="center" vertical="center"/>
      <protection locked="0"/>
    </xf>
    <xf numFmtId="4" fontId="27" fillId="19" borderId="3005" applyNumberFormat="0" applyProtection="0">
      <alignment horizontal="left" vertical="center" indent="1"/>
    </xf>
    <xf numFmtId="4" fontId="27" fillId="19" borderId="3053" applyNumberFormat="0" applyProtection="0">
      <alignment horizontal="left" vertical="center" indent="1"/>
    </xf>
    <xf numFmtId="274" fontId="35" fillId="0" borderId="3026"/>
    <xf numFmtId="233" fontId="35" fillId="0" borderId="3048">
      <alignment horizontal="right" vertical="center"/>
      <protection locked="0"/>
    </xf>
    <xf numFmtId="0" fontId="91" fillId="0" borderId="2069" applyNumberFormat="0" applyFill="0" applyBorder="0" applyAlignment="0" applyProtection="0"/>
    <xf numFmtId="233" fontId="35" fillId="0" borderId="3000">
      <alignment horizontal="center" vertical="center"/>
      <protection locked="0"/>
    </xf>
    <xf numFmtId="311" fontId="219" fillId="0" borderId="2971" applyBorder="0">
      <protection locked="0"/>
    </xf>
    <xf numFmtId="235" fontId="35" fillId="0" borderId="3000">
      <alignment horizontal="right" vertical="center"/>
      <protection locked="0"/>
    </xf>
    <xf numFmtId="274" fontId="35" fillId="0" borderId="3051"/>
    <xf numFmtId="0" fontId="85" fillId="0" borderId="3052"/>
    <xf numFmtId="4" fontId="27" fillId="19" borderId="2981" applyNumberFormat="0" applyProtection="0">
      <alignment horizontal="left" vertical="center" indent="1"/>
    </xf>
    <xf numFmtId="0" fontId="103" fillId="38" borderId="3037"/>
    <xf numFmtId="0" fontId="95" fillId="0" borderId="3047" applyNumberFormat="0" applyFill="0" applyAlignment="0" applyProtection="0"/>
    <xf numFmtId="0" fontId="95" fillId="0" borderId="2975" applyNumberFormat="0" applyFill="0" applyAlignment="0" applyProtection="0"/>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7"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0" fontId="103" fillId="38" borderId="2977"/>
    <xf numFmtId="274" fontId="35" fillId="0" borderId="2979"/>
    <xf numFmtId="0" fontId="85" fillId="0" borderId="2980"/>
    <xf numFmtId="244" fontId="85" fillId="0" borderId="3025"/>
    <xf numFmtId="323" fontId="3" fillId="23" borderId="2972" applyFill="0" applyBorder="0" applyAlignment="0">
      <alignment horizontal="centerContinuous"/>
    </xf>
    <xf numFmtId="311" fontId="219" fillId="0" borderId="2971" applyBorder="0">
      <protection locked="0"/>
    </xf>
    <xf numFmtId="0" fontId="148" fillId="0" borderId="3020" applyNumberFormat="0" applyAlignment="0" applyProtection="0">
      <alignment horizontal="left" vertical="center"/>
    </xf>
    <xf numFmtId="233" fontId="35" fillId="0" borderId="3012">
      <alignment horizontal="right" vertical="center"/>
      <protection locked="0"/>
    </xf>
    <xf numFmtId="0" fontId="85" fillId="0" borderId="3052"/>
    <xf numFmtId="4" fontId="27" fillId="19" borderId="3059" applyNumberFormat="0" applyProtection="0">
      <alignment horizontal="left" vertical="center" indent="1"/>
    </xf>
    <xf numFmtId="235" fontId="35" fillId="0" borderId="3036">
      <alignment horizontal="center" vertical="center"/>
      <protection locked="0"/>
    </xf>
    <xf numFmtId="4" fontId="27" fillId="19" borderId="3017" applyNumberFormat="0" applyProtection="0">
      <alignment horizontal="left" vertical="center" indent="1"/>
    </xf>
    <xf numFmtId="311" fontId="219" fillId="0" borderId="2983" applyBorder="0">
      <protection locked="0"/>
    </xf>
    <xf numFmtId="274" fontId="35" fillId="0" borderId="3015"/>
    <xf numFmtId="4" fontId="27" fillId="19" borderId="2987" applyNumberFormat="0" applyProtection="0">
      <alignment horizontal="left" vertical="center" indent="1"/>
    </xf>
    <xf numFmtId="15" fontId="35" fillId="0" borderId="3023">
      <alignment horizontal="center" vertical="center"/>
      <protection locked="0"/>
    </xf>
    <xf numFmtId="0" fontId="35" fillId="0" borderId="3048">
      <alignment vertical="center"/>
      <protection locked="0"/>
    </xf>
    <xf numFmtId="234" fontId="35" fillId="0" borderId="3012">
      <alignment horizontal="center" vertical="center"/>
      <protection locked="0"/>
    </xf>
    <xf numFmtId="0" fontId="95" fillId="0" borderId="2988" applyNumberFormat="0" applyFill="0" applyAlignment="0" applyProtection="0"/>
    <xf numFmtId="232" fontId="35" fillId="0" borderId="2989">
      <alignment horizontal="center" vertical="center"/>
      <protection locked="0"/>
    </xf>
    <xf numFmtId="15" fontId="35" fillId="0" borderId="2989">
      <alignment horizontal="center" vertical="center"/>
      <protection locked="0"/>
    </xf>
    <xf numFmtId="233" fontId="35" fillId="0" borderId="2989">
      <alignment horizontal="center" vertical="center"/>
      <protection locked="0"/>
    </xf>
    <xf numFmtId="234" fontId="35" fillId="0" borderId="2989">
      <alignment horizontal="center" vertical="center"/>
      <protection locked="0"/>
    </xf>
    <xf numFmtId="235" fontId="35" fillId="0" borderId="2989">
      <alignment horizontal="center" vertical="center"/>
      <protection locked="0"/>
    </xf>
    <xf numFmtId="236" fontId="35" fillId="0" borderId="2989">
      <alignment horizontal="center" vertical="center"/>
      <protection locked="0"/>
    </xf>
    <xf numFmtId="0" fontId="35" fillId="0" borderId="2989">
      <alignment vertical="center"/>
      <protection locked="0"/>
    </xf>
    <xf numFmtId="232" fontId="35" fillId="0" borderId="2989">
      <alignment horizontal="right" vertical="center"/>
      <protection locked="0"/>
    </xf>
    <xf numFmtId="237" fontId="35" fillId="0" borderId="2989">
      <alignment horizontal="right" vertical="center"/>
      <protection locked="0"/>
    </xf>
    <xf numFmtId="233" fontId="35" fillId="0" borderId="2989">
      <alignment horizontal="right" vertical="center"/>
      <protection locked="0"/>
    </xf>
    <xf numFmtId="234" fontId="35" fillId="0" borderId="2989">
      <alignment horizontal="right" vertical="center"/>
      <protection locked="0"/>
    </xf>
    <xf numFmtId="235" fontId="35" fillId="0" borderId="2989">
      <alignment horizontal="right" vertical="center"/>
      <protection locked="0"/>
    </xf>
    <xf numFmtId="236" fontId="35" fillId="0" borderId="2989">
      <alignment horizontal="right" vertical="center"/>
      <protection locked="0"/>
    </xf>
    <xf numFmtId="0" fontId="103" fillId="38" borderId="2990"/>
    <xf numFmtId="274" fontId="35" fillId="0" borderId="2992"/>
    <xf numFmtId="0" fontId="85" fillId="0" borderId="3016"/>
    <xf numFmtId="0" fontId="85" fillId="0" borderId="2993"/>
    <xf numFmtId="311" fontId="219" fillId="0" borderId="2983" applyBorder="0">
      <protection locked="0"/>
    </xf>
    <xf numFmtId="323" fontId="3" fillId="23" borderId="3056" applyFill="0" applyBorder="0" applyAlignment="0">
      <alignment horizontal="centerContinuous"/>
    </xf>
    <xf numFmtId="232" fontId="35" fillId="0" borderId="3023">
      <alignment horizontal="right" vertical="center"/>
      <protection locked="0"/>
    </xf>
    <xf numFmtId="0" fontId="85" fillId="0" borderId="3040"/>
    <xf numFmtId="4" fontId="27" fillId="19" borderId="3005" applyNumberFormat="0" applyProtection="0">
      <alignment horizontal="left" vertical="center" indent="1"/>
    </xf>
    <xf numFmtId="0" fontId="95" fillId="0" borderId="3047" applyNumberFormat="0" applyFill="0" applyAlignment="0" applyProtection="0"/>
    <xf numFmtId="234" fontId="35" fillId="0" borderId="3036">
      <alignment horizontal="right" vertical="center"/>
      <protection locked="0"/>
    </xf>
    <xf numFmtId="233" fontId="35" fillId="0" borderId="3048">
      <alignment horizontal="center" vertical="center"/>
      <protection locked="0"/>
    </xf>
    <xf numFmtId="15" fontId="35" fillId="0" borderId="3036">
      <alignment horizontal="center" vertical="center"/>
      <protection locked="0"/>
    </xf>
    <xf numFmtId="236" fontId="35" fillId="0" borderId="3048">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0" fontId="103" fillId="38" borderId="3001"/>
    <xf numFmtId="0" fontId="103" fillId="38" borderId="3024"/>
    <xf numFmtId="49" fontId="100" fillId="47" borderId="2062">
      <alignment horizontal="center"/>
    </xf>
    <xf numFmtId="240" fontId="26" fillId="0" borderId="2998" applyFill="0"/>
    <xf numFmtId="274" fontId="35" fillId="0" borderId="3003"/>
    <xf numFmtId="0" fontId="85" fillId="0" borderId="3004"/>
    <xf numFmtId="0" fontId="148" fillId="0" borderId="2997" applyNumberFormat="0" applyAlignment="0" applyProtection="0">
      <alignment horizontal="left" vertical="center"/>
    </xf>
    <xf numFmtId="323" fontId="3" fillId="23" borderId="2996" applyFill="0" applyBorder="0" applyAlignment="0">
      <alignment horizontal="centerContinuous"/>
    </xf>
    <xf numFmtId="311" fontId="219" fillId="0" borderId="2995" applyBorder="0">
      <protection locked="0"/>
    </xf>
    <xf numFmtId="311" fontId="219" fillId="0" borderId="3043" applyBorder="0">
      <protection locked="0"/>
    </xf>
    <xf numFmtId="0" fontId="95" fillId="0" borderId="3011" applyNumberFormat="0" applyFill="0" applyAlignment="0" applyProtection="0"/>
    <xf numFmtId="234" fontId="35" fillId="0" borderId="3012">
      <alignment horizontal="center" vertical="center"/>
      <protection locked="0"/>
    </xf>
    <xf numFmtId="311" fontId="219" fillId="0" borderId="3007" applyBorder="0">
      <protection locked="0"/>
    </xf>
    <xf numFmtId="236" fontId="35" fillId="0" borderId="3012">
      <alignment horizontal="right" vertical="center"/>
      <protection locked="0"/>
    </xf>
    <xf numFmtId="4" fontId="27" fillId="19" borderId="3017" applyNumberFormat="0" applyProtection="0">
      <alignment horizontal="left" vertical="center" indent="1"/>
    </xf>
    <xf numFmtId="235" fontId="35" fillId="0" borderId="3048">
      <alignment horizontal="center" vertical="center"/>
      <protection locked="0"/>
    </xf>
    <xf numFmtId="235" fontId="35" fillId="0" borderId="3023">
      <alignment horizontal="center" vertical="center"/>
      <protection locked="0"/>
    </xf>
    <xf numFmtId="236" fontId="35" fillId="0" borderId="3023">
      <alignment horizontal="right" vertical="center"/>
      <protection locked="0"/>
    </xf>
    <xf numFmtId="0" fontId="95" fillId="0" borderId="3011" applyNumberFormat="0" applyFill="0" applyAlignment="0" applyProtection="0"/>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0" fontId="103" fillId="38" borderId="3013"/>
    <xf numFmtId="274" fontId="35" fillId="0" borderId="3015"/>
    <xf numFmtId="0" fontId="85" fillId="0" borderId="3016"/>
    <xf numFmtId="0" fontId="103" fillId="38" borderId="3024"/>
    <xf numFmtId="311" fontId="219" fillId="0" borderId="3007" applyBorder="0">
      <protection locked="0"/>
    </xf>
    <xf numFmtId="235" fontId="35" fillId="0" borderId="3036">
      <alignment horizontal="center" vertical="center"/>
      <protection locked="0"/>
    </xf>
    <xf numFmtId="0" fontId="35" fillId="0" borderId="3036">
      <alignment vertical="center"/>
      <protection locked="0"/>
    </xf>
    <xf numFmtId="237" fontId="35" fillId="0" borderId="3036">
      <alignment horizontal="right" vertical="center"/>
      <protection locked="0"/>
    </xf>
    <xf numFmtId="234" fontId="35" fillId="0" borderId="3036">
      <alignment horizontal="right" vertical="center"/>
      <protection locked="0"/>
    </xf>
    <xf numFmtId="236" fontId="35" fillId="0" borderId="3036">
      <alignment horizontal="right" vertical="center"/>
      <protection locked="0"/>
    </xf>
    <xf numFmtId="270" fontId="115" fillId="46" borderId="2069">
      <protection hidden="1"/>
    </xf>
    <xf numFmtId="274" fontId="35" fillId="0" borderId="3064"/>
    <xf numFmtId="311" fontId="219" fillId="0" borderId="3007" applyBorder="0">
      <protection locked="0"/>
    </xf>
    <xf numFmtId="235"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4" fontId="27" fillId="19" borderId="3017" applyNumberFormat="0" applyProtection="0">
      <alignment horizontal="left" vertical="center" indent="1"/>
    </xf>
    <xf numFmtId="0" fontId="147" fillId="10" borderId="2062">
      <alignment horizontal="right"/>
    </xf>
    <xf numFmtId="0" fontId="148" fillId="0" borderId="2110">
      <alignment horizontal="left" vertical="center"/>
    </xf>
    <xf numFmtId="274" fontId="35" fillId="0" borderId="3026"/>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2" fontId="35" fillId="0" borderId="3023">
      <alignment horizontal="center" vertical="center"/>
      <protection locked="0"/>
    </xf>
    <xf numFmtId="0" fontId="35" fillId="0" borderId="3023">
      <alignment vertical="center"/>
      <protection locked="0"/>
    </xf>
    <xf numFmtId="235" fontId="35" fillId="0" borderId="3023">
      <alignment horizontal="right" vertical="center"/>
      <protection locked="0"/>
    </xf>
    <xf numFmtId="240" fontId="26" fillId="0" borderId="3034" applyFill="0"/>
    <xf numFmtId="274" fontId="35" fillId="0" borderId="3015"/>
    <xf numFmtId="0" fontId="85" fillId="0" borderId="3016"/>
    <xf numFmtId="233" fontId="35" fillId="0" borderId="3048">
      <alignment horizontal="right" vertical="center"/>
      <protection locked="0"/>
    </xf>
    <xf numFmtId="235" fontId="35" fillId="0" borderId="3061">
      <alignment horizontal="center" vertical="center"/>
      <protection locked="0"/>
    </xf>
    <xf numFmtId="311" fontId="219" fillId="0" borderId="3007" applyBorder="0">
      <protection locked="0"/>
    </xf>
    <xf numFmtId="4" fontId="27" fillId="19" borderId="3017" applyNumberFormat="0" applyProtection="0">
      <alignment horizontal="left" vertical="center" indent="1"/>
    </xf>
    <xf numFmtId="3" fontId="79" fillId="10" borderId="2062" applyFont="0" applyAlignment="0" applyProtection="0"/>
    <xf numFmtId="0" fontId="95" fillId="0" borderId="3011" applyNumberFormat="0" applyFill="0" applyAlignment="0" applyProtection="0"/>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3" fontId="35" fillId="0" borderId="3048">
      <alignment horizontal="center" vertical="center"/>
      <protection locked="0"/>
    </xf>
    <xf numFmtId="0" fontId="103" fillId="38" borderId="3013"/>
    <xf numFmtId="235" fontId="35" fillId="0" borderId="3048">
      <alignment horizontal="right" vertical="center"/>
      <protection locked="0"/>
    </xf>
    <xf numFmtId="274" fontId="35" fillId="0" borderId="3015"/>
    <xf numFmtId="0" fontId="85" fillId="0" borderId="3016"/>
    <xf numFmtId="0" fontId="148" fillId="0" borderId="3009" applyNumberFormat="0" applyAlignment="0" applyProtection="0">
      <alignment horizontal="left" vertical="center"/>
    </xf>
    <xf numFmtId="323" fontId="3" fillId="23" borderId="3008" applyFill="0" applyBorder="0" applyAlignment="0">
      <alignment horizontal="centerContinuous"/>
    </xf>
    <xf numFmtId="0" fontId="35" fillId="0" borderId="3023">
      <alignment vertical="center"/>
      <protection locked="0"/>
    </xf>
    <xf numFmtId="232" fontId="35" fillId="0" borderId="3048">
      <alignment horizontal="right" vertical="center"/>
      <protection locked="0"/>
    </xf>
    <xf numFmtId="49" fontId="36" fillId="0" borderId="2082"/>
    <xf numFmtId="0" fontId="95" fillId="0" borderId="3060" applyNumberFormat="0" applyFill="0" applyAlignment="0" applyProtection="0"/>
    <xf numFmtId="233" fontId="35" fillId="0" borderId="3061">
      <alignment horizontal="center" vertical="center"/>
      <protection locked="0"/>
    </xf>
    <xf numFmtId="236" fontId="35" fillId="0" borderId="3061">
      <alignment horizontal="right" vertical="center"/>
      <protection locked="0"/>
    </xf>
    <xf numFmtId="332" fontId="35" fillId="0" borderId="2062" applyFill="0">
      <alignment horizontal="center" vertical="center"/>
    </xf>
    <xf numFmtId="49" fontId="253" fillId="47" borderId="2062">
      <alignment horizontal="center"/>
    </xf>
    <xf numFmtId="175" fontId="43" fillId="0" borderId="2062" applyBorder="0"/>
    <xf numFmtId="311" fontId="219" fillId="0" borderId="3029" applyBorder="0">
      <protection locked="0"/>
    </xf>
    <xf numFmtId="269" fontId="115" fillId="45" borderId="2069">
      <protection hidden="1"/>
    </xf>
    <xf numFmtId="202" fontId="115" fillId="18" borderId="2069">
      <alignment horizontal="right"/>
      <protection hidden="1"/>
    </xf>
    <xf numFmtId="4" fontId="27" fillId="19" borderId="3028" applyNumberFormat="0" applyProtection="0">
      <alignment horizontal="left" vertical="center" indent="1"/>
    </xf>
    <xf numFmtId="49" fontId="36" fillId="0" borderId="2082"/>
    <xf numFmtId="0" fontId="85" fillId="0" borderId="3052"/>
    <xf numFmtId="0" fontId="95" fillId="0" borderId="3022" applyNumberFormat="0" applyFill="0" applyAlignment="0" applyProtection="0"/>
    <xf numFmtId="232" fontId="35" fillId="0" borderId="3023">
      <alignment horizontal="center" vertical="center"/>
      <protection locked="0"/>
    </xf>
    <xf numFmtId="15" fontId="35" fillId="0" borderId="3023">
      <alignment horizontal="center" vertical="center"/>
      <protection locked="0"/>
    </xf>
    <xf numFmtId="233"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0" fontId="103" fillId="38" borderId="3024"/>
    <xf numFmtId="244" fontId="85" fillId="0" borderId="3038"/>
    <xf numFmtId="269" fontId="115" fillId="45" borderId="2069">
      <protection hidden="1"/>
    </xf>
    <xf numFmtId="240" fontId="26" fillId="0" borderId="3021" applyFill="0"/>
    <xf numFmtId="274" fontId="35" fillId="0" borderId="3026"/>
    <xf numFmtId="0" fontId="85" fillId="0" borderId="3027"/>
    <xf numFmtId="0" fontId="148" fillId="0" borderId="3020" applyNumberFormat="0" applyAlignment="0" applyProtection="0">
      <alignment horizontal="left" vertical="center"/>
    </xf>
    <xf numFmtId="323" fontId="3" fillId="23" borderId="3019" applyFill="0" applyBorder="0" applyAlignment="0">
      <alignment horizontal="centerContinuous"/>
    </xf>
    <xf numFmtId="311" fontId="219" fillId="0" borderId="3029" applyBorder="0">
      <protection locked="0"/>
    </xf>
    <xf numFmtId="311" fontId="219" fillId="0" borderId="3029" applyBorder="0">
      <protection locked="0"/>
    </xf>
    <xf numFmtId="233" fontId="35" fillId="0" borderId="3048">
      <alignment horizontal="right" vertical="center"/>
      <protection locked="0"/>
    </xf>
    <xf numFmtId="235" fontId="35" fillId="0" borderId="3048">
      <alignment horizontal="right" vertical="center"/>
      <protection locked="0"/>
    </xf>
    <xf numFmtId="4" fontId="27" fillId="19" borderId="3028" applyNumberFormat="0" applyProtection="0">
      <alignment horizontal="left" vertical="center" indent="1"/>
    </xf>
    <xf numFmtId="232" fontId="35" fillId="0" borderId="3048">
      <alignment horizontal="center" vertical="center"/>
      <protection locked="0"/>
    </xf>
    <xf numFmtId="234" fontId="35" fillId="0" borderId="3048">
      <alignment horizontal="center" vertical="center"/>
      <protection locked="0"/>
    </xf>
    <xf numFmtId="0" fontId="35" fillId="0" borderId="3048">
      <alignment vertical="center"/>
      <protection locked="0"/>
    </xf>
    <xf numFmtId="0" fontId="95" fillId="0" borderId="3047" applyNumberFormat="0" applyFill="0" applyAlignment="0" applyProtection="0"/>
    <xf numFmtId="0" fontId="95" fillId="0" borderId="3022" applyNumberFormat="0" applyFill="0" applyAlignment="0" applyProtection="0"/>
    <xf numFmtId="232" fontId="35" fillId="0" borderId="3023">
      <alignment horizontal="center" vertical="center"/>
      <protection locked="0"/>
    </xf>
    <xf numFmtId="15" fontId="35" fillId="0" borderId="3023">
      <alignment horizontal="center" vertical="center"/>
      <protection locked="0"/>
    </xf>
    <xf numFmtId="233"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0" fontId="103" fillId="38" borderId="3024"/>
    <xf numFmtId="274" fontId="35" fillId="0" borderId="3026"/>
    <xf numFmtId="0" fontId="85" fillId="0" borderId="3027"/>
    <xf numFmtId="311" fontId="219" fillId="0" borderId="3029" applyBorder="0">
      <protection locked="0"/>
    </xf>
    <xf numFmtId="0" fontId="115" fillId="18" borderId="2069" applyProtection="0">
      <alignment horizontal="right"/>
      <protection locked="0"/>
    </xf>
    <xf numFmtId="311" fontId="219" fillId="0" borderId="3031" applyBorder="0">
      <protection locked="0"/>
    </xf>
    <xf numFmtId="0" fontId="59" fillId="74" borderId="2089">
      <alignment horizontal="left" vertical="center" wrapText="1"/>
    </xf>
    <xf numFmtId="235" fontId="35" fillId="0" borderId="3048">
      <alignment horizontal="center" vertical="center"/>
      <protection locked="0"/>
    </xf>
    <xf numFmtId="4" fontId="27" fillId="19" borderId="3041" applyNumberFormat="0" applyProtection="0">
      <alignment horizontal="left" vertical="center" indent="1"/>
    </xf>
    <xf numFmtId="0" fontId="95" fillId="0" borderId="3035" applyNumberFormat="0" applyFill="0" applyAlignment="0" applyProtection="0"/>
    <xf numFmtId="232" fontId="35" fillId="0" borderId="3036">
      <alignment horizontal="center" vertical="center"/>
      <protection locked="0"/>
    </xf>
    <xf numFmtId="15" fontId="35" fillId="0" borderId="3036">
      <alignment horizontal="center" vertical="center"/>
      <protection locked="0"/>
    </xf>
    <xf numFmtId="233" fontId="35" fillId="0" borderId="3036">
      <alignment horizontal="center" vertical="center"/>
      <protection locked="0"/>
    </xf>
    <xf numFmtId="234" fontId="35" fillId="0" borderId="3036">
      <alignment horizontal="center" vertical="center"/>
      <protection locked="0"/>
    </xf>
    <xf numFmtId="235" fontId="35" fillId="0" borderId="3036">
      <alignment horizontal="center" vertical="center"/>
      <protection locked="0"/>
    </xf>
    <xf numFmtId="236" fontId="35" fillId="0" borderId="3036">
      <alignment horizontal="center" vertical="center"/>
      <protection locked="0"/>
    </xf>
    <xf numFmtId="0" fontId="35" fillId="0" borderId="3036">
      <alignment vertical="center"/>
      <protection locked="0"/>
    </xf>
    <xf numFmtId="232" fontId="35" fillId="0" borderId="3036">
      <alignment horizontal="right" vertical="center"/>
      <protection locked="0"/>
    </xf>
    <xf numFmtId="237" fontId="35" fillId="0" borderId="3036">
      <alignment horizontal="right" vertical="center"/>
      <protection locked="0"/>
    </xf>
    <xf numFmtId="233" fontId="35" fillId="0" borderId="3036">
      <alignment horizontal="right" vertical="center"/>
      <protection locked="0"/>
    </xf>
    <xf numFmtId="234" fontId="35" fillId="0" borderId="3036">
      <alignment horizontal="right" vertical="center"/>
      <protection locked="0"/>
    </xf>
    <xf numFmtId="235" fontId="35" fillId="0" borderId="3036">
      <alignment horizontal="right" vertical="center"/>
      <protection locked="0"/>
    </xf>
    <xf numFmtId="236" fontId="35" fillId="0" borderId="3036">
      <alignment horizontal="right" vertical="center"/>
      <protection locked="0"/>
    </xf>
    <xf numFmtId="0" fontId="103" fillId="38" borderId="3037"/>
    <xf numFmtId="240" fontId="26" fillId="0" borderId="3034" applyFill="0"/>
    <xf numFmtId="274" fontId="35" fillId="0" borderId="3039"/>
    <xf numFmtId="0" fontId="85" fillId="0" borderId="3040"/>
    <xf numFmtId="0" fontId="148" fillId="0" borderId="3033" applyNumberFormat="0" applyAlignment="0" applyProtection="0">
      <alignment horizontal="left" vertical="center"/>
    </xf>
    <xf numFmtId="323" fontId="3" fillId="23" borderId="3032" applyFill="0" applyBorder="0" applyAlignment="0">
      <alignment horizontal="centerContinuous"/>
    </xf>
    <xf numFmtId="311" fontId="219" fillId="0" borderId="3031" applyBorder="0">
      <protection locked="0"/>
    </xf>
    <xf numFmtId="0" fontId="95" fillId="0" borderId="3047" applyNumberFormat="0" applyFill="0" applyAlignment="0" applyProtection="0"/>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0" fontId="103" fillId="38" borderId="3049"/>
    <xf numFmtId="244" fontId="85" fillId="0" borderId="3050"/>
    <xf numFmtId="274" fontId="35" fillId="0" borderId="3051"/>
    <xf numFmtId="0" fontId="85" fillId="0" borderId="3052"/>
    <xf numFmtId="311" fontId="219" fillId="0" borderId="3043" applyBorder="0">
      <protection locked="0"/>
    </xf>
    <xf numFmtId="235" fontId="35" fillId="0" borderId="3061">
      <alignment horizontal="right" vertical="center"/>
      <protection locked="0"/>
    </xf>
    <xf numFmtId="4" fontId="27" fillId="19" borderId="3053" applyNumberFormat="0" applyProtection="0">
      <alignment horizontal="left" vertical="center" indent="1"/>
    </xf>
    <xf numFmtId="0" fontId="95" fillId="0" borderId="3047" applyNumberFormat="0" applyFill="0" applyAlignment="0" applyProtection="0"/>
    <xf numFmtId="232" fontId="35" fillId="0" borderId="3048">
      <alignment horizontal="center" vertical="center"/>
      <protection locked="0"/>
    </xf>
    <xf numFmtId="15" fontId="35" fillId="0" borderId="3048">
      <alignment horizontal="center" vertical="center"/>
      <protection locked="0"/>
    </xf>
    <xf numFmtId="233"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236" fontId="35" fillId="0" borderId="3048">
      <alignment horizontal="center" vertical="center"/>
      <protection locked="0"/>
    </xf>
    <xf numFmtId="0" fontId="35" fillId="0" borderId="3048">
      <alignment vertical="center"/>
      <protection locked="0"/>
    </xf>
    <xf numFmtId="232" fontId="35" fillId="0" borderId="3048">
      <alignment horizontal="right" vertical="center"/>
      <protection locked="0"/>
    </xf>
    <xf numFmtId="237" fontId="35" fillId="0" borderId="3048">
      <alignment horizontal="right" vertical="center"/>
      <protection locked="0"/>
    </xf>
    <xf numFmtId="233" fontId="35" fillId="0" borderId="3048">
      <alignment horizontal="right" vertical="center"/>
      <protection locked="0"/>
    </xf>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0" fontId="103" fillId="38" borderId="3049"/>
    <xf numFmtId="274" fontId="35" fillId="0" borderId="3051"/>
    <xf numFmtId="0" fontId="85" fillId="0" borderId="3052"/>
    <xf numFmtId="0" fontId="148" fillId="0" borderId="3045" applyNumberFormat="0" applyAlignment="0" applyProtection="0">
      <alignment horizontal="left" vertical="center"/>
    </xf>
    <xf numFmtId="323" fontId="3" fillId="23" borderId="3044" applyFill="0" applyBorder="0" applyAlignment="0">
      <alignment horizontal="centerContinuous"/>
    </xf>
    <xf numFmtId="311" fontId="219" fillId="0" borderId="3043" applyBorder="0">
      <protection locked="0"/>
    </xf>
    <xf numFmtId="311" fontId="219" fillId="0" borderId="3055" applyBorder="0">
      <protection locked="0"/>
    </xf>
    <xf numFmtId="4" fontId="27" fillId="19" borderId="3059" applyNumberFormat="0" applyProtection="0">
      <alignment horizontal="left" vertical="center" indent="1"/>
    </xf>
    <xf numFmtId="0" fontId="95" fillId="0" borderId="3060" applyNumberFormat="0" applyFill="0" applyAlignment="0" applyProtection="0"/>
    <xf numFmtId="232" fontId="35" fillId="0" borderId="3061">
      <alignment horizontal="center" vertical="center"/>
      <protection locked="0"/>
    </xf>
    <xf numFmtId="15" fontId="35" fillId="0" borderId="3061">
      <alignment horizontal="center" vertical="center"/>
      <protection locked="0"/>
    </xf>
    <xf numFmtId="233" fontId="35" fillId="0" borderId="3061">
      <alignment horizontal="center" vertical="center"/>
      <protection locked="0"/>
    </xf>
    <xf numFmtId="234" fontId="35" fillId="0" borderId="3061">
      <alignment horizontal="center" vertical="center"/>
      <protection locked="0"/>
    </xf>
    <xf numFmtId="235" fontId="35" fillId="0" borderId="3061">
      <alignment horizontal="center" vertical="center"/>
      <protection locked="0"/>
    </xf>
    <xf numFmtId="236" fontId="35" fillId="0" borderId="3061">
      <alignment horizontal="center" vertical="center"/>
      <protection locked="0"/>
    </xf>
    <xf numFmtId="0" fontId="35" fillId="0" borderId="3061">
      <alignment vertical="center"/>
      <protection locked="0"/>
    </xf>
    <xf numFmtId="232" fontId="35" fillId="0" borderId="3061">
      <alignment horizontal="right" vertical="center"/>
      <protection locked="0"/>
    </xf>
    <xf numFmtId="237" fontId="35" fillId="0" borderId="3061">
      <alignment horizontal="right" vertical="center"/>
      <protection locked="0"/>
    </xf>
    <xf numFmtId="233" fontId="35" fillId="0" borderId="3061">
      <alignment horizontal="right" vertical="center"/>
      <protection locked="0"/>
    </xf>
    <xf numFmtId="234" fontId="35" fillId="0" borderId="3061">
      <alignment horizontal="right" vertical="center"/>
      <protection locked="0"/>
    </xf>
    <xf numFmtId="235" fontId="35" fillId="0" borderId="3061">
      <alignment horizontal="right" vertical="center"/>
      <protection locked="0"/>
    </xf>
    <xf numFmtId="236" fontId="35" fillId="0" borderId="3061">
      <alignment horizontal="right" vertical="center"/>
      <protection locked="0"/>
    </xf>
    <xf numFmtId="0" fontId="103" fillId="38" borderId="3062"/>
    <xf numFmtId="274" fontId="35" fillId="0" borderId="3064"/>
    <xf numFmtId="0" fontId="85" fillId="0" borderId="3065"/>
    <xf numFmtId="311" fontId="219" fillId="0" borderId="3055" applyBorder="0">
      <protection locked="0"/>
    </xf>
    <xf numFmtId="240" fontId="26" fillId="0" borderId="3107" applyFill="0"/>
    <xf numFmtId="175" fontId="40" fillId="0" borderId="3066">
      <protection locked="0"/>
    </xf>
    <xf numFmtId="175" fontId="43" fillId="0" borderId="2062" applyBorder="0"/>
    <xf numFmtId="311" fontId="219" fillId="0" borderId="3104" applyBorder="0">
      <protection locked="0"/>
    </xf>
    <xf numFmtId="175" fontId="46" fillId="0" borderId="2062"/>
    <xf numFmtId="274" fontId="35" fillId="0" borderId="3088"/>
    <xf numFmtId="0" fontId="95" fillId="0" borderId="3108" applyNumberFormat="0" applyFill="0" applyAlignment="0" applyProtection="0"/>
    <xf numFmtId="274" fontId="35" fillId="0" borderId="3088"/>
    <xf numFmtId="274" fontId="35" fillId="0" borderId="3112"/>
    <xf numFmtId="0" fontId="35" fillId="0" borderId="3109">
      <alignment vertical="center"/>
      <protection locked="0"/>
    </xf>
    <xf numFmtId="232" fontId="35" fillId="0" borderId="3073">
      <alignment horizontal="center" vertical="center"/>
      <protection locked="0"/>
    </xf>
    <xf numFmtId="0" fontId="95" fillId="0" borderId="3084" applyNumberFormat="0" applyFill="0" applyAlignment="0" applyProtection="0"/>
    <xf numFmtId="0" fontId="95" fillId="0" borderId="3108" applyNumberFormat="0" applyFill="0" applyAlignment="0" applyProtection="0"/>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0" fontId="95" fillId="0" borderId="3072" applyNumberFormat="0" applyFill="0" applyAlignment="0" applyProtection="0"/>
    <xf numFmtId="311" fontId="219" fillId="0" borderId="3068" applyBorder="0">
      <protection locked="0"/>
    </xf>
    <xf numFmtId="0" fontId="85" fillId="0" borderId="3077"/>
    <xf numFmtId="274" fontId="35" fillId="0" borderId="3076"/>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232" fontId="35" fillId="0" borderId="3073">
      <alignment horizontal="center" vertical="center"/>
      <protection locked="0"/>
    </xf>
    <xf numFmtId="0" fontId="95" fillId="0" borderId="3072" applyNumberFormat="0" applyFill="0" applyAlignment="0" applyProtection="0"/>
    <xf numFmtId="233" fontId="35" fillId="0" borderId="3109">
      <alignment horizontal="right" vertical="center"/>
      <protection locked="0"/>
    </xf>
    <xf numFmtId="4" fontId="27" fillId="19" borderId="3078" applyNumberFormat="0" applyProtection="0">
      <alignment horizontal="left" vertical="center" indent="1"/>
    </xf>
    <xf numFmtId="232" fontId="35" fillId="0" borderId="3109">
      <alignment horizontal="right" vertical="center"/>
      <protection locked="0"/>
    </xf>
    <xf numFmtId="234" fontId="35" fillId="0" borderId="3109">
      <alignment horizontal="center" vertical="center"/>
      <protection locked="0"/>
    </xf>
    <xf numFmtId="4" fontId="27" fillId="19" borderId="3078" applyNumberFormat="0" applyProtection="0">
      <alignment horizontal="left" vertical="center" indent="1"/>
    </xf>
    <xf numFmtId="0" fontId="85" fillId="0" borderId="3102"/>
    <xf numFmtId="274" fontId="35" fillId="0" borderId="3101"/>
    <xf numFmtId="244" fontId="85" fillId="0" borderId="3100"/>
    <xf numFmtId="0" fontId="103" fillId="38" borderId="3099"/>
    <xf numFmtId="236" fontId="35" fillId="0" borderId="3098">
      <alignment horizontal="right" vertical="center"/>
      <protection locked="0"/>
    </xf>
    <xf numFmtId="235" fontId="35" fillId="0" borderId="3098">
      <alignment horizontal="right" vertical="center"/>
      <protection locked="0"/>
    </xf>
    <xf numFmtId="234" fontId="35" fillId="0" borderId="3098">
      <alignment horizontal="right" vertical="center"/>
      <protection locked="0"/>
    </xf>
    <xf numFmtId="233" fontId="35" fillId="0" borderId="3098">
      <alignment horizontal="right" vertical="center"/>
      <protection locked="0"/>
    </xf>
    <xf numFmtId="237" fontId="35" fillId="0" borderId="3098">
      <alignment horizontal="right" vertical="center"/>
      <protection locked="0"/>
    </xf>
    <xf numFmtId="232" fontId="35" fillId="0" borderId="3098">
      <alignment horizontal="right" vertical="center"/>
      <protection locked="0"/>
    </xf>
    <xf numFmtId="0" fontId="35" fillId="0" borderId="3098">
      <alignment vertical="center"/>
      <protection locked="0"/>
    </xf>
    <xf numFmtId="236" fontId="35" fillId="0" borderId="3098">
      <alignment horizontal="center" vertical="center"/>
      <protection locked="0"/>
    </xf>
    <xf numFmtId="235" fontId="35" fillId="0" borderId="3098">
      <alignment horizontal="center" vertical="center"/>
      <protection locked="0"/>
    </xf>
    <xf numFmtId="234" fontId="35" fillId="0" borderId="3098">
      <alignment horizontal="center" vertical="center"/>
      <protection locked="0"/>
    </xf>
    <xf numFmtId="233" fontId="35" fillId="0" borderId="3098">
      <alignment horizontal="center" vertical="center"/>
      <protection locked="0"/>
    </xf>
    <xf numFmtId="15" fontId="35" fillId="0" borderId="3098">
      <alignment horizontal="center" vertical="center"/>
      <protection locked="0"/>
    </xf>
    <xf numFmtId="232" fontId="35" fillId="0" borderId="3098">
      <alignment horizontal="center" vertical="center"/>
      <protection locked="0"/>
    </xf>
    <xf numFmtId="0" fontId="95" fillId="0" borderId="3097" applyNumberFormat="0" applyFill="0" applyAlignment="0" applyProtection="0"/>
    <xf numFmtId="4" fontId="27" fillId="19" borderId="3096" applyNumberFormat="0" applyProtection="0">
      <alignment horizontal="left" vertical="center" indent="1"/>
    </xf>
    <xf numFmtId="1" fontId="3" fillId="1" borderId="3067">
      <protection locked="0"/>
    </xf>
    <xf numFmtId="4" fontId="27" fillId="19" borderId="3096" applyNumberFormat="0" applyProtection="0">
      <alignment horizontal="left" vertical="center" indent="1"/>
    </xf>
    <xf numFmtId="311" fontId="219" fillId="0" borderId="3068" applyBorder="0">
      <protection locked="0"/>
    </xf>
    <xf numFmtId="1" fontId="3" fillId="1" borderId="3091">
      <protection locked="0"/>
    </xf>
    <xf numFmtId="311" fontId="219" fillId="0" borderId="3092" applyBorder="0">
      <protection locked="0"/>
    </xf>
    <xf numFmtId="323" fontId="3" fillId="23" borderId="3069" applyFill="0" applyBorder="0" applyAlignment="0">
      <alignment horizontal="centerContinuous"/>
    </xf>
    <xf numFmtId="0" fontId="148" fillId="0" borderId="3070" applyNumberFormat="0" applyAlignment="0" applyProtection="0">
      <alignment horizontal="left" vertical="center"/>
    </xf>
    <xf numFmtId="323" fontId="3" fillId="23" borderId="3093" applyFill="0" applyBorder="0" applyAlignment="0">
      <alignment horizontal="centerContinuous"/>
    </xf>
    <xf numFmtId="0" fontId="85" fillId="0" borderId="3077"/>
    <xf numFmtId="274" fontId="35" fillId="0" borderId="3076"/>
    <xf numFmtId="240" fontId="26" fillId="0" borderId="3071" applyFill="0"/>
    <xf numFmtId="240" fontId="26" fillId="0" borderId="3095" applyFill="0"/>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232" fontId="35" fillId="0" borderId="3073">
      <alignment horizontal="center" vertical="center"/>
      <protection locked="0"/>
    </xf>
    <xf numFmtId="0" fontId="95" fillId="0" borderId="3072" applyNumberFormat="0" applyFill="0" applyAlignment="0" applyProtection="0"/>
    <xf numFmtId="0" fontId="95" fillId="0" borderId="3108" applyNumberFormat="0" applyFill="0" applyAlignment="0" applyProtection="0"/>
    <xf numFmtId="232" fontId="35" fillId="0" borderId="3109">
      <alignment horizontal="center" vertical="center"/>
      <protection locked="0"/>
    </xf>
    <xf numFmtId="15" fontId="35" fillId="0" borderId="3109">
      <alignment horizontal="center" vertical="center"/>
      <protection locked="0"/>
    </xf>
    <xf numFmtId="233"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236" fontId="35" fillId="0" borderId="3109">
      <alignment horizontal="center"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0" fontId="103" fillId="38" borderId="311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44" fontId="85" fillId="0" borderId="3087"/>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4" fontId="85" fillId="0" borderId="3075"/>
    <xf numFmtId="0" fontId="85" fillId="0" borderId="3113"/>
    <xf numFmtId="240" fontId="26" fillId="0" borderId="3071" applyFill="0"/>
    <xf numFmtId="274" fontId="35" fillId="0" borderId="3076"/>
    <xf numFmtId="0" fontId="148" fillId="0" borderId="3106" applyNumberFormat="0" applyAlignment="0" applyProtection="0">
      <alignment horizontal="left" vertical="center"/>
    </xf>
    <xf numFmtId="323" fontId="3" fillId="23" borderId="3105" applyFill="0" applyBorder="0" applyAlignment="0">
      <alignment horizontal="centerContinuous"/>
    </xf>
    <xf numFmtId="1" fontId="3" fillId="1" borderId="3103">
      <protection locked="0"/>
    </xf>
    <xf numFmtId="0" fontId="148" fillId="0" borderId="3082" applyNumberFormat="0" applyAlignment="0" applyProtection="0">
      <alignment horizontal="left" vertical="center"/>
    </xf>
    <xf numFmtId="0" fontId="85" fillId="0" borderId="3077"/>
    <xf numFmtId="4" fontId="27" fillId="19" borderId="3096" applyNumberFormat="0" applyProtection="0">
      <alignment horizontal="left" vertical="center" indent="1"/>
    </xf>
    <xf numFmtId="4" fontId="27" fillId="19" borderId="3096" applyNumberFormat="0" applyProtection="0">
      <alignment horizontal="left" vertical="center" indent="1"/>
    </xf>
    <xf numFmtId="232" fontId="35" fillId="0" borderId="3109">
      <alignment horizontal="center" vertical="center"/>
      <protection locked="0"/>
    </xf>
    <xf numFmtId="15"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0" fontId="35" fillId="0" borderId="3109">
      <alignment vertical="center"/>
      <protection locked="0"/>
    </xf>
    <xf numFmtId="232" fontId="35" fillId="0" borderId="3109">
      <alignment horizontal="right" vertical="center"/>
      <protection locked="0"/>
    </xf>
    <xf numFmtId="237" fontId="35" fillId="0" borderId="3109">
      <alignment horizontal="right" vertical="center"/>
      <protection locked="0"/>
    </xf>
    <xf numFmtId="234" fontId="35" fillId="0" borderId="3109">
      <alignment horizontal="right" vertical="center"/>
      <protection locked="0"/>
    </xf>
    <xf numFmtId="236" fontId="35" fillId="0" borderId="3109">
      <alignment horizontal="right" vertical="center"/>
      <protection locked="0"/>
    </xf>
    <xf numFmtId="0" fontId="103" fillId="38" borderId="3110"/>
    <xf numFmtId="244" fontId="85" fillId="0" borderId="3111"/>
    <xf numFmtId="274" fontId="35" fillId="0" borderId="3112"/>
    <xf numFmtId="311" fontId="219" fillId="0" borderId="3092" applyBorder="0">
      <protection locked="0"/>
    </xf>
    <xf numFmtId="0" fontId="148" fillId="0" borderId="3070" applyNumberFormat="0" applyAlignment="0" applyProtection="0">
      <alignment horizontal="left" vertical="center"/>
    </xf>
    <xf numFmtId="0" fontId="95" fillId="0" borderId="3108" applyNumberFormat="0" applyFill="0" applyAlignment="0" applyProtection="0"/>
    <xf numFmtId="15" fontId="35" fillId="0" borderId="3109">
      <alignment horizontal="center" vertical="center"/>
      <protection locked="0"/>
    </xf>
    <xf numFmtId="234" fontId="35" fillId="0" borderId="3109">
      <alignment horizontal="center" vertical="center"/>
      <protection locked="0"/>
    </xf>
    <xf numFmtId="236" fontId="35" fillId="0" borderId="3109">
      <alignment horizontal="center" vertical="center"/>
      <protection locked="0"/>
    </xf>
    <xf numFmtId="232" fontId="35" fillId="0" borderId="3109">
      <alignment horizontal="right" vertical="center"/>
      <protection locked="0"/>
    </xf>
    <xf numFmtId="237" fontId="35" fillId="0" borderId="3109">
      <alignment horizontal="right" vertical="center"/>
      <protection locked="0"/>
    </xf>
    <xf numFmtId="233" fontId="35" fillId="0" borderId="3109">
      <alignment horizontal="right" vertical="center"/>
      <protection locked="0"/>
    </xf>
    <xf numFmtId="234" fontId="35" fillId="0" borderId="3109">
      <alignment horizontal="right" vertical="center"/>
      <protection locked="0"/>
    </xf>
    <xf numFmtId="236" fontId="35" fillId="0" borderId="3109">
      <alignment horizontal="right" vertical="center"/>
      <protection locked="0"/>
    </xf>
    <xf numFmtId="0" fontId="103" fillId="38" borderId="3110"/>
    <xf numFmtId="311" fontId="219" fillId="0" borderId="3080" applyBorder="0">
      <protection locked="0"/>
    </xf>
    <xf numFmtId="323" fontId="3" fillId="23" borderId="3069" applyFill="0" applyBorder="0" applyAlignment="0">
      <alignment horizontal="centerContinuous"/>
    </xf>
    <xf numFmtId="1" fontId="3" fillId="1" borderId="3079">
      <protection locked="0"/>
    </xf>
    <xf numFmtId="311" fontId="219" fillId="0" borderId="3104" applyBorder="0">
      <protection locked="0"/>
    </xf>
    <xf numFmtId="232" fontId="35" fillId="0" borderId="3109">
      <alignment horizontal="center" vertical="center"/>
      <protection locked="0"/>
    </xf>
    <xf numFmtId="15" fontId="35" fillId="0" borderId="3109">
      <alignment horizontal="center" vertical="center"/>
      <protection locked="0"/>
    </xf>
    <xf numFmtId="4" fontId="27" fillId="19" borderId="3090" applyNumberFormat="0" applyProtection="0">
      <alignment horizontal="left" vertical="center" indent="1"/>
    </xf>
    <xf numFmtId="4" fontId="27" fillId="19" borderId="3090" applyNumberFormat="0" applyProtection="0">
      <alignment horizontal="left" vertical="center" indent="1"/>
    </xf>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311" fontId="219" fillId="0" borderId="3068" applyBorder="0">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0" fontId="103" fillId="38" borderId="3086"/>
    <xf numFmtId="1" fontId="3" fillId="1" borderId="3067">
      <protection locked="0"/>
    </xf>
    <xf numFmtId="244" fontId="85" fillId="0" borderId="3087"/>
    <xf numFmtId="0" fontId="85" fillId="0" borderId="3089"/>
    <xf numFmtId="311" fontId="219" fillId="0" borderId="3080" applyBorder="0">
      <protection locked="0"/>
    </xf>
    <xf numFmtId="0" fontId="95" fillId="0" borderId="3084" applyNumberFormat="0" applyFill="0" applyAlignment="0" applyProtection="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244" fontId="85" fillId="0" borderId="3087"/>
    <xf numFmtId="0" fontId="85" fillId="0" borderId="3089"/>
    <xf numFmtId="236" fontId="35" fillId="0" borderId="3109">
      <alignment horizontal="center" vertical="center"/>
      <protection locked="0"/>
    </xf>
    <xf numFmtId="274" fontId="35" fillId="0" borderId="3112"/>
    <xf numFmtId="235" fontId="35" fillId="0" borderId="3109">
      <alignment horizontal="center" vertical="center"/>
      <protection locked="0"/>
    </xf>
    <xf numFmtId="4" fontId="27" fillId="19" borderId="2987" applyNumberFormat="0" applyProtection="0">
      <alignment horizontal="left" vertical="center" indent="1"/>
    </xf>
    <xf numFmtId="244" fontId="85" fillId="0" borderId="3111"/>
    <xf numFmtId="4" fontId="27" fillId="19" borderId="3078" applyNumberFormat="0" applyProtection="0">
      <alignment horizontal="left" vertical="center" indent="1"/>
    </xf>
    <xf numFmtId="0" fontId="88" fillId="0" borderId="2110"/>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0" fontId="103" fillId="38" borderId="3001"/>
    <xf numFmtId="244" fontId="85" fillId="0" borderId="2978"/>
    <xf numFmtId="274" fontId="35" fillId="0" borderId="3003"/>
    <xf numFmtId="0" fontId="85" fillId="0" borderId="3004"/>
    <xf numFmtId="175" fontId="3" fillId="9" borderId="2110" applyNumberFormat="0" applyFont="0" applyBorder="0" applyAlignment="0">
      <alignment horizontal="centerContinuous"/>
    </xf>
    <xf numFmtId="0" fontId="148" fillId="0" borderId="2110">
      <alignment horizontal="left" vertical="center"/>
    </xf>
    <xf numFmtId="237" fontId="35" fillId="0" borderId="3109">
      <alignment horizontal="right" vertical="center"/>
      <protection locked="0"/>
    </xf>
    <xf numFmtId="311" fontId="219" fillId="0" borderId="3068" applyBorder="0">
      <protection locked="0"/>
    </xf>
    <xf numFmtId="1" fontId="3" fillId="1" borderId="3006">
      <protection locked="0"/>
    </xf>
    <xf numFmtId="237" fontId="35" fillId="0" borderId="3085">
      <alignment horizontal="right" vertical="center"/>
      <protection locked="0"/>
    </xf>
    <xf numFmtId="0" fontId="103" fillId="38" borderId="3086"/>
    <xf numFmtId="0" fontId="88" fillId="0" borderId="2110"/>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4" fontId="85" fillId="0" borderId="3075"/>
    <xf numFmtId="274" fontId="35" fillId="0" borderId="3088"/>
    <xf numFmtId="240" fontId="26" fillId="0" borderId="3083" applyFill="0"/>
    <xf numFmtId="274" fontId="35" fillId="0" borderId="3076"/>
    <xf numFmtId="0" fontId="85" fillId="0" borderId="3089"/>
    <xf numFmtId="0" fontId="85" fillId="0" borderId="3077"/>
    <xf numFmtId="323" fontId="3" fillId="23" borderId="3081" applyFill="0" applyBorder="0" applyAlignment="0">
      <alignment horizontal="centerContinuous"/>
    </xf>
    <xf numFmtId="175" fontId="3" fillId="9" borderId="2110" applyNumberFormat="0" applyFont="0" applyBorder="0" applyAlignment="0">
      <alignment horizontal="centerContinuous"/>
    </xf>
    <xf numFmtId="236" fontId="35" fillId="0" borderId="3109">
      <alignment horizontal="center" vertical="center"/>
      <protection locked="0"/>
    </xf>
    <xf numFmtId="233" fontId="35" fillId="0" borderId="3109">
      <alignment horizontal="right" vertical="center"/>
      <protection locked="0"/>
    </xf>
    <xf numFmtId="0" fontId="148" fillId="0" borderId="2110">
      <alignment horizontal="left" vertical="center"/>
    </xf>
    <xf numFmtId="233" fontId="35" fillId="0" borderId="3109">
      <alignment horizontal="center" vertical="center"/>
      <protection locked="0"/>
    </xf>
    <xf numFmtId="4" fontId="27" fillId="19" borderId="3096" applyNumberFormat="0" applyProtection="0">
      <alignment horizontal="left" vertical="center" indent="1"/>
    </xf>
    <xf numFmtId="0" fontId="95" fillId="0" borderId="3084" applyNumberFormat="0" applyFill="0" applyAlignment="0" applyProtection="0"/>
    <xf numFmtId="234" fontId="35" fillId="0" borderId="3085">
      <alignment horizontal="center" vertical="center"/>
      <protection locked="0"/>
    </xf>
    <xf numFmtId="311" fontId="219" fillId="0" borderId="3068" applyBorder="0">
      <protection locked="0"/>
    </xf>
    <xf numFmtId="236" fontId="35" fillId="0" borderId="3085">
      <alignment horizontal="right" vertical="center"/>
      <protection locked="0"/>
    </xf>
    <xf numFmtId="4" fontId="27" fillId="19" borderId="3078" applyNumberFormat="0" applyProtection="0">
      <alignment horizontal="left" vertical="center" indent="1"/>
    </xf>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0" fontId="26" fillId="0" borderId="2974" applyFill="0"/>
    <xf numFmtId="274" fontId="35" fillId="0" borderId="3076"/>
    <xf numFmtId="0" fontId="85" fillId="0" borderId="3077"/>
    <xf numFmtId="0" fontId="148" fillId="0" borderId="3070" applyNumberFormat="0" applyAlignment="0" applyProtection="0">
      <alignment horizontal="left" vertical="center"/>
    </xf>
    <xf numFmtId="323" fontId="3" fillId="23" borderId="3069" applyFill="0" applyBorder="0" applyAlignment="0">
      <alignment horizontal="centerContinuous"/>
    </xf>
    <xf numFmtId="311" fontId="219" fillId="0" borderId="3068" applyBorder="0">
      <protection locked="0"/>
    </xf>
    <xf numFmtId="274" fontId="35" fillId="0" borderId="3076"/>
    <xf numFmtId="0" fontId="85" fillId="0" borderId="3077"/>
    <xf numFmtId="0" fontId="148" fillId="0" borderId="3094" applyNumberFormat="0" applyAlignment="0" applyProtection="0">
      <alignment horizontal="left" vertical="center"/>
    </xf>
    <xf numFmtId="311" fontId="219" fillId="0" borderId="3068" applyBorder="0">
      <protection locked="0"/>
    </xf>
    <xf numFmtId="232" fontId="35" fillId="0" borderId="3109">
      <alignment horizontal="right" vertical="center"/>
      <protection locked="0"/>
    </xf>
    <xf numFmtId="4" fontId="27" fillId="19" borderId="3078" applyNumberFormat="0" applyProtection="0">
      <alignment horizontal="left" vertical="center" indent="1"/>
    </xf>
    <xf numFmtId="0" fontId="85" fillId="0" borderId="3113"/>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0" fontId="26" fillId="0" borderId="3071" applyFill="0"/>
    <xf numFmtId="274" fontId="35" fillId="0" borderId="3076"/>
    <xf numFmtId="0" fontId="85" fillId="0" borderId="3077"/>
    <xf numFmtId="0" fontId="148" fillId="0" borderId="3070" applyNumberFormat="0" applyAlignment="0" applyProtection="0">
      <alignment horizontal="left" vertical="center"/>
    </xf>
    <xf numFmtId="323" fontId="3" fillId="23" borderId="3069" applyFill="0" applyBorder="0" applyAlignment="0">
      <alignment horizontal="centerContinuous"/>
    </xf>
    <xf numFmtId="311" fontId="219" fillId="0" borderId="3068" applyBorder="0">
      <protection locked="0"/>
    </xf>
    <xf numFmtId="0" fontId="35" fillId="0" borderId="3109">
      <alignment vertical="center"/>
      <protection locked="0"/>
    </xf>
    <xf numFmtId="233" fontId="35" fillId="0" borderId="3109">
      <alignment horizontal="center" vertical="center"/>
      <protection locked="0"/>
    </xf>
    <xf numFmtId="235" fontId="35" fillId="0" borderId="3109">
      <alignment horizontal="right" vertical="center"/>
      <protection locked="0"/>
    </xf>
    <xf numFmtId="0" fontId="85" fillId="0" borderId="3113"/>
    <xf numFmtId="232" fontId="35" fillId="0" borderId="3109">
      <alignment horizontal="center" vertical="center"/>
      <protection locked="0"/>
    </xf>
    <xf numFmtId="233" fontId="35" fillId="0" borderId="3109">
      <alignment horizontal="center" vertical="center"/>
      <protection locked="0"/>
    </xf>
    <xf numFmtId="235" fontId="35" fillId="0" borderId="3109">
      <alignment horizontal="center" vertical="center"/>
      <protection locked="0"/>
    </xf>
    <xf numFmtId="0" fontId="35" fillId="0" borderId="3109">
      <alignment vertical="center"/>
      <protection locked="0"/>
    </xf>
    <xf numFmtId="235" fontId="35" fillId="0" borderId="3109">
      <alignment horizontal="right" vertical="center"/>
      <protection locked="0"/>
    </xf>
    <xf numFmtId="244" fontId="85" fillId="0" borderId="3111"/>
    <xf numFmtId="311" fontId="219" fillId="0" borderId="3080" applyBorder="0">
      <protection locked="0"/>
    </xf>
    <xf numFmtId="4" fontId="27" fillId="19" borderId="3090" applyNumberFormat="0" applyProtection="0">
      <alignment horizontal="left" vertical="center" indent="1"/>
    </xf>
    <xf numFmtId="0" fontId="95" fillId="0" borderId="3084" applyNumberFormat="0" applyFill="0" applyAlignment="0" applyProtection="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274" fontId="35" fillId="0" borderId="3088"/>
    <xf numFmtId="0" fontId="85" fillId="0" borderId="3089"/>
    <xf numFmtId="311" fontId="219" fillId="0" borderId="3080" applyBorder="0">
      <protection locked="0"/>
    </xf>
    <xf numFmtId="4" fontId="27" fillId="19" borderId="3096" applyNumberFormat="0" applyProtection="0">
      <alignment horizontal="left" vertical="center" indent="1"/>
    </xf>
    <xf numFmtId="311" fontId="219" fillId="0" borderId="3068" applyBorder="0">
      <protection locked="0"/>
    </xf>
    <xf numFmtId="311" fontId="219" fillId="0" borderId="3068" applyBorder="0">
      <protection locked="0"/>
    </xf>
    <xf numFmtId="237" fontId="35" fillId="0" borderId="3109">
      <alignment horizontal="right" vertical="center"/>
      <protection locked="0"/>
    </xf>
    <xf numFmtId="233" fontId="35" fillId="0" borderId="3109">
      <alignment horizontal="right"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0" fontId="103" fillId="38" borderId="3110"/>
    <xf numFmtId="274" fontId="35" fillId="0" borderId="3112"/>
    <xf numFmtId="0" fontId="85" fillId="0" borderId="3113"/>
    <xf numFmtId="0" fontId="148" fillId="0" borderId="3106" applyNumberFormat="0" applyAlignment="0" applyProtection="0">
      <alignment horizontal="left" vertical="center"/>
    </xf>
    <xf numFmtId="323" fontId="3" fillId="23" borderId="3105" applyFill="0" applyBorder="0" applyAlignment="0">
      <alignment horizontal="centerContinuous"/>
    </xf>
    <xf numFmtId="311" fontId="219" fillId="0" borderId="3092" applyBorder="0">
      <protection locked="0"/>
    </xf>
    <xf numFmtId="9" fontId="36" fillId="71" borderId="2062" applyProtection="0">
      <alignment horizontal="right"/>
      <protection locked="0"/>
    </xf>
    <xf numFmtId="0" fontId="115" fillId="18" borderId="3124" applyProtection="0">
      <alignment horizontal="right"/>
      <protection locked="0"/>
    </xf>
    <xf numFmtId="0" fontId="104" fillId="43" borderId="3117" applyProtection="0"/>
    <xf numFmtId="244" fontId="85" fillId="0" borderId="3169"/>
    <xf numFmtId="274" fontId="35" fillId="0" borderId="3170"/>
    <xf numFmtId="0" fontId="147" fillId="10" borderId="3117">
      <alignment horizontal="right"/>
    </xf>
    <xf numFmtId="10" fontId="3" fillId="57" borderId="3117" applyNumberFormat="0" applyFont="0" applyBorder="0" applyAlignment="0" applyProtection="0">
      <protection locked="0"/>
    </xf>
    <xf numFmtId="0" fontId="85" fillId="0" borderId="3171"/>
    <xf numFmtId="0" fontId="85" fillId="0" borderId="3195"/>
    <xf numFmtId="4" fontId="27" fillId="19" borderId="3114" applyNumberFormat="0" applyProtection="0">
      <alignment horizontal="left" vertical="center" indent="1"/>
    </xf>
    <xf numFmtId="237" fontId="35" fillId="0" borderId="3179">
      <alignment horizontal="right" vertical="center"/>
      <protection locked="0"/>
    </xf>
    <xf numFmtId="0" fontId="35" fillId="0" borderId="3179">
      <alignment vertical="center"/>
      <protection locked="0"/>
    </xf>
    <xf numFmtId="269" fontId="115" fillId="45" borderId="3124">
      <protection hidden="1"/>
    </xf>
    <xf numFmtId="270" fontId="115" fillId="46" borderId="3124">
      <protection hidden="1"/>
    </xf>
    <xf numFmtId="271" fontId="115" fillId="18" borderId="3124">
      <alignment horizontal="right"/>
    </xf>
    <xf numFmtId="232" fontId="35" fillId="0" borderId="3179">
      <alignment horizontal="center" vertical="center"/>
      <protection locked="0"/>
    </xf>
    <xf numFmtId="0" fontId="103" fillId="38" borderId="3180"/>
    <xf numFmtId="4" fontId="27" fillId="19" borderId="3184" applyNumberFormat="0" applyProtection="0">
      <alignment horizontal="left" vertical="center" indent="1"/>
    </xf>
    <xf numFmtId="309" fontId="156" fillId="6" borderId="3117"/>
    <xf numFmtId="233" fontId="35" fillId="0" borderId="3191">
      <alignment horizontal="right" vertical="center"/>
      <protection locked="0"/>
    </xf>
    <xf numFmtId="15" fontId="35" fillId="0" borderId="3179">
      <alignment horizontal="center" vertical="center"/>
      <protection locked="0"/>
    </xf>
    <xf numFmtId="0" fontId="95" fillId="0" borderId="3190" applyNumberFormat="0" applyFill="0" applyAlignment="0" applyProtection="0"/>
    <xf numFmtId="236" fontId="35" fillId="0" borderId="3191">
      <alignment horizontal="right" vertical="center"/>
      <protection locked="0"/>
    </xf>
    <xf numFmtId="15" fontId="35" fillId="0" borderId="3191">
      <alignment horizontal="center" vertical="center"/>
      <protection locked="0"/>
    </xf>
    <xf numFmtId="246" fontId="48" fillId="0" borderId="3123"/>
    <xf numFmtId="274" fontId="35" fillId="0" borderId="3194"/>
    <xf numFmtId="0" fontId="56" fillId="31" borderId="3115" applyNumberFormat="0" applyFont="0" applyAlignment="0" applyProtection="0"/>
    <xf numFmtId="185" fontId="47" fillId="57" borderId="3117" applyFont="0" applyFill="0" applyBorder="0" applyAlignment="0" applyProtection="0">
      <protection locked="0"/>
    </xf>
    <xf numFmtId="233" fontId="35" fillId="0" borderId="3126">
      <alignment horizontal="center" vertical="center"/>
      <protection locked="0"/>
    </xf>
    <xf numFmtId="15" fontId="35" fillId="0" borderId="3126">
      <alignment horizontal="center" vertical="center"/>
      <protection locked="0"/>
    </xf>
    <xf numFmtId="232" fontId="35" fillId="0" borderId="3126">
      <alignment horizontal="center" vertical="center"/>
      <protection locked="0"/>
    </xf>
    <xf numFmtId="0" fontId="95" fillId="0" borderId="3125" applyNumberFormat="0" applyFill="0" applyAlignment="0" applyProtection="0"/>
    <xf numFmtId="0" fontId="88" fillId="0" borderId="3165"/>
    <xf numFmtId="4" fontId="27" fillId="19" borderId="3159" applyNumberFormat="0" applyProtection="0">
      <alignment horizontal="left" vertical="center" indent="1"/>
    </xf>
    <xf numFmtId="234" fontId="35" fillId="0" borderId="3179">
      <alignment horizontal="right" vertical="center"/>
      <protection locked="0"/>
    </xf>
    <xf numFmtId="235" fontId="35" fillId="0" borderId="3191">
      <alignment horizontal="right" vertical="center"/>
      <protection locked="0"/>
    </xf>
    <xf numFmtId="236" fontId="35" fillId="0" borderId="3179">
      <alignment horizontal="center" vertical="center"/>
      <protection locked="0"/>
    </xf>
    <xf numFmtId="233" fontId="35" fillId="0" borderId="3179">
      <alignment horizontal="center" vertical="center"/>
      <protection locked="0"/>
    </xf>
    <xf numFmtId="0" fontId="95" fillId="0" borderId="3178" applyNumberFormat="0" applyFill="0" applyAlignment="0" applyProtection="0"/>
    <xf numFmtId="0" fontId="3" fillId="11" borderId="3122" applyNumberFormat="0">
      <alignment horizontal="left" vertical="center"/>
    </xf>
    <xf numFmtId="4" fontId="27" fillId="19" borderId="3147" applyNumberFormat="0" applyProtection="0">
      <alignment horizontal="left" vertical="center" indent="1"/>
    </xf>
    <xf numFmtId="4" fontId="27" fillId="19" borderId="3196" applyNumberFormat="0" applyProtection="0">
      <alignment horizontal="left" vertical="center" indent="1"/>
    </xf>
    <xf numFmtId="232" fontId="35" fillId="0" borderId="3191">
      <alignment horizontal="center" vertical="center"/>
      <protection locked="0"/>
    </xf>
    <xf numFmtId="232" fontId="35" fillId="0" borderId="3191">
      <alignment horizontal="center" vertical="center"/>
      <protection locked="0"/>
    </xf>
    <xf numFmtId="0" fontId="85" fillId="0" borderId="3183"/>
    <xf numFmtId="244" fontId="85" fillId="0" borderId="3181"/>
    <xf numFmtId="236" fontId="35" fillId="0" borderId="3179">
      <alignment horizontal="right" vertical="center"/>
      <protection locked="0"/>
    </xf>
    <xf numFmtId="234" fontId="35" fillId="0" borderId="3179">
      <alignment horizontal="right" vertical="center"/>
      <protection locked="0"/>
    </xf>
    <xf numFmtId="237" fontId="35" fillId="0" borderId="3179">
      <alignment horizontal="right" vertical="center"/>
      <protection locked="0"/>
    </xf>
    <xf numFmtId="232" fontId="35" fillId="0" borderId="3179">
      <alignment horizontal="right" vertical="center"/>
      <protection locked="0"/>
    </xf>
    <xf numFmtId="236" fontId="35" fillId="0" borderId="3179">
      <alignment horizontal="center" vertical="center"/>
      <protection locked="0"/>
    </xf>
    <xf numFmtId="235" fontId="35" fillId="0" borderId="3179">
      <alignment horizontal="center" vertical="center"/>
      <protection locked="0"/>
    </xf>
    <xf numFmtId="233" fontId="35" fillId="0" borderId="3179">
      <alignment horizontal="center" vertical="center"/>
      <protection locked="0"/>
    </xf>
    <xf numFmtId="15" fontId="35" fillId="0" borderId="3179">
      <alignment horizontal="center" vertical="center"/>
      <protection locked="0"/>
    </xf>
    <xf numFmtId="232" fontId="35" fillId="0" borderId="3179">
      <alignment horizontal="center" vertical="center"/>
      <protection locked="0"/>
    </xf>
    <xf numFmtId="0" fontId="95" fillId="0" borderId="3178" applyNumberFormat="0" applyFill="0" applyAlignment="0" applyProtection="0"/>
    <xf numFmtId="237" fontId="35" fillId="0" borderId="3191">
      <alignment horizontal="right" vertical="center"/>
      <protection locked="0"/>
    </xf>
    <xf numFmtId="4" fontId="27" fillId="19" borderId="3184" applyNumberFormat="0" applyProtection="0">
      <alignment horizontal="left" vertical="center" indent="1"/>
    </xf>
    <xf numFmtId="0" fontId="85" fillId="0" borderId="3195"/>
    <xf numFmtId="0" fontId="95" fillId="0" borderId="3190" applyNumberFormat="0" applyFill="0" applyAlignment="0" applyProtection="0"/>
    <xf numFmtId="4" fontId="27" fillId="19" borderId="3184" applyNumberFormat="0" applyProtection="0">
      <alignment horizontal="left" vertical="center" indent="1"/>
    </xf>
    <xf numFmtId="1" fontId="3" fillId="1" borderId="3148">
      <protection locked="0"/>
    </xf>
    <xf numFmtId="244" fontId="85" fillId="0" borderId="3193"/>
    <xf numFmtId="236" fontId="35" fillId="0" borderId="3191">
      <alignment horizontal="right" vertical="center"/>
      <protection locked="0"/>
    </xf>
    <xf numFmtId="235" fontId="35" fillId="0" borderId="3191">
      <alignment horizontal="right" vertical="center"/>
      <protection locked="0"/>
    </xf>
    <xf numFmtId="234" fontId="35" fillId="0" borderId="3191">
      <alignment horizontal="right" vertical="center"/>
      <protection locked="0"/>
    </xf>
    <xf numFmtId="233" fontId="35" fillId="0" borderId="3191">
      <alignment horizontal="right" vertical="center"/>
      <protection locked="0"/>
    </xf>
    <xf numFmtId="237" fontId="35" fillId="0" borderId="3191">
      <alignment horizontal="right" vertical="center"/>
      <protection locked="0"/>
    </xf>
    <xf numFmtId="232" fontId="35" fillId="0" borderId="3191">
      <alignment horizontal="right" vertical="center"/>
      <protection locked="0"/>
    </xf>
    <xf numFmtId="0" fontId="35" fillId="0" borderId="3191">
      <alignment vertical="center"/>
      <protection locked="0"/>
    </xf>
    <xf numFmtId="236" fontId="35" fillId="0" borderId="3191">
      <alignment horizontal="center" vertical="center"/>
      <protection locked="0"/>
    </xf>
    <xf numFmtId="311" fontId="219" fillId="0" borderId="3149" applyBorder="0">
      <protection locked="0"/>
    </xf>
    <xf numFmtId="234" fontId="35" fillId="0" borderId="3191">
      <alignment horizontal="center" vertical="center"/>
      <protection locked="0"/>
    </xf>
    <xf numFmtId="233" fontId="35" fillId="0" borderId="3191">
      <alignment horizontal="center" vertical="center"/>
      <protection locked="0"/>
    </xf>
    <xf numFmtId="15" fontId="35" fillId="0" borderId="3191">
      <alignment horizontal="center" vertical="center"/>
      <protection locked="0"/>
    </xf>
    <xf numFmtId="0" fontId="95" fillId="0" borderId="3190" applyNumberFormat="0" applyFill="0" applyAlignment="0" applyProtection="0"/>
    <xf numFmtId="311" fontId="219" fillId="0" borderId="3186" applyBorder="0">
      <protection locked="0"/>
    </xf>
    <xf numFmtId="0" fontId="85" fillId="0" borderId="3195"/>
    <xf numFmtId="274" fontId="35" fillId="0" borderId="3194"/>
    <xf numFmtId="235" fontId="35" fillId="0" borderId="3191">
      <alignment horizontal="right" vertical="center"/>
      <protection locked="0"/>
    </xf>
    <xf numFmtId="233" fontId="35" fillId="0" borderId="3191">
      <alignment horizontal="right" vertical="center"/>
      <protection locked="0"/>
    </xf>
    <xf numFmtId="232" fontId="35" fillId="0" borderId="3191">
      <alignment horizontal="right" vertical="center"/>
      <protection locked="0"/>
    </xf>
    <xf numFmtId="0" fontId="35" fillId="0" borderId="3191">
      <alignment vertical="center"/>
      <protection locked="0"/>
    </xf>
    <xf numFmtId="236" fontId="35" fillId="0" borderId="3191">
      <alignment horizontal="center" vertical="center"/>
      <protection locked="0"/>
    </xf>
    <xf numFmtId="235" fontId="35" fillId="0" borderId="3191">
      <alignment horizontal="center" vertical="center"/>
      <protection locked="0"/>
    </xf>
    <xf numFmtId="234" fontId="35" fillId="0" borderId="3191">
      <alignment horizontal="center" vertical="center"/>
      <protection locked="0"/>
    </xf>
    <xf numFmtId="1" fontId="3" fillId="1" borderId="3173">
      <protection locked="0"/>
    </xf>
    <xf numFmtId="311" fontId="219" fillId="0" borderId="3174" applyBorder="0">
      <protection locked="0"/>
    </xf>
    <xf numFmtId="323" fontId="3" fillId="23" borderId="3150" applyFill="0" applyBorder="0" applyAlignment="0">
      <alignment horizontal="centerContinuous"/>
    </xf>
    <xf numFmtId="1" fontId="3" fillId="1" borderId="3185">
      <protection locked="0"/>
    </xf>
    <xf numFmtId="0" fontId="148" fillId="0" borderId="3151" applyNumberFormat="0" applyAlignment="0" applyProtection="0">
      <alignment horizontal="left" vertical="center"/>
    </xf>
    <xf numFmtId="323" fontId="3" fillId="23" borderId="3175" applyFill="0" applyBorder="0" applyAlignment="0">
      <alignment horizontal="centerContinuous"/>
    </xf>
    <xf numFmtId="0" fontId="148" fillId="0" borderId="3176" applyNumberFormat="0" applyAlignment="0" applyProtection="0">
      <alignment horizontal="left" vertical="center"/>
    </xf>
    <xf numFmtId="323" fontId="3" fillId="23" borderId="3187" applyFill="0" applyBorder="0" applyAlignment="0">
      <alignment horizontal="centerContinuous"/>
    </xf>
    <xf numFmtId="0" fontId="85" fillId="0" borderId="3158"/>
    <xf numFmtId="309" fontId="156" fillId="6" borderId="2062"/>
    <xf numFmtId="10" fontId="3" fillId="57" borderId="2062" applyNumberFormat="0" applyFont="0" applyBorder="0" applyAlignment="0" applyProtection="0">
      <protection locked="0"/>
    </xf>
    <xf numFmtId="0" fontId="85" fillId="0" borderId="3195"/>
    <xf numFmtId="274" fontId="35" fillId="0" borderId="3182"/>
    <xf numFmtId="240" fontId="26" fillId="0" borderId="3177" applyFill="0"/>
    <xf numFmtId="261" fontId="48" fillId="0" borderId="3123"/>
    <xf numFmtId="274" fontId="35" fillId="0" borderId="3157"/>
    <xf numFmtId="240" fontId="26" fillId="0" borderId="3152" applyFill="0"/>
    <xf numFmtId="240" fontId="26" fillId="0" borderId="3189" applyFill="0"/>
    <xf numFmtId="250" fontId="48" fillId="0" borderId="3123"/>
    <xf numFmtId="261" fontId="48" fillId="0" borderId="3123"/>
    <xf numFmtId="246" fontId="48" fillId="0" borderId="3123"/>
    <xf numFmtId="250" fontId="48" fillId="0" borderId="3123"/>
    <xf numFmtId="261" fontId="48" fillId="0" borderId="3123"/>
    <xf numFmtId="246" fontId="48" fillId="0" borderId="3123"/>
    <xf numFmtId="250" fontId="48" fillId="0" borderId="3123"/>
    <xf numFmtId="244" fontId="85" fillId="0" borderId="3181"/>
    <xf numFmtId="246" fontId="48" fillId="0" borderId="3123"/>
    <xf numFmtId="0" fontId="104" fillId="43" borderId="2062" applyProtection="0"/>
    <xf numFmtId="0" fontId="103" fillId="38" borderId="3180"/>
    <xf numFmtId="49" fontId="100" fillId="41" borderId="2062">
      <alignment horizontal="center"/>
    </xf>
    <xf numFmtId="236" fontId="35" fillId="0" borderId="3179">
      <alignment horizontal="right" vertical="center"/>
      <protection locked="0"/>
    </xf>
    <xf numFmtId="235" fontId="35" fillId="0" borderId="3179">
      <alignment horizontal="right" vertical="center"/>
      <protection locked="0"/>
    </xf>
    <xf numFmtId="234" fontId="35" fillId="0" borderId="3179">
      <alignment horizontal="right" vertical="center"/>
      <protection locked="0"/>
    </xf>
    <xf numFmtId="233" fontId="35" fillId="0" borderId="3179">
      <alignment horizontal="right" vertical="center"/>
      <protection locked="0"/>
    </xf>
    <xf numFmtId="237" fontId="35" fillId="0" borderId="3179">
      <alignment horizontal="right" vertical="center"/>
      <protection locked="0"/>
    </xf>
    <xf numFmtId="232" fontId="35" fillId="0" borderId="3179">
      <alignment horizontal="right" vertical="center"/>
      <protection locked="0"/>
    </xf>
    <xf numFmtId="0" fontId="35" fillId="0" borderId="3179">
      <alignment vertical="center"/>
      <protection locked="0"/>
    </xf>
    <xf numFmtId="236" fontId="35" fillId="0" borderId="3179">
      <alignment horizontal="center" vertical="center"/>
      <protection locked="0"/>
    </xf>
    <xf numFmtId="235" fontId="35" fillId="0" borderId="3179">
      <alignment horizontal="center" vertical="center"/>
      <protection locked="0"/>
    </xf>
    <xf numFmtId="234" fontId="35" fillId="0" borderId="3179">
      <alignment horizontal="center" vertical="center"/>
      <protection locked="0"/>
    </xf>
    <xf numFmtId="233" fontId="35" fillId="0" borderId="3179">
      <alignment horizontal="center" vertical="center"/>
      <protection locked="0"/>
    </xf>
    <xf numFmtId="15" fontId="35" fillId="0" borderId="3179">
      <alignment horizontal="center" vertical="center"/>
      <protection locked="0"/>
    </xf>
    <xf numFmtId="232" fontId="35" fillId="0" borderId="3179">
      <alignment horizontal="center" vertical="center"/>
      <protection locked="0"/>
    </xf>
    <xf numFmtId="0" fontId="95" fillId="0" borderId="3178" applyNumberFormat="0" applyFill="0" applyAlignment="0" applyProtection="0"/>
    <xf numFmtId="244" fontId="85" fillId="0" borderId="3156"/>
    <xf numFmtId="0" fontId="103" fillId="38" borderId="3192"/>
    <xf numFmtId="234" fontId="35" fillId="0" borderId="3191">
      <alignment horizontal="right" vertical="center"/>
      <protection locked="0"/>
    </xf>
    <xf numFmtId="236" fontId="35" fillId="0" borderId="3191">
      <alignment horizontal="center" vertical="center"/>
      <protection locked="0"/>
    </xf>
    <xf numFmtId="235" fontId="35" fillId="0" borderId="3191">
      <alignment horizontal="center" vertical="center"/>
      <protection locked="0"/>
    </xf>
    <xf numFmtId="234" fontId="35" fillId="0" borderId="3191">
      <alignment horizontal="center" vertical="center"/>
      <protection locked="0"/>
    </xf>
    <xf numFmtId="0" fontId="103" fillId="38" borderId="3155"/>
    <xf numFmtId="233" fontId="35" fillId="0" borderId="3191">
      <alignment horizontal="center" vertical="center"/>
      <protection locked="0"/>
    </xf>
    <xf numFmtId="236" fontId="35" fillId="0" borderId="3154">
      <alignment horizontal="right" vertical="center"/>
      <protection locked="0"/>
    </xf>
    <xf numFmtId="235" fontId="35" fillId="0" borderId="3154">
      <alignment horizontal="right" vertical="center"/>
      <protection locked="0"/>
    </xf>
    <xf numFmtId="234" fontId="35" fillId="0" borderId="3154">
      <alignment horizontal="right" vertical="center"/>
      <protection locked="0"/>
    </xf>
    <xf numFmtId="233" fontId="35" fillId="0" borderId="3154">
      <alignment horizontal="right" vertical="center"/>
      <protection locked="0"/>
    </xf>
    <xf numFmtId="237" fontId="35" fillId="0" borderId="3154">
      <alignment horizontal="right" vertical="center"/>
      <protection locked="0"/>
    </xf>
    <xf numFmtId="232" fontId="35" fillId="0" borderId="3154">
      <alignment horizontal="right" vertical="center"/>
      <protection locked="0"/>
    </xf>
    <xf numFmtId="0" fontId="35" fillId="0" borderId="3154">
      <alignment vertical="center"/>
      <protection locked="0"/>
    </xf>
    <xf numFmtId="236" fontId="35" fillId="0" borderId="3154">
      <alignment horizontal="center" vertical="center"/>
      <protection locked="0"/>
    </xf>
    <xf numFmtId="235" fontId="35" fillId="0" borderId="3154">
      <alignment horizontal="center" vertical="center"/>
      <protection locked="0"/>
    </xf>
    <xf numFmtId="234" fontId="35" fillId="0" borderId="3154">
      <alignment horizontal="center" vertical="center"/>
      <protection locked="0"/>
    </xf>
    <xf numFmtId="233" fontId="35" fillId="0" borderId="3154">
      <alignment horizontal="center" vertical="center"/>
      <protection locked="0"/>
    </xf>
    <xf numFmtId="15" fontId="35" fillId="0" borderId="3154">
      <alignment horizontal="center" vertical="center"/>
      <protection locked="0"/>
    </xf>
    <xf numFmtId="232" fontId="35" fillId="0" borderId="3154">
      <alignment horizontal="center" vertical="center"/>
      <protection locked="0"/>
    </xf>
    <xf numFmtId="0" fontId="95" fillId="0" borderId="3153" applyNumberFormat="0" applyFill="0" applyAlignment="0" applyProtection="0"/>
    <xf numFmtId="3" fontId="79" fillId="10" borderId="2062" applyFont="0" applyAlignment="0" applyProtection="0"/>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2" fontId="35" fillId="0" borderId="3191">
      <alignment horizontal="right" vertical="center"/>
      <protection locked="0"/>
    </xf>
    <xf numFmtId="233" fontId="35" fillId="0" borderId="3191">
      <alignment horizontal="right" vertical="center"/>
      <protection locked="0"/>
    </xf>
    <xf numFmtId="235" fontId="35" fillId="0" borderId="3191">
      <alignment horizontal="right" vertical="center"/>
      <protection locked="0"/>
    </xf>
    <xf numFmtId="0" fontId="95" fillId="0" borderId="3178" applyNumberFormat="0" applyFill="0" applyAlignment="0" applyProtection="0"/>
    <xf numFmtId="232"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3" fontId="79" fillId="10" borderId="3117" applyFont="0" applyAlignment="0" applyProtection="0"/>
    <xf numFmtId="0" fontId="103" fillId="38" borderId="3180"/>
    <xf numFmtId="244" fontId="85" fillId="0" borderId="3193"/>
    <xf numFmtId="244" fontId="85" fillId="0" borderId="3181"/>
    <xf numFmtId="0" fontId="88" fillId="0" borderId="3165"/>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44" fontId="85" fillId="0" borderId="3169"/>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49" fontId="100" fillId="47" borderId="2062">
      <alignment horizontal="center"/>
    </xf>
    <xf numFmtId="261" fontId="48" fillId="0" borderId="3123"/>
    <xf numFmtId="240" fontId="26" fillId="0" borderId="3189" applyFill="0"/>
    <xf numFmtId="240" fontId="26" fillId="0" borderId="3177" applyFill="0"/>
    <xf numFmtId="187"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25" applyNumberFormat="0" applyFill="0" applyAlignment="0" applyProtection="0"/>
    <xf numFmtId="232" fontId="35" fillId="0" borderId="3126">
      <alignment horizontal="center" vertical="center"/>
      <protection locked="0"/>
    </xf>
    <xf numFmtId="15" fontId="35" fillId="0" borderId="3126">
      <alignment horizontal="center" vertical="center"/>
      <protection locked="0"/>
    </xf>
    <xf numFmtId="233" fontId="35" fillId="0" borderId="3126">
      <alignment horizontal="center" vertical="center"/>
      <protection locked="0"/>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0" fontId="35" fillId="0" borderId="3126">
      <alignment vertical="center"/>
      <protection locked="0"/>
    </xf>
    <xf numFmtId="232" fontId="35" fillId="0" borderId="3126">
      <alignment horizontal="right" vertical="center"/>
      <protection locked="0"/>
    </xf>
    <xf numFmtId="237" fontId="35" fillId="0" borderId="3126">
      <alignment horizontal="right" vertical="center"/>
      <protection locked="0"/>
    </xf>
    <xf numFmtId="233"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49" fontId="100" fillId="41" borderId="3117">
      <alignment horizontal="center"/>
    </xf>
    <xf numFmtId="0" fontId="103" fillId="38" borderId="3127"/>
    <xf numFmtId="0" fontId="104" fillId="43" borderId="3117" applyProtection="0"/>
    <xf numFmtId="1" fontId="109" fillId="9" borderId="3128"/>
    <xf numFmtId="244" fontId="85" fillId="0" borderId="3129"/>
    <xf numFmtId="0" fontId="80" fillId="0" borderId="3130"/>
    <xf numFmtId="8" fontId="141" fillId="0" borderId="3132">
      <protection locked="0"/>
    </xf>
    <xf numFmtId="175" fontId="3" fillId="9" borderId="3165" applyNumberFormat="0" applyFont="0" applyBorder="0" applyAlignment="0">
      <alignment horizontal="centerContinuous"/>
    </xf>
    <xf numFmtId="246" fontId="48" fillId="0" borderId="3123"/>
    <xf numFmtId="247" fontId="48" fillId="0" borderId="3123"/>
    <xf numFmtId="248" fontId="48" fillId="0" borderId="3123"/>
    <xf numFmtId="0" fontId="85" fillId="0" borderId="3183"/>
    <xf numFmtId="250" fontId="48" fillId="0" borderId="3123"/>
    <xf numFmtId="253" fontId="48" fillId="0" borderId="3123"/>
    <xf numFmtId="254" fontId="48" fillId="0" borderId="3123"/>
    <xf numFmtId="168" fontId="3" fillId="8" borderId="2062" applyNumberFormat="0" applyFont="0" applyBorder="0" applyAlignment="0" applyProtection="0"/>
    <xf numFmtId="261" fontId="48" fillId="0" borderId="3123"/>
    <xf numFmtId="265" fontId="48" fillId="0" borderId="3123"/>
    <xf numFmtId="266" fontId="48" fillId="0" borderId="3123"/>
    <xf numFmtId="0" fontId="110" fillId="43" borderId="2062" applyNumberFormat="0" applyFont="0" applyAlignment="0" applyProtection="0"/>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0" fontId="116" fillId="48" borderId="3122" applyNumberFormat="0" applyAlignment="0" applyProtection="0"/>
    <xf numFmtId="0" fontId="148" fillId="0" borderId="3165">
      <alignment horizontal="left" vertical="center"/>
    </xf>
    <xf numFmtId="240" fontId="26" fillId="0" borderId="3121" applyFill="0"/>
    <xf numFmtId="274" fontId="35" fillId="0" borderId="3131"/>
    <xf numFmtId="323" fontId="3" fillId="23" borderId="3187" applyFill="0" applyBorder="0" applyAlignment="0">
      <alignment horizontal="centerContinuous"/>
    </xf>
    <xf numFmtId="0" fontId="63" fillId="0" borderId="2062">
      <alignment horizontal="centerContinuous"/>
    </xf>
    <xf numFmtId="0" fontId="85" fillId="0" borderId="3171"/>
    <xf numFmtId="172" fontId="55" fillId="9" borderId="3117">
      <alignment horizontal="right"/>
      <protection locked="0"/>
    </xf>
    <xf numFmtId="10" fontId="3" fillId="64" borderId="2062" applyNumberFormat="0" applyBorder="0" applyAlignment="0" applyProtection="0"/>
    <xf numFmtId="10" fontId="3" fillId="64" borderId="2062" applyNumberFormat="0" applyBorder="0" applyAlignment="0" applyProtection="0"/>
    <xf numFmtId="0" fontId="148" fillId="0" borderId="3176" applyNumberFormat="0" applyAlignment="0" applyProtection="0">
      <alignment horizontal="left" vertical="center"/>
    </xf>
    <xf numFmtId="0" fontId="115" fillId="18" borderId="3124" applyProtection="0">
      <alignment horizontal="right"/>
      <protection locked="0"/>
    </xf>
    <xf numFmtId="175" fontId="3" fillId="9" borderId="3165" applyNumberFormat="0" applyFont="0" applyBorder="0" applyAlignment="0">
      <alignment horizontal="centerContinuous"/>
    </xf>
    <xf numFmtId="1" fontId="3" fillId="1" borderId="3185">
      <protection locked="0"/>
    </xf>
    <xf numFmtId="8" fontId="141" fillId="0" borderId="3132">
      <protection locked="0"/>
    </xf>
    <xf numFmtId="168" fontId="3" fillId="8" borderId="3117" applyNumberFormat="0" applyFont="0" applyBorder="0" applyAlignment="0" applyProtection="0"/>
    <xf numFmtId="0" fontId="110" fillId="43" borderId="3117" applyNumberFormat="0" applyFont="0" applyAlignment="0" applyProtection="0"/>
    <xf numFmtId="0" fontId="148" fillId="0" borderId="3163" applyNumberFormat="0" applyAlignment="0" applyProtection="0">
      <alignment horizontal="left" vertical="center"/>
    </xf>
    <xf numFmtId="0" fontId="148" fillId="0" borderId="3165">
      <alignment horizontal="left" vertical="center"/>
    </xf>
    <xf numFmtId="0" fontId="147" fillId="10" borderId="3117">
      <alignment horizontal="right"/>
    </xf>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175" fontId="46" fillId="0" borderId="2062"/>
    <xf numFmtId="323" fontId="3" fillId="23" borderId="3162" applyFill="0" applyBorder="0" applyAlignment="0">
      <alignment horizontal="centerContinuous"/>
    </xf>
    <xf numFmtId="10" fontId="3" fillId="57" borderId="3117" applyNumberFormat="0" applyFont="0" applyBorder="0" applyAlignment="0" applyProtection="0">
      <protection locked="0"/>
    </xf>
    <xf numFmtId="0" fontId="63" fillId="0" borderId="3117">
      <alignment horizontal="centerContinuous"/>
    </xf>
    <xf numFmtId="309" fontId="156" fillId="6" borderId="3117"/>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0" fontId="85" fillId="0" borderId="3133"/>
    <xf numFmtId="235" fontId="35" fillId="0" borderId="3191">
      <alignment horizontal="right" vertical="center"/>
      <protection locked="0"/>
    </xf>
    <xf numFmtId="49" fontId="100" fillId="41" borderId="2062">
      <alignment horizontal="center"/>
    </xf>
    <xf numFmtId="0" fontId="103" fillId="38" borderId="3192"/>
    <xf numFmtId="0" fontId="104" fillId="43" borderId="2062" applyProtection="0"/>
    <xf numFmtId="244" fontId="85" fillId="0" borderId="3193"/>
    <xf numFmtId="274" fontId="35" fillId="0" borderId="3194"/>
    <xf numFmtId="0" fontId="147" fillId="10" borderId="2062">
      <alignment horizontal="right"/>
    </xf>
    <xf numFmtId="309" fontId="156" fillId="6" borderId="2062"/>
    <xf numFmtId="0" fontId="85" fillId="0" borderId="319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 fontId="3" fillId="1" borderId="3185">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44" fontId="85" fillId="0" borderId="3193"/>
    <xf numFmtId="175" fontId="80" fillId="0" borderId="3136">
      <alignment vertical="center"/>
    </xf>
    <xf numFmtId="4" fontId="27" fillId="19" borderId="3184" applyNumberFormat="0" applyProtection="0">
      <alignment horizontal="left" vertical="center" indent="1"/>
    </xf>
    <xf numFmtId="9" fontId="36" fillId="71" borderId="3117" applyProtection="0">
      <alignment horizontal="right"/>
      <protection locked="0"/>
    </xf>
    <xf numFmtId="311" fontId="219" fillId="0" borderId="3161" applyBorder="0">
      <protection locked="0"/>
    </xf>
    <xf numFmtId="0" fontId="59" fillId="74" borderId="3144">
      <alignment horizontal="left" vertical="center" wrapText="1"/>
    </xf>
    <xf numFmtId="1" fontId="3" fillId="1" borderId="3160">
      <protection locked="0"/>
    </xf>
    <xf numFmtId="0" fontId="35" fillId="0" borderId="3124" applyNumberFormat="0" applyFill="0" applyAlignment="0" applyProtection="0"/>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0" fontId="148" fillId="0" borderId="3120" applyNumberFormat="0" applyAlignment="0" applyProtection="0">
      <alignment horizontal="left" vertical="center"/>
    </xf>
    <xf numFmtId="236" fontId="35" fillId="0" borderId="3179">
      <alignment horizontal="center"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92"/>
    <xf numFmtId="0" fontId="103" fillId="38" borderId="3180"/>
    <xf numFmtId="244" fontId="85" fillId="0" borderId="3181"/>
    <xf numFmtId="274" fontId="35" fillId="0" borderId="3182"/>
    <xf numFmtId="185" fontId="47" fillId="57" borderId="2062" applyFont="0" applyFill="0" applyBorder="0" applyAlignment="0" applyProtection="0">
      <protection locked="0"/>
    </xf>
    <xf numFmtId="0" fontId="85" fillId="0" borderId="3183"/>
    <xf numFmtId="311" fontId="219" fillId="0" borderId="3174" applyBorder="0">
      <protection locked="0"/>
    </xf>
    <xf numFmtId="323" fontId="3" fillId="23" borderId="3119" applyFill="0" applyBorder="0" applyAlignment="0">
      <alignment horizontal="centerContinuous"/>
    </xf>
    <xf numFmtId="0" fontId="35" fillId="0" borderId="3191">
      <alignment vertical="center"/>
      <protection locked="0"/>
    </xf>
    <xf numFmtId="237"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49" fontId="36" fillId="0" borderId="3137"/>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0" fontId="118" fillId="21" borderId="2062"/>
    <xf numFmtId="49" fontId="253" fillId="47" borderId="3117">
      <alignment horizontal="center"/>
    </xf>
    <xf numFmtId="175" fontId="43" fillId="0" borderId="3117" applyBorder="0"/>
    <xf numFmtId="175" fontId="46" fillId="0" borderId="3117"/>
    <xf numFmtId="4" fontId="27" fillId="19" borderId="3172" applyNumberFormat="0" applyProtection="0">
      <alignment horizontal="left" vertical="center" indent="1"/>
    </xf>
    <xf numFmtId="4" fontId="27" fillId="19" borderId="3196" applyNumberFormat="0" applyProtection="0">
      <alignment horizontal="left" vertical="center" indent="1"/>
    </xf>
    <xf numFmtId="3" fontId="212" fillId="0" borderId="3138"/>
    <xf numFmtId="3" fontId="212" fillId="0" borderId="3138"/>
    <xf numFmtId="0" fontId="48" fillId="0" borderId="3139" applyNumberFormat="0" applyAlignment="0">
      <alignment vertical="center"/>
      <protection locked="0"/>
    </xf>
    <xf numFmtId="327" fontId="48" fillId="69" borderId="3139" applyNumberFormat="0" applyAlignment="0">
      <alignment vertical="center"/>
      <protection locked="0"/>
    </xf>
    <xf numFmtId="15" fontId="35" fillId="0" borderId="3191">
      <alignment horizontal="center"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4" fontId="27" fillId="19" borderId="3172" applyNumberFormat="0" applyProtection="0">
      <alignment horizontal="left" vertical="center" indent="1"/>
    </xf>
    <xf numFmtId="3" fontId="217" fillId="10" borderId="3143" applyBorder="0">
      <alignment vertical="center"/>
    </xf>
    <xf numFmtId="0" fontId="95" fillId="0" borderId="3166" applyNumberFormat="0" applyFill="0" applyAlignment="0" applyProtection="0"/>
    <xf numFmtId="232" fontId="35" fillId="0" borderId="3167">
      <alignment horizontal="center" vertical="center"/>
      <protection locked="0"/>
    </xf>
    <xf numFmtId="311" fontId="219" fillId="0" borderId="3118" applyBorder="0">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0" fontId="59" fillId="74" borderId="3144">
      <alignment horizontal="left" vertical="center" wrapText="1"/>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1" fontId="3" fillId="1" borderId="3116">
      <protection locked="0"/>
    </xf>
    <xf numFmtId="0" fontId="103" fillId="38" borderId="3168"/>
    <xf numFmtId="311" fontId="219" fillId="0" borderId="3161" applyBorder="0">
      <protection locked="0"/>
    </xf>
    <xf numFmtId="0" fontId="85" fillId="0" borderId="3183"/>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0" fontId="103" fillId="38" borderId="3168"/>
    <xf numFmtId="250" fontId="48" fillId="0" borderId="3123"/>
    <xf numFmtId="244" fontId="85" fillId="0" borderId="3169"/>
    <xf numFmtId="274" fontId="35" fillId="0" borderId="3182"/>
    <xf numFmtId="274" fontId="35" fillId="0" borderId="3170"/>
    <xf numFmtId="8" fontId="141" fillId="0" borderId="3132">
      <protection locked="0"/>
    </xf>
    <xf numFmtId="0" fontId="85" fillId="0" borderId="3171"/>
    <xf numFmtId="49" fontId="36" fillId="0" borderId="3137"/>
    <xf numFmtId="311" fontId="219" fillId="0" borderId="3186" applyBorder="0">
      <protection locked="0"/>
    </xf>
    <xf numFmtId="237" fontId="35" fillId="0" borderId="3179">
      <alignment horizontal="right" vertical="center"/>
      <protection locked="0"/>
    </xf>
    <xf numFmtId="175" fontId="40" fillId="0" borderId="3066">
      <protection locked="0"/>
    </xf>
    <xf numFmtId="1" fontId="3" fillId="1" borderId="3173">
      <protection locked="0"/>
    </xf>
    <xf numFmtId="4" fontId="27" fillId="10" borderId="3145" applyNumberFormat="0" applyProtection="0">
      <alignment vertical="center"/>
    </xf>
    <xf numFmtId="4" fontId="28" fillId="10" borderId="3145" applyNumberFormat="0" applyProtection="0">
      <alignment vertical="center"/>
    </xf>
    <xf numFmtId="4" fontId="29" fillId="10" borderId="3145" applyNumberFormat="0" applyProtection="0">
      <alignment horizontal="left" vertical="center" indent="1"/>
    </xf>
    <xf numFmtId="4" fontId="29" fillId="12" borderId="3145" applyNumberFormat="0" applyProtection="0">
      <alignment horizontal="right" vertical="center"/>
    </xf>
    <xf numFmtId="4" fontId="29" fillId="13" borderId="3145" applyNumberFormat="0" applyProtection="0">
      <alignment horizontal="right" vertical="center"/>
    </xf>
    <xf numFmtId="4" fontId="29" fillId="14" borderId="3145" applyNumberFormat="0" applyProtection="0">
      <alignment horizontal="right" vertical="center"/>
    </xf>
    <xf numFmtId="4" fontId="29" fillId="8" borderId="3145" applyNumberFormat="0" applyProtection="0">
      <alignment horizontal="right" vertical="center"/>
    </xf>
    <xf numFmtId="4" fontId="29" fillId="15" borderId="3145" applyNumberFormat="0" applyProtection="0">
      <alignment horizontal="right" vertical="center"/>
    </xf>
    <xf numFmtId="4" fontId="29" fillId="6" borderId="3145" applyNumberFormat="0" applyProtection="0">
      <alignment horizontal="right" vertical="center"/>
    </xf>
    <xf numFmtId="4" fontId="29" fillId="16" borderId="3145" applyNumberFormat="0" applyProtection="0">
      <alignment horizontal="right" vertical="center"/>
    </xf>
    <xf numFmtId="4" fontId="29" fillId="17" borderId="3145" applyNumberFormat="0" applyProtection="0">
      <alignment horizontal="right" vertical="center"/>
    </xf>
    <xf numFmtId="4" fontId="29" fillId="18" borderId="3145" applyNumberFormat="0" applyProtection="0">
      <alignment horizontal="right" vertical="center"/>
    </xf>
    <xf numFmtId="4" fontId="29" fillId="20" borderId="3145" applyNumberFormat="0" applyProtection="0">
      <alignment horizontal="right" vertical="center"/>
    </xf>
    <xf numFmtId="4" fontId="29" fillId="21" borderId="3145" applyNumberFormat="0" applyProtection="0">
      <alignment vertical="center"/>
    </xf>
    <xf numFmtId="4" fontId="31" fillId="21" borderId="3145" applyNumberFormat="0" applyProtection="0">
      <alignment vertical="center"/>
    </xf>
    <xf numFmtId="4" fontId="27" fillId="20" borderId="3146" applyNumberFormat="0" applyProtection="0">
      <alignment horizontal="left" vertical="center" indent="1"/>
    </xf>
    <xf numFmtId="4" fontId="29" fillId="21" borderId="3145" applyNumberFormat="0" applyProtection="0">
      <alignment horizontal="right" vertical="center"/>
    </xf>
    <xf numFmtId="4" fontId="31" fillId="21" borderId="3145" applyNumberFormat="0" applyProtection="0">
      <alignment horizontal="right" vertical="center"/>
    </xf>
    <xf numFmtId="4" fontId="27" fillId="20" borderId="3145" applyNumberFormat="0" applyProtection="0">
      <alignment horizontal="left" vertical="center" indent="1"/>
    </xf>
    <xf numFmtId="4" fontId="32" fillId="22" borderId="3146" applyNumberFormat="0" applyProtection="0">
      <alignment horizontal="left" vertical="center" indent="1"/>
    </xf>
    <xf numFmtId="4" fontId="33" fillId="21" borderId="3145" applyNumberFormat="0" applyProtection="0">
      <alignment horizontal="right" vertical="center"/>
    </xf>
    <xf numFmtId="0" fontId="56" fillId="31" borderId="3115" applyNumberFormat="0" applyFont="0" applyAlignment="0" applyProtection="0"/>
    <xf numFmtId="0" fontId="95" fillId="0" borderId="3190" applyNumberFormat="0" applyFill="0" applyAlignment="0" applyProtection="0"/>
    <xf numFmtId="0" fontId="3" fillId="11" borderId="3122" applyNumberFormat="0">
      <alignment horizontal="left" vertical="center"/>
    </xf>
    <xf numFmtId="4" fontId="27" fillId="19" borderId="3005" applyNumberFormat="0" applyProtection="0">
      <alignment horizontal="left" vertical="center" indent="1"/>
    </xf>
    <xf numFmtId="270" fontId="115" fillId="46" borderId="3124">
      <protection hidden="1"/>
    </xf>
    <xf numFmtId="49" fontId="100" fillId="47" borderId="3117">
      <alignment horizontal="center"/>
    </xf>
    <xf numFmtId="0" fontId="118" fillId="21" borderId="3117"/>
    <xf numFmtId="274" fontId="35" fillId="0" borderId="3170"/>
    <xf numFmtId="49" fontId="36" fillId="0" borderId="3137"/>
    <xf numFmtId="237" fontId="35" fillId="0" borderId="3191">
      <alignment horizontal="right" vertical="center"/>
      <protection locked="0"/>
    </xf>
    <xf numFmtId="0" fontId="35" fillId="0" borderId="3179">
      <alignment vertical="center"/>
      <protection locked="0"/>
    </xf>
    <xf numFmtId="311" fontId="219" fillId="0" borderId="3118" applyBorder="0">
      <protection locked="0"/>
    </xf>
    <xf numFmtId="49" fontId="100" fillId="41" borderId="3117">
      <alignment horizontal="center"/>
    </xf>
    <xf numFmtId="235" fontId="35" fillId="0" borderId="3179">
      <alignment horizontal="center" vertical="center"/>
      <protection locked="0"/>
    </xf>
    <xf numFmtId="187"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202" fontId="115" fillId="18" borderId="3124">
      <alignment horizontal="right"/>
      <protection hidden="1"/>
    </xf>
    <xf numFmtId="1" fontId="109" fillId="9" borderId="3128"/>
    <xf numFmtId="0" fontId="80" fillId="0" borderId="3130"/>
    <xf numFmtId="246" fontId="48" fillId="0" borderId="3123"/>
    <xf numFmtId="247" fontId="48" fillId="0" borderId="3123"/>
    <xf numFmtId="248" fontId="48" fillId="0" borderId="3123"/>
    <xf numFmtId="250" fontId="48" fillId="0" borderId="3123"/>
    <xf numFmtId="253" fontId="48" fillId="0" borderId="3123"/>
    <xf numFmtId="254" fontId="48" fillId="0" borderId="3123"/>
    <xf numFmtId="261" fontId="48" fillId="0" borderId="3123"/>
    <xf numFmtId="265" fontId="48" fillId="0" borderId="3123"/>
    <xf numFmtId="266" fontId="48" fillId="0" borderId="3123"/>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0" fontId="116" fillId="48" borderId="3122" applyNumberFormat="0" applyAlignment="0" applyProtection="0"/>
    <xf numFmtId="8" fontId="141" fillId="0" borderId="3132">
      <protection locked="0"/>
    </xf>
    <xf numFmtId="0" fontId="3" fillId="0" borderId="3123" applyNumberFormat="0" applyBorder="0"/>
    <xf numFmtId="171" fontId="63" fillId="0" borderId="3123">
      <alignment horizontal="right"/>
    </xf>
    <xf numFmtId="233" fontId="35" fillId="0" borderId="3191">
      <alignment horizontal="right" vertical="center"/>
      <protection locked="0"/>
    </xf>
    <xf numFmtId="236" fontId="35" fillId="0" borderId="3191">
      <alignment horizontal="right" vertical="center"/>
      <protection locked="0"/>
    </xf>
    <xf numFmtId="10" fontId="3" fillId="57" borderId="2062" applyNumberFormat="0" applyFont="0" applyBorder="0" applyAlignment="0" applyProtection="0">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175" fontId="80" fillId="0" borderId="3136">
      <alignment vertical="center"/>
    </xf>
    <xf numFmtId="232" fontId="35" fillId="0" borderId="3179">
      <alignment horizontal="right" vertical="center"/>
      <protection locked="0"/>
    </xf>
    <xf numFmtId="237" fontId="35" fillId="0" borderId="3179">
      <alignment horizontal="right" vertical="center"/>
      <protection locked="0"/>
    </xf>
    <xf numFmtId="49" fontId="36" fillId="0" borderId="3137"/>
    <xf numFmtId="233" fontId="35" fillId="0" borderId="3191">
      <alignment horizontal="center" vertical="center"/>
      <protection locked="0"/>
    </xf>
    <xf numFmtId="3" fontId="212" fillId="0" borderId="3138"/>
    <xf numFmtId="3" fontId="212" fillId="0" borderId="3138"/>
    <xf numFmtId="0" fontId="48" fillId="0" borderId="3139" applyNumberFormat="0" applyAlignment="0">
      <alignment vertical="center"/>
      <protection locked="0"/>
    </xf>
    <xf numFmtId="327" fontId="48" fillId="69" borderId="3139" applyNumberFormat="0" applyAlignment="0">
      <alignment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3" fontId="217" fillId="10" borderId="3143" applyBorder="0">
      <alignment vertical="center"/>
    </xf>
    <xf numFmtId="15" fontId="35" fillId="0" borderId="3167">
      <alignment horizontal="center" vertical="center"/>
      <protection locked="0"/>
    </xf>
    <xf numFmtId="311" fontId="219" fillId="0" borderId="3118" applyBorder="0">
      <protection locked="0"/>
    </xf>
    <xf numFmtId="0" fontId="59" fillId="74" borderId="3144">
      <alignment horizontal="left" vertical="center" wrapText="1"/>
    </xf>
    <xf numFmtId="274" fontId="35" fillId="0" borderId="3182"/>
    <xf numFmtId="4" fontId="27" fillId="19" borderId="3147" applyNumberFormat="0" applyProtection="0">
      <alignment horizontal="left" vertical="center" indent="1"/>
    </xf>
    <xf numFmtId="274" fontId="35" fillId="0" borderId="3182"/>
    <xf numFmtId="323" fontId="3" fillId="23" borderId="3175" applyFill="0" applyBorder="0" applyAlignment="0">
      <alignment horizontal="centerContinuous"/>
    </xf>
    <xf numFmtId="232" fontId="35" fillId="0" borderId="3179">
      <alignment horizontal="right" vertical="center"/>
      <protection locked="0"/>
    </xf>
    <xf numFmtId="0" fontId="56" fillId="31" borderId="3115" applyNumberFormat="0" applyFont="0" applyAlignment="0" applyProtection="0"/>
    <xf numFmtId="0" fontId="148" fillId="0" borderId="3188" applyNumberFormat="0" applyAlignment="0" applyProtection="0">
      <alignment horizontal="left" vertical="center"/>
    </xf>
    <xf numFmtId="269" fontId="115" fillId="45" borderId="3124">
      <protection hidden="1"/>
    </xf>
    <xf numFmtId="271" fontId="115" fillId="18" borderId="3124">
      <alignment horizontal="right"/>
    </xf>
    <xf numFmtId="240" fontId="26" fillId="0" borderId="3164" applyFill="0"/>
    <xf numFmtId="246" fontId="48" fillId="0" borderId="3123"/>
    <xf numFmtId="250" fontId="48" fillId="0" borderId="3123"/>
    <xf numFmtId="261" fontId="48" fillId="0" borderId="3123"/>
    <xf numFmtId="234" fontId="35" fillId="0" borderId="3191">
      <alignment horizontal="right" vertical="center"/>
      <protection locked="0"/>
    </xf>
    <xf numFmtId="0" fontId="148" fillId="0" borderId="3120" applyNumberFormat="0" applyAlignment="0" applyProtection="0">
      <alignment horizontal="left" vertical="center"/>
    </xf>
    <xf numFmtId="323" fontId="3" fillId="23" borderId="3119" applyFill="0" applyBorder="0" applyAlignment="0">
      <alignment horizontal="centerContinuous"/>
    </xf>
    <xf numFmtId="233" fontId="35" fillId="0" borderId="3167">
      <alignment horizontal="center" vertical="center"/>
      <protection locked="0"/>
    </xf>
    <xf numFmtId="311" fontId="219" fillId="0" borderId="3174" applyBorder="0">
      <protection locked="0"/>
    </xf>
    <xf numFmtId="233" fontId="35" fillId="0" borderId="3179">
      <alignment horizontal="center" vertical="center"/>
      <protection locked="0"/>
    </xf>
    <xf numFmtId="202" fontId="115" fillId="18" borderId="3124">
      <alignment horizontal="right"/>
      <protection hidden="1"/>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0" fontId="35" fillId="0" borderId="3126">
      <alignment vertical="center"/>
      <protection locked="0"/>
    </xf>
    <xf numFmtId="232" fontId="35" fillId="0" borderId="3126">
      <alignment horizontal="right" vertical="center"/>
      <protection locked="0"/>
    </xf>
    <xf numFmtId="237" fontId="35" fillId="0" borderId="3126">
      <alignment horizontal="right" vertical="center"/>
      <protection locked="0"/>
    </xf>
    <xf numFmtId="233"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0" fontId="103" fillId="38" borderId="3127"/>
    <xf numFmtId="0" fontId="35" fillId="0" borderId="3191">
      <alignment vertical="center"/>
      <protection locked="0"/>
    </xf>
    <xf numFmtId="244" fontId="85" fillId="0" borderId="3129"/>
    <xf numFmtId="274" fontId="35" fillId="0" borderId="3131"/>
    <xf numFmtId="0" fontId="147" fillId="10" borderId="2062">
      <alignment horizontal="right"/>
    </xf>
    <xf numFmtId="0" fontId="85" fillId="0" borderId="3133"/>
    <xf numFmtId="311" fontId="219" fillId="0" borderId="3149" applyBorder="0">
      <protection locked="0"/>
    </xf>
    <xf numFmtId="1" fontId="3" fillId="1" borderId="3148">
      <protection locked="0"/>
    </xf>
    <xf numFmtId="172" fontId="55" fillId="9" borderId="2062">
      <alignment horizontal="right"/>
      <protection locked="0"/>
    </xf>
    <xf numFmtId="0" fontId="95" fillId="0" borderId="3153" applyNumberFormat="0" applyFill="0" applyAlignment="0" applyProtection="0"/>
    <xf numFmtId="232"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0" fontId="35" fillId="0" borderId="3154">
      <alignment vertical="center"/>
      <protection locked="0"/>
    </xf>
    <xf numFmtId="232" fontId="35" fillId="0" borderId="3154">
      <alignment horizontal="right" vertical="center"/>
      <protection locked="0"/>
    </xf>
    <xf numFmtId="237" fontId="35" fillId="0" borderId="3154">
      <alignment horizontal="right" vertical="center"/>
      <protection locked="0"/>
    </xf>
    <xf numFmtId="233"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0" fontId="103" fillId="38" borderId="3155"/>
    <xf numFmtId="244" fontId="85" fillId="0" borderId="3156"/>
    <xf numFmtId="274" fontId="35" fillId="0" borderId="3157"/>
    <xf numFmtId="0" fontId="85" fillId="0" borderId="3158"/>
    <xf numFmtId="237"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103" fillId="38" borderId="3192"/>
    <xf numFmtId="244" fontId="85" fillId="0" borderId="3193"/>
    <xf numFmtId="232" fontId="35" fillId="0" borderId="3191">
      <alignment horizontal="center" vertical="center"/>
      <protection locked="0"/>
    </xf>
    <xf numFmtId="235" fontId="35" fillId="0" borderId="3191">
      <alignment horizontal="center" vertical="center"/>
      <protection locked="0"/>
    </xf>
    <xf numFmtId="311" fontId="219" fillId="0" borderId="3149" applyBorder="0">
      <protection locked="0"/>
    </xf>
    <xf numFmtId="0" fontId="103" fillId="38" borderId="3192"/>
    <xf numFmtId="233" fontId="35" fillId="0" borderId="3179">
      <alignment horizontal="right" vertical="center"/>
      <protection locked="0"/>
    </xf>
    <xf numFmtId="235" fontId="35" fillId="0" borderId="3179">
      <alignment horizontal="right" vertical="center"/>
      <protection locked="0"/>
    </xf>
    <xf numFmtId="0" fontId="103" fillId="38" borderId="3180"/>
    <xf numFmtId="236" fontId="35" fillId="0" borderId="3167">
      <alignment horizontal="right" vertical="center"/>
      <protection locked="0"/>
    </xf>
    <xf numFmtId="0" fontId="85" fillId="0" borderId="3183"/>
    <xf numFmtId="4" fontId="27" fillId="19" borderId="3159" applyNumberFormat="0" applyProtection="0">
      <alignment horizontal="left" vertical="center" indent="1"/>
    </xf>
    <xf numFmtId="234" fontId="35" fillId="0" borderId="3179">
      <alignment horizontal="center" vertical="center"/>
      <protection locked="0"/>
    </xf>
    <xf numFmtId="0" fontId="35" fillId="0" borderId="3179">
      <alignment vertical="center"/>
      <protection locked="0"/>
    </xf>
    <xf numFmtId="244" fontId="85" fillId="0" borderId="3193"/>
    <xf numFmtId="233" fontId="35" fillId="0" borderId="3179">
      <alignment horizontal="right" vertical="center"/>
      <protection locked="0"/>
    </xf>
    <xf numFmtId="15" fontId="35" fillId="0" borderId="3179">
      <alignment horizontal="center" vertical="center"/>
      <protection locked="0"/>
    </xf>
    <xf numFmtId="0" fontId="95" fillId="0" borderId="3153" applyNumberFormat="0" applyFill="0" applyAlignment="0" applyProtection="0"/>
    <xf numFmtId="232"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0" fontId="35" fillId="0" borderId="3154">
      <alignment vertical="center"/>
      <protection locked="0"/>
    </xf>
    <xf numFmtId="232" fontId="35" fillId="0" borderId="3154">
      <alignment horizontal="right" vertical="center"/>
      <protection locked="0"/>
    </xf>
    <xf numFmtId="237" fontId="35" fillId="0" borderId="3154">
      <alignment horizontal="right" vertical="center"/>
      <protection locked="0"/>
    </xf>
    <xf numFmtId="233"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0" fontId="103" fillId="38" borderId="3155"/>
    <xf numFmtId="232" fontId="35" fillId="0" borderId="3191">
      <alignment horizontal="right" vertical="center"/>
      <protection locked="0"/>
    </xf>
    <xf numFmtId="274" fontId="35" fillId="0" borderId="3194"/>
    <xf numFmtId="274" fontId="35" fillId="0" borderId="3157"/>
    <xf numFmtId="0" fontId="85" fillId="0" borderId="3158"/>
    <xf numFmtId="0" fontId="148" fillId="0" borderId="3151" applyNumberFormat="0" applyAlignment="0" applyProtection="0">
      <alignment horizontal="left" vertical="center"/>
    </xf>
    <xf numFmtId="323" fontId="3" fillId="23" borderId="3150" applyFill="0" applyBorder="0" applyAlignment="0">
      <alignment horizontal="centerContinuous"/>
    </xf>
    <xf numFmtId="311" fontId="219" fillId="0" borderId="3149" applyBorder="0">
      <protection locked="0"/>
    </xf>
    <xf numFmtId="0" fontId="85" fillId="0" borderId="3195"/>
    <xf numFmtId="0" fontId="95" fillId="0" borderId="3190" applyNumberFormat="0" applyFill="0" applyAlignment="0" applyProtection="0"/>
    <xf numFmtId="237" fontId="35" fillId="0" borderId="3191">
      <alignment horizontal="right" vertical="center"/>
      <protection locked="0"/>
    </xf>
    <xf numFmtId="0" fontId="115" fillId="18" borderId="3124" applyProtection="0">
      <alignment horizontal="right"/>
      <protection locked="0"/>
    </xf>
    <xf numFmtId="311" fontId="219" fillId="0" borderId="3161" applyBorder="0">
      <protection locked="0"/>
    </xf>
    <xf numFmtId="0" fontId="59" fillId="74" borderId="3144">
      <alignment horizontal="left" vertical="center" wrapText="1"/>
    </xf>
    <xf numFmtId="244" fontId="85" fillId="0" borderId="3181"/>
    <xf numFmtId="234" fontId="35" fillId="0" borderId="3179">
      <alignment horizontal="center" vertical="center"/>
      <protection locked="0"/>
    </xf>
    <xf numFmtId="4" fontId="27" fillId="19" borderId="3172" applyNumberFormat="0" applyProtection="0">
      <alignment horizontal="left" vertical="center" indent="1"/>
    </xf>
    <xf numFmtId="0" fontId="95" fillId="0" borderId="3190"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40" fontId="26" fillId="0" borderId="3164" applyFill="0"/>
    <xf numFmtId="274" fontId="35" fillId="0" borderId="3170"/>
    <xf numFmtId="0" fontId="85" fillId="0" borderId="3171"/>
    <xf numFmtId="0" fontId="148" fillId="0" borderId="3163" applyNumberFormat="0" applyAlignment="0" applyProtection="0">
      <alignment horizontal="left" vertical="center"/>
    </xf>
    <xf numFmtId="323" fontId="3" fillId="23" borderId="3162" applyFill="0" applyBorder="0" applyAlignment="0">
      <alignment horizontal="centerContinuous"/>
    </xf>
    <xf numFmtId="311" fontId="219" fillId="0" borderId="3161" applyBorder="0">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44" fontId="85" fillId="0" borderId="3181"/>
    <xf numFmtId="274" fontId="35" fillId="0" borderId="3182"/>
    <xf numFmtId="0" fontId="85" fillId="0" borderId="3183"/>
    <xf numFmtId="0" fontId="148" fillId="0" borderId="3188" applyNumberFormat="0" applyAlignment="0" applyProtection="0">
      <alignment horizontal="left" vertical="center"/>
    </xf>
    <xf numFmtId="311" fontId="219" fillId="0" borderId="3186" applyBorder="0">
      <protection locked="0"/>
    </xf>
    <xf numFmtId="4" fontId="27" fillId="19" borderId="3196" applyNumberFormat="0" applyProtection="0">
      <alignment horizontal="left" vertical="center" indent="1"/>
    </xf>
    <xf numFmtId="311" fontId="219" fillId="0" borderId="3174" applyBorder="0">
      <protection locked="0"/>
    </xf>
    <xf numFmtId="274" fontId="35" fillId="0" borderId="3194"/>
    <xf numFmtId="232" fontId="35" fillId="0" borderId="3179">
      <alignment horizontal="right" vertical="center"/>
      <protection locked="0"/>
    </xf>
    <xf numFmtId="4" fontId="27" fillId="19" borderId="3184" applyNumberFormat="0" applyProtection="0">
      <alignment horizontal="left" vertical="center" indent="1"/>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40" fontId="26" fillId="0" borderId="3177" applyFill="0"/>
    <xf numFmtId="274" fontId="35" fillId="0" borderId="3182"/>
    <xf numFmtId="0" fontId="85" fillId="0" borderId="3183"/>
    <xf numFmtId="0" fontId="148" fillId="0" borderId="3176" applyNumberFormat="0" applyAlignment="0" applyProtection="0">
      <alignment horizontal="left" vertical="center"/>
    </xf>
    <xf numFmtId="323" fontId="3" fillId="23" borderId="3175" applyFill="0" applyBorder="0" applyAlignment="0">
      <alignment horizontal="centerContinuous"/>
    </xf>
    <xf numFmtId="311" fontId="219" fillId="0" borderId="3174" applyBorder="0">
      <protection locked="0"/>
    </xf>
    <xf numFmtId="0" fontId="35" fillId="0" borderId="2062" applyFill="0">
      <alignment horizontal="center" vertical="center"/>
    </xf>
    <xf numFmtId="4" fontId="27" fillId="19" borderId="3196" applyNumberFormat="0" applyProtection="0">
      <alignment horizontal="left" vertical="center" indent="1"/>
    </xf>
    <xf numFmtId="311" fontId="219" fillId="0" borderId="3174" applyBorder="0">
      <protection locked="0"/>
    </xf>
    <xf numFmtId="4" fontId="27" fillId="19" borderId="3184" applyNumberFormat="0" applyProtection="0">
      <alignment horizontal="left" vertical="center" indent="1"/>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74" fontId="35" fillId="0" borderId="3182"/>
    <xf numFmtId="0" fontId="85" fillId="0" borderId="3183"/>
    <xf numFmtId="10" fontId="3" fillId="64" borderId="2062" applyNumberFormat="0" applyBorder="0" applyAlignment="0" applyProtection="0"/>
    <xf numFmtId="311" fontId="219" fillId="0" borderId="3174" applyBorder="0">
      <protection locked="0"/>
    </xf>
    <xf numFmtId="274" fontId="35" fillId="0" borderId="3194"/>
    <xf numFmtId="311"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7"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74" fontId="35" fillId="0" borderId="3194"/>
    <xf numFmtId="0" fontId="85" fillId="0" borderId="3195"/>
    <xf numFmtId="0" fontId="148" fillId="0" borderId="3188" applyNumberFormat="0" applyAlignment="0" applyProtection="0">
      <alignment horizontal="left" vertical="center"/>
    </xf>
    <xf numFmtId="323" fontId="3" fillId="23" borderId="3187" applyFill="0" applyBorder="0" applyAlignment="0">
      <alignment horizontal="centerContinuous"/>
    </xf>
    <xf numFmtId="311" fontId="219" fillId="0" borderId="3186" applyBorder="0">
      <protection locked="0"/>
    </xf>
    <xf numFmtId="311"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7"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40" fontId="26" fillId="0" borderId="3189" applyFill="0"/>
    <xf numFmtId="274" fontId="35" fillId="0" borderId="3194"/>
    <xf numFmtId="0" fontId="85" fillId="0" borderId="3195"/>
    <xf numFmtId="0" fontId="148" fillId="0" borderId="3188" applyNumberFormat="0" applyAlignment="0" applyProtection="0">
      <alignment horizontal="left" vertical="center"/>
    </xf>
    <xf numFmtId="323" fontId="3" fillId="23" borderId="3187" applyFill="0" applyBorder="0" applyAlignment="0">
      <alignment horizontal="centerContinuous"/>
    </xf>
    <xf numFmtId="311" fontId="219" fillId="0" borderId="3186" applyBorder="0">
      <protection locked="0"/>
    </xf>
    <xf numFmtId="244" fontId="85" fillId="0" borderId="3217"/>
    <xf numFmtId="0" fontId="85" fillId="0" borderId="3219"/>
    <xf numFmtId="274" fontId="35" fillId="0" borderId="3218"/>
    <xf numFmtId="0" fontId="103" fillId="38" borderId="3216"/>
    <xf numFmtId="236" fontId="35" fillId="0" borderId="3215">
      <alignment horizontal="right" vertical="center"/>
      <protection locked="0"/>
    </xf>
    <xf numFmtId="234" fontId="35" fillId="0" borderId="3215">
      <alignment horizontal="right" vertical="center"/>
      <protection locked="0"/>
    </xf>
    <xf numFmtId="233" fontId="35" fillId="0" borderId="3215">
      <alignment horizontal="right" vertical="center"/>
      <protection locked="0"/>
    </xf>
    <xf numFmtId="237" fontId="35" fillId="0" borderId="3215">
      <alignment horizontal="right" vertical="center"/>
      <protection locked="0"/>
    </xf>
    <xf numFmtId="232" fontId="35" fillId="0" borderId="3215">
      <alignment horizontal="right" vertical="center"/>
      <protection locked="0"/>
    </xf>
    <xf numFmtId="0" fontId="35" fillId="0" borderId="3215">
      <alignment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232" fontId="35" fillId="0" borderId="3215">
      <alignment horizontal="center" vertical="center"/>
      <protection locked="0"/>
    </xf>
    <xf numFmtId="0" fontId="95" fillId="0" borderId="3214" applyNumberFormat="0" applyFill="0" applyAlignment="0" applyProtection="0"/>
    <xf numFmtId="311" fontId="219" fillId="0" borderId="3210" applyBorder="0">
      <protection locked="0"/>
    </xf>
    <xf numFmtId="4" fontId="27" fillId="19" borderId="3220" applyNumberFormat="0" applyProtection="0">
      <alignment horizontal="left" vertical="center" indent="1"/>
    </xf>
    <xf numFmtId="1" fontId="3" fillId="1" borderId="3209">
      <protection locked="0"/>
    </xf>
    <xf numFmtId="311" fontId="219" fillId="0" borderId="3210" applyBorder="0">
      <protection locked="0"/>
    </xf>
    <xf numFmtId="323" fontId="3" fillId="23" borderId="3211" applyFill="0" applyBorder="0" applyAlignment="0">
      <alignment horizontal="centerContinuous"/>
    </xf>
    <xf numFmtId="0" fontId="148" fillId="0" borderId="3212" applyNumberFormat="0" applyAlignment="0" applyProtection="0">
      <alignment horizontal="left" vertical="center"/>
    </xf>
    <xf numFmtId="0" fontId="85" fillId="0" borderId="3219"/>
    <xf numFmtId="274" fontId="35" fillId="0" borderId="3218"/>
    <xf numFmtId="240" fontId="26" fillId="0" borderId="3213" applyFill="0"/>
    <xf numFmtId="261" fontId="48" fillId="0" borderId="2068"/>
    <xf numFmtId="250" fontId="48" fillId="0" borderId="2068"/>
    <xf numFmtId="246" fontId="48" fillId="0" borderId="2068"/>
    <xf numFmtId="244" fontId="85" fillId="0" borderId="3217"/>
    <xf numFmtId="0" fontId="103" fillId="38" borderId="3216"/>
    <xf numFmtId="236" fontId="35" fillId="0" borderId="3215">
      <alignment horizontal="right" vertical="center"/>
      <protection locked="0"/>
    </xf>
    <xf numFmtId="235" fontId="35" fillId="0" borderId="3215">
      <alignment horizontal="right" vertical="center"/>
      <protection locked="0"/>
    </xf>
    <xf numFmtId="234" fontId="35" fillId="0" borderId="3215">
      <alignment horizontal="right" vertical="center"/>
      <protection locked="0"/>
    </xf>
    <xf numFmtId="233" fontId="35" fillId="0" borderId="3215">
      <alignment horizontal="right" vertical="center"/>
      <protection locked="0"/>
    </xf>
    <xf numFmtId="237" fontId="35" fillId="0" borderId="3215">
      <alignment horizontal="right" vertical="center"/>
      <protection locked="0"/>
    </xf>
    <xf numFmtId="232" fontId="35" fillId="0" borderId="3215">
      <alignment horizontal="right" vertical="center"/>
      <protection locked="0"/>
    </xf>
    <xf numFmtId="0" fontId="35" fillId="0" borderId="3215">
      <alignment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15" fontId="35" fillId="0" borderId="3215">
      <alignment horizontal="center" vertical="center"/>
      <protection locked="0"/>
    </xf>
    <xf numFmtId="232" fontId="35" fillId="0" borderId="3215">
      <alignment horizontal="center" vertical="center"/>
      <protection locked="0"/>
    </xf>
    <xf numFmtId="0" fontId="95" fillId="0" borderId="3214" applyNumberFormat="0" applyFill="0" applyAlignment="0" applyProtection="0"/>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0" fontId="103" fillId="38" borderId="3204"/>
    <xf numFmtId="244" fontId="85" fillId="0" borderId="3205"/>
    <xf numFmtId="246" fontId="48" fillId="0" borderId="2068"/>
    <xf numFmtId="250" fontId="48" fillId="0" borderId="2068"/>
    <xf numFmtId="261" fontId="48" fillId="0" borderId="2068"/>
    <xf numFmtId="240" fontId="26" fillId="0" borderId="3201" applyFill="0"/>
    <xf numFmtId="274" fontId="35" fillId="0" borderId="3206"/>
    <xf numFmtId="0" fontId="85" fillId="0" borderId="3207"/>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198" applyBorder="0">
      <protection locked="0"/>
    </xf>
    <xf numFmtId="1" fontId="3" fillId="1" borderId="3197">
      <protection locked="0"/>
    </xf>
    <xf numFmtId="235" fontId="35" fillId="0" borderId="3215">
      <alignment horizontal="right" vertical="center"/>
      <protection locked="0"/>
    </xf>
    <xf numFmtId="4" fontId="27" fillId="19" borderId="3208" applyNumberFormat="0" applyProtection="0">
      <alignment horizontal="left" vertical="center" indent="1"/>
    </xf>
    <xf numFmtId="311" fontId="219" fillId="0" borderId="3198" applyBorder="0">
      <protection locked="0"/>
    </xf>
    <xf numFmtId="1" fontId="3" fillId="1" borderId="3197">
      <protection locked="0"/>
    </xf>
    <xf numFmtId="3" fontId="79" fillId="10" borderId="1987" applyFont="0" applyAlignment="0" applyProtection="0"/>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0" fontId="103" fillId="38" borderId="3204"/>
    <xf numFmtId="244" fontId="85" fillId="0" borderId="3205"/>
    <xf numFmtId="49" fontId="100" fillId="47" borderId="1987">
      <alignment horizontal="center"/>
    </xf>
    <xf numFmtId="0" fontId="118" fillId="21" borderId="1987"/>
    <xf numFmtId="274" fontId="35" fillId="0" borderId="3206"/>
    <xf numFmtId="0" fontId="85" fillId="0" borderId="3207"/>
    <xf numFmtId="172" fontId="55" fillId="9" borderId="1987">
      <alignment horizontal="right"/>
      <protection locked="0"/>
    </xf>
    <xf numFmtId="185" fontId="47" fillId="57" borderId="1987" applyFont="0" applyFill="0" applyBorder="0" applyAlignment="0" applyProtection="0">
      <protection locked="0"/>
    </xf>
    <xf numFmtId="168" fontId="3" fillId="8" borderId="1987" applyNumberFormat="0" applyFont="0" applyBorder="0" applyAlignment="0" applyProtection="0"/>
    <xf numFmtId="0" fontId="110" fillId="43" borderId="1987" applyNumberFormat="0" applyFont="0" applyAlignment="0" applyProtection="0"/>
    <xf numFmtId="0" fontId="63" fillId="0" borderId="1987">
      <alignment horizontal="centerContinuous"/>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9" fontId="36" fillId="71" borderId="1987" applyProtection="0">
      <alignment horizontal="right"/>
      <protection locked="0"/>
    </xf>
    <xf numFmtId="311" fontId="219" fillId="0" borderId="3198" applyBorder="0">
      <protection locked="0"/>
    </xf>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49" fontId="253" fillId="47" borderId="1987">
      <alignment horizontal="center"/>
    </xf>
    <xf numFmtId="15" fontId="35" fillId="0" borderId="3215">
      <alignment horizontal="center" vertical="center"/>
      <protection locked="0"/>
    </xf>
    <xf numFmtId="175" fontId="43" fillId="0" borderId="1987" applyBorder="0"/>
    <xf numFmtId="175" fontId="46" fillId="0" borderId="1987"/>
    <xf numFmtId="4" fontId="27" fillId="19" borderId="3208" applyNumberFormat="0" applyProtection="0">
      <alignment horizontal="left" vertical="center" indent="1"/>
    </xf>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49" fontId="100" fillId="41" borderId="1987">
      <alignment horizontal="center"/>
    </xf>
    <xf numFmtId="0" fontId="103" fillId="38" borderId="3204"/>
    <xf numFmtId="0" fontId="104" fillId="43" borderId="1987" applyProtection="0"/>
    <xf numFmtId="240" fontId="26" fillId="0" borderId="3152" applyFill="0"/>
    <xf numFmtId="274" fontId="35" fillId="0" borderId="3206"/>
    <xf numFmtId="0" fontId="147" fillId="10" borderId="1987">
      <alignment horizontal="right"/>
    </xf>
    <xf numFmtId="10" fontId="3" fillId="57" borderId="1987" applyNumberFormat="0" applyFont="0" applyBorder="0" applyAlignment="0" applyProtection="0">
      <protection locked="0"/>
    </xf>
    <xf numFmtId="309" fontId="156" fillId="6" borderId="1987"/>
    <xf numFmtId="0" fontId="85" fillId="0" borderId="3207"/>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198" applyBorder="0">
      <protection locked="0"/>
    </xf>
    <xf numFmtId="311" fontId="219" fillId="0" borderId="3210" applyBorder="0">
      <protection locked="0"/>
    </xf>
    <xf numFmtId="4" fontId="27" fillId="19" borderId="3220" applyNumberFormat="0" applyProtection="0">
      <alignment horizontal="left" vertical="center" indent="1"/>
    </xf>
    <xf numFmtId="0" fontId="95" fillId="0" borderId="3214" applyNumberFormat="0" applyFill="0" applyAlignment="0" applyProtection="0"/>
    <xf numFmtId="232" fontId="35" fillId="0" borderId="3215">
      <alignment horizontal="center" vertical="center"/>
      <protection locked="0"/>
    </xf>
    <xf numFmtId="15" fontId="35" fillId="0" borderId="3215">
      <alignment horizontal="center" vertical="center"/>
      <protection locked="0"/>
    </xf>
    <xf numFmtId="233" fontId="35" fillId="0" borderId="3215">
      <alignment horizontal="center" vertical="center"/>
      <protection locked="0"/>
    </xf>
    <xf numFmtId="234" fontId="35" fillId="0" borderId="3215">
      <alignment horizontal="center" vertical="center"/>
      <protection locked="0"/>
    </xf>
    <xf numFmtId="235" fontId="35" fillId="0" borderId="3215">
      <alignment horizontal="center" vertical="center"/>
      <protection locked="0"/>
    </xf>
    <xf numFmtId="236" fontId="35" fillId="0" borderId="3215">
      <alignment horizontal="center" vertical="center"/>
      <protection locked="0"/>
    </xf>
    <xf numFmtId="0" fontId="35" fillId="0" borderId="3215">
      <alignment vertical="center"/>
      <protection locked="0"/>
    </xf>
    <xf numFmtId="232" fontId="35" fillId="0" borderId="3215">
      <alignment horizontal="right" vertical="center"/>
      <protection locked="0"/>
    </xf>
    <xf numFmtId="237" fontId="35" fillId="0" borderId="3215">
      <alignment horizontal="right" vertical="center"/>
      <protection locked="0"/>
    </xf>
    <xf numFmtId="233" fontId="35" fillId="0" borderId="3215">
      <alignment horizontal="right" vertical="center"/>
      <protection locked="0"/>
    </xf>
    <xf numFmtId="234" fontId="35" fillId="0" borderId="3215">
      <alignment horizontal="right" vertical="center"/>
      <protection locked="0"/>
    </xf>
    <xf numFmtId="235" fontId="35" fillId="0" borderId="3215">
      <alignment horizontal="right" vertical="center"/>
      <protection locked="0"/>
    </xf>
    <xf numFmtId="236" fontId="35" fillId="0" borderId="3215">
      <alignment horizontal="right" vertical="center"/>
      <protection locked="0"/>
    </xf>
    <xf numFmtId="0" fontId="103" fillId="38" borderId="3216"/>
    <xf numFmtId="240" fontId="26" fillId="0" borderId="2866" applyFill="0"/>
    <xf numFmtId="274" fontId="35" fillId="0" borderId="3218"/>
    <xf numFmtId="0" fontId="85" fillId="0" borderId="3219"/>
    <xf numFmtId="0" fontId="148" fillId="0" borderId="3212" applyNumberFormat="0" applyAlignment="0" applyProtection="0">
      <alignment horizontal="left" vertical="center"/>
    </xf>
    <xf numFmtId="323" fontId="3" fillId="23" borderId="3211" applyFill="0" applyBorder="0" applyAlignment="0">
      <alignment horizontal="centerContinuous"/>
    </xf>
    <xf numFmtId="311" fontId="219" fillId="0" borderId="3210" applyBorder="0">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29"/>
    <xf numFmtId="246" fontId="48" fillId="0" borderId="1732"/>
    <xf numFmtId="250" fontId="48" fillId="0" borderId="1732"/>
    <xf numFmtId="261" fontId="48" fillId="0" borderId="1732"/>
    <xf numFmtId="240" fontId="26" fillId="0" borderId="3225" applyFill="0"/>
    <xf numFmtId="274" fontId="35" fillId="0" borderId="3230"/>
    <xf numFmtId="0" fontId="85" fillId="0" borderId="3231"/>
    <xf numFmtId="0" fontId="148" fillId="0" borderId="3224" applyNumberFormat="0" applyAlignment="0" applyProtection="0">
      <alignment horizontal="left" vertical="center"/>
    </xf>
    <xf numFmtId="323" fontId="3" fillId="23" borderId="3223" applyFill="0" applyBorder="0" applyAlignment="0">
      <alignment horizontal="centerContinuous"/>
    </xf>
    <xf numFmtId="311" fontId="219" fillId="0" borderId="3222" applyBorder="0">
      <protection locked="0"/>
    </xf>
    <xf numFmtId="1" fontId="3" fillId="1" borderId="3221">
      <protection locked="0"/>
    </xf>
    <xf numFmtId="4" fontId="27" fillId="19" borderId="3114" applyNumberFormat="0" applyProtection="0">
      <alignment horizontal="left" vertical="center" indent="1"/>
    </xf>
    <xf numFmtId="4" fontId="27" fillId="19" borderId="3114" applyNumberFormat="0" applyProtection="0">
      <alignment horizontal="left" vertical="center" indent="1"/>
    </xf>
    <xf numFmtId="311" fontId="219" fillId="0" borderId="3222" applyBorder="0">
      <protection locked="0"/>
    </xf>
    <xf numFmtId="1" fontId="3" fillId="1" borderId="3116">
      <protection locked="0"/>
    </xf>
    <xf numFmtId="311" fontId="219" fillId="0" borderId="3222" applyBorder="0">
      <protection locked="0"/>
    </xf>
    <xf numFmtId="4" fontId="27" fillId="19" borderId="3114" applyNumberFormat="0" applyProtection="0">
      <alignment horizontal="left" vertical="center" indent="1"/>
    </xf>
    <xf numFmtId="240" fontId="26" fillId="0" borderId="3225" applyFill="0"/>
    <xf numFmtId="0" fontId="148" fillId="0" borderId="3224" applyNumberFormat="0" applyAlignment="0" applyProtection="0">
      <alignment horizontal="left" vertical="center"/>
    </xf>
    <xf numFmtId="323" fontId="3" fillId="23" borderId="3223" applyFill="0" applyBorder="0" applyAlignment="0">
      <alignment horizontal="centerContinuous"/>
    </xf>
    <xf numFmtId="311" fontId="219" fillId="0" borderId="3104" applyBorder="0">
      <protection locked="0"/>
    </xf>
    <xf numFmtId="0" fontId="35" fillId="0" borderId="3238">
      <alignment vertical="center"/>
      <protection locked="0"/>
    </xf>
    <xf numFmtId="233" fontId="35" fillId="0" borderId="3333">
      <alignment horizontal="center"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5" fontId="35" fillId="0" borderId="3238">
      <alignment horizontal="center" vertical="center"/>
      <protection locked="0"/>
    </xf>
    <xf numFmtId="0" fontId="35" fillId="0" borderId="3238">
      <alignment vertical="center"/>
      <protection locked="0"/>
    </xf>
    <xf numFmtId="236" fontId="35" fillId="0" borderId="3286">
      <alignment horizontal="center" vertical="center"/>
      <protection locked="0"/>
    </xf>
    <xf numFmtId="0" fontId="103" fillId="38" borderId="3311"/>
    <xf numFmtId="235" fontId="35" fillId="0" borderId="3346">
      <alignment horizontal="right" vertical="center"/>
      <protection locked="0"/>
    </xf>
    <xf numFmtId="15" fontId="35" fillId="0" borderId="3262">
      <alignment horizontal="center" vertical="center"/>
      <protection locked="0"/>
    </xf>
    <xf numFmtId="0" fontId="95" fillId="0" borderId="3261" applyNumberFormat="0" applyFill="0" applyAlignment="0" applyProtection="0"/>
    <xf numFmtId="236" fontId="35" fillId="0" borderId="3322">
      <alignment horizontal="right" vertical="center"/>
      <protection locked="0"/>
    </xf>
    <xf numFmtId="4" fontId="27" fillId="19" borderId="3114" applyNumberFormat="0" applyProtection="0">
      <alignment horizontal="left" vertical="center" indent="1"/>
    </xf>
    <xf numFmtId="235" fontId="35" fillId="0" borderId="3250">
      <alignment horizontal="center" vertical="center"/>
      <protection locked="0"/>
    </xf>
    <xf numFmtId="0" fontId="95" fillId="0" borderId="3249" applyNumberFormat="0" applyFill="0" applyAlignment="0" applyProtection="0"/>
    <xf numFmtId="233" fontId="35" fillId="0" borderId="3322">
      <alignment horizontal="center" vertical="center"/>
      <protection locked="0"/>
    </xf>
    <xf numFmtId="15" fontId="35" fillId="0" borderId="3346">
      <alignment horizontal="center" vertical="center"/>
      <protection locked="0"/>
    </xf>
    <xf numFmtId="236" fontId="35" fillId="0" borderId="3370">
      <alignment horizontal="center" vertical="center"/>
      <protection locked="0"/>
    </xf>
    <xf numFmtId="274" fontId="35" fillId="0" borderId="3253"/>
    <xf numFmtId="235" fontId="35" fillId="0" borderId="3274">
      <alignment horizontal="right" vertical="center"/>
      <protection locked="0"/>
    </xf>
    <xf numFmtId="236" fontId="35" fillId="0" borderId="3310">
      <alignment horizontal="right" vertical="center"/>
      <protection locked="0"/>
    </xf>
    <xf numFmtId="0" fontId="85" fillId="0" borderId="3242"/>
    <xf numFmtId="232" fontId="35" fillId="0" borderId="3262">
      <alignment horizontal="right" vertical="center"/>
      <protection locked="0"/>
    </xf>
    <xf numFmtId="1" fontId="3" fillId="1" borderId="3328">
      <protection locked="0"/>
    </xf>
    <xf numFmtId="232" fontId="35" fillId="0" borderId="3238">
      <alignment horizontal="right" vertical="center"/>
      <protection locked="0"/>
    </xf>
    <xf numFmtId="234" fontId="35" fillId="0" borderId="3238">
      <alignment horizontal="center" vertical="center"/>
      <protection locked="0"/>
    </xf>
    <xf numFmtId="236" fontId="35" fillId="0" borderId="3238">
      <alignment horizontal="center" vertical="center"/>
      <protection locked="0"/>
    </xf>
    <xf numFmtId="323" fontId="3" fillId="23" borderId="3270" applyFill="0" applyBorder="0" applyAlignment="0">
      <alignment horizontal="centerContinuous"/>
    </xf>
    <xf numFmtId="0" fontId="148" fillId="0" borderId="3330" applyNumberFormat="0" applyAlignment="0" applyProtection="0">
      <alignment horizontal="left" vertical="center"/>
    </xf>
    <xf numFmtId="232" fontId="35" fillId="0" borderId="3274">
      <alignment horizontal="center" vertical="center"/>
      <protection locked="0"/>
    </xf>
    <xf numFmtId="0" fontId="35" fillId="0" borderId="3370">
      <alignment vertical="center"/>
      <protection locked="0"/>
    </xf>
    <xf numFmtId="15" fontId="35" fillId="0" borderId="3322">
      <alignment horizontal="center" vertical="center"/>
      <protection locked="0"/>
    </xf>
    <xf numFmtId="0" fontId="103" fillId="38" borderId="3334"/>
    <xf numFmtId="0" fontId="85" fillId="0" borderId="3303"/>
    <xf numFmtId="233" fontId="35" fillId="0" borderId="3262">
      <alignment horizontal="center" vertical="center"/>
      <protection locked="0"/>
    </xf>
    <xf numFmtId="244" fontId="85" fillId="0" borderId="3324"/>
    <xf numFmtId="237" fontId="35" fillId="0" borderId="3358">
      <alignment horizontal="right" vertical="center"/>
      <protection locked="0"/>
    </xf>
    <xf numFmtId="237" fontId="35" fillId="0" borderId="3286">
      <alignment horizontal="right" vertical="center"/>
      <protection locked="0"/>
    </xf>
    <xf numFmtId="323" fontId="3" fillId="23" borderId="3366" applyFill="0" applyBorder="0" applyAlignment="0">
      <alignment horizontal="centerContinuous"/>
    </xf>
    <xf numFmtId="311" fontId="219" fillId="0" borderId="3317" applyBorder="0">
      <protection locked="0"/>
    </xf>
    <xf numFmtId="235" fontId="35" fillId="0" borderId="3299">
      <alignment horizontal="center" vertical="center"/>
      <protection locked="0"/>
    </xf>
    <xf numFmtId="235" fontId="35" fillId="0" borderId="3286">
      <alignment horizontal="right" vertical="center"/>
      <protection locked="0"/>
    </xf>
    <xf numFmtId="274" fontId="35" fillId="0" borderId="3325"/>
    <xf numFmtId="311" fontId="219" fillId="0" borderId="3269" applyBorder="0">
      <protection locked="0"/>
    </xf>
    <xf numFmtId="4" fontId="27" fillId="19" borderId="3327" applyNumberFormat="0" applyProtection="0">
      <alignment horizontal="left" vertical="center" indent="1"/>
    </xf>
    <xf numFmtId="235" fontId="35" fillId="0" borderId="3322">
      <alignment horizontal="center" vertical="center"/>
      <protection locked="0"/>
    </xf>
    <xf numFmtId="236" fontId="35" fillId="0" borderId="3370">
      <alignment horizontal="center" vertical="center"/>
      <protection locked="0"/>
    </xf>
    <xf numFmtId="234" fontId="35" fillId="0" borderId="3322">
      <alignment horizontal="right" vertical="center"/>
      <protection locked="0"/>
    </xf>
    <xf numFmtId="234" fontId="35" fillId="0" borderId="3322">
      <alignment horizontal="center" vertical="center"/>
      <protection locked="0"/>
    </xf>
    <xf numFmtId="0" fontId="85" fillId="0" borderId="3231"/>
    <xf numFmtId="235" fontId="35" fillId="0" borderId="3322">
      <alignment horizontal="right" vertical="center"/>
      <protection locked="0"/>
    </xf>
    <xf numFmtId="311" fontId="219" fillId="0" borderId="3317" applyBorder="0">
      <protection locked="0"/>
    </xf>
    <xf numFmtId="274" fontId="35" fillId="0" borderId="3218"/>
    <xf numFmtId="0" fontId="103" fillId="38" borderId="3228"/>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0" fontId="35" fillId="0" borderId="3322">
      <alignment vertical="center"/>
      <protection locked="0"/>
    </xf>
    <xf numFmtId="236" fontId="35" fillId="0" borderId="3322">
      <alignment horizontal="center" vertical="center"/>
      <protection locked="0"/>
    </xf>
    <xf numFmtId="0" fontId="103" fillId="38" borderId="3347"/>
    <xf numFmtId="311" fontId="219" fillId="0" borderId="3210" applyBorder="0">
      <protection locked="0"/>
    </xf>
    <xf numFmtId="234" fontId="35" fillId="0" borderId="3299">
      <alignment horizontal="center" vertical="center"/>
      <protection locked="0"/>
    </xf>
    <xf numFmtId="0" fontId="85" fillId="0" borderId="3231"/>
    <xf numFmtId="236" fontId="35" fillId="0" borderId="3322">
      <alignment horizontal="right" vertical="center"/>
      <protection locked="0"/>
    </xf>
    <xf numFmtId="234" fontId="35" fillId="0" borderId="3322">
      <alignment horizontal="center" vertical="center"/>
      <protection locked="0"/>
    </xf>
    <xf numFmtId="274" fontId="35" fillId="0" borderId="3218"/>
    <xf numFmtId="244" fontId="85" fillId="0" borderId="3217"/>
    <xf numFmtId="0" fontId="103" fillId="38" borderId="3228"/>
    <xf numFmtId="233" fontId="35" fillId="0" borderId="3274">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4" fontId="27" fillId="19" borderId="3220" applyNumberFormat="0" applyProtection="0">
      <alignment horizontal="left" vertical="center" indent="1"/>
    </xf>
    <xf numFmtId="236" fontId="35" fillId="0" borderId="3358">
      <alignment horizontal="center" vertical="center"/>
      <protection locked="0"/>
    </xf>
    <xf numFmtId="0" fontId="85" fillId="0" borderId="3278"/>
    <xf numFmtId="233" fontId="35" fillId="0" borderId="3346">
      <alignment horizontal="right" vertical="center"/>
      <protection locked="0"/>
    </xf>
    <xf numFmtId="234" fontId="35" fillId="0" borderId="3286">
      <alignment horizontal="center" vertical="center"/>
      <protection locked="0"/>
    </xf>
    <xf numFmtId="232" fontId="35" fillId="0" borderId="3358">
      <alignment horizontal="center" vertical="center"/>
      <protection locked="0"/>
    </xf>
    <xf numFmtId="0" fontId="103" fillId="38" borderId="3347"/>
    <xf numFmtId="0" fontId="85" fillId="0" borderId="3314"/>
    <xf numFmtId="274" fontId="35" fillId="0" borderId="3241"/>
    <xf numFmtId="0" fontId="85" fillId="0" borderId="3326"/>
    <xf numFmtId="0" fontId="95" fillId="0" borderId="3332" applyNumberFormat="0" applyFill="0" applyAlignment="0" applyProtection="0"/>
    <xf numFmtId="4" fontId="27" fillId="19" borderId="3220" applyNumberFormat="0" applyProtection="0">
      <alignment horizontal="left" vertical="center" indent="1"/>
    </xf>
    <xf numFmtId="0" fontId="35" fillId="0" borderId="3286">
      <alignment vertical="center"/>
      <protection locked="0"/>
    </xf>
    <xf numFmtId="4" fontId="27" fillId="19" borderId="3220" applyNumberFormat="0" applyProtection="0">
      <alignment horizontal="left" vertical="center" indent="1"/>
    </xf>
    <xf numFmtId="15" fontId="35" fillId="0" borderId="3262">
      <alignment horizontal="center" vertical="center"/>
      <protection locked="0"/>
    </xf>
    <xf numFmtId="274" fontId="35" fillId="0" borderId="3253"/>
    <xf numFmtId="15" fontId="35" fillId="0" borderId="3250">
      <alignment horizontal="center" vertical="center"/>
      <protection locked="0"/>
    </xf>
    <xf numFmtId="232" fontId="35" fillId="0" borderId="3370">
      <alignment horizontal="center" vertical="center"/>
      <protection locked="0"/>
    </xf>
    <xf numFmtId="0" fontId="35" fillId="0" borderId="3322">
      <alignment vertical="center"/>
      <protection locked="0"/>
    </xf>
    <xf numFmtId="0" fontId="85" fillId="0" borderId="3326"/>
    <xf numFmtId="4" fontId="27" fillId="19" borderId="3279" applyNumberFormat="0" applyProtection="0">
      <alignment horizontal="left" vertical="center" indent="1"/>
    </xf>
    <xf numFmtId="0" fontId="103" fillId="38" borderId="3323"/>
    <xf numFmtId="244" fontId="85" fillId="0" borderId="3324"/>
    <xf numFmtId="232" fontId="35" fillId="0" borderId="3274">
      <alignment horizontal="right" vertical="center"/>
      <protection locked="0"/>
    </xf>
    <xf numFmtId="235" fontId="35" fillId="0" borderId="3322">
      <alignment horizontal="center" vertical="center"/>
      <protection locked="0"/>
    </xf>
    <xf numFmtId="49" fontId="100" fillId="41" borderId="3117">
      <alignment horizontal="center"/>
    </xf>
    <xf numFmtId="233" fontId="35" fillId="0" borderId="3370">
      <alignment horizontal="right" vertical="center"/>
      <protection locked="0"/>
    </xf>
    <xf numFmtId="15" fontId="35" fillId="0" borderId="3322">
      <alignment horizontal="center" vertical="center"/>
      <protection locked="0"/>
    </xf>
    <xf numFmtId="236" fontId="35" fillId="0" borderId="3346">
      <alignment horizontal="right" vertical="center"/>
      <protection locked="0"/>
    </xf>
    <xf numFmtId="235" fontId="35" fillId="0" borderId="3250">
      <alignment horizontal="right" vertical="center"/>
      <protection locked="0"/>
    </xf>
    <xf numFmtId="232" fontId="35" fillId="0" borderId="3250">
      <alignment horizontal="right" vertical="center"/>
      <protection locked="0"/>
    </xf>
    <xf numFmtId="234" fontId="35" fillId="0" borderId="3250">
      <alignment horizontal="center" vertical="center"/>
      <protection locked="0"/>
    </xf>
    <xf numFmtId="0" fontId="95" fillId="0" borderId="3249" applyNumberFormat="0" applyFill="0" applyAlignment="0" applyProtection="0"/>
    <xf numFmtId="0" fontId="18" fillId="0" borderId="3124" applyNumberFormat="0" applyFill="0" applyBorder="0" applyAlignment="0" applyProtection="0"/>
    <xf numFmtId="0" fontId="95" fillId="0" borderId="3357" applyNumberFormat="0" applyFill="0" applyAlignment="0" applyProtection="0"/>
    <xf numFmtId="4" fontId="27" fillId="19" borderId="3255" applyNumberFormat="0" applyProtection="0">
      <alignment horizontal="left" vertical="center" indent="1"/>
    </xf>
    <xf numFmtId="236" fontId="35" fillId="0" borderId="3370">
      <alignment horizontal="right" vertical="center"/>
      <protection locked="0"/>
    </xf>
    <xf numFmtId="232" fontId="35" fillId="0" borderId="3370">
      <alignment horizontal="center" vertical="center"/>
      <protection locked="0"/>
    </xf>
    <xf numFmtId="274" fontId="35" fillId="0" borderId="3349"/>
    <xf numFmtId="0" fontId="35" fillId="0" borderId="3274">
      <alignment vertical="center"/>
      <protection locked="0"/>
    </xf>
    <xf numFmtId="234" fontId="35" fillId="0" borderId="3322">
      <alignment horizontal="center" vertical="center"/>
      <protection locked="0"/>
    </xf>
    <xf numFmtId="244" fontId="85" fillId="0" borderId="3252"/>
    <xf numFmtId="233" fontId="35" fillId="0" borderId="3322">
      <alignment horizontal="right" vertical="center"/>
      <protection locked="0"/>
    </xf>
    <xf numFmtId="232" fontId="35" fillId="0" borderId="3322">
      <alignment horizontal="center" vertical="center"/>
      <protection locked="0"/>
    </xf>
    <xf numFmtId="234" fontId="35" fillId="0" borderId="3346">
      <alignment horizontal="center" vertical="center"/>
      <protection locked="0"/>
    </xf>
    <xf numFmtId="234" fontId="35" fillId="0" borderId="3250">
      <alignment horizontal="right" vertical="center"/>
      <protection locked="0"/>
    </xf>
    <xf numFmtId="1" fontId="3" fillId="1" borderId="3116">
      <protection locked="0"/>
    </xf>
    <xf numFmtId="4" fontId="27" fillId="19" borderId="3327" applyNumberFormat="0" applyProtection="0">
      <alignment horizontal="left" vertical="center" indent="1"/>
    </xf>
    <xf numFmtId="237" fontId="35" fillId="0" borderId="3346">
      <alignment horizontal="right" vertical="center"/>
      <protection locked="0"/>
    </xf>
    <xf numFmtId="274" fontId="35" fillId="0" borderId="3265"/>
    <xf numFmtId="0" fontId="91" fillId="0" borderId="3124" applyNumberFormat="0" applyFill="0" applyBorder="0" applyAlignment="0" applyProtection="0"/>
    <xf numFmtId="274" fontId="35" fillId="0" borderId="3361"/>
    <xf numFmtId="232" fontId="35" fillId="0" borderId="3262">
      <alignment horizontal="center" vertical="center"/>
      <protection locked="0"/>
    </xf>
    <xf numFmtId="235" fontId="35" fillId="0" borderId="3262">
      <alignment horizontal="center" vertical="center"/>
      <protection locked="0"/>
    </xf>
    <xf numFmtId="0" fontId="85" fillId="0" borderId="3266"/>
    <xf numFmtId="311" fontId="219" fillId="0" borderId="3317" applyBorder="0">
      <protection locked="0"/>
    </xf>
    <xf numFmtId="10" fontId="3" fillId="57" borderId="3117" applyNumberFormat="0" applyFont="0" applyBorder="0" applyAlignment="0" applyProtection="0">
      <protection locked="0"/>
    </xf>
    <xf numFmtId="234" fontId="35" fillId="0" borderId="3286">
      <alignment horizontal="right" vertical="center"/>
      <protection locked="0"/>
    </xf>
    <xf numFmtId="0" fontId="95" fillId="0" borderId="3273" applyNumberFormat="0" applyFill="0" applyAlignment="0" applyProtection="0"/>
    <xf numFmtId="323" fontId="3" fillId="23" borderId="3318" applyFill="0" applyBorder="0" applyAlignment="0">
      <alignment horizontal="centerContinuous"/>
    </xf>
    <xf numFmtId="234" fontId="35" fillId="0" borderId="3274">
      <alignment horizontal="center" vertical="center"/>
      <protection locked="0"/>
    </xf>
    <xf numFmtId="274" fontId="35" fillId="0" borderId="3373"/>
    <xf numFmtId="0" fontId="103" fillId="38" borderId="3275"/>
    <xf numFmtId="244" fontId="85" fillId="0" borderId="3324"/>
    <xf numFmtId="0" fontId="103" fillId="38" borderId="3251"/>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3" fontId="35" fillId="0" borderId="3250">
      <alignment horizontal="right" vertical="center"/>
      <protection locked="0"/>
    </xf>
    <xf numFmtId="237" fontId="35" fillId="0" borderId="3250">
      <alignment horizontal="right" vertical="center"/>
      <protection locked="0"/>
    </xf>
    <xf numFmtId="232" fontId="35" fillId="0" borderId="3250">
      <alignment horizontal="right" vertical="center"/>
      <protection locked="0"/>
    </xf>
    <xf numFmtId="236" fontId="35" fillId="0" borderId="3250">
      <alignment horizontal="center" vertical="center"/>
      <protection locked="0"/>
    </xf>
    <xf numFmtId="235" fontId="35" fillId="0" borderId="3250">
      <alignment horizontal="center" vertical="center"/>
      <protection locked="0"/>
    </xf>
    <xf numFmtId="233" fontId="35" fillId="0" borderId="3250">
      <alignment horizontal="center" vertical="center"/>
      <protection locked="0"/>
    </xf>
    <xf numFmtId="15" fontId="35" fillId="0" borderId="3250">
      <alignment horizontal="center" vertical="center"/>
      <protection locked="0"/>
    </xf>
    <xf numFmtId="232" fontId="35" fillId="0" borderId="3250">
      <alignment horizontal="center" vertical="center"/>
      <protection locked="0"/>
    </xf>
    <xf numFmtId="0" fontId="95" fillId="0" borderId="3249" applyNumberFormat="0" applyFill="0" applyAlignment="0" applyProtection="0"/>
    <xf numFmtId="311" fontId="219" fillId="0" borderId="3245" applyBorder="0">
      <protection locked="0"/>
    </xf>
    <xf numFmtId="233" fontId="35" fillId="0" borderId="3299">
      <alignment horizontal="right" vertical="center"/>
      <protection locked="0"/>
    </xf>
    <xf numFmtId="311" fontId="219" fillId="0" borderId="3245" applyBorder="0">
      <protection locked="0"/>
    </xf>
    <xf numFmtId="0" fontId="85" fillId="0" borderId="3254"/>
    <xf numFmtId="232" fontId="35" fillId="0" borderId="3346">
      <alignment horizontal="right" vertical="center"/>
      <protection locked="0"/>
    </xf>
    <xf numFmtId="274" fontId="35" fillId="0" borderId="3253"/>
    <xf numFmtId="244" fontId="85" fillId="0" borderId="3252"/>
    <xf numFmtId="233" fontId="35" fillId="0" borderId="3322">
      <alignment horizontal="center" vertical="center"/>
      <protection locked="0"/>
    </xf>
    <xf numFmtId="0" fontId="103" fillId="38" borderId="3251"/>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3" fontId="35" fillId="0" borderId="3250">
      <alignment horizontal="right" vertical="center"/>
      <protection locked="0"/>
    </xf>
    <xf numFmtId="237" fontId="35" fillId="0" borderId="3250">
      <alignment horizontal="right" vertical="center"/>
      <protection locked="0"/>
    </xf>
    <xf numFmtId="232" fontId="35" fillId="0" borderId="3250">
      <alignment horizontal="right" vertical="center"/>
      <protection locked="0"/>
    </xf>
    <xf numFmtId="244" fontId="85" fillId="0" borderId="3360"/>
    <xf numFmtId="323" fontId="3" fillId="23" borderId="3318" applyFill="0" applyBorder="0" applyAlignment="0">
      <alignment horizontal="centerContinuous"/>
    </xf>
    <xf numFmtId="233" fontId="35" fillId="0" borderId="3383">
      <alignment horizontal="right" vertical="center"/>
      <protection locked="0"/>
    </xf>
    <xf numFmtId="323" fontId="3" fillId="23" borderId="3342" applyFill="0" applyBorder="0" applyAlignment="0">
      <alignment horizontal="centerContinuous"/>
    </xf>
    <xf numFmtId="232" fontId="35" fillId="0" borderId="3322">
      <alignment horizontal="center" vertical="center"/>
      <protection locked="0"/>
    </xf>
    <xf numFmtId="232" fontId="35" fillId="0" borderId="3286">
      <alignment horizontal="right" vertical="center"/>
      <protection locked="0"/>
    </xf>
    <xf numFmtId="15" fontId="35" fillId="0" borderId="3333">
      <alignment horizontal="center" vertical="center"/>
      <protection locked="0"/>
    </xf>
    <xf numFmtId="4" fontId="27" fillId="19" borderId="3255" applyNumberFormat="0" applyProtection="0">
      <alignment horizontal="left" vertical="center" indent="1"/>
    </xf>
    <xf numFmtId="232" fontId="35" fillId="0" borderId="3286">
      <alignment horizontal="center" vertical="center"/>
      <protection locked="0"/>
    </xf>
    <xf numFmtId="323" fontId="3" fillId="23" borderId="3199" applyFill="0" applyBorder="0" applyAlignment="0">
      <alignment horizontal="centerContinuous"/>
    </xf>
    <xf numFmtId="232" fontId="35" fillId="0" borderId="3322">
      <alignment horizontal="center" vertical="center"/>
      <protection locked="0"/>
    </xf>
    <xf numFmtId="233" fontId="35" fillId="0" borderId="3322">
      <alignment horizontal="right" vertical="center"/>
      <protection locked="0"/>
    </xf>
    <xf numFmtId="240" fontId="26" fillId="0" borderId="3331" applyFill="0"/>
    <xf numFmtId="233" fontId="35" fillId="0" borderId="3250">
      <alignment horizontal="right" vertical="center"/>
      <protection locked="0"/>
    </xf>
    <xf numFmtId="237" fontId="35" fillId="0" borderId="3250">
      <alignment horizontal="right" vertical="center"/>
      <protection locked="0"/>
    </xf>
    <xf numFmtId="236" fontId="35" fillId="0" borderId="3250">
      <alignment horizontal="center" vertical="center"/>
      <protection locked="0"/>
    </xf>
    <xf numFmtId="234" fontId="35" fillId="0" borderId="3250">
      <alignment horizontal="center" vertical="center"/>
      <protection locked="0"/>
    </xf>
    <xf numFmtId="15" fontId="35" fillId="0" borderId="3250">
      <alignment horizontal="center" vertical="center"/>
      <protection locked="0"/>
    </xf>
    <xf numFmtId="232" fontId="35" fillId="0" borderId="3250">
      <alignment horizontal="center" vertical="center"/>
      <protection locked="0"/>
    </xf>
    <xf numFmtId="0" fontId="103" fillId="38" borderId="3371"/>
    <xf numFmtId="236" fontId="35" fillId="0" borderId="3346">
      <alignment horizontal="center" vertical="center"/>
      <protection locked="0"/>
    </xf>
    <xf numFmtId="1" fontId="3" fillId="1" borderId="3376">
      <protection locked="0"/>
    </xf>
    <xf numFmtId="237" fontId="35" fillId="0" borderId="3322">
      <alignment horizontal="right" vertical="center"/>
      <protection locked="0"/>
    </xf>
    <xf numFmtId="0" fontId="148" fillId="0" borderId="3200" applyNumberFormat="0" applyAlignment="0" applyProtection="0">
      <alignment horizontal="left" vertical="center"/>
    </xf>
    <xf numFmtId="274" fontId="35" fillId="0" borderId="3313"/>
    <xf numFmtId="4" fontId="27" fillId="19" borderId="3255" applyNumberFormat="0" applyProtection="0">
      <alignment horizontal="left" vertical="center" indent="1"/>
    </xf>
    <xf numFmtId="0" fontId="85" fillId="0" borderId="3350"/>
    <xf numFmtId="0" fontId="148" fillId="0" borderId="3319" applyNumberFormat="0" applyAlignment="0" applyProtection="0">
      <alignment horizontal="left" vertical="center"/>
    </xf>
    <xf numFmtId="0" fontId="103" fillId="38" borderId="3311"/>
    <xf numFmtId="234" fontId="35" fillId="0" borderId="3299">
      <alignment horizontal="right" vertical="center"/>
      <protection locked="0"/>
    </xf>
    <xf numFmtId="1" fontId="3" fillId="1" borderId="3244">
      <protection locked="0"/>
    </xf>
    <xf numFmtId="237" fontId="35" fillId="0" borderId="3299">
      <alignment horizontal="right" vertical="center"/>
      <protection locked="0"/>
    </xf>
    <xf numFmtId="0" fontId="35" fillId="0" borderId="3299">
      <alignment vertical="center"/>
      <protection locked="0"/>
    </xf>
    <xf numFmtId="15" fontId="35" fillId="0" borderId="3299">
      <alignment horizontal="center" vertical="center"/>
      <protection locked="0"/>
    </xf>
    <xf numFmtId="232" fontId="35" fillId="0" borderId="3299">
      <alignment horizontal="center" vertical="center"/>
      <protection locked="0"/>
    </xf>
    <xf numFmtId="0" fontId="95" fillId="0" borderId="3298" applyNumberFormat="0" applyFill="0" applyAlignment="0" applyProtection="0"/>
    <xf numFmtId="236" fontId="35" fillId="0" borderId="3370">
      <alignment horizontal="right" vertical="center"/>
      <protection locked="0"/>
    </xf>
    <xf numFmtId="311" fontId="219" fillId="0" borderId="3245" applyBorder="0">
      <protection locked="0"/>
    </xf>
    <xf numFmtId="234" fontId="35" fillId="0" borderId="3370">
      <alignment horizontal="center" vertical="center"/>
      <protection locked="0"/>
    </xf>
    <xf numFmtId="232" fontId="35" fillId="0" borderId="3322">
      <alignment horizontal="right" vertical="center"/>
      <protection locked="0"/>
    </xf>
    <xf numFmtId="0" fontId="95" fillId="0" borderId="3321" applyNumberFormat="0" applyFill="0" applyAlignment="0" applyProtection="0"/>
    <xf numFmtId="4" fontId="27" fillId="19" borderId="3351" applyNumberFormat="0" applyProtection="0">
      <alignment horizontal="left" vertical="center" indent="1"/>
    </xf>
    <xf numFmtId="233" fontId="35" fillId="0" borderId="3286">
      <alignment horizontal="right" vertical="center"/>
      <protection locked="0"/>
    </xf>
    <xf numFmtId="232" fontId="35" fillId="0" borderId="3286">
      <alignment horizontal="right" vertical="center"/>
      <protection locked="0"/>
    </xf>
    <xf numFmtId="236" fontId="35" fillId="0" borderId="3286">
      <alignment horizontal="center" vertical="center"/>
      <protection locked="0"/>
    </xf>
    <xf numFmtId="234" fontId="35" fillId="0" borderId="3286">
      <alignment horizontal="center" vertical="center"/>
      <protection locked="0"/>
    </xf>
    <xf numFmtId="1" fontId="3" fillId="1" borderId="3268">
      <protection locked="0"/>
    </xf>
    <xf numFmtId="0" fontId="95" fillId="0" borderId="3345" applyNumberFormat="0" applyFill="0" applyAlignment="0" applyProtection="0"/>
    <xf numFmtId="234" fontId="35" fillId="0" borderId="3358">
      <alignment horizontal="center" vertical="center"/>
      <protection locked="0"/>
    </xf>
    <xf numFmtId="237" fontId="35" fillId="0" borderId="3370">
      <alignment horizontal="right" vertical="center"/>
      <protection locked="0"/>
    </xf>
    <xf numFmtId="244" fontId="85" fillId="0" borderId="3324"/>
    <xf numFmtId="0" fontId="103" fillId="38" borderId="3323"/>
    <xf numFmtId="236" fontId="35" fillId="0" borderId="3322">
      <alignment horizontal="right" vertical="center"/>
      <protection locked="0"/>
    </xf>
    <xf numFmtId="233" fontId="35" fillId="0" borderId="3322">
      <alignment horizontal="right" vertical="center"/>
      <protection locked="0"/>
    </xf>
    <xf numFmtId="237" fontId="35" fillId="0" borderId="3322">
      <alignment horizontal="right" vertical="center"/>
      <protection locked="0"/>
    </xf>
    <xf numFmtId="232" fontId="35" fillId="0" borderId="3322">
      <alignment horizontal="right" vertical="center"/>
      <protection locked="0"/>
    </xf>
    <xf numFmtId="0" fontId="35" fillId="0" borderId="3322">
      <alignment vertical="center"/>
      <protection locked="0"/>
    </xf>
    <xf numFmtId="236" fontId="35" fillId="0" borderId="3322">
      <alignment horizontal="center" vertical="center"/>
      <protection locked="0"/>
    </xf>
    <xf numFmtId="235" fontId="35" fillId="0" borderId="3322">
      <alignment horizontal="center" vertical="center"/>
      <protection locked="0"/>
    </xf>
    <xf numFmtId="15" fontId="35" fillId="0" borderId="3322">
      <alignment horizontal="center" vertical="center"/>
      <protection locked="0"/>
    </xf>
    <xf numFmtId="0" fontId="85" fillId="0" borderId="3231"/>
    <xf numFmtId="232" fontId="35" fillId="0" borderId="3322">
      <alignment horizontal="center" vertical="center"/>
      <protection locked="0"/>
    </xf>
    <xf numFmtId="274" fontId="35" fillId="0" borderId="3325"/>
    <xf numFmtId="244" fontId="85" fillId="0" borderId="3324"/>
    <xf numFmtId="235" fontId="35" fillId="0" borderId="3322">
      <alignment horizontal="right" vertical="center"/>
      <protection locked="0"/>
    </xf>
    <xf numFmtId="234" fontId="35" fillId="0" borderId="3322">
      <alignment horizontal="right" vertical="center"/>
      <protection locked="0"/>
    </xf>
    <xf numFmtId="233" fontId="35" fillId="0" borderId="3322">
      <alignment horizontal="right" vertical="center"/>
      <protection locked="0"/>
    </xf>
    <xf numFmtId="232" fontId="35" fillId="0" borderId="3322">
      <alignment horizontal="right" vertical="center"/>
      <protection locked="0"/>
    </xf>
    <xf numFmtId="0" fontId="35" fillId="0" borderId="3322">
      <alignment vertical="center"/>
      <protection locked="0"/>
    </xf>
    <xf numFmtId="236" fontId="35" fillId="0" borderId="3322">
      <alignment horizontal="center" vertical="center"/>
      <protection locked="0"/>
    </xf>
    <xf numFmtId="233" fontId="35" fillId="0" borderId="3322">
      <alignment horizontal="center" vertical="center"/>
      <protection locked="0"/>
    </xf>
    <xf numFmtId="1" fontId="3" fillId="1" borderId="3292">
      <protection locked="0"/>
    </xf>
    <xf numFmtId="323" fontId="3" fillId="23" borderId="3246" applyFill="0" applyBorder="0" applyAlignment="0">
      <alignment horizontal="centerContinuous"/>
    </xf>
    <xf numFmtId="311" fontId="219" fillId="0" borderId="3365" applyBorder="0">
      <protection locked="0"/>
    </xf>
    <xf numFmtId="0" fontId="148" fillId="0" borderId="3247" applyNumberFormat="0" applyAlignment="0" applyProtection="0">
      <alignment horizontal="left" vertical="center"/>
    </xf>
    <xf numFmtId="0" fontId="85" fillId="0" borderId="3326"/>
    <xf numFmtId="274" fontId="35" fillId="0" borderId="3325"/>
    <xf numFmtId="244" fontId="85" fillId="0" borderId="3324"/>
    <xf numFmtId="0" fontId="148" fillId="0" borderId="3271" applyNumberFormat="0" applyAlignment="0" applyProtection="0">
      <alignment horizontal="left" vertical="center"/>
    </xf>
    <xf numFmtId="236" fontId="35" fillId="0" borderId="3322">
      <alignment horizontal="right" vertical="center"/>
      <protection locked="0"/>
    </xf>
    <xf numFmtId="235" fontId="35" fillId="0" borderId="3322">
      <alignment horizontal="right" vertical="center"/>
      <protection locked="0"/>
    </xf>
    <xf numFmtId="234" fontId="35" fillId="0" borderId="3322">
      <alignment horizontal="right" vertical="center"/>
      <protection locked="0"/>
    </xf>
    <xf numFmtId="232" fontId="35" fillId="0" borderId="3322">
      <alignment horizontal="right" vertical="center"/>
      <protection locked="0"/>
    </xf>
    <xf numFmtId="236" fontId="35" fillId="0" borderId="3322">
      <alignment horizontal="center" vertical="center"/>
      <protection locked="0"/>
    </xf>
    <xf numFmtId="235" fontId="35" fillId="0" borderId="3322">
      <alignment horizontal="center" vertical="center"/>
      <protection locked="0"/>
    </xf>
    <xf numFmtId="15" fontId="35" fillId="0" borderId="3322">
      <alignment horizontal="center" vertical="center"/>
      <protection locked="0"/>
    </xf>
    <xf numFmtId="232" fontId="35" fillId="0" borderId="3322">
      <alignment horizontal="center" vertical="center"/>
      <protection locked="0"/>
    </xf>
    <xf numFmtId="0" fontId="95" fillId="0" borderId="3321" applyNumberFormat="0" applyFill="0" applyAlignment="0" applyProtection="0"/>
    <xf numFmtId="233" fontId="35" fillId="0" borderId="3346">
      <alignment horizontal="right" vertical="center"/>
      <protection locked="0"/>
    </xf>
    <xf numFmtId="0" fontId="35" fillId="0" borderId="3346">
      <alignment vertical="center"/>
      <protection locked="0"/>
    </xf>
    <xf numFmtId="274" fontId="35" fillId="0" borderId="3325"/>
    <xf numFmtId="234" fontId="35" fillId="0" borderId="3370">
      <alignment horizontal="right" vertical="center"/>
      <protection locked="0"/>
    </xf>
    <xf numFmtId="0" fontId="103" fillId="38" borderId="3323"/>
    <xf numFmtId="15" fontId="35" fillId="0" borderId="3370">
      <alignment horizontal="center" vertical="center"/>
      <protection locked="0"/>
    </xf>
    <xf numFmtId="235" fontId="35" fillId="0" borderId="3322">
      <alignment horizontal="right" vertical="center"/>
      <protection locked="0"/>
    </xf>
    <xf numFmtId="234" fontId="35" fillId="0" borderId="3322">
      <alignment horizontal="right" vertical="center"/>
      <protection locked="0"/>
    </xf>
    <xf numFmtId="237" fontId="35" fillId="0" borderId="3322">
      <alignment horizontal="right" vertical="center"/>
      <protection locked="0"/>
    </xf>
    <xf numFmtId="236" fontId="35" fillId="0" borderId="3322">
      <alignment horizontal="center" vertical="center"/>
      <protection locked="0"/>
    </xf>
    <xf numFmtId="235" fontId="35" fillId="0" borderId="3322">
      <alignment horizontal="center" vertical="center"/>
      <protection locked="0"/>
    </xf>
    <xf numFmtId="233" fontId="35" fillId="0" borderId="3322">
      <alignment horizontal="center" vertical="center"/>
      <protection locked="0"/>
    </xf>
    <xf numFmtId="323" fontId="3" fillId="23" borderId="3294" applyFill="0" applyBorder="0" applyAlignment="0">
      <alignment horizontal="centerContinuous"/>
    </xf>
    <xf numFmtId="175" fontId="3" fillId="9" borderId="3165" applyNumberFormat="0" applyFont="0" applyBorder="0" applyAlignment="0">
      <alignment horizontal="centerContinuous"/>
    </xf>
    <xf numFmtId="233" fontId="35" fillId="0" borderId="3358">
      <alignment horizontal="center" vertical="center"/>
      <protection locked="0"/>
    </xf>
    <xf numFmtId="235" fontId="35" fillId="0" borderId="3346">
      <alignment horizontal="right" vertical="center"/>
      <protection locked="0"/>
    </xf>
    <xf numFmtId="234" fontId="35" fillId="0" borderId="3346">
      <alignment horizontal="right" vertical="center"/>
      <protection locked="0"/>
    </xf>
    <xf numFmtId="233" fontId="35" fillId="0" borderId="3346">
      <alignment horizontal="right" vertical="center"/>
      <protection locked="0"/>
    </xf>
    <xf numFmtId="233" fontId="35" fillId="0" borderId="3346">
      <alignment horizontal="center" vertical="center"/>
      <protection locked="0"/>
    </xf>
    <xf numFmtId="15" fontId="35" fillId="0" borderId="3346">
      <alignment horizontal="center" vertical="center"/>
      <protection locked="0"/>
    </xf>
    <xf numFmtId="0" fontId="95" fillId="0" borderId="3345" applyNumberFormat="0" applyFill="0" applyAlignment="0" applyProtection="0"/>
    <xf numFmtId="4" fontId="27" fillId="19" borderId="3351" applyNumberFormat="0" applyProtection="0">
      <alignment horizontal="left" vertical="center" indent="1"/>
    </xf>
    <xf numFmtId="274" fontId="35" fillId="0" borderId="3373"/>
    <xf numFmtId="244" fontId="85" fillId="0" borderId="3372"/>
    <xf numFmtId="234" fontId="35" fillId="0" borderId="3370">
      <alignment horizontal="right" vertical="center"/>
      <protection locked="0"/>
    </xf>
    <xf numFmtId="234" fontId="35" fillId="0" borderId="3370">
      <alignment horizontal="center" vertical="center"/>
      <protection locked="0"/>
    </xf>
    <xf numFmtId="233" fontId="35" fillId="0" borderId="3370">
      <alignment horizontal="center" vertical="center"/>
      <protection locked="0"/>
    </xf>
    <xf numFmtId="1" fontId="3" fillId="1" borderId="3340">
      <protection locked="0"/>
    </xf>
    <xf numFmtId="311" fontId="219" fillId="0" borderId="3341" applyBorder="0">
      <protection locked="0"/>
    </xf>
    <xf numFmtId="274" fontId="35" fillId="0" borderId="3218"/>
    <xf numFmtId="240" fontId="26" fillId="0" borderId="3201" applyFill="0"/>
    <xf numFmtId="1" fontId="3" fillId="1" borderId="3364">
      <protection locked="0"/>
    </xf>
    <xf numFmtId="274" fontId="35" fillId="0" borderId="3277"/>
    <xf numFmtId="240" fontId="26" fillId="0" borderId="3272" applyFill="0"/>
    <xf numFmtId="240" fontId="26" fillId="0" borderId="3368" applyFill="0"/>
    <xf numFmtId="244" fontId="85" fillId="0" borderId="3217"/>
    <xf numFmtId="0" fontId="103" fillId="38" borderId="3323"/>
    <xf numFmtId="0" fontId="103" fillId="38" borderId="3228"/>
    <xf numFmtId="236" fontId="35" fillId="0" borderId="3274">
      <alignment horizontal="center" vertical="center"/>
      <protection locked="0"/>
    </xf>
    <xf numFmtId="235" fontId="35" fillId="0" borderId="3274">
      <alignment horizontal="center" vertical="center"/>
      <protection locked="0"/>
    </xf>
    <xf numFmtId="15" fontId="35" fillId="0" borderId="3274">
      <alignment horizontal="center" vertical="center"/>
      <protection locked="0"/>
    </xf>
    <xf numFmtId="0" fontId="95" fillId="0" borderId="3273" applyNumberFormat="0" applyFill="0" applyAlignment="0" applyProtection="0"/>
    <xf numFmtId="0" fontId="104" fillId="43" borderId="3117" applyProtection="0"/>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235" fontId="35" fillId="0" borderId="3322">
      <alignment horizontal="right" vertical="center"/>
      <protection locked="0"/>
    </xf>
    <xf numFmtId="233" fontId="35" fillId="0" borderId="3322">
      <alignment horizontal="right" vertical="center"/>
      <protection locked="0"/>
    </xf>
    <xf numFmtId="232" fontId="35" fillId="0" borderId="3322">
      <alignment horizontal="right" vertical="center"/>
      <protection locked="0"/>
    </xf>
    <xf numFmtId="233" fontId="35" fillId="0" borderId="3322">
      <alignment horizontal="center" vertical="center"/>
      <protection locked="0"/>
    </xf>
    <xf numFmtId="244" fontId="85" fillId="0" borderId="3348"/>
    <xf numFmtId="233" fontId="35" fillId="0" borderId="3346">
      <alignment horizontal="center" vertical="center"/>
      <protection locked="0"/>
    </xf>
    <xf numFmtId="233" fontId="35" fillId="0" borderId="3250">
      <alignment horizontal="right" vertical="center"/>
      <protection locked="0"/>
    </xf>
    <xf numFmtId="236" fontId="35" fillId="0" borderId="3250">
      <alignment horizontal="center" vertical="center"/>
      <protection locked="0"/>
    </xf>
    <xf numFmtId="15" fontId="35" fillId="0" borderId="3250">
      <alignment horizontal="center" vertical="center"/>
      <protection locked="0"/>
    </xf>
    <xf numFmtId="232" fontId="35" fillId="0" borderId="3346">
      <alignment horizontal="center" vertical="center"/>
      <protection locked="0"/>
    </xf>
    <xf numFmtId="0" fontId="88" fillId="0" borderId="3165"/>
    <xf numFmtId="0" fontId="95" fillId="0" borderId="3357" applyNumberFormat="0" applyFill="0" applyAlignment="0" applyProtection="0"/>
    <xf numFmtId="233" fontId="35" fillId="0" borderId="3358">
      <alignment horizontal="center" vertical="center"/>
      <protection locked="0"/>
    </xf>
    <xf numFmtId="236" fontId="35" fillId="0" borderId="3358">
      <alignment horizontal="center" vertical="center"/>
      <protection locked="0"/>
    </xf>
    <xf numFmtId="0" fontId="35" fillId="0" borderId="3358">
      <alignment vertical="center"/>
      <protection locked="0"/>
    </xf>
    <xf numFmtId="232" fontId="35" fillId="0" borderId="3358">
      <alignment horizontal="right" vertical="center"/>
      <protection locked="0"/>
    </xf>
    <xf numFmtId="233" fontId="35" fillId="0" borderId="3358">
      <alignment horizontal="right" vertical="center"/>
      <protection locked="0"/>
    </xf>
    <xf numFmtId="236"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6" fontId="35" fillId="0" borderId="3310">
      <alignment horizontal="right" vertical="center"/>
      <protection locked="0"/>
    </xf>
    <xf numFmtId="234" fontId="35" fillId="0" borderId="3333">
      <alignment horizontal="center" vertical="center"/>
      <protection locked="0"/>
    </xf>
    <xf numFmtId="235" fontId="35" fillId="0" borderId="3333">
      <alignment horizontal="center" vertical="center"/>
      <protection locked="0"/>
    </xf>
    <xf numFmtId="232" fontId="35" fillId="0" borderId="3333">
      <alignment horizontal="right" vertical="center"/>
      <protection locked="0"/>
    </xf>
    <xf numFmtId="237" fontId="35" fillId="0" borderId="3333">
      <alignment horizontal="right" vertical="center"/>
      <protection locked="0"/>
    </xf>
    <xf numFmtId="233" fontId="35" fillId="0" borderId="3333">
      <alignment horizontal="right" vertical="center"/>
      <protection locked="0"/>
    </xf>
    <xf numFmtId="236" fontId="35" fillId="0" borderId="3333">
      <alignment horizontal="right" vertical="center"/>
      <protection locked="0"/>
    </xf>
    <xf numFmtId="0" fontId="95" fillId="0" borderId="3285" applyNumberFormat="0" applyFill="0" applyAlignment="0" applyProtection="0"/>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7"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240" fontId="26" fillId="0" borderId="3380" applyFill="0"/>
    <xf numFmtId="244" fontId="85" fillId="0" borderId="3288"/>
    <xf numFmtId="270" fontId="115" fillId="46" borderId="3124">
      <protection hidden="1"/>
    </xf>
    <xf numFmtId="240" fontId="26" fillId="0" borderId="3320" applyFill="0"/>
    <xf numFmtId="0" fontId="95" fillId="0" borderId="3261" applyNumberFormat="0" applyFill="0" applyAlignment="0" applyProtection="0"/>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3" fontId="35" fillId="0" borderId="3262">
      <alignment horizontal="right" vertical="center"/>
      <protection locked="0"/>
    </xf>
    <xf numFmtId="235" fontId="35" fillId="0" borderId="3262">
      <alignment horizontal="right"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63"/>
    <xf numFmtId="8" fontId="141" fillId="0" borderId="3132">
      <protection locked="0"/>
    </xf>
    <xf numFmtId="0" fontId="103" fillId="38" borderId="3239"/>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6" fontId="35" fillId="0" borderId="3238">
      <alignment horizontal="center"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44" fontId="85" fillId="0" borderId="3240"/>
    <xf numFmtId="0" fontId="85" fillId="0" borderId="3362"/>
    <xf numFmtId="0" fontId="148" fillId="0" borderId="3379" applyNumberFormat="0" applyAlignment="0" applyProtection="0">
      <alignment horizontal="left" vertical="center"/>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39"/>
    <xf numFmtId="240" fontId="26" fillId="0" borderId="3284" applyFill="0"/>
    <xf numFmtId="274" fontId="35" fillId="0" borderId="3289"/>
    <xf numFmtId="0" fontId="103" fillId="38" borderId="3228"/>
    <xf numFmtId="244" fontId="85" fillId="0" borderId="3240"/>
    <xf numFmtId="0" fontId="148" fillId="0" borderId="3355" applyNumberFormat="0" applyAlignment="0" applyProtection="0">
      <alignment horizontal="left" vertical="center"/>
    </xf>
    <xf numFmtId="244" fontId="85" fillId="0" borderId="3217"/>
    <xf numFmtId="0" fontId="85" fillId="0" borderId="3314"/>
    <xf numFmtId="0" fontId="59" fillId="74" borderId="3144">
      <alignment horizontal="left" vertical="center" wrapText="1"/>
    </xf>
    <xf numFmtId="15" fontId="35" fillId="0" borderId="3370">
      <alignment horizontal="center" vertical="center"/>
      <protection locked="0"/>
    </xf>
    <xf numFmtId="233"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0" fontId="35" fillId="0" borderId="3370">
      <alignment vertical="center"/>
      <protection locked="0"/>
    </xf>
    <xf numFmtId="234" fontId="35" fillId="0" borderId="3370">
      <alignment horizontal="right" vertical="center"/>
      <protection locked="0"/>
    </xf>
    <xf numFmtId="232" fontId="35" fillId="0" borderId="3383">
      <alignment horizontal="center" vertical="center"/>
      <protection locked="0"/>
    </xf>
    <xf numFmtId="236" fontId="35" fillId="0" borderId="3383">
      <alignment horizontal="center" vertical="center"/>
      <protection locked="0"/>
    </xf>
    <xf numFmtId="0" fontId="35" fillId="0" borderId="3358">
      <alignment vertical="center"/>
      <protection locked="0"/>
    </xf>
    <xf numFmtId="236" fontId="35" fillId="0" borderId="3358">
      <alignment horizontal="right" vertical="center"/>
      <protection locked="0"/>
    </xf>
    <xf numFmtId="0" fontId="103" fillId="38" borderId="3359"/>
    <xf numFmtId="0" fontId="85" fillId="0" borderId="3290"/>
    <xf numFmtId="0" fontId="148" fillId="0" borderId="3307" applyNumberFormat="0" applyAlignment="0" applyProtection="0">
      <alignment horizontal="left" vertical="center"/>
    </xf>
    <xf numFmtId="0" fontId="85" fillId="0" borderId="3362"/>
    <xf numFmtId="240" fontId="26" fillId="0" borderId="3236" applyFill="0"/>
    <xf numFmtId="274" fontId="35" fillId="0" borderId="3241"/>
    <xf numFmtId="311" fontId="219" fillId="0" borderId="3353" applyBorder="0">
      <protection locked="0"/>
    </xf>
    <xf numFmtId="4" fontId="27" fillId="19" borderId="3338" applyNumberFormat="0" applyProtection="0">
      <alignment horizontal="left" vertical="center" indent="1"/>
    </xf>
    <xf numFmtId="0" fontId="95" fillId="0" borderId="3332" applyNumberFormat="0" applyFill="0" applyAlignment="0" applyProtection="0"/>
    <xf numFmtId="15" fontId="35" fillId="0" borderId="3333">
      <alignment horizontal="center" vertical="center"/>
      <protection locked="0"/>
    </xf>
    <xf numFmtId="233" fontId="35" fillId="0" borderId="3333">
      <alignment horizontal="center" vertical="center"/>
      <protection locked="0"/>
    </xf>
    <xf numFmtId="0" fontId="35" fillId="0" borderId="3333">
      <alignment vertical="center"/>
      <protection locked="0"/>
    </xf>
    <xf numFmtId="232" fontId="35" fillId="0" borderId="3333">
      <alignment horizontal="right" vertical="center"/>
      <protection locked="0"/>
    </xf>
    <xf numFmtId="233" fontId="35" fillId="0" borderId="3333">
      <alignment horizontal="right" vertical="center"/>
      <protection locked="0"/>
    </xf>
    <xf numFmtId="235" fontId="35" fillId="0" borderId="3333">
      <alignment horizontal="right" vertical="center"/>
      <protection locked="0"/>
    </xf>
    <xf numFmtId="240" fontId="26" fillId="0" borderId="3201" applyFill="0"/>
    <xf numFmtId="274" fontId="35" fillId="0" borderId="3218"/>
    <xf numFmtId="0" fontId="103" fillId="38" borderId="3334"/>
    <xf numFmtId="244" fontId="85" fillId="0" borderId="3335"/>
    <xf numFmtId="274" fontId="35" fillId="0" borderId="3336"/>
    <xf numFmtId="0" fontId="85" fillId="0" borderId="3337"/>
    <xf numFmtId="0" fontId="85" fillId="0" borderId="3387"/>
    <xf numFmtId="0" fontId="92" fillId="0" borderId="3124" applyNumberFormat="0" applyFill="0" applyBorder="0" applyAlignment="0" applyProtection="0"/>
    <xf numFmtId="232" fontId="35" fillId="0" borderId="3333">
      <alignment horizontal="center" vertical="center"/>
      <protection locked="0"/>
    </xf>
    <xf numFmtId="234" fontId="35" fillId="0" borderId="3333">
      <alignment horizontal="center" vertical="center"/>
      <protection locked="0"/>
    </xf>
    <xf numFmtId="237" fontId="35" fillId="0" borderId="3333">
      <alignment horizontal="right" vertical="center"/>
      <protection locked="0"/>
    </xf>
    <xf numFmtId="0" fontId="85" fillId="0" borderId="3266"/>
    <xf numFmtId="323" fontId="3" fillId="23" borderId="3282" applyFill="0" applyBorder="0" applyAlignment="0">
      <alignment horizontal="centerContinuous"/>
    </xf>
    <xf numFmtId="0" fontId="85" fillId="0" borderId="3337"/>
    <xf numFmtId="0" fontId="35" fillId="0" borderId="3322">
      <alignment vertical="center"/>
      <protection locked="0"/>
    </xf>
    <xf numFmtId="234" fontId="35" fillId="0" borderId="3333">
      <alignment horizontal="right" vertical="center"/>
      <protection locked="0"/>
    </xf>
    <xf numFmtId="274" fontId="35" fillId="0" borderId="3325"/>
    <xf numFmtId="235" fontId="35" fillId="0" borderId="3370">
      <alignment horizontal="right"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0" fontId="35" fillId="0" borderId="3322">
      <alignment vertical="center"/>
      <protection locked="0"/>
    </xf>
    <xf numFmtId="237" fontId="35" fillId="0" borderId="3322">
      <alignment horizontal="right" vertical="center"/>
      <protection locked="0"/>
    </xf>
    <xf numFmtId="0" fontId="85" fillId="0" borderId="3242"/>
    <xf numFmtId="237"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311" fontId="219" fillId="0" borderId="3281" applyBorder="0">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323" fontId="3" fillId="23" borderId="3258" applyFill="0" applyBorder="0" applyAlignment="0">
      <alignment horizontal="centerContinuous"/>
    </xf>
    <xf numFmtId="233" fontId="35" fillId="0" borderId="3310">
      <alignment horizontal="right" vertical="center"/>
      <protection locked="0"/>
    </xf>
    <xf numFmtId="234" fontId="35" fillId="0" borderId="3310">
      <alignment horizontal="right" vertical="center"/>
      <protection locked="0"/>
    </xf>
    <xf numFmtId="1" fontId="3" fillId="1" borderId="3280">
      <protection locked="0"/>
    </xf>
    <xf numFmtId="244" fontId="85" fillId="0" borderId="3312"/>
    <xf numFmtId="311" fontId="219" fillId="0" borderId="3305" applyBorder="0">
      <protection locked="0"/>
    </xf>
    <xf numFmtId="0" fontId="18" fillId="0" borderId="3124" applyNumberFormat="0" applyFill="0" applyBorder="0" applyAlignment="0" applyProtection="0"/>
    <xf numFmtId="234"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4" fontId="35" fillId="0" borderId="3310">
      <alignment horizontal="right" vertical="center"/>
      <protection locked="0"/>
    </xf>
    <xf numFmtId="0" fontId="103" fillId="38" borderId="3311"/>
    <xf numFmtId="244" fontId="85" fillId="0" borderId="3335"/>
    <xf numFmtId="202" fontId="115" fillId="18" borderId="3124">
      <alignment horizontal="right"/>
      <protection hidden="1"/>
    </xf>
    <xf numFmtId="0" fontId="85" fillId="0" borderId="3242"/>
    <xf numFmtId="0" fontId="85" fillId="0" borderId="3314"/>
    <xf numFmtId="236" fontId="35" fillId="0" borderId="3370">
      <alignment horizontal="center" vertical="center"/>
      <protection locked="0"/>
    </xf>
    <xf numFmtId="232" fontId="35" fillId="0" borderId="3370">
      <alignment horizontal="right" vertical="center"/>
      <protection locked="0"/>
    </xf>
    <xf numFmtId="234" fontId="35" fillId="0" borderId="3346">
      <alignment horizontal="center" vertical="center"/>
      <protection locked="0"/>
    </xf>
    <xf numFmtId="4" fontId="27" fillId="19" borderId="3327" applyNumberFormat="0" applyProtection="0">
      <alignment horizontal="left" vertical="center" indent="1"/>
    </xf>
    <xf numFmtId="311" fontId="219" fillId="0" borderId="3305" applyBorder="0">
      <protection locked="0"/>
    </xf>
    <xf numFmtId="232" fontId="35" fillId="0" borderId="3322">
      <alignment horizontal="center" vertical="center"/>
      <protection locked="0"/>
    </xf>
    <xf numFmtId="4" fontId="27" fillId="19" borderId="3291" applyNumberFormat="0" applyProtection="0">
      <alignment horizontal="left" vertical="center" indent="1"/>
    </xf>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1" fontId="3" fillId="1" borderId="3256">
      <protection locked="0"/>
    </xf>
    <xf numFmtId="235" fontId="35" fillId="0" borderId="3286">
      <alignment horizontal="center" vertical="center"/>
      <protection locked="0"/>
    </xf>
    <xf numFmtId="0" fontId="103" fillId="38" borderId="3287"/>
    <xf numFmtId="274" fontId="35" fillId="0" borderId="3289"/>
    <xf numFmtId="0" fontId="85" fillId="0" borderId="3290"/>
    <xf numFmtId="234" fontId="35" fillId="0" borderId="3358">
      <alignment horizontal="center" vertical="center"/>
      <protection locked="0"/>
    </xf>
    <xf numFmtId="0" fontId="85" fillId="0" borderId="3326"/>
    <xf numFmtId="237" fontId="35" fillId="0" borderId="3310">
      <alignment horizontal="right" vertical="center"/>
      <protection locked="0"/>
    </xf>
    <xf numFmtId="0" fontId="95" fillId="0" borderId="3285" applyNumberFormat="0" applyFill="0" applyAlignment="0" applyProtection="0"/>
    <xf numFmtId="0" fontId="85" fillId="0" borderId="3231"/>
    <xf numFmtId="232" fontId="35" fillId="0" borderId="3286">
      <alignment horizontal="center" vertical="center"/>
      <protection locked="0"/>
    </xf>
    <xf numFmtId="233" fontId="35" fillId="0" borderId="3286">
      <alignment horizontal="center" vertical="center"/>
      <protection locked="0"/>
    </xf>
    <xf numFmtId="235"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74" fontId="35" fillId="0" borderId="3313"/>
    <xf numFmtId="274" fontId="35" fillId="0" borderId="3289"/>
    <xf numFmtId="0" fontId="85" fillId="0" borderId="3290"/>
    <xf numFmtId="0" fontId="85" fillId="0" borderId="3326"/>
    <xf numFmtId="15" fontId="35" fillId="0" borderId="3322">
      <alignment horizontal="center" vertical="center"/>
      <protection locked="0"/>
    </xf>
    <xf numFmtId="4" fontId="27" fillId="19" borderId="3297" applyNumberFormat="0" applyProtection="0">
      <alignment horizontal="left" vertical="center" indent="1"/>
    </xf>
    <xf numFmtId="236" fontId="35" fillId="0" borderId="3370">
      <alignment horizontal="center" vertical="center"/>
      <protection locked="0"/>
    </xf>
    <xf numFmtId="323" fontId="3" fillId="23" borderId="3234" applyFill="0" applyBorder="0" applyAlignment="0">
      <alignment horizontal="centerContinuous"/>
    </xf>
    <xf numFmtId="232" fontId="35" fillId="0" borderId="3250">
      <alignment horizontal="right" vertical="center"/>
      <protection locked="0"/>
    </xf>
    <xf numFmtId="236" fontId="35" fillId="0" borderId="3262">
      <alignment horizontal="center" vertical="center"/>
      <protection locked="0"/>
    </xf>
    <xf numFmtId="0" fontId="35" fillId="0" borderId="3262">
      <alignment vertical="center"/>
      <protection locked="0"/>
    </xf>
    <xf numFmtId="237" fontId="35" fillId="0" borderId="3262">
      <alignment horizontal="right" vertical="center"/>
      <protection locked="0"/>
    </xf>
    <xf numFmtId="233"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0" fontId="85" fillId="0" borderId="3266"/>
    <xf numFmtId="234" fontId="35" fillId="0" borderId="3286">
      <alignment horizontal="center" vertical="center"/>
      <protection locked="0"/>
    </xf>
    <xf numFmtId="244" fontId="85" fillId="0" borderId="3324"/>
    <xf numFmtId="237" fontId="35" fillId="0" borderId="3346">
      <alignment horizontal="right" vertical="center"/>
      <protection locked="0"/>
    </xf>
    <xf numFmtId="234" fontId="35" fillId="0" borderId="3322">
      <alignment horizontal="right" vertical="center"/>
      <protection locked="0"/>
    </xf>
    <xf numFmtId="0" fontId="95" fillId="0" borderId="3261" applyNumberFormat="0" applyFill="0" applyAlignment="0" applyProtection="0"/>
    <xf numFmtId="15" fontId="35" fillId="0" borderId="3262">
      <alignment horizontal="center" vertical="center"/>
      <protection locked="0"/>
    </xf>
    <xf numFmtId="233" fontId="35" fillId="0" borderId="3262">
      <alignment horizontal="center" vertical="center"/>
      <protection locked="0"/>
    </xf>
    <xf numFmtId="234"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7"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103" fillId="38" borderId="3263"/>
    <xf numFmtId="0" fontId="148" fillId="0" borderId="3200" applyNumberFormat="0" applyAlignment="0" applyProtection="0">
      <alignment horizontal="left" vertical="center"/>
    </xf>
    <xf numFmtId="236" fontId="35" fillId="0" borderId="3322">
      <alignment horizontal="center" vertical="center"/>
      <protection locked="0"/>
    </xf>
    <xf numFmtId="233" fontId="35" fillId="0" borderId="3322">
      <alignment horizontal="center" vertical="center"/>
      <protection locked="0"/>
    </xf>
    <xf numFmtId="323" fontId="3" fillId="23" borderId="3306" applyFill="0" applyBorder="0" applyAlignment="0">
      <alignment horizontal="centerContinuous"/>
    </xf>
    <xf numFmtId="236" fontId="35" fillId="0" borderId="3322">
      <alignment horizontal="center" vertical="center"/>
      <protection locked="0"/>
    </xf>
    <xf numFmtId="237" fontId="35" fillId="0" borderId="3286">
      <alignment horizontal="right" vertical="center"/>
      <protection locked="0"/>
    </xf>
    <xf numFmtId="15" fontId="35" fillId="0" borderId="3322">
      <alignment horizontal="center" vertical="center"/>
      <protection locked="0"/>
    </xf>
    <xf numFmtId="4" fontId="27" fillId="19" borderId="3363" applyNumberFormat="0" applyProtection="0">
      <alignment horizontal="left" vertical="center" indent="1"/>
    </xf>
    <xf numFmtId="0" fontId="103" fillId="38" borderId="3300"/>
    <xf numFmtId="323" fontId="3" fillId="23" borderId="3199" applyFill="0" applyBorder="0" applyAlignment="0">
      <alignment horizontal="centerContinuous"/>
    </xf>
    <xf numFmtId="235" fontId="35" fillId="0" borderId="3250">
      <alignment horizontal="right" vertical="center"/>
      <protection locked="0"/>
    </xf>
    <xf numFmtId="237" fontId="35" fillId="0" borderId="3383">
      <alignment horizontal="right" vertical="center"/>
      <protection locked="0"/>
    </xf>
    <xf numFmtId="232" fontId="35" fillId="0" borderId="3358">
      <alignment horizontal="right" vertical="center"/>
      <protection locked="0"/>
    </xf>
    <xf numFmtId="232" fontId="35" fillId="0" borderId="3322">
      <alignment horizontal="right" vertical="center"/>
      <protection locked="0"/>
    </xf>
    <xf numFmtId="232" fontId="35" fillId="0" borderId="3358">
      <alignment horizontal="center" vertical="center"/>
      <protection locked="0"/>
    </xf>
    <xf numFmtId="311" fontId="219" fillId="0" borderId="3233" applyBorder="0">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6" fontId="35" fillId="0" borderId="3238">
      <alignment horizontal="center" vertical="center"/>
      <protection locked="0"/>
    </xf>
    <xf numFmtId="232" fontId="35" fillId="0" borderId="3238">
      <alignment horizontal="right" vertical="center"/>
      <protection locked="0"/>
    </xf>
    <xf numFmtId="237"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1" fontId="3" fillId="1" borderId="3232">
      <protection locked="0"/>
    </xf>
    <xf numFmtId="0" fontId="103" fillId="38" borderId="3239"/>
    <xf numFmtId="311" fontId="219" fillId="0" borderId="3233" applyBorder="0">
      <protection locked="0"/>
    </xf>
    <xf numFmtId="234" fontId="35" fillId="0" borderId="3383">
      <alignment horizontal="right" vertical="center"/>
      <protection locked="0"/>
    </xf>
    <xf numFmtId="232" fontId="35" fillId="0" borderId="3322">
      <alignment horizontal="right" vertical="center"/>
      <protection locked="0"/>
    </xf>
    <xf numFmtId="234" fontId="35" fillId="0" borderId="3333">
      <alignment horizontal="center" vertical="center"/>
      <protection locked="0"/>
    </xf>
    <xf numFmtId="237" fontId="35" fillId="0" borderId="3262">
      <alignment horizontal="right" vertical="center"/>
      <protection locked="0"/>
    </xf>
    <xf numFmtId="234" fontId="35" fillId="0" borderId="3262">
      <alignment horizontal="right" vertical="center"/>
      <protection locked="0"/>
    </xf>
    <xf numFmtId="236" fontId="35" fillId="0" borderId="3262">
      <alignment horizontal="right"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4" fontId="35" fillId="0" borderId="3238">
      <alignment horizontal="right" vertical="center"/>
      <protection locked="0"/>
    </xf>
    <xf numFmtId="0" fontId="103" fillId="38" borderId="3239"/>
    <xf numFmtId="244" fontId="85" fillId="0" borderId="3240"/>
    <xf numFmtId="274" fontId="35" fillId="0" borderId="3265"/>
    <xf numFmtId="4" fontId="27" fillId="19" borderId="3375" applyNumberFormat="0" applyProtection="0">
      <alignment horizontal="left" vertical="center" indent="1"/>
    </xf>
    <xf numFmtId="311" fontId="219" fillId="0" borderId="3353" applyBorder="0">
      <protection locked="0"/>
    </xf>
    <xf numFmtId="274" fontId="35" fillId="0" borderId="3241"/>
    <xf numFmtId="232" fontId="35" fillId="0" borderId="3333">
      <alignment horizontal="center" vertical="center"/>
      <protection locked="0"/>
    </xf>
    <xf numFmtId="233" fontId="35" fillId="0" borderId="3322">
      <alignment horizontal="center" vertical="center"/>
      <protection locked="0"/>
    </xf>
    <xf numFmtId="274" fontId="35" fillId="0" borderId="3361"/>
    <xf numFmtId="311" fontId="219" fillId="0" borderId="3317" applyBorder="0">
      <protection locked="0"/>
    </xf>
    <xf numFmtId="235" fontId="35" fillId="0" borderId="3310">
      <alignment horizontal="right" vertical="center"/>
      <protection locked="0"/>
    </xf>
    <xf numFmtId="235" fontId="35" fillId="0" borderId="3322">
      <alignment horizontal="right" vertical="center"/>
      <protection locked="0"/>
    </xf>
    <xf numFmtId="233" fontId="35" fillId="0" borderId="3262">
      <alignment horizontal="center" vertical="center"/>
      <protection locked="0"/>
    </xf>
    <xf numFmtId="235" fontId="35" fillId="0" borderId="3286">
      <alignment horizontal="right" vertical="center"/>
      <protection locked="0"/>
    </xf>
    <xf numFmtId="8" fontId="141" fillId="0" borderId="3132">
      <protection locked="0"/>
    </xf>
    <xf numFmtId="0" fontId="95" fillId="0" borderId="3285" applyNumberFormat="0" applyFill="0" applyAlignment="0" applyProtection="0"/>
    <xf numFmtId="236" fontId="35" fillId="0" borderId="3299">
      <alignment horizontal="right" vertical="center"/>
      <protection locked="0"/>
    </xf>
    <xf numFmtId="0" fontId="35" fillId="0" borderId="3250">
      <alignment vertical="center"/>
      <protection locked="0"/>
    </xf>
    <xf numFmtId="232" fontId="35" fillId="0" borderId="3250">
      <alignment horizontal="center" vertical="center"/>
      <protection locked="0"/>
    </xf>
    <xf numFmtId="236" fontId="35" fillId="0" borderId="3250">
      <alignment horizontal="right" vertical="center"/>
      <protection locked="0"/>
    </xf>
    <xf numFmtId="4" fontId="27" fillId="19" borderId="3267" applyNumberFormat="0" applyProtection="0">
      <alignment horizontal="left" vertical="center" indent="1"/>
    </xf>
    <xf numFmtId="311" fontId="219" fillId="0" borderId="3210" applyBorder="0">
      <protection locked="0"/>
    </xf>
    <xf numFmtId="232" fontId="35" fillId="0" borderId="3262">
      <alignment horizontal="center" vertical="center"/>
      <protection locked="0"/>
    </xf>
    <xf numFmtId="236" fontId="35" fillId="0" borderId="3250">
      <alignment horizontal="center" vertical="center"/>
      <protection locked="0"/>
    </xf>
    <xf numFmtId="237" fontId="35" fillId="0" borderId="3370">
      <alignment horizontal="right" vertical="center"/>
      <protection locked="0"/>
    </xf>
    <xf numFmtId="1" fontId="3" fillId="1" borderId="3116">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244" fontId="85" fillId="0" borderId="3240"/>
    <xf numFmtId="274" fontId="35" fillId="0" borderId="3241"/>
    <xf numFmtId="15" fontId="35" fillId="0" borderId="3310">
      <alignment horizontal="center" vertical="center"/>
      <protection locked="0"/>
    </xf>
    <xf numFmtId="0" fontId="85" fillId="0" borderId="3242"/>
    <xf numFmtId="311" fontId="219" fillId="0" borderId="3305" applyBorder="0">
      <protection locked="0"/>
    </xf>
    <xf numFmtId="311" fontId="219" fillId="0" borderId="3210" applyBorder="0">
      <protection locked="0"/>
    </xf>
    <xf numFmtId="240" fontId="26" fillId="0" borderId="3308" applyFill="0"/>
    <xf numFmtId="15" fontId="35" fillId="0" borderId="3358">
      <alignment horizontal="center" vertical="center"/>
      <protection locked="0"/>
    </xf>
    <xf numFmtId="232" fontId="35" fillId="0" borderId="3262">
      <alignment horizontal="right" vertical="center"/>
      <protection locked="0"/>
    </xf>
    <xf numFmtId="236" fontId="35" fillId="0" borderId="3238">
      <alignment horizontal="center" vertical="center"/>
      <protection locked="0"/>
    </xf>
    <xf numFmtId="237" fontId="35" fillId="0" borderId="3238">
      <alignment horizontal="right" vertical="center"/>
      <protection locked="0"/>
    </xf>
    <xf numFmtId="234" fontId="35" fillId="0" borderId="3238">
      <alignment horizontal="right" vertical="center"/>
      <protection locked="0"/>
    </xf>
    <xf numFmtId="244" fontId="85" fillId="0" borderId="3264"/>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244" fontId="85" fillId="0" borderId="3240"/>
    <xf numFmtId="0" fontId="85" fillId="0" borderId="3337"/>
    <xf numFmtId="323" fontId="3" fillId="23" borderId="3329" applyFill="0" applyBorder="0" applyAlignment="0">
      <alignment horizontal="centerContinuous"/>
    </xf>
    <xf numFmtId="274" fontId="35" fillId="0" borderId="3361"/>
    <xf numFmtId="274" fontId="35" fillId="0" borderId="3241"/>
    <xf numFmtId="271" fontId="115" fillId="18" borderId="3124">
      <alignment horizontal="right"/>
    </xf>
    <xf numFmtId="4" fontId="27" fillId="19" borderId="3327" applyNumberFormat="0" applyProtection="0">
      <alignment horizontal="left" vertical="center" indent="1"/>
    </xf>
    <xf numFmtId="235" fontId="35" fillId="0" borderId="3286">
      <alignment horizontal="right" vertical="center"/>
      <protection locked="0"/>
    </xf>
    <xf numFmtId="4" fontId="27" fillId="19" borderId="3315" applyNumberFormat="0" applyProtection="0">
      <alignment horizontal="left" vertical="center" indent="1"/>
    </xf>
    <xf numFmtId="232" fontId="35" fillId="0" borderId="3310">
      <alignment horizontal="right" vertical="center"/>
      <protection locked="0"/>
    </xf>
    <xf numFmtId="244" fontId="85" fillId="0" borderId="3240"/>
    <xf numFmtId="0" fontId="85" fillId="0" borderId="3242"/>
    <xf numFmtId="235" fontId="35" fillId="0" borderId="3370">
      <alignment horizontal="center" vertical="center"/>
      <protection locked="0"/>
    </xf>
    <xf numFmtId="4" fontId="27" fillId="19" borderId="3220" applyNumberFormat="0" applyProtection="0">
      <alignment horizontal="left" vertical="center" indent="1"/>
    </xf>
    <xf numFmtId="0" fontId="35" fillId="0" borderId="3250">
      <alignment vertical="center"/>
      <protection locked="0"/>
    </xf>
    <xf numFmtId="311" fontId="219" fillId="0" borderId="3233" applyBorder="0">
      <protection locked="0"/>
    </xf>
    <xf numFmtId="234" fontId="35" fillId="0" borderId="3262">
      <alignment horizontal="right" vertical="center"/>
      <protection locked="0"/>
    </xf>
    <xf numFmtId="244" fontId="85" fillId="0" borderId="3264"/>
    <xf numFmtId="233" fontId="35" fillId="0" borderId="3358">
      <alignment horizontal="center" vertical="center"/>
      <protection locked="0"/>
    </xf>
    <xf numFmtId="233" fontId="35" fillId="0" borderId="3250">
      <alignment horizontal="center" vertical="center"/>
      <protection locked="0"/>
    </xf>
    <xf numFmtId="236" fontId="35" fillId="0" borderId="3262">
      <alignment horizontal="right" vertical="center"/>
      <protection locked="0"/>
    </xf>
    <xf numFmtId="0" fontId="103" fillId="38" borderId="3323"/>
    <xf numFmtId="0" fontId="103" fillId="38" borderId="3287"/>
    <xf numFmtId="4" fontId="27" fillId="19" borderId="3220" applyNumberFormat="0" applyProtection="0">
      <alignment horizontal="left" vertical="center" indent="1"/>
    </xf>
    <xf numFmtId="234" fontId="35" fillId="0" borderId="3238">
      <alignment horizontal="center" vertical="center"/>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17"/>
    <xf numFmtId="274" fontId="35" fillId="0" borderId="3218"/>
    <xf numFmtId="0" fontId="115" fillId="18" borderId="3124" applyProtection="0">
      <alignment horizontal="right"/>
      <protection locked="0"/>
    </xf>
    <xf numFmtId="0" fontId="95" fillId="0" borderId="3285" applyNumberFormat="0" applyFill="0" applyAlignment="0" applyProtection="0"/>
    <xf numFmtId="0" fontId="85" fillId="0" borderId="3231"/>
    <xf numFmtId="244" fontId="85" fillId="0" borderId="3264"/>
    <xf numFmtId="311" fontId="219" fillId="0" borderId="3210" applyBorder="0">
      <protection locked="0"/>
    </xf>
    <xf numFmtId="4" fontId="27" fillId="19" borderId="3220" applyNumberFormat="0" applyProtection="0">
      <alignment horizontal="left" vertical="center" indent="1"/>
    </xf>
    <xf numFmtId="234" fontId="35" fillId="0" borderId="3333">
      <alignment horizontal="right" vertical="center"/>
      <protection locked="0"/>
    </xf>
    <xf numFmtId="244" fontId="85" fillId="0" borderId="3348"/>
    <xf numFmtId="235" fontId="35" fillId="0" borderId="3346">
      <alignment horizontal="center" vertical="center"/>
      <protection locked="0"/>
    </xf>
    <xf numFmtId="232" fontId="35" fillId="0" borderId="3238">
      <alignment horizontal="right" vertical="center"/>
      <protection locked="0"/>
    </xf>
    <xf numFmtId="235" fontId="35" fillId="0" borderId="3238">
      <alignment horizontal="center" vertical="center"/>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17"/>
    <xf numFmtId="244" fontId="85" fillId="0" borderId="3372"/>
    <xf numFmtId="237" fontId="35" fillId="0" borderId="3370">
      <alignment horizontal="right" vertical="center"/>
      <protection locked="0"/>
    </xf>
    <xf numFmtId="0" fontId="103" fillId="38" borderId="3371"/>
    <xf numFmtId="235" fontId="35" fillId="0" borderId="3333">
      <alignment horizontal="center" vertical="center"/>
      <protection locked="0"/>
    </xf>
    <xf numFmtId="274" fontId="35" fillId="0" borderId="3218"/>
    <xf numFmtId="236" fontId="35" fillId="0" borderId="3310">
      <alignment horizontal="right" vertical="center"/>
      <protection locked="0"/>
    </xf>
    <xf numFmtId="235" fontId="35" fillId="0" borderId="3310">
      <alignment horizontal="right" vertical="center"/>
      <protection locked="0"/>
    </xf>
    <xf numFmtId="0" fontId="85" fillId="0" borderId="3231"/>
    <xf numFmtId="15" fontId="35" fillId="0" borderId="3286">
      <alignment horizontal="center" vertical="center"/>
      <protection locked="0"/>
    </xf>
    <xf numFmtId="236" fontId="35" fillId="0" borderId="3286">
      <alignment horizontal="right" vertical="center"/>
      <protection locked="0"/>
    </xf>
    <xf numFmtId="0" fontId="148" fillId="0" borderId="3235" applyNumberFormat="0" applyAlignment="0" applyProtection="0">
      <alignment horizontal="left" vertical="center"/>
    </xf>
    <xf numFmtId="236" fontId="35" fillId="0" borderId="3358">
      <alignment horizontal="center" vertical="center"/>
      <protection locked="0"/>
    </xf>
    <xf numFmtId="234" fontId="35" fillId="0" borderId="3346">
      <alignment horizontal="right" vertical="center"/>
      <protection locked="0"/>
    </xf>
    <xf numFmtId="0" fontId="95" fillId="0" borderId="3321" applyNumberFormat="0" applyFill="0" applyAlignment="0" applyProtection="0"/>
    <xf numFmtId="232" fontId="35" fillId="0" borderId="3322">
      <alignment horizontal="center" vertical="center"/>
      <protection locked="0"/>
    </xf>
    <xf numFmtId="274" fontId="35" fillId="0" borderId="3265"/>
    <xf numFmtId="232" fontId="35" fillId="0" borderId="3262">
      <alignment horizontal="center" vertical="center"/>
      <protection locked="0"/>
    </xf>
    <xf numFmtId="235" fontId="35" fillId="0" borderId="3262">
      <alignment horizontal="center" vertical="center"/>
      <protection locked="0"/>
    </xf>
    <xf numFmtId="235" fontId="35" fillId="0" borderId="3238">
      <alignment horizontal="center" vertical="center"/>
      <protection locked="0"/>
    </xf>
    <xf numFmtId="0" fontId="35" fillId="0" borderId="3238">
      <alignment vertical="center"/>
      <protection locked="0"/>
    </xf>
    <xf numFmtId="236" fontId="35" fillId="0" borderId="3238">
      <alignment horizontal="right" vertical="center"/>
      <protection locked="0"/>
    </xf>
    <xf numFmtId="233" fontId="35" fillId="0" borderId="3238">
      <alignment horizontal="right" vertical="center"/>
      <protection locked="0"/>
    </xf>
    <xf numFmtId="235" fontId="35" fillId="0" borderId="3238">
      <alignment horizontal="right" vertical="center"/>
      <protection locked="0"/>
    </xf>
    <xf numFmtId="240" fontId="26" fillId="0" borderId="3260" applyFill="0"/>
    <xf numFmtId="236" fontId="35" fillId="0" borderId="3333">
      <alignment horizontal="center" vertical="center"/>
      <protection locked="0"/>
    </xf>
    <xf numFmtId="274" fontId="35" fillId="0" borderId="3313"/>
    <xf numFmtId="15" fontId="35" fillId="0" borderId="3333">
      <alignment horizontal="center" vertical="center"/>
      <protection locked="0"/>
    </xf>
    <xf numFmtId="237" fontId="35" fillId="0" borderId="3310">
      <alignment horizontal="right" vertical="center"/>
      <protection locked="0"/>
    </xf>
    <xf numFmtId="15" fontId="35" fillId="0" borderId="3274">
      <alignment horizontal="center" vertical="center"/>
      <protection locked="0"/>
    </xf>
    <xf numFmtId="15" fontId="35" fillId="0" borderId="3358">
      <alignment horizontal="center" vertical="center"/>
      <protection locked="0"/>
    </xf>
    <xf numFmtId="232" fontId="35" fillId="0" borderId="3322">
      <alignment horizontal="right" vertical="center"/>
      <protection locked="0"/>
    </xf>
    <xf numFmtId="274" fontId="35" fillId="0" borderId="3253"/>
    <xf numFmtId="4" fontId="27" fillId="19" borderId="3220" applyNumberFormat="0" applyProtection="0">
      <alignment horizontal="left" vertical="center" indent="1"/>
    </xf>
    <xf numFmtId="233" fontId="35" fillId="0" borderId="3250">
      <alignment horizontal="center" vertical="center"/>
      <protection locked="0"/>
    </xf>
    <xf numFmtId="0" fontId="85" fillId="0" borderId="3254"/>
    <xf numFmtId="311" fontId="219" fillId="0" borderId="3210" applyBorder="0">
      <protection locked="0"/>
    </xf>
    <xf numFmtId="232" fontId="35" fillId="0" borderId="3358">
      <alignment horizontal="right" vertical="center"/>
      <protection locked="0"/>
    </xf>
    <xf numFmtId="244" fontId="85" fillId="0" borderId="3217"/>
    <xf numFmtId="311" fontId="219" fillId="0" borderId="3281" applyBorder="0">
      <protection locked="0"/>
    </xf>
    <xf numFmtId="4" fontId="27" fillId="19" borderId="3220" applyNumberFormat="0" applyProtection="0">
      <alignment horizontal="left" vertical="center" indent="1"/>
    </xf>
    <xf numFmtId="232" fontId="35" fillId="0" borderId="3346">
      <alignment horizontal="right" vertical="center"/>
      <protection locked="0"/>
    </xf>
    <xf numFmtId="237" fontId="35" fillId="0" borderId="3333">
      <alignment horizontal="right" vertical="center"/>
      <protection locked="0"/>
    </xf>
    <xf numFmtId="0" fontId="35" fillId="0" borderId="3346">
      <alignment vertical="center"/>
      <protection locked="0"/>
    </xf>
    <xf numFmtId="233" fontId="35" fillId="0" borderId="3274">
      <alignment horizontal="center" vertical="center"/>
      <protection locked="0"/>
    </xf>
    <xf numFmtId="233" fontId="35" fillId="0" borderId="3262">
      <alignment horizontal="right" vertical="center"/>
      <protection locked="0"/>
    </xf>
    <xf numFmtId="274" fontId="35" fillId="0" borderId="3336"/>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0" fontId="26" fillId="0" borderId="3201" applyFill="0"/>
    <xf numFmtId="274" fontId="35" fillId="0" borderId="3218"/>
    <xf numFmtId="244" fontId="85" fillId="0" borderId="3288"/>
    <xf numFmtId="0" fontId="85" fillId="0" borderId="3231"/>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210" applyBorder="0">
      <protection locked="0"/>
    </xf>
    <xf numFmtId="232" fontId="35" fillId="0" borderId="3346">
      <alignment horizontal="right" vertical="center"/>
      <protection locked="0"/>
    </xf>
    <xf numFmtId="0" fontId="95" fillId="0" borderId="3237" applyNumberFormat="0" applyFill="0" applyAlignment="0" applyProtection="0"/>
    <xf numFmtId="311" fontId="219" fillId="0" borderId="3317" applyBorder="0">
      <protection locked="0"/>
    </xf>
    <xf numFmtId="237" fontId="35" fillId="0" borderId="3322">
      <alignment horizontal="right" vertical="center"/>
      <protection locked="0"/>
    </xf>
    <xf numFmtId="234" fontId="35" fillId="0" borderId="3322">
      <alignment horizontal="right" vertical="center"/>
      <protection locked="0"/>
    </xf>
    <xf numFmtId="234" fontId="35" fillId="0" borderId="3250">
      <alignment horizontal="center" vertical="center"/>
      <protection locked="0"/>
    </xf>
    <xf numFmtId="0" fontId="35" fillId="0" borderId="3250">
      <alignment vertical="center"/>
      <protection locked="0"/>
    </xf>
    <xf numFmtId="244" fontId="85" fillId="0" borderId="3252"/>
    <xf numFmtId="233" fontId="35" fillId="0" borderId="3286">
      <alignment horizontal="center" vertical="center"/>
      <protection locked="0"/>
    </xf>
    <xf numFmtId="4" fontId="27" fillId="19" borderId="3267" applyNumberFormat="0" applyProtection="0">
      <alignment horizontal="left" vertical="center" indent="1"/>
    </xf>
    <xf numFmtId="236" fontId="35" fillId="0" borderId="3322">
      <alignment horizontal="right" vertical="center"/>
      <protection locked="0"/>
    </xf>
    <xf numFmtId="274" fontId="35" fillId="0" borderId="3241"/>
    <xf numFmtId="4" fontId="27" fillId="19" borderId="3220" applyNumberFormat="0" applyProtection="0">
      <alignment horizontal="left" vertical="center" indent="1"/>
    </xf>
    <xf numFmtId="232" fontId="35" fillId="0" borderId="3299">
      <alignment horizontal="right" vertical="center"/>
      <protection locked="0"/>
    </xf>
    <xf numFmtId="244" fontId="85" fillId="0" borderId="3312"/>
    <xf numFmtId="234" fontId="35" fillId="0" borderId="3333">
      <alignment horizontal="right" vertical="center"/>
      <protection locked="0"/>
    </xf>
    <xf numFmtId="233" fontId="35" fillId="0" borderId="3358">
      <alignment horizontal="right" vertical="center"/>
      <protection locked="0"/>
    </xf>
    <xf numFmtId="236" fontId="35" fillId="0" borderId="3346">
      <alignment horizontal="right" vertical="center"/>
      <protection locked="0"/>
    </xf>
    <xf numFmtId="0" fontId="85" fillId="0" borderId="3254"/>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4" fontId="35" fillId="0" borderId="3274">
      <alignment horizontal="right" vertical="center"/>
      <protection locked="0"/>
    </xf>
    <xf numFmtId="0" fontId="103" fillId="38" borderId="3228"/>
    <xf numFmtId="274" fontId="35" fillId="0" borderId="3218"/>
    <xf numFmtId="235" fontId="35" fillId="0" borderId="3322">
      <alignment horizontal="center" vertical="center"/>
      <protection locked="0"/>
    </xf>
    <xf numFmtId="0" fontId="103" fillId="38" borderId="3323"/>
    <xf numFmtId="0" fontId="85" fillId="0" borderId="3231"/>
    <xf numFmtId="232" fontId="35" fillId="0" borderId="3358">
      <alignment horizontal="center" vertical="center"/>
      <protection locked="0"/>
    </xf>
    <xf numFmtId="323" fontId="3" fillId="23" borderId="3199" applyFill="0" applyBorder="0" applyAlignment="0">
      <alignment horizontal="centerContinuous"/>
    </xf>
    <xf numFmtId="311" fontId="219" fillId="0" borderId="3210" applyBorder="0">
      <protection locked="0"/>
    </xf>
    <xf numFmtId="236" fontId="35" fillId="0" borderId="3286">
      <alignment horizontal="center" vertical="center"/>
      <protection locked="0"/>
    </xf>
    <xf numFmtId="0" fontId="103" fillId="38" borderId="3263"/>
    <xf numFmtId="4" fontId="27" fillId="19" borderId="3243" applyNumberFormat="0" applyProtection="0">
      <alignment horizontal="left" vertical="center" indent="1"/>
    </xf>
    <xf numFmtId="15" fontId="35" fillId="0" borderId="3322">
      <alignment horizontal="center" vertical="center"/>
      <protection locked="0"/>
    </xf>
    <xf numFmtId="244" fontId="85" fillId="0" borderId="3301"/>
    <xf numFmtId="235" fontId="35" fillId="0" borderId="3299">
      <alignment horizontal="right" vertical="center"/>
      <protection locked="0"/>
    </xf>
    <xf numFmtId="244" fontId="85" fillId="0" borderId="3360"/>
    <xf numFmtId="236" fontId="35" fillId="0" borderId="3346">
      <alignment horizontal="right" vertical="center"/>
      <protection locked="0"/>
    </xf>
    <xf numFmtId="4" fontId="27" fillId="19" borderId="3243" applyNumberFormat="0" applyProtection="0">
      <alignment horizontal="left" vertical="center" indent="1"/>
    </xf>
    <xf numFmtId="232" fontId="35" fillId="0" borderId="3238">
      <alignment horizontal="center" vertical="center"/>
      <protection locked="0"/>
    </xf>
    <xf numFmtId="311" fontId="219" fillId="0" borderId="3233" applyBorder="0">
      <protection locked="0"/>
    </xf>
    <xf numFmtId="233" fontId="35" fillId="0" borderId="3238">
      <alignment horizontal="right" vertical="center"/>
      <protection locked="0"/>
    </xf>
    <xf numFmtId="0" fontId="148" fillId="0" borderId="3259" applyNumberFormat="0" applyAlignment="0" applyProtection="0">
      <alignment horizontal="left" vertical="center"/>
    </xf>
    <xf numFmtId="271" fontId="115" fillId="18" borderId="3124">
      <alignment horizontal="right"/>
    </xf>
    <xf numFmtId="236" fontId="35" fillId="0" borderId="3322">
      <alignment horizontal="right" vertical="center"/>
      <protection locked="0"/>
    </xf>
    <xf numFmtId="233" fontId="35" fillId="0" borderId="3310">
      <alignment horizontal="right" vertical="center"/>
      <protection locked="0"/>
    </xf>
    <xf numFmtId="4" fontId="27" fillId="19" borderId="3220" applyNumberFormat="0" applyProtection="0">
      <alignment horizontal="left" vertical="center" indent="1"/>
    </xf>
    <xf numFmtId="234" fontId="35" fillId="0" borderId="3346">
      <alignment horizontal="center" vertical="center"/>
      <protection locked="0"/>
    </xf>
    <xf numFmtId="0" fontId="35" fillId="0" borderId="3322">
      <alignment vertical="center"/>
      <protection locked="0"/>
    </xf>
    <xf numFmtId="311" fontId="219" fillId="0" borderId="3377" applyBorder="0">
      <protection locked="0"/>
    </xf>
    <xf numFmtId="233" fontId="35" fillId="0" borderId="3346">
      <alignment horizontal="center" vertical="center"/>
      <protection locked="0"/>
    </xf>
    <xf numFmtId="234" fontId="35" fillId="0" borderId="3250">
      <alignment horizontal="center" vertical="center"/>
      <protection locked="0"/>
    </xf>
    <xf numFmtId="311" fontId="219" fillId="0" borderId="3341" applyBorder="0">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1" fontId="3" fillId="1" borderId="3352">
      <protection locked="0"/>
    </xf>
    <xf numFmtId="274" fontId="35" fillId="0" borderId="3241"/>
    <xf numFmtId="233" fontId="35" fillId="0" borderId="3310">
      <alignment horizontal="center" vertical="center"/>
      <protection locked="0"/>
    </xf>
    <xf numFmtId="0" fontId="85" fillId="0" borderId="3242"/>
    <xf numFmtId="0" fontId="103" fillId="38" borderId="3371"/>
    <xf numFmtId="4" fontId="27" fillId="19" borderId="3338" applyNumberFormat="0" applyProtection="0">
      <alignment horizontal="left" vertical="center" indent="1"/>
    </xf>
    <xf numFmtId="311" fontId="219" fillId="0" borderId="3210" applyBorder="0">
      <protection locked="0"/>
    </xf>
    <xf numFmtId="0" fontId="35" fillId="0" borderId="3124" applyNumberFormat="0" applyFill="0" applyAlignment="0" applyProtection="0"/>
    <xf numFmtId="232" fontId="35" fillId="0" borderId="3262">
      <alignment horizontal="right" vertical="center"/>
      <protection locked="0"/>
    </xf>
    <xf numFmtId="311" fontId="219" fillId="0" borderId="3257" applyBorder="0">
      <protection locked="0"/>
    </xf>
    <xf numFmtId="232" fontId="35" fillId="0" borderId="3322">
      <alignment horizontal="center" vertical="center"/>
      <protection locked="0"/>
    </xf>
    <xf numFmtId="0" fontId="148" fillId="0" borderId="3283" applyNumberFormat="0" applyAlignment="0" applyProtection="0">
      <alignment horizontal="left" vertical="center"/>
    </xf>
    <xf numFmtId="234" fontId="35" fillId="0" borderId="3250">
      <alignment horizontal="right" vertical="center"/>
      <protection locked="0"/>
    </xf>
    <xf numFmtId="233" fontId="35" fillId="0" borderId="3274">
      <alignment horizontal="center" vertical="center"/>
      <protection locked="0"/>
    </xf>
    <xf numFmtId="244" fontId="85" fillId="0" borderId="3348"/>
    <xf numFmtId="311" fontId="219" fillId="0" borderId="3365" applyBorder="0">
      <protection locked="0"/>
    </xf>
    <xf numFmtId="4" fontId="27" fillId="19" borderId="3255" applyNumberFormat="0" applyProtection="0">
      <alignment horizontal="left" vertical="center" indent="1"/>
    </xf>
    <xf numFmtId="0" fontId="103" fillId="38" borderId="3359"/>
    <xf numFmtId="233" fontId="35" fillId="0" borderId="3286">
      <alignment horizontal="right" vertical="center"/>
      <protection locked="0"/>
    </xf>
    <xf numFmtId="237" fontId="35" fillId="0" borderId="3322">
      <alignment horizontal="right" vertical="center"/>
      <protection locked="0"/>
    </xf>
    <xf numFmtId="0" fontId="35" fillId="0" borderId="3383">
      <alignment vertical="center"/>
      <protection locked="0"/>
    </xf>
    <xf numFmtId="234" fontId="35" fillId="0" borderId="3262">
      <alignment horizontal="center" vertical="center"/>
      <protection locked="0"/>
    </xf>
    <xf numFmtId="0" fontId="85" fillId="0" borderId="3242"/>
    <xf numFmtId="244" fontId="85" fillId="0" borderId="3312"/>
    <xf numFmtId="234" fontId="35" fillId="0" borderId="3322">
      <alignment horizontal="center" vertical="center"/>
      <protection locked="0"/>
    </xf>
    <xf numFmtId="233" fontId="35" fillId="0" borderId="3358">
      <alignment horizontal="right" vertical="center"/>
      <protection locked="0"/>
    </xf>
    <xf numFmtId="234" fontId="35" fillId="0" borderId="3322">
      <alignment horizontal="right" vertical="center"/>
      <protection locked="0"/>
    </xf>
    <xf numFmtId="0" fontId="85" fillId="0" borderId="3326"/>
    <xf numFmtId="236" fontId="35" fillId="0" borderId="3333">
      <alignment horizontal="center" vertical="center"/>
      <protection locked="0"/>
    </xf>
    <xf numFmtId="0" fontId="92" fillId="0" borderId="3124" applyNumberFormat="0" applyFill="0" applyBorder="0" applyAlignment="0" applyProtection="0"/>
    <xf numFmtId="0" fontId="95" fillId="0" borderId="3345" applyNumberFormat="0" applyFill="0" applyAlignment="0" applyProtection="0"/>
    <xf numFmtId="232" fontId="35" fillId="0" borderId="3250">
      <alignment horizontal="center" vertical="center"/>
      <protection locked="0"/>
    </xf>
    <xf numFmtId="235" fontId="35" fillId="0" borderId="3250">
      <alignment horizontal="center" vertical="center"/>
      <protection locked="0"/>
    </xf>
    <xf numFmtId="237" fontId="35" fillId="0" borderId="3250">
      <alignment horizontal="right" vertical="center"/>
      <protection locked="0"/>
    </xf>
    <xf numFmtId="236" fontId="35" fillId="0" borderId="3250">
      <alignment horizontal="right" vertical="center"/>
      <protection locked="0"/>
    </xf>
    <xf numFmtId="0" fontId="103" fillId="38" borderId="3251"/>
    <xf numFmtId="235" fontId="35" fillId="0" borderId="3322">
      <alignment horizontal="center" vertical="center"/>
      <protection locked="0"/>
    </xf>
    <xf numFmtId="0" fontId="95" fillId="0" borderId="3321" applyNumberFormat="0" applyFill="0" applyAlignment="0" applyProtection="0"/>
    <xf numFmtId="236" fontId="35" fillId="0" borderId="3322">
      <alignment horizontal="center" vertical="center"/>
      <protection locked="0"/>
    </xf>
    <xf numFmtId="232" fontId="35" fillId="0" borderId="3274">
      <alignment horizontal="center" vertical="center"/>
      <protection locked="0"/>
    </xf>
    <xf numFmtId="237" fontId="35" fillId="0" borderId="3274">
      <alignment horizontal="right" vertical="center"/>
      <protection locked="0"/>
    </xf>
    <xf numFmtId="236" fontId="35" fillId="0" borderId="3274">
      <alignment horizontal="right" vertical="center"/>
      <protection locked="0"/>
    </xf>
    <xf numFmtId="240" fontId="26" fillId="0" borderId="3248" applyFill="0"/>
    <xf numFmtId="309" fontId="156" fillId="6" borderId="3117"/>
    <xf numFmtId="0" fontId="148" fillId="0" borderId="3367" applyNumberFormat="0" applyAlignment="0" applyProtection="0">
      <alignment horizontal="left" vertical="center"/>
    </xf>
    <xf numFmtId="1" fontId="3" fillId="1" borderId="3316">
      <protection locked="0"/>
    </xf>
    <xf numFmtId="236" fontId="35" fillId="0" borderId="3346">
      <alignment horizontal="center" vertical="center"/>
      <protection locked="0"/>
    </xf>
    <xf numFmtId="232" fontId="35" fillId="0" borderId="3370">
      <alignment horizontal="center" vertical="center"/>
      <protection locked="0"/>
    </xf>
    <xf numFmtId="233" fontId="35" fillId="0" borderId="3299">
      <alignment horizontal="center" vertical="center"/>
      <protection locked="0"/>
    </xf>
    <xf numFmtId="0" fontId="85" fillId="0" borderId="3350"/>
    <xf numFmtId="4" fontId="27" fillId="19" borderId="3375" applyNumberFormat="0" applyProtection="0">
      <alignment horizontal="left" vertical="center" indent="1"/>
    </xf>
    <xf numFmtId="0" fontId="95" fillId="0" borderId="3332" applyNumberFormat="0" applyFill="0" applyAlignment="0" applyProtection="0"/>
    <xf numFmtId="240" fontId="26" fillId="0" borderId="3344" applyFill="0"/>
    <xf numFmtId="1" fontId="3" fillId="1" borderId="3316">
      <protection locked="0"/>
    </xf>
    <xf numFmtId="4" fontId="27" fillId="19" borderId="3243" applyNumberFormat="0" applyProtection="0">
      <alignment horizontal="left" vertical="center" indent="1"/>
    </xf>
    <xf numFmtId="0" fontId="103" fillId="38" borderId="3275"/>
    <xf numFmtId="1" fontId="3" fillId="1" borderId="3304">
      <protection locked="0"/>
    </xf>
    <xf numFmtId="235" fontId="35" fillId="0" borderId="3358">
      <alignment horizontal="right" vertical="center"/>
      <protection locked="0"/>
    </xf>
    <xf numFmtId="234" fontId="35" fillId="0" borderId="3358">
      <alignment horizontal="center"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323" fontId="3" fillId="23" borderId="3354" applyFill="0" applyBorder="0" applyAlignment="0">
      <alignment horizontal="centerContinuous"/>
    </xf>
    <xf numFmtId="274" fontId="35" fillId="0" borderId="3241"/>
    <xf numFmtId="0" fontId="85" fillId="0" borderId="3242"/>
    <xf numFmtId="311" fontId="219" fillId="0" borderId="3233" applyBorder="0">
      <protection locked="0"/>
    </xf>
    <xf numFmtId="234" fontId="35" fillId="0" borderId="3383">
      <alignment horizontal="center" vertical="center"/>
      <protection locked="0"/>
    </xf>
    <xf numFmtId="235" fontId="35" fillId="0" borderId="3286">
      <alignment horizontal="center" vertical="center"/>
      <protection locked="0"/>
    </xf>
    <xf numFmtId="0" fontId="35" fillId="0" borderId="3286">
      <alignment vertical="center"/>
      <protection locked="0"/>
    </xf>
    <xf numFmtId="237" fontId="35" fillId="0" borderId="3286">
      <alignment horizontal="right" vertical="center"/>
      <protection locked="0"/>
    </xf>
    <xf numFmtId="234" fontId="35" fillId="0" borderId="3286">
      <alignment horizontal="right" vertical="center"/>
      <protection locked="0"/>
    </xf>
    <xf numFmtId="236" fontId="35" fillId="0" borderId="3286">
      <alignment horizontal="right" vertical="center"/>
      <protection locked="0"/>
    </xf>
    <xf numFmtId="0" fontId="103" fillId="38" borderId="3287"/>
    <xf numFmtId="274" fontId="35" fillId="0" borderId="3289"/>
    <xf numFmtId="0" fontId="85" fillId="0" borderId="3290"/>
    <xf numFmtId="235" fontId="35" fillId="0" borderId="3333">
      <alignment horizontal="right" vertical="center"/>
      <protection locked="0"/>
    </xf>
    <xf numFmtId="237" fontId="35" fillId="0" borderId="3370">
      <alignment horizontal="right" vertical="center"/>
      <protection locked="0"/>
    </xf>
    <xf numFmtId="311" fontId="219" fillId="0" borderId="3245" applyBorder="0">
      <protection locked="0"/>
    </xf>
    <xf numFmtId="236" fontId="35" fillId="0" borderId="3299">
      <alignment horizontal="center" vertical="center"/>
      <protection locked="0"/>
    </xf>
    <xf numFmtId="233" fontId="35" fillId="0" borderId="3250">
      <alignment horizontal="center" vertical="center"/>
      <protection locked="0"/>
    </xf>
    <xf numFmtId="235" fontId="35" fillId="0" borderId="3250">
      <alignment horizontal="center" vertical="center"/>
      <protection locked="0"/>
    </xf>
    <xf numFmtId="0" fontId="35" fillId="0" borderId="3250">
      <alignment vertical="center"/>
      <protection locked="0"/>
    </xf>
    <xf numFmtId="274" fontId="35" fillId="0" borderId="3349"/>
    <xf numFmtId="4" fontId="27" fillId="19" borderId="3255" applyNumberFormat="0" applyProtection="0">
      <alignment horizontal="left" vertical="center" indent="1"/>
    </xf>
    <xf numFmtId="232" fontId="35" fillId="0" borderId="3370">
      <alignment horizontal="right" vertical="center"/>
      <protection locked="0"/>
    </xf>
    <xf numFmtId="232" fontId="35" fillId="0" borderId="3370">
      <alignment horizontal="right" vertical="center"/>
      <protection locked="0"/>
    </xf>
    <xf numFmtId="234" fontId="35" fillId="0" borderId="3322">
      <alignment horizontal="right" vertical="center"/>
      <protection locked="0"/>
    </xf>
    <xf numFmtId="0" fontId="95" fillId="0" borderId="3273" applyNumberFormat="0" applyFill="0" applyAlignment="0" applyProtection="0"/>
    <xf numFmtId="236" fontId="35" fillId="0" borderId="3322">
      <alignment horizontal="right" vertical="center"/>
      <protection locked="0"/>
    </xf>
    <xf numFmtId="235" fontId="35" fillId="0" borderId="3322">
      <alignment horizontal="right" vertical="center"/>
      <protection locked="0"/>
    </xf>
    <xf numFmtId="236" fontId="35" fillId="0" borderId="3286">
      <alignment horizontal="right" vertical="center"/>
      <protection locked="0"/>
    </xf>
    <xf numFmtId="0" fontId="103" fillId="38" borderId="3287"/>
    <xf numFmtId="0" fontId="95" fillId="0" borderId="3249" applyNumberFormat="0" applyFill="0" applyAlignment="0" applyProtection="0"/>
    <xf numFmtId="232" fontId="35" fillId="0" borderId="3250">
      <alignment horizontal="center" vertical="center"/>
      <protection locked="0"/>
    </xf>
    <xf numFmtId="15" fontId="35" fillId="0" borderId="3250">
      <alignment horizontal="center" vertical="center"/>
      <protection locked="0"/>
    </xf>
    <xf numFmtId="233" fontId="35" fillId="0" borderId="3250">
      <alignment horizontal="center" vertical="center"/>
      <protection locked="0"/>
    </xf>
    <xf numFmtId="234" fontId="35" fillId="0" borderId="3250">
      <alignment horizontal="center" vertical="center"/>
      <protection locked="0"/>
    </xf>
    <xf numFmtId="235" fontId="35" fillId="0" borderId="3250">
      <alignment horizontal="center" vertical="center"/>
      <protection locked="0"/>
    </xf>
    <xf numFmtId="236" fontId="35" fillId="0" borderId="3250">
      <alignment horizontal="center" vertical="center"/>
      <protection locked="0"/>
    </xf>
    <xf numFmtId="0" fontId="35" fillId="0" borderId="3250">
      <alignment vertical="center"/>
      <protection locked="0"/>
    </xf>
    <xf numFmtId="232" fontId="35" fillId="0" borderId="3250">
      <alignment horizontal="right" vertical="center"/>
      <protection locked="0"/>
    </xf>
    <xf numFmtId="237" fontId="35" fillId="0" borderId="3250">
      <alignment horizontal="right" vertical="center"/>
      <protection locked="0"/>
    </xf>
    <xf numFmtId="233" fontId="35" fillId="0" borderId="3250">
      <alignment horizontal="right" vertical="center"/>
      <protection locked="0"/>
    </xf>
    <xf numFmtId="234" fontId="35" fillId="0" borderId="3250">
      <alignment horizontal="right" vertical="center"/>
      <protection locked="0"/>
    </xf>
    <xf numFmtId="235" fontId="35" fillId="0" borderId="3250">
      <alignment horizontal="right" vertical="center"/>
      <protection locked="0"/>
    </xf>
    <xf numFmtId="236" fontId="35" fillId="0" borderId="3250">
      <alignment horizontal="right" vertical="center"/>
      <protection locked="0"/>
    </xf>
    <xf numFmtId="0" fontId="103" fillId="38" borderId="3251"/>
    <xf numFmtId="234" fontId="35" fillId="0" borderId="3322">
      <alignment horizontal="center" vertical="center"/>
      <protection locked="0"/>
    </xf>
    <xf numFmtId="244" fontId="85" fillId="0" borderId="3276"/>
    <xf numFmtId="274" fontId="35" fillId="0" borderId="3253"/>
    <xf numFmtId="237" fontId="35" fillId="0" borderId="3346">
      <alignment horizontal="right" vertical="center"/>
      <protection locked="0"/>
    </xf>
    <xf numFmtId="0" fontId="85" fillId="0" borderId="3254"/>
    <xf numFmtId="311" fontId="219" fillId="0" borderId="3245" applyBorder="0">
      <protection locked="0"/>
    </xf>
    <xf numFmtId="232" fontId="35" fillId="0" borderId="3383">
      <alignment horizontal="right" vertical="center"/>
      <protection locked="0"/>
    </xf>
    <xf numFmtId="237" fontId="35" fillId="0" borderId="3322">
      <alignment horizontal="right" vertical="center"/>
      <protection locked="0"/>
    </xf>
    <xf numFmtId="4" fontId="27" fillId="19" borderId="3291" applyNumberFormat="0" applyProtection="0">
      <alignment horizontal="left" vertical="center" indent="1"/>
    </xf>
    <xf numFmtId="0" fontId="95" fillId="0" borderId="3321" applyNumberFormat="0" applyFill="0" applyAlignment="0" applyProtection="0"/>
    <xf numFmtId="274" fontId="35" fillId="0" borderId="3325"/>
    <xf numFmtId="4" fontId="27" fillId="19" borderId="3363" applyNumberFormat="0" applyProtection="0">
      <alignment horizontal="left" vertical="center" indent="1"/>
    </xf>
    <xf numFmtId="311" fontId="219" fillId="0" borderId="3257" applyBorder="0">
      <protection locked="0"/>
    </xf>
    <xf numFmtId="0" fontId="95" fillId="0" borderId="3357" applyNumberFormat="0" applyFill="0" applyAlignment="0" applyProtection="0"/>
    <xf numFmtId="0" fontId="35" fillId="0" borderId="3322">
      <alignment vertical="center"/>
      <protection locked="0"/>
    </xf>
    <xf numFmtId="235" fontId="35" fillId="0" borderId="3358">
      <alignment horizontal="right" vertical="center"/>
      <protection locked="0"/>
    </xf>
    <xf numFmtId="4" fontId="27" fillId="19" borderId="3267" applyNumberFormat="0" applyProtection="0">
      <alignment horizontal="left" vertical="center" indent="1"/>
    </xf>
    <xf numFmtId="15" fontId="35" fillId="0" borderId="3286">
      <alignment horizontal="center" vertical="center"/>
      <protection locked="0"/>
    </xf>
    <xf numFmtId="244" fontId="85" fillId="0" borderId="3385"/>
    <xf numFmtId="0" fontId="103" fillId="38" borderId="3384"/>
    <xf numFmtId="0" fontId="95" fillId="0" borderId="3261" applyNumberFormat="0" applyFill="0" applyAlignment="0" applyProtection="0"/>
    <xf numFmtId="232" fontId="35" fillId="0" borderId="3262">
      <alignment horizontal="center" vertical="center"/>
      <protection locked="0"/>
    </xf>
    <xf numFmtId="15" fontId="35" fillId="0" borderId="3262">
      <alignment horizontal="center" vertical="center"/>
      <protection locked="0"/>
    </xf>
    <xf numFmtId="233" fontId="35" fillId="0" borderId="3262">
      <alignment horizontal="center" vertical="center"/>
      <protection locked="0"/>
    </xf>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2" fontId="35" fillId="0" borderId="3262">
      <alignment horizontal="right" vertical="center"/>
      <protection locked="0"/>
    </xf>
    <xf numFmtId="237" fontId="35" fillId="0" borderId="3262">
      <alignment horizontal="right" vertical="center"/>
      <protection locked="0"/>
    </xf>
    <xf numFmtId="233"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103" fillId="38" borderId="3263"/>
    <xf numFmtId="274" fontId="35" fillId="0" borderId="3265"/>
    <xf numFmtId="0" fontId="85" fillId="0" borderId="3266"/>
    <xf numFmtId="0" fontId="148" fillId="0" borderId="3259" applyNumberFormat="0" applyAlignment="0" applyProtection="0">
      <alignment horizontal="left" vertical="center"/>
    </xf>
    <xf numFmtId="323" fontId="3" fillId="23" borderId="3258" applyFill="0" applyBorder="0" applyAlignment="0">
      <alignment horizontal="centerContinuous"/>
    </xf>
    <xf numFmtId="311" fontId="219" fillId="0" borderId="3257" applyBorder="0">
      <protection locked="0"/>
    </xf>
    <xf numFmtId="235" fontId="35" fillId="0" borderId="3346">
      <alignment horizontal="center" vertical="center"/>
      <protection locked="0"/>
    </xf>
    <xf numFmtId="0" fontId="148" fillId="0" borderId="3319" applyNumberFormat="0" applyAlignment="0" applyProtection="0">
      <alignment horizontal="left" vertical="center"/>
    </xf>
    <xf numFmtId="236" fontId="35" fillId="0" borderId="3333">
      <alignment horizontal="right" vertical="center"/>
      <protection locked="0"/>
    </xf>
    <xf numFmtId="15" fontId="35" fillId="0" borderId="3383">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0" fontId="35" fillId="0" borderId="3274">
      <alignment vertical="center"/>
      <protection locked="0"/>
    </xf>
    <xf numFmtId="232" fontId="35" fillId="0" borderId="3274">
      <alignment horizontal="right" vertical="center"/>
      <protection locked="0"/>
    </xf>
    <xf numFmtId="237" fontId="35" fillId="0" borderId="3274">
      <alignment horizontal="right" vertical="center"/>
      <protection locked="0"/>
    </xf>
    <xf numFmtId="233"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0" fontId="103" fillId="38" borderId="3275"/>
    <xf numFmtId="244" fontId="85" fillId="0" borderId="3276"/>
    <xf numFmtId="240" fontId="26" fillId="0" borderId="3320" applyFill="0"/>
    <xf numFmtId="240" fontId="26" fillId="0" borderId="3296" applyFill="0"/>
    <xf numFmtId="274" fontId="35" fillId="0" borderId="3277"/>
    <xf numFmtId="232" fontId="35" fillId="0" borderId="3346">
      <alignment horizontal="center" vertical="center"/>
      <protection locked="0"/>
    </xf>
    <xf numFmtId="0" fontId="85" fillId="0" borderId="3278"/>
    <xf numFmtId="234" fontId="35" fillId="0" borderId="3346">
      <alignment horizontal="right" vertical="center"/>
      <protection locked="0"/>
    </xf>
    <xf numFmtId="0" fontId="85" fillId="0" borderId="3350"/>
    <xf numFmtId="0" fontId="148" fillId="0" borderId="3295" applyNumberFormat="0" applyAlignment="0" applyProtection="0">
      <alignment horizontal="left" vertical="center"/>
    </xf>
    <xf numFmtId="235" fontId="35" fillId="0" borderId="3358">
      <alignment horizontal="center" vertical="center"/>
      <protection locked="0"/>
    </xf>
    <xf numFmtId="233" fontId="35" fillId="0" borderId="3322">
      <alignment horizontal="right" vertical="center"/>
      <protection locked="0"/>
    </xf>
    <xf numFmtId="235" fontId="35" fillId="0" borderId="3346">
      <alignment horizontal="right" vertical="center"/>
      <protection locked="0"/>
    </xf>
    <xf numFmtId="311" fontId="219" fillId="0" borderId="3293" applyBorder="0">
      <protection locked="0"/>
    </xf>
    <xf numFmtId="232" fontId="35" fillId="0" borderId="3346">
      <alignment horizontal="center" vertical="center"/>
      <protection locked="0"/>
    </xf>
    <xf numFmtId="244" fontId="85" fillId="0" borderId="3324"/>
    <xf numFmtId="237" fontId="35" fillId="0" borderId="3322">
      <alignment horizontal="right" vertical="center"/>
      <protection locked="0"/>
    </xf>
    <xf numFmtId="0" fontId="95" fillId="0" borderId="3321" applyNumberFormat="0" applyFill="0" applyAlignment="0" applyProtection="0"/>
    <xf numFmtId="233" fontId="35" fillId="0" borderId="3322">
      <alignment horizontal="center" vertical="center"/>
      <protection locked="0"/>
    </xf>
    <xf numFmtId="235" fontId="35" fillId="0" borderId="3322">
      <alignment horizontal="right" vertical="center"/>
      <protection locked="0"/>
    </xf>
    <xf numFmtId="244" fontId="85" fillId="0" borderId="3372"/>
    <xf numFmtId="4" fontId="27" fillId="19" borderId="3291" applyNumberFormat="0" applyProtection="0">
      <alignment horizontal="left" vertical="center" indent="1"/>
    </xf>
    <xf numFmtId="0" fontId="85" fillId="0" borderId="3326"/>
    <xf numFmtId="235" fontId="35" fillId="0" borderId="3358">
      <alignment horizontal="right" vertical="center"/>
      <protection locked="0"/>
    </xf>
    <xf numFmtId="311" fontId="219" fillId="0" borderId="3269" applyBorder="0">
      <protection locked="0"/>
    </xf>
    <xf numFmtId="274" fontId="35" fillId="0" borderId="3302"/>
    <xf numFmtId="244" fontId="85" fillId="0" borderId="3288"/>
    <xf numFmtId="4" fontId="27" fillId="19" borderId="3279" applyNumberFormat="0" applyProtection="0">
      <alignment horizontal="left" vertical="center" indent="1"/>
    </xf>
    <xf numFmtId="233" fontId="35" fillId="0" borderId="3322">
      <alignment horizontal="right" vertical="center"/>
      <protection locked="0"/>
    </xf>
    <xf numFmtId="233" fontId="35" fillId="0" borderId="3333">
      <alignment horizontal="center" vertical="center"/>
      <protection locked="0"/>
    </xf>
    <xf numFmtId="0" fontId="35" fillId="0" borderId="3124" applyNumberFormat="0" applyFill="0" applyAlignment="0" applyProtection="0"/>
    <xf numFmtId="0" fontId="95" fillId="0" borderId="3273" applyNumberFormat="0" applyFill="0" applyAlignment="0" applyProtection="0"/>
    <xf numFmtId="232" fontId="35" fillId="0" borderId="3274">
      <alignment horizontal="center" vertical="center"/>
      <protection locked="0"/>
    </xf>
    <xf numFmtId="15" fontId="35" fillId="0" borderId="3274">
      <alignment horizontal="center" vertical="center"/>
      <protection locked="0"/>
    </xf>
    <xf numFmtId="233" fontId="35" fillId="0" borderId="3274">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0" fontId="35" fillId="0" borderId="3274">
      <alignment vertical="center"/>
      <protection locked="0"/>
    </xf>
    <xf numFmtId="232" fontId="35" fillId="0" borderId="3274">
      <alignment horizontal="right" vertical="center"/>
      <protection locked="0"/>
    </xf>
    <xf numFmtId="237" fontId="35" fillId="0" borderId="3274">
      <alignment horizontal="right" vertical="center"/>
      <protection locked="0"/>
    </xf>
    <xf numFmtId="233"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0" fontId="103" fillId="38" borderId="3275"/>
    <xf numFmtId="274" fontId="35" fillId="0" borderId="3325"/>
    <xf numFmtId="274" fontId="35" fillId="0" borderId="3277"/>
    <xf numFmtId="15" fontId="35" fillId="0" borderId="3370">
      <alignment horizontal="center" vertical="center"/>
      <protection locked="0"/>
    </xf>
    <xf numFmtId="236" fontId="35" fillId="0" borderId="3346">
      <alignment horizontal="center" vertical="center"/>
      <protection locked="0"/>
    </xf>
    <xf numFmtId="0" fontId="85" fillId="0" borderId="3278"/>
    <xf numFmtId="0" fontId="103" fillId="38" borderId="3323"/>
    <xf numFmtId="311" fontId="219" fillId="0" borderId="3269" applyBorder="0">
      <protection locked="0"/>
    </xf>
    <xf numFmtId="236" fontId="35" fillId="0" borderId="3333">
      <alignment horizontal="center" vertical="center"/>
      <protection locked="0"/>
    </xf>
    <xf numFmtId="15" fontId="35" fillId="0" borderId="3370">
      <alignment horizontal="center" vertical="center"/>
      <protection locked="0"/>
    </xf>
    <xf numFmtId="4" fontId="27" fillId="19" borderId="3315" applyNumberFormat="0" applyProtection="0">
      <alignment horizontal="left" vertical="center" indent="1"/>
    </xf>
    <xf numFmtId="4" fontId="27" fillId="19" borderId="3375" applyNumberFormat="0" applyProtection="0">
      <alignment horizontal="left" vertical="center" indent="1"/>
    </xf>
    <xf numFmtId="274" fontId="35" fillId="0" borderId="3349"/>
    <xf numFmtId="233" fontId="35" fillId="0" borderId="3370">
      <alignment horizontal="right" vertical="center"/>
      <protection locked="0"/>
    </xf>
    <xf numFmtId="0" fontId="91" fillId="0" borderId="3124" applyNumberFormat="0" applyFill="0" applyBorder="0" applyAlignment="0" applyProtection="0"/>
    <xf numFmtId="233" fontId="35" fillId="0" borderId="3310">
      <alignment horizontal="center" vertical="center"/>
      <protection locked="0"/>
    </xf>
    <xf numFmtId="311" fontId="219" fillId="0" borderId="3281" applyBorder="0">
      <protection locked="0"/>
    </xf>
    <xf numFmtId="235" fontId="35" fillId="0" borderId="3310">
      <alignment horizontal="right" vertical="center"/>
      <protection locked="0"/>
    </xf>
    <xf numFmtId="274" fontId="35" fillId="0" borderId="3373"/>
    <xf numFmtId="0" fontId="85" fillId="0" borderId="3374"/>
    <xf numFmtId="4" fontId="27" fillId="19" borderId="3291" applyNumberFormat="0" applyProtection="0">
      <alignment horizontal="left" vertical="center" indent="1"/>
    </xf>
    <xf numFmtId="0" fontId="103" fillId="38" borderId="3359"/>
    <xf numFmtId="0" fontId="95" fillId="0" borderId="3369" applyNumberFormat="0" applyFill="0" applyAlignment="0" applyProtection="0"/>
    <xf numFmtId="0" fontId="95" fillId="0" borderId="3285" applyNumberFormat="0" applyFill="0" applyAlignment="0" applyProtection="0"/>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7"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0" fontId="103" fillId="38" borderId="3287"/>
    <xf numFmtId="274" fontId="35" fillId="0" borderId="3289"/>
    <xf numFmtId="0" fontId="85" fillId="0" borderId="3290"/>
    <xf numFmtId="244" fontId="85" fillId="0" borderId="3335"/>
    <xf numFmtId="323" fontId="3" fillId="23" borderId="3282" applyFill="0" applyBorder="0" applyAlignment="0">
      <alignment horizontal="centerContinuous"/>
    </xf>
    <xf numFmtId="311" fontId="219" fillId="0" borderId="3281" applyBorder="0">
      <protection locked="0"/>
    </xf>
    <xf numFmtId="0" fontId="148" fillId="0" borderId="3343" applyNumberFormat="0" applyAlignment="0" applyProtection="0">
      <alignment horizontal="left" vertical="center"/>
    </xf>
    <xf numFmtId="233" fontId="35" fillId="0" borderId="3322">
      <alignment horizontal="right" vertical="center"/>
      <protection locked="0"/>
    </xf>
    <xf numFmtId="0" fontId="85" fillId="0" borderId="3374"/>
    <xf numFmtId="4" fontId="27" fillId="19" borderId="3381" applyNumberFormat="0" applyProtection="0">
      <alignment horizontal="left" vertical="center" indent="1"/>
    </xf>
    <xf numFmtId="235" fontId="35" fillId="0" borderId="3358">
      <alignment horizontal="center" vertical="center"/>
      <protection locked="0"/>
    </xf>
    <xf numFmtId="4" fontId="27" fillId="19" borderId="3327" applyNumberFormat="0" applyProtection="0">
      <alignment horizontal="left" vertical="center" indent="1"/>
    </xf>
    <xf numFmtId="311" fontId="219" fillId="0" borderId="3293" applyBorder="0">
      <protection locked="0"/>
    </xf>
    <xf numFmtId="274" fontId="35" fillId="0" borderId="3325"/>
    <xf numFmtId="4" fontId="27" fillId="19" borderId="3297" applyNumberFormat="0" applyProtection="0">
      <alignment horizontal="left" vertical="center" indent="1"/>
    </xf>
    <xf numFmtId="15" fontId="35" fillId="0" borderId="3346">
      <alignment horizontal="center" vertical="center"/>
      <protection locked="0"/>
    </xf>
    <xf numFmtId="0" fontId="35" fillId="0" borderId="3370">
      <alignment vertical="center"/>
      <protection locked="0"/>
    </xf>
    <xf numFmtId="234" fontId="35" fillId="0" borderId="3322">
      <alignment horizontal="center" vertical="center"/>
      <protection locked="0"/>
    </xf>
    <xf numFmtId="0" fontId="95" fillId="0" borderId="3298" applyNumberFormat="0" applyFill="0" applyAlignment="0" applyProtection="0"/>
    <xf numFmtId="232" fontId="35" fillId="0" borderId="3299">
      <alignment horizontal="center" vertical="center"/>
      <protection locked="0"/>
    </xf>
    <xf numFmtId="15" fontId="35" fillId="0" borderId="3299">
      <alignment horizontal="center" vertical="center"/>
      <protection locked="0"/>
    </xf>
    <xf numFmtId="233" fontId="35" fillId="0" borderId="3299">
      <alignment horizontal="center" vertical="center"/>
      <protection locked="0"/>
    </xf>
    <xf numFmtId="234" fontId="35" fillId="0" borderId="3299">
      <alignment horizontal="center" vertical="center"/>
      <protection locked="0"/>
    </xf>
    <xf numFmtId="235" fontId="35" fillId="0" borderId="3299">
      <alignment horizontal="center" vertical="center"/>
      <protection locked="0"/>
    </xf>
    <xf numFmtId="236" fontId="35" fillId="0" borderId="3299">
      <alignment horizontal="center" vertical="center"/>
      <protection locked="0"/>
    </xf>
    <xf numFmtId="0" fontId="35" fillId="0" borderId="3299">
      <alignment vertical="center"/>
      <protection locked="0"/>
    </xf>
    <xf numFmtId="232" fontId="35" fillId="0" borderId="3299">
      <alignment horizontal="right" vertical="center"/>
      <protection locked="0"/>
    </xf>
    <xf numFmtId="237" fontId="35" fillId="0" borderId="3299">
      <alignment horizontal="right" vertical="center"/>
      <protection locked="0"/>
    </xf>
    <xf numFmtId="233" fontId="35" fillId="0" borderId="3299">
      <alignment horizontal="right" vertical="center"/>
      <protection locked="0"/>
    </xf>
    <xf numFmtId="234" fontId="35" fillId="0" borderId="3299">
      <alignment horizontal="right" vertical="center"/>
      <protection locked="0"/>
    </xf>
    <xf numFmtId="235" fontId="35" fillId="0" borderId="3299">
      <alignment horizontal="right" vertical="center"/>
      <protection locked="0"/>
    </xf>
    <xf numFmtId="236" fontId="35" fillId="0" borderId="3299">
      <alignment horizontal="right" vertical="center"/>
      <protection locked="0"/>
    </xf>
    <xf numFmtId="0" fontId="103" fillId="38" borderId="3300"/>
    <xf numFmtId="274" fontId="35" fillId="0" borderId="3302"/>
    <xf numFmtId="0" fontId="85" fillId="0" borderId="3326"/>
    <xf numFmtId="0" fontId="85" fillId="0" borderId="3303"/>
    <xf numFmtId="311" fontId="219" fillId="0" borderId="3293" applyBorder="0">
      <protection locked="0"/>
    </xf>
    <xf numFmtId="323" fontId="3" fillId="23" borderId="3378" applyFill="0" applyBorder="0" applyAlignment="0">
      <alignment horizontal="centerContinuous"/>
    </xf>
    <xf numFmtId="232" fontId="35" fillId="0" borderId="3333">
      <alignment horizontal="right" vertical="center"/>
      <protection locked="0"/>
    </xf>
    <xf numFmtId="0" fontId="85" fillId="0" borderId="3362"/>
    <xf numFmtId="4" fontId="27" fillId="19" borderId="3315" applyNumberFormat="0" applyProtection="0">
      <alignment horizontal="left" vertical="center" indent="1"/>
    </xf>
    <xf numFmtId="0" fontId="95" fillId="0" borderId="3369" applyNumberFormat="0" applyFill="0" applyAlignment="0" applyProtection="0"/>
    <xf numFmtId="234" fontId="35" fillId="0" borderId="3358">
      <alignment horizontal="right" vertical="center"/>
      <protection locked="0"/>
    </xf>
    <xf numFmtId="233" fontId="35" fillId="0" borderId="3370">
      <alignment horizontal="center" vertical="center"/>
      <protection locked="0"/>
    </xf>
    <xf numFmtId="15" fontId="35" fillId="0" borderId="3358">
      <alignment horizontal="center" vertical="center"/>
      <protection locked="0"/>
    </xf>
    <xf numFmtId="236" fontId="35" fillId="0" borderId="3370">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0" fontId="103" fillId="38" borderId="3311"/>
    <xf numFmtId="0" fontId="103" fillId="38" borderId="3334"/>
    <xf numFmtId="240" fontId="26" fillId="0" borderId="3308" applyFill="0"/>
    <xf numFmtId="274" fontId="35" fillId="0" borderId="3313"/>
    <xf numFmtId="0" fontId="85" fillId="0" borderId="3314"/>
    <xf numFmtId="0" fontId="148" fillId="0" borderId="3307" applyNumberFormat="0" applyAlignment="0" applyProtection="0">
      <alignment horizontal="left" vertical="center"/>
    </xf>
    <xf numFmtId="323" fontId="3" fillId="23" borderId="3306" applyFill="0" applyBorder="0" applyAlignment="0">
      <alignment horizontal="centerContinuous"/>
    </xf>
    <xf numFmtId="311" fontId="219" fillId="0" borderId="3305" applyBorder="0">
      <protection locked="0"/>
    </xf>
    <xf numFmtId="311" fontId="219" fillId="0" borderId="3365" applyBorder="0">
      <protection locked="0"/>
    </xf>
    <xf numFmtId="0" fontId="95" fillId="0" borderId="3321" applyNumberFormat="0" applyFill="0" applyAlignment="0" applyProtection="0"/>
    <xf numFmtId="234" fontId="35" fillId="0" borderId="3322">
      <alignment horizontal="center" vertical="center"/>
      <protection locked="0"/>
    </xf>
    <xf numFmtId="311" fontId="219" fillId="0" borderId="3317" applyBorder="0">
      <protection locked="0"/>
    </xf>
    <xf numFmtId="236" fontId="35" fillId="0" borderId="3322">
      <alignment horizontal="right" vertical="center"/>
      <protection locked="0"/>
    </xf>
    <xf numFmtId="4" fontId="27" fillId="19" borderId="3327" applyNumberFormat="0" applyProtection="0">
      <alignment horizontal="left" vertical="center" indent="1"/>
    </xf>
    <xf numFmtId="235" fontId="35" fillId="0" borderId="3370">
      <alignment horizontal="center" vertical="center"/>
      <protection locked="0"/>
    </xf>
    <xf numFmtId="235" fontId="35" fillId="0" borderId="3346">
      <alignment horizontal="center" vertical="center"/>
      <protection locked="0"/>
    </xf>
    <xf numFmtId="236" fontId="35" fillId="0" borderId="3333">
      <alignment horizontal="right" vertical="center"/>
      <protection locked="0"/>
    </xf>
    <xf numFmtId="0" fontId="95" fillId="0" borderId="3321" applyNumberFormat="0" applyFill="0" applyAlignment="0" applyProtection="0"/>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0" fontId="103" fillId="38" borderId="3323"/>
    <xf numFmtId="274" fontId="35" fillId="0" borderId="3325"/>
    <xf numFmtId="0" fontId="85" fillId="0" borderId="3326"/>
    <xf numFmtId="0" fontId="103" fillId="38" borderId="3347"/>
    <xf numFmtId="311" fontId="219" fillId="0" borderId="3317" applyBorder="0">
      <protection locked="0"/>
    </xf>
    <xf numFmtId="235" fontId="35" fillId="0" borderId="3358">
      <alignment horizontal="center" vertical="center"/>
      <protection locked="0"/>
    </xf>
    <xf numFmtId="0" fontId="35" fillId="0" borderId="3358">
      <alignment vertical="center"/>
      <protection locked="0"/>
    </xf>
    <xf numFmtId="237" fontId="35" fillId="0" borderId="3358">
      <alignment horizontal="right" vertical="center"/>
      <protection locked="0"/>
    </xf>
    <xf numFmtId="234" fontId="35" fillId="0" borderId="3358">
      <alignment horizontal="right" vertical="center"/>
      <protection locked="0"/>
    </xf>
    <xf numFmtId="236" fontId="35" fillId="0" borderId="3358">
      <alignment horizontal="right" vertical="center"/>
      <protection locked="0"/>
    </xf>
    <xf numFmtId="270" fontId="115" fillId="46" borderId="3124">
      <protection hidden="1"/>
    </xf>
    <xf numFmtId="274" fontId="35" fillId="0" borderId="3386"/>
    <xf numFmtId="311" fontId="219" fillId="0" borderId="3317" applyBorder="0">
      <protection locked="0"/>
    </xf>
    <xf numFmtId="235" fontId="35" fillId="0" borderId="3333">
      <alignment horizontal="center" vertical="center"/>
      <protection locked="0"/>
    </xf>
    <xf numFmtId="0" fontId="35" fillId="0" borderId="3333">
      <alignment vertical="center"/>
      <protection locked="0"/>
    </xf>
    <xf numFmtId="233" fontId="35" fillId="0" borderId="3333">
      <alignment horizontal="right" vertical="center"/>
      <protection locked="0"/>
    </xf>
    <xf numFmtId="4" fontId="27" fillId="19" borderId="3327" applyNumberFormat="0" applyProtection="0">
      <alignment horizontal="left" vertical="center" indent="1"/>
    </xf>
    <xf numFmtId="0" fontId="147" fillId="10" borderId="3117">
      <alignment horizontal="right"/>
    </xf>
    <xf numFmtId="0" fontId="148" fillId="0" borderId="3165">
      <alignment horizontal="left" vertical="center"/>
    </xf>
    <xf numFmtId="274" fontId="35" fillId="0" borderId="3336"/>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2" fontId="35" fillId="0" borderId="3333">
      <alignment horizontal="center" vertical="center"/>
      <protection locked="0"/>
    </xf>
    <xf numFmtId="0" fontId="35" fillId="0" borderId="3333">
      <alignment vertical="center"/>
      <protection locked="0"/>
    </xf>
    <xf numFmtId="235" fontId="35" fillId="0" borderId="3333">
      <alignment horizontal="right" vertical="center"/>
      <protection locked="0"/>
    </xf>
    <xf numFmtId="240" fontId="26" fillId="0" borderId="3356" applyFill="0"/>
    <xf numFmtId="274" fontId="35" fillId="0" borderId="3325"/>
    <xf numFmtId="0" fontId="85" fillId="0" borderId="3326"/>
    <xf numFmtId="233" fontId="35" fillId="0" borderId="3370">
      <alignment horizontal="right" vertical="center"/>
      <protection locked="0"/>
    </xf>
    <xf numFmtId="235" fontId="35" fillId="0" borderId="3383">
      <alignment horizontal="center" vertical="center"/>
      <protection locked="0"/>
    </xf>
    <xf numFmtId="311" fontId="219" fillId="0" borderId="3317" applyBorder="0">
      <protection locked="0"/>
    </xf>
    <xf numFmtId="4" fontId="27" fillId="19" borderId="3327" applyNumberFormat="0" applyProtection="0">
      <alignment horizontal="left" vertical="center" indent="1"/>
    </xf>
    <xf numFmtId="0" fontId="95" fillId="0" borderId="3321" applyNumberFormat="0" applyFill="0" applyAlignment="0" applyProtection="0"/>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3" fontId="35" fillId="0" borderId="3370">
      <alignment horizontal="center" vertical="center"/>
      <protection locked="0"/>
    </xf>
    <xf numFmtId="0" fontId="103" fillId="38" borderId="3323"/>
    <xf numFmtId="235" fontId="35" fillId="0" borderId="3370">
      <alignment horizontal="right" vertical="center"/>
      <protection locked="0"/>
    </xf>
    <xf numFmtId="274" fontId="35" fillId="0" borderId="3325"/>
    <xf numFmtId="0" fontId="85" fillId="0" borderId="3326"/>
    <xf numFmtId="0" fontId="148" fillId="0" borderId="3319" applyNumberFormat="0" applyAlignment="0" applyProtection="0">
      <alignment horizontal="left" vertical="center"/>
    </xf>
    <xf numFmtId="323" fontId="3" fillId="23" borderId="3318" applyFill="0" applyBorder="0" applyAlignment="0">
      <alignment horizontal="centerContinuous"/>
    </xf>
    <xf numFmtId="0" fontId="35" fillId="0" borderId="3346">
      <alignment vertical="center"/>
      <protection locked="0"/>
    </xf>
    <xf numFmtId="232" fontId="35" fillId="0" borderId="3370">
      <alignment horizontal="right" vertical="center"/>
      <protection locked="0"/>
    </xf>
    <xf numFmtId="49" fontId="36" fillId="0" borderId="3137"/>
    <xf numFmtId="0" fontId="95" fillId="0" borderId="3382" applyNumberFormat="0" applyFill="0" applyAlignment="0" applyProtection="0"/>
    <xf numFmtId="233" fontId="35" fillId="0" borderId="3383">
      <alignment horizontal="center" vertical="center"/>
      <protection locked="0"/>
    </xf>
    <xf numFmtId="236" fontId="35" fillId="0" borderId="3383">
      <alignment horizontal="right" vertical="center"/>
      <protection locked="0"/>
    </xf>
    <xf numFmtId="311" fontId="219" fillId="0" borderId="3339" applyBorder="0">
      <protection locked="0"/>
    </xf>
    <xf numFmtId="269" fontId="115" fillId="45" borderId="3124">
      <protection hidden="1"/>
    </xf>
    <xf numFmtId="202" fontId="115" fillId="18" borderId="3124">
      <alignment horizontal="right"/>
      <protection hidden="1"/>
    </xf>
    <xf numFmtId="4" fontId="27" fillId="19" borderId="3338" applyNumberFormat="0" applyProtection="0">
      <alignment horizontal="left" vertical="center" indent="1"/>
    </xf>
    <xf numFmtId="49" fontId="36" fillId="0" borderId="3137"/>
    <xf numFmtId="0" fontId="85" fillId="0" borderId="3374"/>
    <xf numFmtId="0" fontId="95" fillId="0" borderId="3332" applyNumberFormat="0" applyFill="0" applyAlignment="0" applyProtection="0"/>
    <xf numFmtId="232" fontId="35" fillId="0" borderId="3333">
      <alignment horizontal="center" vertical="center"/>
      <protection locked="0"/>
    </xf>
    <xf numFmtId="15" fontId="35" fillId="0" borderId="3333">
      <alignment horizontal="center" vertical="center"/>
      <protection locked="0"/>
    </xf>
    <xf numFmtId="233" fontId="35" fillId="0" borderId="3333">
      <alignment horizontal="center" vertical="center"/>
      <protection locked="0"/>
    </xf>
    <xf numFmtId="234" fontId="35" fillId="0" borderId="3333">
      <alignment horizontal="center" vertical="center"/>
      <protection locked="0"/>
    </xf>
    <xf numFmtId="235" fontId="35" fillId="0" borderId="3333">
      <alignment horizontal="center" vertical="center"/>
      <protection locked="0"/>
    </xf>
    <xf numFmtId="236" fontId="35" fillId="0" borderId="3333">
      <alignment horizontal="center" vertical="center"/>
      <protection locked="0"/>
    </xf>
    <xf numFmtId="0" fontId="35" fillId="0" borderId="3333">
      <alignment vertical="center"/>
      <protection locked="0"/>
    </xf>
    <xf numFmtId="232" fontId="35" fillId="0" borderId="3333">
      <alignment horizontal="right" vertical="center"/>
      <protection locked="0"/>
    </xf>
    <xf numFmtId="237" fontId="35" fillId="0" borderId="3333">
      <alignment horizontal="right" vertical="center"/>
      <protection locked="0"/>
    </xf>
    <xf numFmtId="233" fontId="35" fillId="0" borderId="3333">
      <alignment horizontal="right" vertical="center"/>
      <protection locked="0"/>
    </xf>
    <xf numFmtId="234" fontId="35" fillId="0" borderId="3333">
      <alignment horizontal="right" vertical="center"/>
      <protection locked="0"/>
    </xf>
    <xf numFmtId="235" fontId="35" fillId="0" borderId="3333">
      <alignment horizontal="right" vertical="center"/>
      <protection locked="0"/>
    </xf>
    <xf numFmtId="236" fontId="35" fillId="0" borderId="3333">
      <alignment horizontal="right" vertical="center"/>
      <protection locked="0"/>
    </xf>
    <xf numFmtId="0" fontId="103" fillId="38" borderId="3334"/>
    <xf numFmtId="244" fontId="85" fillId="0" borderId="3360"/>
    <xf numFmtId="269" fontId="115" fillId="45" borderId="3124">
      <protection hidden="1"/>
    </xf>
    <xf numFmtId="240" fontId="26" fillId="0" borderId="3331" applyFill="0"/>
    <xf numFmtId="274" fontId="35" fillId="0" borderId="3336"/>
    <xf numFmtId="0" fontId="85" fillId="0" borderId="3337"/>
    <xf numFmtId="0" fontId="148" fillId="0" borderId="3330" applyNumberFormat="0" applyAlignment="0" applyProtection="0">
      <alignment horizontal="left" vertical="center"/>
    </xf>
    <xf numFmtId="323" fontId="3" fillId="23" borderId="3329" applyFill="0" applyBorder="0" applyAlignment="0">
      <alignment horizontal="centerContinuous"/>
    </xf>
    <xf numFmtId="311" fontId="219" fillId="0" borderId="3339" applyBorder="0">
      <protection locked="0"/>
    </xf>
    <xf numFmtId="311" fontId="219" fillId="0" borderId="3341" applyBorder="0">
      <protection locked="0"/>
    </xf>
    <xf numFmtId="233" fontId="35" fillId="0" borderId="3370">
      <alignment horizontal="right" vertical="center"/>
      <protection locked="0"/>
    </xf>
    <xf numFmtId="235" fontId="35" fillId="0" borderId="3370">
      <alignment horizontal="right" vertical="center"/>
      <protection locked="0"/>
    </xf>
    <xf numFmtId="4" fontId="27" fillId="19" borderId="3351" applyNumberFormat="0" applyProtection="0">
      <alignment horizontal="left" vertical="center" indent="1"/>
    </xf>
    <xf numFmtId="232" fontId="35" fillId="0" borderId="3370">
      <alignment horizontal="center" vertical="center"/>
      <protection locked="0"/>
    </xf>
    <xf numFmtId="234" fontId="35" fillId="0" borderId="3370">
      <alignment horizontal="center" vertical="center"/>
      <protection locked="0"/>
    </xf>
    <xf numFmtId="0" fontId="35" fillId="0" borderId="3370">
      <alignment vertical="center"/>
      <protection locked="0"/>
    </xf>
    <xf numFmtId="0" fontId="95" fillId="0" borderId="3369" applyNumberFormat="0" applyFill="0" applyAlignment="0" applyProtection="0"/>
    <xf numFmtId="0" fontId="95" fillId="0" borderId="3345" applyNumberFormat="0" applyFill="0" applyAlignment="0" applyProtection="0"/>
    <xf numFmtId="232" fontId="35" fillId="0" borderId="3346">
      <alignment horizontal="center" vertical="center"/>
      <protection locked="0"/>
    </xf>
    <xf numFmtId="15" fontId="35" fillId="0" borderId="3346">
      <alignment horizontal="center" vertical="center"/>
      <protection locked="0"/>
    </xf>
    <xf numFmtId="233" fontId="35" fillId="0" borderId="3346">
      <alignment horizontal="center" vertical="center"/>
      <protection locked="0"/>
    </xf>
    <xf numFmtId="234" fontId="35" fillId="0" borderId="3346">
      <alignment horizontal="center" vertical="center"/>
      <protection locked="0"/>
    </xf>
    <xf numFmtId="235" fontId="35" fillId="0" borderId="3346">
      <alignment horizontal="center" vertical="center"/>
      <protection locked="0"/>
    </xf>
    <xf numFmtId="236" fontId="35" fillId="0" borderId="3346">
      <alignment horizontal="center" vertical="center"/>
      <protection locked="0"/>
    </xf>
    <xf numFmtId="0" fontId="35" fillId="0" borderId="3346">
      <alignment vertical="center"/>
      <protection locked="0"/>
    </xf>
    <xf numFmtId="232" fontId="35" fillId="0" borderId="3346">
      <alignment horizontal="right" vertical="center"/>
      <protection locked="0"/>
    </xf>
    <xf numFmtId="237" fontId="35" fillId="0" borderId="3346">
      <alignment horizontal="right" vertical="center"/>
      <protection locked="0"/>
    </xf>
    <xf numFmtId="233" fontId="35" fillId="0" borderId="3346">
      <alignment horizontal="right" vertical="center"/>
      <protection locked="0"/>
    </xf>
    <xf numFmtId="234" fontId="35" fillId="0" borderId="3346">
      <alignment horizontal="right" vertical="center"/>
      <protection locked="0"/>
    </xf>
    <xf numFmtId="235" fontId="35" fillId="0" borderId="3346">
      <alignment horizontal="right" vertical="center"/>
      <protection locked="0"/>
    </xf>
    <xf numFmtId="236" fontId="35" fillId="0" borderId="3346">
      <alignment horizontal="right" vertical="center"/>
      <protection locked="0"/>
    </xf>
    <xf numFmtId="0" fontId="103" fillId="38" borderId="3347"/>
    <xf numFmtId="274" fontId="35" fillId="0" borderId="3349"/>
    <xf numFmtId="0" fontId="85" fillId="0" borderId="3350"/>
    <xf numFmtId="311" fontId="219" fillId="0" borderId="3341" applyBorder="0">
      <protection locked="0"/>
    </xf>
    <xf numFmtId="0" fontId="115" fillId="18" borderId="3124" applyProtection="0">
      <alignment horizontal="right"/>
      <protection locked="0"/>
    </xf>
    <xf numFmtId="311" fontId="219" fillId="0" borderId="3353" applyBorder="0">
      <protection locked="0"/>
    </xf>
    <xf numFmtId="0" fontId="59" fillId="74" borderId="3144">
      <alignment horizontal="left" vertical="center" wrapText="1"/>
    </xf>
    <xf numFmtId="235" fontId="35" fillId="0" borderId="3370">
      <alignment horizontal="center" vertical="center"/>
      <protection locked="0"/>
    </xf>
    <xf numFmtId="4" fontId="27" fillId="19" borderId="3363" applyNumberFormat="0" applyProtection="0">
      <alignment horizontal="left" vertical="center" indent="1"/>
    </xf>
    <xf numFmtId="0" fontId="95" fillId="0" borderId="3357" applyNumberFormat="0" applyFill="0" applyAlignment="0" applyProtection="0"/>
    <xf numFmtId="232" fontId="35" fillId="0" borderId="3358">
      <alignment horizontal="center" vertical="center"/>
      <protection locked="0"/>
    </xf>
    <xf numFmtId="15" fontId="35" fillId="0" borderId="3358">
      <alignment horizontal="center" vertical="center"/>
      <protection locked="0"/>
    </xf>
    <xf numFmtId="233" fontId="35" fillId="0" borderId="3358">
      <alignment horizontal="center" vertical="center"/>
      <protection locked="0"/>
    </xf>
    <xf numFmtId="234" fontId="35" fillId="0" borderId="3358">
      <alignment horizontal="center" vertical="center"/>
      <protection locked="0"/>
    </xf>
    <xf numFmtId="235" fontId="35" fillId="0" borderId="3358">
      <alignment horizontal="center" vertical="center"/>
      <protection locked="0"/>
    </xf>
    <xf numFmtId="236" fontId="35" fillId="0" borderId="3358">
      <alignment horizontal="center" vertical="center"/>
      <protection locked="0"/>
    </xf>
    <xf numFmtId="0" fontId="35" fillId="0" borderId="3358">
      <alignment vertical="center"/>
      <protection locked="0"/>
    </xf>
    <xf numFmtId="232" fontId="35" fillId="0" borderId="3358">
      <alignment horizontal="right" vertical="center"/>
      <protection locked="0"/>
    </xf>
    <xf numFmtId="237" fontId="35" fillId="0" borderId="3358">
      <alignment horizontal="right" vertical="center"/>
      <protection locked="0"/>
    </xf>
    <xf numFmtId="233" fontId="35" fillId="0" borderId="3358">
      <alignment horizontal="right" vertical="center"/>
      <protection locked="0"/>
    </xf>
    <xf numFmtId="234" fontId="35" fillId="0" borderId="3358">
      <alignment horizontal="right" vertical="center"/>
      <protection locked="0"/>
    </xf>
    <xf numFmtId="235" fontId="35" fillId="0" borderId="3358">
      <alignment horizontal="right" vertical="center"/>
      <protection locked="0"/>
    </xf>
    <xf numFmtId="236" fontId="35" fillId="0" borderId="3358">
      <alignment horizontal="right" vertical="center"/>
      <protection locked="0"/>
    </xf>
    <xf numFmtId="0" fontId="103" fillId="38" borderId="3359"/>
    <xf numFmtId="240" fontId="26" fillId="0" borderId="3356" applyFill="0"/>
    <xf numFmtId="274" fontId="35" fillId="0" borderId="3361"/>
    <xf numFmtId="0" fontId="85" fillId="0" borderId="3362"/>
    <xf numFmtId="0" fontId="148" fillId="0" borderId="3355" applyNumberFormat="0" applyAlignment="0" applyProtection="0">
      <alignment horizontal="left" vertical="center"/>
    </xf>
    <xf numFmtId="323" fontId="3" fillId="23" borderId="3354" applyFill="0" applyBorder="0" applyAlignment="0">
      <alignment horizontal="centerContinuous"/>
    </xf>
    <xf numFmtId="311" fontId="219" fillId="0" borderId="3353" applyBorder="0">
      <protection locked="0"/>
    </xf>
    <xf numFmtId="0" fontId="95" fillId="0" borderId="3369" applyNumberFormat="0" applyFill="0" applyAlignment="0" applyProtection="0"/>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0" fontId="103" fillId="38" borderId="3371"/>
    <xf numFmtId="244" fontId="85" fillId="0" borderId="3372"/>
    <xf numFmtId="274" fontId="35" fillId="0" borderId="3373"/>
    <xf numFmtId="0" fontId="85" fillId="0" borderId="3374"/>
    <xf numFmtId="311" fontId="219" fillId="0" borderId="3365" applyBorder="0">
      <protection locked="0"/>
    </xf>
    <xf numFmtId="235" fontId="35" fillId="0" borderId="3383">
      <alignment horizontal="right" vertical="center"/>
      <protection locked="0"/>
    </xf>
    <xf numFmtId="4" fontId="27" fillId="19" borderId="3375" applyNumberFormat="0" applyProtection="0">
      <alignment horizontal="left" vertical="center" indent="1"/>
    </xf>
    <xf numFmtId="0" fontId="95" fillId="0" borderId="3369" applyNumberFormat="0" applyFill="0" applyAlignment="0" applyProtection="0"/>
    <xf numFmtId="232" fontId="35" fillId="0" borderId="3370">
      <alignment horizontal="center" vertical="center"/>
      <protection locked="0"/>
    </xf>
    <xf numFmtId="15" fontId="35" fillId="0" borderId="3370">
      <alignment horizontal="center" vertical="center"/>
      <protection locked="0"/>
    </xf>
    <xf numFmtId="233"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236" fontId="35" fillId="0" borderId="3370">
      <alignment horizontal="center" vertical="center"/>
      <protection locked="0"/>
    </xf>
    <xf numFmtId="0" fontId="35" fillId="0" borderId="3370">
      <alignment vertical="center"/>
      <protection locked="0"/>
    </xf>
    <xf numFmtId="232" fontId="35" fillId="0" borderId="3370">
      <alignment horizontal="right" vertical="center"/>
      <protection locked="0"/>
    </xf>
    <xf numFmtId="237" fontId="35" fillId="0" borderId="3370">
      <alignment horizontal="right" vertical="center"/>
      <protection locked="0"/>
    </xf>
    <xf numFmtId="233" fontId="35" fillId="0" borderId="3370">
      <alignment horizontal="right" vertical="center"/>
      <protection locked="0"/>
    </xf>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0" fontId="103" fillId="38" borderId="3371"/>
    <xf numFmtId="274" fontId="35" fillId="0" borderId="3373"/>
    <xf numFmtId="0" fontId="85" fillId="0" borderId="3374"/>
    <xf numFmtId="0" fontId="148" fillId="0" borderId="3367" applyNumberFormat="0" applyAlignment="0" applyProtection="0">
      <alignment horizontal="left" vertical="center"/>
    </xf>
    <xf numFmtId="323" fontId="3" fillId="23" borderId="3366" applyFill="0" applyBorder="0" applyAlignment="0">
      <alignment horizontal="centerContinuous"/>
    </xf>
    <xf numFmtId="311" fontId="219" fillId="0" borderId="3365" applyBorder="0">
      <protection locked="0"/>
    </xf>
    <xf numFmtId="311" fontId="219" fillId="0" borderId="3377" applyBorder="0">
      <protection locked="0"/>
    </xf>
    <xf numFmtId="4" fontId="27" fillId="19" borderId="3381" applyNumberFormat="0" applyProtection="0">
      <alignment horizontal="left" vertical="center" indent="1"/>
    </xf>
    <xf numFmtId="0" fontId="95" fillId="0" borderId="3382" applyNumberFormat="0" applyFill="0" applyAlignment="0" applyProtection="0"/>
    <xf numFmtId="232" fontId="35" fillId="0" borderId="3383">
      <alignment horizontal="center" vertical="center"/>
      <protection locked="0"/>
    </xf>
    <xf numFmtId="15" fontId="35" fillId="0" borderId="3383">
      <alignment horizontal="center" vertical="center"/>
      <protection locked="0"/>
    </xf>
    <xf numFmtId="233" fontId="35" fillId="0" borderId="3383">
      <alignment horizontal="center" vertical="center"/>
      <protection locked="0"/>
    </xf>
    <xf numFmtId="234" fontId="35" fillId="0" borderId="3383">
      <alignment horizontal="center" vertical="center"/>
      <protection locked="0"/>
    </xf>
    <xf numFmtId="235" fontId="35" fillId="0" borderId="3383">
      <alignment horizontal="center" vertical="center"/>
      <protection locked="0"/>
    </xf>
    <xf numFmtId="236" fontId="35" fillId="0" borderId="3383">
      <alignment horizontal="center" vertical="center"/>
      <protection locked="0"/>
    </xf>
    <xf numFmtId="0" fontId="35" fillId="0" borderId="3383">
      <alignment vertical="center"/>
      <protection locked="0"/>
    </xf>
    <xf numFmtId="232" fontId="35" fillId="0" borderId="3383">
      <alignment horizontal="right" vertical="center"/>
      <protection locked="0"/>
    </xf>
    <xf numFmtId="237" fontId="35" fillId="0" borderId="3383">
      <alignment horizontal="right" vertical="center"/>
      <protection locked="0"/>
    </xf>
    <xf numFmtId="233" fontId="35" fillId="0" borderId="3383">
      <alignment horizontal="right" vertical="center"/>
      <protection locked="0"/>
    </xf>
    <xf numFmtId="234" fontId="35" fillId="0" borderId="3383">
      <alignment horizontal="right" vertical="center"/>
      <protection locked="0"/>
    </xf>
    <xf numFmtId="235" fontId="35" fillId="0" borderId="3383">
      <alignment horizontal="right" vertical="center"/>
      <protection locked="0"/>
    </xf>
    <xf numFmtId="236" fontId="35" fillId="0" borderId="3383">
      <alignment horizontal="right" vertical="center"/>
      <protection locked="0"/>
    </xf>
    <xf numFmtId="0" fontId="103" fillId="38" borderId="3384"/>
    <xf numFmtId="274" fontId="35" fillId="0" borderId="3386"/>
    <xf numFmtId="0" fontId="85" fillId="0" borderId="3387"/>
    <xf numFmtId="311" fontId="219" fillId="0" borderId="3377" applyBorder="0">
      <protection locked="0"/>
    </xf>
    <xf numFmtId="240" fontId="26" fillId="0" borderId="3429" applyFill="0"/>
    <xf numFmtId="175" fontId="40" fillId="0" borderId="3388">
      <protection locked="0"/>
    </xf>
    <xf numFmtId="175" fontId="43" fillId="0" borderId="3117" applyBorder="0"/>
    <xf numFmtId="311" fontId="219" fillId="0" borderId="3426" applyBorder="0">
      <protection locked="0"/>
    </xf>
    <xf numFmtId="175" fontId="46" fillId="0" borderId="3117"/>
    <xf numFmtId="274" fontId="35" fillId="0" borderId="3410"/>
    <xf numFmtId="0" fontId="95" fillId="0" borderId="3430" applyNumberFormat="0" applyFill="0" applyAlignment="0" applyProtection="0"/>
    <xf numFmtId="274" fontId="35" fillId="0" borderId="3410"/>
    <xf numFmtId="274" fontId="35" fillId="0" borderId="3434"/>
    <xf numFmtId="0" fontId="35" fillId="0" borderId="3431">
      <alignment vertical="center"/>
      <protection locked="0"/>
    </xf>
    <xf numFmtId="232" fontId="35" fillId="0" borderId="3395">
      <alignment horizontal="center" vertical="center"/>
      <protection locked="0"/>
    </xf>
    <xf numFmtId="0" fontId="95" fillId="0" borderId="3406" applyNumberFormat="0" applyFill="0" applyAlignment="0" applyProtection="0"/>
    <xf numFmtId="0" fontId="95" fillId="0" borderId="3430" applyNumberFormat="0" applyFill="0" applyAlignment="0" applyProtection="0"/>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0" fontId="95" fillId="0" borderId="3394" applyNumberFormat="0" applyFill="0" applyAlignment="0" applyProtection="0"/>
    <xf numFmtId="311" fontId="219" fillId="0" borderId="3390" applyBorder="0">
      <protection locked="0"/>
    </xf>
    <xf numFmtId="0" fontId="85" fillId="0" borderId="3399"/>
    <xf numFmtId="274" fontId="35" fillId="0" borderId="3398"/>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232" fontId="35" fillId="0" borderId="3395">
      <alignment horizontal="center" vertical="center"/>
      <protection locked="0"/>
    </xf>
    <xf numFmtId="0" fontId="95" fillId="0" borderId="3394" applyNumberFormat="0" applyFill="0" applyAlignment="0" applyProtection="0"/>
    <xf numFmtId="233" fontId="35" fillId="0" borderId="3431">
      <alignment horizontal="right" vertical="center"/>
      <protection locked="0"/>
    </xf>
    <xf numFmtId="4" fontId="27" fillId="19" borderId="3400" applyNumberFormat="0" applyProtection="0">
      <alignment horizontal="left" vertical="center" indent="1"/>
    </xf>
    <xf numFmtId="232" fontId="35" fillId="0" borderId="3431">
      <alignment horizontal="right" vertical="center"/>
      <protection locked="0"/>
    </xf>
    <xf numFmtId="234" fontId="35" fillId="0" borderId="3431">
      <alignment horizontal="center" vertical="center"/>
      <protection locked="0"/>
    </xf>
    <xf numFmtId="4" fontId="27" fillId="19" borderId="3400" applyNumberFormat="0" applyProtection="0">
      <alignment horizontal="left" vertical="center" indent="1"/>
    </xf>
    <xf numFmtId="0" fontId="85" fillId="0" borderId="3424"/>
    <xf numFmtId="274" fontId="35" fillId="0" borderId="3423"/>
    <xf numFmtId="244" fontId="85" fillId="0" borderId="3422"/>
    <xf numFmtId="0" fontId="103" fillId="38" borderId="3421"/>
    <xf numFmtId="236" fontId="35" fillId="0" borderId="3420">
      <alignment horizontal="right" vertical="center"/>
      <protection locked="0"/>
    </xf>
    <xf numFmtId="235" fontId="35" fillId="0" borderId="3420">
      <alignment horizontal="right" vertical="center"/>
      <protection locked="0"/>
    </xf>
    <xf numFmtId="234" fontId="35" fillId="0" borderId="3420">
      <alignment horizontal="right" vertical="center"/>
      <protection locked="0"/>
    </xf>
    <xf numFmtId="233" fontId="35" fillId="0" borderId="3420">
      <alignment horizontal="right" vertical="center"/>
      <protection locked="0"/>
    </xf>
    <xf numFmtId="237" fontId="35" fillId="0" borderId="3420">
      <alignment horizontal="right" vertical="center"/>
      <protection locked="0"/>
    </xf>
    <xf numFmtId="232" fontId="35" fillId="0" borderId="3420">
      <alignment horizontal="right" vertical="center"/>
      <protection locked="0"/>
    </xf>
    <xf numFmtId="0" fontId="35" fillId="0" borderId="3420">
      <alignment vertical="center"/>
      <protection locked="0"/>
    </xf>
    <xf numFmtId="236" fontId="35" fillId="0" borderId="3420">
      <alignment horizontal="center" vertical="center"/>
      <protection locked="0"/>
    </xf>
    <xf numFmtId="235" fontId="35" fillId="0" borderId="3420">
      <alignment horizontal="center" vertical="center"/>
      <protection locked="0"/>
    </xf>
    <xf numFmtId="234" fontId="35" fillId="0" borderId="3420">
      <alignment horizontal="center" vertical="center"/>
      <protection locked="0"/>
    </xf>
    <xf numFmtId="233" fontId="35" fillId="0" borderId="3420">
      <alignment horizontal="center" vertical="center"/>
      <protection locked="0"/>
    </xf>
    <xf numFmtId="15" fontId="35" fillId="0" borderId="3420">
      <alignment horizontal="center" vertical="center"/>
      <protection locked="0"/>
    </xf>
    <xf numFmtId="232" fontId="35" fillId="0" borderId="3420">
      <alignment horizontal="center" vertical="center"/>
      <protection locked="0"/>
    </xf>
    <xf numFmtId="0" fontId="95" fillId="0" borderId="3419" applyNumberFormat="0" applyFill="0" applyAlignment="0" applyProtection="0"/>
    <xf numFmtId="4" fontId="27" fillId="19" borderId="3418" applyNumberFormat="0" applyProtection="0">
      <alignment horizontal="left" vertical="center" indent="1"/>
    </xf>
    <xf numFmtId="1" fontId="3" fillId="1" borderId="3389">
      <protection locked="0"/>
    </xf>
    <xf numFmtId="4" fontId="27" fillId="19" borderId="3418" applyNumberFormat="0" applyProtection="0">
      <alignment horizontal="left" vertical="center" indent="1"/>
    </xf>
    <xf numFmtId="311" fontId="219" fillId="0" borderId="3390" applyBorder="0">
      <protection locked="0"/>
    </xf>
    <xf numFmtId="1" fontId="3" fillId="1" borderId="3413">
      <protection locked="0"/>
    </xf>
    <xf numFmtId="311" fontId="219" fillId="0" borderId="3414" applyBorder="0">
      <protection locked="0"/>
    </xf>
    <xf numFmtId="323" fontId="3" fillId="23" borderId="3391" applyFill="0" applyBorder="0" applyAlignment="0">
      <alignment horizontal="centerContinuous"/>
    </xf>
    <xf numFmtId="0" fontId="148" fillId="0" borderId="3392" applyNumberFormat="0" applyAlignment="0" applyProtection="0">
      <alignment horizontal="left" vertical="center"/>
    </xf>
    <xf numFmtId="323" fontId="3" fillId="23" borderId="3415" applyFill="0" applyBorder="0" applyAlignment="0">
      <alignment horizontal="centerContinuous"/>
    </xf>
    <xf numFmtId="0" fontId="85" fillId="0" borderId="3399"/>
    <xf numFmtId="274" fontId="35" fillId="0" borderId="3398"/>
    <xf numFmtId="240" fontId="26" fillId="0" borderId="3393" applyFill="0"/>
    <xf numFmtId="240" fontId="26" fillId="0" borderId="3417" applyFill="0"/>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232" fontId="35" fillId="0" borderId="3395">
      <alignment horizontal="center" vertical="center"/>
      <protection locked="0"/>
    </xf>
    <xf numFmtId="0" fontId="95" fillId="0" borderId="3394" applyNumberFormat="0" applyFill="0" applyAlignment="0" applyProtection="0"/>
    <xf numFmtId="0" fontId="95" fillId="0" borderId="3430" applyNumberFormat="0" applyFill="0" applyAlignment="0" applyProtection="0"/>
    <xf numFmtId="232" fontId="35" fillId="0" borderId="3431">
      <alignment horizontal="center" vertical="center"/>
      <protection locked="0"/>
    </xf>
    <xf numFmtId="15" fontId="35" fillId="0" borderId="3431">
      <alignment horizontal="center" vertical="center"/>
      <protection locked="0"/>
    </xf>
    <xf numFmtId="233"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236" fontId="35" fillId="0" borderId="3431">
      <alignment horizontal="center"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0" fontId="103" fillId="38" borderId="3432"/>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44" fontId="85" fillId="0" borderId="3409"/>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4" fontId="85" fillId="0" borderId="3397"/>
    <xf numFmtId="0" fontId="85" fillId="0" borderId="3435"/>
    <xf numFmtId="240" fontId="26" fillId="0" borderId="3393" applyFill="0"/>
    <xf numFmtId="274" fontId="35" fillId="0" borderId="3398"/>
    <xf numFmtId="0" fontId="148" fillId="0" borderId="3428" applyNumberFormat="0" applyAlignment="0" applyProtection="0">
      <alignment horizontal="left" vertical="center"/>
    </xf>
    <xf numFmtId="323" fontId="3" fillId="23" borderId="3427" applyFill="0" applyBorder="0" applyAlignment="0">
      <alignment horizontal="centerContinuous"/>
    </xf>
    <xf numFmtId="1" fontId="3" fillId="1" borderId="3425">
      <protection locked="0"/>
    </xf>
    <xf numFmtId="0" fontId="148" fillId="0" borderId="3404" applyNumberFormat="0" applyAlignment="0" applyProtection="0">
      <alignment horizontal="left" vertical="center"/>
    </xf>
    <xf numFmtId="0" fontId="85" fillId="0" borderId="3399"/>
    <xf numFmtId="4" fontId="27" fillId="19" borderId="3418" applyNumberFormat="0" applyProtection="0">
      <alignment horizontal="left" vertical="center" indent="1"/>
    </xf>
    <xf numFmtId="4" fontId="27" fillId="19" borderId="3418" applyNumberFormat="0" applyProtection="0">
      <alignment horizontal="left" vertical="center" indent="1"/>
    </xf>
    <xf numFmtId="232" fontId="35" fillId="0" borderId="3431">
      <alignment horizontal="center" vertical="center"/>
      <protection locked="0"/>
    </xf>
    <xf numFmtId="15"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0" fontId="35" fillId="0" borderId="3431">
      <alignment vertical="center"/>
      <protection locked="0"/>
    </xf>
    <xf numFmtId="232" fontId="35" fillId="0" borderId="3431">
      <alignment horizontal="right" vertical="center"/>
      <protection locked="0"/>
    </xf>
    <xf numFmtId="237" fontId="35" fillId="0" borderId="3431">
      <alignment horizontal="right" vertical="center"/>
      <protection locked="0"/>
    </xf>
    <xf numFmtId="234" fontId="35" fillId="0" borderId="3431">
      <alignment horizontal="right" vertical="center"/>
      <protection locked="0"/>
    </xf>
    <xf numFmtId="236" fontId="35" fillId="0" borderId="3431">
      <alignment horizontal="right" vertical="center"/>
      <protection locked="0"/>
    </xf>
    <xf numFmtId="0" fontId="103" fillId="38" borderId="3432"/>
    <xf numFmtId="244" fontId="85" fillId="0" borderId="3433"/>
    <xf numFmtId="274" fontId="35" fillId="0" borderId="3434"/>
    <xf numFmtId="311" fontId="219" fillId="0" borderId="3414" applyBorder="0">
      <protection locked="0"/>
    </xf>
    <xf numFmtId="0" fontId="148" fillId="0" borderId="3392" applyNumberFormat="0" applyAlignment="0" applyProtection="0">
      <alignment horizontal="left" vertical="center"/>
    </xf>
    <xf numFmtId="0" fontId="95" fillId="0" borderId="3430" applyNumberFormat="0" applyFill="0" applyAlignment="0" applyProtection="0"/>
    <xf numFmtId="15" fontId="35" fillId="0" borderId="3431">
      <alignment horizontal="center" vertical="center"/>
      <protection locked="0"/>
    </xf>
    <xf numFmtId="234" fontId="35" fillId="0" borderId="3431">
      <alignment horizontal="center" vertical="center"/>
      <protection locked="0"/>
    </xf>
    <xf numFmtId="236" fontId="35" fillId="0" borderId="3431">
      <alignment horizontal="center" vertical="center"/>
      <protection locked="0"/>
    </xf>
    <xf numFmtId="232" fontId="35" fillId="0" borderId="3431">
      <alignment horizontal="right" vertical="center"/>
      <protection locked="0"/>
    </xf>
    <xf numFmtId="237" fontId="35" fillId="0" borderId="3431">
      <alignment horizontal="right" vertical="center"/>
      <protection locked="0"/>
    </xf>
    <xf numFmtId="233" fontId="35" fillId="0" borderId="3431">
      <alignment horizontal="right" vertical="center"/>
      <protection locked="0"/>
    </xf>
    <xf numFmtId="234" fontId="35" fillId="0" borderId="3431">
      <alignment horizontal="right" vertical="center"/>
      <protection locked="0"/>
    </xf>
    <xf numFmtId="236" fontId="35" fillId="0" borderId="3431">
      <alignment horizontal="right" vertical="center"/>
      <protection locked="0"/>
    </xf>
    <xf numFmtId="0" fontId="103" fillId="38" borderId="3432"/>
    <xf numFmtId="311" fontId="219" fillId="0" borderId="3402" applyBorder="0">
      <protection locked="0"/>
    </xf>
    <xf numFmtId="323" fontId="3" fillId="23" borderId="3391" applyFill="0" applyBorder="0" applyAlignment="0">
      <alignment horizontal="centerContinuous"/>
    </xf>
    <xf numFmtId="1" fontId="3" fillId="1" borderId="3401">
      <protection locked="0"/>
    </xf>
    <xf numFmtId="311" fontId="219" fillId="0" borderId="3426" applyBorder="0">
      <protection locked="0"/>
    </xf>
    <xf numFmtId="232" fontId="35" fillId="0" borderId="3431">
      <alignment horizontal="center" vertical="center"/>
      <protection locked="0"/>
    </xf>
    <xf numFmtId="15" fontId="35" fillId="0" borderId="3431">
      <alignment horizontal="center" vertical="center"/>
      <protection locked="0"/>
    </xf>
    <xf numFmtId="4" fontId="27" fillId="19" borderId="3412" applyNumberFormat="0" applyProtection="0">
      <alignment horizontal="left" vertical="center" indent="1"/>
    </xf>
    <xf numFmtId="4" fontId="27" fillId="19" borderId="3412" applyNumberFormat="0" applyProtection="0">
      <alignment horizontal="left" vertical="center" indent="1"/>
    </xf>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311" fontId="219" fillId="0" borderId="3390" applyBorder="0">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0" fontId="103" fillId="38" borderId="3408"/>
    <xf numFmtId="1" fontId="3" fillId="1" borderId="3389">
      <protection locked="0"/>
    </xf>
    <xf numFmtId="244" fontId="85" fillId="0" borderId="3409"/>
    <xf numFmtId="0" fontId="85" fillId="0" borderId="3411"/>
    <xf numFmtId="311" fontId="219" fillId="0" borderId="3402" applyBorder="0">
      <protection locked="0"/>
    </xf>
    <xf numFmtId="0" fontId="95" fillId="0" borderId="3406" applyNumberFormat="0" applyFill="0" applyAlignment="0" applyProtection="0"/>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244" fontId="85" fillId="0" borderId="3409"/>
    <xf numFmtId="0" fontId="85" fillId="0" borderId="3411"/>
    <xf numFmtId="236" fontId="35" fillId="0" borderId="3431">
      <alignment horizontal="center" vertical="center"/>
      <protection locked="0"/>
    </xf>
    <xf numFmtId="274" fontId="35" fillId="0" borderId="3434"/>
    <xf numFmtId="235" fontId="35" fillId="0" borderId="3431">
      <alignment horizontal="center" vertical="center"/>
      <protection locked="0"/>
    </xf>
    <xf numFmtId="4" fontId="27" fillId="19" borderId="3297" applyNumberFormat="0" applyProtection="0">
      <alignment horizontal="left" vertical="center" indent="1"/>
    </xf>
    <xf numFmtId="244" fontId="85" fillId="0" borderId="3433"/>
    <xf numFmtId="4" fontId="27" fillId="19" borderId="3400" applyNumberFormat="0" applyProtection="0">
      <alignment horizontal="left" vertical="center" indent="1"/>
    </xf>
    <xf numFmtId="0" fontId="88" fillId="0" borderId="3165"/>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0" fontId="103" fillId="38" borderId="3311"/>
    <xf numFmtId="244" fontId="85" fillId="0" borderId="3288"/>
    <xf numFmtId="274" fontId="35" fillId="0" borderId="3313"/>
    <xf numFmtId="0" fontId="85" fillId="0" borderId="3314"/>
    <xf numFmtId="175" fontId="3" fillId="9" borderId="3165" applyNumberFormat="0" applyFont="0" applyBorder="0" applyAlignment="0">
      <alignment horizontal="centerContinuous"/>
    </xf>
    <xf numFmtId="0" fontId="148" fillId="0" borderId="3165">
      <alignment horizontal="left" vertical="center"/>
    </xf>
    <xf numFmtId="237" fontId="35" fillId="0" borderId="3431">
      <alignment horizontal="right" vertical="center"/>
      <protection locked="0"/>
    </xf>
    <xf numFmtId="311" fontId="219" fillId="0" borderId="3390" applyBorder="0">
      <protection locked="0"/>
    </xf>
    <xf numFmtId="1" fontId="3" fillId="1" borderId="3316">
      <protection locked="0"/>
    </xf>
    <xf numFmtId="237" fontId="35" fillId="0" borderId="3407">
      <alignment horizontal="right" vertical="center"/>
      <protection locked="0"/>
    </xf>
    <xf numFmtId="0" fontId="103" fillId="38" borderId="3408"/>
    <xf numFmtId="0" fontId="88" fillId="0" borderId="3165"/>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4" fontId="85" fillId="0" borderId="3397"/>
    <xf numFmtId="274" fontId="35" fillId="0" borderId="3410"/>
    <xf numFmtId="240" fontId="26" fillId="0" borderId="3405" applyFill="0"/>
    <xf numFmtId="274" fontId="35" fillId="0" borderId="3398"/>
    <xf numFmtId="0" fontId="85" fillId="0" borderId="3411"/>
    <xf numFmtId="0" fontId="85" fillId="0" borderId="3399"/>
    <xf numFmtId="323" fontId="3" fillId="23" borderId="3403" applyFill="0" applyBorder="0" applyAlignment="0">
      <alignment horizontal="centerContinuous"/>
    </xf>
    <xf numFmtId="175" fontId="3" fillId="9" borderId="3165" applyNumberFormat="0" applyFont="0" applyBorder="0" applyAlignment="0">
      <alignment horizontal="centerContinuous"/>
    </xf>
    <xf numFmtId="236" fontId="35" fillId="0" borderId="3431">
      <alignment horizontal="center" vertical="center"/>
      <protection locked="0"/>
    </xf>
    <xf numFmtId="233" fontId="35" fillId="0" borderId="3431">
      <alignment horizontal="right" vertical="center"/>
      <protection locked="0"/>
    </xf>
    <xf numFmtId="0" fontId="148" fillId="0" borderId="3165">
      <alignment horizontal="left" vertical="center"/>
    </xf>
    <xf numFmtId="233" fontId="35" fillId="0" borderId="3431">
      <alignment horizontal="center" vertical="center"/>
      <protection locked="0"/>
    </xf>
    <xf numFmtId="4" fontId="27" fillId="19" borderId="3418" applyNumberFormat="0" applyProtection="0">
      <alignment horizontal="left" vertical="center" indent="1"/>
    </xf>
    <xf numFmtId="0" fontId="95" fillId="0" borderId="3406" applyNumberFormat="0" applyFill="0" applyAlignment="0" applyProtection="0"/>
    <xf numFmtId="234" fontId="35" fillId="0" borderId="3407">
      <alignment horizontal="center" vertical="center"/>
      <protection locked="0"/>
    </xf>
    <xf numFmtId="311" fontId="219" fillId="0" borderId="3390" applyBorder="0">
      <protection locked="0"/>
    </xf>
    <xf numFmtId="236" fontId="35" fillId="0" borderId="3407">
      <alignment horizontal="right" vertical="center"/>
      <protection locked="0"/>
    </xf>
    <xf numFmtId="4" fontId="27" fillId="19" borderId="3400" applyNumberFormat="0" applyProtection="0">
      <alignment horizontal="left" vertical="center" indent="1"/>
    </xf>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0" fontId="26" fillId="0" borderId="3284" applyFill="0"/>
    <xf numFmtId="274" fontId="35" fillId="0" borderId="3398"/>
    <xf numFmtId="0" fontId="85" fillId="0" borderId="3399"/>
    <xf numFmtId="0" fontId="148" fillId="0" borderId="3392" applyNumberFormat="0" applyAlignment="0" applyProtection="0">
      <alignment horizontal="left" vertical="center"/>
    </xf>
    <xf numFmtId="323" fontId="3" fillId="23" borderId="3391" applyFill="0" applyBorder="0" applyAlignment="0">
      <alignment horizontal="centerContinuous"/>
    </xf>
    <xf numFmtId="311" fontId="219" fillId="0" borderId="3390" applyBorder="0">
      <protection locked="0"/>
    </xf>
    <xf numFmtId="274" fontId="35" fillId="0" borderId="3398"/>
    <xf numFmtId="0" fontId="85" fillId="0" borderId="3399"/>
    <xf numFmtId="0" fontId="148" fillId="0" borderId="3416" applyNumberFormat="0" applyAlignment="0" applyProtection="0">
      <alignment horizontal="left" vertical="center"/>
    </xf>
    <xf numFmtId="311" fontId="219" fillId="0" borderId="3390" applyBorder="0">
      <protection locked="0"/>
    </xf>
    <xf numFmtId="232" fontId="35" fillId="0" borderId="3431">
      <alignment horizontal="right" vertical="center"/>
      <protection locked="0"/>
    </xf>
    <xf numFmtId="4" fontId="27" fillId="19" borderId="3400" applyNumberFormat="0" applyProtection="0">
      <alignment horizontal="left" vertical="center" indent="1"/>
    </xf>
    <xf numFmtId="0" fontId="85" fillId="0" borderId="3435"/>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0" fontId="26" fillId="0" borderId="3393" applyFill="0"/>
    <xf numFmtId="274" fontId="35" fillId="0" borderId="3398"/>
    <xf numFmtId="0" fontId="85" fillId="0" borderId="3399"/>
    <xf numFmtId="0" fontId="148" fillId="0" borderId="3392" applyNumberFormat="0" applyAlignment="0" applyProtection="0">
      <alignment horizontal="left" vertical="center"/>
    </xf>
    <xf numFmtId="323" fontId="3" fillId="23" borderId="3391" applyFill="0" applyBorder="0" applyAlignment="0">
      <alignment horizontal="centerContinuous"/>
    </xf>
    <xf numFmtId="311" fontId="219" fillId="0" borderId="3390" applyBorder="0">
      <protection locked="0"/>
    </xf>
    <xf numFmtId="0" fontId="35" fillId="0" borderId="3431">
      <alignment vertical="center"/>
      <protection locked="0"/>
    </xf>
    <xf numFmtId="233" fontId="35" fillId="0" borderId="3431">
      <alignment horizontal="center" vertical="center"/>
      <protection locked="0"/>
    </xf>
    <xf numFmtId="235" fontId="35" fillId="0" borderId="3431">
      <alignment horizontal="right" vertical="center"/>
      <protection locked="0"/>
    </xf>
    <xf numFmtId="0" fontId="85" fillId="0" borderId="3435"/>
    <xf numFmtId="232" fontId="35" fillId="0" borderId="3431">
      <alignment horizontal="center" vertical="center"/>
      <protection locked="0"/>
    </xf>
    <xf numFmtId="233" fontId="35" fillId="0" borderId="3431">
      <alignment horizontal="center" vertical="center"/>
      <protection locked="0"/>
    </xf>
    <xf numFmtId="235" fontId="35" fillId="0" borderId="3431">
      <alignment horizontal="center" vertical="center"/>
      <protection locked="0"/>
    </xf>
    <xf numFmtId="0" fontId="35" fillId="0" borderId="3431">
      <alignment vertical="center"/>
      <protection locked="0"/>
    </xf>
    <xf numFmtId="235" fontId="35" fillId="0" borderId="3431">
      <alignment horizontal="right" vertical="center"/>
      <protection locked="0"/>
    </xf>
    <xf numFmtId="244" fontId="85" fillId="0" borderId="3433"/>
    <xf numFmtId="311" fontId="219" fillId="0" borderId="3402" applyBorder="0">
      <protection locked="0"/>
    </xf>
    <xf numFmtId="4" fontId="27" fillId="19" borderId="3412" applyNumberFormat="0" applyProtection="0">
      <alignment horizontal="left" vertical="center" indent="1"/>
    </xf>
    <xf numFmtId="0" fontId="95" fillId="0" borderId="3406" applyNumberFormat="0" applyFill="0" applyAlignment="0" applyProtection="0"/>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274" fontId="35" fillId="0" borderId="3410"/>
    <xf numFmtId="0" fontId="85" fillId="0" borderId="3411"/>
    <xf numFmtId="311" fontId="219" fillId="0" borderId="3402" applyBorder="0">
      <protection locked="0"/>
    </xf>
    <xf numFmtId="4" fontId="27" fillId="19" borderId="3418" applyNumberFormat="0" applyProtection="0">
      <alignment horizontal="left" vertical="center" indent="1"/>
    </xf>
    <xf numFmtId="311" fontId="219" fillId="0" borderId="3390" applyBorder="0">
      <protection locked="0"/>
    </xf>
    <xf numFmtId="311" fontId="219" fillId="0" borderId="3390" applyBorder="0">
      <protection locked="0"/>
    </xf>
    <xf numFmtId="237" fontId="35" fillId="0" borderId="3431">
      <alignment horizontal="right" vertical="center"/>
      <protection locked="0"/>
    </xf>
    <xf numFmtId="233" fontId="35" fillId="0" borderId="3431">
      <alignment horizontal="right"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0" fontId="103" fillId="38" borderId="3432"/>
    <xf numFmtId="274" fontId="35" fillId="0" borderId="3434"/>
    <xf numFmtId="0" fontId="85" fillId="0" borderId="3435"/>
    <xf numFmtId="0" fontId="148" fillId="0" borderId="3428" applyNumberFormat="0" applyAlignment="0" applyProtection="0">
      <alignment horizontal="left" vertical="center"/>
    </xf>
    <xf numFmtId="323" fontId="3" fillId="23" borderId="3427" applyFill="0" applyBorder="0" applyAlignment="0">
      <alignment horizontal="centerContinuous"/>
    </xf>
    <xf numFmtId="311" fontId="219" fillId="0" borderId="3414"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4" fontId="85" fillId="0" borderId="3491"/>
    <xf numFmtId="274" fontId="35" fillId="0" borderId="3492"/>
    <xf numFmtId="0" fontId="147" fillId="10" borderId="3439">
      <alignment horizontal="right"/>
    </xf>
    <xf numFmtId="10" fontId="3" fillId="57" borderId="3439" applyNumberFormat="0" applyFont="0" applyBorder="0" applyAlignment="0" applyProtection="0">
      <protection locked="0"/>
    </xf>
    <xf numFmtId="0" fontId="85" fillId="0" borderId="3493"/>
    <xf numFmtId="0" fontId="85" fillId="0" borderId="3517"/>
    <xf numFmtId="4" fontId="27" fillId="19" borderId="3436" applyNumberFormat="0" applyProtection="0">
      <alignment horizontal="left" vertical="center" indent="1"/>
    </xf>
    <xf numFmtId="237" fontId="35" fillId="0" borderId="3501">
      <alignment horizontal="right" vertical="center"/>
      <protection locked="0"/>
    </xf>
    <xf numFmtId="0" fontId="35" fillId="0" borderId="3501">
      <alignment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3501">
      <alignment horizontal="center" vertical="center"/>
      <protection locked="0"/>
    </xf>
    <xf numFmtId="0" fontId="103" fillId="38" borderId="3502"/>
    <xf numFmtId="4" fontId="27" fillId="19" borderId="3506" applyNumberFormat="0" applyProtection="0">
      <alignment horizontal="left" vertical="center" indent="1"/>
    </xf>
    <xf numFmtId="309" fontId="156" fillId="6" borderId="3439"/>
    <xf numFmtId="233" fontId="35" fillId="0" borderId="3513">
      <alignment horizontal="right" vertical="center"/>
      <protection locked="0"/>
    </xf>
    <xf numFmtId="15" fontId="35" fillId="0" borderId="3501">
      <alignment horizontal="center" vertical="center"/>
      <protection locked="0"/>
    </xf>
    <xf numFmtId="0" fontId="95" fillId="0" borderId="3512" applyNumberFormat="0" applyFill="0" applyAlignment="0" applyProtection="0"/>
    <xf numFmtId="236" fontId="35" fillId="0" borderId="3513">
      <alignment horizontal="right" vertical="center"/>
      <protection locked="0"/>
    </xf>
    <xf numFmtId="15" fontId="35" fillId="0" borderId="3513">
      <alignment horizontal="center" vertical="center"/>
      <protection locked="0"/>
    </xf>
    <xf numFmtId="246" fontId="48" fillId="0" borderId="3445"/>
    <xf numFmtId="274" fontId="35" fillId="0" borderId="3516"/>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3448">
      <alignment horizontal="center" vertical="center"/>
      <protection locked="0"/>
    </xf>
    <xf numFmtId="15" fontId="35" fillId="0" borderId="3448">
      <alignment horizontal="center" vertical="center"/>
      <protection locked="0"/>
    </xf>
    <xf numFmtId="232" fontId="35" fillId="0" borderId="3448">
      <alignment horizontal="center" vertical="center"/>
      <protection locked="0"/>
    </xf>
    <xf numFmtId="0" fontId="95" fillId="0" borderId="3447" applyNumberFormat="0" applyFill="0" applyAlignment="0" applyProtection="0"/>
    <xf numFmtId="0" fontId="88" fillId="0" borderId="3487"/>
    <xf numFmtId="4" fontId="27" fillId="19" borderId="3481" applyNumberFormat="0" applyProtection="0">
      <alignment horizontal="left" vertical="center" indent="1"/>
    </xf>
    <xf numFmtId="234" fontId="35" fillId="0" borderId="3501">
      <alignment horizontal="right" vertical="center"/>
      <protection locked="0"/>
    </xf>
    <xf numFmtId="235" fontId="35" fillId="0" borderId="3513">
      <alignment horizontal="right" vertical="center"/>
      <protection locked="0"/>
    </xf>
    <xf numFmtId="236" fontId="35" fillId="0" borderId="3501">
      <alignment horizontal="center" vertical="center"/>
      <protection locked="0"/>
    </xf>
    <xf numFmtId="233" fontId="35" fillId="0" borderId="3501">
      <alignment horizontal="center" vertical="center"/>
      <protection locked="0"/>
    </xf>
    <xf numFmtId="0" fontId="95" fillId="0" borderId="3500" applyNumberFormat="0" applyFill="0" applyAlignment="0" applyProtection="0"/>
    <xf numFmtId="0" fontId="3" fillId="11" borderId="3444" applyNumberFormat="0">
      <alignment horizontal="left" vertical="center"/>
    </xf>
    <xf numFmtId="4" fontId="27" fillId="19" borderId="3469" applyNumberFormat="0" applyProtection="0">
      <alignment horizontal="left" vertical="center" indent="1"/>
    </xf>
    <xf numFmtId="4" fontId="27" fillId="19" borderId="3518" applyNumberFormat="0" applyProtection="0">
      <alignment horizontal="left" vertical="center" indent="1"/>
    </xf>
    <xf numFmtId="232" fontId="35" fillId="0" borderId="3513">
      <alignment horizontal="center" vertical="center"/>
      <protection locked="0"/>
    </xf>
    <xf numFmtId="232" fontId="35" fillId="0" borderId="3513">
      <alignment horizontal="center" vertical="center"/>
      <protection locked="0"/>
    </xf>
    <xf numFmtId="0" fontId="85" fillId="0" borderId="3505"/>
    <xf numFmtId="244" fontId="85" fillId="0" borderId="3503"/>
    <xf numFmtId="236" fontId="35" fillId="0" borderId="3501">
      <alignment horizontal="right" vertical="center"/>
      <protection locked="0"/>
    </xf>
    <xf numFmtId="234" fontId="35" fillId="0" borderId="3501">
      <alignment horizontal="right" vertical="center"/>
      <protection locked="0"/>
    </xf>
    <xf numFmtId="237" fontId="35" fillId="0" borderId="3501">
      <alignment horizontal="right" vertical="center"/>
      <protection locked="0"/>
    </xf>
    <xf numFmtId="232" fontId="35" fillId="0" borderId="3501">
      <alignment horizontal="right" vertical="center"/>
      <protection locked="0"/>
    </xf>
    <xf numFmtId="236" fontId="35" fillId="0" borderId="3501">
      <alignment horizontal="center" vertical="center"/>
      <protection locked="0"/>
    </xf>
    <xf numFmtId="235" fontId="35" fillId="0" borderId="3501">
      <alignment horizontal="center" vertical="center"/>
      <protection locked="0"/>
    </xf>
    <xf numFmtId="233" fontId="35" fillId="0" borderId="3501">
      <alignment horizontal="center" vertical="center"/>
      <protection locked="0"/>
    </xf>
    <xf numFmtId="15" fontId="35" fillId="0" borderId="3501">
      <alignment horizontal="center" vertical="center"/>
      <protection locked="0"/>
    </xf>
    <xf numFmtId="232" fontId="35" fillId="0" borderId="3501">
      <alignment horizontal="center" vertical="center"/>
      <protection locked="0"/>
    </xf>
    <xf numFmtId="0" fontId="95" fillId="0" borderId="3500" applyNumberFormat="0" applyFill="0" applyAlignment="0" applyProtection="0"/>
    <xf numFmtId="237" fontId="35" fillId="0" borderId="3513">
      <alignment horizontal="right" vertical="center"/>
      <protection locked="0"/>
    </xf>
    <xf numFmtId="4" fontId="27" fillId="19" borderId="3506" applyNumberFormat="0" applyProtection="0">
      <alignment horizontal="left" vertical="center" indent="1"/>
    </xf>
    <xf numFmtId="0" fontId="85" fillId="0" borderId="3517"/>
    <xf numFmtId="0" fontId="95" fillId="0" borderId="3512" applyNumberFormat="0" applyFill="0" applyAlignment="0" applyProtection="0"/>
    <xf numFmtId="4" fontId="27" fillId="19" borderId="3506" applyNumberFormat="0" applyProtection="0">
      <alignment horizontal="left" vertical="center" indent="1"/>
    </xf>
    <xf numFmtId="1" fontId="3" fillId="1" borderId="3470">
      <protection locked="0"/>
    </xf>
    <xf numFmtId="244" fontId="85" fillId="0" borderId="3515"/>
    <xf numFmtId="236" fontId="35" fillId="0" borderId="3513">
      <alignment horizontal="right" vertical="center"/>
      <protection locked="0"/>
    </xf>
    <xf numFmtId="235" fontId="35" fillId="0" borderId="3513">
      <alignment horizontal="right" vertical="center"/>
      <protection locked="0"/>
    </xf>
    <xf numFmtId="234" fontId="35" fillId="0" borderId="3513">
      <alignment horizontal="right" vertical="center"/>
      <protection locked="0"/>
    </xf>
    <xf numFmtId="233" fontId="35" fillId="0" borderId="3513">
      <alignment horizontal="right" vertical="center"/>
      <protection locked="0"/>
    </xf>
    <xf numFmtId="237" fontId="35" fillId="0" borderId="3513">
      <alignment horizontal="right" vertical="center"/>
      <protection locked="0"/>
    </xf>
    <xf numFmtId="232" fontId="35" fillId="0" borderId="3513">
      <alignment horizontal="right" vertical="center"/>
      <protection locked="0"/>
    </xf>
    <xf numFmtId="0" fontId="35" fillId="0" borderId="3513">
      <alignment vertical="center"/>
      <protection locked="0"/>
    </xf>
    <xf numFmtId="236" fontId="35" fillId="0" borderId="3513">
      <alignment horizontal="center" vertical="center"/>
      <protection locked="0"/>
    </xf>
    <xf numFmtId="311" fontId="219" fillId="0" borderId="3471" applyBorder="0">
      <protection locked="0"/>
    </xf>
    <xf numFmtId="234" fontId="35" fillId="0" borderId="3513">
      <alignment horizontal="center" vertical="center"/>
      <protection locked="0"/>
    </xf>
    <xf numFmtId="233" fontId="35" fillId="0" borderId="3513">
      <alignment horizontal="center" vertical="center"/>
      <protection locked="0"/>
    </xf>
    <xf numFmtId="15" fontId="35" fillId="0" borderId="3513">
      <alignment horizontal="center" vertical="center"/>
      <protection locked="0"/>
    </xf>
    <xf numFmtId="0" fontId="95" fillId="0" borderId="3512" applyNumberFormat="0" applyFill="0" applyAlignment="0" applyProtection="0"/>
    <xf numFmtId="311" fontId="219" fillId="0" borderId="3508" applyBorder="0">
      <protection locked="0"/>
    </xf>
    <xf numFmtId="0" fontId="85" fillId="0" borderId="3517"/>
    <xf numFmtId="274" fontId="35" fillId="0" borderId="3516"/>
    <xf numFmtId="235" fontId="35" fillId="0" borderId="3513">
      <alignment horizontal="right" vertical="center"/>
      <protection locked="0"/>
    </xf>
    <xf numFmtId="233" fontId="35" fillId="0" borderId="3513">
      <alignment horizontal="right" vertical="center"/>
      <protection locked="0"/>
    </xf>
    <xf numFmtId="232" fontId="35" fillId="0" borderId="3513">
      <alignment horizontal="right" vertical="center"/>
      <protection locked="0"/>
    </xf>
    <xf numFmtId="0" fontId="35" fillId="0" borderId="3513">
      <alignment vertical="center"/>
      <protection locked="0"/>
    </xf>
    <xf numFmtId="236" fontId="35" fillId="0" borderId="3513">
      <alignment horizontal="center" vertical="center"/>
      <protection locked="0"/>
    </xf>
    <xf numFmtId="235" fontId="35" fillId="0" borderId="3513">
      <alignment horizontal="center" vertical="center"/>
      <protection locked="0"/>
    </xf>
    <xf numFmtId="234" fontId="35" fillId="0" borderId="3513">
      <alignment horizontal="center" vertical="center"/>
      <protection locked="0"/>
    </xf>
    <xf numFmtId="1" fontId="3" fillId="1" borderId="3495">
      <protection locked="0"/>
    </xf>
    <xf numFmtId="311" fontId="219" fillId="0" borderId="3496" applyBorder="0">
      <protection locked="0"/>
    </xf>
    <xf numFmtId="323" fontId="3" fillId="23" borderId="3472" applyFill="0" applyBorder="0" applyAlignment="0">
      <alignment horizontal="centerContinuous"/>
    </xf>
    <xf numFmtId="1" fontId="3" fillId="1" borderId="3507">
      <protection locked="0"/>
    </xf>
    <xf numFmtId="0" fontId="148" fillId="0" borderId="3473" applyNumberFormat="0" applyAlignment="0" applyProtection="0">
      <alignment horizontal="left" vertical="center"/>
    </xf>
    <xf numFmtId="323" fontId="3" fillId="23" borderId="3497" applyFill="0" applyBorder="0" applyAlignment="0">
      <alignment horizontal="centerContinuous"/>
    </xf>
    <xf numFmtId="0" fontId="148" fillId="0" borderId="3498" applyNumberFormat="0" applyAlignment="0" applyProtection="0">
      <alignment horizontal="left" vertical="center"/>
    </xf>
    <xf numFmtId="323" fontId="3" fillId="23" borderId="3509" applyFill="0" applyBorder="0" applyAlignment="0">
      <alignment horizontal="centerContinuous"/>
    </xf>
    <xf numFmtId="0" fontId="85" fillId="0" borderId="3480"/>
    <xf numFmtId="309" fontId="156" fillId="6" borderId="3117"/>
    <xf numFmtId="10" fontId="3" fillId="57" borderId="3117" applyNumberFormat="0" applyFont="0" applyBorder="0" applyAlignment="0" applyProtection="0">
      <protection locked="0"/>
    </xf>
    <xf numFmtId="0" fontId="85" fillId="0" borderId="3517"/>
    <xf numFmtId="274" fontId="35" fillId="0" borderId="3504"/>
    <xf numFmtId="240" fontId="26" fillId="0" borderId="3499" applyFill="0"/>
    <xf numFmtId="261" fontId="48" fillId="0" borderId="3445"/>
    <xf numFmtId="274" fontId="35" fillId="0" borderId="3479"/>
    <xf numFmtId="240" fontId="26" fillId="0" borderId="3474" applyFill="0"/>
    <xf numFmtId="240" fontId="26" fillId="0" borderId="3511"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3503"/>
    <xf numFmtId="246" fontId="48" fillId="0" borderId="3445"/>
    <xf numFmtId="0" fontId="104" fillId="43" borderId="3117" applyProtection="0"/>
    <xf numFmtId="0" fontId="103" fillId="38" borderId="3502"/>
    <xf numFmtId="49" fontId="100" fillId="41" borderId="3117">
      <alignment horizontal="center"/>
    </xf>
    <xf numFmtId="236" fontId="35" fillId="0" borderId="3501">
      <alignment horizontal="right" vertical="center"/>
      <protection locked="0"/>
    </xf>
    <xf numFmtId="235" fontId="35" fillId="0" borderId="3501">
      <alignment horizontal="right" vertical="center"/>
      <protection locked="0"/>
    </xf>
    <xf numFmtId="234" fontId="35" fillId="0" borderId="3501">
      <alignment horizontal="right" vertical="center"/>
      <protection locked="0"/>
    </xf>
    <xf numFmtId="233" fontId="35" fillId="0" borderId="3501">
      <alignment horizontal="right" vertical="center"/>
      <protection locked="0"/>
    </xf>
    <xf numFmtId="237" fontId="35" fillId="0" borderId="3501">
      <alignment horizontal="right" vertical="center"/>
      <protection locked="0"/>
    </xf>
    <xf numFmtId="232" fontId="35" fillId="0" borderId="3501">
      <alignment horizontal="right" vertical="center"/>
      <protection locked="0"/>
    </xf>
    <xf numFmtId="0" fontId="35" fillId="0" borderId="3501">
      <alignment vertical="center"/>
      <protection locked="0"/>
    </xf>
    <xf numFmtId="236" fontId="35" fillId="0" borderId="3501">
      <alignment horizontal="center" vertical="center"/>
      <protection locked="0"/>
    </xf>
    <xf numFmtId="235" fontId="35" fillId="0" borderId="3501">
      <alignment horizontal="center" vertical="center"/>
      <protection locked="0"/>
    </xf>
    <xf numFmtId="234" fontId="35" fillId="0" borderId="3501">
      <alignment horizontal="center" vertical="center"/>
      <protection locked="0"/>
    </xf>
    <xf numFmtId="233" fontId="35" fillId="0" borderId="3501">
      <alignment horizontal="center" vertical="center"/>
      <protection locked="0"/>
    </xf>
    <xf numFmtId="15" fontId="35" fillId="0" borderId="3501">
      <alignment horizontal="center" vertical="center"/>
      <protection locked="0"/>
    </xf>
    <xf numFmtId="232" fontId="35" fillId="0" borderId="3501">
      <alignment horizontal="center" vertical="center"/>
      <protection locked="0"/>
    </xf>
    <xf numFmtId="0" fontId="95" fillId="0" borderId="3500" applyNumberFormat="0" applyFill="0" applyAlignment="0" applyProtection="0"/>
    <xf numFmtId="244" fontId="85" fillId="0" borderId="3478"/>
    <xf numFmtId="0" fontId="103" fillId="38" borderId="3514"/>
    <xf numFmtId="234" fontId="35" fillId="0" borderId="3513">
      <alignment horizontal="right" vertical="center"/>
      <protection locked="0"/>
    </xf>
    <xf numFmtId="236" fontId="35" fillId="0" borderId="3513">
      <alignment horizontal="center" vertical="center"/>
      <protection locked="0"/>
    </xf>
    <xf numFmtId="235" fontId="35" fillId="0" borderId="3513">
      <alignment horizontal="center" vertical="center"/>
      <protection locked="0"/>
    </xf>
    <xf numFmtId="234" fontId="35" fillId="0" borderId="3513">
      <alignment horizontal="center" vertical="center"/>
      <protection locked="0"/>
    </xf>
    <xf numFmtId="0" fontId="103" fillId="38" borderId="3477"/>
    <xf numFmtId="233" fontId="35" fillId="0" borderId="3513">
      <alignment horizontal="center" vertical="center"/>
      <protection locked="0"/>
    </xf>
    <xf numFmtId="236" fontId="35" fillId="0" borderId="3476">
      <alignment horizontal="right" vertical="center"/>
      <protection locked="0"/>
    </xf>
    <xf numFmtId="235" fontId="35" fillId="0" borderId="3476">
      <alignment horizontal="right" vertical="center"/>
      <protection locked="0"/>
    </xf>
    <xf numFmtId="234" fontId="35" fillId="0" borderId="3476">
      <alignment horizontal="right" vertical="center"/>
      <protection locked="0"/>
    </xf>
    <xf numFmtId="233" fontId="35" fillId="0" borderId="3476">
      <alignment horizontal="right" vertical="center"/>
      <protection locked="0"/>
    </xf>
    <xf numFmtId="237" fontId="35" fillId="0" borderId="3476">
      <alignment horizontal="right" vertical="center"/>
      <protection locked="0"/>
    </xf>
    <xf numFmtId="232" fontId="35" fillId="0" borderId="3476">
      <alignment horizontal="right" vertical="center"/>
      <protection locked="0"/>
    </xf>
    <xf numFmtId="0" fontId="35" fillId="0" borderId="3476">
      <alignment vertical="center"/>
      <protection locked="0"/>
    </xf>
    <xf numFmtId="236" fontId="35" fillId="0" borderId="3476">
      <alignment horizontal="center" vertical="center"/>
      <protection locked="0"/>
    </xf>
    <xf numFmtId="235" fontId="35" fillId="0" borderId="3476">
      <alignment horizontal="center" vertical="center"/>
      <protection locked="0"/>
    </xf>
    <xf numFmtId="234" fontId="35" fillId="0" borderId="3476">
      <alignment horizontal="center" vertical="center"/>
      <protection locked="0"/>
    </xf>
    <xf numFmtId="233" fontId="35" fillId="0" borderId="3476">
      <alignment horizontal="center" vertical="center"/>
      <protection locked="0"/>
    </xf>
    <xf numFmtId="15" fontId="35" fillId="0" borderId="3476">
      <alignment horizontal="center" vertical="center"/>
      <protection locked="0"/>
    </xf>
    <xf numFmtId="232" fontId="35" fillId="0" borderId="3476">
      <alignment horizontal="center" vertical="center"/>
      <protection locked="0"/>
    </xf>
    <xf numFmtId="0" fontId="95" fillId="0" borderId="3475"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2" fontId="35" fillId="0" borderId="3513">
      <alignment horizontal="right" vertical="center"/>
      <protection locked="0"/>
    </xf>
    <xf numFmtId="233" fontId="35" fillId="0" borderId="3513">
      <alignment horizontal="right" vertical="center"/>
      <protection locked="0"/>
    </xf>
    <xf numFmtId="235" fontId="35" fillId="0" borderId="3513">
      <alignment horizontal="right" vertical="center"/>
      <protection locked="0"/>
    </xf>
    <xf numFmtId="0" fontId="95" fillId="0" borderId="3500" applyNumberFormat="0" applyFill="0" applyAlignment="0" applyProtection="0"/>
    <xf numFmtId="232"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3" fontId="79" fillId="10" borderId="3439" applyFont="0" applyAlignment="0" applyProtection="0"/>
    <xf numFmtId="0" fontId="103" fillId="38" borderId="3502"/>
    <xf numFmtId="244" fontId="85" fillId="0" borderId="3515"/>
    <xf numFmtId="244" fontId="85" fillId="0" borderId="350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44" fontId="85" fillId="0" borderId="3491"/>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261" fontId="48" fillId="0" borderId="3445"/>
    <xf numFmtId="240" fontId="26" fillId="0" borderId="3511" applyFill="0"/>
    <xf numFmtId="240" fontId="26" fillId="0" borderId="3499"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47" applyNumberFormat="0" applyFill="0" applyAlignment="0" applyProtection="0"/>
    <xf numFmtId="232" fontId="35" fillId="0" borderId="3448">
      <alignment horizontal="center" vertical="center"/>
      <protection locked="0"/>
    </xf>
    <xf numFmtId="15" fontId="35" fillId="0" borderId="3448">
      <alignment horizontal="center" vertical="center"/>
      <protection locked="0"/>
    </xf>
    <xf numFmtId="233" fontId="35" fillId="0" borderId="3448">
      <alignment horizontal="center" vertical="center"/>
      <protection locked="0"/>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0" fontId="35" fillId="0" borderId="3448">
      <alignment vertical="center"/>
      <protection locked="0"/>
    </xf>
    <xf numFmtId="232" fontId="35" fillId="0" borderId="3448">
      <alignment horizontal="right" vertical="center"/>
      <protection locked="0"/>
    </xf>
    <xf numFmtId="237" fontId="35" fillId="0" borderId="3448">
      <alignment horizontal="right" vertical="center"/>
      <protection locked="0"/>
    </xf>
    <xf numFmtId="233"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49" fontId="100" fillId="41" borderId="3439">
      <alignment horizontal="center"/>
    </xf>
    <xf numFmtId="0" fontId="103" fillId="38" borderId="3449"/>
    <xf numFmtId="0" fontId="104" fillId="43" borderId="3439" applyProtection="0"/>
    <xf numFmtId="1" fontId="109" fillId="9" borderId="3450"/>
    <xf numFmtId="244" fontId="85" fillId="0" borderId="3451"/>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3505"/>
    <xf numFmtId="250" fontId="48" fillId="0" borderId="3445"/>
    <xf numFmtId="253" fontId="48" fillId="0" borderId="3445"/>
    <xf numFmtId="254" fontId="48" fillId="0" borderId="3445"/>
    <xf numFmtId="168" fontId="3" fillId="8" borderId="3117" applyNumberFormat="0" applyFont="0" applyBorder="0" applyAlignment="0" applyProtection="0"/>
    <xf numFmtId="261" fontId="48" fillId="0" borderId="3445"/>
    <xf numFmtId="265" fontId="48" fillId="0" borderId="3445"/>
    <xf numFmtId="266" fontId="48" fillId="0" borderId="3445"/>
    <xf numFmtId="0" fontId="110" fillId="43" borderId="3117" applyNumberFormat="0" applyFont="0" applyAlignment="0" applyProtection="0"/>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3443" applyFill="0"/>
    <xf numFmtId="274" fontId="35" fillId="0" borderId="3453"/>
    <xf numFmtId="323" fontId="3" fillId="23" borderId="3509" applyFill="0" applyBorder="0" applyAlignment="0">
      <alignment horizontal="centerContinuous"/>
    </xf>
    <xf numFmtId="0" fontId="63" fillId="0" borderId="3117">
      <alignment horizontal="centerContinuous"/>
    </xf>
    <xf numFmtId="0" fontId="85" fillId="0" borderId="349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3498"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350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485"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175" fontId="46" fillId="0" borderId="3117"/>
    <xf numFmtId="323" fontId="3" fillId="23" borderId="3484"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0" fontId="85" fillId="0" borderId="3455"/>
    <xf numFmtId="235" fontId="35" fillId="0" borderId="3513">
      <alignment horizontal="right" vertical="center"/>
      <protection locked="0"/>
    </xf>
    <xf numFmtId="49" fontId="100" fillId="41" borderId="3117">
      <alignment horizontal="center"/>
    </xf>
    <xf numFmtId="0" fontId="103" fillId="38" borderId="3514"/>
    <xf numFmtId="0" fontId="104" fillId="43" borderId="3117" applyProtection="0"/>
    <xf numFmtId="244" fontId="85" fillId="0" borderId="3515"/>
    <xf numFmtId="274" fontId="35" fillId="0" borderId="3516"/>
    <xf numFmtId="0" fontId="147" fillId="10" borderId="3117">
      <alignment horizontal="right"/>
    </xf>
    <xf numFmtId="309" fontId="156" fillId="6" borderId="3117"/>
    <xf numFmtId="0" fontId="85" fillId="0" borderId="351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50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44" fontId="85" fillId="0" borderId="3515"/>
    <xf numFmtId="175" fontId="80" fillId="0" borderId="3458">
      <alignment vertical="center"/>
    </xf>
    <xf numFmtId="4" fontId="27" fillId="19" borderId="3506" applyNumberFormat="0" applyProtection="0">
      <alignment horizontal="left" vertical="center" indent="1"/>
    </xf>
    <xf numFmtId="9" fontId="36" fillId="71" borderId="3439" applyProtection="0">
      <alignment horizontal="right"/>
      <protection locked="0"/>
    </xf>
    <xf numFmtId="311" fontId="219" fillId="0" borderId="3483" applyBorder="0">
      <protection locked="0"/>
    </xf>
    <xf numFmtId="0" fontId="59" fillId="74" borderId="3466">
      <alignment horizontal="left" vertical="center" wrapText="1"/>
    </xf>
    <xf numFmtId="1" fontId="3" fillId="1" borderId="3482">
      <protection locked="0"/>
    </xf>
    <xf numFmtId="0" fontId="35" fillId="0" borderId="3446" applyNumberFormat="0" applyFill="0" applyAlignment="0" applyProtection="0"/>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0" fontId="148" fillId="0" borderId="3442" applyNumberFormat="0" applyAlignment="0" applyProtection="0">
      <alignment horizontal="left" vertical="center"/>
    </xf>
    <xf numFmtId="236" fontId="35" fillId="0" borderId="3501">
      <alignment horizontal="center"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14"/>
    <xf numFmtId="0" fontId="103" fillId="38" borderId="3502"/>
    <xf numFmtId="244" fontId="85" fillId="0" borderId="3503"/>
    <xf numFmtId="274" fontId="35" fillId="0" borderId="3504"/>
    <xf numFmtId="185" fontId="47" fillId="57" borderId="3117" applyFont="0" applyFill="0" applyBorder="0" applyAlignment="0" applyProtection="0">
      <protection locked="0"/>
    </xf>
    <xf numFmtId="0" fontId="85" fillId="0" borderId="3505"/>
    <xf numFmtId="311" fontId="219" fillId="0" borderId="3496" applyBorder="0">
      <protection locked="0"/>
    </xf>
    <xf numFmtId="323" fontId="3" fillId="23" borderId="3441" applyFill="0" applyBorder="0" applyAlignment="0">
      <alignment horizontal="centerContinuous"/>
    </xf>
    <xf numFmtId="0" fontId="35" fillId="0" borderId="3513">
      <alignment vertical="center"/>
      <protection locked="0"/>
    </xf>
    <xf numFmtId="237"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49" fontId="36" fillId="0" borderId="3459"/>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0" fontId="118" fillId="21" borderId="3117"/>
    <xf numFmtId="49" fontId="253" fillId="47" borderId="3439">
      <alignment horizontal="center"/>
    </xf>
    <xf numFmtId="175" fontId="43" fillId="0" borderId="3439" applyBorder="0"/>
    <xf numFmtId="175" fontId="46" fillId="0" borderId="3439"/>
    <xf numFmtId="4" fontId="27" fillId="19" borderId="3494" applyNumberFormat="0" applyProtection="0">
      <alignment horizontal="left" vertical="center" indent="1"/>
    </xf>
    <xf numFmtId="4" fontId="27" fillId="19" borderId="351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351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494" applyNumberFormat="0" applyProtection="0">
      <alignment horizontal="left" vertical="center" indent="1"/>
    </xf>
    <xf numFmtId="3" fontId="217" fillId="10" borderId="3465" applyBorder="0">
      <alignment vertical="center"/>
    </xf>
    <xf numFmtId="0" fontId="95" fillId="0" borderId="3488" applyNumberFormat="0" applyFill="0" applyAlignment="0" applyProtection="0"/>
    <xf numFmtId="232" fontId="35" fillId="0" borderId="3489">
      <alignment horizontal="center" vertical="center"/>
      <protection locked="0"/>
    </xf>
    <xf numFmtId="311" fontId="219" fillId="0" borderId="3440" applyBorder="0">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0" fontId="59" fillId="74" borderId="3466">
      <alignment horizontal="left" vertical="center" wrapText="1"/>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1" fontId="3" fillId="1" borderId="3438">
      <protection locked="0"/>
    </xf>
    <xf numFmtId="0" fontId="103" fillId="38" borderId="3490"/>
    <xf numFmtId="311" fontId="219" fillId="0" borderId="3483" applyBorder="0">
      <protection locked="0"/>
    </xf>
    <xf numFmtId="0" fontId="85" fillId="0" borderId="350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0" fontId="103" fillId="38" borderId="3490"/>
    <xf numFmtId="250" fontId="48" fillId="0" borderId="3445"/>
    <xf numFmtId="244" fontId="85" fillId="0" borderId="3491"/>
    <xf numFmtId="274" fontId="35" fillId="0" borderId="3504"/>
    <xf numFmtId="274" fontId="35" fillId="0" borderId="3492"/>
    <xf numFmtId="8" fontId="141" fillId="0" borderId="3454">
      <protection locked="0"/>
    </xf>
    <xf numFmtId="0" fontId="85" fillId="0" borderId="3493"/>
    <xf numFmtId="49" fontId="36" fillId="0" borderId="3459"/>
    <xf numFmtId="311" fontId="219" fillId="0" borderId="3508" applyBorder="0">
      <protection locked="0"/>
    </xf>
    <xf numFmtId="237" fontId="35" fillId="0" borderId="3501">
      <alignment horizontal="right" vertical="center"/>
      <protection locked="0"/>
    </xf>
    <xf numFmtId="175" fontId="40" fillId="0" borderId="3388">
      <protection locked="0"/>
    </xf>
    <xf numFmtId="1" fontId="3" fillId="1" borderId="349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512" applyNumberFormat="0" applyFill="0" applyAlignment="0" applyProtection="0"/>
    <xf numFmtId="0" fontId="3" fillId="11" borderId="3444" applyNumberFormat="0">
      <alignment horizontal="left" vertical="center"/>
    </xf>
    <xf numFmtId="4" fontId="27" fillId="19" borderId="3315"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3492"/>
    <xf numFmtId="49" fontId="36" fillId="0" borderId="3459"/>
    <xf numFmtId="237" fontId="35" fillId="0" borderId="3513">
      <alignment horizontal="right" vertical="center"/>
      <protection locked="0"/>
    </xf>
    <xf numFmtId="0" fontId="35" fillId="0" borderId="3501">
      <alignment vertical="center"/>
      <protection locked="0"/>
    </xf>
    <xf numFmtId="311" fontId="219" fillId="0" borderId="3440" applyBorder="0">
      <protection locked="0"/>
    </xf>
    <xf numFmtId="49" fontId="100" fillId="41" borderId="3439">
      <alignment horizontal="center"/>
    </xf>
    <xf numFmtId="235" fontId="35" fillId="0" borderId="3501">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3513">
      <alignment horizontal="right" vertical="center"/>
      <protection locked="0"/>
    </xf>
    <xf numFmtId="236" fontId="35" fillId="0" borderId="351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3501">
      <alignment horizontal="right" vertical="center"/>
      <protection locked="0"/>
    </xf>
    <xf numFmtId="237" fontId="35" fillId="0" borderId="3501">
      <alignment horizontal="right" vertical="center"/>
      <protection locked="0"/>
    </xf>
    <xf numFmtId="49" fontId="36" fillId="0" borderId="3459"/>
    <xf numFmtId="233" fontId="35" fillId="0" borderId="351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489">
      <alignment horizontal="center" vertical="center"/>
      <protection locked="0"/>
    </xf>
    <xf numFmtId="311" fontId="219" fillId="0" borderId="3440" applyBorder="0">
      <protection locked="0"/>
    </xf>
    <xf numFmtId="0" fontId="59" fillId="74" borderId="3466">
      <alignment horizontal="left" vertical="center" wrapText="1"/>
    </xf>
    <xf numFmtId="274" fontId="35" fillId="0" borderId="3504"/>
    <xf numFmtId="4" fontId="27" fillId="19" borderId="3469" applyNumberFormat="0" applyProtection="0">
      <alignment horizontal="left" vertical="center" indent="1"/>
    </xf>
    <xf numFmtId="274" fontId="35" fillId="0" borderId="3504"/>
    <xf numFmtId="323" fontId="3" fillId="23" borderId="3497" applyFill="0" applyBorder="0" applyAlignment="0">
      <alignment horizontal="centerContinuous"/>
    </xf>
    <xf numFmtId="232" fontId="35" fillId="0" borderId="3501">
      <alignment horizontal="right" vertical="center"/>
      <protection locked="0"/>
    </xf>
    <xf numFmtId="0" fontId="56" fillId="31" borderId="3437" applyNumberFormat="0" applyFont="0" applyAlignment="0" applyProtection="0"/>
    <xf numFmtId="0" fontId="148" fillId="0" borderId="3510"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3486" applyFill="0"/>
    <xf numFmtId="246" fontId="48" fillId="0" borderId="3445"/>
    <xf numFmtId="250" fontId="48" fillId="0" borderId="3445"/>
    <xf numFmtId="261" fontId="48" fillId="0" borderId="3445"/>
    <xf numFmtId="234" fontId="35" fillId="0" borderId="3513">
      <alignment horizontal="right" vertical="center"/>
      <protection locked="0"/>
    </xf>
    <xf numFmtId="0" fontId="148" fillId="0" borderId="3442" applyNumberFormat="0" applyAlignment="0" applyProtection="0">
      <alignment horizontal="left" vertical="center"/>
    </xf>
    <xf numFmtId="323" fontId="3" fillId="23" borderId="3441" applyFill="0" applyBorder="0" applyAlignment="0">
      <alignment horizontal="centerContinuous"/>
    </xf>
    <xf numFmtId="233" fontId="35" fillId="0" borderId="3489">
      <alignment horizontal="center" vertical="center"/>
      <protection locked="0"/>
    </xf>
    <xf numFmtId="311" fontId="219" fillId="0" borderId="3496" applyBorder="0">
      <protection locked="0"/>
    </xf>
    <xf numFmtId="233" fontId="35" fillId="0" borderId="3501">
      <alignment horizontal="center" vertical="center"/>
      <protection locked="0"/>
    </xf>
    <xf numFmtId="202" fontId="115" fillId="18" borderId="3446">
      <alignment horizontal="right"/>
      <protection hidden="1"/>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0" fontId="35" fillId="0" borderId="3448">
      <alignment vertical="center"/>
      <protection locked="0"/>
    </xf>
    <xf numFmtId="232" fontId="35" fillId="0" borderId="3448">
      <alignment horizontal="right" vertical="center"/>
      <protection locked="0"/>
    </xf>
    <xf numFmtId="237" fontId="35" fillId="0" borderId="3448">
      <alignment horizontal="right" vertical="center"/>
      <protection locked="0"/>
    </xf>
    <xf numFmtId="233"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0" fontId="103" fillId="38" borderId="3449"/>
    <xf numFmtId="0" fontId="35" fillId="0" borderId="3513">
      <alignment vertical="center"/>
      <protection locked="0"/>
    </xf>
    <xf numFmtId="244" fontId="85" fillId="0" borderId="3451"/>
    <xf numFmtId="274" fontId="35" fillId="0" borderId="3453"/>
    <xf numFmtId="0" fontId="147" fillId="10" borderId="3117">
      <alignment horizontal="right"/>
    </xf>
    <xf numFmtId="0" fontId="85" fillId="0" borderId="3455"/>
    <xf numFmtId="311" fontId="219" fillId="0" borderId="3471" applyBorder="0">
      <protection locked="0"/>
    </xf>
    <xf numFmtId="1" fontId="3" fillId="1" borderId="3470">
      <protection locked="0"/>
    </xf>
    <xf numFmtId="172" fontId="55" fillId="9" borderId="3117">
      <alignment horizontal="right"/>
      <protection locked="0"/>
    </xf>
    <xf numFmtId="0" fontId="95" fillId="0" borderId="3475" applyNumberFormat="0" applyFill="0" applyAlignment="0" applyProtection="0"/>
    <xf numFmtId="232"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0" fontId="35" fillId="0" borderId="3476">
      <alignment vertical="center"/>
      <protection locked="0"/>
    </xf>
    <xf numFmtId="232" fontId="35" fillId="0" borderId="3476">
      <alignment horizontal="right" vertical="center"/>
      <protection locked="0"/>
    </xf>
    <xf numFmtId="237" fontId="35" fillId="0" borderId="3476">
      <alignment horizontal="right" vertical="center"/>
      <protection locked="0"/>
    </xf>
    <xf numFmtId="233"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0" fontId="103" fillId="38" borderId="3477"/>
    <xf numFmtId="244" fontId="85" fillId="0" borderId="3478"/>
    <xf numFmtId="274" fontId="35" fillId="0" borderId="3479"/>
    <xf numFmtId="0" fontId="85" fillId="0" borderId="3480"/>
    <xf numFmtId="237"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103" fillId="38" borderId="3514"/>
    <xf numFmtId="244" fontId="85" fillId="0" borderId="3515"/>
    <xf numFmtId="232" fontId="35" fillId="0" borderId="3513">
      <alignment horizontal="center" vertical="center"/>
      <protection locked="0"/>
    </xf>
    <xf numFmtId="235" fontId="35" fillId="0" borderId="3513">
      <alignment horizontal="center" vertical="center"/>
      <protection locked="0"/>
    </xf>
    <xf numFmtId="311" fontId="219" fillId="0" borderId="3471" applyBorder="0">
      <protection locked="0"/>
    </xf>
    <xf numFmtId="0" fontId="103" fillId="38" borderId="3514"/>
    <xf numFmtId="233" fontId="35" fillId="0" borderId="3501">
      <alignment horizontal="right" vertical="center"/>
      <protection locked="0"/>
    </xf>
    <xf numFmtId="235" fontId="35" fillId="0" borderId="3501">
      <alignment horizontal="right" vertical="center"/>
      <protection locked="0"/>
    </xf>
    <xf numFmtId="0" fontId="103" fillId="38" borderId="3502"/>
    <xf numFmtId="236" fontId="35" fillId="0" borderId="3489">
      <alignment horizontal="right" vertical="center"/>
      <protection locked="0"/>
    </xf>
    <xf numFmtId="0" fontId="85" fillId="0" borderId="3505"/>
    <xf numFmtId="4" fontId="27" fillId="19" borderId="3481" applyNumberFormat="0" applyProtection="0">
      <alignment horizontal="left" vertical="center" indent="1"/>
    </xf>
    <xf numFmtId="234" fontId="35" fillId="0" borderId="3501">
      <alignment horizontal="center" vertical="center"/>
      <protection locked="0"/>
    </xf>
    <xf numFmtId="0" fontId="35" fillId="0" borderId="3501">
      <alignment vertical="center"/>
      <protection locked="0"/>
    </xf>
    <xf numFmtId="244" fontId="85" fillId="0" borderId="3515"/>
    <xf numFmtId="233" fontId="35" fillId="0" borderId="3501">
      <alignment horizontal="right" vertical="center"/>
      <protection locked="0"/>
    </xf>
    <xf numFmtId="15" fontId="35" fillId="0" borderId="3501">
      <alignment horizontal="center" vertical="center"/>
      <protection locked="0"/>
    </xf>
    <xf numFmtId="0" fontId="95" fillId="0" borderId="3475" applyNumberFormat="0" applyFill="0" applyAlignment="0" applyProtection="0"/>
    <xf numFmtId="232"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0" fontId="35" fillId="0" borderId="3476">
      <alignment vertical="center"/>
      <protection locked="0"/>
    </xf>
    <xf numFmtId="232" fontId="35" fillId="0" borderId="3476">
      <alignment horizontal="right" vertical="center"/>
      <protection locked="0"/>
    </xf>
    <xf numFmtId="237" fontId="35" fillId="0" borderId="3476">
      <alignment horizontal="right" vertical="center"/>
      <protection locked="0"/>
    </xf>
    <xf numFmtId="233"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0" fontId="103" fillId="38" borderId="3477"/>
    <xf numFmtId="232" fontId="35" fillId="0" borderId="3513">
      <alignment horizontal="right" vertical="center"/>
      <protection locked="0"/>
    </xf>
    <xf numFmtId="274" fontId="35" fillId="0" borderId="3516"/>
    <xf numFmtId="274" fontId="35" fillId="0" borderId="3479"/>
    <xf numFmtId="0" fontId="85" fillId="0" borderId="3480"/>
    <xf numFmtId="0" fontId="148" fillId="0" borderId="3473" applyNumberFormat="0" applyAlignment="0" applyProtection="0">
      <alignment horizontal="left" vertical="center"/>
    </xf>
    <xf numFmtId="323" fontId="3" fillId="23" borderId="3472" applyFill="0" applyBorder="0" applyAlignment="0">
      <alignment horizontal="centerContinuous"/>
    </xf>
    <xf numFmtId="311" fontId="219" fillId="0" borderId="3471" applyBorder="0">
      <protection locked="0"/>
    </xf>
    <xf numFmtId="0" fontId="85" fillId="0" borderId="3517"/>
    <xf numFmtId="0" fontId="95" fillId="0" borderId="3512" applyNumberFormat="0" applyFill="0" applyAlignment="0" applyProtection="0"/>
    <xf numFmtId="237" fontId="35" fillId="0" borderId="3513">
      <alignment horizontal="right" vertical="center"/>
      <protection locked="0"/>
    </xf>
    <xf numFmtId="0" fontId="115" fillId="18" borderId="3446" applyProtection="0">
      <alignment horizontal="right"/>
      <protection locked="0"/>
    </xf>
    <xf numFmtId="311" fontId="219" fillId="0" borderId="3483" applyBorder="0">
      <protection locked="0"/>
    </xf>
    <xf numFmtId="0" fontId="59" fillId="74" borderId="3466">
      <alignment horizontal="left" vertical="center" wrapText="1"/>
    </xf>
    <xf numFmtId="244" fontId="85" fillId="0" borderId="3503"/>
    <xf numFmtId="234" fontId="35" fillId="0" borderId="3501">
      <alignment horizontal="center" vertical="center"/>
      <protection locked="0"/>
    </xf>
    <xf numFmtId="4" fontId="27" fillId="19" borderId="3494" applyNumberFormat="0" applyProtection="0">
      <alignment horizontal="left" vertical="center" indent="1"/>
    </xf>
    <xf numFmtId="0" fontId="95" fillId="0" borderId="3512"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40" fontId="26" fillId="0" borderId="3486" applyFill="0"/>
    <xf numFmtId="274" fontId="35" fillId="0" borderId="3492"/>
    <xf numFmtId="0" fontId="85" fillId="0" borderId="3493"/>
    <xf numFmtId="0" fontId="148" fillId="0" borderId="3485" applyNumberFormat="0" applyAlignment="0" applyProtection="0">
      <alignment horizontal="left" vertical="center"/>
    </xf>
    <xf numFmtId="323" fontId="3" fillId="23" borderId="3484" applyFill="0" applyBorder="0" applyAlignment="0">
      <alignment horizontal="centerContinuous"/>
    </xf>
    <xf numFmtId="311" fontId="219" fillId="0" borderId="3483" applyBorder="0">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44" fontId="85" fillId="0" borderId="3503"/>
    <xf numFmtId="274" fontId="35" fillId="0" borderId="3504"/>
    <xf numFmtId="0" fontId="85" fillId="0" borderId="3505"/>
    <xf numFmtId="0" fontId="148" fillId="0" borderId="3510" applyNumberFormat="0" applyAlignment="0" applyProtection="0">
      <alignment horizontal="left" vertical="center"/>
    </xf>
    <xf numFmtId="311" fontId="219" fillId="0" borderId="3508" applyBorder="0">
      <protection locked="0"/>
    </xf>
    <xf numFmtId="4" fontId="27" fillId="19" borderId="3518" applyNumberFormat="0" applyProtection="0">
      <alignment horizontal="left" vertical="center" indent="1"/>
    </xf>
    <xf numFmtId="311" fontId="219" fillId="0" borderId="3496" applyBorder="0">
      <protection locked="0"/>
    </xf>
    <xf numFmtId="274" fontId="35" fillId="0" borderId="3516"/>
    <xf numFmtId="232" fontId="35" fillId="0" borderId="3501">
      <alignment horizontal="right" vertical="center"/>
      <protection locked="0"/>
    </xf>
    <xf numFmtId="4" fontId="27" fillId="19" borderId="3506" applyNumberFormat="0" applyProtection="0">
      <alignment horizontal="left" vertical="center" indent="1"/>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40" fontId="26" fillId="0" borderId="3499" applyFill="0"/>
    <xf numFmtId="274" fontId="35" fillId="0" borderId="3504"/>
    <xf numFmtId="0" fontId="85" fillId="0" borderId="3505"/>
    <xf numFmtId="0" fontId="148" fillId="0" borderId="3498" applyNumberFormat="0" applyAlignment="0" applyProtection="0">
      <alignment horizontal="left" vertical="center"/>
    </xf>
    <xf numFmtId="323" fontId="3" fillId="23" borderId="3497" applyFill="0" applyBorder="0" applyAlignment="0">
      <alignment horizontal="centerContinuous"/>
    </xf>
    <xf numFmtId="311" fontId="219" fillId="0" borderId="3496" applyBorder="0">
      <protection locked="0"/>
    </xf>
    <xf numFmtId="0" fontId="35" fillId="0" borderId="3117" applyFill="0">
      <alignment horizontal="center" vertical="center"/>
    </xf>
    <xf numFmtId="4" fontId="27" fillId="19" borderId="3518" applyNumberFormat="0" applyProtection="0">
      <alignment horizontal="left" vertical="center" indent="1"/>
    </xf>
    <xf numFmtId="311" fontId="219" fillId="0" borderId="3496" applyBorder="0">
      <protection locked="0"/>
    </xf>
    <xf numFmtId="4" fontId="27" fillId="19" borderId="3506" applyNumberFormat="0" applyProtection="0">
      <alignment horizontal="left" vertical="center" indent="1"/>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74" fontId="35" fillId="0" borderId="3504"/>
    <xf numFmtId="0" fontId="85" fillId="0" borderId="3505"/>
    <xf numFmtId="10" fontId="3" fillId="64" borderId="3117" applyNumberFormat="0" applyBorder="0" applyAlignment="0" applyProtection="0"/>
    <xf numFmtId="311" fontId="219" fillId="0" borderId="3496" applyBorder="0">
      <protection locked="0"/>
    </xf>
    <xf numFmtId="274" fontId="35" fillId="0" borderId="3516"/>
    <xf numFmtId="311"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7"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74" fontId="35" fillId="0" borderId="3516"/>
    <xf numFmtId="0" fontId="85" fillId="0" borderId="3517"/>
    <xf numFmtId="0" fontId="148" fillId="0" borderId="3510" applyNumberFormat="0" applyAlignment="0" applyProtection="0">
      <alignment horizontal="left" vertical="center"/>
    </xf>
    <xf numFmtId="323" fontId="3" fillId="23" borderId="3509" applyFill="0" applyBorder="0" applyAlignment="0">
      <alignment horizontal="centerContinuous"/>
    </xf>
    <xf numFmtId="311" fontId="219" fillId="0" borderId="3508" applyBorder="0">
      <protection locked="0"/>
    </xf>
    <xf numFmtId="311"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7"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40" fontId="26" fillId="0" borderId="3511" applyFill="0"/>
    <xf numFmtId="274" fontId="35" fillId="0" borderId="3516"/>
    <xf numFmtId="0" fontId="85" fillId="0" borderId="3517"/>
    <xf numFmtId="0" fontId="148" fillId="0" borderId="3510" applyNumberFormat="0" applyAlignment="0" applyProtection="0">
      <alignment horizontal="left" vertical="center"/>
    </xf>
    <xf numFmtId="323" fontId="3" fillId="23" borderId="3509" applyFill="0" applyBorder="0" applyAlignment="0">
      <alignment horizontal="centerContinuous"/>
    </xf>
    <xf numFmtId="311" fontId="219" fillId="0" borderId="3508" applyBorder="0">
      <protection locked="0"/>
    </xf>
    <xf numFmtId="236" fontId="35" fillId="0" borderId="4137">
      <alignment horizontal="center" vertical="center"/>
      <protection locked="0"/>
    </xf>
    <xf numFmtId="0" fontId="35" fillId="0" borderId="4137">
      <alignment vertical="center"/>
      <protection locked="0"/>
    </xf>
    <xf numFmtId="8" fontId="141" fillId="0" borderId="3454">
      <protection locked="0"/>
    </xf>
    <xf numFmtId="235" fontId="35" fillId="0" borderId="3884">
      <alignment horizontal="right" vertical="center"/>
      <protection locked="0"/>
    </xf>
    <xf numFmtId="15" fontId="35" fillId="0" borderId="3813">
      <alignment horizontal="center" vertical="center"/>
      <protection locked="0"/>
    </xf>
    <xf numFmtId="323" fontId="3" fillId="23" borderId="3785" applyFill="0" applyBorder="0" applyAlignment="0">
      <alignment horizontal="centerContinuous"/>
    </xf>
    <xf numFmtId="0" fontId="148" fillId="0" borderId="3786" applyNumberFormat="0" applyAlignment="0" applyProtection="0">
      <alignment horizontal="left" vertical="center"/>
    </xf>
    <xf numFmtId="0" fontId="148" fillId="0" borderId="3487">
      <alignment horizontal="left" vertical="center"/>
    </xf>
    <xf numFmtId="0" fontId="35" fillId="0" borderId="4053">
      <alignment vertical="center"/>
      <protection locked="0"/>
    </xf>
    <xf numFmtId="0" fontId="95" fillId="0" borderId="4076" applyNumberFormat="0" applyFill="0" applyAlignment="0" applyProtection="0"/>
    <xf numFmtId="274" fontId="35" fillId="0" borderId="4068"/>
    <xf numFmtId="244" fontId="85" fillId="0" borderId="4067"/>
    <xf numFmtId="233" fontId="35" fillId="0" borderId="4137">
      <alignment horizontal="center" vertical="center"/>
      <protection locked="0"/>
    </xf>
    <xf numFmtId="0" fontId="103" fillId="38" borderId="4066"/>
    <xf numFmtId="236" fontId="35" fillId="0" borderId="4065">
      <alignment horizontal="right" vertical="center"/>
      <protection locked="0"/>
    </xf>
    <xf numFmtId="237" fontId="35" fillId="0" borderId="4065">
      <alignment horizontal="right" vertical="center"/>
      <protection locked="0"/>
    </xf>
    <xf numFmtId="0" fontId="110" fillId="43" borderId="3439" applyNumberFormat="0" applyFont="0" applyAlignment="0" applyProtection="0"/>
    <xf numFmtId="0" fontId="35" fillId="0" borderId="4137">
      <alignment vertical="center"/>
      <protection locked="0"/>
    </xf>
    <xf numFmtId="235" fontId="35" fillId="0" borderId="4137">
      <alignment horizontal="center" vertical="center"/>
      <protection locked="0"/>
    </xf>
    <xf numFmtId="234" fontId="35" fillId="0" borderId="4173">
      <alignment horizontal="right" vertical="center"/>
      <protection locked="0"/>
    </xf>
    <xf numFmtId="274" fontId="35" fillId="0" borderId="4140"/>
    <xf numFmtId="0" fontId="103" fillId="38" borderId="4138"/>
    <xf numFmtId="274" fontId="35" fillId="0" borderId="4176"/>
    <xf numFmtId="4" fontId="27" fillId="19" borderId="4153" applyNumberFormat="0" applyProtection="0">
      <alignment horizontal="left" vertical="center" indent="1"/>
    </xf>
    <xf numFmtId="0" fontId="35" fillId="0" borderId="3439" applyFill="0">
      <alignment horizontal="center" vertical="center"/>
    </xf>
    <xf numFmtId="332" fontId="35" fillId="0" borderId="3439" applyFill="0">
      <alignment horizontal="center" vertical="center"/>
    </xf>
    <xf numFmtId="235" fontId="35" fillId="0" borderId="4065">
      <alignment horizontal="right" vertical="center"/>
      <protection locked="0"/>
    </xf>
    <xf numFmtId="232" fontId="35" fillId="0" borderId="4065">
      <alignment horizontal="right" vertical="center"/>
      <protection locked="0"/>
    </xf>
    <xf numFmtId="274" fontId="35" fillId="0" borderId="4140"/>
    <xf numFmtId="15" fontId="35" fillId="0" borderId="4137">
      <alignment horizontal="center" vertical="center"/>
      <protection locked="0"/>
    </xf>
    <xf numFmtId="235" fontId="35" fillId="0" borderId="4137">
      <alignment horizontal="right" vertical="center"/>
      <protection locked="0"/>
    </xf>
    <xf numFmtId="232" fontId="35" fillId="0" borderId="4137">
      <alignment horizontal="center" vertical="center"/>
      <protection locked="0"/>
    </xf>
    <xf numFmtId="323" fontId="3" fillId="23" borderId="4061" applyFill="0" applyBorder="0" applyAlignment="0">
      <alignment horizontal="centerContinuous"/>
    </xf>
    <xf numFmtId="234" fontId="35" fillId="0" borderId="4137">
      <alignment horizontal="right" vertical="center"/>
      <protection locked="0"/>
    </xf>
    <xf numFmtId="236" fontId="35" fillId="0" borderId="3837">
      <alignment horizontal="center" vertical="center"/>
      <protection locked="0"/>
    </xf>
    <xf numFmtId="311" fontId="219" fillId="0" borderId="4154" applyBorder="0">
      <protection locked="0"/>
    </xf>
    <xf numFmtId="0" fontId="95" fillId="0" borderId="4136" applyNumberFormat="0" applyFill="0" applyAlignment="0" applyProtection="0"/>
    <xf numFmtId="235" fontId="35" fillId="0" borderId="4137">
      <alignment horizontal="right" vertical="center"/>
      <protection locked="0"/>
    </xf>
    <xf numFmtId="233" fontId="35" fillId="0" borderId="4137">
      <alignment horizontal="right" vertical="center"/>
      <protection locked="0"/>
    </xf>
    <xf numFmtId="0" fontId="35" fillId="0" borderId="4148">
      <alignment vertical="center"/>
      <protection locked="0"/>
    </xf>
    <xf numFmtId="0" fontId="162" fillId="9" borderId="3456">
      <alignment horizontal="center" vertical="center"/>
    </xf>
    <xf numFmtId="0" fontId="3" fillId="46" borderId="3456">
      <alignment horizontal="center"/>
    </xf>
    <xf numFmtId="0" fontId="3" fillId="18" borderId="3456">
      <alignment horizontal="center" vertical="center"/>
    </xf>
    <xf numFmtId="233" fontId="35" fillId="0" borderId="4137">
      <alignment horizontal="center" vertical="center"/>
      <protection locked="0"/>
    </xf>
    <xf numFmtId="236" fontId="35" fillId="0" borderId="3922">
      <alignment horizontal="center" vertical="center"/>
      <protection locked="0"/>
    </xf>
    <xf numFmtId="233" fontId="35" fillId="0" borderId="4161">
      <alignment horizontal="center" vertical="center"/>
      <protection locked="0"/>
    </xf>
    <xf numFmtId="311" fontId="219" fillId="0" borderId="4168" applyBorder="0">
      <protection locked="0"/>
    </xf>
    <xf numFmtId="0" fontId="148" fillId="0" borderId="4062" applyNumberFormat="0" applyAlignment="0" applyProtection="0">
      <alignment horizontal="left" vertical="center"/>
    </xf>
    <xf numFmtId="244" fontId="85" fillId="0" borderId="4175"/>
    <xf numFmtId="172" fontId="55" fillId="9" borderId="3439">
      <alignment horizontal="right"/>
      <protection locked="0"/>
    </xf>
    <xf numFmtId="15" fontId="35" fillId="0" borderId="3884">
      <alignment horizontal="center" vertical="center"/>
      <protection locked="0"/>
    </xf>
    <xf numFmtId="233" fontId="35" fillId="0" borderId="3873">
      <alignment horizontal="center" vertical="center"/>
      <protection locked="0"/>
    </xf>
    <xf numFmtId="0" fontId="95" fillId="0" borderId="3800" applyNumberFormat="0" applyFill="0" applyAlignment="0" applyProtection="0"/>
    <xf numFmtId="235" fontId="35" fillId="0" borderId="3801">
      <alignment horizontal="center" vertical="center"/>
      <protection locked="0"/>
    </xf>
    <xf numFmtId="4" fontId="27" fillId="19" borderId="3554" applyNumberFormat="0" applyProtection="0">
      <alignment horizontal="left" vertical="center" indent="1"/>
    </xf>
    <xf numFmtId="236" fontId="35" fillId="0" borderId="3873">
      <alignment horizontal="right" vertical="center"/>
      <protection locked="0"/>
    </xf>
    <xf numFmtId="0" fontId="95" fillId="0" borderId="3812" applyNumberFormat="0" applyFill="0" applyAlignment="0" applyProtection="0"/>
    <xf numFmtId="0" fontId="35" fillId="0" borderId="3789">
      <alignment vertical="center"/>
      <protection locked="0"/>
    </xf>
    <xf numFmtId="235" fontId="35" fillId="0" borderId="3789">
      <alignment horizontal="center" vertical="center"/>
      <protection locked="0"/>
    </xf>
    <xf numFmtId="233" fontId="35" fillId="0" borderId="3789">
      <alignment horizontal="center" vertical="center"/>
      <protection locked="0"/>
    </xf>
    <xf numFmtId="15" fontId="35" fillId="0" borderId="3789">
      <alignment horizontal="center" vertical="center"/>
      <protection locked="0"/>
    </xf>
    <xf numFmtId="232" fontId="35" fillId="0" borderId="3789">
      <alignment horizontal="center" vertical="center"/>
      <protection locked="0"/>
    </xf>
    <xf numFmtId="0" fontId="95" fillId="0" borderId="3788" applyNumberFormat="0" applyFill="0" applyAlignment="0" applyProtection="0"/>
    <xf numFmtId="10" fontId="3" fillId="57" borderId="3117" applyNumberFormat="0" applyFont="0" applyBorder="0" applyAlignment="0" applyProtection="0">
      <protection locked="0"/>
    </xf>
    <xf numFmtId="233" fontId="35" fillId="0" borderId="3884">
      <alignment horizontal="center" vertical="center"/>
      <protection locked="0"/>
    </xf>
    <xf numFmtId="0" fontId="35" fillId="0" borderId="3789">
      <alignment vertical="center"/>
      <protection locked="0"/>
    </xf>
    <xf numFmtId="0" fontId="95" fillId="0" borderId="4147" applyNumberFormat="0" applyFill="0" applyAlignment="0" applyProtection="0"/>
    <xf numFmtId="309" fontId="156" fillId="6" borderId="3117"/>
    <xf numFmtId="10" fontId="3" fillId="57" borderId="3117" applyNumberFormat="0" applyFont="0" applyBorder="0" applyAlignment="0" applyProtection="0">
      <protection locked="0"/>
    </xf>
    <xf numFmtId="240" fontId="26" fillId="0" borderId="3787" applyFill="0"/>
    <xf numFmtId="0" fontId="104" fillId="43" borderId="3117" applyProtection="0"/>
    <xf numFmtId="49" fontId="100" fillId="41" borderId="3117">
      <alignment horizontal="center"/>
    </xf>
    <xf numFmtId="185" fontId="47" fillId="57" borderId="3439" applyFont="0" applyFill="0" applyBorder="0" applyAlignment="0" applyProtection="0">
      <protection locked="0"/>
    </xf>
    <xf numFmtId="175" fontId="46" fillId="0" borderId="3439"/>
    <xf numFmtId="49" fontId="100" fillId="47" borderId="3439">
      <alignment horizontal="center"/>
    </xf>
    <xf numFmtId="175" fontId="46" fillId="0" borderId="3117"/>
    <xf numFmtId="175" fontId="43" fillId="0" borderId="3117" applyBorder="0"/>
    <xf numFmtId="10" fontId="3" fillId="64" borderId="3439" applyNumberFormat="0" applyBorder="0" applyAlignment="0" applyProtection="0"/>
    <xf numFmtId="0" fontId="85" fillId="0" borderId="4141"/>
    <xf numFmtId="49" fontId="253" fillId="47" borderId="3117">
      <alignment horizontal="center"/>
    </xf>
    <xf numFmtId="332" fontId="35" fillId="0" borderId="3117" applyFill="0">
      <alignment horizontal="center" vertical="center"/>
    </xf>
    <xf numFmtId="0" fontId="35" fillId="0" borderId="3117" applyFill="0">
      <alignment horizontal="center" vertical="center"/>
    </xf>
    <xf numFmtId="0" fontId="92" fillId="0" borderId="3117" applyFill="0">
      <alignment horizontal="center" vertical="center"/>
    </xf>
    <xf numFmtId="311" fontId="219" fillId="0" borderId="3784" applyBorder="0">
      <protection locked="0"/>
    </xf>
    <xf numFmtId="9" fontId="36" fillId="71" borderId="3117" applyProtection="0">
      <alignment horizontal="right"/>
      <protection locked="0"/>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63" fillId="0" borderId="3117">
      <alignment horizontal="centerContinuous"/>
    </xf>
    <xf numFmtId="0" fontId="110" fillId="43" borderId="3117" applyNumberFormat="0" applyFont="0" applyAlignment="0" applyProtection="0"/>
    <xf numFmtId="168" fontId="3" fillId="8" borderId="3117" applyNumberFormat="0" applyFont="0" applyBorder="0" applyAlignment="0" applyProtection="0"/>
    <xf numFmtId="185" fontId="47" fillId="57" borderId="3117" applyFont="0" applyFill="0" applyBorder="0" applyAlignment="0" applyProtection="0">
      <protection locked="0"/>
    </xf>
    <xf numFmtId="172" fontId="55" fillId="9" borderId="3117">
      <alignment horizontal="right"/>
      <protection locked="0"/>
    </xf>
    <xf numFmtId="0" fontId="118" fillId="21" borderId="3117"/>
    <xf numFmtId="49" fontId="100" fillId="47" borderId="3117">
      <alignment horizontal="center"/>
    </xf>
    <xf numFmtId="3" fontId="79" fillId="10" borderId="3117" applyFont="0" applyAlignment="0" applyProtection="0"/>
    <xf numFmtId="1" fontId="3" fillId="1" borderId="3603">
      <protection locked="0"/>
    </xf>
    <xf numFmtId="311" fontId="219" fillId="0" borderId="3784" applyBorder="0">
      <protection locked="0"/>
    </xf>
    <xf numFmtId="0" fontId="110" fillId="43" borderId="3439" applyNumberFormat="0" applyFont="0" applyAlignment="0" applyProtection="0"/>
    <xf numFmtId="232" fontId="35" fillId="0" borderId="4137">
      <alignment horizontal="center" vertical="center"/>
      <protection locked="0"/>
    </xf>
    <xf numFmtId="175" fontId="43" fillId="0" borderId="3439" applyBorder="0"/>
    <xf numFmtId="49" fontId="253" fillId="47" borderId="3439">
      <alignment horizontal="center"/>
    </xf>
    <xf numFmtId="1" fontId="3" fillId="1" borderId="4167">
      <protection locked="0"/>
    </xf>
    <xf numFmtId="311" fontId="219" fillId="0" borderId="4300" applyBorder="0">
      <protection locked="0"/>
    </xf>
    <xf numFmtId="0" fontId="85" fillId="0" borderId="4118"/>
    <xf numFmtId="274" fontId="35" fillId="0" borderId="4117"/>
    <xf numFmtId="236" fontId="35" fillId="0" borderId="4114">
      <alignment horizontal="right" vertical="center"/>
      <protection locked="0"/>
    </xf>
    <xf numFmtId="235" fontId="35" fillId="0" borderId="4114">
      <alignment horizontal="right" vertical="center"/>
      <protection locked="0"/>
    </xf>
    <xf numFmtId="234" fontId="35" fillId="0" borderId="4114">
      <alignment horizontal="right" vertical="center"/>
      <protection locked="0"/>
    </xf>
    <xf numFmtId="233" fontId="35" fillId="0" borderId="4114">
      <alignment horizontal="right" vertical="center"/>
      <protection locked="0"/>
    </xf>
    <xf numFmtId="237" fontId="35" fillId="0" borderId="4114">
      <alignment horizontal="right" vertical="center"/>
      <protection locked="0"/>
    </xf>
    <xf numFmtId="232" fontId="35" fillId="0" borderId="4114">
      <alignment horizontal="right" vertical="center"/>
      <protection locked="0"/>
    </xf>
    <xf numFmtId="0" fontId="35" fillId="0" borderId="4114">
      <alignment vertical="center"/>
      <protection locked="0"/>
    </xf>
    <xf numFmtId="236" fontId="35" fillId="0" borderId="4114">
      <alignment horizontal="center" vertical="center"/>
      <protection locked="0"/>
    </xf>
    <xf numFmtId="235" fontId="35" fillId="0" borderId="4114">
      <alignment horizontal="center" vertical="center"/>
      <protection locked="0"/>
    </xf>
    <xf numFmtId="234" fontId="35" fillId="0" borderId="4114">
      <alignment horizontal="center" vertical="center"/>
      <protection locked="0"/>
    </xf>
    <xf numFmtId="233" fontId="35" fillId="0" borderId="4114">
      <alignment horizontal="center" vertical="center"/>
      <protection locked="0"/>
    </xf>
    <xf numFmtId="15" fontId="35" fillId="0" borderId="4114">
      <alignment horizontal="center" vertical="center"/>
      <protection locked="0"/>
    </xf>
    <xf numFmtId="232" fontId="35" fillId="0" borderId="4114">
      <alignment horizontal="center" vertical="center"/>
      <protection locked="0"/>
    </xf>
    <xf numFmtId="1" fontId="3" fillId="1" borderId="3783">
      <protection locked="0"/>
    </xf>
    <xf numFmtId="311" fontId="219" fillId="0" borderId="3784" applyBorder="0">
      <protection locked="0"/>
    </xf>
    <xf numFmtId="323" fontId="3" fillId="23" borderId="4301" applyFill="0" applyBorder="0" applyAlignment="0">
      <alignment horizontal="centerContinuous"/>
    </xf>
    <xf numFmtId="323" fontId="3" fillId="23" borderId="3785" applyFill="0" applyBorder="0" applyAlignment="0">
      <alignment horizontal="centerContinuous"/>
    </xf>
    <xf numFmtId="0" fontId="148" fillId="0" borderId="4302" applyNumberFormat="0" applyAlignment="0" applyProtection="0">
      <alignment horizontal="left" vertical="center"/>
    </xf>
    <xf numFmtId="0" fontId="148" fillId="0" borderId="3786" applyNumberFormat="0" applyAlignment="0" applyProtection="0">
      <alignment horizontal="left" vertical="center"/>
    </xf>
    <xf numFmtId="240" fontId="26" fillId="0" borderId="4303" applyFill="0"/>
    <xf numFmtId="261" fontId="48" fillId="0" borderId="3445"/>
    <xf numFmtId="250" fontId="48" fillId="0" borderId="3445"/>
    <xf numFmtId="240" fontId="26" fillId="0" borderId="3787" applyFill="0"/>
    <xf numFmtId="261" fontId="48" fillId="0" borderId="3445"/>
    <xf numFmtId="250" fontId="48" fillId="0" borderId="3445"/>
    <xf numFmtId="246" fontId="48" fillId="0" borderId="3445"/>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1" fontId="109" fillId="9" borderId="3450"/>
    <xf numFmtId="244" fontId="85" fillId="0" borderId="4043"/>
    <xf numFmtId="0" fontId="80" fillId="0" borderId="3452"/>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240" fontId="26" fillId="0" borderId="4039" applyFill="0"/>
    <xf numFmtId="274" fontId="35" fillId="0" borderId="4044"/>
    <xf numFmtId="8" fontId="141" fillId="0" borderId="3454">
      <protection locked="0"/>
    </xf>
    <xf numFmtId="0" fontId="85" fillId="0" borderId="4045"/>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3" fontId="79" fillId="10" borderId="3117" applyFont="0" applyAlignment="0" applyProtection="0"/>
    <xf numFmtId="175" fontId="3" fillId="9" borderId="3487" applyNumberFormat="0" applyFont="0" applyBorder="0" applyAlignment="0">
      <alignment horizontal="centerContinuous"/>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6" borderId="3464" applyNumberFormat="0" applyFont="0">
      <protection locked="0"/>
    </xf>
    <xf numFmtId="0" fontId="59" fillId="74" borderId="3466">
      <alignment horizontal="left" vertical="center" wrapText="1"/>
    </xf>
    <xf numFmtId="1" fontId="3" fillId="1" borderId="4035">
      <protection locked="0"/>
    </xf>
    <xf numFmtId="49" fontId="100" fillId="47" borderId="3117">
      <alignment horizontal="center"/>
    </xf>
    <xf numFmtId="0" fontId="118" fillId="21" borderId="3117"/>
    <xf numFmtId="240" fontId="26" fillId="0" borderId="3523" applyFill="0"/>
    <xf numFmtId="274" fontId="35" fillId="0" borderId="3528"/>
    <xf numFmtId="4" fontId="27" fillId="19" borderId="3920" applyNumberFormat="0" applyProtection="0">
      <alignment horizontal="left" vertical="center" indent="1"/>
    </xf>
    <xf numFmtId="235" fontId="35" fillId="0" borderId="3922">
      <alignment horizontal="right" vertical="center"/>
      <protection locked="0"/>
    </xf>
    <xf numFmtId="236" fontId="35" fillId="0" borderId="3922">
      <alignment horizontal="right" vertical="center"/>
      <protection locked="0"/>
    </xf>
    <xf numFmtId="244" fontId="85" fillId="0" borderId="3924"/>
    <xf numFmtId="274" fontId="35" fillId="0" borderId="3925"/>
    <xf numFmtId="0" fontId="85" fillId="0" borderId="3926"/>
    <xf numFmtId="175" fontId="3" fillId="9" borderId="3487" applyNumberFormat="0" applyFont="0" applyBorder="0" applyAlignment="0">
      <alignment horizontal="centerContinuous"/>
    </xf>
    <xf numFmtId="311" fontId="219" fillId="0" borderId="4036" applyBorder="0">
      <protection locked="0"/>
    </xf>
    <xf numFmtId="1" fontId="3" fillId="1" borderId="3975">
      <protection locked="0"/>
    </xf>
    <xf numFmtId="0" fontId="88" fillId="0" borderId="3487"/>
    <xf numFmtId="0" fontId="91"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1" fontId="109" fillId="9" borderId="3450"/>
    <xf numFmtId="0" fontId="80" fillId="0" borderId="3452"/>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8" fontId="141" fillId="0" borderId="3454">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3" fillId="9" borderId="3487" applyNumberFormat="0" applyFont="0" applyBorder="0" applyAlignment="0">
      <alignment horizontal="centerContinuous"/>
    </xf>
    <xf numFmtId="175" fontId="80" fillId="0" borderId="3458">
      <alignment vertical="center"/>
    </xf>
    <xf numFmtId="0" fontId="148" fillId="0" borderId="3487">
      <alignment horizontal="left" vertical="center"/>
    </xf>
    <xf numFmtId="49" fontId="36" fillId="0" borderId="3459"/>
    <xf numFmtId="3" fontId="212" fillId="0" borderId="3460"/>
    <xf numFmtId="3" fontId="212" fillId="0" borderId="3460"/>
    <xf numFmtId="0" fontId="48" fillId="0" borderId="3462" applyNumberFormat="0" applyAlignment="0">
      <alignment vertical="center"/>
      <protection locked="0"/>
    </xf>
    <xf numFmtId="0" fontId="3" fillId="6" borderId="3463">
      <alignment horizontal="right"/>
      <protection locked="0"/>
    </xf>
    <xf numFmtId="0" fontId="3" fillId="6" borderId="3464">
      <alignment horizontal="right"/>
      <protection locked="0"/>
    </xf>
    <xf numFmtId="0" fontId="115" fillId="18" borderId="3446" applyProtection="0">
      <alignment horizontal="right"/>
      <protection locked="0"/>
    </xf>
    <xf numFmtId="0" fontId="3" fillId="6" borderId="3464" applyNumberFormat="0" applyFont="0">
      <protection locked="0"/>
    </xf>
    <xf numFmtId="311" fontId="219" fillId="0" borderId="4036" applyBorder="0">
      <protection locked="0"/>
    </xf>
    <xf numFmtId="0" fontId="59" fillId="74" borderId="3466">
      <alignment horizontal="left" vertical="center" wrapText="1"/>
    </xf>
    <xf numFmtId="0" fontId="85" fillId="0" borderId="3529"/>
    <xf numFmtId="172" fontId="55" fillId="9" borderId="3117">
      <alignment horizontal="right"/>
      <protection locked="0"/>
    </xf>
    <xf numFmtId="240" fontId="26" fillId="0" borderId="4039" applyFill="0"/>
    <xf numFmtId="185" fontId="47" fillId="57" borderId="3117" applyFont="0" applyFill="0" applyBorder="0" applyAlignment="0" applyProtection="0">
      <protection locked="0"/>
    </xf>
    <xf numFmtId="0" fontId="148" fillId="0" borderId="4038" applyNumberFormat="0" applyAlignment="0" applyProtection="0">
      <alignment horizontal="left" vertical="center"/>
    </xf>
    <xf numFmtId="323" fontId="3" fillId="23" borderId="4037" applyFill="0" applyBorder="0" applyAlignment="0">
      <alignment horizontal="centerContinuous"/>
    </xf>
    <xf numFmtId="0" fontId="35" fillId="0" borderId="4053">
      <alignment vertical="center"/>
      <protection locked="0"/>
    </xf>
    <xf numFmtId="233" fontId="35" fillId="0" borderId="4148">
      <alignment horizontal="center" vertical="center"/>
      <protection locked="0"/>
    </xf>
    <xf numFmtId="10" fontId="3" fillId="57" borderId="3117" applyNumberFormat="0" applyFont="0" applyBorder="0" applyAlignment="0" applyProtection="0">
      <protection locked="0"/>
    </xf>
    <xf numFmtId="0" fontId="95" fillId="0" borderId="4052" applyNumberFormat="0" applyFill="0" applyAlignment="0" applyProtection="0"/>
    <xf numFmtId="232" fontId="35" fillId="0" borderId="4053">
      <alignment horizontal="center" vertical="center"/>
      <protection locked="0"/>
    </xf>
    <xf numFmtId="235" fontId="35" fillId="0" borderId="4053">
      <alignment horizontal="center" vertical="center"/>
      <protection locked="0"/>
    </xf>
    <xf numFmtId="236" fontId="35" fillId="0" borderId="4101">
      <alignment horizontal="center" vertical="center"/>
      <protection locked="0"/>
    </xf>
    <xf numFmtId="0" fontId="103" fillId="38" borderId="4126"/>
    <xf numFmtId="235" fontId="35" fillId="0" borderId="4148">
      <alignment horizontal="right" vertical="center"/>
      <protection locked="0"/>
    </xf>
    <xf numFmtId="15" fontId="35" fillId="0" borderId="4077">
      <alignment horizontal="center" vertical="center"/>
      <protection locked="0"/>
    </xf>
    <xf numFmtId="236" fontId="35" fillId="0" borderId="4137">
      <alignment horizontal="right" vertical="center"/>
      <protection locked="0"/>
    </xf>
    <xf numFmtId="235" fontId="35" fillId="0" borderId="4065">
      <alignment horizontal="center" vertical="center"/>
      <protection locked="0"/>
    </xf>
    <xf numFmtId="0" fontId="95" fillId="0" borderId="4064" applyNumberFormat="0" applyFill="0" applyAlignment="0" applyProtection="0"/>
    <xf numFmtId="233" fontId="35" fillId="0" borderId="4137">
      <alignment horizontal="center" vertical="center"/>
      <protection locked="0"/>
    </xf>
    <xf numFmtId="15" fontId="35" fillId="0" borderId="4148">
      <alignment horizontal="center" vertical="center"/>
      <protection locked="0"/>
    </xf>
    <xf numFmtId="236" fontId="35" fillId="0" borderId="4173">
      <alignment horizontal="center" vertical="center"/>
      <protection locked="0"/>
    </xf>
    <xf numFmtId="274" fontId="35" fillId="0" borderId="4068"/>
    <xf numFmtId="235" fontId="35" fillId="0" borderId="4089">
      <alignment horizontal="right" vertical="center"/>
      <protection locked="0"/>
    </xf>
    <xf numFmtId="236" fontId="35" fillId="0" borderId="4125">
      <alignment horizontal="right" vertical="center"/>
      <protection locked="0"/>
    </xf>
    <xf numFmtId="0" fontId="85" fillId="0" borderId="4057"/>
    <xf numFmtId="232" fontId="35" fillId="0" borderId="4077">
      <alignment horizontal="right" vertical="center"/>
      <protection locked="0"/>
    </xf>
    <xf numFmtId="1" fontId="3" fillId="1" borderId="4143">
      <protection locked="0"/>
    </xf>
    <xf numFmtId="168" fontId="3" fillId="8" borderId="3117" applyNumberFormat="0" applyFont="0" applyBorder="0" applyAlignment="0" applyProtection="0"/>
    <xf numFmtId="234" fontId="35" fillId="0" borderId="4053">
      <alignment horizontal="center" vertical="center"/>
      <protection locked="0"/>
    </xf>
    <xf numFmtId="236" fontId="35" fillId="0" borderId="4053">
      <alignment horizontal="center" vertical="center"/>
      <protection locked="0"/>
    </xf>
    <xf numFmtId="0" fontId="110" fillId="43" borderId="3117" applyNumberFormat="0" applyFont="0" applyAlignment="0" applyProtection="0"/>
    <xf numFmtId="323" fontId="3" fillId="23" borderId="4085" applyFill="0" applyBorder="0" applyAlignment="0">
      <alignment horizontal="centerContinuous"/>
    </xf>
    <xf numFmtId="0" fontId="148" fillId="0" borderId="4145" applyNumberFormat="0" applyAlignment="0" applyProtection="0">
      <alignment horizontal="left" vertical="center"/>
    </xf>
    <xf numFmtId="232" fontId="35" fillId="0" borderId="4089">
      <alignment horizontal="center" vertical="center"/>
      <protection locked="0"/>
    </xf>
    <xf numFmtId="0" fontId="35" fillId="0" borderId="4173">
      <alignment vertical="center"/>
      <protection locked="0"/>
    </xf>
    <xf numFmtId="49" fontId="36" fillId="0" borderId="3459"/>
    <xf numFmtId="270" fontId="115" fillId="46" borderId="3446">
      <protection hidden="1"/>
    </xf>
    <xf numFmtId="15" fontId="35" fillId="0" borderId="4137">
      <alignment horizontal="center" vertical="center"/>
      <protection locked="0"/>
    </xf>
    <xf numFmtId="0" fontId="103" fillId="38" borderId="4149"/>
    <xf numFmtId="0" fontId="85" fillId="0" borderId="4118"/>
    <xf numFmtId="233" fontId="35" fillId="0" borderId="4077">
      <alignment horizontal="center" vertical="center"/>
      <protection locked="0"/>
    </xf>
    <xf numFmtId="0" fontId="148" fillId="0" borderId="3522" applyNumberFormat="0" applyAlignment="0" applyProtection="0">
      <alignment horizontal="left" vertical="center"/>
    </xf>
    <xf numFmtId="244" fontId="85" fillId="0" borderId="4139"/>
    <xf numFmtId="0" fontId="110" fillId="43" borderId="3117" applyNumberFormat="0" applyFont="0" applyAlignment="0" applyProtection="0"/>
    <xf numFmtId="237" fontId="35" fillId="0" borderId="4101">
      <alignment horizontal="right" vertical="center"/>
      <protection locked="0"/>
    </xf>
    <xf numFmtId="323" fontId="3" fillId="23" borderId="4169" applyFill="0" applyBorder="0" applyAlignment="0">
      <alignment horizontal="centerContinuous"/>
    </xf>
    <xf numFmtId="9" fontId="36" fillId="71" borderId="3439" applyProtection="0">
      <alignment horizontal="right"/>
      <protection locked="0"/>
    </xf>
    <xf numFmtId="311" fontId="219" fillId="0" borderId="4132" applyBorder="0">
      <protection locked="0"/>
    </xf>
    <xf numFmtId="235" fontId="35" fillId="0" borderId="4114">
      <alignment horizontal="center" vertical="center"/>
      <protection locked="0"/>
    </xf>
    <xf numFmtId="235" fontId="35" fillId="0" borderId="4101">
      <alignment horizontal="right" vertical="center"/>
      <protection locked="0"/>
    </xf>
    <xf numFmtId="274" fontId="35" fillId="0" borderId="4140"/>
    <xf numFmtId="311" fontId="219" fillId="0" borderId="4084" applyBorder="0">
      <protection locked="0"/>
    </xf>
    <xf numFmtId="4" fontId="27" fillId="19" borderId="4142" applyNumberFormat="0" applyProtection="0">
      <alignment horizontal="left" vertical="center" indent="1"/>
    </xf>
    <xf numFmtId="235" fontId="35" fillId="0" borderId="4137">
      <alignment horizontal="center" vertical="center"/>
      <protection locked="0"/>
    </xf>
    <xf numFmtId="236" fontId="35" fillId="0" borderId="4173">
      <alignment horizontal="center" vertical="center"/>
      <protection locked="0"/>
    </xf>
    <xf numFmtId="234" fontId="35" fillId="0" borderId="4137">
      <alignment horizontal="right" vertical="center"/>
      <protection locked="0"/>
    </xf>
    <xf numFmtId="234" fontId="35" fillId="0" borderId="4137">
      <alignment horizontal="center" vertical="center"/>
      <protection locked="0"/>
    </xf>
    <xf numFmtId="0" fontId="85" fillId="0" borderId="4045"/>
    <xf numFmtId="235" fontId="35" fillId="0" borderId="4137">
      <alignment horizontal="right" vertical="center"/>
      <protection locked="0"/>
    </xf>
    <xf numFmtId="311" fontId="219" fillId="0" borderId="4132" applyBorder="0">
      <protection locked="0"/>
    </xf>
    <xf numFmtId="274" fontId="35" fillId="0" borderId="4044"/>
    <xf numFmtId="0" fontId="103" fillId="38" borderId="4042"/>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323" fontId="3" fillId="23" borderId="3521" applyFill="0" applyBorder="0" applyAlignment="0">
      <alignment horizontal="centerContinuous"/>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236" fontId="35" fillId="0" borderId="4137">
      <alignment horizontal="center" vertical="center"/>
      <protection locked="0"/>
    </xf>
    <xf numFmtId="0" fontId="103" fillId="38" borderId="4149"/>
    <xf numFmtId="311" fontId="219" fillId="0" borderId="4036" applyBorder="0">
      <protection locked="0"/>
    </xf>
    <xf numFmtId="0" fontId="63" fillId="0" borderId="3117">
      <alignment horizontal="centerContinuous"/>
    </xf>
    <xf numFmtId="234" fontId="35" fillId="0" borderId="4114">
      <alignment horizontal="center" vertical="center"/>
      <protection locked="0"/>
    </xf>
    <xf numFmtId="236" fontId="35" fillId="0" borderId="4137">
      <alignment horizontal="right" vertical="center"/>
      <protection locked="0"/>
    </xf>
    <xf numFmtId="234" fontId="35" fillId="0" borderId="4137">
      <alignment horizontal="center" vertical="center"/>
      <protection locked="0"/>
    </xf>
    <xf numFmtId="274" fontId="35" fillId="0" borderId="4044"/>
    <xf numFmtId="244" fontId="85" fillId="0" borderId="4043"/>
    <xf numFmtId="0" fontId="103" fillId="38" borderId="4042"/>
    <xf numFmtId="233" fontId="35" fillId="0" borderId="4089">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4" fontId="27" fillId="19" borderId="4046" applyNumberFormat="0" applyProtection="0">
      <alignment horizontal="left" vertical="center" indent="1"/>
    </xf>
    <xf numFmtId="236" fontId="35" fillId="0" borderId="4161">
      <alignment horizontal="center" vertical="center"/>
      <protection locked="0"/>
    </xf>
    <xf numFmtId="0" fontId="85" fillId="0" borderId="4093"/>
    <xf numFmtId="233" fontId="35" fillId="0" borderId="4148">
      <alignment horizontal="right" vertical="center"/>
      <protection locked="0"/>
    </xf>
    <xf numFmtId="234" fontId="35" fillId="0" borderId="4101">
      <alignment horizontal="center" vertical="center"/>
      <protection locked="0"/>
    </xf>
    <xf numFmtId="232" fontId="35" fillId="0" borderId="4161">
      <alignment horizontal="center" vertical="center"/>
      <protection locked="0"/>
    </xf>
    <xf numFmtId="0" fontId="103" fillId="38" borderId="4149"/>
    <xf numFmtId="0" fontId="85" fillId="0" borderId="4129"/>
    <xf numFmtId="274" fontId="35" fillId="0" borderId="4056"/>
    <xf numFmtId="0" fontId="85" fillId="0" borderId="4141"/>
    <xf numFmtId="0" fontId="95" fillId="0" borderId="4147" applyNumberFormat="0" applyFill="0" applyAlignment="0" applyProtection="0"/>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77">
      <alignment horizontal="center" vertical="center"/>
      <protection locked="0"/>
    </xf>
    <xf numFmtId="274" fontId="35" fillId="0" borderId="4068"/>
    <xf numFmtId="232" fontId="35" fillId="0" borderId="4173">
      <alignment horizontal="center" vertical="center"/>
      <protection locked="0"/>
    </xf>
    <xf numFmtId="0" fontId="85" fillId="0" borderId="4141"/>
    <xf numFmtId="4" fontId="27" fillId="19" borderId="4094" applyNumberFormat="0" applyProtection="0">
      <alignment horizontal="left" vertical="center" indent="1"/>
    </xf>
    <xf numFmtId="0" fontId="103" fillId="38" borderId="4138"/>
    <xf numFmtId="49" fontId="100" fillId="41" borderId="3117">
      <alignment horizontal="center"/>
    </xf>
    <xf numFmtId="271" fontId="115" fillId="18" borderId="3446">
      <alignment horizontal="right"/>
    </xf>
    <xf numFmtId="244" fontId="85" fillId="0" borderId="4139"/>
    <xf numFmtId="232" fontId="35" fillId="0" borderId="4089">
      <alignment horizontal="right" vertical="center"/>
      <protection locked="0"/>
    </xf>
    <xf numFmtId="49" fontId="100" fillId="41" borderId="3117">
      <alignment horizontal="center"/>
    </xf>
    <xf numFmtId="233" fontId="35" fillId="0" borderId="4173">
      <alignment horizontal="right" vertical="center"/>
      <protection locked="0"/>
    </xf>
    <xf numFmtId="15" fontId="35" fillId="0" borderId="4137">
      <alignment horizontal="center" vertical="center"/>
      <protection locked="0"/>
    </xf>
    <xf numFmtId="236" fontId="35" fillId="0" borderId="4148">
      <alignment horizontal="right" vertical="center"/>
      <protection locked="0"/>
    </xf>
    <xf numFmtId="235" fontId="35" fillId="0" borderId="4065">
      <alignment horizontal="right" vertical="center"/>
      <protection locked="0"/>
    </xf>
    <xf numFmtId="232" fontId="35" fillId="0" borderId="4065">
      <alignment horizontal="right" vertical="center"/>
      <protection locked="0"/>
    </xf>
    <xf numFmtId="234" fontId="35" fillId="0" borderId="4065">
      <alignment horizontal="center" vertical="center"/>
      <protection locked="0"/>
    </xf>
    <xf numFmtId="0" fontId="95" fillId="0" borderId="4064"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160" applyNumberFormat="0" applyFill="0" applyAlignment="0" applyProtection="0"/>
    <xf numFmtId="4" fontId="27" fillId="19" borderId="4070" applyNumberFormat="0" applyProtection="0">
      <alignment horizontal="left" vertical="center" indent="1"/>
    </xf>
    <xf numFmtId="236" fontId="35" fillId="0" borderId="4173">
      <alignment horizontal="right" vertical="center"/>
      <protection locked="0"/>
    </xf>
    <xf numFmtId="274" fontId="35" fillId="0" borderId="4151"/>
    <xf numFmtId="10" fontId="3" fillId="57" borderId="3439" applyNumberFormat="0" applyFont="0" applyBorder="0" applyAlignment="0" applyProtection="0">
      <protection locked="0"/>
    </xf>
    <xf numFmtId="0" fontId="104" fillId="43" borderId="3439" applyProtection="0"/>
    <xf numFmtId="49" fontId="100" fillId="41" borderId="3439">
      <alignment horizontal="center"/>
    </xf>
    <xf numFmtId="244" fontId="85" fillId="0" borderId="4067"/>
    <xf numFmtId="232" fontId="35" fillId="0" borderId="4137">
      <alignment horizontal="center" vertical="center"/>
      <protection locked="0"/>
    </xf>
    <xf numFmtId="234" fontId="35" fillId="0" borderId="4065">
      <alignment horizontal="right" vertical="center"/>
      <protection locked="0"/>
    </xf>
    <xf numFmtId="4" fontId="27" fillId="19" borderId="4142" applyNumberFormat="0" applyProtection="0">
      <alignment horizontal="left" vertical="center" indent="1"/>
    </xf>
    <xf numFmtId="237" fontId="35" fillId="0" borderId="4148">
      <alignment horizontal="right" vertical="center"/>
      <protection locked="0"/>
    </xf>
    <xf numFmtId="0" fontId="91" fillId="0" borderId="3446" applyNumberFormat="0" applyFill="0" applyBorder="0" applyAlignment="0" applyProtection="0"/>
    <xf numFmtId="232" fontId="35" fillId="0" borderId="4077">
      <alignment horizontal="center" vertical="center"/>
      <protection locked="0"/>
    </xf>
    <xf numFmtId="0" fontId="85" fillId="0" borderId="4081"/>
    <xf numFmtId="10" fontId="3" fillId="57" borderId="3117" applyNumberFormat="0" applyFont="0" applyBorder="0" applyAlignment="0" applyProtection="0">
      <protection locked="0"/>
    </xf>
    <xf numFmtId="0" fontId="95" fillId="0" borderId="4088" applyNumberFormat="0" applyFill="0" applyAlignment="0" applyProtection="0"/>
    <xf numFmtId="175" fontId="46" fillId="0" borderId="3439"/>
    <xf numFmtId="0" fontId="35" fillId="0" borderId="3439" applyFill="0">
      <alignment horizontal="center" vertical="center"/>
    </xf>
    <xf numFmtId="274" fontId="35" fillId="0" borderId="4176"/>
    <xf numFmtId="49" fontId="100" fillId="41" borderId="3439">
      <alignment horizontal="center"/>
    </xf>
    <xf numFmtId="0" fontId="103" fillId="38" borderId="4090"/>
    <xf numFmtId="0" fontId="103" fillId="38" borderId="4066"/>
    <xf numFmtId="236" fontId="35" fillId="0" borderId="4065">
      <alignment horizontal="right" vertical="center"/>
      <protection locked="0"/>
    </xf>
    <xf numFmtId="9" fontId="36" fillId="71" borderId="3117" applyProtection="0">
      <alignment horizontal="right"/>
      <protection locked="0"/>
    </xf>
    <xf numFmtId="311" fontId="219" fillId="0" borderId="3520" applyBorder="0">
      <protection locked="0"/>
    </xf>
    <xf numFmtId="233" fontId="35" fillId="0" borderId="4065">
      <alignment horizontal="right" vertical="center"/>
      <protection locked="0"/>
    </xf>
    <xf numFmtId="237" fontId="35" fillId="0" borderId="4065">
      <alignment horizontal="right" vertical="center"/>
      <protection locked="0"/>
    </xf>
    <xf numFmtId="232" fontId="35" fillId="0" borderId="4065">
      <alignment horizontal="right" vertical="center"/>
      <protection locked="0"/>
    </xf>
    <xf numFmtId="236" fontId="35" fillId="0" borderId="4065">
      <alignment horizontal="center" vertical="center"/>
      <protection locked="0"/>
    </xf>
    <xf numFmtId="235" fontId="35" fillId="0" borderId="4065">
      <alignment horizontal="center" vertical="center"/>
      <protection locked="0"/>
    </xf>
    <xf numFmtId="233" fontId="35" fillId="0" borderId="4065">
      <alignment horizontal="center" vertical="center"/>
      <protection locked="0"/>
    </xf>
    <xf numFmtId="15" fontId="35" fillId="0" borderId="4065">
      <alignment horizontal="center" vertical="center"/>
      <protection locked="0"/>
    </xf>
    <xf numFmtId="232" fontId="35" fillId="0" borderId="4065">
      <alignment horizontal="center" vertical="center"/>
      <protection locked="0"/>
    </xf>
    <xf numFmtId="311" fontId="219" fillId="0" borderId="4060" applyBorder="0">
      <protection locked="0"/>
    </xf>
    <xf numFmtId="233" fontId="35" fillId="0" borderId="4114">
      <alignment horizontal="right" vertical="center"/>
      <protection locked="0"/>
    </xf>
    <xf numFmtId="311" fontId="219" fillId="0" borderId="4060" applyBorder="0">
      <protection locked="0"/>
    </xf>
    <xf numFmtId="1" fontId="3" fillId="1" borderId="3519">
      <protection locked="0"/>
    </xf>
    <xf numFmtId="232" fontId="35" fillId="0" borderId="4148">
      <alignment horizontal="right" vertical="center"/>
      <protection locked="0"/>
    </xf>
    <xf numFmtId="0" fontId="59" fillId="74" borderId="3466">
      <alignment horizontal="left" vertical="center" wrapText="1"/>
    </xf>
    <xf numFmtId="323" fontId="3" fillId="23" borderId="4133" applyFill="0" applyBorder="0" applyAlignment="0">
      <alignment horizontal="centerContinuous"/>
    </xf>
    <xf numFmtId="233" fontId="35" fillId="0" borderId="4186">
      <alignment horizontal="right" vertical="center"/>
      <protection locked="0"/>
    </xf>
    <xf numFmtId="323" fontId="3" fillId="23" borderId="4144" applyFill="0" applyBorder="0" applyAlignment="0">
      <alignment horizontal="centerContinuous"/>
    </xf>
    <xf numFmtId="232" fontId="35" fillId="0" borderId="4137">
      <alignment horizontal="center" vertical="center"/>
      <protection locked="0"/>
    </xf>
    <xf numFmtId="232" fontId="35" fillId="0" borderId="4101">
      <alignment horizontal="right" vertical="center"/>
      <protection locked="0"/>
    </xf>
    <xf numFmtId="15" fontId="35" fillId="0" borderId="4148">
      <alignment horizontal="center" vertical="center"/>
      <protection locked="0"/>
    </xf>
    <xf numFmtId="4" fontId="27" fillId="19" borderId="4070" applyNumberFormat="0" applyProtection="0">
      <alignment horizontal="left" vertical="center" indent="1"/>
    </xf>
    <xf numFmtId="232" fontId="35" fillId="0" borderId="4101">
      <alignment horizontal="center" vertical="center"/>
      <protection locked="0"/>
    </xf>
    <xf numFmtId="0" fontId="115" fillId="18" borderId="3446" applyProtection="0">
      <alignment horizontal="right"/>
      <protection locked="0"/>
    </xf>
    <xf numFmtId="323" fontId="3" fillId="23" borderId="4037" applyFill="0" applyBorder="0" applyAlignment="0">
      <alignment horizontal="centerContinuous"/>
    </xf>
    <xf numFmtId="232" fontId="35" fillId="0" borderId="4137">
      <alignment horizontal="center" vertical="center"/>
      <protection locked="0"/>
    </xf>
    <xf numFmtId="233" fontId="35" fillId="0" borderId="4137">
      <alignment horizontal="right" vertical="center"/>
      <protection locked="0"/>
    </xf>
    <xf numFmtId="240" fontId="26" fillId="0" borderId="4146" applyFill="0"/>
    <xf numFmtId="233" fontId="35" fillId="0" borderId="4065">
      <alignment horizontal="right" vertical="center"/>
      <protection locked="0"/>
    </xf>
    <xf numFmtId="237" fontId="35" fillId="0" borderId="4065">
      <alignment horizontal="right" vertical="center"/>
      <protection locked="0"/>
    </xf>
    <xf numFmtId="236" fontId="35" fillId="0" borderId="4065">
      <alignment horizontal="center" vertical="center"/>
      <protection locked="0"/>
    </xf>
    <xf numFmtId="234" fontId="35" fillId="0" borderId="4065">
      <alignment horizontal="center" vertical="center"/>
      <protection locked="0"/>
    </xf>
    <xf numFmtId="15" fontId="35" fillId="0" borderId="4065">
      <alignment horizontal="center" vertical="center"/>
      <protection locked="0"/>
    </xf>
    <xf numFmtId="232" fontId="35" fillId="0" borderId="4065">
      <alignment horizontal="center" vertical="center"/>
      <protection locked="0"/>
    </xf>
    <xf numFmtId="0" fontId="103" fillId="38" borderId="4174"/>
    <xf numFmtId="236" fontId="35" fillId="0" borderId="4148">
      <alignment horizontal="center" vertical="center"/>
      <protection locked="0"/>
    </xf>
    <xf numFmtId="1" fontId="3" fillId="1" borderId="4179">
      <protection locked="0"/>
    </xf>
    <xf numFmtId="237" fontId="35" fillId="0" borderId="4137">
      <alignment horizontal="right" vertical="center"/>
      <protection locked="0"/>
    </xf>
    <xf numFmtId="0" fontId="148" fillId="0" borderId="4038" applyNumberFormat="0" applyAlignment="0" applyProtection="0">
      <alignment horizontal="left" vertical="center"/>
    </xf>
    <xf numFmtId="274" fontId="35" fillId="0" borderId="4128"/>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070" applyNumberFormat="0" applyProtection="0">
      <alignment horizontal="left" vertical="center" indent="1"/>
    </xf>
    <xf numFmtId="0" fontId="85" fillId="0" borderId="4152"/>
    <xf numFmtId="0" fontId="148" fillId="0" borderId="4134" applyNumberFormat="0" applyAlignment="0" applyProtection="0">
      <alignment horizontal="left" vertical="center"/>
    </xf>
    <xf numFmtId="0" fontId="103" fillId="38" borderId="4126"/>
    <xf numFmtId="234" fontId="35" fillId="0" borderId="4114">
      <alignment horizontal="right" vertical="center"/>
      <protection locked="0"/>
    </xf>
    <xf numFmtId="1" fontId="3" fillId="1" borderId="4059">
      <protection locked="0"/>
    </xf>
    <xf numFmtId="237" fontId="35" fillId="0" borderId="4114">
      <alignment horizontal="right" vertical="center"/>
      <protection locked="0"/>
    </xf>
    <xf numFmtId="49" fontId="36" fillId="0" borderId="3459"/>
    <xf numFmtId="0" fontId="35" fillId="0" borderId="4114">
      <alignment vertical="center"/>
      <protection locked="0"/>
    </xf>
    <xf numFmtId="15" fontId="35" fillId="0" borderId="4114">
      <alignment horizontal="center" vertical="center"/>
      <protection locked="0"/>
    </xf>
    <xf numFmtId="232" fontId="35" fillId="0" borderId="4114">
      <alignment horizontal="center" vertical="center"/>
      <protection locked="0"/>
    </xf>
    <xf numFmtId="0" fontId="95" fillId="0" borderId="4113" applyNumberFormat="0" applyFill="0" applyAlignment="0" applyProtection="0"/>
    <xf numFmtId="236" fontId="35" fillId="0" borderId="4173">
      <alignment horizontal="right" vertical="center"/>
      <protection locked="0"/>
    </xf>
    <xf numFmtId="311" fontId="219" fillId="0" borderId="4060" applyBorder="0">
      <protection locked="0"/>
    </xf>
    <xf numFmtId="234" fontId="35" fillId="0" borderId="4173">
      <alignment horizontal="center" vertical="center"/>
      <protection locked="0"/>
    </xf>
    <xf numFmtId="232" fontId="35" fillId="0" borderId="4137">
      <alignment horizontal="right" vertical="center"/>
      <protection locked="0"/>
    </xf>
    <xf numFmtId="0" fontId="95" fillId="0" borderId="4136" applyNumberFormat="0" applyFill="0" applyAlignment="0" applyProtection="0"/>
    <xf numFmtId="4" fontId="27" fillId="19" borderId="4153" applyNumberFormat="0" applyProtection="0">
      <alignment horizontal="left" vertical="center" indent="1"/>
    </xf>
    <xf numFmtId="233" fontId="35" fillId="0" borderId="4101">
      <alignment horizontal="right" vertical="center"/>
      <protection locked="0"/>
    </xf>
    <xf numFmtId="232" fontId="35" fillId="0" borderId="4101">
      <alignment horizontal="right" vertical="center"/>
      <protection locked="0"/>
    </xf>
    <xf numFmtId="236" fontId="35" fillId="0" borderId="4101">
      <alignment horizontal="center" vertical="center"/>
      <protection locked="0"/>
    </xf>
    <xf numFmtId="234" fontId="35" fillId="0" borderId="4101">
      <alignment horizontal="center" vertical="center"/>
      <protection locked="0"/>
    </xf>
    <xf numFmtId="1" fontId="3" fillId="1" borderId="4083">
      <protection locked="0"/>
    </xf>
    <xf numFmtId="0" fontId="95" fillId="0" borderId="4147" applyNumberFormat="0" applyFill="0" applyAlignment="0" applyProtection="0"/>
    <xf numFmtId="0" fontId="148" fillId="0" borderId="3487">
      <alignment horizontal="left" vertical="center"/>
    </xf>
    <xf numFmtId="234" fontId="35" fillId="0" borderId="4161">
      <alignment horizontal="center" vertical="center"/>
      <protection locked="0"/>
    </xf>
    <xf numFmtId="237" fontId="35" fillId="0" borderId="4173">
      <alignment horizontal="right" vertical="center"/>
      <protection locked="0"/>
    </xf>
    <xf numFmtId="244" fontId="85" fillId="0" borderId="4139"/>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233" fontId="35" fillId="0" borderId="4137">
      <alignment horizontal="right" vertical="center"/>
      <protection locked="0"/>
    </xf>
    <xf numFmtId="237" fontId="35" fillId="0" borderId="4137">
      <alignment horizontal="right" vertical="center"/>
      <protection locked="0"/>
    </xf>
    <xf numFmtId="232" fontId="35" fillId="0" borderId="4137">
      <alignment horizontal="right" vertical="center"/>
      <protection locked="0"/>
    </xf>
    <xf numFmtId="49" fontId="253" fillId="47" borderId="3117">
      <alignment horizontal="center"/>
    </xf>
    <xf numFmtId="236" fontId="35" fillId="0" borderId="4137">
      <alignment horizontal="center" vertical="center"/>
      <protection locked="0"/>
    </xf>
    <xf numFmtId="15" fontId="35" fillId="0" borderId="4173">
      <alignment horizontal="center" vertical="center"/>
      <protection locked="0"/>
    </xf>
    <xf numFmtId="235" fontId="35" fillId="0" borderId="4148">
      <alignment horizontal="right" vertical="center"/>
      <protection locked="0"/>
    </xf>
    <xf numFmtId="49" fontId="36" fillId="0" borderId="3459"/>
    <xf numFmtId="175" fontId="43" fillId="0" borderId="3117" applyBorder="0"/>
    <xf numFmtId="175" fontId="46" fillId="0" borderId="3117"/>
    <xf numFmtId="236" fontId="35" fillId="0" borderId="4137">
      <alignment horizontal="right" vertical="center"/>
      <protection locked="0"/>
    </xf>
    <xf numFmtId="232" fontId="35" fillId="0" borderId="4137">
      <alignment horizontal="right" vertical="center"/>
      <protection locked="0"/>
    </xf>
    <xf numFmtId="232" fontId="35" fillId="0" borderId="4137">
      <alignment horizontal="right" vertical="center"/>
      <protection locked="0"/>
    </xf>
    <xf numFmtId="236" fontId="35" fillId="0" borderId="4137">
      <alignment horizontal="center" vertical="center"/>
      <protection locked="0"/>
    </xf>
    <xf numFmtId="0" fontId="35" fillId="0" borderId="3922">
      <alignment vertical="center"/>
      <protection locked="0"/>
    </xf>
    <xf numFmtId="10" fontId="3" fillId="57" borderId="3439" applyNumberFormat="0" applyFont="0" applyBorder="0" applyAlignment="0" applyProtection="0">
      <protection locked="0"/>
    </xf>
    <xf numFmtId="244" fontId="85" fillId="0" borderId="4139"/>
    <xf numFmtId="172" fontId="55" fillId="9" borderId="3439">
      <alignment horizontal="right"/>
      <protection locked="0"/>
    </xf>
    <xf numFmtId="0" fontId="147" fillId="10" borderId="3117">
      <alignment horizontal="right"/>
    </xf>
    <xf numFmtId="4" fontId="27" fillId="19" borderId="3297" applyNumberFormat="0" applyProtection="0">
      <alignment horizontal="left" vertical="center" indent="1"/>
    </xf>
    <xf numFmtId="233" fontId="35" fillId="0" borderId="4173">
      <alignment horizontal="center" vertical="center"/>
      <protection locked="0"/>
    </xf>
    <xf numFmtId="175" fontId="80" fillId="0" borderId="3458">
      <alignment vertical="center"/>
    </xf>
    <xf numFmtId="49" fontId="100" fillId="41" borderId="3117">
      <alignment horizontal="center"/>
    </xf>
    <xf numFmtId="0" fontId="104" fillId="43" borderId="3117" applyProtection="0"/>
    <xf numFmtId="0" fontId="147" fillId="10" borderId="3117">
      <alignment horizontal="right"/>
    </xf>
    <xf numFmtId="10" fontId="3" fillId="57" borderId="3117" applyNumberFormat="0" applyFont="0" applyBorder="0" applyAlignment="0" applyProtection="0">
      <protection locked="0"/>
    </xf>
    <xf numFmtId="309" fontId="156" fillId="6" borderId="3117"/>
    <xf numFmtId="15" fontId="35" fillId="0" borderId="4053">
      <alignment horizontal="center" vertical="center"/>
      <protection locked="0"/>
    </xf>
    <xf numFmtId="237" fontId="35" fillId="0" borderId="4161">
      <alignment horizontal="right" vertical="center"/>
      <protection locked="0"/>
    </xf>
    <xf numFmtId="0" fontId="103" fillId="38" borderId="3923"/>
    <xf numFmtId="234" fontId="35" fillId="0" borderId="4173">
      <alignment horizontal="center" vertical="center"/>
      <protection locked="0"/>
    </xf>
    <xf numFmtId="311" fontId="219" fillId="0" borderId="3520" applyBorder="0">
      <protection locked="0"/>
    </xf>
    <xf numFmtId="0" fontId="85" fillId="0" borderId="4069"/>
    <xf numFmtId="233" fontId="35" fillId="0" borderId="4137">
      <alignment horizontal="center" vertical="center"/>
      <protection locked="0"/>
    </xf>
    <xf numFmtId="234" fontId="35" fillId="0" borderId="4137">
      <alignment horizontal="right" vertical="center"/>
      <protection locked="0"/>
    </xf>
    <xf numFmtId="234" fontId="35" fillId="0" borderId="4148">
      <alignment horizontal="right" vertical="center"/>
      <protection locked="0"/>
    </xf>
    <xf numFmtId="3" fontId="79" fillId="10" borderId="3117" applyFont="0" applyAlignment="0" applyProtection="0"/>
    <xf numFmtId="0" fontId="148" fillId="0" borderId="4038" applyNumberFormat="0" applyAlignment="0" applyProtection="0">
      <alignment horizontal="left" vertical="center"/>
    </xf>
    <xf numFmtId="0" fontId="3" fillId="6" borderId="3464">
      <alignment horizontal="right"/>
      <protection locked="0"/>
    </xf>
    <xf numFmtId="0" fontId="3" fillId="6" borderId="3463">
      <alignment horizontal="right"/>
      <protection locked="0"/>
    </xf>
    <xf numFmtId="49" fontId="100" fillId="47" borderId="3117">
      <alignment horizontal="center"/>
    </xf>
    <xf numFmtId="0" fontId="118" fillId="21" borderId="3117"/>
    <xf numFmtId="0" fontId="92" fillId="0" borderId="3446" applyNumberFormat="0" applyFill="0" applyBorder="0" applyAlignment="0" applyProtection="0"/>
    <xf numFmtId="172" fontId="55" fillId="9" borderId="3117">
      <alignment horizontal="right"/>
      <protection locked="0"/>
    </xf>
    <xf numFmtId="185" fontId="47" fillId="57" borderId="3117" applyFont="0" applyFill="0" applyBorder="0" applyAlignment="0" applyProtection="0">
      <protection locked="0"/>
    </xf>
    <xf numFmtId="233" fontId="35" fillId="0" borderId="4053">
      <alignment horizontal="center" vertical="center"/>
      <protection locked="0"/>
    </xf>
    <xf numFmtId="4" fontId="27" fillId="19" borderId="3920" applyNumberFormat="0" applyProtection="0">
      <alignment horizontal="left" vertical="center" indent="1"/>
    </xf>
    <xf numFmtId="168" fontId="3" fillId="8" borderId="3117" applyNumberFormat="0" applyFont="0" applyBorder="0" applyAlignment="0" applyProtection="0"/>
    <xf numFmtId="0" fontId="110" fillId="43" borderId="3117" applyNumberFormat="0" applyFont="0" applyAlignment="0" applyProtection="0"/>
    <xf numFmtId="0" fontId="118" fillId="21" borderId="3117"/>
    <xf numFmtId="0" fontId="63" fillId="0" borderId="3117">
      <alignment horizontal="centerContinuous"/>
    </xf>
    <xf numFmtId="0" fontId="85" fillId="0" borderId="404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65">
      <alignment horizontal="center" vertical="center"/>
      <protection locked="0"/>
    </xf>
    <xf numFmtId="0" fontId="35" fillId="0" borderId="4137">
      <alignment vertical="center"/>
      <protection locked="0"/>
    </xf>
    <xf numFmtId="269" fontId="115" fillId="45" borderId="3446">
      <protection hidden="1"/>
    </xf>
    <xf numFmtId="235" fontId="35" fillId="0" borderId="4137">
      <alignment horizontal="center" vertical="center"/>
      <protection locked="0"/>
    </xf>
    <xf numFmtId="0" fontId="35" fillId="0" borderId="3446" applyNumberFormat="0" applyFill="0" applyAlignment="0" applyProtection="0"/>
    <xf numFmtId="232" fontId="35" fillId="0" borderId="4173">
      <alignment horizontal="center" vertical="center"/>
      <protection locked="0"/>
    </xf>
    <xf numFmtId="309" fontId="156" fillId="6" borderId="3439"/>
    <xf numFmtId="0" fontId="147" fillId="10" borderId="3439">
      <alignment horizontal="right"/>
    </xf>
    <xf numFmtId="0" fontId="35" fillId="0" borderId="4089">
      <alignment vertical="center"/>
      <protection locked="0"/>
    </xf>
    <xf numFmtId="234" fontId="35" fillId="0" borderId="4137">
      <alignment horizontal="center" vertical="center"/>
      <protection locked="0"/>
    </xf>
    <xf numFmtId="233" fontId="35" fillId="0" borderId="4137">
      <alignment horizontal="right" vertical="center"/>
      <protection locked="0"/>
    </xf>
    <xf numFmtId="234" fontId="35" fillId="0" borderId="4148">
      <alignment horizontal="center" vertical="center"/>
      <protection locked="0"/>
    </xf>
    <xf numFmtId="1" fontId="3" fillId="1" borderId="3951">
      <protection locked="0"/>
    </xf>
    <xf numFmtId="274" fontId="35" fillId="0" borderId="4080"/>
    <xf numFmtId="274" fontId="35" fillId="0" borderId="4164"/>
    <xf numFmtId="235" fontId="35" fillId="0" borderId="4077">
      <alignment horizontal="center" vertical="center"/>
      <protection locked="0"/>
    </xf>
    <xf numFmtId="311" fontId="219" fillId="0" borderId="4132" applyBorder="0">
      <protection locked="0"/>
    </xf>
    <xf numFmtId="234" fontId="35" fillId="0" borderId="4101">
      <alignment horizontal="right" vertical="center"/>
      <protection locked="0"/>
    </xf>
    <xf numFmtId="323" fontId="3" fillId="23" borderId="4133" applyFill="0" applyBorder="0" applyAlignment="0">
      <alignment horizontal="centerContinuous"/>
    </xf>
    <xf numFmtId="234" fontId="35" fillId="0" borderId="4089">
      <alignment horizontal="center" vertical="center"/>
      <protection locked="0"/>
    </xf>
    <xf numFmtId="244" fontId="85" fillId="0" borderId="4139"/>
    <xf numFmtId="9" fontId="36" fillId="71" borderId="3117" applyProtection="0">
      <alignment horizontal="right"/>
      <protection locked="0"/>
    </xf>
    <xf numFmtId="311" fontId="219" fillId="0" borderId="3520" applyBorder="0">
      <protection locked="0"/>
    </xf>
    <xf numFmtId="0" fontId="95" fillId="0" borderId="4064" applyNumberFormat="0" applyFill="0" applyAlignment="0" applyProtection="0"/>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49" fontId="253" fillId="47" borderId="3117">
      <alignment horizontal="center"/>
    </xf>
    <xf numFmtId="240" fontId="26" fillId="0" borderId="3991" applyFill="0"/>
    <xf numFmtId="175" fontId="43" fillId="0" borderId="3117" applyBorder="0"/>
    <xf numFmtId="175" fontId="46" fillId="0" borderId="3117"/>
    <xf numFmtId="235" fontId="35" fillId="0" borderId="4137">
      <alignment horizontal="right" vertical="center"/>
      <protection locked="0"/>
    </xf>
    <xf numFmtId="236" fontId="35" fillId="0" borderId="4137">
      <alignment horizontal="center" vertical="center"/>
      <protection locked="0"/>
    </xf>
    <xf numFmtId="0" fontId="35" fillId="0" borderId="4137">
      <alignment vertical="center"/>
      <protection locked="0"/>
    </xf>
    <xf numFmtId="235" fontId="35" fillId="0" borderId="4137">
      <alignment horizontal="center" vertical="center"/>
      <protection locked="0"/>
    </xf>
    <xf numFmtId="175" fontId="3" fillId="9" borderId="3487" applyNumberFormat="0" applyFont="0" applyBorder="0" applyAlignment="0">
      <alignment horizontal="centerContinuous"/>
    </xf>
    <xf numFmtId="232" fontId="35" fillId="0" borderId="3922">
      <alignment horizontal="right" vertical="center"/>
      <protection locked="0"/>
    </xf>
    <xf numFmtId="233" fontId="35" fillId="0" borderId="4148">
      <alignment horizontal="center" vertical="center"/>
      <protection locked="0"/>
    </xf>
    <xf numFmtId="0" fontId="148" fillId="0" borderId="4086" applyNumberFormat="0" applyAlignment="0" applyProtection="0">
      <alignment horizontal="left" vertical="center"/>
    </xf>
    <xf numFmtId="274" fontId="35" fillId="0" borderId="4140"/>
    <xf numFmtId="0" fontId="148" fillId="0" borderId="3487">
      <alignment horizontal="left" vertical="center"/>
    </xf>
    <xf numFmtId="323" fontId="3" fillId="23" borderId="4037" applyFill="0" applyBorder="0" applyAlignment="0">
      <alignment horizontal="centerContinuous"/>
    </xf>
    <xf numFmtId="49" fontId="100" fillId="41" borderId="3117">
      <alignment horizontal="center"/>
    </xf>
    <xf numFmtId="0" fontId="104" fillId="43" borderId="3117" applyProtection="0"/>
    <xf numFmtId="10" fontId="3" fillId="6" borderId="3464">
      <alignment horizontal="right"/>
      <protection locked="0"/>
    </xf>
    <xf numFmtId="240" fontId="26" fillId="0" borderId="3523" applyFill="0"/>
    <xf numFmtId="0" fontId="147" fillId="10" borderId="3117">
      <alignment horizontal="right"/>
    </xf>
    <xf numFmtId="10" fontId="3" fillId="57" borderId="3117" applyNumberFormat="0" applyFont="0" applyBorder="0" applyAlignment="0" applyProtection="0">
      <protection locked="0"/>
    </xf>
    <xf numFmtId="309" fontId="156" fillId="6" borderId="3117"/>
    <xf numFmtId="0" fontId="148" fillId="0" borderId="3522" applyNumberFormat="0" applyAlignment="0" applyProtection="0">
      <alignment horizontal="left" vertical="center"/>
    </xf>
    <xf numFmtId="323" fontId="3" fillId="23" borderId="3521" applyFill="0" applyBorder="0" applyAlignment="0">
      <alignment horizontal="centerContinuous"/>
    </xf>
    <xf numFmtId="234" fontId="35" fillId="0" borderId="4065">
      <alignment horizontal="right" vertical="center"/>
      <protection locked="0"/>
    </xf>
    <xf numFmtId="323" fontId="3" fillId="23" borderId="4109" applyFill="0" applyBorder="0" applyAlignment="0">
      <alignment horizontal="centerContinuous"/>
    </xf>
    <xf numFmtId="237" fontId="35" fillId="0" borderId="4137">
      <alignment horizontal="right" vertical="center"/>
      <protection locked="0"/>
    </xf>
    <xf numFmtId="233" fontId="35" fillId="0" borderId="4148">
      <alignment horizontal="right" vertical="center"/>
      <protection locked="0"/>
    </xf>
    <xf numFmtId="0" fontId="103" fillId="38" borderId="3862"/>
    <xf numFmtId="0" fontId="35" fillId="0" borderId="3537">
      <alignment vertical="center"/>
      <protection locked="0"/>
    </xf>
    <xf numFmtId="233" fontId="35" fillId="0" borderId="3632">
      <alignment horizontal="center" vertical="center"/>
      <protection locked="0"/>
    </xf>
    <xf numFmtId="10" fontId="3" fillId="57" borderId="3117" applyNumberFormat="0" applyFont="0" applyBorder="0" applyAlignment="0" applyProtection="0">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5" fontId="35" fillId="0" borderId="3537">
      <alignment horizontal="center" vertical="center"/>
      <protection locked="0"/>
    </xf>
    <xf numFmtId="0" fontId="35" fillId="0" borderId="3537">
      <alignment vertical="center"/>
      <protection locked="0"/>
    </xf>
    <xf numFmtId="236" fontId="35" fillId="0" borderId="3585">
      <alignment horizontal="center" vertical="center"/>
      <protection locked="0"/>
    </xf>
    <xf numFmtId="0" fontId="103" fillId="38" borderId="3610"/>
    <xf numFmtId="235" fontId="35" fillId="0" borderId="3632">
      <alignment horizontal="right" vertical="center"/>
      <protection locked="0"/>
    </xf>
    <xf numFmtId="15" fontId="35" fillId="0" borderId="3561">
      <alignment horizontal="center" vertical="center"/>
      <protection locked="0"/>
    </xf>
    <xf numFmtId="0" fontId="95" fillId="0" borderId="3560" applyNumberFormat="0" applyFill="0" applyAlignment="0" applyProtection="0"/>
    <xf numFmtId="236" fontId="35" fillId="0" borderId="3621">
      <alignment horizontal="right" vertical="center"/>
      <protection locked="0"/>
    </xf>
    <xf numFmtId="4" fontId="27" fillId="19" borderId="3315" applyNumberFormat="0" applyProtection="0">
      <alignment horizontal="left" vertical="center" indent="1"/>
    </xf>
    <xf numFmtId="235" fontId="35" fillId="0" borderId="3549">
      <alignment horizontal="center" vertical="center"/>
      <protection locked="0"/>
    </xf>
    <xf numFmtId="0" fontId="95" fillId="0" borderId="3548" applyNumberFormat="0" applyFill="0" applyAlignment="0" applyProtection="0"/>
    <xf numFmtId="233" fontId="35" fillId="0" borderId="3621">
      <alignment horizontal="center" vertical="center"/>
      <protection locked="0"/>
    </xf>
    <xf numFmtId="15" fontId="35" fillId="0" borderId="3632">
      <alignment horizontal="center" vertical="center"/>
      <protection locked="0"/>
    </xf>
    <xf numFmtId="236" fontId="35" fillId="0" borderId="3657">
      <alignment horizontal="center" vertical="center"/>
      <protection locked="0"/>
    </xf>
    <xf numFmtId="274" fontId="35" fillId="0" borderId="3552"/>
    <xf numFmtId="235" fontId="35" fillId="0" borderId="3573">
      <alignment horizontal="right" vertical="center"/>
      <protection locked="0"/>
    </xf>
    <xf numFmtId="236" fontId="35" fillId="0" borderId="3609">
      <alignment horizontal="right" vertical="center"/>
      <protection locked="0"/>
    </xf>
    <xf numFmtId="0" fontId="85" fillId="0" borderId="3541"/>
    <xf numFmtId="232" fontId="35" fillId="0" borderId="3561">
      <alignment horizontal="right" vertical="center"/>
      <protection locked="0"/>
    </xf>
    <xf numFmtId="1" fontId="3" fillId="1" borderId="3627">
      <protection locked="0"/>
    </xf>
    <xf numFmtId="232" fontId="35" fillId="0" borderId="3537">
      <alignment horizontal="right" vertical="center"/>
      <protection locked="0"/>
    </xf>
    <xf numFmtId="234" fontId="35" fillId="0" borderId="3537">
      <alignment horizontal="center" vertical="center"/>
      <protection locked="0"/>
    </xf>
    <xf numFmtId="236" fontId="35" fillId="0" borderId="3537">
      <alignment horizontal="center" vertical="center"/>
      <protection locked="0"/>
    </xf>
    <xf numFmtId="323" fontId="3" fillId="23" borderId="3569" applyFill="0" applyBorder="0" applyAlignment="0">
      <alignment horizontal="centerContinuous"/>
    </xf>
    <xf numFmtId="0" fontId="148" fillId="0" borderId="3629" applyNumberFormat="0" applyAlignment="0" applyProtection="0">
      <alignment horizontal="left" vertical="center"/>
    </xf>
    <xf numFmtId="232" fontId="35" fillId="0" borderId="3573">
      <alignment horizontal="center" vertical="center"/>
      <protection locked="0"/>
    </xf>
    <xf numFmtId="0" fontId="35" fillId="0" borderId="3657">
      <alignment vertical="center"/>
      <protection locked="0"/>
    </xf>
    <xf numFmtId="49" fontId="36" fillId="0" borderId="3137"/>
    <xf numFmtId="270" fontId="115" fillId="46" borderId="3124">
      <protection hidden="1"/>
    </xf>
    <xf numFmtId="15" fontId="35" fillId="0" borderId="3621">
      <alignment horizontal="center" vertical="center"/>
      <protection locked="0"/>
    </xf>
    <xf numFmtId="0" fontId="103" fillId="38" borderId="3633"/>
    <xf numFmtId="0" fontId="85" fillId="0" borderId="3602"/>
    <xf numFmtId="233" fontId="35" fillId="0" borderId="3561">
      <alignment horizontal="center" vertical="center"/>
      <protection locked="0"/>
    </xf>
    <xf numFmtId="244" fontId="85" fillId="0" borderId="3623"/>
    <xf numFmtId="237" fontId="35" fillId="0" borderId="3645">
      <alignment horizontal="right" vertical="center"/>
      <protection locked="0"/>
    </xf>
    <xf numFmtId="0" fontId="118" fillId="21" borderId="3117"/>
    <xf numFmtId="0" fontId="110" fillId="43" borderId="3117" applyNumberFormat="0" applyFont="0" applyAlignment="0" applyProtection="0"/>
    <xf numFmtId="237" fontId="35" fillId="0" borderId="3585">
      <alignment horizontal="right" vertical="center"/>
      <protection locked="0"/>
    </xf>
    <xf numFmtId="323" fontId="3" fillId="23" borderId="3653" applyFill="0" applyBorder="0" applyAlignment="0">
      <alignment horizontal="centerContinuous"/>
    </xf>
    <xf numFmtId="9" fontId="36" fillId="71" borderId="3117" applyProtection="0">
      <alignment horizontal="right"/>
      <protection locked="0"/>
    </xf>
    <xf numFmtId="311" fontId="219" fillId="0" borderId="3616" applyBorder="0">
      <protection locked="0"/>
    </xf>
    <xf numFmtId="235" fontId="35" fillId="0" borderId="3598">
      <alignment horizontal="center" vertical="center"/>
      <protection locked="0"/>
    </xf>
    <xf numFmtId="235" fontId="35" fillId="0" borderId="3585">
      <alignment horizontal="right" vertical="center"/>
      <protection locked="0"/>
    </xf>
    <xf numFmtId="274" fontId="35" fillId="0" borderId="3624"/>
    <xf numFmtId="311" fontId="219" fillId="0" borderId="3568" applyBorder="0">
      <protection locked="0"/>
    </xf>
    <xf numFmtId="4" fontId="27" fillId="19" borderId="3626" applyNumberFormat="0" applyProtection="0">
      <alignment horizontal="left" vertical="center" indent="1"/>
    </xf>
    <xf numFmtId="235" fontId="35" fillId="0" borderId="3621">
      <alignment horizontal="center" vertical="center"/>
      <protection locked="0"/>
    </xf>
    <xf numFmtId="236" fontId="35" fillId="0" borderId="3657">
      <alignment horizontal="center" vertical="center"/>
      <protection locked="0"/>
    </xf>
    <xf numFmtId="234" fontId="35" fillId="0" borderId="3621">
      <alignment horizontal="right" vertical="center"/>
      <protection locked="0"/>
    </xf>
    <xf numFmtId="234" fontId="35" fillId="0" borderId="3621">
      <alignment horizontal="center" vertical="center"/>
      <protection locked="0"/>
    </xf>
    <xf numFmtId="0" fontId="85" fillId="0" borderId="3529"/>
    <xf numFmtId="235" fontId="35" fillId="0" borderId="3621">
      <alignment horizontal="right" vertical="center"/>
      <protection locked="0"/>
    </xf>
    <xf numFmtId="311" fontId="219" fillId="0" borderId="3616" applyBorder="0">
      <protection locked="0"/>
    </xf>
    <xf numFmtId="274" fontId="35" fillId="0" borderId="3528"/>
    <xf numFmtId="0" fontId="103" fillId="38" borderId="3526"/>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0" fontId="35" fillId="0" borderId="3621">
      <alignment vertical="center"/>
      <protection locked="0"/>
    </xf>
    <xf numFmtId="236" fontId="35" fillId="0" borderId="3621">
      <alignment horizontal="center" vertical="center"/>
      <protection locked="0"/>
    </xf>
    <xf numFmtId="0" fontId="103" fillId="38" borderId="3633"/>
    <xf numFmtId="311" fontId="219" fillId="0" borderId="3520" applyBorder="0">
      <protection locked="0"/>
    </xf>
    <xf numFmtId="234" fontId="35" fillId="0" borderId="3598">
      <alignment horizontal="center" vertical="center"/>
      <protection locked="0"/>
    </xf>
    <xf numFmtId="0" fontId="85" fillId="0" borderId="3529"/>
    <xf numFmtId="236" fontId="35" fillId="0" borderId="3621">
      <alignment horizontal="right" vertical="center"/>
      <protection locked="0"/>
    </xf>
    <xf numFmtId="234" fontId="35" fillId="0" borderId="3621">
      <alignment horizontal="center" vertical="center"/>
      <protection locked="0"/>
    </xf>
    <xf numFmtId="274" fontId="35" fillId="0" borderId="3528"/>
    <xf numFmtId="244" fontId="85" fillId="0" borderId="3527"/>
    <xf numFmtId="0" fontId="103" fillId="38" borderId="3526"/>
    <xf numFmtId="233" fontId="35" fillId="0" borderId="3573">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4" fontId="27" fillId="19" borderId="3530" applyNumberFormat="0" applyProtection="0">
      <alignment horizontal="left" vertical="center" indent="1"/>
    </xf>
    <xf numFmtId="236" fontId="35" fillId="0" borderId="3645">
      <alignment horizontal="center" vertical="center"/>
      <protection locked="0"/>
    </xf>
    <xf numFmtId="0" fontId="85" fillId="0" borderId="3577"/>
    <xf numFmtId="233" fontId="35" fillId="0" borderId="3632">
      <alignment horizontal="right" vertical="center"/>
      <protection locked="0"/>
    </xf>
    <xf numFmtId="234" fontId="35" fillId="0" borderId="3585">
      <alignment horizontal="center" vertical="center"/>
      <protection locked="0"/>
    </xf>
    <xf numFmtId="232" fontId="35" fillId="0" borderId="3645">
      <alignment horizontal="center" vertical="center"/>
      <protection locked="0"/>
    </xf>
    <xf numFmtId="0" fontId="103" fillId="38" borderId="3633"/>
    <xf numFmtId="0" fontId="85" fillId="0" borderId="3613"/>
    <xf numFmtId="274" fontId="35" fillId="0" borderId="3540"/>
    <xf numFmtId="0" fontId="85" fillId="0" borderId="3625"/>
    <xf numFmtId="0" fontId="95" fillId="0" borderId="3631" applyNumberFormat="0" applyFill="0" applyAlignment="0" applyProtection="0"/>
    <xf numFmtId="4" fontId="27" fillId="19" borderId="3530" applyNumberFormat="0" applyProtection="0">
      <alignment horizontal="left" vertical="center" indent="1"/>
    </xf>
    <xf numFmtId="0" fontId="35" fillId="0" borderId="3585">
      <alignment vertical="center"/>
      <protection locked="0"/>
    </xf>
    <xf numFmtId="4" fontId="27" fillId="19" borderId="3530" applyNumberFormat="0" applyProtection="0">
      <alignment horizontal="left" vertical="center" indent="1"/>
    </xf>
    <xf numFmtId="15" fontId="35" fillId="0" borderId="3561">
      <alignment horizontal="center" vertical="center"/>
      <protection locked="0"/>
    </xf>
    <xf numFmtId="274" fontId="35" fillId="0" borderId="3552"/>
    <xf numFmtId="15" fontId="35" fillId="0" borderId="3549">
      <alignment horizontal="center" vertical="center"/>
      <protection locked="0"/>
    </xf>
    <xf numFmtId="232" fontId="35" fillId="0" borderId="3657">
      <alignment horizontal="center" vertical="center"/>
      <protection locked="0"/>
    </xf>
    <xf numFmtId="0" fontId="35" fillId="0" borderId="3621">
      <alignment vertical="center"/>
      <protection locked="0"/>
    </xf>
    <xf numFmtId="0" fontId="85" fillId="0" borderId="3625"/>
    <xf numFmtId="4" fontId="27" fillId="19" borderId="3578" applyNumberFormat="0" applyProtection="0">
      <alignment horizontal="left" vertical="center" indent="1"/>
    </xf>
    <xf numFmtId="0" fontId="103" fillId="38" borderId="3622"/>
    <xf numFmtId="49" fontId="100" fillId="41" borderId="3117">
      <alignment horizontal="center"/>
    </xf>
    <xf numFmtId="271" fontId="115" fillId="18" borderId="3124">
      <alignment horizontal="right"/>
    </xf>
    <xf numFmtId="269" fontId="115" fillId="45" borderId="3124">
      <protection hidden="1"/>
    </xf>
    <xf numFmtId="244" fontId="85" fillId="0" borderId="3623"/>
    <xf numFmtId="232" fontId="35" fillId="0" borderId="3573">
      <alignment horizontal="right" vertical="center"/>
      <protection locked="0"/>
    </xf>
    <xf numFmtId="235" fontId="35" fillId="0" borderId="3621">
      <alignment horizontal="center" vertical="center"/>
      <protection locked="0"/>
    </xf>
    <xf numFmtId="49" fontId="100" fillId="41" borderId="3117">
      <alignment horizontal="center"/>
    </xf>
    <xf numFmtId="233" fontId="35" fillId="0" borderId="3657">
      <alignment horizontal="right" vertical="center"/>
      <protection locked="0"/>
    </xf>
    <xf numFmtId="15" fontId="35" fillId="0" borderId="3621">
      <alignment horizontal="center" vertical="center"/>
      <protection locked="0"/>
    </xf>
    <xf numFmtId="236" fontId="35" fillId="0" borderId="3632">
      <alignment horizontal="right" vertical="center"/>
      <protection locked="0"/>
    </xf>
    <xf numFmtId="235" fontId="35" fillId="0" borderId="3549">
      <alignment horizontal="right" vertical="center"/>
      <protection locked="0"/>
    </xf>
    <xf numFmtId="232" fontId="35" fillId="0" borderId="3549">
      <alignment horizontal="right" vertical="center"/>
      <protection locked="0"/>
    </xf>
    <xf numFmtId="234" fontId="35" fillId="0" borderId="3549">
      <alignment horizontal="center" vertical="center"/>
      <protection locked="0"/>
    </xf>
    <xf numFmtId="0" fontId="95" fillId="0" borderId="3548" applyNumberFormat="0" applyFill="0" applyAlignment="0" applyProtection="0"/>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18" fillId="0" borderId="3446" applyNumberFormat="0" applyFill="0" applyBorder="0" applyAlignment="0" applyProtection="0"/>
    <xf numFmtId="0" fontId="95" fillId="0" borderId="3644" applyNumberFormat="0" applyFill="0" applyAlignment="0" applyProtection="0"/>
    <xf numFmtId="4" fontId="27" fillId="19" borderId="3554" applyNumberFormat="0" applyProtection="0">
      <alignment horizontal="left" vertical="center" indent="1"/>
    </xf>
    <xf numFmtId="236" fontId="35" fillId="0" borderId="3657">
      <alignment horizontal="right" vertical="center"/>
      <protection locked="0"/>
    </xf>
    <xf numFmtId="232" fontId="35" fillId="0" borderId="3657">
      <alignment horizontal="center" vertical="center"/>
      <protection locked="0"/>
    </xf>
    <xf numFmtId="274" fontId="35" fillId="0" borderId="3635"/>
    <xf numFmtId="309"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573">
      <alignment vertical="center"/>
      <protection locked="0"/>
    </xf>
    <xf numFmtId="49" fontId="100" fillId="41" borderId="3117">
      <alignment horizontal="center"/>
    </xf>
    <xf numFmtId="234" fontId="35" fillId="0" borderId="3621">
      <alignment horizontal="center" vertical="center"/>
      <protection locked="0"/>
    </xf>
    <xf numFmtId="244" fontId="85" fillId="0" borderId="3551"/>
    <xf numFmtId="233" fontId="35" fillId="0" borderId="3621">
      <alignment horizontal="right" vertical="center"/>
      <protection locked="0"/>
    </xf>
    <xf numFmtId="232" fontId="35" fillId="0" borderId="3621">
      <alignment horizontal="center" vertical="center"/>
      <protection locked="0"/>
    </xf>
    <xf numFmtId="234" fontId="35" fillId="0" borderId="3632">
      <alignment horizontal="center" vertical="center"/>
      <protection locked="0"/>
    </xf>
    <xf numFmtId="234" fontId="35" fillId="0" borderId="3549">
      <alignment horizontal="right" vertical="center"/>
      <protection locked="0"/>
    </xf>
    <xf numFmtId="1" fontId="3" fillId="1" borderId="3316">
      <protection locked="0"/>
    </xf>
    <xf numFmtId="4" fontId="27" fillId="19" borderId="3626" applyNumberFormat="0" applyProtection="0">
      <alignment horizontal="left" vertical="center" indent="1"/>
    </xf>
    <xf numFmtId="237" fontId="35" fillId="0" borderId="3632">
      <alignment horizontal="right" vertical="center"/>
      <protection locked="0"/>
    </xf>
    <xf numFmtId="274" fontId="35" fillId="0" borderId="3564"/>
    <xf numFmtId="0" fontId="91" fillId="0" borderId="3446" applyNumberFormat="0" applyFill="0" applyBorder="0" applyAlignment="0" applyProtection="0"/>
    <xf numFmtId="274" fontId="35" fillId="0" borderId="3648"/>
    <xf numFmtId="232" fontId="35" fillId="0" borderId="3561">
      <alignment horizontal="center" vertical="center"/>
      <protection locked="0"/>
    </xf>
    <xf numFmtId="235" fontId="35" fillId="0" borderId="3561">
      <alignment horizontal="center" vertical="center"/>
      <protection locked="0"/>
    </xf>
    <xf numFmtId="0" fontId="85" fillId="0" borderId="3565"/>
    <xf numFmtId="311" fontId="219" fillId="0" borderId="3616" applyBorder="0">
      <protection locked="0"/>
    </xf>
    <xf numFmtId="10" fontId="3" fillId="57" borderId="3117" applyNumberFormat="0" applyFont="0" applyBorder="0" applyAlignment="0" applyProtection="0">
      <protection locked="0"/>
    </xf>
    <xf numFmtId="234" fontId="35" fillId="0" borderId="3585">
      <alignment horizontal="right" vertical="center"/>
      <protection locked="0"/>
    </xf>
    <xf numFmtId="0" fontId="95" fillId="0" borderId="3572" applyNumberFormat="0" applyFill="0" applyAlignment="0" applyProtection="0"/>
    <xf numFmtId="323" fontId="3" fillId="23" borderId="3617" applyFill="0" applyBorder="0" applyAlignment="0">
      <alignment horizontal="centerContinuous"/>
    </xf>
    <xf numFmtId="175" fontId="46" fillId="0" borderId="3117"/>
    <xf numFmtId="234" fontId="35" fillId="0" borderId="3573">
      <alignment horizontal="center" vertical="center"/>
      <protection locked="0"/>
    </xf>
    <xf numFmtId="0" fontId="35" fillId="0" borderId="3117" applyFill="0">
      <alignment horizontal="center" vertical="center"/>
    </xf>
    <xf numFmtId="274" fontId="35" fillId="0" borderId="3660"/>
    <xf numFmtId="49" fontId="100" fillId="41" borderId="3117">
      <alignment horizontal="center"/>
    </xf>
    <xf numFmtId="0" fontId="103" fillId="38" borderId="3574"/>
    <xf numFmtId="244" fontId="85" fillId="0" borderId="3623"/>
    <xf numFmtId="0" fontId="103" fillId="38" borderId="3550"/>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3" fontId="35" fillId="0" borderId="3549">
      <alignment horizontal="right" vertical="center"/>
      <protection locked="0"/>
    </xf>
    <xf numFmtId="237" fontId="35" fillId="0" borderId="3549">
      <alignment horizontal="right" vertical="center"/>
      <protection locked="0"/>
    </xf>
    <xf numFmtId="232" fontId="35" fillId="0" borderId="3549">
      <alignment horizontal="right" vertical="center"/>
      <protection locked="0"/>
    </xf>
    <xf numFmtId="236" fontId="35" fillId="0" borderId="3549">
      <alignment horizontal="center" vertical="center"/>
      <protection locked="0"/>
    </xf>
    <xf numFmtId="235" fontId="35" fillId="0" borderId="3549">
      <alignment horizontal="center" vertical="center"/>
      <protection locked="0"/>
    </xf>
    <xf numFmtId="233" fontId="35" fillId="0" borderId="3549">
      <alignment horizontal="center" vertical="center"/>
      <protection locked="0"/>
    </xf>
    <xf numFmtId="15" fontId="35" fillId="0" borderId="3549">
      <alignment horizontal="center" vertical="center"/>
      <protection locked="0"/>
    </xf>
    <xf numFmtId="232" fontId="35" fillId="0" borderId="3549">
      <alignment horizontal="center" vertical="center"/>
      <protection locked="0"/>
    </xf>
    <xf numFmtId="0" fontId="95" fillId="0" borderId="3548" applyNumberFormat="0" applyFill="0" applyAlignment="0" applyProtection="0"/>
    <xf numFmtId="311" fontId="219" fillId="0" borderId="3544" applyBorder="0">
      <protection locked="0"/>
    </xf>
    <xf numFmtId="233" fontId="35" fillId="0" borderId="3598">
      <alignment horizontal="right" vertical="center"/>
      <protection locked="0"/>
    </xf>
    <xf numFmtId="311" fontId="219" fillId="0" borderId="3544" applyBorder="0">
      <protection locked="0"/>
    </xf>
    <xf numFmtId="0" fontId="85" fillId="0" borderId="3553"/>
    <xf numFmtId="232" fontId="35" fillId="0" borderId="3632">
      <alignment horizontal="right" vertical="center"/>
      <protection locked="0"/>
    </xf>
    <xf numFmtId="274" fontId="35" fillId="0" borderId="3552"/>
    <xf numFmtId="244" fontId="85" fillId="0" borderId="3551"/>
    <xf numFmtId="233" fontId="35" fillId="0" borderId="3621">
      <alignment horizontal="center" vertical="center"/>
      <protection locked="0"/>
    </xf>
    <xf numFmtId="0" fontId="103" fillId="38" borderId="3550"/>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3" fontId="35" fillId="0" borderId="3549">
      <alignment horizontal="right" vertical="center"/>
      <protection locked="0"/>
    </xf>
    <xf numFmtId="237" fontId="35" fillId="0" borderId="3549">
      <alignment horizontal="right" vertical="center"/>
      <protection locked="0"/>
    </xf>
    <xf numFmtId="232" fontId="35" fillId="0" borderId="3549">
      <alignment horizontal="right" vertical="center"/>
      <protection locked="0"/>
    </xf>
    <xf numFmtId="271" fontId="115" fillId="18" borderId="3124">
      <alignment horizontal="right"/>
    </xf>
    <xf numFmtId="244" fontId="85" fillId="0" borderId="3647"/>
    <xf numFmtId="0" fontId="59" fillId="74" borderId="3144">
      <alignment horizontal="left" vertical="center" wrapText="1"/>
    </xf>
    <xf numFmtId="323" fontId="3" fillId="23" borderId="3617" applyFill="0" applyBorder="0" applyAlignment="0">
      <alignment horizontal="centerContinuous"/>
    </xf>
    <xf numFmtId="233" fontId="35" fillId="0" borderId="3670">
      <alignment horizontal="right" vertical="center"/>
      <protection locked="0"/>
    </xf>
    <xf numFmtId="323" fontId="3" fillId="23" borderId="3628" applyFill="0" applyBorder="0" applyAlignment="0">
      <alignment horizontal="centerContinuous"/>
    </xf>
    <xf numFmtId="232" fontId="35" fillId="0" borderId="3621">
      <alignment horizontal="center" vertical="center"/>
      <protection locked="0"/>
    </xf>
    <xf numFmtId="232" fontId="35" fillId="0" borderId="3585">
      <alignment horizontal="right" vertical="center"/>
      <protection locked="0"/>
    </xf>
    <xf numFmtId="15" fontId="35" fillId="0" borderId="3632">
      <alignment horizontal="center" vertical="center"/>
      <protection locked="0"/>
    </xf>
    <xf numFmtId="4" fontId="27" fillId="19" borderId="3554" applyNumberFormat="0" applyProtection="0">
      <alignment horizontal="left" vertical="center" indent="1"/>
    </xf>
    <xf numFmtId="232" fontId="35" fillId="0" borderId="3585">
      <alignment horizontal="center" vertical="center"/>
      <protection locked="0"/>
    </xf>
    <xf numFmtId="0" fontId="115" fillId="18" borderId="3124" applyProtection="0">
      <alignment horizontal="right"/>
      <protection locked="0"/>
    </xf>
    <xf numFmtId="323" fontId="3" fillId="23" borderId="3521" applyFill="0" applyBorder="0" applyAlignment="0">
      <alignment horizontal="centerContinuous"/>
    </xf>
    <xf numFmtId="232" fontId="35" fillId="0" borderId="3621">
      <alignment horizontal="center" vertical="center"/>
      <protection locked="0"/>
    </xf>
    <xf numFmtId="233" fontId="35" fillId="0" borderId="3621">
      <alignment horizontal="right" vertical="center"/>
      <protection locked="0"/>
    </xf>
    <xf numFmtId="240" fontId="26" fillId="0" borderId="3630" applyFill="0"/>
    <xf numFmtId="233" fontId="35" fillId="0" borderId="3549">
      <alignment horizontal="right" vertical="center"/>
      <protection locked="0"/>
    </xf>
    <xf numFmtId="237" fontId="35" fillId="0" borderId="3549">
      <alignment horizontal="right" vertical="center"/>
      <protection locked="0"/>
    </xf>
    <xf numFmtId="236" fontId="35" fillId="0" borderId="3549">
      <alignment horizontal="center" vertical="center"/>
      <protection locked="0"/>
    </xf>
    <xf numFmtId="234" fontId="35" fillId="0" borderId="3549">
      <alignment horizontal="center" vertical="center"/>
      <protection locked="0"/>
    </xf>
    <xf numFmtId="15" fontId="35" fillId="0" borderId="3549">
      <alignment horizontal="center" vertical="center"/>
      <protection locked="0"/>
    </xf>
    <xf numFmtId="232" fontId="35" fillId="0" borderId="3549">
      <alignment horizontal="center" vertical="center"/>
      <protection locked="0"/>
    </xf>
    <xf numFmtId="0" fontId="103" fillId="38" borderId="3658"/>
    <xf numFmtId="236" fontId="35" fillId="0" borderId="3632">
      <alignment horizontal="center" vertical="center"/>
      <protection locked="0"/>
    </xf>
    <xf numFmtId="1" fontId="3" fillId="1" borderId="3663">
      <protection locked="0"/>
    </xf>
    <xf numFmtId="237" fontId="35" fillId="0" borderId="3621">
      <alignment horizontal="right" vertical="center"/>
      <protection locked="0"/>
    </xf>
    <xf numFmtId="0" fontId="148" fillId="0" borderId="3522" applyNumberFormat="0" applyAlignment="0" applyProtection="0">
      <alignment horizontal="left" vertical="center"/>
    </xf>
    <xf numFmtId="274" fontId="35" fillId="0" borderId="3612"/>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554" applyNumberFormat="0" applyProtection="0">
      <alignment horizontal="left" vertical="center" indent="1"/>
    </xf>
    <xf numFmtId="0" fontId="85" fillId="0" borderId="3636"/>
    <xf numFmtId="0" fontId="148" fillId="0" borderId="3618" applyNumberFormat="0" applyAlignment="0" applyProtection="0">
      <alignment horizontal="left" vertical="center"/>
    </xf>
    <xf numFmtId="0" fontId="103" fillId="38" borderId="3610"/>
    <xf numFmtId="234" fontId="35" fillId="0" borderId="3598">
      <alignment horizontal="right" vertical="center"/>
      <protection locked="0"/>
    </xf>
    <xf numFmtId="1" fontId="3" fillId="1" borderId="3543">
      <protection locked="0"/>
    </xf>
    <xf numFmtId="237" fontId="35" fillId="0" borderId="3598">
      <alignment horizontal="right" vertical="center"/>
      <protection locked="0"/>
    </xf>
    <xf numFmtId="49" fontId="36" fillId="0" borderId="3137"/>
    <xf numFmtId="0" fontId="35" fillId="0" borderId="3598">
      <alignment vertical="center"/>
      <protection locked="0"/>
    </xf>
    <xf numFmtId="15" fontId="35" fillId="0" borderId="3598">
      <alignment horizontal="center" vertical="center"/>
      <protection locked="0"/>
    </xf>
    <xf numFmtId="232" fontId="35" fillId="0" borderId="3598">
      <alignment horizontal="center" vertical="center"/>
      <protection locked="0"/>
    </xf>
    <xf numFmtId="0" fontId="95" fillId="0" borderId="3597" applyNumberFormat="0" applyFill="0" applyAlignment="0" applyProtection="0"/>
    <xf numFmtId="236" fontId="35" fillId="0" borderId="3657">
      <alignment horizontal="right" vertical="center"/>
      <protection locked="0"/>
    </xf>
    <xf numFmtId="311" fontId="219" fillId="0" borderId="3544" applyBorder="0">
      <protection locked="0"/>
    </xf>
    <xf numFmtId="234" fontId="35" fillId="0" borderId="3657">
      <alignment horizontal="center" vertical="center"/>
      <protection locked="0"/>
    </xf>
    <xf numFmtId="232" fontId="35" fillId="0" borderId="3621">
      <alignment horizontal="right" vertical="center"/>
      <protection locked="0"/>
    </xf>
    <xf numFmtId="0" fontId="95" fillId="0" borderId="3620" applyNumberFormat="0" applyFill="0" applyAlignment="0" applyProtection="0"/>
    <xf numFmtId="4" fontId="27" fillId="19" borderId="3637" applyNumberFormat="0" applyProtection="0">
      <alignment horizontal="left" vertical="center" indent="1"/>
    </xf>
    <xf numFmtId="233" fontId="35" fillId="0" borderId="3585">
      <alignment horizontal="right" vertical="center"/>
      <protection locked="0"/>
    </xf>
    <xf numFmtId="232" fontId="35" fillId="0" borderId="3585">
      <alignment horizontal="right" vertical="center"/>
      <protection locked="0"/>
    </xf>
    <xf numFmtId="236" fontId="35" fillId="0" borderId="3585">
      <alignment horizontal="center" vertical="center"/>
      <protection locked="0"/>
    </xf>
    <xf numFmtId="234" fontId="35" fillId="0" borderId="3585">
      <alignment horizontal="center" vertical="center"/>
      <protection locked="0"/>
    </xf>
    <xf numFmtId="1" fontId="3" fillId="1" borderId="3567">
      <protection locked="0"/>
    </xf>
    <xf numFmtId="0" fontId="95" fillId="0" borderId="3631" applyNumberFormat="0" applyFill="0" applyAlignment="0" applyProtection="0"/>
    <xf numFmtId="0" fontId="148" fillId="0" borderId="3165">
      <alignment horizontal="left" vertical="center"/>
    </xf>
    <xf numFmtId="234" fontId="35" fillId="0" borderId="3645">
      <alignment horizontal="center" vertical="center"/>
      <protection locked="0"/>
    </xf>
    <xf numFmtId="237" fontId="35" fillId="0" borderId="3657">
      <alignment horizontal="right" vertical="center"/>
      <protection locked="0"/>
    </xf>
    <xf numFmtId="0" fontId="110" fillId="43" borderId="3117" applyNumberFormat="0" applyFont="0" applyAlignment="0" applyProtection="0"/>
    <xf numFmtId="244" fontId="85" fillId="0" borderId="3623"/>
    <xf numFmtId="168" fontId="3" fillId="8" borderId="3117" applyNumberFormat="0" applyFont="0" applyBorder="0" applyAlignment="0" applyProtection="0"/>
    <xf numFmtId="0" fontId="103" fillId="38" borderId="3622"/>
    <xf numFmtId="236" fontId="35" fillId="0" borderId="3621">
      <alignment horizontal="right" vertical="center"/>
      <protection locked="0"/>
    </xf>
    <xf numFmtId="233" fontId="35" fillId="0" borderId="3621">
      <alignment horizontal="right" vertical="center"/>
      <protection locked="0"/>
    </xf>
    <xf numFmtId="237" fontId="35" fillId="0" borderId="3621">
      <alignment horizontal="right" vertical="center"/>
      <protection locked="0"/>
    </xf>
    <xf numFmtId="232" fontId="35" fillId="0" borderId="3621">
      <alignment horizontal="right" vertical="center"/>
      <protection locked="0"/>
    </xf>
    <xf numFmtId="0" fontId="35" fillId="0" borderId="3621">
      <alignment vertical="center"/>
      <protection locked="0"/>
    </xf>
    <xf numFmtId="236" fontId="35" fillId="0" borderId="3621">
      <alignment horizontal="center" vertical="center"/>
      <protection locked="0"/>
    </xf>
    <xf numFmtId="235" fontId="35" fillId="0" borderId="3621">
      <alignment horizontal="center" vertical="center"/>
      <protection locked="0"/>
    </xf>
    <xf numFmtId="15" fontId="35" fillId="0" borderId="3621">
      <alignment horizontal="center" vertical="center"/>
      <protection locked="0"/>
    </xf>
    <xf numFmtId="0" fontId="85" fillId="0" borderId="3529"/>
    <xf numFmtId="232" fontId="35" fillId="0" borderId="3621">
      <alignment horizontal="center" vertical="center"/>
      <protection locked="0"/>
    </xf>
    <xf numFmtId="175" fontId="3" fillId="9" borderId="3165" applyNumberFormat="0" applyFont="0" applyBorder="0" applyAlignment="0">
      <alignment horizontal="centerContinuous"/>
    </xf>
    <xf numFmtId="274" fontId="35" fillId="0" borderId="3624"/>
    <xf numFmtId="244" fontId="85" fillId="0" borderId="3623"/>
    <xf numFmtId="235" fontId="35" fillId="0" borderId="3621">
      <alignment horizontal="right" vertical="center"/>
      <protection locked="0"/>
    </xf>
    <xf numFmtId="234" fontId="35" fillId="0" borderId="3621">
      <alignment horizontal="right" vertical="center"/>
      <protection locked="0"/>
    </xf>
    <xf numFmtId="233" fontId="35" fillId="0" borderId="3621">
      <alignment horizontal="right" vertical="center"/>
      <protection locked="0"/>
    </xf>
    <xf numFmtId="232" fontId="35" fillId="0" borderId="3621">
      <alignment horizontal="right" vertical="center"/>
      <protection locked="0"/>
    </xf>
    <xf numFmtId="0" fontId="35" fillId="0" borderId="3621">
      <alignment vertical="center"/>
      <protection locked="0"/>
    </xf>
    <xf numFmtId="236" fontId="35" fillId="0" borderId="3621">
      <alignment horizontal="center" vertical="center"/>
      <protection locked="0"/>
    </xf>
    <xf numFmtId="233" fontId="35" fillId="0" borderId="3621">
      <alignment horizontal="center" vertical="center"/>
      <protection locked="0"/>
    </xf>
    <xf numFmtId="1" fontId="3" fillId="1" borderId="3591">
      <protection locked="0"/>
    </xf>
    <xf numFmtId="185" fontId="47" fillId="57" borderId="3117" applyFont="0" applyFill="0" applyBorder="0" applyAlignment="0" applyProtection="0">
      <protection locked="0"/>
    </xf>
    <xf numFmtId="323" fontId="3" fillId="23" borderId="3545" applyFill="0" applyBorder="0" applyAlignment="0">
      <alignment horizontal="centerContinuous"/>
    </xf>
    <xf numFmtId="311" fontId="219" fillId="0" borderId="3652" applyBorder="0">
      <protection locked="0"/>
    </xf>
    <xf numFmtId="0" fontId="148" fillId="0" borderId="3546" applyNumberFormat="0" applyAlignment="0" applyProtection="0">
      <alignment horizontal="left" vertical="center"/>
    </xf>
    <xf numFmtId="0" fontId="85" fillId="0" borderId="3625"/>
    <xf numFmtId="172" fontId="55" fillId="9" borderId="3117">
      <alignment horizontal="right"/>
      <protection locked="0"/>
    </xf>
    <xf numFmtId="274" fontId="35" fillId="0" borderId="3624"/>
    <xf numFmtId="244" fontId="85" fillId="0" borderId="3623"/>
    <xf numFmtId="0" fontId="148" fillId="0" borderId="3570" applyNumberFormat="0" applyAlignment="0" applyProtection="0">
      <alignment horizontal="left" vertical="center"/>
    </xf>
    <xf numFmtId="236" fontId="35" fillId="0" borderId="3621">
      <alignment horizontal="right" vertical="center"/>
      <protection locked="0"/>
    </xf>
    <xf numFmtId="235" fontId="35" fillId="0" borderId="3621">
      <alignment horizontal="right" vertical="center"/>
      <protection locked="0"/>
    </xf>
    <xf numFmtId="234" fontId="35" fillId="0" borderId="3621">
      <alignment horizontal="right" vertical="center"/>
      <protection locked="0"/>
    </xf>
    <xf numFmtId="232" fontId="35" fillId="0" borderId="3621">
      <alignment horizontal="right" vertical="center"/>
      <protection locked="0"/>
    </xf>
    <xf numFmtId="236" fontId="35" fillId="0" borderId="3621">
      <alignment horizontal="center" vertical="center"/>
      <protection locked="0"/>
    </xf>
    <xf numFmtId="235" fontId="35" fillId="0" borderId="3621">
      <alignment horizontal="center" vertical="center"/>
      <protection locked="0"/>
    </xf>
    <xf numFmtId="15" fontId="35" fillId="0" borderId="3621">
      <alignment horizontal="center" vertical="center"/>
      <protection locked="0"/>
    </xf>
    <xf numFmtId="232" fontId="35" fillId="0" borderId="3621">
      <alignment horizontal="center" vertical="center"/>
      <protection locked="0"/>
    </xf>
    <xf numFmtId="0" fontId="95" fillId="0" borderId="3620" applyNumberFormat="0" applyFill="0" applyAlignment="0" applyProtection="0"/>
    <xf numFmtId="233" fontId="35" fillId="0" borderId="3632">
      <alignment horizontal="right" vertical="center"/>
      <protection locked="0"/>
    </xf>
    <xf numFmtId="0" fontId="35" fillId="0" borderId="3632">
      <alignment vertical="center"/>
      <protection locked="0"/>
    </xf>
    <xf numFmtId="274" fontId="35" fillId="0" borderId="3624"/>
    <xf numFmtId="234" fontId="35" fillId="0" borderId="3657">
      <alignment horizontal="right" vertical="center"/>
      <protection locked="0"/>
    </xf>
    <xf numFmtId="0" fontId="103" fillId="38" borderId="3622"/>
    <xf numFmtId="15" fontId="35" fillId="0" borderId="3657">
      <alignment horizontal="center" vertical="center"/>
      <protection locked="0"/>
    </xf>
    <xf numFmtId="235" fontId="35" fillId="0" borderId="3621">
      <alignment horizontal="right" vertical="center"/>
      <protection locked="0"/>
    </xf>
    <xf numFmtId="234" fontId="35" fillId="0" borderId="3621">
      <alignment horizontal="right" vertical="center"/>
      <protection locked="0"/>
    </xf>
    <xf numFmtId="237" fontId="35" fillId="0" borderId="3621">
      <alignment horizontal="right" vertical="center"/>
      <protection locked="0"/>
    </xf>
    <xf numFmtId="236" fontId="35" fillId="0" borderId="3621">
      <alignment horizontal="center" vertical="center"/>
      <protection locked="0"/>
    </xf>
    <xf numFmtId="235" fontId="35" fillId="0" borderId="3621">
      <alignment horizontal="center" vertical="center"/>
      <protection locked="0"/>
    </xf>
    <xf numFmtId="233" fontId="35" fillId="0" borderId="3621">
      <alignment horizontal="center" vertical="center"/>
      <protection locked="0"/>
    </xf>
    <xf numFmtId="323" fontId="3" fillId="23" borderId="3593" applyFill="0" applyBorder="0" applyAlignment="0">
      <alignment horizontal="centerContinuous"/>
    </xf>
    <xf numFmtId="15" fontId="35" fillId="0" borderId="4148">
      <alignment horizontal="center" vertical="center"/>
      <protection locked="0"/>
    </xf>
    <xf numFmtId="175" fontId="3" fillId="9" borderId="3487" applyNumberFormat="0" applyFont="0" applyBorder="0" applyAlignment="0">
      <alignment horizontal="centerContinuous"/>
    </xf>
    <xf numFmtId="233" fontId="35" fillId="0" borderId="3645">
      <alignment horizontal="center" vertical="center"/>
      <protection locked="0"/>
    </xf>
    <xf numFmtId="235" fontId="35" fillId="0" borderId="3632">
      <alignment horizontal="right" vertical="center"/>
      <protection locked="0"/>
    </xf>
    <xf numFmtId="234" fontId="35" fillId="0" borderId="3632">
      <alignment horizontal="right" vertical="center"/>
      <protection locked="0"/>
    </xf>
    <xf numFmtId="233" fontId="35" fillId="0" borderId="3632">
      <alignment horizontal="right" vertical="center"/>
      <protection locked="0"/>
    </xf>
    <xf numFmtId="10" fontId="3" fillId="57" borderId="3117" applyNumberFormat="0" applyFont="0" applyBorder="0" applyAlignment="0" applyProtection="0">
      <protection locked="0"/>
    </xf>
    <xf numFmtId="233" fontId="35" fillId="0" borderId="3632">
      <alignment horizontal="center" vertical="center"/>
      <protection locked="0"/>
    </xf>
    <xf numFmtId="8" fontId="141" fillId="0" borderId="3132">
      <protection locked="0"/>
    </xf>
    <xf numFmtId="15" fontId="35" fillId="0" borderId="3632">
      <alignment horizontal="center" vertical="center"/>
      <protection locked="0"/>
    </xf>
    <xf numFmtId="0" fontId="95" fillId="0" borderId="3631" applyNumberFormat="0" applyFill="0" applyAlignment="0" applyProtection="0"/>
    <xf numFmtId="4" fontId="27" fillId="19" borderId="3637" applyNumberFormat="0" applyProtection="0">
      <alignment horizontal="left" vertical="center" indent="1"/>
    </xf>
    <xf numFmtId="274" fontId="35" fillId="0" borderId="3660"/>
    <xf numFmtId="244" fontId="85" fillId="0" borderId="3659"/>
    <xf numFmtId="234" fontId="35" fillId="0" borderId="3657">
      <alignment horizontal="right" vertical="center"/>
      <protection locked="0"/>
    </xf>
    <xf numFmtId="234" fontId="35" fillId="0" borderId="3657">
      <alignment horizontal="center" vertical="center"/>
      <protection locked="0"/>
    </xf>
    <xf numFmtId="233" fontId="35" fillId="0" borderId="3657">
      <alignment horizontal="center" vertical="center"/>
      <protection locked="0"/>
    </xf>
    <xf numFmtId="1" fontId="3" fillId="1" borderId="3627">
      <protection locked="0"/>
    </xf>
    <xf numFmtId="311" fontId="219" fillId="0" borderId="3638" applyBorder="0">
      <protection locked="0"/>
    </xf>
    <xf numFmtId="274" fontId="35" fillId="0" borderId="3528"/>
    <xf numFmtId="240" fontId="26" fillId="0" borderId="3320" applyFill="0"/>
    <xf numFmtId="1" fontId="3" fillId="1" borderId="3651">
      <protection locked="0"/>
    </xf>
    <xf numFmtId="0" fontId="118" fillId="21" borderId="3117"/>
    <xf numFmtId="274" fontId="35" fillId="0" borderId="3576"/>
    <xf numFmtId="240" fontId="26" fillId="0" borderId="3571" applyFill="0"/>
    <xf numFmtId="49" fontId="100" fillId="47" borderId="3117">
      <alignment horizontal="center"/>
    </xf>
    <xf numFmtId="271" fontId="115" fillId="18" borderId="3124">
      <alignment horizontal="right"/>
    </xf>
    <xf numFmtId="202" fontId="115" fillId="18" borderId="3124">
      <alignment horizontal="right"/>
      <protection hidden="1"/>
    </xf>
    <xf numFmtId="270" fontId="115" fillId="46" borderId="3124">
      <protection hidden="1"/>
    </xf>
    <xf numFmtId="269" fontId="115" fillId="45" borderId="3124">
      <protection hidden="1"/>
    </xf>
    <xf numFmtId="3" fontId="217" fillId="10" borderId="3465" applyBorder="0">
      <alignment vertical="center"/>
    </xf>
    <xf numFmtId="240" fontId="26" fillId="0" borderId="3655" applyFill="0"/>
    <xf numFmtId="244" fontId="85" fillId="0" borderId="3527"/>
    <xf numFmtId="0" fontId="104" fillId="43" borderId="3117" applyProtection="0"/>
    <xf numFmtId="0" fontId="103" fillId="38" borderId="3622"/>
    <xf numFmtId="0" fontId="103" fillId="38" borderId="3526"/>
    <xf numFmtId="236" fontId="35" fillId="0" borderId="3573">
      <alignment horizontal="center" vertical="center"/>
      <protection locked="0"/>
    </xf>
    <xf numFmtId="235" fontId="35" fillId="0" borderId="3573">
      <alignment horizontal="center" vertical="center"/>
      <protection locked="0"/>
    </xf>
    <xf numFmtId="15" fontId="35" fillId="0" borderId="3573">
      <alignment horizontal="center" vertical="center"/>
      <protection locked="0"/>
    </xf>
    <xf numFmtId="0" fontId="95" fillId="0" borderId="3572" applyNumberFormat="0" applyFill="0" applyAlignment="0" applyProtection="0"/>
    <xf numFmtId="0" fontId="104" fillId="43" borderId="3117" applyProtection="0"/>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235" fontId="35" fillId="0" borderId="3621">
      <alignment horizontal="right" vertical="center"/>
      <protection locked="0"/>
    </xf>
    <xf numFmtId="233" fontId="35" fillId="0" borderId="3621">
      <alignment horizontal="right" vertical="center"/>
      <protection locked="0"/>
    </xf>
    <xf numFmtId="232" fontId="35" fillId="0" borderId="3621">
      <alignment horizontal="right" vertical="center"/>
      <protection locked="0"/>
    </xf>
    <xf numFmtId="233" fontId="35" fillId="0" borderId="3621">
      <alignment horizontal="center" vertical="center"/>
      <protection locked="0"/>
    </xf>
    <xf numFmtId="244" fontId="85" fillId="0" borderId="3634"/>
    <xf numFmtId="233" fontId="35" fillId="0" borderId="3632">
      <alignment horizontal="center" vertical="center"/>
      <protection locked="0"/>
    </xf>
    <xf numFmtId="233" fontId="35" fillId="0" borderId="3549">
      <alignment horizontal="right" vertical="center"/>
      <protection locked="0"/>
    </xf>
    <xf numFmtId="236" fontId="35" fillId="0" borderId="3549">
      <alignment horizontal="center" vertical="center"/>
      <protection locked="0"/>
    </xf>
    <xf numFmtId="15" fontId="35" fillId="0" borderId="3549">
      <alignment horizontal="center" vertical="center"/>
      <protection locked="0"/>
    </xf>
    <xf numFmtId="232" fontId="35" fillId="0" borderId="3632">
      <alignment horizontal="center" vertical="center"/>
      <protection locked="0"/>
    </xf>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88" fillId="0" borderId="3165"/>
    <xf numFmtId="3" fontId="79" fillId="10" borderId="3117" applyFont="0" applyAlignment="0" applyProtection="0"/>
    <xf numFmtId="0" fontId="88" fillId="0" borderId="3487"/>
    <xf numFmtId="0" fontId="95" fillId="0" borderId="3644" applyNumberFormat="0" applyFill="0" applyAlignment="0" applyProtection="0"/>
    <xf numFmtId="233" fontId="35" fillId="0" borderId="3645">
      <alignment horizontal="center" vertical="center"/>
      <protection locked="0"/>
    </xf>
    <xf numFmtId="236" fontId="35" fillId="0" borderId="3645">
      <alignment horizontal="center" vertical="center"/>
      <protection locked="0"/>
    </xf>
    <xf numFmtId="0" fontId="35" fillId="0" borderId="3645">
      <alignment vertical="center"/>
      <protection locked="0"/>
    </xf>
    <xf numFmtId="232" fontId="35" fillId="0" borderId="3645">
      <alignment horizontal="right" vertical="center"/>
      <protection locked="0"/>
    </xf>
    <xf numFmtId="233" fontId="35" fillId="0" borderId="3645">
      <alignment horizontal="right" vertical="center"/>
      <protection locked="0"/>
    </xf>
    <xf numFmtId="236"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6" fontId="35" fillId="0" borderId="3609">
      <alignment horizontal="right" vertical="center"/>
      <protection locked="0"/>
    </xf>
    <xf numFmtId="234" fontId="35" fillId="0" borderId="3632">
      <alignment horizontal="center" vertical="center"/>
      <protection locked="0"/>
    </xf>
    <xf numFmtId="235" fontId="35" fillId="0" borderId="3632">
      <alignment horizontal="center"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6" fontId="35" fillId="0" borderId="3632">
      <alignment horizontal="right" vertical="center"/>
      <protection locked="0"/>
    </xf>
    <xf numFmtId="0" fontId="95" fillId="0" borderId="3584" applyNumberFormat="0" applyFill="0" applyAlignment="0" applyProtection="0"/>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7"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240" fontId="26" fillId="0" borderId="3667" applyFill="0"/>
    <xf numFmtId="3" fontId="79" fillId="10" borderId="3117" applyFont="0" applyAlignment="0" applyProtection="0"/>
    <xf numFmtId="244" fontId="85" fillId="0" borderId="3587"/>
    <xf numFmtId="270" fontId="115" fillId="46" borderId="3446">
      <protection hidden="1"/>
    </xf>
    <xf numFmtId="240" fontId="26" fillId="0" borderId="3619" applyFill="0"/>
    <xf numFmtId="0" fontId="35" fillId="0" borderId="3124" applyNumberFormat="0" applyFill="0" applyAlignment="0" applyProtection="0"/>
    <xf numFmtId="0" fontId="95" fillId="0" borderId="3560" applyNumberFormat="0" applyFill="0" applyAlignment="0" applyProtection="0"/>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3" fontId="35" fillId="0" borderId="3561">
      <alignment horizontal="right" vertical="center"/>
      <protection locked="0"/>
    </xf>
    <xf numFmtId="235" fontId="35" fillId="0" borderId="3561">
      <alignment horizontal="right"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62"/>
    <xf numFmtId="8" fontId="141" fillId="0" borderId="3454">
      <protection locked="0"/>
    </xf>
    <xf numFmtId="0" fontId="103" fillId="38" borderId="3538"/>
    <xf numFmtId="0" fontId="104" fillId="43" borderId="3117" applyProtection="0"/>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6" fontId="35" fillId="0" borderId="3537">
      <alignment horizontal="center"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44" fontId="85" fillId="0" borderId="3539"/>
    <xf numFmtId="0" fontId="85" fillId="0" borderId="3649"/>
    <xf numFmtId="0" fontId="148" fillId="0" borderId="3666" applyNumberFormat="0" applyAlignment="0" applyProtection="0">
      <alignment horizontal="left" vertical="center"/>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38"/>
    <xf numFmtId="240" fontId="26" fillId="0" borderId="3583" applyFill="0"/>
    <xf numFmtId="274" fontId="35" fillId="0" borderId="3588"/>
    <xf numFmtId="0" fontId="103" fillId="38" borderId="3526"/>
    <xf numFmtId="244" fontId="85" fillId="0" borderId="3539"/>
    <xf numFmtId="0" fontId="148" fillId="0" borderId="3642" applyNumberFormat="0" applyAlignment="0" applyProtection="0">
      <alignment horizontal="left" vertical="center"/>
    </xf>
    <xf numFmtId="244" fontId="85" fillId="0" borderId="3527"/>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49" fontId="100" fillId="47" borderId="3117">
      <alignment horizontal="center"/>
    </xf>
    <xf numFmtId="10" fontId="3" fillId="64" borderId="3117" applyNumberFormat="0" applyBorder="0" applyAlignment="0" applyProtection="0"/>
    <xf numFmtId="10" fontId="3" fillId="64" borderId="3117" applyNumberFormat="0" applyBorder="0" applyAlignment="0" applyProtection="0"/>
    <xf numFmtId="0" fontId="85" fillId="0" borderId="3613"/>
    <xf numFmtId="9" fontId="36" fillId="71" borderId="3117" applyProtection="0">
      <alignment horizontal="right"/>
      <protection locked="0"/>
    </xf>
    <xf numFmtId="0" fontId="59" fillId="74" borderId="3466">
      <alignment horizontal="left" vertical="center" wrapText="1"/>
    </xf>
    <xf numFmtId="15" fontId="35" fillId="0" borderId="3657">
      <alignment horizontal="center" vertical="center"/>
      <protection locked="0"/>
    </xf>
    <xf numFmtId="233"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0" fontId="35" fillId="0" borderId="3657">
      <alignment vertical="center"/>
      <protection locked="0"/>
    </xf>
    <xf numFmtId="234" fontId="35" fillId="0" borderId="3657">
      <alignment horizontal="right" vertical="center"/>
      <protection locked="0"/>
    </xf>
    <xf numFmtId="232" fontId="35" fillId="0" borderId="3670">
      <alignment horizontal="center" vertical="center"/>
      <protection locked="0"/>
    </xf>
    <xf numFmtId="236" fontId="35" fillId="0" borderId="3670">
      <alignment horizontal="center" vertical="center"/>
      <protection locked="0"/>
    </xf>
    <xf numFmtId="0" fontId="35" fillId="0" borderId="3645">
      <alignment vertical="center"/>
      <protection locked="0"/>
    </xf>
    <xf numFmtId="236" fontId="35" fillId="0" borderId="3645">
      <alignment horizontal="right" vertical="center"/>
      <protection locked="0"/>
    </xf>
    <xf numFmtId="49" fontId="100" fillId="41" borderId="3117">
      <alignment horizontal="center"/>
    </xf>
    <xf numFmtId="0" fontId="103" fillId="38" borderId="3646"/>
    <xf numFmtId="0" fontId="104" fillId="43" borderId="3117" applyProtection="0"/>
    <xf numFmtId="0" fontId="85" fillId="0" borderId="3589"/>
    <xf numFmtId="309" fontId="156" fillId="6" borderId="3117"/>
    <xf numFmtId="8" fontId="141" fillId="0" borderId="3132">
      <protection locked="0"/>
    </xf>
    <xf numFmtId="0" fontId="148" fillId="0" borderId="3606" applyNumberFormat="0" applyAlignment="0" applyProtection="0">
      <alignment horizontal="left" vertical="center"/>
    </xf>
    <xf numFmtId="0" fontId="85" fillId="0" borderId="3649"/>
    <xf numFmtId="240" fontId="26" fillId="0" borderId="3535" applyFill="0"/>
    <xf numFmtId="274" fontId="35" fillId="0" borderId="3540"/>
    <xf numFmtId="311" fontId="219" fillId="0" borderId="3640" applyBorder="0">
      <protection locked="0"/>
    </xf>
    <xf numFmtId="4" fontId="27" fillId="19" borderId="3637" applyNumberFormat="0" applyProtection="0">
      <alignment horizontal="left" vertical="center" indent="1"/>
    </xf>
    <xf numFmtId="0" fontId="95" fillId="0" borderId="3631" applyNumberFormat="0" applyFill="0" applyAlignment="0" applyProtection="0"/>
    <xf numFmtId="15" fontId="35" fillId="0" borderId="3632">
      <alignment horizontal="center" vertical="center"/>
      <protection locked="0"/>
    </xf>
    <xf numFmtId="233"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3" fontId="35" fillId="0" borderId="3632">
      <alignment horizontal="right" vertical="center"/>
      <protection locked="0"/>
    </xf>
    <xf numFmtId="235" fontId="35" fillId="0" borderId="3632">
      <alignment horizontal="right" vertical="center"/>
      <protection locked="0"/>
    </xf>
    <xf numFmtId="240" fontId="26" fillId="0" borderId="3320" applyFill="0"/>
    <xf numFmtId="274" fontId="35" fillId="0" borderId="3528"/>
    <xf numFmtId="0" fontId="103" fillId="38" borderId="3633"/>
    <xf numFmtId="244" fontId="85" fillId="0" borderId="3634"/>
    <xf numFmtId="274" fontId="35" fillId="0" borderId="3635"/>
    <xf numFmtId="0" fontId="85" fillId="0" borderId="3636"/>
    <xf numFmtId="0" fontId="63" fillId="0" borderId="3117">
      <alignment horizontal="centerContinuous"/>
    </xf>
    <xf numFmtId="0" fontId="85" fillId="0" borderId="3674"/>
    <xf numFmtId="0" fontId="92" fillId="0" borderId="3446" applyNumberFormat="0" applyFill="0" applyBorder="0" applyAlignment="0" applyProtection="0"/>
    <xf numFmtId="232" fontId="35" fillId="0" borderId="3632">
      <alignment horizontal="center" vertical="center"/>
      <protection locked="0"/>
    </xf>
    <xf numFmtId="234" fontId="35" fillId="0" borderId="3632">
      <alignment horizontal="center" vertical="center"/>
      <protection locked="0"/>
    </xf>
    <xf numFmtId="237" fontId="35" fillId="0" borderId="3632">
      <alignment horizontal="right" vertical="center"/>
      <protection locked="0"/>
    </xf>
    <xf numFmtId="0" fontId="85" fillId="0" borderId="3565"/>
    <xf numFmtId="168" fontId="3" fillId="8" borderId="3117" applyNumberFormat="0" applyFont="0" applyBorder="0" applyAlignment="0" applyProtection="0"/>
    <xf numFmtId="323" fontId="3" fillId="23" borderId="3581" applyFill="0" applyBorder="0" applyAlignment="0">
      <alignment horizontal="centerContinuous"/>
    </xf>
    <xf numFmtId="0" fontId="85" fillId="0" borderId="3636"/>
    <xf numFmtId="0" fontId="35" fillId="0" borderId="3621">
      <alignment vertical="center"/>
      <protection locked="0"/>
    </xf>
    <xf numFmtId="234" fontId="35" fillId="0" borderId="3632">
      <alignment horizontal="right" vertical="center"/>
      <protection locked="0"/>
    </xf>
    <xf numFmtId="274" fontId="35" fillId="0" borderId="3624"/>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3657">
      <alignment horizontal="right" vertical="center"/>
      <protection locked="0"/>
    </xf>
    <xf numFmtId="309" fontId="156" fillId="6" borderId="3117"/>
    <xf numFmtId="175" fontId="3" fillId="9" borderId="3165" applyNumberFormat="0" applyFont="0" applyBorder="0" applyAlignment="0">
      <alignment horizontal="centerContinuous"/>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0" fontId="35" fillId="0" borderId="3621">
      <alignment vertical="center"/>
      <protection locked="0"/>
    </xf>
    <xf numFmtId="237" fontId="35" fillId="0" borderId="3621">
      <alignment horizontal="right" vertical="center"/>
      <protection locked="0"/>
    </xf>
    <xf numFmtId="0" fontId="85" fillId="0" borderId="3541"/>
    <xf numFmtId="237"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311" fontId="219" fillId="0" borderId="3580" applyBorder="0">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323" fontId="3" fillId="23" borderId="3557" applyFill="0" applyBorder="0" applyAlignment="0">
      <alignment horizontal="centerContinuous"/>
    </xf>
    <xf numFmtId="233" fontId="35" fillId="0" borderId="3609">
      <alignment horizontal="right" vertical="center"/>
      <protection locked="0"/>
    </xf>
    <xf numFmtId="234" fontId="35" fillId="0" borderId="3609">
      <alignment horizontal="right" vertical="center"/>
      <protection locked="0"/>
    </xf>
    <xf numFmtId="1" fontId="3" fillId="1" borderId="3579">
      <protection locked="0"/>
    </xf>
    <xf numFmtId="244" fontId="85" fillId="0" borderId="3611"/>
    <xf numFmtId="311" fontId="219" fillId="0" borderId="3604" applyBorder="0">
      <protection locked="0"/>
    </xf>
    <xf numFmtId="0" fontId="63" fillId="0" borderId="3117">
      <alignment horizontal="centerContinuous"/>
    </xf>
    <xf numFmtId="0" fontId="18" fillId="0" borderId="3446" applyNumberFormat="0" applyFill="0" applyBorder="0" applyAlignment="0" applyProtection="0"/>
    <xf numFmtId="234"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4" fontId="35" fillId="0" borderId="3609">
      <alignment horizontal="right" vertical="center"/>
      <protection locked="0"/>
    </xf>
    <xf numFmtId="0" fontId="103" fillId="38" borderId="3610"/>
    <xf numFmtId="244" fontId="85" fillId="0" borderId="3634"/>
    <xf numFmtId="202" fontId="115" fillId="18" borderId="3446">
      <alignment horizontal="right"/>
      <protection hidden="1"/>
    </xf>
    <xf numFmtId="0" fontId="85" fillId="0" borderId="3541"/>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613"/>
    <xf numFmtId="236" fontId="35" fillId="0" borderId="3657">
      <alignment horizontal="center" vertical="center"/>
      <protection locked="0"/>
    </xf>
    <xf numFmtId="232" fontId="35" fillId="0" borderId="3657">
      <alignment horizontal="right" vertical="center"/>
      <protection locked="0"/>
    </xf>
    <xf numFmtId="175" fontId="46" fillId="0" borderId="3117"/>
    <xf numFmtId="234" fontId="35" fillId="0" borderId="3632">
      <alignment horizontal="center" vertical="center"/>
      <protection locked="0"/>
    </xf>
    <xf numFmtId="4" fontId="27" fillId="19" borderId="3626" applyNumberFormat="0" applyProtection="0">
      <alignment horizontal="left" vertical="center" indent="1"/>
    </xf>
    <xf numFmtId="311" fontId="219" fillId="0" borderId="3604" applyBorder="0">
      <protection locked="0"/>
    </xf>
    <xf numFmtId="232" fontId="35" fillId="0" borderId="3621">
      <alignment horizontal="center" vertical="center"/>
      <protection locked="0"/>
    </xf>
    <xf numFmtId="9" fontId="36" fillId="71" borderId="3117" applyProtection="0">
      <alignment horizontal="right"/>
      <protection locked="0"/>
    </xf>
    <xf numFmtId="4" fontId="27" fillId="19" borderId="3590" applyNumberFormat="0" applyProtection="0">
      <alignment horizontal="left" vertical="center" indent="1"/>
    </xf>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1" fontId="3" fillId="1" borderId="3555">
      <protection locked="0"/>
    </xf>
    <xf numFmtId="235" fontId="35" fillId="0" borderId="3585">
      <alignment horizontal="center" vertical="center"/>
      <protection locked="0"/>
    </xf>
    <xf numFmtId="0" fontId="103" fillId="38" borderId="3586"/>
    <xf numFmtId="274" fontId="35" fillId="0" borderId="3588"/>
    <xf numFmtId="0" fontId="85" fillId="0" borderId="3589"/>
    <xf numFmtId="234" fontId="35" fillId="0" borderId="3645">
      <alignment horizontal="center" vertical="center"/>
      <protection locked="0"/>
    </xf>
    <xf numFmtId="0" fontId="85" fillId="0" borderId="3625"/>
    <xf numFmtId="237" fontId="35" fillId="0" borderId="3609">
      <alignment horizontal="right" vertical="center"/>
      <protection locked="0"/>
    </xf>
    <xf numFmtId="0" fontId="95" fillId="0" borderId="3584" applyNumberFormat="0" applyFill="0" applyAlignment="0" applyProtection="0"/>
    <xf numFmtId="0" fontId="85" fillId="0" borderId="3529"/>
    <xf numFmtId="232" fontId="35" fillId="0" borderId="3585">
      <alignment horizontal="center" vertical="center"/>
      <protection locked="0"/>
    </xf>
    <xf numFmtId="233" fontId="35" fillId="0" borderId="3585">
      <alignment horizontal="center" vertical="center"/>
      <protection locked="0"/>
    </xf>
    <xf numFmtId="235"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74" fontId="35" fillId="0" borderId="3612"/>
    <xf numFmtId="274" fontId="35" fillId="0" borderId="3588"/>
    <xf numFmtId="0" fontId="85" fillId="0" borderId="3589"/>
    <xf numFmtId="49" fontId="253" fillId="47" borderId="3117">
      <alignment horizontal="center"/>
    </xf>
    <xf numFmtId="0" fontId="85" fillId="0" borderId="3625"/>
    <xf numFmtId="15" fontId="35" fillId="0" borderId="3621">
      <alignment horizontal="center" vertical="center"/>
      <protection locked="0"/>
    </xf>
    <xf numFmtId="4" fontId="27" fillId="19" borderId="3596" applyNumberFormat="0" applyProtection="0">
      <alignment horizontal="left" vertical="center" indent="1"/>
    </xf>
    <xf numFmtId="236" fontId="35" fillId="0" borderId="3657">
      <alignment horizontal="center" vertical="center"/>
      <protection locked="0"/>
    </xf>
    <xf numFmtId="323" fontId="3" fillId="23" borderId="3533" applyFill="0" applyBorder="0" applyAlignment="0">
      <alignment horizontal="centerContinuous"/>
    </xf>
    <xf numFmtId="232" fontId="35" fillId="0" borderId="3549">
      <alignment horizontal="right" vertical="center"/>
      <protection locked="0"/>
    </xf>
    <xf numFmtId="236" fontId="35" fillId="0" borderId="3561">
      <alignment horizontal="center" vertical="center"/>
      <protection locked="0"/>
    </xf>
    <xf numFmtId="0" fontId="35" fillId="0" borderId="3561">
      <alignment vertical="center"/>
      <protection locked="0"/>
    </xf>
    <xf numFmtId="237" fontId="35" fillId="0" borderId="3561">
      <alignment horizontal="right" vertical="center"/>
      <protection locked="0"/>
    </xf>
    <xf numFmtId="233"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3565"/>
    <xf numFmtId="234" fontId="35" fillId="0" borderId="3585">
      <alignment horizontal="center" vertical="center"/>
      <protection locked="0"/>
    </xf>
    <xf numFmtId="244" fontId="85" fillId="0" borderId="3623"/>
    <xf numFmtId="237" fontId="35" fillId="0" borderId="3632">
      <alignment horizontal="right" vertical="center"/>
      <protection locked="0"/>
    </xf>
    <xf numFmtId="234" fontId="35" fillId="0" borderId="3621">
      <alignment horizontal="right" vertical="center"/>
      <protection locked="0"/>
    </xf>
    <xf numFmtId="0" fontId="118" fillId="21" borderId="3117"/>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560" applyNumberFormat="0" applyFill="0" applyAlignment="0" applyProtection="0"/>
    <xf numFmtId="15" fontId="35" fillId="0" borderId="3561">
      <alignment horizontal="center" vertical="center"/>
      <protection locked="0"/>
    </xf>
    <xf numFmtId="233" fontId="35" fillId="0" borderId="3561">
      <alignment horizontal="center" vertical="center"/>
      <protection locked="0"/>
    </xf>
    <xf numFmtId="234"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7"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0" fontId="103" fillId="38" borderId="3562"/>
    <xf numFmtId="0" fontId="148" fillId="0" borderId="3522" applyNumberFormat="0" applyAlignment="0" applyProtection="0">
      <alignment horizontal="left" vertical="center"/>
    </xf>
    <xf numFmtId="236" fontId="35" fillId="0" borderId="3621">
      <alignment horizontal="center" vertical="center"/>
      <protection locked="0"/>
    </xf>
    <xf numFmtId="233" fontId="35" fillId="0" borderId="3621">
      <alignment horizontal="center" vertical="center"/>
      <protection locked="0"/>
    </xf>
    <xf numFmtId="323" fontId="3" fillId="23" borderId="3605" applyFill="0" applyBorder="0" applyAlignment="0">
      <alignment horizontal="centerContinuous"/>
    </xf>
    <xf numFmtId="236" fontId="35" fillId="0" borderId="3621">
      <alignment horizontal="center" vertical="center"/>
      <protection locked="0"/>
    </xf>
    <xf numFmtId="237" fontId="35" fillId="0" borderId="3585">
      <alignment horizontal="right" vertical="center"/>
      <protection locked="0"/>
    </xf>
    <xf numFmtId="15" fontId="35" fillId="0" borderId="3621">
      <alignment horizontal="center" vertical="center"/>
      <protection locked="0"/>
    </xf>
    <xf numFmtId="4" fontId="27" fillId="19" borderId="3650" applyNumberFormat="0" applyProtection="0">
      <alignment horizontal="left" vertical="center" indent="1"/>
    </xf>
    <xf numFmtId="0" fontId="103" fillId="38" borderId="3599"/>
    <xf numFmtId="323" fontId="3" fillId="23" borderId="3521" applyFill="0" applyBorder="0" applyAlignment="0">
      <alignment horizontal="centerContinuous"/>
    </xf>
    <xf numFmtId="235" fontId="35" fillId="0" borderId="3549">
      <alignment horizontal="right" vertical="center"/>
      <protection locked="0"/>
    </xf>
    <xf numFmtId="237" fontId="35" fillId="0" borderId="3670">
      <alignment horizontal="right" vertical="center"/>
      <protection locked="0"/>
    </xf>
    <xf numFmtId="232" fontId="35" fillId="0" borderId="3645">
      <alignment horizontal="right" vertical="center"/>
      <protection locked="0"/>
    </xf>
    <xf numFmtId="232" fontId="35" fillId="0" borderId="3621">
      <alignment horizontal="right" vertical="center"/>
      <protection locked="0"/>
    </xf>
    <xf numFmtId="232" fontId="35" fillId="0" borderId="3645">
      <alignment horizontal="center" vertical="center"/>
      <protection locked="0"/>
    </xf>
    <xf numFmtId="311" fontId="219" fillId="0" borderId="3532" applyBorder="0">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6" fontId="35" fillId="0" borderId="3537">
      <alignment horizontal="center" vertical="center"/>
      <protection locked="0"/>
    </xf>
    <xf numFmtId="232" fontId="35" fillId="0" borderId="3537">
      <alignment horizontal="right" vertical="center"/>
      <protection locked="0"/>
    </xf>
    <xf numFmtId="237"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1" fontId="3" fillId="1" borderId="3531">
      <protection locked="0"/>
    </xf>
    <xf numFmtId="0" fontId="103" fillId="38" borderId="3538"/>
    <xf numFmtId="311" fontId="219" fillId="0" borderId="3532" applyBorder="0">
      <protection locked="0"/>
    </xf>
    <xf numFmtId="234" fontId="35" fillId="0" borderId="3670">
      <alignment horizontal="right" vertical="center"/>
      <protection locked="0"/>
    </xf>
    <xf numFmtId="232" fontId="35" fillId="0" borderId="3621">
      <alignment horizontal="right" vertical="center"/>
      <protection locked="0"/>
    </xf>
    <xf numFmtId="234" fontId="35" fillId="0" borderId="3632">
      <alignment horizontal="center" vertical="center"/>
      <protection locked="0"/>
    </xf>
    <xf numFmtId="0" fontId="88" fillId="0" borderId="3165"/>
    <xf numFmtId="237" fontId="35" fillId="0" borderId="3561">
      <alignment horizontal="right" vertical="center"/>
      <protection locked="0"/>
    </xf>
    <xf numFmtId="234" fontId="35" fillId="0" borderId="3561">
      <alignment horizontal="right" vertical="center"/>
      <protection locked="0"/>
    </xf>
    <xf numFmtId="236" fontId="35" fillId="0" borderId="3561">
      <alignment horizontal="right"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4" fontId="35" fillId="0" borderId="3537">
      <alignment horizontal="right" vertical="center"/>
      <protection locked="0"/>
    </xf>
    <xf numFmtId="0" fontId="103" fillId="38" borderId="3538"/>
    <xf numFmtId="244" fontId="85" fillId="0" borderId="3539"/>
    <xf numFmtId="274" fontId="35" fillId="0" borderId="3564"/>
    <xf numFmtId="4" fontId="27" fillId="19" borderId="3662" applyNumberFormat="0" applyProtection="0">
      <alignment horizontal="left" vertical="center" indent="1"/>
    </xf>
    <xf numFmtId="311" fontId="219" fillId="0" borderId="3640" applyBorder="0">
      <protection locked="0"/>
    </xf>
    <xf numFmtId="274" fontId="35" fillId="0" borderId="3540"/>
    <xf numFmtId="232" fontId="35" fillId="0" borderId="3632">
      <alignment horizontal="center" vertical="center"/>
      <protection locked="0"/>
    </xf>
    <xf numFmtId="233" fontId="35" fillId="0" borderId="3621">
      <alignment horizontal="center" vertical="center"/>
      <protection locked="0"/>
    </xf>
    <xf numFmtId="274" fontId="35" fillId="0" borderId="3648"/>
    <xf numFmtId="311" fontId="219" fillId="0" borderId="3616" applyBorder="0">
      <protection locked="0"/>
    </xf>
    <xf numFmtId="0" fontId="147" fillId="10" borderId="3117">
      <alignment horizontal="right"/>
    </xf>
    <xf numFmtId="235" fontId="35" fillId="0" borderId="3609">
      <alignment horizontal="right" vertical="center"/>
      <protection locked="0"/>
    </xf>
    <xf numFmtId="235" fontId="35" fillId="0" borderId="3621">
      <alignment horizontal="right" vertical="center"/>
      <protection locked="0"/>
    </xf>
    <xf numFmtId="233" fontId="35" fillId="0" borderId="3561">
      <alignment horizontal="center" vertical="center"/>
      <protection locked="0"/>
    </xf>
    <xf numFmtId="235" fontId="35" fillId="0" borderId="3585">
      <alignment horizontal="right" vertical="center"/>
      <protection locked="0"/>
    </xf>
    <xf numFmtId="8" fontId="141" fillId="0" borderId="3454">
      <protection locked="0"/>
    </xf>
    <xf numFmtId="0" fontId="95" fillId="0" borderId="3584" applyNumberFormat="0" applyFill="0" applyAlignment="0" applyProtection="0"/>
    <xf numFmtId="236" fontId="35" fillId="0" borderId="3598">
      <alignment horizontal="right" vertical="center"/>
      <protection locked="0"/>
    </xf>
    <xf numFmtId="0" fontId="35" fillId="0" borderId="3549">
      <alignment vertical="center"/>
      <protection locked="0"/>
    </xf>
    <xf numFmtId="232" fontId="35" fillId="0" borderId="3549">
      <alignment horizontal="center" vertical="center"/>
      <protection locked="0"/>
    </xf>
    <xf numFmtId="236" fontId="35" fillId="0" borderId="3549">
      <alignment horizontal="right" vertical="center"/>
      <protection locked="0"/>
    </xf>
    <xf numFmtId="4" fontId="27" fillId="19" borderId="3566" applyNumberFormat="0" applyProtection="0">
      <alignment horizontal="left" vertical="center" indent="1"/>
    </xf>
    <xf numFmtId="311" fontId="219" fillId="0" borderId="3520" applyBorder="0">
      <protection locked="0"/>
    </xf>
    <xf numFmtId="232" fontId="35" fillId="0" borderId="3561">
      <alignment horizontal="center" vertical="center"/>
      <protection locked="0"/>
    </xf>
    <xf numFmtId="236" fontId="35" fillId="0" borderId="3549">
      <alignment horizontal="center" vertical="center"/>
      <protection locked="0"/>
    </xf>
    <xf numFmtId="237" fontId="35" fillId="0" borderId="3657">
      <alignment horizontal="right" vertical="center"/>
      <protection locked="0"/>
    </xf>
    <xf numFmtId="202" fontId="115" fillId="18" borderId="3124">
      <alignment horizontal="right"/>
      <protection hidden="1"/>
    </xf>
    <xf numFmtId="1" fontId="3" fillId="1" borderId="3316">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244" fontId="85" fillId="0" borderId="3539"/>
    <xf numFmtId="274" fontId="35" fillId="0" borderId="3540"/>
    <xf numFmtId="0" fontId="148" fillId="0" borderId="3165">
      <alignment horizontal="left" vertical="center"/>
    </xf>
    <xf numFmtId="49" fontId="36" fillId="0" borderId="3137"/>
    <xf numFmtId="15" fontId="35" fillId="0" borderId="3609">
      <alignment horizontal="center" vertical="center"/>
      <protection locked="0"/>
    </xf>
    <xf numFmtId="0" fontId="85" fillId="0" borderId="3541"/>
    <xf numFmtId="0" fontId="92" fillId="0" borderId="3117" applyFill="0">
      <alignment horizontal="center" vertical="center"/>
    </xf>
    <xf numFmtId="311" fontId="219" fillId="0" borderId="3604" applyBorder="0">
      <protection locked="0"/>
    </xf>
    <xf numFmtId="311" fontId="219" fillId="0" borderId="3520" applyBorder="0">
      <protection locked="0"/>
    </xf>
    <xf numFmtId="240" fontId="26" fillId="0" borderId="3607" applyFill="0"/>
    <xf numFmtId="15" fontId="35" fillId="0" borderId="3645">
      <alignment horizontal="center" vertical="center"/>
      <protection locked="0"/>
    </xf>
    <xf numFmtId="232" fontId="35" fillId="0" borderId="3561">
      <alignment horizontal="right" vertical="center"/>
      <protection locked="0"/>
    </xf>
    <xf numFmtId="236" fontId="35" fillId="0" borderId="3537">
      <alignment horizontal="center" vertical="center"/>
      <protection locked="0"/>
    </xf>
    <xf numFmtId="237" fontId="35" fillId="0" borderId="3537">
      <alignment horizontal="right" vertical="center"/>
      <protection locked="0"/>
    </xf>
    <xf numFmtId="234" fontId="35" fillId="0" borderId="3537">
      <alignment horizontal="right" vertical="center"/>
      <protection locked="0"/>
    </xf>
    <xf numFmtId="244" fontId="85" fillId="0" borderId="3563"/>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244" fontId="85" fillId="0" borderId="3539"/>
    <xf numFmtId="0" fontId="85" fillId="0" borderId="3636"/>
    <xf numFmtId="323" fontId="3" fillId="23" borderId="3628" applyFill="0" applyBorder="0" applyAlignment="0">
      <alignment horizontal="centerContinuous"/>
    </xf>
    <xf numFmtId="274" fontId="35" fillId="0" borderId="3648"/>
    <xf numFmtId="274" fontId="35" fillId="0" borderId="3540"/>
    <xf numFmtId="271" fontId="115" fillId="18" borderId="3446">
      <alignment horizontal="right"/>
    </xf>
    <xf numFmtId="4" fontId="27" fillId="19" borderId="3626" applyNumberFormat="0" applyProtection="0">
      <alignment horizontal="left" vertical="center" indent="1"/>
    </xf>
    <xf numFmtId="235" fontId="35" fillId="0" borderId="3585">
      <alignment horizontal="right" vertical="center"/>
      <protection locked="0"/>
    </xf>
    <xf numFmtId="0" fontId="115" fillId="18" borderId="3446" applyProtection="0">
      <alignment horizontal="right"/>
      <protection locked="0"/>
    </xf>
    <xf numFmtId="4" fontId="27" fillId="19" borderId="3614" applyNumberFormat="0" applyProtection="0">
      <alignment horizontal="left" vertical="center" indent="1"/>
    </xf>
    <xf numFmtId="232" fontId="35" fillId="0" borderId="3609">
      <alignment horizontal="right" vertical="center"/>
      <protection locked="0"/>
    </xf>
    <xf numFmtId="244" fontId="85" fillId="0" borderId="3539"/>
    <xf numFmtId="0" fontId="85" fillId="0" borderId="3541"/>
    <xf numFmtId="235" fontId="35" fillId="0" borderId="3657">
      <alignment horizontal="center" vertical="center"/>
      <protection locked="0"/>
    </xf>
    <xf numFmtId="4" fontId="27" fillId="19" borderId="3530" applyNumberFormat="0" applyProtection="0">
      <alignment horizontal="left" vertical="center" indent="1"/>
    </xf>
    <xf numFmtId="0" fontId="92" fillId="0" borderId="3124" applyNumberFormat="0" applyFill="0" applyBorder="0" applyAlignment="0" applyProtection="0"/>
    <xf numFmtId="0" fontId="35" fillId="0" borderId="3549">
      <alignment vertical="center"/>
      <protection locked="0"/>
    </xf>
    <xf numFmtId="0" fontId="63" fillId="0" borderId="3117">
      <alignment horizontal="centerContinuous"/>
    </xf>
    <xf numFmtId="311" fontId="219" fillId="0" borderId="3532" applyBorder="0">
      <protection locked="0"/>
    </xf>
    <xf numFmtId="234" fontId="35" fillId="0" borderId="3561">
      <alignment horizontal="right" vertical="center"/>
      <protection locked="0"/>
    </xf>
    <xf numFmtId="3" fontId="217" fillId="10" borderId="3465" applyBorder="0">
      <alignment vertical="center"/>
    </xf>
    <xf numFmtId="244" fontId="85" fillId="0" borderId="3563"/>
    <xf numFmtId="233" fontId="35" fillId="0" borderId="3645">
      <alignment horizontal="center" vertical="center"/>
      <protection locked="0"/>
    </xf>
    <xf numFmtId="10" fontId="3" fillId="64" borderId="3117" applyNumberFormat="0" applyBorder="0" applyAlignment="0" applyProtection="0"/>
    <xf numFmtId="233" fontId="35" fillId="0" borderId="3549">
      <alignment horizontal="center" vertical="center"/>
      <protection locked="0"/>
    </xf>
    <xf numFmtId="236" fontId="35" fillId="0" borderId="3561">
      <alignment horizontal="right" vertical="center"/>
      <protection locked="0"/>
    </xf>
    <xf numFmtId="0" fontId="103" fillId="38" borderId="3622"/>
    <xf numFmtId="0" fontId="103" fillId="38" borderId="3586"/>
    <xf numFmtId="4" fontId="27" fillId="19" borderId="3530" applyNumberFormat="0" applyProtection="0">
      <alignment horizontal="left" vertical="center" indent="1"/>
    </xf>
    <xf numFmtId="234" fontId="35" fillId="0" borderId="3537">
      <alignment horizontal="center" vertical="center"/>
      <protection locked="0"/>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274" fontId="35" fillId="0" borderId="3528"/>
    <xf numFmtId="0" fontId="115" fillId="18" borderId="3446" applyProtection="0">
      <alignment horizontal="right"/>
      <protection locked="0"/>
    </xf>
    <xf numFmtId="0" fontId="95" fillId="0" borderId="3584" applyNumberFormat="0" applyFill="0" applyAlignment="0" applyProtection="0"/>
    <xf numFmtId="0" fontId="85" fillId="0" borderId="3529"/>
    <xf numFmtId="244" fontId="85" fillId="0" borderId="3563"/>
    <xf numFmtId="311" fontId="219" fillId="0" borderId="3520" applyBorder="0">
      <protection locked="0"/>
    </xf>
    <xf numFmtId="4" fontId="27" fillId="19" borderId="3530" applyNumberFormat="0" applyProtection="0">
      <alignment horizontal="left" vertical="center" indent="1"/>
    </xf>
    <xf numFmtId="234" fontId="35" fillId="0" borderId="3632">
      <alignment horizontal="right" vertical="center"/>
      <protection locked="0"/>
    </xf>
    <xf numFmtId="244" fontId="85" fillId="0" borderId="3634"/>
    <xf numFmtId="0" fontId="91" fillId="0" borderId="3124" applyNumberFormat="0" applyFill="0" applyBorder="0" applyAlignment="0" applyProtection="0"/>
    <xf numFmtId="235" fontId="35" fillId="0" borderId="3632">
      <alignment horizontal="center" vertical="center"/>
      <protection locked="0"/>
    </xf>
    <xf numFmtId="232" fontId="35" fillId="0" borderId="3537">
      <alignment horizontal="right" vertical="center"/>
      <protection locked="0"/>
    </xf>
    <xf numFmtId="235" fontId="35" fillId="0" borderId="3537">
      <alignment horizontal="center" vertical="center"/>
      <protection locked="0"/>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244" fontId="85" fillId="0" borderId="3659"/>
    <xf numFmtId="237" fontId="35" fillId="0" borderId="3657">
      <alignment horizontal="right" vertical="center"/>
      <protection locked="0"/>
    </xf>
    <xf numFmtId="0" fontId="103" fillId="38" borderId="3658"/>
    <xf numFmtId="235" fontId="35" fillId="0" borderId="3632">
      <alignment horizontal="center" vertical="center"/>
      <protection locked="0"/>
    </xf>
    <xf numFmtId="274" fontId="35" fillId="0" borderId="3528"/>
    <xf numFmtId="236" fontId="35" fillId="0" borderId="3609">
      <alignment horizontal="right" vertical="center"/>
      <protection locked="0"/>
    </xf>
    <xf numFmtId="235" fontId="35" fillId="0" borderId="3609">
      <alignment horizontal="right" vertical="center"/>
      <protection locked="0"/>
    </xf>
    <xf numFmtId="0" fontId="85" fillId="0" borderId="3529"/>
    <xf numFmtId="15" fontId="35" fillId="0" borderId="3585">
      <alignment horizontal="center" vertical="center"/>
      <protection locked="0"/>
    </xf>
    <xf numFmtId="236" fontId="35" fillId="0" borderId="3585">
      <alignment horizontal="right" vertical="center"/>
      <protection locked="0"/>
    </xf>
    <xf numFmtId="0" fontId="148" fillId="0" borderId="3534" applyNumberFormat="0" applyAlignment="0" applyProtection="0">
      <alignment horizontal="left" vertical="center"/>
    </xf>
    <xf numFmtId="236" fontId="35" fillId="0" borderId="3645">
      <alignment horizontal="center" vertical="center"/>
      <protection locked="0"/>
    </xf>
    <xf numFmtId="234" fontId="35" fillId="0" borderId="3632">
      <alignment horizontal="right" vertical="center"/>
      <protection locked="0"/>
    </xf>
    <xf numFmtId="175" fontId="43" fillId="0" borderId="3117" applyBorder="0"/>
    <xf numFmtId="0" fontId="95" fillId="0" borderId="3620" applyNumberFormat="0" applyFill="0" applyAlignment="0" applyProtection="0"/>
    <xf numFmtId="232" fontId="35" fillId="0" borderId="3621">
      <alignment horizontal="center" vertical="center"/>
      <protection locked="0"/>
    </xf>
    <xf numFmtId="274" fontId="35" fillId="0" borderId="3564"/>
    <xf numFmtId="232" fontId="35" fillId="0" borderId="3561">
      <alignment horizontal="center" vertical="center"/>
      <protection locked="0"/>
    </xf>
    <xf numFmtId="235" fontId="35" fillId="0" borderId="3561">
      <alignment horizontal="center" vertical="center"/>
      <protection locked="0"/>
    </xf>
    <xf numFmtId="235" fontId="35" fillId="0" borderId="3537">
      <alignment horizontal="center" vertical="center"/>
      <protection locked="0"/>
    </xf>
    <xf numFmtId="0" fontId="35" fillId="0" borderId="3537">
      <alignment vertical="center"/>
      <protection locked="0"/>
    </xf>
    <xf numFmtId="236" fontId="35" fillId="0" borderId="3537">
      <alignment horizontal="right" vertical="center"/>
      <protection locked="0"/>
    </xf>
    <xf numFmtId="233" fontId="35" fillId="0" borderId="3537">
      <alignment horizontal="right" vertical="center"/>
      <protection locked="0"/>
    </xf>
    <xf numFmtId="235" fontId="35" fillId="0" borderId="3537">
      <alignment horizontal="right" vertical="center"/>
      <protection locked="0"/>
    </xf>
    <xf numFmtId="240" fontId="26" fillId="0" borderId="3559" applyFill="0"/>
    <xf numFmtId="236" fontId="35" fillId="0" borderId="3632">
      <alignment horizontal="center" vertical="center"/>
      <protection locked="0"/>
    </xf>
    <xf numFmtId="274" fontId="35" fillId="0" borderId="3612"/>
    <xf numFmtId="0" fontId="35" fillId="0" borderId="3117" applyFill="0">
      <alignment horizontal="center" vertical="center"/>
    </xf>
    <xf numFmtId="15" fontId="35" fillId="0" borderId="3632">
      <alignment horizontal="center" vertical="center"/>
      <protection locked="0"/>
    </xf>
    <xf numFmtId="237" fontId="35" fillId="0" borderId="3609">
      <alignment horizontal="right" vertical="center"/>
      <protection locked="0"/>
    </xf>
    <xf numFmtId="15" fontId="35" fillId="0" borderId="3573">
      <alignment horizontal="center" vertical="center"/>
      <protection locked="0"/>
    </xf>
    <xf numFmtId="15" fontId="35" fillId="0" borderId="3645">
      <alignment horizontal="center" vertical="center"/>
      <protection locked="0"/>
    </xf>
    <xf numFmtId="232" fontId="35" fillId="0" borderId="3621">
      <alignment horizontal="right" vertical="center"/>
      <protection locked="0"/>
    </xf>
    <xf numFmtId="274" fontId="35" fillId="0" borderId="3552"/>
    <xf numFmtId="4" fontId="27" fillId="19" borderId="3530" applyNumberFormat="0" applyProtection="0">
      <alignment horizontal="left" vertical="center" indent="1"/>
    </xf>
    <xf numFmtId="233" fontId="35" fillId="0" borderId="3549">
      <alignment horizontal="center" vertical="center"/>
      <protection locked="0"/>
    </xf>
    <xf numFmtId="0" fontId="85" fillId="0" borderId="3553"/>
    <xf numFmtId="311" fontId="219" fillId="0" borderId="3520" applyBorder="0">
      <protection locked="0"/>
    </xf>
    <xf numFmtId="232" fontId="35" fillId="0" borderId="3645">
      <alignment horizontal="right" vertical="center"/>
      <protection locked="0"/>
    </xf>
    <xf numFmtId="244" fontId="85" fillId="0" borderId="3527"/>
    <xf numFmtId="311" fontId="219" fillId="0" borderId="3580" applyBorder="0">
      <protection locked="0"/>
    </xf>
    <xf numFmtId="4" fontId="27" fillId="19" borderId="3530" applyNumberFormat="0" applyProtection="0">
      <alignment horizontal="left" vertical="center" indent="1"/>
    </xf>
    <xf numFmtId="232" fontId="35" fillId="0" borderId="3632">
      <alignment horizontal="right" vertical="center"/>
      <protection locked="0"/>
    </xf>
    <xf numFmtId="237" fontId="35" fillId="0" borderId="3632">
      <alignment horizontal="right" vertical="center"/>
      <protection locked="0"/>
    </xf>
    <xf numFmtId="172" fontId="55" fillId="9" borderId="3117">
      <alignment horizontal="right"/>
      <protection locked="0"/>
    </xf>
    <xf numFmtId="0" fontId="35" fillId="0" borderId="3632">
      <alignment vertical="center"/>
      <protection locked="0"/>
    </xf>
    <xf numFmtId="233" fontId="35" fillId="0" borderId="3573">
      <alignment horizontal="center" vertical="center"/>
      <protection locked="0"/>
    </xf>
    <xf numFmtId="233" fontId="35" fillId="0" borderId="3561">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3635"/>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0" fontId="26" fillId="0" borderId="3320" applyFill="0"/>
    <xf numFmtId="274" fontId="35" fillId="0" borderId="3528"/>
    <xf numFmtId="0" fontId="59" fillId="74" borderId="3144">
      <alignment horizontal="left" vertical="center" wrapText="1"/>
    </xf>
    <xf numFmtId="244" fontId="85" fillId="0" borderId="3587"/>
    <xf numFmtId="0" fontId="85" fillId="0" borderId="3529"/>
    <xf numFmtId="0" fontId="148" fillId="0" borderId="3522" applyNumberFormat="0" applyAlignment="0" applyProtection="0">
      <alignment horizontal="left" vertical="center"/>
    </xf>
    <xf numFmtId="323" fontId="3" fillId="23" borderId="3521" applyFill="0" applyBorder="0" applyAlignment="0">
      <alignment horizontal="centerContinuous"/>
    </xf>
    <xf numFmtId="311" fontId="219" fillId="0" borderId="3520" applyBorder="0">
      <protection locked="0"/>
    </xf>
    <xf numFmtId="0" fontId="147" fillId="10" borderId="3117">
      <alignment horizontal="right"/>
    </xf>
    <xf numFmtId="232" fontId="35" fillId="0" borderId="3632">
      <alignment horizontal="right" vertical="center"/>
      <protection locked="0"/>
    </xf>
    <xf numFmtId="0" fontId="95" fillId="0" borderId="3536" applyNumberFormat="0" applyFill="0" applyAlignment="0" applyProtection="0"/>
    <xf numFmtId="311" fontId="219" fillId="0" borderId="3616" applyBorder="0">
      <protection locked="0"/>
    </xf>
    <xf numFmtId="237" fontId="35" fillId="0" borderId="3621">
      <alignment horizontal="right" vertical="center"/>
      <protection locked="0"/>
    </xf>
    <xf numFmtId="234" fontId="35" fillId="0" borderId="3621">
      <alignment horizontal="right" vertical="center"/>
      <protection locked="0"/>
    </xf>
    <xf numFmtId="234" fontId="35" fillId="0" borderId="3549">
      <alignment horizontal="center" vertical="center"/>
      <protection locked="0"/>
    </xf>
    <xf numFmtId="0" fontId="35" fillId="0" borderId="3549">
      <alignment vertical="center"/>
      <protection locked="0"/>
    </xf>
    <xf numFmtId="244" fontId="85" fillId="0" borderId="3551"/>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233" fontId="35" fillId="0" borderId="3585">
      <alignment horizontal="center" vertical="center"/>
      <protection locked="0"/>
    </xf>
    <xf numFmtId="4" fontId="27" fillId="19" borderId="3566" applyNumberFormat="0" applyProtection="0">
      <alignment horizontal="left" vertical="center" indent="1"/>
    </xf>
    <xf numFmtId="236" fontId="35" fillId="0" borderId="3621">
      <alignment horizontal="right" vertical="center"/>
      <protection locked="0"/>
    </xf>
    <xf numFmtId="270" fontId="115" fillId="46" borderId="3124">
      <protection hidden="1"/>
    </xf>
    <xf numFmtId="8" fontId="141" fillId="0" borderId="3132">
      <protection locked="0"/>
    </xf>
    <xf numFmtId="274" fontId="35" fillId="0" borderId="3540"/>
    <xf numFmtId="4" fontId="27" fillId="19" borderId="3530" applyNumberFormat="0" applyProtection="0">
      <alignment horizontal="left" vertical="center" indent="1"/>
    </xf>
    <xf numFmtId="232" fontId="35" fillId="0" borderId="3598">
      <alignment horizontal="right" vertical="center"/>
      <protection locked="0"/>
    </xf>
    <xf numFmtId="244" fontId="85" fillId="0" borderId="3611"/>
    <xf numFmtId="234" fontId="35" fillId="0" borderId="3632">
      <alignment horizontal="right" vertical="center"/>
      <protection locked="0"/>
    </xf>
    <xf numFmtId="233" fontId="35" fillId="0" borderId="3645">
      <alignment horizontal="right" vertical="center"/>
      <protection locked="0"/>
    </xf>
    <xf numFmtId="0" fontId="18" fillId="0" borderId="3124" applyNumberFormat="0" applyFill="0" applyBorder="0" applyAlignment="0" applyProtection="0"/>
    <xf numFmtId="236" fontId="35" fillId="0" borderId="3632">
      <alignment horizontal="right" vertical="center"/>
      <protection locked="0"/>
    </xf>
    <xf numFmtId="0" fontId="85" fillId="0" borderId="3553"/>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4" fontId="35" fillId="0" borderId="3573">
      <alignment horizontal="right" vertical="center"/>
      <protection locked="0"/>
    </xf>
    <xf numFmtId="0" fontId="103" fillId="38" borderId="3526"/>
    <xf numFmtId="274" fontId="35" fillId="0" borderId="3528"/>
    <xf numFmtId="235" fontId="35" fillId="0" borderId="3621">
      <alignment horizontal="center" vertical="center"/>
      <protection locked="0"/>
    </xf>
    <xf numFmtId="0" fontId="103" fillId="38" borderId="3622"/>
    <xf numFmtId="0" fontId="85" fillId="0" borderId="3529"/>
    <xf numFmtId="232" fontId="35" fillId="0" borderId="3645">
      <alignment horizontal="center" vertical="center"/>
      <protection locked="0"/>
    </xf>
    <xf numFmtId="323" fontId="3" fillId="23" borderId="3521" applyFill="0" applyBorder="0" applyAlignment="0">
      <alignment horizontal="centerContinuous"/>
    </xf>
    <xf numFmtId="311" fontId="219" fillId="0" borderId="3520" applyBorder="0">
      <protection locked="0"/>
    </xf>
    <xf numFmtId="236" fontId="35" fillId="0" borderId="3585">
      <alignment horizontal="center" vertical="center"/>
      <protection locked="0"/>
    </xf>
    <xf numFmtId="309" fontId="156" fillId="6" borderId="3117"/>
    <xf numFmtId="0" fontId="103" fillId="38" borderId="3562"/>
    <xf numFmtId="4" fontId="27" fillId="19" borderId="3542" applyNumberFormat="0" applyProtection="0">
      <alignment horizontal="left" vertical="center" indent="1"/>
    </xf>
    <xf numFmtId="15" fontId="35" fillId="0" borderId="3621">
      <alignment horizontal="center" vertical="center"/>
      <protection locked="0"/>
    </xf>
    <xf numFmtId="244" fontId="85" fillId="0" borderId="3600"/>
    <xf numFmtId="235" fontId="35" fillId="0" borderId="3598">
      <alignment horizontal="right" vertical="center"/>
      <protection locked="0"/>
    </xf>
    <xf numFmtId="244" fontId="85" fillId="0" borderId="3647"/>
    <xf numFmtId="236" fontId="35" fillId="0" borderId="3632">
      <alignment horizontal="right" vertical="center"/>
      <protection locked="0"/>
    </xf>
    <xf numFmtId="4" fontId="27" fillId="19" borderId="3542" applyNumberFormat="0" applyProtection="0">
      <alignment horizontal="left" vertical="center" indent="1"/>
    </xf>
    <xf numFmtId="232" fontId="35" fillId="0" borderId="3537">
      <alignment horizontal="center" vertical="center"/>
      <protection locked="0"/>
    </xf>
    <xf numFmtId="311" fontId="219" fillId="0" borderId="3532" applyBorder="0">
      <protection locked="0"/>
    </xf>
    <xf numFmtId="233" fontId="35" fillId="0" borderId="3537">
      <alignment horizontal="right" vertical="center"/>
      <protection locked="0"/>
    </xf>
    <xf numFmtId="0" fontId="148" fillId="0" borderId="3558" applyNumberFormat="0" applyAlignment="0" applyProtection="0">
      <alignment horizontal="left" vertical="center"/>
    </xf>
    <xf numFmtId="271" fontId="115" fillId="18" borderId="3446">
      <alignment horizontal="right"/>
    </xf>
    <xf numFmtId="236" fontId="35" fillId="0" borderId="3621">
      <alignment horizontal="right" vertical="center"/>
      <protection locked="0"/>
    </xf>
    <xf numFmtId="233" fontId="35" fillId="0" borderId="3609">
      <alignment horizontal="right" vertical="center"/>
      <protection locked="0"/>
    </xf>
    <xf numFmtId="4" fontId="27" fillId="19" borderId="3530" applyNumberFormat="0" applyProtection="0">
      <alignment horizontal="left" vertical="center" indent="1"/>
    </xf>
    <xf numFmtId="234" fontId="35" fillId="0" borderId="3632">
      <alignment horizontal="center" vertical="center"/>
      <protection locked="0"/>
    </xf>
    <xf numFmtId="0" fontId="35" fillId="0" borderId="3621">
      <alignment vertical="center"/>
      <protection locked="0"/>
    </xf>
    <xf numFmtId="311" fontId="219" fillId="0" borderId="3664" applyBorder="0">
      <protection locked="0"/>
    </xf>
    <xf numFmtId="233" fontId="35" fillId="0" borderId="3632">
      <alignment horizontal="center" vertical="center"/>
      <protection locked="0"/>
    </xf>
    <xf numFmtId="234" fontId="35" fillId="0" borderId="3549">
      <alignment horizontal="center" vertical="center"/>
      <protection locked="0"/>
    </xf>
    <xf numFmtId="8" fontId="141" fillId="0" borderId="3132">
      <protection locked="0"/>
    </xf>
    <xf numFmtId="311" fontId="219" fillId="0" borderId="3638" applyBorder="0">
      <protection locked="0"/>
    </xf>
    <xf numFmtId="175" fontId="46" fillId="0" borderId="3117"/>
    <xf numFmtId="172" fontId="55" fillId="9" borderId="3117">
      <alignment horizontal="right"/>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1" fontId="3" fillId="1" borderId="3639">
      <protection locked="0"/>
    </xf>
    <xf numFmtId="274" fontId="35" fillId="0" borderId="3540"/>
    <xf numFmtId="233" fontId="35" fillId="0" borderId="3609">
      <alignment horizontal="center" vertical="center"/>
      <protection locked="0"/>
    </xf>
    <xf numFmtId="0" fontId="85" fillId="0" borderId="3541"/>
    <xf numFmtId="0" fontId="103" fillId="38" borderId="3658"/>
    <xf numFmtId="4" fontId="27" fillId="19" borderId="3637" applyNumberFormat="0" applyProtection="0">
      <alignment horizontal="left" vertical="center" indent="1"/>
    </xf>
    <xf numFmtId="311" fontId="219" fillId="0" borderId="3520" applyBorder="0">
      <protection locked="0"/>
    </xf>
    <xf numFmtId="0" fontId="35" fillId="0" borderId="3446" applyNumberFormat="0" applyFill="0" applyAlignment="0" applyProtection="0"/>
    <xf numFmtId="232" fontId="35" fillId="0" borderId="3561">
      <alignment horizontal="right" vertical="center"/>
      <protection locked="0"/>
    </xf>
    <xf numFmtId="311" fontId="219" fillId="0" borderId="3556" applyBorder="0">
      <protection locked="0"/>
    </xf>
    <xf numFmtId="232" fontId="35" fillId="0" borderId="3621">
      <alignment horizontal="center" vertical="center"/>
      <protection locked="0"/>
    </xf>
    <xf numFmtId="0" fontId="148" fillId="0" borderId="3582" applyNumberFormat="0" applyAlignment="0" applyProtection="0">
      <alignment horizontal="left" vertical="center"/>
    </xf>
    <xf numFmtId="234" fontId="35" fillId="0" borderId="3549">
      <alignment horizontal="right" vertical="center"/>
      <protection locked="0"/>
    </xf>
    <xf numFmtId="233" fontId="35" fillId="0" borderId="3573">
      <alignment horizontal="center" vertical="center"/>
      <protection locked="0"/>
    </xf>
    <xf numFmtId="244" fontId="85" fillId="0" borderId="3634"/>
    <xf numFmtId="311" fontId="219" fillId="0" borderId="3652" applyBorder="0">
      <protection locked="0"/>
    </xf>
    <xf numFmtId="0" fontId="115" fillId="18" borderId="3124" applyProtection="0">
      <alignment horizontal="right"/>
      <protection locked="0"/>
    </xf>
    <xf numFmtId="4" fontId="27" fillId="19" borderId="3554" applyNumberFormat="0" applyProtection="0">
      <alignment horizontal="left" vertical="center" indent="1"/>
    </xf>
    <xf numFmtId="0" fontId="103" fillId="38" borderId="3646"/>
    <xf numFmtId="233" fontId="35" fillId="0" borderId="3585">
      <alignment horizontal="right" vertical="center"/>
      <protection locked="0"/>
    </xf>
    <xf numFmtId="237" fontId="35" fillId="0" borderId="3621">
      <alignment horizontal="right" vertical="center"/>
      <protection locked="0"/>
    </xf>
    <xf numFmtId="0" fontId="35" fillId="0" borderId="3670">
      <alignment vertical="center"/>
      <protection locked="0"/>
    </xf>
    <xf numFmtId="0" fontId="59" fillId="74" borderId="3144">
      <alignment horizontal="left" vertical="center" wrapText="1"/>
    </xf>
    <xf numFmtId="234" fontId="35" fillId="0" borderId="3561">
      <alignment horizontal="center" vertical="center"/>
      <protection locked="0"/>
    </xf>
    <xf numFmtId="0" fontId="85" fillId="0" borderId="3541"/>
    <xf numFmtId="244" fontId="85" fillId="0" borderId="3611"/>
    <xf numFmtId="234" fontId="35" fillId="0" borderId="3621">
      <alignment horizontal="center" vertical="center"/>
      <protection locked="0"/>
    </xf>
    <xf numFmtId="233" fontId="35" fillId="0" borderId="3645">
      <alignment horizontal="right" vertical="center"/>
      <protection locked="0"/>
    </xf>
    <xf numFmtId="234" fontId="35" fillId="0" borderId="3621">
      <alignment horizontal="right" vertical="center"/>
      <protection locked="0"/>
    </xf>
    <xf numFmtId="0" fontId="85" fillId="0" borderId="3625"/>
    <xf numFmtId="236" fontId="35" fillId="0" borderId="3632">
      <alignment horizontal="center" vertical="center"/>
      <protection locked="0"/>
    </xf>
    <xf numFmtId="0" fontId="147" fillId="10" borderId="3117">
      <alignment horizontal="right"/>
    </xf>
    <xf numFmtId="0" fontId="92" fillId="0" borderId="3446" applyNumberFormat="0" applyFill="0" applyBorder="0" applyAlignment="0" applyProtection="0"/>
    <xf numFmtId="0" fontId="95" fillId="0" borderId="3631" applyNumberFormat="0" applyFill="0" applyAlignment="0" applyProtection="0"/>
    <xf numFmtId="232" fontId="35" fillId="0" borderId="3549">
      <alignment horizontal="center" vertical="center"/>
      <protection locked="0"/>
    </xf>
    <xf numFmtId="235" fontId="35" fillId="0" borderId="3549">
      <alignment horizontal="center" vertical="center"/>
      <protection locked="0"/>
    </xf>
    <xf numFmtId="237" fontId="35" fillId="0" borderId="3549">
      <alignment horizontal="right" vertical="center"/>
      <protection locked="0"/>
    </xf>
    <xf numFmtId="236" fontId="35" fillId="0" borderId="3549">
      <alignment horizontal="right" vertical="center"/>
      <protection locked="0"/>
    </xf>
    <xf numFmtId="0" fontId="103" fillId="38" borderId="3550"/>
    <xf numFmtId="235" fontId="35" fillId="0" borderId="3621">
      <alignment horizontal="center" vertical="center"/>
      <protection locked="0"/>
    </xf>
    <xf numFmtId="0" fontId="95" fillId="0" borderId="3620" applyNumberFormat="0" applyFill="0" applyAlignment="0" applyProtection="0"/>
    <xf numFmtId="236" fontId="35" fillId="0" borderId="3621">
      <alignment horizontal="center" vertical="center"/>
      <protection locked="0"/>
    </xf>
    <xf numFmtId="232" fontId="35" fillId="0" borderId="3573">
      <alignment horizontal="center" vertical="center"/>
      <protection locked="0"/>
    </xf>
    <xf numFmtId="237" fontId="35" fillId="0" borderId="3573">
      <alignment horizontal="right" vertical="center"/>
      <protection locked="0"/>
    </xf>
    <xf numFmtId="236" fontId="35" fillId="0" borderId="3573">
      <alignment horizontal="right" vertical="center"/>
      <protection locked="0"/>
    </xf>
    <xf numFmtId="240" fontId="26" fillId="0" borderId="3547" applyFill="0"/>
    <xf numFmtId="309" fontId="156" fillId="6" borderId="3117"/>
    <xf numFmtId="0" fontId="148" fillId="0" borderId="3654" applyNumberFormat="0" applyAlignment="0" applyProtection="0">
      <alignment horizontal="left" vertical="center"/>
    </xf>
    <xf numFmtId="1" fontId="3" fillId="1" borderId="3615">
      <protection locked="0"/>
    </xf>
    <xf numFmtId="236" fontId="35" fillId="0" borderId="3632">
      <alignment horizontal="center" vertical="center"/>
      <protection locked="0"/>
    </xf>
    <xf numFmtId="232" fontId="35" fillId="0" borderId="3657">
      <alignment horizontal="center" vertical="center"/>
      <protection locked="0"/>
    </xf>
    <xf numFmtId="233" fontId="35" fillId="0" borderId="3598">
      <alignment horizontal="center" vertical="center"/>
      <protection locked="0"/>
    </xf>
    <xf numFmtId="0" fontId="85" fillId="0" borderId="3636"/>
    <xf numFmtId="4" fontId="27" fillId="19" borderId="3662" applyNumberFormat="0" applyProtection="0">
      <alignment horizontal="left" vertical="center" indent="1"/>
    </xf>
    <xf numFmtId="269" fontId="115" fillId="45" borderId="3124">
      <protection hidden="1"/>
    </xf>
    <xf numFmtId="202" fontId="115" fillId="18" borderId="3124">
      <alignment horizontal="right"/>
      <protection hidden="1"/>
    </xf>
    <xf numFmtId="0" fontId="95" fillId="0" borderId="3631" applyNumberFormat="0" applyFill="0" applyAlignment="0" applyProtection="0"/>
    <xf numFmtId="240" fontId="26" fillId="0" borderId="3630" applyFill="0"/>
    <xf numFmtId="1" fontId="3" fillId="1" borderId="3615">
      <protection locked="0"/>
    </xf>
    <xf numFmtId="4" fontId="27" fillId="19" borderId="3542" applyNumberFormat="0" applyProtection="0">
      <alignment horizontal="left" vertical="center" indent="1"/>
    </xf>
    <xf numFmtId="49" fontId="36" fillId="0" borderId="3137"/>
    <xf numFmtId="0" fontId="103" fillId="38" borderId="3574"/>
    <xf numFmtId="1" fontId="3" fillId="1" borderId="3603">
      <protection locked="0"/>
    </xf>
    <xf numFmtId="235" fontId="35" fillId="0" borderId="3645">
      <alignment horizontal="right" vertical="center"/>
      <protection locked="0"/>
    </xf>
    <xf numFmtId="234" fontId="35" fillId="0" borderId="3645">
      <alignment horizontal="center"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323" fontId="3" fillId="23" borderId="3641" applyFill="0" applyBorder="0" applyAlignment="0">
      <alignment horizontal="centerContinuous"/>
    </xf>
    <xf numFmtId="274" fontId="35" fillId="0" borderId="3540"/>
    <xf numFmtId="185" fontId="47" fillId="57" borderId="3117" applyFont="0" applyFill="0" applyBorder="0" applyAlignment="0" applyProtection="0">
      <protection locked="0"/>
    </xf>
    <xf numFmtId="0" fontId="85" fillId="0" borderId="3541"/>
    <xf numFmtId="0" fontId="115" fillId="18" borderId="3124" applyProtection="0">
      <alignment horizontal="right"/>
      <protection locked="0"/>
    </xf>
    <xf numFmtId="311" fontId="219" fillId="0" borderId="3532" applyBorder="0">
      <protection locked="0"/>
    </xf>
    <xf numFmtId="234" fontId="35" fillId="0" borderId="3670">
      <alignment horizontal="center" vertical="center"/>
      <protection locked="0"/>
    </xf>
    <xf numFmtId="235" fontId="35" fillId="0" borderId="3585">
      <alignment horizontal="center" vertical="center"/>
      <protection locked="0"/>
    </xf>
    <xf numFmtId="0" fontId="35" fillId="0" borderId="3585">
      <alignment vertical="center"/>
      <protection locked="0"/>
    </xf>
    <xf numFmtId="237" fontId="35" fillId="0" borderId="3585">
      <alignment horizontal="right" vertical="center"/>
      <protection locked="0"/>
    </xf>
    <xf numFmtId="234" fontId="35" fillId="0" borderId="3585">
      <alignment horizontal="right" vertical="center"/>
      <protection locked="0"/>
    </xf>
    <xf numFmtId="236" fontId="35" fillId="0" borderId="3585">
      <alignment horizontal="right" vertical="center"/>
      <protection locked="0"/>
    </xf>
    <xf numFmtId="0" fontId="103" fillId="38" borderId="3586"/>
    <xf numFmtId="274" fontId="35" fillId="0" borderId="3588"/>
    <xf numFmtId="0" fontId="85" fillId="0" borderId="3589"/>
    <xf numFmtId="235" fontId="35" fillId="0" borderId="3632">
      <alignment horizontal="right" vertical="center"/>
      <protection locked="0"/>
    </xf>
    <xf numFmtId="237" fontId="35" fillId="0" borderId="3657">
      <alignment horizontal="right" vertical="center"/>
      <protection locked="0"/>
    </xf>
    <xf numFmtId="311" fontId="219" fillId="0" borderId="3544" applyBorder="0">
      <protection locked="0"/>
    </xf>
    <xf numFmtId="236" fontId="35" fillId="0" borderId="3598">
      <alignment horizontal="center" vertical="center"/>
      <protection locked="0"/>
    </xf>
    <xf numFmtId="233" fontId="35" fillId="0" borderId="3549">
      <alignment horizontal="center" vertical="center"/>
      <protection locked="0"/>
    </xf>
    <xf numFmtId="235" fontId="35" fillId="0" borderId="3549">
      <alignment horizontal="center" vertical="center"/>
      <protection locked="0"/>
    </xf>
    <xf numFmtId="0" fontId="35" fillId="0" borderId="3549">
      <alignment vertical="center"/>
      <protection locked="0"/>
    </xf>
    <xf numFmtId="274" fontId="35" fillId="0" borderId="3635"/>
    <xf numFmtId="4" fontId="27" fillId="19" borderId="3554" applyNumberFormat="0" applyProtection="0">
      <alignment horizontal="left" vertical="center" indent="1"/>
    </xf>
    <xf numFmtId="232" fontId="35" fillId="0" borderId="3657">
      <alignment horizontal="right" vertical="center"/>
      <protection locked="0"/>
    </xf>
    <xf numFmtId="232" fontId="35" fillId="0" borderId="3657">
      <alignment horizontal="right" vertical="center"/>
      <protection locked="0"/>
    </xf>
    <xf numFmtId="234" fontId="35" fillId="0" borderId="3621">
      <alignment horizontal="right" vertical="center"/>
      <protection locked="0"/>
    </xf>
    <xf numFmtId="0" fontId="95" fillId="0" borderId="3572" applyNumberFormat="0" applyFill="0" applyAlignment="0" applyProtection="0"/>
    <xf numFmtId="236" fontId="35" fillId="0" borderId="3621">
      <alignment horizontal="right" vertical="center"/>
      <protection locked="0"/>
    </xf>
    <xf numFmtId="235" fontId="35" fillId="0" borderId="3621">
      <alignment horizontal="right" vertical="center"/>
      <protection locked="0"/>
    </xf>
    <xf numFmtId="236" fontId="35" fillId="0" borderId="3585">
      <alignment horizontal="right" vertical="center"/>
      <protection locked="0"/>
    </xf>
    <xf numFmtId="0" fontId="103" fillId="38" borderId="3586"/>
    <xf numFmtId="0" fontId="95" fillId="0" borderId="3548" applyNumberFormat="0" applyFill="0" applyAlignment="0" applyProtection="0"/>
    <xf numFmtId="232" fontId="35" fillId="0" borderId="3549">
      <alignment horizontal="center" vertical="center"/>
      <protection locked="0"/>
    </xf>
    <xf numFmtId="15" fontId="35" fillId="0" borderId="3549">
      <alignment horizontal="center" vertical="center"/>
      <protection locked="0"/>
    </xf>
    <xf numFmtId="233" fontId="35" fillId="0" borderId="3549">
      <alignment horizontal="center" vertical="center"/>
      <protection locked="0"/>
    </xf>
    <xf numFmtId="234" fontId="35" fillId="0" borderId="3549">
      <alignment horizontal="center" vertical="center"/>
      <protection locked="0"/>
    </xf>
    <xf numFmtId="235" fontId="35" fillId="0" borderId="3549">
      <alignment horizontal="center" vertical="center"/>
      <protection locked="0"/>
    </xf>
    <xf numFmtId="236" fontId="35" fillId="0" borderId="3549">
      <alignment horizontal="center" vertical="center"/>
      <protection locked="0"/>
    </xf>
    <xf numFmtId="0" fontId="35" fillId="0" borderId="3549">
      <alignment vertical="center"/>
      <protection locked="0"/>
    </xf>
    <xf numFmtId="232" fontId="35" fillId="0" borderId="3549">
      <alignment horizontal="right" vertical="center"/>
      <protection locked="0"/>
    </xf>
    <xf numFmtId="237" fontId="35" fillId="0" borderId="3549">
      <alignment horizontal="right" vertical="center"/>
      <protection locked="0"/>
    </xf>
    <xf numFmtId="233" fontId="35" fillId="0" borderId="3549">
      <alignment horizontal="right" vertical="center"/>
      <protection locked="0"/>
    </xf>
    <xf numFmtId="234" fontId="35" fillId="0" borderId="3549">
      <alignment horizontal="right" vertical="center"/>
      <protection locked="0"/>
    </xf>
    <xf numFmtId="235" fontId="35" fillId="0" borderId="3549">
      <alignment horizontal="right" vertical="center"/>
      <protection locked="0"/>
    </xf>
    <xf numFmtId="236" fontId="35" fillId="0" borderId="3549">
      <alignment horizontal="right" vertical="center"/>
      <protection locked="0"/>
    </xf>
    <xf numFmtId="0" fontId="103" fillId="38" borderId="3550"/>
    <xf numFmtId="234" fontId="35" fillId="0" borderId="3621">
      <alignment horizontal="center" vertical="center"/>
      <protection locked="0"/>
    </xf>
    <xf numFmtId="244" fontId="85" fillId="0" borderId="3575"/>
    <xf numFmtId="274" fontId="35" fillId="0" borderId="3552"/>
    <xf numFmtId="237" fontId="35" fillId="0" borderId="3632">
      <alignment horizontal="right" vertical="center"/>
      <protection locked="0"/>
    </xf>
    <xf numFmtId="0" fontId="85" fillId="0" borderId="3553"/>
    <xf numFmtId="311" fontId="219" fillId="0" borderId="3544" applyBorder="0">
      <protection locked="0"/>
    </xf>
    <xf numFmtId="0" fontId="35" fillId="0" borderId="3117" applyFill="0">
      <alignment horizontal="center" vertical="center"/>
    </xf>
    <xf numFmtId="232" fontId="35" fillId="0" borderId="3670">
      <alignment horizontal="right" vertical="center"/>
      <protection locked="0"/>
    </xf>
    <xf numFmtId="237" fontId="35" fillId="0" borderId="3621">
      <alignment horizontal="right" vertical="center"/>
      <protection locked="0"/>
    </xf>
    <xf numFmtId="4" fontId="27" fillId="19" borderId="3590" applyNumberFormat="0" applyProtection="0">
      <alignment horizontal="left" vertical="center" indent="1"/>
    </xf>
    <xf numFmtId="0" fontId="115" fillId="18" borderId="3124" applyProtection="0">
      <alignment horizontal="right"/>
      <protection locked="0"/>
    </xf>
    <xf numFmtId="0" fontId="95" fillId="0" borderId="3620" applyNumberFormat="0" applyFill="0" applyAlignment="0" applyProtection="0"/>
    <xf numFmtId="274" fontId="35" fillId="0" borderId="3624"/>
    <xf numFmtId="4" fontId="27" fillId="19" borderId="3650" applyNumberFormat="0" applyProtection="0">
      <alignment horizontal="left" vertical="center" indent="1"/>
    </xf>
    <xf numFmtId="311" fontId="219" fillId="0" borderId="3556" applyBorder="0">
      <protection locked="0"/>
    </xf>
    <xf numFmtId="0" fontId="59" fillId="74" borderId="3144">
      <alignment horizontal="left" vertical="center" wrapText="1"/>
    </xf>
    <xf numFmtId="10" fontId="3" fillId="57" borderId="3117" applyNumberFormat="0" applyFont="0" applyBorder="0" applyAlignment="0" applyProtection="0">
      <protection locked="0"/>
    </xf>
    <xf numFmtId="0" fontId="95" fillId="0" borderId="3644" applyNumberFormat="0" applyFill="0" applyAlignment="0" applyProtection="0"/>
    <xf numFmtId="0" fontId="35" fillId="0" borderId="3621">
      <alignment vertical="center"/>
      <protection locked="0"/>
    </xf>
    <xf numFmtId="235" fontId="35" fillId="0" borderId="3645">
      <alignment horizontal="right" vertical="center"/>
      <protection locked="0"/>
    </xf>
    <xf numFmtId="4" fontId="27" fillId="19" borderId="3566" applyNumberFormat="0" applyProtection="0">
      <alignment horizontal="left" vertical="center" indent="1"/>
    </xf>
    <xf numFmtId="15" fontId="35" fillId="0" borderId="3585">
      <alignment horizontal="center" vertical="center"/>
      <protection locked="0"/>
    </xf>
    <xf numFmtId="0" fontId="92" fillId="0" borderId="3117" applyFill="0">
      <alignment horizontal="center" vertical="center"/>
    </xf>
    <xf numFmtId="244" fontId="85" fillId="0" borderId="3672"/>
    <xf numFmtId="0" fontId="103" fillId="38" borderId="3671"/>
    <xf numFmtId="0" fontId="95" fillId="0" borderId="3560" applyNumberFormat="0" applyFill="0" applyAlignment="0" applyProtection="0"/>
    <xf numFmtId="232" fontId="35" fillId="0" borderId="3561">
      <alignment horizontal="center" vertical="center"/>
      <protection locked="0"/>
    </xf>
    <xf numFmtId="15" fontId="35" fillId="0" borderId="3561">
      <alignment horizontal="center" vertical="center"/>
      <protection locked="0"/>
    </xf>
    <xf numFmtId="233" fontId="35" fillId="0" borderId="3561">
      <alignment horizontal="center" vertical="center"/>
      <protection locked="0"/>
    </xf>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2" fontId="35" fillId="0" borderId="3561">
      <alignment horizontal="right" vertical="center"/>
      <protection locked="0"/>
    </xf>
    <xf numFmtId="237" fontId="35" fillId="0" borderId="3561">
      <alignment horizontal="right" vertical="center"/>
      <protection locked="0"/>
    </xf>
    <xf numFmtId="233"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0" fontId="103" fillId="38" borderId="3562"/>
    <xf numFmtId="0" fontId="110" fillId="43" borderId="3117" applyNumberFormat="0" applyFont="0" applyAlignment="0" applyProtection="0"/>
    <xf numFmtId="274" fontId="35" fillId="0" borderId="3564"/>
    <xf numFmtId="0" fontId="85" fillId="0" borderId="3565"/>
    <xf numFmtId="0" fontId="148" fillId="0" borderId="3558" applyNumberFormat="0" applyAlignment="0" applyProtection="0">
      <alignment horizontal="left" vertical="center"/>
    </xf>
    <xf numFmtId="323" fontId="3" fillId="23" borderId="3557" applyFill="0" applyBorder="0" applyAlignment="0">
      <alignment horizontal="centerContinuous"/>
    </xf>
    <xf numFmtId="311" fontId="219" fillId="0" borderId="3556" applyBorder="0">
      <protection locked="0"/>
    </xf>
    <xf numFmtId="235" fontId="35" fillId="0" borderId="3632">
      <alignment horizontal="center" vertical="center"/>
      <protection locked="0"/>
    </xf>
    <xf numFmtId="0" fontId="148" fillId="0" borderId="3618" applyNumberFormat="0" applyAlignment="0" applyProtection="0">
      <alignment horizontal="left" vertical="center"/>
    </xf>
    <xf numFmtId="236" fontId="35" fillId="0" borderId="3632">
      <alignment horizontal="right" vertical="center"/>
      <protection locked="0"/>
    </xf>
    <xf numFmtId="15" fontId="35" fillId="0" borderId="3670">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0" fontId="35" fillId="0" borderId="3573">
      <alignment vertical="center"/>
      <protection locked="0"/>
    </xf>
    <xf numFmtId="232" fontId="35" fillId="0" borderId="3573">
      <alignment horizontal="right" vertical="center"/>
      <protection locked="0"/>
    </xf>
    <xf numFmtId="237" fontId="35" fillId="0" borderId="3573">
      <alignment horizontal="right" vertical="center"/>
      <protection locked="0"/>
    </xf>
    <xf numFmtId="233"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0" fontId="103" fillId="38" borderId="3574"/>
    <xf numFmtId="244" fontId="85" fillId="0" borderId="3575"/>
    <xf numFmtId="240" fontId="26" fillId="0" borderId="3619" applyFill="0"/>
    <xf numFmtId="240" fontId="26" fillId="0" borderId="3595" applyFill="0"/>
    <xf numFmtId="274" fontId="35" fillId="0" borderId="3576"/>
    <xf numFmtId="232" fontId="35" fillId="0" borderId="3632">
      <alignment horizontal="center" vertical="center"/>
      <protection locked="0"/>
    </xf>
    <xf numFmtId="0" fontId="85" fillId="0" borderId="3577"/>
    <xf numFmtId="234" fontId="35" fillId="0" borderId="3632">
      <alignment horizontal="right" vertical="center"/>
      <protection locked="0"/>
    </xf>
    <xf numFmtId="0" fontId="85" fillId="0" borderId="3636"/>
    <xf numFmtId="0" fontId="148" fillId="0" borderId="3594" applyNumberFormat="0" applyAlignment="0" applyProtection="0">
      <alignment horizontal="left" vertical="center"/>
    </xf>
    <xf numFmtId="235" fontId="35" fillId="0" borderId="3645">
      <alignment horizontal="center" vertical="center"/>
      <protection locked="0"/>
    </xf>
    <xf numFmtId="233" fontId="35" fillId="0" borderId="3621">
      <alignment horizontal="right" vertical="center"/>
      <protection locked="0"/>
    </xf>
    <xf numFmtId="235" fontId="35" fillId="0" borderId="3632">
      <alignment horizontal="right" vertical="center"/>
      <protection locked="0"/>
    </xf>
    <xf numFmtId="311" fontId="219" fillId="0" borderId="3592" applyBorder="0">
      <protection locked="0"/>
    </xf>
    <xf numFmtId="232" fontId="35" fillId="0" borderId="3632">
      <alignment horizontal="center" vertical="center"/>
      <protection locked="0"/>
    </xf>
    <xf numFmtId="244" fontId="85" fillId="0" borderId="3623"/>
    <xf numFmtId="237" fontId="35" fillId="0" borderId="3621">
      <alignment horizontal="right" vertical="center"/>
      <protection locked="0"/>
    </xf>
    <xf numFmtId="0" fontId="95" fillId="0" borderId="3620" applyNumberFormat="0" applyFill="0" applyAlignment="0" applyProtection="0"/>
    <xf numFmtId="233" fontId="35" fillId="0" borderId="3621">
      <alignment horizontal="center" vertical="center"/>
      <protection locked="0"/>
    </xf>
    <xf numFmtId="235" fontId="35" fillId="0" borderId="3621">
      <alignment horizontal="right" vertical="center"/>
      <protection locked="0"/>
    </xf>
    <xf numFmtId="244" fontId="85" fillId="0" borderId="3659"/>
    <xf numFmtId="4" fontId="27" fillId="19" borderId="3590" applyNumberFormat="0" applyProtection="0">
      <alignment horizontal="left" vertical="center" indent="1"/>
    </xf>
    <xf numFmtId="0" fontId="85" fillId="0" borderId="3625"/>
    <xf numFmtId="235" fontId="35" fillId="0" borderId="3645">
      <alignment horizontal="right" vertical="center"/>
      <protection locked="0"/>
    </xf>
    <xf numFmtId="311" fontId="219" fillId="0" borderId="3568" applyBorder="0">
      <protection locked="0"/>
    </xf>
    <xf numFmtId="274" fontId="35" fillId="0" borderId="3601"/>
    <xf numFmtId="244" fontId="85" fillId="0" borderId="3587"/>
    <xf numFmtId="4" fontId="27" fillId="19" borderId="3578" applyNumberFormat="0" applyProtection="0">
      <alignment horizontal="left" vertical="center" indent="1"/>
    </xf>
    <xf numFmtId="233" fontId="35" fillId="0" borderId="3621">
      <alignment horizontal="right" vertical="center"/>
      <protection locked="0"/>
    </xf>
    <xf numFmtId="233" fontId="35" fillId="0" borderId="3632">
      <alignment horizontal="center" vertical="center"/>
      <protection locked="0"/>
    </xf>
    <xf numFmtId="0" fontId="35" fillId="0" borderId="3446" applyNumberFormat="0" applyFill="0" applyAlignment="0" applyProtection="0"/>
    <xf numFmtId="0" fontId="95" fillId="0" borderId="3572" applyNumberFormat="0" applyFill="0" applyAlignment="0" applyProtection="0"/>
    <xf numFmtId="232" fontId="35" fillId="0" borderId="3573">
      <alignment horizontal="center" vertical="center"/>
      <protection locked="0"/>
    </xf>
    <xf numFmtId="15" fontId="35" fillId="0" borderId="3573">
      <alignment horizontal="center" vertical="center"/>
      <protection locked="0"/>
    </xf>
    <xf numFmtId="233" fontId="35" fillId="0" borderId="3573">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0" fontId="35" fillId="0" borderId="3573">
      <alignment vertical="center"/>
      <protection locked="0"/>
    </xf>
    <xf numFmtId="232" fontId="35" fillId="0" borderId="3573">
      <alignment horizontal="right" vertical="center"/>
      <protection locked="0"/>
    </xf>
    <xf numFmtId="237" fontId="35" fillId="0" borderId="3573">
      <alignment horizontal="right" vertical="center"/>
      <protection locked="0"/>
    </xf>
    <xf numFmtId="233"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0" fontId="103" fillId="38" borderId="3574"/>
    <xf numFmtId="274" fontId="35" fillId="0" borderId="3624"/>
    <xf numFmtId="274" fontId="35" fillId="0" borderId="3576"/>
    <xf numFmtId="15" fontId="35" fillId="0" borderId="3657">
      <alignment horizontal="center" vertical="center"/>
      <protection locked="0"/>
    </xf>
    <xf numFmtId="236" fontId="35" fillId="0" borderId="3632">
      <alignment horizontal="center" vertical="center"/>
      <protection locked="0"/>
    </xf>
    <xf numFmtId="0" fontId="85" fillId="0" borderId="3577"/>
    <xf numFmtId="0" fontId="103" fillId="38" borderId="3622"/>
    <xf numFmtId="311" fontId="219" fillId="0" borderId="3568" applyBorder="0">
      <protection locked="0"/>
    </xf>
    <xf numFmtId="236" fontId="35" fillId="0" borderId="3632">
      <alignment horizontal="center" vertical="center"/>
      <protection locked="0"/>
    </xf>
    <xf numFmtId="15" fontId="35" fillId="0" borderId="3657">
      <alignment horizontal="center" vertical="center"/>
      <protection locked="0"/>
    </xf>
    <xf numFmtId="4" fontId="27" fillId="19" borderId="3614" applyNumberFormat="0" applyProtection="0">
      <alignment horizontal="left" vertical="center" indent="1"/>
    </xf>
    <xf numFmtId="4" fontId="27" fillId="19" borderId="3662" applyNumberFormat="0" applyProtection="0">
      <alignment horizontal="left" vertical="center" indent="1"/>
    </xf>
    <xf numFmtId="274" fontId="35" fillId="0" borderId="3635"/>
    <xf numFmtId="233" fontId="35" fillId="0" borderId="3657">
      <alignment horizontal="right" vertical="center"/>
      <protection locked="0"/>
    </xf>
    <xf numFmtId="0" fontId="91" fillId="0" borderId="3446" applyNumberFormat="0" applyFill="0" applyBorder="0" applyAlignment="0" applyProtection="0"/>
    <xf numFmtId="233" fontId="35" fillId="0" borderId="3609">
      <alignment horizontal="center" vertical="center"/>
      <protection locked="0"/>
    </xf>
    <xf numFmtId="311" fontId="219" fillId="0" borderId="3580" applyBorder="0">
      <protection locked="0"/>
    </xf>
    <xf numFmtId="235" fontId="35" fillId="0" borderId="3609">
      <alignment horizontal="right" vertical="center"/>
      <protection locked="0"/>
    </xf>
    <xf numFmtId="274" fontId="35" fillId="0" borderId="3660"/>
    <xf numFmtId="0" fontId="85" fillId="0" borderId="3661"/>
    <xf numFmtId="4" fontId="27" fillId="19" borderId="3590" applyNumberFormat="0" applyProtection="0">
      <alignment horizontal="left" vertical="center" indent="1"/>
    </xf>
    <xf numFmtId="0" fontId="103" fillId="38" borderId="3646"/>
    <xf numFmtId="0" fontId="95" fillId="0" borderId="3656" applyNumberFormat="0" applyFill="0" applyAlignment="0" applyProtection="0"/>
    <xf numFmtId="0" fontId="95" fillId="0" borderId="3584" applyNumberFormat="0" applyFill="0" applyAlignment="0" applyProtection="0"/>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7"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0" fontId="103" fillId="38" borderId="3586"/>
    <xf numFmtId="274" fontId="35" fillId="0" borderId="3588"/>
    <xf numFmtId="0" fontId="85" fillId="0" borderId="3589"/>
    <xf numFmtId="244" fontId="85" fillId="0" borderId="3634"/>
    <xf numFmtId="323" fontId="3" fillId="23" borderId="3581" applyFill="0" applyBorder="0" applyAlignment="0">
      <alignment horizontal="centerContinuous"/>
    </xf>
    <xf numFmtId="311" fontId="219" fillId="0" borderId="3580" applyBorder="0">
      <protection locked="0"/>
    </xf>
    <xf numFmtId="0" fontId="148" fillId="0" borderId="3629" applyNumberFormat="0" applyAlignment="0" applyProtection="0">
      <alignment horizontal="left" vertical="center"/>
    </xf>
    <xf numFmtId="233" fontId="35" fillId="0" borderId="3621">
      <alignment horizontal="right" vertical="center"/>
      <protection locked="0"/>
    </xf>
    <xf numFmtId="0" fontId="85" fillId="0" borderId="3661"/>
    <xf numFmtId="4" fontId="27" fillId="19" borderId="3668" applyNumberFormat="0" applyProtection="0">
      <alignment horizontal="left" vertical="center" indent="1"/>
    </xf>
    <xf numFmtId="235" fontId="35" fillId="0" borderId="3645">
      <alignment horizontal="center" vertical="center"/>
      <protection locked="0"/>
    </xf>
    <xf numFmtId="4" fontId="27" fillId="19" borderId="3626" applyNumberFormat="0" applyProtection="0">
      <alignment horizontal="left" vertical="center" indent="1"/>
    </xf>
    <xf numFmtId="311" fontId="219" fillId="0" borderId="3592" applyBorder="0">
      <protection locked="0"/>
    </xf>
    <xf numFmtId="274" fontId="35" fillId="0" borderId="3624"/>
    <xf numFmtId="4" fontId="27" fillId="19" borderId="3596" applyNumberFormat="0" applyProtection="0">
      <alignment horizontal="left" vertical="center" indent="1"/>
    </xf>
    <xf numFmtId="15" fontId="35" fillId="0" borderId="3632">
      <alignment horizontal="center" vertical="center"/>
      <protection locked="0"/>
    </xf>
    <xf numFmtId="0" fontId="35" fillId="0" borderId="3657">
      <alignment vertical="center"/>
      <protection locked="0"/>
    </xf>
    <xf numFmtId="234" fontId="35" fillId="0" borderId="3621">
      <alignment horizontal="center" vertical="center"/>
      <protection locked="0"/>
    </xf>
    <xf numFmtId="0" fontId="95" fillId="0" borderId="3597" applyNumberFormat="0" applyFill="0" applyAlignment="0" applyProtection="0"/>
    <xf numFmtId="232" fontId="35" fillId="0" borderId="3598">
      <alignment horizontal="center" vertical="center"/>
      <protection locked="0"/>
    </xf>
    <xf numFmtId="15" fontId="35" fillId="0" borderId="3598">
      <alignment horizontal="center" vertical="center"/>
      <protection locked="0"/>
    </xf>
    <xf numFmtId="233" fontId="35" fillId="0" borderId="3598">
      <alignment horizontal="center" vertical="center"/>
      <protection locked="0"/>
    </xf>
    <xf numFmtId="234" fontId="35" fillId="0" borderId="3598">
      <alignment horizontal="center" vertical="center"/>
      <protection locked="0"/>
    </xf>
    <xf numFmtId="235" fontId="35" fillId="0" borderId="3598">
      <alignment horizontal="center" vertical="center"/>
      <protection locked="0"/>
    </xf>
    <xf numFmtId="236" fontId="35" fillId="0" borderId="3598">
      <alignment horizontal="center" vertical="center"/>
      <protection locked="0"/>
    </xf>
    <xf numFmtId="0" fontId="35" fillId="0" borderId="3598">
      <alignment vertical="center"/>
      <protection locked="0"/>
    </xf>
    <xf numFmtId="232" fontId="35" fillId="0" borderId="3598">
      <alignment horizontal="right" vertical="center"/>
      <protection locked="0"/>
    </xf>
    <xf numFmtId="237" fontId="35" fillId="0" borderId="3598">
      <alignment horizontal="right" vertical="center"/>
      <protection locked="0"/>
    </xf>
    <xf numFmtId="233" fontId="35" fillId="0" borderId="3598">
      <alignment horizontal="right" vertical="center"/>
      <protection locked="0"/>
    </xf>
    <xf numFmtId="234" fontId="35" fillId="0" borderId="3598">
      <alignment horizontal="right" vertical="center"/>
      <protection locked="0"/>
    </xf>
    <xf numFmtId="235" fontId="35" fillId="0" borderId="3598">
      <alignment horizontal="right" vertical="center"/>
      <protection locked="0"/>
    </xf>
    <xf numFmtId="236" fontId="35" fillId="0" borderId="3598">
      <alignment horizontal="right" vertical="center"/>
      <protection locked="0"/>
    </xf>
    <xf numFmtId="0" fontId="103" fillId="38" borderId="3599"/>
    <xf numFmtId="274" fontId="35" fillId="0" borderId="3601"/>
    <xf numFmtId="0" fontId="85" fillId="0" borderId="3625"/>
    <xf numFmtId="0" fontId="85" fillId="0" borderId="3602"/>
    <xf numFmtId="311" fontId="219" fillId="0" borderId="3592" applyBorder="0">
      <protection locked="0"/>
    </xf>
    <xf numFmtId="323" fontId="3" fillId="23" borderId="3665" applyFill="0" applyBorder="0" applyAlignment="0">
      <alignment horizontal="centerContinuous"/>
    </xf>
    <xf numFmtId="232" fontId="35" fillId="0" borderId="3632">
      <alignment horizontal="right" vertical="center"/>
      <protection locked="0"/>
    </xf>
    <xf numFmtId="0" fontId="85" fillId="0" borderId="3649"/>
    <xf numFmtId="4" fontId="27" fillId="19" borderId="3614" applyNumberFormat="0" applyProtection="0">
      <alignment horizontal="left" vertical="center" indent="1"/>
    </xf>
    <xf numFmtId="0" fontId="95" fillId="0" borderId="3656" applyNumberFormat="0" applyFill="0" applyAlignment="0" applyProtection="0"/>
    <xf numFmtId="234" fontId="35" fillId="0" borderId="3645">
      <alignment horizontal="right" vertical="center"/>
      <protection locked="0"/>
    </xf>
    <xf numFmtId="233" fontId="35" fillId="0" borderId="3657">
      <alignment horizontal="center" vertical="center"/>
      <protection locked="0"/>
    </xf>
    <xf numFmtId="15" fontId="35" fillId="0" borderId="3645">
      <alignment horizontal="center" vertical="center"/>
      <protection locked="0"/>
    </xf>
    <xf numFmtId="236" fontId="35" fillId="0" borderId="3657">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0" fontId="103" fillId="38" borderId="3610"/>
    <xf numFmtId="0" fontId="103" fillId="38" borderId="3633"/>
    <xf numFmtId="49" fontId="100" fillId="47" borderId="3117">
      <alignment horizontal="center"/>
    </xf>
    <xf numFmtId="240" fontId="26" fillId="0" borderId="3607" applyFill="0"/>
    <xf numFmtId="274" fontId="35" fillId="0" borderId="3612"/>
    <xf numFmtId="0" fontId="85" fillId="0" borderId="3613"/>
    <xf numFmtId="0" fontId="148" fillId="0" borderId="3606" applyNumberFormat="0" applyAlignment="0" applyProtection="0">
      <alignment horizontal="left" vertical="center"/>
    </xf>
    <xf numFmtId="323" fontId="3" fillId="23" borderId="3605" applyFill="0" applyBorder="0" applyAlignment="0">
      <alignment horizontal="centerContinuous"/>
    </xf>
    <xf numFmtId="311" fontId="219" fillId="0" borderId="3604" applyBorder="0">
      <protection locked="0"/>
    </xf>
    <xf numFmtId="311" fontId="219" fillId="0" borderId="3652" applyBorder="0">
      <protection locked="0"/>
    </xf>
    <xf numFmtId="0" fontId="95" fillId="0" borderId="3620" applyNumberFormat="0" applyFill="0" applyAlignment="0" applyProtection="0"/>
    <xf numFmtId="234" fontId="35" fillId="0" borderId="3621">
      <alignment horizontal="center" vertical="center"/>
      <protection locked="0"/>
    </xf>
    <xf numFmtId="311" fontId="219" fillId="0" borderId="3616" applyBorder="0">
      <protection locked="0"/>
    </xf>
    <xf numFmtId="236" fontId="35" fillId="0" borderId="3621">
      <alignment horizontal="right" vertical="center"/>
      <protection locked="0"/>
    </xf>
    <xf numFmtId="4" fontId="27" fillId="19" borderId="3626" applyNumberFormat="0" applyProtection="0">
      <alignment horizontal="left" vertical="center" indent="1"/>
    </xf>
    <xf numFmtId="235" fontId="35" fillId="0" borderId="3657">
      <alignment horizontal="center" vertical="center"/>
      <protection locked="0"/>
    </xf>
    <xf numFmtId="235" fontId="35" fillId="0" borderId="3632">
      <alignment horizontal="center" vertical="center"/>
      <protection locked="0"/>
    </xf>
    <xf numFmtId="236" fontId="35" fillId="0" borderId="3632">
      <alignment horizontal="right" vertical="center"/>
      <protection locked="0"/>
    </xf>
    <xf numFmtId="0" fontId="95" fillId="0" borderId="3620" applyNumberFormat="0" applyFill="0" applyAlignment="0" applyProtection="0"/>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0" fontId="103" fillId="38" borderId="3622"/>
    <xf numFmtId="274" fontId="35" fillId="0" borderId="3624"/>
    <xf numFmtId="0" fontId="85" fillId="0" borderId="3625"/>
    <xf numFmtId="0" fontId="103" fillId="38" borderId="3633"/>
    <xf numFmtId="311" fontId="219" fillId="0" borderId="3616" applyBorder="0">
      <protection locked="0"/>
    </xf>
    <xf numFmtId="235" fontId="35" fillId="0" borderId="3645">
      <alignment horizontal="center" vertical="center"/>
      <protection locked="0"/>
    </xf>
    <xf numFmtId="0" fontId="35" fillId="0" borderId="3645">
      <alignment vertical="center"/>
      <protection locked="0"/>
    </xf>
    <xf numFmtId="237" fontId="35" fillId="0" borderId="3645">
      <alignment horizontal="right" vertical="center"/>
      <protection locked="0"/>
    </xf>
    <xf numFmtId="234" fontId="35" fillId="0" borderId="3645">
      <alignment horizontal="right" vertical="center"/>
      <protection locked="0"/>
    </xf>
    <xf numFmtId="236" fontId="35" fillId="0" borderId="3645">
      <alignment horizontal="right" vertical="center"/>
      <protection locked="0"/>
    </xf>
    <xf numFmtId="270" fontId="115" fillId="46" borderId="3446">
      <protection hidden="1"/>
    </xf>
    <xf numFmtId="274" fontId="35" fillId="0" borderId="3673"/>
    <xf numFmtId="311" fontId="219" fillId="0" borderId="3616" applyBorder="0">
      <protection locked="0"/>
    </xf>
    <xf numFmtId="235"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4" fontId="27" fillId="19" borderId="3626" applyNumberFormat="0" applyProtection="0">
      <alignment horizontal="left" vertical="center" indent="1"/>
    </xf>
    <xf numFmtId="0" fontId="147" fillId="10" borderId="3117">
      <alignment horizontal="right"/>
    </xf>
    <xf numFmtId="0" fontId="148" fillId="0" borderId="3487">
      <alignment horizontal="left" vertical="center"/>
    </xf>
    <xf numFmtId="274" fontId="35" fillId="0" borderId="3635"/>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2" fontId="35" fillId="0" borderId="3632">
      <alignment horizontal="center" vertical="center"/>
      <protection locked="0"/>
    </xf>
    <xf numFmtId="0" fontId="35" fillId="0" borderId="3632">
      <alignment vertical="center"/>
      <protection locked="0"/>
    </xf>
    <xf numFmtId="235" fontId="35" fillId="0" borderId="3632">
      <alignment horizontal="right" vertical="center"/>
      <protection locked="0"/>
    </xf>
    <xf numFmtId="240" fontId="26" fillId="0" borderId="3643" applyFill="0"/>
    <xf numFmtId="274" fontId="35" fillId="0" borderId="3624"/>
    <xf numFmtId="0" fontId="85" fillId="0" borderId="3625"/>
    <xf numFmtId="233" fontId="35" fillId="0" borderId="3657">
      <alignment horizontal="right" vertical="center"/>
      <protection locked="0"/>
    </xf>
    <xf numFmtId="235" fontId="35" fillId="0" borderId="3670">
      <alignment horizontal="center" vertical="center"/>
      <protection locked="0"/>
    </xf>
    <xf numFmtId="311" fontId="219" fillId="0" borderId="3616" applyBorder="0">
      <protection locked="0"/>
    </xf>
    <xf numFmtId="4" fontId="27" fillId="19" borderId="3626" applyNumberFormat="0" applyProtection="0">
      <alignment horizontal="left" vertical="center" indent="1"/>
    </xf>
    <xf numFmtId="3" fontId="79" fillId="10" borderId="3117" applyFont="0" applyAlignment="0" applyProtection="0"/>
    <xf numFmtId="0" fontId="95" fillId="0" borderId="3620" applyNumberFormat="0" applyFill="0" applyAlignment="0" applyProtection="0"/>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3" fontId="35" fillId="0" borderId="3657">
      <alignment horizontal="center" vertical="center"/>
      <protection locked="0"/>
    </xf>
    <xf numFmtId="0" fontId="103" fillId="38" borderId="3622"/>
    <xf numFmtId="235" fontId="35" fillId="0" borderId="3657">
      <alignment horizontal="right" vertical="center"/>
      <protection locked="0"/>
    </xf>
    <xf numFmtId="274" fontId="35" fillId="0" borderId="3624"/>
    <xf numFmtId="0" fontId="85" fillId="0" borderId="3625"/>
    <xf numFmtId="0" fontId="148" fillId="0" borderId="3618" applyNumberFormat="0" applyAlignment="0" applyProtection="0">
      <alignment horizontal="left" vertical="center"/>
    </xf>
    <xf numFmtId="323" fontId="3" fillId="23" borderId="3617" applyFill="0" applyBorder="0" applyAlignment="0">
      <alignment horizontal="centerContinuous"/>
    </xf>
    <xf numFmtId="0" fontId="35" fillId="0" borderId="3632">
      <alignment vertical="center"/>
      <protection locked="0"/>
    </xf>
    <xf numFmtId="232" fontId="35" fillId="0" borderId="3657">
      <alignment horizontal="right" vertical="center"/>
      <protection locked="0"/>
    </xf>
    <xf numFmtId="49" fontId="36" fillId="0" borderId="3459"/>
    <xf numFmtId="0" fontId="95" fillId="0" borderId="3669" applyNumberFormat="0" applyFill="0" applyAlignment="0" applyProtection="0"/>
    <xf numFmtId="233" fontId="35" fillId="0" borderId="3670">
      <alignment horizontal="center" vertical="center"/>
      <protection locked="0"/>
    </xf>
    <xf numFmtId="236" fontId="35" fillId="0" borderId="3670">
      <alignment horizontal="right" vertical="center"/>
      <protection locked="0"/>
    </xf>
    <xf numFmtId="332" fontId="35" fillId="0" borderId="3117" applyFill="0">
      <alignment horizontal="center" vertical="center"/>
    </xf>
    <xf numFmtId="49" fontId="253" fillId="47" borderId="3117">
      <alignment horizontal="center"/>
    </xf>
    <xf numFmtId="175" fontId="43" fillId="0" borderId="3117" applyBorder="0"/>
    <xf numFmtId="311" fontId="219" fillId="0" borderId="3638" applyBorder="0">
      <protection locked="0"/>
    </xf>
    <xf numFmtId="269" fontId="115" fillId="45" borderId="3446">
      <protection hidden="1"/>
    </xf>
    <xf numFmtId="202" fontId="115" fillId="18" borderId="3446">
      <alignment horizontal="right"/>
      <protection hidden="1"/>
    </xf>
    <xf numFmtId="4" fontId="27" fillId="19" borderId="3637" applyNumberFormat="0" applyProtection="0">
      <alignment horizontal="left" vertical="center" indent="1"/>
    </xf>
    <xf numFmtId="49" fontId="36" fillId="0" borderId="3459"/>
    <xf numFmtId="0" fontId="85" fillId="0" borderId="3661"/>
    <xf numFmtId="0" fontId="95" fillId="0" borderId="3631" applyNumberFormat="0" applyFill="0" applyAlignment="0" applyProtection="0"/>
    <xf numFmtId="232" fontId="35" fillId="0" borderId="3632">
      <alignment horizontal="center" vertical="center"/>
      <protection locked="0"/>
    </xf>
    <xf numFmtId="15" fontId="35" fillId="0" borderId="3632">
      <alignment horizontal="center" vertical="center"/>
      <protection locked="0"/>
    </xf>
    <xf numFmtId="233"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0" fontId="103" fillId="38" borderId="3633"/>
    <xf numFmtId="244" fontId="85" fillId="0" borderId="3647"/>
    <xf numFmtId="269" fontId="115" fillId="45" borderId="3446">
      <protection hidden="1"/>
    </xf>
    <xf numFmtId="240" fontId="26" fillId="0" borderId="3630" applyFill="0"/>
    <xf numFmtId="274" fontId="35" fillId="0" borderId="3635"/>
    <xf numFmtId="0" fontId="85" fillId="0" borderId="3636"/>
    <xf numFmtId="0" fontId="148" fillId="0" borderId="3629" applyNumberFormat="0" applyAlignment="0" applyProtection="0">
      <alignment horizontal="left" vertical="center"/>
    </xf>
    <xf numFmtId="323" fontId="3" fillId="23" borderId="3628" applyFill="0" applyBorder="0" applyAlignment="0">
      <alignment horizontal="centerContinuous"/>
    </xf>
    <xf numFmtId="311" fontId="219" fillId="0" borderId="3638" applyBorder="0">
      <protection locked="0"/>
    </xf>
    <xf numFmtId="311" fontId="219" fillId="0" borderId="3638" applyBorder="0">
      <protection locked="0"/>
    </xf>
    <xf numFmtId="233" fontId="35" fillId="0" borderId="3657">
      <alignment horizontal="right" vertical="center"/>
      <protection locked="0"/>
    </xf>
    <xf numFmtId="235" fontId="35" fillId="0" borderId="3657">
      <alignment horizontal="right" vertical="center"/>
      <protection locked="0"/>
    </xf>
    <xf numFmtId="4" fontId="27" fillId="19" borderId="3637" applyNumberFormat="0" applyProtection="0">
      <alignment horizontal="left" vertical="center" indent="1"/>
    </xf>
    <xf numFmtId="232" fontId="35" fillId="0" borderId="3657">
      <alignment horizontal="center" vertical="center"/>
      <protection locked="0"/>
    </xf>
    <xf numFmtId="234" fontId="35" fillId="0" borderId="3657">
      <alignment horizontal="center" vertical="center"/>
      <protection locked="0"/>
    </xf>
    <xf numFmtId="0" fontId="35" fillId="0" borderId="3657">
      <alignment vertical="center"/>
      <protection locked="0"/>
    </xf>
    <xf numFmtId="0" fontId="95" fillId="0" borderId="3656" applyNumberFormat="0" applyFill="0" applyAlignment="0" applyProtection="0"/>
    <xf numFmtId="0" fontId="95" fillId="0" borderId="3631" applyNumberFormat="0" applyFill="0" applyAlignment="0" applyProtection="0"/>
    <xf numFmtId="232" fontId="35" fillId="0" borderId="3632">
      <alignment horizontal="center" vertical="center"/>
      <protection locked="0"/>
    </xf>
    <xf numFmtId="15" fontId="35" fillId="0" borderId="3632">
      <alignment horizontal="center" vertical="center"/>
      <protection locked="0"/>
    </xf>
    <xf numFmtId="233"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0" fontId="103" fillId="38" borderId="3633"/>
    <xf numFmtId="274" fontId="35" fillId="0" borderId="3635"/>
    <xf numFmtId="0" fontId="85" fillId="0" borderId="3636"/>
    <xf numFmtId="311" fontId="219" fillId="0" borderId="3638" applyBorder="0">
      <protection locked="0"/>
    </xf>
    <xf numFmtId="0" fontId="115" fillId="18" borderId="3446" applyProtection="0">
      <alignment horizontal="right"/>
      <protection locked="0"/>
    </xf>
    <xf numFmtId="311" fontId="219" fillId="0" borderId="3640" applyBorder="0">
      <protection locked="0"/>
    </xf>
    <xf numFmtId="0" fontId="59" fillId="74" borderId="3466">
      <alignment horizontal="left" vertical="center" wrapText="1"/>
    </xf>
    <xf numFmtId="235" fontId="35" fillId="0" borderId="3657">
      <alignment horizontal="center" vertical="center"/>
      <protection locked="0"/>
    </xf>
    <xf numFmtId="4" fontId="27" fillId="19" borderId="3650" applyNumberFormat="0" applyProtection="0">
      <alignment horizontal="left" vertical="center" indent="1"/>
    </xf>
    <xf numFmtId="0" fontId="95" fillId="0" borderId="3644" applyNumberFormat="0" applyFill="0" applyAlignment="0" applyProtection="0"/>
    <xf numFmtId="232" fontId="35" fillId="0" borderId="3645">
      <alignment horizontal="center" vertical="center"/>
      <protection locked="0"/>
    </xf>
    <xf numFmtId="15" fontId="35" fillId="0" borderId="3645">
      <alignment horizontal="center" vertical="center"/>
      <protection locked="0"/>
    </xf>
    <xf numFmtId="233" fontId="35" fillId="0" borderId="3645">
      <alignment horizontal="center" vertical="center"/>
      <protection locked="0"/>
    </xf>
    <xf numFmtId="234" fontId="35" fillId="0" borderId="3645">
      <alignment horizontal="center" vertical="center"/>
      <protection locked="0"/>
    </xf>
    <xf numFmtId="235" fontId="35" fillId="0" borderId="3645">
      <alignment horizontal="center" vertical="center"/>
      <protection locked="0"/>
    </xf>
    <xf numFmtId="236" fontId="35" fillId="0" borderId="3645">
      <alignment horizontal="center" vertical="center"/>
      <protection locked="0"/>
    </xf>
    <xf numFmtId="0" fontId="35" fillId="0" borderId="3645">
      <alignment vertical="center"/>
      <protection locked="0"/>
    </xf>
    <xf numFmtId="232" fontId="35" fillId="0" borderId="3645">
      <alignment horizontal="right" vertical="center"/>
      <protection locked="0"/>
    </xf>
    <xf numFmtId="237" fontId="35" fillId="0" borderId="3645">
      <alignment horizontal="right" vertical="center"/>
      <protection locked="0"/>
    </xf>
    <xf numFmtId="233" fontId="35" fillId="0" borderId="3645">
      <alignment horizontal="right" vertical="center"/>
      <protection locked="0"/>
    </xf>
    <xf numFmtId="234" fontId="35" fillId="0" borderId="3645">
      <alignment horizontal="right" vertical="center"/>
      <protection locked="0"/>
    </xf>
    <xf numFmtId="235" fontId="35" fillId="0" borderId="3645">
      <alignment horizontal="right" vertical="center"/>
      <protection locked="0"/>
    </xf>
    <xf numFmtId="236" fontId="35" fillId="0" borderId="3645">
      <alignment horizontal="right" vertical="center"/>
      <protection locked="0"/>
    </xf>
    <xf numFmtId="0" fontId="103" fillId="38" borderId="3646"/>
    <xf numFmtId="240" fontId="26" fillId="0" borderId="3643" applyFill="0"/>
    <xf numFmtId="274" fontId="35" fillId="0" borderId="3648"/>
    <xf numFmtId="0" fontId="85" fillId="0" borderId="3649"/>
    <xf numFmtId="0" fontId="148" fillId="0" borderId="3642" applyNumberFormat="0" applyAlignment="0" applyProtection="0">
      <alignment horizontal="left" vertical="center"/>
    </xf>
    <xf numFmtId="323" fontId="3" fillId="23" borderId="3641" applyFill="0" applyBorder="0" applyAlignment="0">
      <alignment horizontal="centerContinuous"/>
    </xf>
    <xf numFmtId="311" fontId="219" fillId="0" borderId="3640" applyBorder="0">
      <protection locked="0"/>
    </xf>
    <xf numFmtId="0" fontId="95" fillId="0" borderId="3656" applyNumberFormat="0" applyFill="0" applyAlignment="0" applyProtection="0"/>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0" fontId="103" fillId="38" borderId="3658"/>
    <xf numFmtId="244" fontId="85" fillId="0" borderId="3659"/>
    <xf numFmtId="274" fontId="35" fillId="0" borderId="3660"/>
    <xf numFmtId="0" fontId="85" fillId="0" borderId="3661"/>
    <xf numFmtId="311" fontId="219" fillId="0" borderId="3652" applyBorder="0">
      <protection locked="0"/>
    </xf>
    <xf numFmtId="235" fontId="35" fillId="0" borderId="3670">
      <alignment horizontal="right" vertical="center"/>
      <protection locked="0"/>
    </xf>
    <xf numFmtId="4" fontId="27" fillId="19" borderId="3662" applyNumberFormat="0" applyProtection="0">
      <alignment horizontal="left" vertical="center" indent="1"/>
    </xf>
    <xf numFmtId="0" fontId="95" fillId="0" borderId="3656" applyNumberFormat="0" applyFill="0" applyAlignment="0" applyProtection="0"/>
    <xf numFmtId="232" fontId="35" fillId="0" borderId="3657">
      <alignment horizontal="center" vertical="center"/>
      <protection locked="0"/>
    </xf>
    <xf numFmtId="15" fontId="35" fillId="0" borderId="3657">
      <alignment horizontal="center" vertical="center"/>
      <protection locked="0"/>
    </xf>
    <xf numFmtId="233"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236" fontId="35" fillId="0" borderId="3657">
      <alignment horizontal="center" vertical="center"/>
      <protection locked="0"/>
    </xf>
    <xf numFmtId="0" fontId="35" fillId="0" borderId="3657">
      <alignment vertical="center"/>
      <protection locked="0"/>
    </xf>
    <xf numFmtId="232" fontId="35" fillId="0" borderId="3657">
      <alignment horizontal="right" vertical="center"/>
      <protection locked="0"/>
    </xf>
    <xf numFmtId="237" fontId="35" fillId="0" borderId="3657">
      <alignment horizontal="right" vertical="center"/>
      <protection locked="0"/>
    </xf>
    <xf numFmtId="233" fontId="35" fillId="0" borderId="3657">
      <alignment horizontal="right" vertical="center"/>
      <protection locked="0"/>
    </xf>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0" fontId="103" fillId="38" borderId="3658"/>
    <xf numFmtId="274" fontId="35" fillId="0" borderId="3660"/>
    <xf numFmtId="0" fontId="85" fillId="0" borderId="3661"/>
    <xf numFmtId="0" fontId="148" fillId="0" borderId="3654" applyNumberFormat="0" applyAlignment="0" applyProtection="0">
      <alignment horizontal="left" vertical="center"/>
    </xf>
    <xf numFmtId="323" fontId="3" fillId="23" borderId="3653" applyFill="0" applyBorder="0" applyAlignment="0">
      <alignment horizontal="centerContinuous"/>
    </xf>
    <xf numFmtId="311" fontId="219" fillId="0" borderId="3652" applyBorder="0">
      <protection locked="0"/>
    </xf>
    <xf numFmtId="311" fontId="219" fillId="0" borderId="3664" applyBorder="0">
      <protection locked="0"/>
    </xf>
    <xf numFmtId="4" fontId="27" fillId="19" borderId="3668" applyNumberFormat="0" applyProtection="0">
      <alignment horizontal="left" vertical="center" indent="1"/>
    </xf>
    <xf numFmtId="0" fontId="95" fillId="0" borderId="3669" applyNumberFormat="0" applyFill="0" applyAlignment="0" applyProtection="0"/>
    <xf numFmtId="232" fontId="35" fillId="0" borderId="3670">
      <alignment horizontal="center" vertical="center"/>
      <protection locked="0"/>
    </xf>
    <xf numFmtId="15" fontId="35" fillId="0" borderId="3670">
      <alignment horizontal="center" vertical="center"/>
      <protection locked="0"/>
    </xf>
    <xf numFmtId="233" fontId="35" fillId="0" borderId="3670">
      <alignment horizontal="center" vertical="center"/>
      <protection locked="0"/>
    </xf>
    <xf numFmtId="234" fontId="35" fillId="0" borderId="3670">
      <alignment horizontal="center" vertical="center"/>
      <protection locked="0"/>
    </xf>
    <xf numFmtId="235" fontId="35" fillId="0" borderId="3670">
      <alignment horizontal="center" vertical="center"/>
      <protection locked="0"/>
    </xf>
    <xf numFmtId="236" fontId="35" fillId="0" borderId="3670">
      <alignment horizontal="center" vertical="center"/>
      <protection locked="0"/>
    </xf>
    <xf numFmtId="0" fontId="35" fillId="0" borderId="3670">
      <alignment vertical="center"/>
      <protection locked="0"/>
    </xf>
    <xf numFmtId="232" fontId="35" fillId="0" borderId="3670">
      <alignment horizontal="right" vertical="center"/>
      <protection locked="0"/>
    </xf>
    <xf numFmtId="237" fontId="35" fillId="0" borderId="3670">
      <alignment horizontal="right" vertical="center"/>
      <protection locked="0"/>
    </xf>
    <xf numFmtId="233" fontId="35" fillId="0" borderId="3670">
      <alignment horizontal="right" vertical="center"/>
      <protection locked="0"/>
    </xf>
    <xf numFmtId="234" fontId="35" fillId="0" borderId="3670">
      <alignment horizontal="right" vertical="center"/>
      <protection locked="0"/>
    </xf>
    <xf numFmtId="235" fontId="35" fillId="0" borderId="3670">
      <alignment horizontal="right" vertical="center"/>
      <protection locked="0"/>
    </xf>
    <xf numFmtId="236" fontId="35" fillId="0" borderId="3670">
      <alignment horizontal="right" vertical="center"/>
      <protection locked="0"/>
    </xf>
    <xf numFmtId="0" fontId="103" fillId="38" borderId="3671"/>
    <xf numFmtId="274" fontId="35" fillId="0" borderId="3673"/>
    <xf numFmtId="0" fontId="85" fillId="0" borderId="3674"/>
    <xf numFmtId="311" fontId="219" fillId="0" borderId="3664" applyBorder="0">
      <protection locked="0"/>
    </xf>
    <xf numFmtId="240" fontId="26" fillId="0" borderId="3715" applyFill="0"/>
    <xf numFmtId="175" fontId="40" fillId="0" borderId="3388">
      <protection locked="0"/>
    </xf>
    <xf numFmtId="175" fontId="43" fillId="0" borderId="3117" applyBorder="0"/>
    <xf numFmtId="311" fontId="219" fillId="0" borderId="3712" applyBorder="0">
      <protection locked="0"/>
    </xf>
    <xf numFmtId="175" fontId="46" fillId="0" borderId="3117"/>
    <xf numFmtId="274" fontId="35" fillId="0" borderId="3696"/>
    <xf numFmtId="233" fontId="35" fillId="0" borderId="4065">
      <alignment horizontal="right" vertical="center"/>
      <protection locked="0"/>
    </xf>
    <xf numFmtId="244" fontId="85" fillId="0" borderId="4163"/>
    <xf numFmtId="0" fontId="95" fillId="0" borderId="3716" applyNumberFormat="0" applyFill="0" applyAlignment="0" applyProtection="0"/>
    <xf numFmtId="232" fontId="35" fillId="0" borderId="3922">
      <alignment horizontal="center" vertical="center"/>
      <protection locked="0"/>
    </xf>
    <xf numFmtId="274" fontId="35" fillId="0" borderId="3696"/>
    <xf numFmtId="274" fontId="35" fillId="0" borderId="3720"/>
    <xf numFmtId="234" fontId="35" fillId="0" borderId="4065">
      <alignment horizontal="right" vertical="center"/>
      <protection locked="0"/>
    </xf>
    <xf numFmtId="271" fontId="115" fillId="18" borderId="3446">
      <alignment horizontal="right"/>
    </xf>
    <xf numFmtId="244" fontId="85" fillId="0" borderId="4139"/>
    <xf numFmtId="0" fontId="85" fillId="0" borderId="4045"/>
    <xf numFmtId="234" fontId="35" fillId="0" borderId="4137">
      <alignment horizontal="right" vertical="center"/>
      <protection locked="0"/>
    </xf>
    <xf numFmtId="175" fontId="3" fillId="9" borderId="3487" applyNumberFormat="0" applyFont="0" applyBorder="0" applyAlignment="0">
      <alignment horizontal="centerContinuous"/>
    </xf>
    <xf numFmtId="0" fontId="35" fillId="0" borderId="3717">
      <alignment vertical="center"/>
      <protection locked="0"/>
    </xf>
    <xf numFmtId="274" fontId="35" fillId="0" borderId="4044"/>
    <xf numFmtId="233" fontId="35" fillId="0" borderId="4148">
      <alignment horizontal="right" vertical="center"/>
      <protection locked="0"/>
    </xf>
    <xf numFmtId="232" fontId="35" fillId="0" borderId="3681">
      <alignment horizontal="center" vertical="center"/>
      <protection locked="0"/>
    </xf>
    <xf numFmtId="0" fontId="95" fillId="0" borderId="3692" applyNumberFormat="0" applyFill="0" applyAlignment="0" applyProtection="0"/>
    <xf numFmtId="0" fontId="88" fillId="0" borderId="3487"/>
    <xf numFmtId="0" fontId="95" fillId="0" borderId="3716" applyNumberFormat="0" applyFill="0" applyAlignment="0" applyProtection="0"/>
    <xf numFmtId="234" fontId="35" fillId="0" borderId="4173">
      <alignment horizontal="right" vertical="center"/>
      <protection locked="0"/>
    </xf>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0" fontId="95" fillId="0" borderId="3680" applyNumberFormat="0" applyFill="0" applyAlignment="0" applyProtection="0"/>
    <xf numFmtId="311" fontId="219" fillId="0" borderId="3676" applyBorder="0">
      <protection locked="0"/>
    </xf>
    <xf numFmtId="0" fontId="85" fillId="0" borderId="3685"/>
    <xf numFmtId="274" fontId="35" fillId="0" borderId="3684"/>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232" fontId="35" fillId="0" borderId="3681">
      <alignment horizontal="center" vertical="center"/>
      <protection locked="0"/>
    </xf>
    <xf numFmtId="0" fontId="95" fillId="0" borderId="3680" applyNumberFormat="0" applyFill="0" applyAlignment="0" applyProtection="0"/>
    <xf numFmtId="233" fontId="35" fillId="0" borderId="3717">
      <alignment horizontal="right" vertical="center"/>
      <protection locked="0"/>
    </xf>
    <xf numFmtId="4" fontId="27" fillId="19" borderId="3686" applyNumberFormat="0" applyProtection="0">
      <alignment horizontal="left" vertical="center" indent="1"/>
    </xf>
    <xf numFmtId="232" fontId="35" fillId="0" borderId="3717">
      <alignment horizontal="right" vertical="center"/>
      <protection locked="0"/>
    </xf>
    <xf numFmtId="234" fontId="35" fillId="0" borderId="3717">
      <alignment horizontal="center" vertical="center"/>
      <protection locked="0"/>
    </xf>
    <xf numFmtId="4" fontId="27" fillId="19" borderId="3686" applyNumberFormat="0" applyProtection="0">
      <alignment horizontal="left" vertical="center" indent="1"/>
    </xf>
    <xf numFmtId="0" fontId="95" fillId="0" borderId="3921" applyNumberFormat="0" applyFill="0" applyAlignment="0" applyProtection="0"/>
    <xf numFmtId="0" fontId="85" fillId="0" borderId="3710"/>
    <xf numFmtId="274" fontId="35" fillId="0" borderId="3709"/>
    <xf numFmtId="244" fontId="85" fillId="0" borderId="3708"/>
    <xf numFmtId="0" fontId="103" fillId="38" borderId="3707"/>
    <xf numFmtId="236" fontId="35" fillId="0" borderId="3706">
      <alignment horizontal="right" vertical="center"/>
      <protection locked="0"/>
    </xf>
    <xf numFmtId="235" fontId="35" fillId="0" borderId="3706">
      <alignment horizontal="right" vertical="center"/>
      <protection locked="0"/>
    </xf>
    <xf numFmtId="234" fontId="35" fillId="0" borderId="3706">
      <alignment horizontal="right" vertical="center"/>
      <protection locked="0"/>
    </xf>
    <xf numFmtId="233" fontId="35" fillId="0" borderId="3706">
      <alignment horizontal="right" vertical="center"/>
      <protection locked="0"/>
    </xf>
    <xf numFmtId="237" fontId="35" fillId="0" borderId="3706">
      <alignment horizontal="right" vertical="center"/>
      <protection locked="0"/>
    </xf>
    <xf numFmtId="232" fontId="35" fillId="0" borderId="3706">
      <alignment horizontal="right" vertical="center"/>
      <protection locked="0"/>
    </xf>
    <xf numFmtId="0" fontId="35" fillId="0" borderId="3706">
      <alignment vertical="center"/>
      <protection locked="0"/>
    </xf>
    <xf numFmtId="236" fontId="35" fillId="0" borderId="3706">
      <alignment horizontal="center" vertical="center"/>
      <protection locked="0"/>
    </xf>
    <xf numFmtId="235" fontId="35" fillId="0" borderId="3706">
      <alignment horizontal="center" vertical="center"/>
      <protection locked="0"/>
    </xf>
    <xf numFmtId="234" fontId="35" fillId="0" borderId="3706">
      <alignment horizontal="center" vertical="center"/>
      <protection locked="0"/>
    </xf>
    <xf numFmtId="233" fontId="35" fillId="0" borderId="3706">
      <alignment horizontal="center" vertical="center"/>
      <protection locked="0"/>
    </xf>
    <xf numFmtId="15" fontId="35" fillId="0" borderId="3706">
      <alignment horizontal="center" vertical="center"/>
      <protection locked="0"/>
    </xf>
    <xf numFmtId="232" fontId="35" fillId="0" borderId="3706">
      <alignment horizontal="center" vertical="center"/>
      <protection locked="0"/>
    </xf>
    <xf numFmtId="0" fontId="95" fillId="0" borderId="3705" applyNumberFormat="0" applyFill="0" applyAlignment="0" applyProtection="0"/>
    <xf numFmtId="4" fontId="27" fillId="19" borderId="3704" applyNumberFormat="0" applyProtection="0">
      <alignment horizontal="left" vertical="center" indent="1"/>
    </xf>
    <xf numFmtId="1" fontId="3" fillId="1" borderId="3675">
      <protection locked="0"/>
    </xf>
    <xf numFmtId="4" fontId="27" fillId="19" borderId="3704" applyNumberFormat="0" applyProtection="0">
      <alignment horizontal="left" vertical="center" indent="1"/>
    </xf>
    <xf numFmtId="311" fontId="219" fillId="0" borderId="3676" applyBorder="0">
      <protection locked="0"/>
    </xf>
    <xf numFmtId="1" fontId="3" fillId="1" borderId="3699">
      <protection locked="0"/>
    </xf>
    <xf numFmtId="311" fontId="219" fillId="0" borderId="3700" applyBorder="0">
      <protection locked="0"/>
    </xf>
    <xf numFmtId="323" fontId="3" fillId="23" borderId="3677" applyFill="0" applyBorder="0" applyAlignment="0">
      <alignment horizontal="centerContinuous"/>
    </xf>
    <xf numFmtId="0" fontId="148" fillId="0" borderId="3678" applyNumberFormat="0" applyAlignment="0" applyProtection="0">
      <alignment horizontal="left" vertical="center"/>
    </xf>
    <xf numFmtId="323" fontId="3" fillId="23" borderId="3701" applyFill="0" applyBorder="0" applyAlignment="0">
      <alignment horizontal="centerContinuous"/>
    </xf>
    <xf numFmtId="0" fontId="85" fillId="0" borderId="3685"/>
    <xf numFmtId="274" fontId="35" fillId="0" borderId="3684"/>
    <xf numFmtId="240" fontId="26" fillId="0" borderId="3679" applyFill="0"/>
    <xf numFmtId="240" fontId="26" fillId="0" borderId="3703" applyFill="0"/>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232" fontId="35" fillId="0" borderId="3681">
      <alignment horizontal="center" vertical="center"/>
      <protection locked="0"/>
    </xf>
    <xf numFmtId="0" fontId="95" fillId="0" borderId="3680" applyNumberFormat="0" applyFill="0" applyAlignment="0" applyProtection="0"/>
    <xf numFmtId="0" fontId="95" fillId="0" borderId="3716" applyNumberFormat="0" applyFill="0" applyAlignment="0" applyProtection="0"/>
    <xf numFmtId="232" fontId="35" fillId="0" borderId="3717">
      <alignment horizontal="center" vertical="center"/>
      <protection locked="0"/>
    </xf>
    <xf numFmtId="15" fontId="35" fillId="0" borderId="3717">
      <alignment horizontal="center" vertical="center"/>
      <protection locked="0"/>
    </xf>
    <xf numFmtId="233"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236" fontId="35" fillId="0" borderId="3717">
      <alignment horizontal="center"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0" fontId="103" fillId="38" borderId="3718"/>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44" fontId="85" fillId="0" borderId="3695"/>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4" fontId="85" fillId="0" borderId="3683"/>
    <xf numFmtId="0" fontId="85" fillId="0" borderId="3721"/>
    <xf numFmtId="240" fontId="26" fillId="0" borderId="3679" applyFill="0"/>
    <xf numFmtId="274" fontId="35" fillId="0" borderId="3684"/>
    <xf numFmtId="0" fontId="148" fillId="0" borderId="3714" applyNumberFormat="0" applyAlignment="0" applyProtection="0">
      <alignment horizontal="left" vertical="center"/>
    </xf>
    <xf numFmtId="323" fontId="3" fillId="23" borderId="3713" applyFill="0" applyBorder="0" applyAlignment="0">
      <alignment horizontal="centerContinuous"/>
    </xf>
    <xf numFmtId="1" fontId="3" fillId="1" borderId="3711">
      <protection locked="0"/>
    </xf>
    <xf numFmtId="0" fontId="148" fillId="0" borderId="3690" applyNumberFormat="0" applyAlignment="0" applyProtection="0">
      <alignment horizontal="left" vertical="center"/>
    </xf>
    <xf numFmtId="0" fontId="85" fillId="0" borderId="3685"/>
    <xf numFmtId="4" fontId="27" fillId="19" borderId="3704" applyNumberFormat="0" applyProtection="0">
      <alignment horizontal="left" vertical="center" indent="1"/>
    </xf>
    <xf numFmtId="4" fontId="27" fillId="19" borderId="3704" applyNumberFormat="0" applyProtection="0">
      <alignment horizontal="left" vertical="center" indent="1"/>
    </xf>
    <xf numFmtId="232" fontId="35" fillId="0" borderId="3717">
      <alignment horizontal="center" vertical="center"/>
      <protection locked="0"/>
    </xf>
    <xf numFmtId="15"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0" fontId="35" fillId="0" borderId="3717">
      <alignment vertical="center"/>
      <protection locked="0"/>
    </xf>
    <xf numFmtId="232" fontId="35" fillId="0" borderId="3717">
      <alignment horizontal="right" vertical="center"/>
      <protection locked="0"/>
    </xf>
    <xf numFmtId="237" fontId="35" fillId="0" borderId="3717">
      <alignment horizontal="right" vertical="center"/>
      <protection locked="0"/>
    </xf>
    <xf numFmtId="234" fontId="35" fillId="0" borderId="3717">
      <alignment horizontal="right" vertical="center"/>
      <protection locked="0"/>
    </xf>
    <xf numFmtId="236" fontId="35" fillId="0" borderId="3717">
      <alignment horizontal="right" vertical="center"/>
      <protection locked="0"/>
    </xf>
    <xf numFmtId="0" fontId="103" fillId="38" borderId="3718"/>
    <xf numFmtId="244" fontId="85" fillId="0" borderId="3719"/>
    <xf numFmtId="274" fontId="35" fillId="0" borderId="3720"/>
    <xf numFmtId="311" fontId="219" fillId="0" borderId="3700" applyBorder="0">
      <protection locked="0"/>
    </xf>
    <xf numFmtId="0" fontId="148" fillId="0" borderId="3678" applyNumberFormat="0" applyAlignment="0" applyProtection="0">
      <alignment horizontal="left" vertical="center"/>
    </xf>
    <xf numFmtId="0" fontId="95" fillId="0" borderId="3716" applyNumberFormat="0" applyFill="0" applyAlignment="0" applyProtection="0"/>
    <xf numFmtId="15" fontId="35" fillId="0" borderId="3717">
      <alignment horizontal="center" vertical="center"/>
      <protection locked="0"/>
    </xf>
    <xf numFmtId="234" fontId="35" fillId="0" borderId="3717">
      <alignment horizontal="center" vertical="center"/>
      <protection locked="0"/>
    </xf>
    <xf numFmtId="236" fontId="35" fillId="0" borderId="3717">
      <alignment horizontal="center" vertical="center"/>
      <protection locked="0"/>
    </xf>
    <xf numFmtId="232" fontId="35" fillId="0" borderId="3717">
      <alignment horizontal="right" vertical="center"/>
      <protection locked="0"/>
    </xf>
    <xf numFmtId="237" fontId="35" fillId="0" borderId="3717">
      <alignment horizontal="right" vertical="center"/>
      <protection locked="0"/>
    </xf>
    <xf numFmtId="233" fontId="35" fillId="0" borderId="3717">
      <alignment horizontal="right" vertical="center"/>
      <protection locked="0"/>
    </xf>
    <xf numFmtId="234" fontId="35" fillId="0" borderId="3717">
      <alignment horizontal="right" vertical="center"/>
      <protection locked="0"/>
    </xf>
    <xf numFmtId="236" fontId="35" fillId="0" borderId="3717">
      <alignment horizontal="right" vertical="center"/>
      <protection locked="0"/>
    </xf>
    <xf numFmtId="0" fontId="103" fillId="38" borderId="3718"/>
    <xf numFmtId="311" fontId="219" fillId="0" borderId="3688" applyBorder="0">
      <protection locked="0"/>
    </xf>
    <xf numFmtId="323" fontId="3" fillId="23" borderId="3677" applyFill="0" applyBorder="0" applyAlignment="0">
      <alignment horizontal="centerContinuous"/>
    </xf>
    <xf numFmtId="1" fontId="3" fillId="1" borderId="3687">
      <protection locked="0"/>
    </xf>
    <xf numFmtId="311" fontId="219" fillId="0" borderId="3712" applyBorder="0">
      <protection locked="0"/>
    </xf>
    <xf numFmtId="232" fontId="35" fillId="0" borderId="3717">
      <alignment horizontal="center" vertical="center"/>
      <protection locked="0"/>
    </xf>
    <xf numFmtId="15" fontId="35" fillId="0" borderId="3717">
      <alignment horizontal="center" vertical="center"/>
      <protection locked="0"/>
    </xf>
    <xf numFmtId="4" fontId="27" fillId="19" borderId="3698" applyNumberFormat="0" applyProtection="0">
      <alignment horizontal="left" vertical="center" indent="1"/>
    </xf>
    <xf numFmtId="4" fontId="27" fillId="19" borderId="3698" applyNumberFormat="0" applyProtection="0">
      <alignment horizontal="left" vertical="center" indent="1"/>
    </xf>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311" fontId="219" fillId="0" borderId="3676" applyBorder="0">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0" fontId="103" fillId="38" borderId="3694"/>
    <xf numFmtId="1" fontId="3" fillId="1" borderId="3675">
      <protection locked="0"/>
    </xf>
    <xf numFmtId="244" fontId="85" fillId="0" borderId="3695"/>
    <xf numFmtId="0" fontId="85" fillId="0" borderId="3697"/>
    <xf numFmtId="311" fontId="219" fillId="0" borderId="3688" applyBorder="0">
      <protection locked="0"/>
    </xf>
    <xf numFmtId="0" fontId="95" fillId="0" borderId="3692" applyNumberFormat="0" applyFill="0" applyAlignment="0" applyProtection="0"/>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244" fontId="85" fillId="0" borderId="3695"/>
    <xf numFmtId="0" fontId="85" fillId="0" borderId="3697"/>
    <xf numFmtId="185" fontId="47" fillId="57" borderId="3439" applyFont="0" applyFill="0" applyBorder="0" applyAlignment="0" applyProtection="0">
      <protection locked="0"/>
    </xf>
    <xf numFmtId="236" fontId="35" fillId="0" borderId="3717">
      <alignment horizontal="center" vertical="center"/>
      <protection locked="0"/>
    </xf>
    <xf numFmtId="274" fontId="35" fillId="0" borderId="3720"/>
    <xf numFmtId="235" fontId="35" fillId="0" borderId="3717">
      <alignment horizontal="center" vertical="center"/>
      <protection locked="0"/>
    </xf>
    <xf numFmtId="4" fontId="27" fillId="19" borderId="3596" applyNumberFormat="0" applyProtection="0">
      <alignment horizontal="left" vertical="center" indent="1"/>
    </xf>
    <xf numFmtId="244" fontId="85" fillId="0" borderId="3719"/>
    <xf numFmtId="4" fontId="27" fillId="19" borderId="3686" applyNumberFormat="0" applyProtection="0">
      <alignment horizontal="left" vertical="center" indent="1"/>
    </xf>
    <xf numFmtId="1" fontId="3" fillId="1" borderId="4143">
      <protection locked="0"/>
    </xf>
    <xf numFmtId="0" fontId="88" fillId="0" borderId="3487"/>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0" fontId="103" fillId="38" borderId="3610"/>
    <xf numFmtId="244" fontId="85" fillId="0" borderId="3587"/>
    <xf numFmtId="274" fontId="35" fillId="0" borderId="3612"/>
    <xf numFmtId="0" fontId="85" fillId="0" borderId="3613"/>
    <xf numFmtId="175" fontId="3" fillId="9" borderId="3487" applyNumberFormat="0" applyFont="0" applyBorder="0" applyAlignment="0">
      <alignment horizontal="centerContinuous"/>
    </xf>
    <xf numFmtId="0" fontId="148" fillId="0" borderId="3487">
      <alignment horizontal="left" vertical="center"/>
    </xf>
    <xf numFmtId="237" fontId="35" fillId="0" borderId="3717">
      <alignment horizontal="right" vertical="center"/>
      <protection locked="0"/>
    </xf>
    <xf numFmtId="311" fontId="219" fillId="0" borderId="3676" applyBorder="0">
      <protection locked="0"/>
    </xf>
    <xf numFmtId="1" fontId="3" fillId="1" borderId="3615">
      <protection locked="0"/>
    </xf>
    <xf numFmtId="1" fontId="3" fillId="1" borderId="4107">
      <protection locked="0"/>
    </xf>
    <xf numFmtId="237" fontId="35" fillId="0" borderId="3693">
      <alignment horizontal="right" vertical="center"/>
      <protection locked="0"/>
    </xf>
    <xf numFmtId="0" fontId="103" fillId="38" borderId="3694"/>
    <xf numFmtId="0" fontId="88" fillId="0" borderId="3487"/>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4" fontId="85" fillId="0" borderId="3683"/>
    <xf numFmtId="274" fontId="35" fillId="0" borderId="3696"/>
    <xf numFmtId="240" fontId="26" fillId="0" borderId="3691" applyFill="0"/>
    <xf numFmtId="274" fontId="35" fillId="0" borderId="3684"/>
    <xf numFmtId="0" fontId="85" fillId="0" borderId="3697"/>
    <xf numFmtId="0" fontId="85" fillId="0" borderId="3685"/>
    <xf numFmtId="323" fontId="3" fillId="23" borderId="3689" applyFill="0" applyBorder="0" applyAlignment="0">
      <alignment horizontal="centerContinuous"/>
    </xf>
    <xf numFmtId="175" fontId="3" fillId="9" borderId="3487" applyNumberFormat="0" applyFont="0" applyBorder="0" applyAlignment="0">
      <alignment horizontal="centerContinuous"/>
    </xf>
    <xf numFmtId="236" fontId="35" fillId="0" borderId="3717">
      <alignment horizontal="center" vertical="center"/>
      <protection locked="0"/>
    </xf>
    <xf numFmtId="233" fontId="35" fillId="0" borderId="3717">
      <alignment horizontal="right" vertical="center"/>
      <protection locked="0"/>
    </xf>
    <xf numFmtId="0" fontId="148" fillId="0" borderId="3487">
      <alignment horizontal="left" vertical="center"/>
    </xf>
    <xf numFmtId="233" fontId="35" fillId="0" borderId="3717">
      <alignment horizontal="center" vertical="center"/>
      <protection locked="0"/>
    </xf>
    <xf numFmtId="4" fontId="27" fillId="19" borderId="3704" applyNumberFormat="0" applyProtection="0">
      <alignment horizontal="left" vertical="center" indent="1"/>
    </xf>
    <xf numFmtId="0" fontId="95" fillId="0" borderId="3692" applyNumberFormat="0" applyFill="0" applyAlignment="0" applyProtection="0"/>
    <xf numFmtId="234" fontId="35" fillId="0" borderId="3693">
      <alignment horizontal="center" vertical="center"/>
      <protection locked="0"/>
    </xf>
    <xf numFmtId="311" fontId="219" fillId="0" borderId="3676" applyBorder="0">
      <protection locked="0"/>
    </xf>
    <xf numFmtId="236" fontId="35" fillId="0" borderId="3693">
      <alignment horizontal="right" vertical="center"/>
      <protection locked="0"/>
    </xf>
    <xf numFmtId="4" fontId="27" fillId="19" borderId="3686" applyNumberFormat="0" applyProtection="0">
      <alignment horizontal="left" vertical="center" indent="1"/>
    </xf>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0" fontId="26" fillId="0" borderId="3583" applyFill="0"/>
    <xf numFmtId="274" fontId="35" fillId="0" borderId="3684"/>
    <xf numFmtId="0" fontId="85" fillId="0" borderId="3685"/>
    <xf numFmtId="0" fontId="148" fillId="0" borderId="3678" applyNumberFormat="0" applyAlignment="0" applyProtection="0">
      <alignment horizontal="left" vertical="center"/>
    </xf>
    <xf numFmtId="323" fontId="3" fillId="23" borderId="3677" applyFill="0" applyBorder="0" applyAlignment="0">
      <alignment horizontal="centerContinuous"/>
    </xf>
    <xf numFmtId="311" fontId="219" fillId="0" borderId="3676" applyBorder="0">
      <protection locked="0"/>
    </xf>
    <xf numFmtId="274" fontId="35" fillId="0" borderId="3684"/>
    <xf numFmtId="0" fontId="85" fillId="0" borderId="3685"/>
    <xf numFmtId="0" fontId="148" fillId="0" borderId="3702" applyNumberFormat="0" applyAlignment="0" applyProtection="0">
      <alignment horizontal="left" vertical="center"/>
    </xf>
    <xf numFmtId="311" fontId="219" fillId="0" borderId="3676" applyBorder="0">
      <protection locked="0"/>
    </xf>
    <xf numFmtId="232" fontId="35" fillId="0" borderId="3717">
      <alignment horizontal="right" vertical="center"/>
      <protection locked="0"/>
    </xf>
    <xf numFmtId="4" fontId="27" fillId="19" borderId="3686" applyNumberFormat="0" applyProtection="0">
      <alignment horizontal="left" vertical="center" indent="1"/>
    </xf>
    <xf numFmtId="0" fontId="85" fillId="0" borderId="3721"/>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0" fontId="26" fillId="0" borderId="3679" applyFill="0"/>
    <xf numFmtId="274" fontId="35" fillId="0" borderId="3684"/>
    <xf numFmtId="0" fontId="85" fillId="0" borderId="3685"/>
    <xf numFmtId="0" fontId="148" fillId="0" borderId="3678" applyNumberFormat="0" applyAlignment="0" applyProtection="0">
      <alignment horizontal="left" vertical="center"/>
    </xf>
    <xf numFmtId="323" fontId="3" fillId="23" borderId="3677" applyFill="0" applyBorder="0" applyAlignment="0">
      <alignment horizontal="centerContinuous"/>
    </xf>
    <xf numFmtId="311" fontId="219" fillId="0" borderId="3676" applyBorder="0">
      <protection locked="0"/>
    </xf>
    <xf numFmtId="0" fontId="35" fillId="0" borderId="3717">
      <alignment vertical="center"/>
      <protection locked="0"/>
    </xf>
    <xf numFmtId="233" fontId="35" fillId="0" borderId="3717">
      <alignment horizontal="center" vertical="center"/>
      <protection locked="0"/>
    </xf>
    <xf numFmtId="235" fontId="35" fillId="0" borderId="3717">
      <alignment horizontal="right" vertical="center"/>
      <protection locked="0"/>
    </xf>
    <xf numFmtId="0" fontId="85" fillId="0" borderId="3721"/>
    <xf numFmtId="232" fontId="35" fillId="0" borderId="3717">
      <alignment horizontal="center" vertical="center"/>
      <protection locked="0"/>
    </xf>
    <xf numFmtId="233" fontId="35" fillId="0" borderId="3717">
      <alignment horizontal="center" vertical="center"/>
      <protection locked="0"/>
    </xf>
    <xf numFmtId="235" fontId="35" fillId="0" borderId="3717">
      <alignment horizontal="center" vertical="center"/>
      <protection locked="0"/>
    </xf>
    <xf numFmtId="0" fontId="35" fillId="0" borderId="3717">
      <alignment vertical="center"/>
      <protection locked="0"/>
    </xf>
    <xf numFmtId="235" fontId="35" fillId="0" borderId="3717">
      <alignment horizontal="right" vertical="center"/>
      <protection locked="0"/>
    </xf>
    <xf numFmtId="244" fontId="85" fillId="0" borderId="3719"/>
    <xf numFmtId="311" fontId="219" fillId="0" borderId="3688" applyBorder="0">
      <protection locked="0"/>
    </xf>
    <xf numFmtId="4" fontId="27" fillId="19" borderId="3698" applyNumberFormat="0" applyProtection="0">
      <alignment horizontal="left" vertical="center" indent="1"/>
    </xf>
    <xf numFmtId="0" fontId="95" fillId="0" borderId="3692" applyNumberFormat="0" applyFill="0" applyAlignment="0" applyProtection="0"/>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274" fontId="35" fillId="0" borderId="3696"/>
    <xf numFmtId="0" fontId="85" fillId="0" borderId="3697"/>
    <xf numFmtId="311" fontId="219" fillId="0" borderId="3688" applyBorder="0">
      <protection locked="0"/>
    </xf>
    <xf numFmtId="4" fontId="27" fillId="19" borderId="3704" applyNumberFormat="0" applyProtection="0">
      <alignment horizontal="left" vertical="center" indent="1"/>
    </xf>
    <xf numFmtId="311" fontId="219" fillId="0" borderId="3676" applyBorder="0">
      <protection locked="0"/>
    </xf>
    <xf numFmtId="311" fontId="219" fillId="0" borderId="3676" applyBorder="0">
      <protection locked="0"/>
    </xf>
    <xf numFmtId="237" fontId="35" fillId="0" borderId="3717">
      <alignment horizontal="right" vertical="center"/>
      <protection locked="0"/>
    </xf>
    <xf numFmtId="233" fontId="35" fillId="0" borderId="3717">
      <alignment horizontal="right"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0" fontId="103" fillId="38" borderId="3718"/>
    <xf numFmtId="274" fontId="35" fillId="0" borderId="3720"/>
    <xf numFmtId="0" fontId="85" fillId="0" borderId="3721"/>
    <xf numFmtId="0" fontId="148" fillId="0" borderId="3714" applyNumberFormat="0" applyAlignment="0" applyProtection="0">
      <alignment horizontal="left" vertical="center"/>
    </xf>
    <xf numFmtId="323" fontId="3" fillId="23" borderId="3713" applyFill="0" applyBorder="0" applyAlignment="0">
      <alignment horizontal="centerContinuous"/>
    </xf>
    <xf numFmtId="311" fontId="219" fillId="0" borderId="3700" applyBorder="0">
      <protection locked="0"/>
    </xf>
    <xf numFmtId="15" fontId="35" fillId="0" borderId="3922">
      <alignment horizontal="center" vertical="center"/>
      <protection locked="0"/>
    </xf>
    <xf numFmtId="235" fontId="35" fillId="0" borderId="4065">
      <alignment horizontal="right" vertical="center"/>
      <protection locked="0"/>
    </xf>
    <xf numFmtId="0" fontId="115" fillId="18" borderId="3446" applyProtection="0">
      <alignment horizontal="right"/>
      <protection locked="0"/>
    </xf>
    <xf numFmtId="0" fontId="104" fillId="43" borderId="3439" applyProtection="0"/>
    <xf numFmtId="244" fontId="85" fillId="0" borderId="3755"/>
    <xf numFmtId="274" fontId="35" fillId="0" borderId="3756"/>
    <xf numFmtId="0" fontId="147" fillId="10" borderId="3439">
      <alignment horizontal="right"/>
    </xf>
    <xf numFmtId="10" fontId="3" fillId="57" borderId="3439" applyNumberFormat="0" applyFont="0" applyBorder="0" applyAlignment="0" applyProtection="0">
      <protection locked="0"/>
    </xf>
    <xf numFmtId="0" fontId="85" fillId="0" borderId="3757"/>
    <xf numFmtId="0" fontId="85" fillId="0" borderId="3781"/>
    <xf numFmtId="4" fontId="27" fillId="19" borderId="3722" applyNumberFormat="0" applyProtection="0">
      <alignment horizontal="left" vertical="center" indent="1"/>
    </xf>
    <xf numFmtId="237" fontId="35" fillId="0" borderId="3765">
      <alignment horizontal="right" vertical="center"/>
      <protection locked="0"/>
    </xf>
    <xf numFmtId="0" fontId="35" fillId="0" borderId="3765">
      <alignment vertical="center"/>
      <protection locked="0"/>
    </xf>
    <xf numFmtId="233" fontId="35" fillId="0" borderId="3922">
      <alignment horizontal="center"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3765">
      <alignment horizontal="center" vertical="center"/>
      <protection locked="0"/>
    </xf>
    <xf numFmtId="0" fontId="103" fillId="38" borderId="3766"/>
    <xf numFmtId="4" fontId="27" fillId="19" borderId="3770" applyNumberFormat="0" applyProtection="0">
      <alignment horizontal="left" vertical="center" indent="1"/>
    </xf>
    <xf numFmtId="309" fontId="156" fillId="6" borderId="3439"/>
    <xf numFmtId="233" fontId="35" fillId="0" borderId="3777">
      <alignment horizontal="right" vertical="center"/>
      <protection locked="0"/>
    </xf>
    <xf numFmtId="15" fontId="35" fillId="0" borderId="3765">
      <alignment horizontal="center" vertical="center"/>
      <protection locked="0"/>
    </xf>
    <xf numFmtId="0" fontId="95" fillId="0" borderId="3776" applyNumberFormat="0" applyFill="0" applyAlignment="0" applyProtection="0"/>
    <xf numFmtId="236" fontId="35" fillId="0" borderId="3777">
      <alignment horizontal="right" vertical="center"/>
      <protection locked="0"/>
    </xf>
    <xf numFmtId="15" fontId="35" fillId="0" borderId="3777">
      <alignment horizontal="center" vertical="center"/>
      <protection locked="0"/>
    </xf>
    <xf numFmtId="246" fontId="48" fillId="0" borderId="3445"/>
    <xf numFmtId="274" fontId="35" fillId="0" borderId="3780"/>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3729">
      <alignment horizontal="center" vertical="center"/>
      <protection locked="0"/>
    </xf>
    <xf numFmtId="15" fontId="35" fillId="0" borderId="3729">
      <alignment horizontal="center" vertical="center"/>
      <protection locked="0"/>
    </xf>
    <xf numFmtId="232" fontId="35" fillId="0" borderId="3729">
      <alignment horizontal="center" vertical="center"/>
      <protection locked="0"/>
    </xf>
    <xf numFmtId="0" fontId="95" fillId="0" borderId="3728" applyNumberFormat="0" applyFill="0" applyAlignment="0" applyProtection="0"/>
    <xf numFmtId="0" fontId="88" fillId="0" borderId="3487"/>
    <xf numFmtId="4" fontId="27" fillId="19" borderId="3746" applyNumberFormat="0" applyProtection="0">
      <alignment horizontal="left" vertical="center" indent="1"/>
    </xf>
    <xf numFmtId="234" fontId="35" fillId="0" borderId="3765">
      <alignment horizontal="right" vertical="center"/>
      <protection locked="0"/>
    </xf>
    <xf numFmtId="237" fontId="35" fillId="0" borderId="3922">
      <alignment horizontal="right" vertical="center"/>
      <protection locked="0"/>
    </xf>
    <xf numFmtId="235" fontId="35" fillId="0" borderId="3777">
      <alignment horizontal="right" vertical="center"/>
      <protection locked="0"/>
    </xf>
    <xf numFmtId="236" fontId="35" fillId="0" borderId="3765">
      <alignment horizontal="center" vertical="center"/>
      <protection locked="0"/>
    </xf>
    <xf numFmtId="233" fontId="35" fillId="0" borderId="3765">
      <alignment horizontal="center" vertical="center"/>
      <protection locked="0"/>
    </xf>
    <xf numFmtId="0" fontId="95" fillId="0" borderId="3764" applyNumberFormat="0" applyFill="0" applyAlignment="0" applyProtection="0"/>
    <xf numFmtId="0" fontId="3" fillId="11" borderId="3444" applyNumberFormat="0">
      <alignment horizontal="left" vertical="center"/>
    </xf>
    <xf numFmtId="4" fontId="27" fillId="19" borderId="3734" applyNumberFormat="0" applyProtection="0">
      <alignment horizontal="left" vertical="center" indent="1"/>
    </xf>
    <xf numFmtId="4" fontId="27" fillId="19" borderId="3782" applyNumberFormat="0" applyProtection="0">
      <alignment horizontal="left" vertical="center" indent="1"/>
    </xf>
    <xf numFmtId="232" fontId="35" fillId="0" borderId="3777">
      <alignment horizontal="center" vertical="center"/>
      <protection locked="0"/>
    </xf>
    <xf numFmtId="232" fontId="35" fillId="0" borderId="3777">
      <alignment horizontal="center" vertical="center"/>
      <protection locked="0"/>
    </xf>
    <xf numFmtId="0" fontId="85" fillId="0" borderId="3769"/>
    <xf numFmtId="244" fontId="85" fillId="0" borderId="3767"/>
    <xf numFmtId="236" fontId="35" fillId="0" borderId="3765">
      <alignment horizontal="right" vertical="center"/>
      <protection locked="0"/>
    </xf>
    <xf numFmtId="234" fontId="35" fillId="0" borderId="3765">
      <alignment horizontal="right" vertical="center"/>
      <protection locked="0"/>
    </xf>
    <xf numFmtId="237" fontId="35" fillId="0" borderId="3765">
      <alignment horizontal="right" vertical="center"/>
      <protection locked="0"/>
    </xf>
    <xf numFmtId="232" fontId="35" fillId="0" borderId="3765">
      <alignment horizontal="right" vertical="center"/>
      <protection locked="0"/>
    </xf>
    <xf numFmtId="236" fontId="35" fillId="0" borderId="3765">
      <alignment horizontal="center" vertical="center"/>
      <protection locked="0"/>
    </xf>
    <xf numFmtId="235" fontId="35" fillId="0" borderId="3765">
      <alignment horizontal="center" vertical="center"/>
      <protection locked="0"/>
    </xf>
    <xf numFmtId="233" fontId="35" fillId="0" borderId="3765">
      <alignment horizontal="center" vertical="center"/>
      <protection locked="0"/>
    </xf>
    <xf numFmtId="15" fontId="35" fillId="0" borderId="3765">
      <alignment horizontal="center" vertical="center"/>
      <protection locked="0"/>
    </xf>
    <xf numFmtId="232" fontId="35" fillId="0" borderId="3765">
      <alignment horizontal="center" vertical="center"/>
      <protection locked="0"/>
    </xf>
    <xf numFmtId="0" fontId="95" fillId="0" borderId="3764" applyNumberFormat="0" applyFill="0" applyAlignment="0" applyProtection="0"/>
    <xf numFmtId="237" fontId="35" fillId="0" borderId="3777">
      <alignment horizontal="right" vertical="center"/>
      <protection locked="0"/>
    </xf>
    <xf numFmtId="4" fontId="27" fillId="19" borderId="3770" applyNumberFormat="0" applyProtection="0">
      <alignment horizontal="left" vertical="center" indent="1"/>
    </xf>
    <xf numFmtId="0" fontId="85" fillId="0" borderId="3781"/>
    <xf numFmtId="0" fontId="95" fillId="0" borderId="3776" applyNumberFormat="0" applyFill="0" applyAlignment="0" applyProtection="0"/>
    <xf numFmtId="4" fontId="27" fillId="19" borderId="3770" applyNumberFormat="0" applyProtection="0">
      <alignment horizontal="left" vertical="center" indent="1"/>
    </xf>
    <xf numFmtId="1" fontId="3" fillId="1" borderId="3735">
      <protection locked="0"/>
    </xf>
    <xf numFmtId="244" fontId="85" fillId="0" borderId="3779"/>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311" fontId="219" fillId="0" borderId="3736" applyBorder="0">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0" fontId="95" fillId="0" borderId="3776" applyNumberFormat="0" applyFill="0" applyAlignment="0" applyProtection="0"/>
    <xf numFmtId="311" fontId="219" fillId="0" borderId="3772" applyBorder="0">
      <protection locked="0"/>
    </xf>
    <xf numFmtId="0" fontId="85" fillId="0" borderId="3781"/>
    <xf numFmtId="274" fontId="35" fillId="0" borderId="3780"/>
    <xf numFmtId="235" fontId="35" fillId="0" borderId="3777">
      <alignment horizontal="right" vertical="center"/>
      <protection locked="0"/>
    </xf>
    <xf numFmtId="233"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 fontId="3" fillId="1" borderId="3759">
      <protection locked="0"/>
    </xf>
    <xf numFmtId="311" fontId="219" fillId="0" borderId="3760" applyBorder="0">
      <protection locked="0"/>
    </xf>
    <xf numFmtId="323" fontId="3" fillId="23" borderId="3737" applyFill="0" applyBorder="0" applyAlignment="0">
      <alignment horizontal="centerContinuous"/>
    </xf>
    <xf numFmtId="1" fontId="3" fillId="1" borderId="3771">
      <protection locked="0"/>
    </xf>
    <xf numFmtId="0" fontId="148" fillId="0" borderId="3738" applyNumberFormat="0" applyAlignment="0" applyProtection="0">
      <alignment horizontal="left" vertical="center"/>
    </xf>
    <xf numFmtId="323" fontId="3" fillId="23" borderId="3761" applyFill="0" applyBorder="0" applyAlignment="0">
      <alignment horizontal="centerContinuous"/>
    </xf>
    <xf numFmtId="0" fontId="148" fillId="0" borderId="3762" applyNumberFormat="0" applyAlignment="0" applyProtection="0">
      <alignment horizontal="left" vertical="center"/>
    </xf>
    <xf numFmtId="323" fontId="3" fillId="23" borderId="3773" applyFill="0" applyBorder="0" applyAlignment="0">
      <alignment horizontal="centerContinuous"/>
    </xf>
    <xf numFmtId="0" fontId="85" fillId="0" borderId="3745"/>
    <xf numFmtId="327" fontId="48" fillId="69" borderId="3461" applyNumberFormat="0" applyAlignment="0">
      <alignment vertical="center"/>
      <protection locked="0"/>
    </xf>
    <xf numFmtId="0" fontId="85" fillId="0" borderId="3781"/>
    <xf numFmtId="274" fontId="35" fillId="0" borderId="3768"/>
    <xf numFmtId="240" fontId="26" fillId="0" borderId="3763" applyFill="0"/>
    <xf numFmtId="261" fontId="48" fillId="0" borderId="3445"/>
    <xf numFmtId="274" fontId="35" fillId="0" borderId="3744"/>
    <xf numFmtId="240" fontId="26" fillId="0" borderId="3739" applyFill="0"/>
    <xf numFmtId="240" fontId="26" fillId="0" borderId="3775"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3767"/>
    <xf numFmtId="246" fontId="48" fillId="0" borderId="3445"/>
    <xf numFmtId="0" fontId="103" fillId="38" borderId="3766"/>
    <xf numFmtId="236" fontId="35" fillId="0" borderId="3765">
      <alignment horizontal="right" vertical="center"/>
      <protection locked="0"/>
    </xf>
    <xf numFmtId="235" fontId="35" fillId="0" borderId="3765">
      <alignment horizontal="right" vertical="center"/>
      <protection locked="0"/>
    </xf>
    <xf numFmtId="234" fontId="35" fillId="0" borderId="3765">
      <alignment horizontal="right" vertical="center"/>
      <protection locked="0"/>
    </xf>
    <xf numFmtId="233" fontId="35" fillId="0" borderId="3765">
      <alignment horizontal="right" vertical="center"/>
      <protection locked="0"/>
    </xf>
    <xf numFmtId="237" fontId="35" fillId="0" borderId="3765">
      <alignment horizontal="right" vertical="center"/>
      <protection locked="0"/>
    </xf>
    <xf numFmtId="232" fontId="35" fillId="0" borderId="3765">
      <alignment horizontal="right" vertical="center"/>
      <protection locked="0"/>
    </xf>
    <xf numFmtId="0" fontId="35" fillId="0" borderId="3765">
      <alignment vertical="center"/>
      <protection locked="0"/>
    </xf>
    <xf numFmtId="236" fontId="35" fillId="0" borderId="3765">
      <alignment horizontal="center" vertical="center"/>
      <protection locked="0"/>
    </xf>
    <xf numFmtId="235" fontId="35" fillId="0" borderId="3765">
      <alignment horizontal="center" vertical="center"/>
      <protection locked="0"/>
    </xf>
    <xf numFmtId="234" fontId="35" fillId="0" borderId="3765">
      <alignment horizontal="center" vertical="center"/>
      <protection locked="0"/>
    </xf>
    <xf numFmtId="233" fontId="35" fillId="0" borderId="3765">
      <alignment horizontal="center" vertical="center"/>
      <protection locked="0"/>
    </xf>
    <xf numFmtId="15" fontId="35" fillId="0" borderId="3765">
      <alignment horizontal="center" vertical="center"/>
      <protection locked="0"/>
    </xf>
    <xf numFmtId="232" fontId="35" fillId="0" borderId="3765">
      <alignment horizontal="center" vertical="center"/>
      <protection locked="0"/>
    </xf>
    <xf numFmtId="0" fontId="95" fillId="0" borderId="3764" applyNumberFormat="0" applyFill="0" applyAlignment="0" applyProtection="0"/>
    <xf numFmtId="244" fontId="85" fillId="0" borderId="3743"/>
    <xf numFmtId="0" fontId="103" fillId="38" borderId="3778"/>
    <xf numFmtId="234" fontId="35" fillId="0" borderId="3777">
      <alignment horizontal="righ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0" fontId="103" fillId="38" borderId="3742"/>
    <xf numFmtId="233" fontId="35" fillId="0" borderId="3777">
      <alignment horizontal="center" vertical="center"/>
      <protection locked="0"/>
    </xf>
    <xf numFmtId="236" fontId="35" fillId="0" borderId="3741">
      <alignment horizontal="right" vertical="center"/>
      <protection locked="0"/>
    </xf>
    <xf numFmtId="235" fontId="35" fillId="0" borderId="3741">
      <alignment horizontal="right" vertical="center"/>
      <protection locked="0"/>
    </xf>
    <xf numFmtId="234" fontId="35" fillId="0" borderId="3741">
      <alignment horizontal="right" vertical="center"/>
      <protection locked="0"/>
    </xf>
    <xf numFmtId="233" fontId="35" fillId="0" borderId="3741">
      <alignment horizontal="right" vertical="center"/>
      <protection locked="0"/>
    </xf>
    <xf numFmtId="237" fontId="35" fillId="0" borderId="3741">
      <alignment horizontal="right" vertical="center"/>
      <protection locked="0"/>
    </xf>
    <xf numFmtId="232" fontId="35" fillId="0" borderId="3741">
      <alignment horizontal="right" vertical="center"/>
      <protection locked="0"/>
    </xf>
    <xf numFmtId="0" fontId="35" fillId="0" borderId="3741">
      <alignment vertical="center"/>
      <protection locked="0"/>
    </xf>
    <xf numFmtId="236" fontId="35" fillId="0" borderId="3741">
      <alignment horizontal="center" vertical="center"/>
      <protection locked="0"/>
    </xf>
    <xf numFmtId="235" fontId="35" fillId="0" borderId="3741">
      <alignment horizontal="center" vertical="center"/>
      <protection locked="0"/>
    </xf>
    <xf numFmtId="234" fontId="35" fillId="0" borderId="3741">
      <alignment horizontal="center" vertical="center"/>
      <protection locked="0"/>
    </xf>
    <xf numFmtId="233" fontId="35" fillId="0" borderId="3741">
      <alignment horizontal="center" vertical="center"/>
      <protection locked="0"/>
    </xf>
    <xf numFmtId="15" fontId="35" fillId="0" borderId="3741">
      <alignment horizontal="center" vertical="center"/>
      <protection locked="0"/>
    </xf>
    <xf numFmtId="232" fontId="35" fillId="0" borderId="3741">
      <alignment horizontal="center" vertical="center"/>
      <protection locked="0"/>
    </xf>
    <xf numFmtId="0" fontId="95" fillId="0" borderId="3740" applyNumberFormat="0" applyFill="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2" fontId="35" fillId="0" borderId="3777">
      <alignment horizontal="right" vertical="center"/>
      <protection locked="0"/>
    </xf>
    <xf numFmtId="233" fontId="35" fillId="0" borderId="3777">
      <alignment horizontal="right" vertical="center"/>
      <protection locked="0"/>
    </xf>
    <xf numFmtId="235" fontId="35" fillId="0" borderId="3777">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3" fontId="79" fillId="10" borderId="3439" applyFont="0" applyAlignment="0" applyProtection="0"/>
    <xf numFmtId="0" fontId="103" fillId="38" borderId="3766"/>
    <xf numFmtId="244" fontId="85" fillId="0" borderId="3779"/>
    <xf numFmtId="244" fontId="85" fillId="0" borderId="3767"/>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44" fontId="85" fillId="0" borderId="375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261" fontId="48" fillId="0" borderId="3445"/>
    <xf numFmtId="240" fontId="26" fillId="0" borderId="3775" applyFill="0"/>
    <xf numFmtId="240" fontId="26" fillId="0" borderId="3763"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28" applyNumberFormat="0" applyFill="0" applyAlignment="0" applyProtection="0"/>
    <xf numFmtId="232" fontId="35" fillId="0" borderId="3729">
      <alignment horizontal="center" vertical="center"/>
      <protection locked="0"/>
    </xf>
    <xf numFmtId="15" fontId="35" fillId="0" borderId="3729">
      <alignment horizontal="center" vertical="center"/>
      <protection locked="0"/>
    </xf>
    <xf numFmtId="233" fontId="35" fillId="0" borderId="3729">
      <alignment horizontal="center" vertical="center"/>
      <protection locked="0"/>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0" fontId="35" fillId="0" borderId="3729">
      <alignment vertical="center"/>
      <protection locked="0"/>
    </xf>
    <xf numFmtId="232" fontId="35" fillId="0" borderId="3729">
      <alignment horizontal="right" vertical="center"/>
      <protection locked="0"/>
    </xf>
    <xf numFmtId="237" fontId="35" fillId="0" borderId="3729">
      <alignment horizontal="right" vertical="center"/>
      <protection locked="0"/>
    </xf>
    <xf numFmtId="233"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49" fontId="100" fillId="41" borderId="3439">
      <alignment horizontal="center"/>
    </xf>
    <xf numFmtId="0" fontId="103" fillId="38" borderId="3730"/>
    <xf numFmtId="0" fontId="104" fillId="43" borderId="3439" applyProtection="0"/>
    <xf numFmtId="1" fontId="109" fillId="9" borderId="3450"/>
    <xf numFmtId="244" fontId="85" fillId="0" borderId="3731"/>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3769"/>
    <xf numFmtId="250" fontId="48" fillId="0" borderId="3445"/>
    <xf numFmtId="253" fontId="48" fillId="0" borderId="3445"/>
    <xf numFmtId="254" fontId="48" fillId="0" borderId="3445"/>
    <xf numFmtId="232" fontId="35" fillId="0" borderId="4053">
      <alignment horizontal="right" vertical="center"/>
      <protection locked="0"/>
    </xf>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3727" applyFill="0"/>
    <xf numFmtId="274" fontId="35" fillId="0" borderId="3732"/>
    <xf numFmtId="323" fontId="3" fillId="23" borderId="3773" applyFill="0" applyBorder="0" applyAlignment="0">
      <alignment horizontal="centerContinuous"/>
    </xf>
    <xf numFmtId="0" fontId="85" fillId="0" borderId="3757"/>
    <xf numFmtId="172" fontId="55" fillId="9" borderId="3439">
      <alignment horizontal="right"/>
      <protection locked="0"/>
    </xf>
    <xf numFmtId="4" fontId="27" fillId="19" borderId="4046" applyNumberFormat="0" applyProtection="0">
      <alignment horizontal="left" vertical="center" indent="1"/>
    </xf>
    <xf numFmtId="4" fontId="27" fillId="19" borderId="4046" applyNumberFormat="0" applyProtection="0">
      <alignment horizontal="left" vertical="center" indent="1"/>
    </xf>
    <xf numFmtId="0" fontId="148" fillId="0" borderId="3762"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3771">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750" applyNumberFormat="0" applyAlignment="0" applyProtection="0">
      <alignment horizontal="left" vertical="center"/>
    </xf>
    <xf numFmtId="0" fontId="148" fillId="0" borderId="3487">
      <alignment horizontal="left" vertical="center"/>
    </xf>
    <xf numFmtId="0" fontId="147" fillId="10" borderId="3439">
      <alignment horizontal="right"/>
    </xf>
    <xf numFmtId="168" fontId="3" fillId="8" borderId="3439" applyNumberFormat="0" applyFont="0" applyBorder="0" applyAlignment="0" applyProtection="0"/>
    <xf numFmtId="236" fontId="35" fillId="0" borderId="4137">
      <alignment horizontal="right" vertical="center"/>
      <protection locked="0"/>
    </xf>
    <xf numFmtId="323" fontId="3" fillId="23" borderId="3749"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0" fontId="85" fillId="0" borderId="3733"/>
    <xf numFmtId="235" fontId="35" fillId="0" borderId="3777">
      <alignment horizontal="right" vertical="center"/>
      <protection locked="0"/>
    </xf>
    <xf numFmtId="0" fontId="103" fillId="38" borderId="3778"/>
    <xf numFmtId="244" fontId="85" fillId="0" borderId="3779"/>
    <xf numFmtId="274" fontId="35" fillId="0" borderId="3780"/>
    <xf numFmtId="10" fontId="3" fillId="6" borderId="3464">
      <alignment horizontal="right"/>
      <protection locked="0"/>
    </xf>
    <xf numFmtId="0" fontId="85" fillId="0" borderId="3781"/>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771">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175" fontId="80" fillId="0" borderId="3458">
      <alignment vertical="center"/>
    </xf>
    <xf numFmtId="4" fontId="27" fillId="19" borderId="3770" applyNumberFormat="0" applyProtection="0">
      <alignment horizontal="left" vertical="center" indent="1"/>
    </xf>
    <xf numFmtId="9" fontId="36" fillId="71" borderId="3439" applyProtection="0">
      <alignment horizontal="right"/>
      <protection locked="0"/>
    </xf>
    <xf numFmtId="311" fontId="219" fillId="0" borderId="3748" applyBorder="0">
      <protection locked="0"/>
    </xf>
    <xf numFmtId="0" fontId="59" fillId="74" borderId="3466">
      <alignment horizontal="left" vertical="center" wrapText="1"/>
    </xf>
    <xf numFmtId="1" fontId="3" fillId="1" borderId="3747">
      <protection locked="0"/>
    </xf>
    <xf numFmtId="0" fontId="35" fillId="0" borderId="3446" applyNumberFormat="0" applyFill="0" applyAlignment="0" applyProtection="0"/>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0" fontId="148" fillId="0" borderId="3726" applyNumberFormat="0" applyAlignment="0" applyProtection="0">
      <alignment horizontal="left" vertical="center"/>
    </xf>
    <xf numFmtId="236" fontId="35" fillId="0" borderId="3765">
      <alignment horizontal="center"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78"/>
    <xf numFmtId="0" fontId="103" fillId="38" borderId="3766"/>
    <xf numFmtId="244" fontId="85" fillId="0" borderId="3767"/>
    <xf numFmtId="274" fontId="35" fillId="0" borderId="3768"/>
    <xf numFmtId="0" fontId="85" fillId="0" borderId="3769"/>
    <xf numFmtId="311" fontId="219" fillId="0" borderId="3760" applyBorder="0">
      <protection locked="0"/>
    </xf>
    <xf numFmtId="323" fontId="3" fillId="23" borderId="3725" applyFill="0" applyBorder="0" applyAlignment="0">
      <alignment horizontal="centerContinuous"/>
    </xf>
    <xf numFmtId="0" fontId="35" fillId="0" borderId="3777">
      <alignment vertical="center"/>
      <protection locked="0"/>
    </xf>
    <xf numFmtId="237"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49" fontId="36" fillId="0" borderId="3459"/>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4" fontId="27" fillId="19" borderId="3758" applyNumberFormat="0" applyProtection="0">
      <alignment horizontal="left" vertical="center" indent="1"/>
    </xf>
    <xf numFmtId="4" fontId="27" fillId="19" borderId="3782"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3777">
      <alignment horizontal="center" vertical="center"/>
      <protection locked="0"/>
    </xf>
    <xf numFmtId="0" fontId="48" fillId="0" borderId="3462" applyNumberFormat="0" applyAlignment="0">
      <alignment vertical="center"/>
      <protection locked="0"/>
    </xf>
    <xf numFmtId="233" fontId="35" fillId="0" borderId="3922">
      <alignment horizontal="righ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758" applyNumberFormat="0" applyProtection="0">
      <alignment horizontal="left" vertical="center" indent="1"/>
    </xf>
    <xf numFmtId="3" fontId="217" fillId="10" borderId="3465" applyBorder="0">
      <alignment vertical="center"/>
    </xf>
    <xf numFmtId="0" fontId="95" fillId="0" borderId="3752" applyNumberFormat="0" applyFill="0" applyAlignment="0" applyProtection="0"/>
    <xf numFmtId="232" fontId="35" fillId="0" borderId="3753">
      <alignment horizontal="center" vertical="center"/>
      <protection locked="0"/>
    </xf>
    <xf numFmtId="311" fontId="219" fillId="0" borderId="3724" applyBorder="0">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0" fontId="59" fillId="74" borderId="3466">
      <alignment horizontal="left" vertical="center" wrapText="1"/>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1" fontId="3" fillId="1" borderId="3723">
      <protection locked="0"/>
    </xf>
    <xf numFmtId="0" fontId="103" fillId="38" borderId="3754"/>
    <xf numFmtId="311" fontId="219" fillId="0" borderId="3748" applyBorder="0">
      <protection locked="0"/>
    </xf>
    <xf numFmtId="0" fontId="85" fillId="0" borderId="376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0" fontId="103" fillId="38" borderId="3754"/>
    <xf numFmtId="250" fontId="48" fillId="0" borderId="3445"/>
    <xf numFmtId="244" fontId="85" fillId="0" borderId="3755"/>
    <xf numFmtId="274" fontId="35" fillId="0" borderId="3768"/>
    <xf numFmtId="274" fontId="35" fillId="0" borderId="3756"/>
    <xf numFmtId="8" fontId="141" fillId="0" borderId="3454">
      <protection locked="0"/>
    </xf>
    <xf numFmtId="0" fontId="85" fillId="0" borderId="3757"/>
    <xf numFmtId="49" fontId="36" fillId="0" borderId="3459"/>
    <xf numFmtId="311" fontId="219" fillId="0" borderId="3772" applyBorder="0">
      <protection locked="0"/>
    </xf>
    <xf numFmtId="237" fontId="35" fillId="0" borderId="3765">
      <alignment horizontal="right" vertical="center"/>
      <protection locked="0"/>
    </xf>
    <xf numFmtId="175" fontId="40" fillId="0" borderId="3388">
      <protection locked="0"/>
    </xf>
    <xf numFmtId="1" fontId="3" fillId="1" borderId="3759">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776" applyNumberFormat="0" applyFill="0" applyAlignment="0" applyProtection="0"/>
    <xf numFmtId="0" fontId="3" fillId="11" borderId="3444" applyNumberFormat="0">
      <alignment horizontal="left" vertical="center"/>
    </xf>
    <xf numFmtId="4" fontId="27" fillId="19" borderId="3614"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3756"/>
    <xf numFmtId="49" fontId="36" fillId="0" borderId="3459"/>
    <xf numFmtId="237" fontId="35" fillId="0" borderId="3777">
      <alignment horizontal="right" vertical="center"/>
      <protection locked="0"/>
    </xf>
    <xf numFmtId="0" fontId="35" fillId="0" borderId="3765">
      <alignment vertical="center"/>
      <protection locked="0"/>
    </xf>
    <xf numFmtId="311" fontId="219" fillId="0" borderId="3724" applyBorder="0">
      <protection locked="0"/>
    </xf>
    <xf numFmtId="49" fontId="100" fillId="41" borderId="3439">
      <alignment horizontal="center"/>
    </xf>
    <xf numFmtId="235" fontId="35" fillId="0" borderId="3765">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3777">
      <alignment horizontal="right" vertical="center"/>
      <protection locked="0"/>
    </xf>
    <xf numFmtId="236" fontId="35" fillId="0" borderId="3777">
      <alignment horizontal="right" vertical="center"/>
      <protection locked="0"/>
    </xf>
    <xf numFmtId="0" fontId="48" fillId="0" borderId="3461" applyNumberFormat="0" applyAlignment="0">
      <alignment vertical="center"/>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3765">
      <alignment horizontal="right" vertical="center"/>
      <protection locked="0"/>
    </xf>
    <xf numFmtId="237" fontId="35" fillId="0" borderId="3765">
      <alignment horizontal="right" vertical="center"/>
      <protection locked="0"/>
    </xf>
    <xf numFmtId="49" fontId="36" fillId="0" borderId="3459"/>
    <xf numFmtId="233" fontId="35" fillId="0" borderId="3777">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753">
      <alignment horizontal="center" vertical="center"/>
      <protection locked="0"/>
    </xf>
    <xf numFmtId="311" fontId="219" fillId="0" borderId="3724" applyBorder="0">
      <protection locked="0"/>
    </xf>
    <xf numFmtId="0" fontId="59" fillId="74" borderId="3466">
      <alignment horizontal="left" vertical="center" wrapText="1"/>
    </xf>
    <xf numFmtId="274" fontId="35" fillId="0" borderId="3768"/>
    <xf numFmtId="234" fontId="35" fillId="0" borderId="3922">
      <alignment horizontal="center" vertical="center"/>
      <protection locked="0"/>
    </xf>
    <xf numFmtId="4" fontId="27" fillId="19" borderId="3734" applyNumberFormat="0" applyProtection="0">
      <alignment horizontal="left" vertical="center" indent="1"/>
    </xf>
    <xf numFmtId="274" fontId="35" fillId="0" borderId="3768"/>
    <xf numFmtId="323" fontId="3" fillId="23" borderId="3761" applyFill="0" applyBorder="0" applyAlignment="0">
      <alignment horizontal="centerContinuous"/>
    </xf>
    <xf numFmtId="232" fontId="35" fillId="0" borderId="3765">
      <alignment horizontal="right" vertical="center"/>
      <protection locked="0"/>
    </xf>
    <xf numFmtId="0" fontId="56" fillId="31" borderId="3437" applyNumberFormat="0" applyFont="0" applyAlignment="0" applyProtection="0"/>
    <xf numFmtId="0" fontId="148" fillId="0" borderId="3774"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3751" applyFill="0"/>
    <xf numFmtId="246" fontId="48" fillId="0" borderId="3445"/>
    <xf numFmtId="250" fontId="48" fillId="0" borderId="3445"/>
    <xf numFmtId="261" fontId="48" fillId="0" borderId="3445"/>
    <xf numFmtId="234" fontId="35" fillId="0" borderId="3777">
      <alignment horizontal="right" vertical="center"/>
      <protection locked="0"/>
    </xf>
    <xf numFmtId="0" fontId="148" fillId="0" borderId="3726" applyNumberFormat="0" applyAlignment="0" applyProtection="0">
      <alignment horizontal="left" vertical="center"/>
    </xf>
    <xf numFmtId="323" fontId="3" fillId="23" borderId="3725" applyFill="0" applyBorder="0" applyAlignment="0">
      <alignment horizontal="centerContinuous"/>
    </xf>
    <xf numFmtId="233" fontId="35" fillId="0" borderId="3753">
      <alignment horizontal="center" vertical="center"/>
      <protection locked="0"/>
    </xf>
    <xf numFmtId="311" fontId="219" fillId="0" borderId="3760" applyBorder="0">
      <protection locked="0"/>
    </xf>
    <xf numFmtId="233" fontId="35" fillId="0" borderId="3765">
      <alignment horizontal="center" vertical="center"/>
      <protection locked="0"/>
    </xf>
    <xf numFmtId="202" fontId="115" fillId="18" borderId="3446">
      <alignment horizontal="right"/>
      <protection hidden="1"/>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0" fontId="35" fillId="0" borderId="3729">
      <alignment vertical="center"/>
      <protection locked="0"/>
    </xf>
    <xf numFmtId="232" fontId="35" fillId="0" borderId="3729">
      <alignment horizontal="right" vertical="center"/>
      <protection locked="0"/>
    </xf>
    <xf numFmtId="237" fontId="35" fillId="0" borderId="3729">
      <alignment horizontal="right" vertical="center"/>
      <protection locked="0"/>
    </xf>
    <xf numFmtId="233"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0" fontId="103" fillId="38" borderId="3730"/>
    <xf numFmtId="0" fontId="35" fillId="0" borderId="3777">
      <alignment vertical="center"/>
      <protection locked="0"/>
    </xf>
    <xf numFmtId="244" fontId="85" fillId="0" borderId="3731"/>
    <xf numFmtId="274" fontId="35" fillId="0" borderId="3732"/>
    <xf numFmtId="0" fontId="85" fillId="0" borderId="3733"/>
    <xf numFmtId="311" fontId="219" fillId="0" borderId="3736" applyBorder="0">
      <protection locked="0"/>
    </xf>
    <xf numFmtId="1" fontId="3" fillId="1" borderId="3735">
      <protection locked="0"/>
    </xf>
    <xf numFmtId="0" fontId="95" fillId="0" borderId="3740" applyNumberFormat="0" applyFill="0" applyAlignment="0" applyProtection="0"/>
    <xf numFmtId="232"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0" fontId="35" fillId="0" borderId="3741">
      <alignment vertical="center"/>
      <protection locked="0"/>
    </xf>
    <xf numFmtId="232" fontId="35" fillId="0" borderId="3741">
      <alignment horizontal="right" vertical="center"/>
      <protection locked="0"/>
    </xf>
    <xf numFmtId="237" fontId="35" fillId="0" borderId="3741">
      <alignment horizontal="right" vertical="center"/>
      <protection locked="0"/>
    </xf>
    <xf numFmtId="233"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0" fontId="103" fillId="38" borderId="3742"/>
    <xf numFmtId="244" fontId="85" fillId="0" borderId="3743"/>
    <xf numFmtId="274" fontId="35" fillId="0" borderId="3744"/>
    <xf numFmtId="0" fontId="85" fillId="0" borderId="3745"/>
    <xf numFmtId="237"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32" fontId="35" fillId="0" borderId="3777">
      <alignment horizontal="center" vertical="center"/>
      <protection locked="0"/>
    </xf>
    <xf numFmtId="235" fontId="35" fillId="0" borderId="3777">
      <alignment horizontal="center" vertical="center"/>
      <protection locked="0"/>
    </xf>
    <xf numFmtId="311" fontId="219" fillId="0" borderId="3736" applyBorder="0">
      <protection locked="0"/>
    </xf>
    <xf numFmtId="0" fontId="103" fillId="38" borderId="3778"/>
    <xf numFmtId="233" fontId="35" fillId="0" borderId="3765">
      <alignment horizontal="right" vertical="center"/>
      <protection locked="0"/>
    </xf>
    <xf numFmtId="235" fontId="35" fillId="0" borderId="3765">
      <alignment horizontal="right" vertical="center"/>
      <protection locked="0"/>
    </xf>
    <xf numFmtId="0" fontId="103" fillId="38" borderId="3766"/>
    <xf numFmtId="236" fontId="35" fillId="0" borderId="3753">
      <alignment horizontal="right" vertical="center"/>
      <protection locked="0"/>
    </xf>
    <xf numFmtId="0" fontId="85" fillId="0" borderId="3769"/>
    <xf numFmtId="4" fontId="27" fillId="19" borderId="3746" applyNumberFormat="0" applyProtection="0">
      <alignment horizontal="left" vertical="center" indent="1"/>
    </xf>
    <xf numFmtId="235" fontId="35" fillId="0" borderId="3922">
      <alignment horizontal="center" vertical="center"/>
      <protection locked="0"/>
    </xf>
    <xf numFmtId="234" fontId="35" fillId="0" borderId="3765">
      <alignment horizontal="center" vertical="center"/>
      <protection locked="0"/>
    </xf>
    <xf numFmtId="0" fontId="35" fillId="0" borderId="3765">
      <alignment vertical="center"/>
      <protection locked="0"/>
    </xf>
    <xf numFmtId="244" fontId="85" fillId="0" borderId="3779"/>
    <xf numFmtId="233" fontId="35" fillId="0" borderId="3765">
      <alignment horizontal="right" vertical="center"/>
      <protection locked="0"/>
    </xf>
    <xf numFmtId="15" fontId="35" fillId="0" borderId="3765">
      <alignment horizontal="center" vertical="center"/>
      <protection locked="0"/>
    </xf>
    <xf numFmtId="0" fontId="95" fillId="0" borderId="3740" applyNumberFormat="0" applyFill="0" applyAlignment="0" applyProtection="0"/>
    <xf numFmtId="232"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0" fontId="35" fillId="0" borderId="3741">
      <alignment vertical="center"/>
      <protection locked="0"/>
    </xf>
    <xf numFmtId="232" fontId="35" fillId="0" borderId="3741">
      <alignment horizontal="right" vertical="center"/>
      <protection locked="0"/>
    </xf>
    <xf numFmtId="237" fontId="35" fillId="0" borderId="3741">
      <alignment horizontal="right" vertical="center"/>
      <protection locked="0"/>
    </xf>
    <xf numFmtId="233"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0" fontId="103" fillId="38" borderId="3742"/>
    <xf numFmtId="232" fontId="35" fillId="0" borderId="3777">
      <alignment horizontal="right" vertical="center"/>
      <protection locked="0"/>
    </xf>
    <xf numFmtId="274" fontId="35" fillId="0" borderId="3780"/>
    <xf numFmtId="274" fontId="35" fillId="0" borderId="3744"/>
    <xf numFmtId="0" fontId="85" fillId="0" borderId="3745"/>
    <xf numFmtId="0" fontId="148" fillId="0" borderId="3738" applyNumberFormat="0" applyAlignment="0" applyProtection="0">
      <alignment horizontal="left" vertical="center"/>
    </xf>
    <xf numFmtId="323" fontId="3" fillId="23" borderId="3737" applyFill="0" applyBorder="0" applyAlignment="0">
      <alignment horizontal="centerContinuous"/>
    </xf>
    <xf numFmtId="311" fontId="219" fillId="0" borderId="3736" applyBorder="0">
      <protection locked="0"/>
    </xf>
    <xf numFmtId="0" fontId="85" fillId="0" borderId="3781"/>
    <xf numFmtId="0" fontId="95" fillId="0" borderId="3776" applyNumberFormat="0" applyFill="0" applyAlignment="0" applyProtection="0"/>
    <xf numFmtId="237" fontId="35" fillId="0" borderId="3777">
      <alignment horizontal="right" vertical="center"/>
      <protection locked="0"/>
    </xf>
    <xf numFmtId="0" fontId="115" fillId="18" borderId="3446" applyProtection="0">
      <alignment horizontal="right"/>
      <protection locked="0"/>
    </xf>
    <xf numFmtId="311" fontId="219" fillId="0" borderId="3748" applyBorder="0">
      <protection locked="0"/>
    </xf>
    <xf numFmtId="0" fontId="59" fillId="74" borderId="3466">
      <alignment horizontal="left" vertical="center" wrapText="1"/>
    </xf>
    <xf numFmtId="244" fontId="85" fillId="0" borderId="3767"/>
    <xf numFmtId="311" fontId="219" fillId="0" borderId="4036" applyBorder="0">
      <protection locked="0"/>
    </xf>
    <xf numFmtId="234" fontId="35" fillId="0" borderId="3765">
      <alignment horizontal="center" vertical="center"/>
      <protection locked="0"/>
    </xf>
    <xf numFmtId="4" fontId="27" fillId="19" borderId="3758" applyNumberFormat="0" applyProtection="0">
      <alignment horizontal="left" vertical="center" indent="1"/>
    </xf>
    <xf numFmtId="0" fontId="95" fillId="0" borderId="377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40" fontId="26" fillId="0" borderId="3751" applyFill="0"/>
    <xf numFmtId="274" fontId="35" fillId="0" borderId="3756"/>
    <xf numFmtId="0" fontId="85" fillId="0" borderId="3757"/>
    <xf numFmtId="0" fontId="148" fillId="0" borderId="3750" applyNumberFormat="0" applyAlignment="0" applyProtection="0">
      <alignment horizontal="left" vertical="center"/>
    </xf>
    <xf numFmtId="323" fontId="3" fillId="23" borderId="3749" applyFill="0" applyBorder="0" applyAlignment="0">
      <alignment horizontal="centerContinuous"/>
    </xf>
    <xf numFmtId="311" fontId="219" fillId="0" borderId="3748" applyBorder="0">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44" fontId="85" fillId="0" borderId="3767"/>
    <xf numFmtId="274" fontId="35" fillId="0" borderId="3768"/>
    <xf numFmtId="0" fontId="85" fillId="0" borderId="3769"/>
    <xf numFmtId="0" fontId="148" fillId="0" borderId="3774" applyNumberFormat="0" applyAlignment="0" applyProtection="0">
      <alignment horizontal="left" vertical="center"/>
    </xf>
    <xf numFmtId="311" fontId="219" fillId="0" borderId="3772" applyBorder="0">
      <protection locked="0"/>
    </xf>
    <xf numFmtId="4" fontId="27" fillId="19" borderId="3782" applyNumberFormat="0" applyProtection="0">
      <alignment horizontal="left" vertical="center" indent="1"/>
    </xf>
    <xf numFmtId="311" fontId="219" fillId="0" borderId="3760" applyBorder="0">
      <protection locked="0"/>
    </xf>
    <xf numFmtId="274" fontId="35" fillId="0" borderId="3780"/>
    <xf numFmtId="232" fontId="35" fillId="0" borderId="3765">
      <alignment horizontal="right" vertical="center"/>
      <protection locked="0"/>
    </xf>
    <xf numFmtId="4" fontId="27" fillId="19" borderId="3770" applyNumberFormat="0" applyProtection="0">
      <alignment horizontal="left" vertical="center" indent="1"/>
    </xf>
    <xf numFmtId="234" fontId="35" fillId="0" borderId="3922">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40" fontId="26" fillId="0" borderId="3763" applyFill="0"/>
    <xf numFmtId="274" fontId="35" fillId="0" borderId="3768"/>
    <xf numFmtId="0" fontId="85" fillId="0" borderId="3769"/>
    <xf numFmtId="0" fontId="148" fillId="0" borderId="3762" applyNumberFormat="0" applyAlignment="0" applyProtection="0">
      <alignment horizontal="left" vertical="center"/>
    </xf>
    <xf numFmtId="323" fontId="3" fillId="23" borderId="3761" applyFill="0" applyBorder="0" applyAlignment="0">
      <alignment horizontal="centerContinuous"/>
    </xf>
    <xf numFmtId="311" fontId="219" fillId="0" borderId="3760" applyBorder="0">
      <protection locked="0"/>
    </xf>
    <xf numFmtId="0" fontId="103" fillId="38" borderId="4138"/>
    <xf numFmtId="4" fontId="27" fillId="19" borderId="3782" applyNumberFormat="0" applyProtection="0">
      <alignment horizontal="left" vertical="center" indent="1"/>
    </xf>
    <xf numFmtId="311" fontId="219" fillId="0" borderId="3760" applyBorder="0">
      <protection locked="0"/>
    </xf>
    <xf numFmtId="4" fontId="27" fillId="19" borderId="3770" applyNumberFormat="0" applyProtection="0">
      <alignment horizontal="left" vertical="center" indent="1"/>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74" fontId="35" fillId="0" borderId="3768"/>
    <xf numFmtId="0" fontId="85" fillId="0" borderId="3769"/>
    <xf numFmtId="0" fontId="35" fillId="0" borderId="4101">
      <alignment vertical="center"/>
      <protection locked="0"/>
    </xf>
    <xf numFmtId="311" fontId="219" fillId="0" borderId="3760" applyBorder="0">
      <protection locked="0"/>
    </xf>
    <xf numFmtId="274" fontId="35" fillId="0" borderId="3780"/>
    <xf numFmtId="311"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74" fontId="35" fillId="0" borderId="3780"/>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311"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0" fontId="26" fillId="0" borderId="3775" applyFill="0"/>
    <xf numFmtId="274" fontId="35" fillId="0" borderId="3780"/>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236" fontId="35" fillId="0" borderId="3909">
      <alignment horizontal="center" vertical="center"/>
      <protection locked="0"/>
    </xf>
    <xf numFmtId="274" fontId="35" fillId="0" borderId="3804"/>
    <xf numFmtId="235" fontId="35" fillId="0" borderId="3825">
      <alignment horizontal="right" vertical="center"/>
      <protection locked="0"/>
    </xf>
    <xf numFmtId="236" fontId="35" fillId="0" borderId="3861">
      <alignment horizontal="right" vertical="center"/>
      <protection locked="0"/>
    </xf>
    <xf numFmtId="0" fontId="85" fillId="0" borderId="3793"/>
    <xf numFmtId="232" fontId="35" fillId="0" borderId="3813">
      <alignment horizontal="right" vertical="center"/>
      <protection locked="0"/>
    </xf>
    <xf numFmtId="1" fontId="3" fillId="1" borderId="3879">
      <protection locked="0"/>
    </xf>
    <xf numFmtId="232" fontId="35" fillId="0" borderId="3789">
      <alignment horizontal="right" vertical="center"/>
      <protection locked="0"/>
    </xf>
    <xf numFmtId="234" fontId="35" fillId="0" borderId="3789">
      <alignment horizontal="center" vertical="center"/>
      <protection locked="0"/>
    </xf>
    <xf numFmtId="236" fontId="35" fillId="0" borderId="3789">
      <alignment horizontal="center" vertical="center"/>
      <protection locked="0"/>
    </xf>
    <xf numFmtId="323" fontId="3" fillId="23" borderId="3821" applyFill="0" applyBorder="0" applyAlignment="0">
      <alignment horizontal="centerContinuous"/>
    </xf>
    <xf numFmtId="0" fontId="148" fillId="0" borderId="3881" applyNumberFormat="0" applyAlignment="0" applyProtection="0">
      <alignment horizontal="left" vertical="center"/>
    </xf>
    <xf numFmtId="232" fontId="35" fillId="0" borderId="3825">
      <alignment horizontal="center" vertical="center"/>
      <protection locked="0"/>
    </xf>
    <xf numFmtId="0" fontId="35" fillId="0" borderId="3909">
      <alignment vertical="center"/>
      <protection locked="0"/>
    </xf>
    <xf numFmtId="49" fontId="36" fillId="0" borderId="3459"/>
    <xf numFmtId="270" fontId="115" fillId="46" borderId="3446">
      <protection hidden="1"/>
    </xf>
    <xf numFmtId="15" fontId="35" fillId="0" borderId="3873">
      <alignment horizontal="center" vertical="center"/>
      <protection locked="0"/>
    </xf>
    <xf numFmtId="0" fontId="103" fillId="38" borderId="3885"/>
    <xf numFmtId="0" fontId="85" fillId="0" borderId="3854"/>
    <xf numFmtId="233" fontId="35" fillId="0" borderId="3813">
      <alignment horizontal="center" vertical="center"/>
      <protection locked="0"/>
    </xf>
    <xf numFmtId="244" fontId="85" fillId="0" borderId="3875"/>
    <xf numFmtId="237" fontId="35" fillId="0" borderId="3897">
      <alignment horizontal="right" vertical="center"/>
      <protection locked="0"/>
    </xf>
    <xf numFmtId="0" fontId="118" fillId="21" borderId="3117"/>
    <xf numFmtId="0" fontId="110" fillId="43" borderId="3117" applyNumberFormat="0" applyFont="0" applyAlignment="0" applyProtection="0"/>
    <xf numFmtId="237" fontId="35" fillId="0" borderId="3837">
      <alignment horizontal="right" vertical="center"/>
      <protection locked="0"/>
    </xf>
    <xf numFmtId="323" fontId="3" fillId="23" borderId="3905" applyFill="0" applyBorder="0" applyAlignment="0">
      <alignment horizontal="centerContinuous"/>
    </xf>
    <xf numFmtId="9" fontId="36" fillId="71" borderId="3117" applyProtection="0">
      <alignment horizontal="right"/>
      <protection locked="0"/>
    </xf>
    <xf numFmtId="311" fontId="219" fillId="0" borderId="3868" applyBorder="0">
      <protection locked="0"/>
    </xf>
    <xf numFmtId="235" fontId="35" fillId="0" borderId="3850">
      <alignment horizontal="center" vertical="center"/>
      <protection locked="0"/>
    </xf>
    <xf numFmtId="235" fontId="35" fillId="0" borderId="3837">
      <alignment horizontal="right" vertical="center"/>
      <protection locked="0"/>
    </xf>
    <xf numFmtId="274" fontId="35" fillId="0" borderId="3876"/>
    <xf numFmtId="311" fontId="219" fillId="0" borderId="3820" applyBorder="0">
      <protection locked="0"/>
    </xf>
    <xf numFmtId="4" fontId="27" fillId="19" borderId="3878" applyNumberFormat="0" applyProtection="0">
      <alignment horizontal="left" vertical="center" indent="1"/>
    </xf>
    <xf numFmtId="235" fontId="35" fillId="0" borderId="3873">
      <alignment horizontal="center" vertical="center"/>
      <protection locked="0"/>
    </xf>
    <xf numFmtId="236" fontId="35" fillId="0" borderId="3909">
      <alignment horizontal="center" vertical="center"/>
      <protection locked="0"/>
    </xf>
    <xf numFmtId="234" fontId="35" fillId="0" borderId="3873">
      <alignment horizontal="right" vertical="center"/>
      <protection locked="0"/>
    </xf>
    <xf numFmtId="234" fontId="35" fillId="0" borderId="3873">
      <alignment horizontal="center" vertical="center"/>
      <protection locked="0"/>
    </xf>
    <xf numFmtId="0" fontId="85" fillId="0" borderId="3781"/>
    <xf numFmtId="235" fontId="35" fillId="0" borderId="3873">
      <alignment horizontal="right" vertical="center"/>
      <protection locked="0"/>
    </xf>
    <xf numFmtId="311" fontId="219" fillId="0" borderId="3868" applyBorder="0">
      <protection locked="0"/>
    </xf>
    <xf numFmtId="274" fontId="35" fillId="0" borderId="3780"/>
    <xf numFmtId="0" fontId="103" fillId="38" borderId="3778"/>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0" fontId="35" fillId="0" borderId="3873">
      <alignment vertical="center"/>
      <protection locked="0"/>
    </xf>
    <xf numFmtId="236" fontId="35" fillId="0" borderId="3873">
      <alignment horizontal="center" vertical="center"/>
      <protection locked="0"/>
    </xf>
    <xf numFmtId="0" fontId="103" fillId="38" borderId="3885"/>
    <xf numFmtId="311" fontId="219" fillId="0" borderId="3772" applyBorder="0">
      <protection locked="0"/>
    </xf>
    <xf numFmtId="311" fontId="219" fillId="0" borderId="4300" applyBorder="0">
      <protection locked="0"/>
    </xf>
    <xf numFmtId="234" fontId="35" fillId="0" borderId="3850">
      <alignment horizontal="center" vertical="center"/>
      <protection locked="0"/>
    </xf>
    <xf numFmtId="0" fontId="85" fillId="0" borderId="3781"/>
    <xf numFmtId="236" fontId="35" fillId="0" borderId="3873">
      <alignment horizontal="right" vertical="center"/>
      <protection locked="0"/>
    </xf>
    <xf numFmtId="234" fontId="35" fillId="0" borderId="3873">
      <alignment horizontal="center" vertical="center"/>
      <protection locked="0"/>
    </xf>
    <xf numFmtId="274" fontId="35" fillId="0" borderId="3780"/>
    <xf numFmtId="244" fontId="85" fillId="0" borderId="3779"/>
    <xf numFmtId="0" fontId="103" fillId="38" borderId="3778"/>
    <xf numFmtId="233" fontId="35" fillId="0" borderId="3825">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4" fontId="27" fillId="19" borderId="3782" applyNumberFormat="0" applyProtection="0">
      <alignment horizontal="left" vertical="center" indent="1"/>
    </xf>
    <xf numFmtId="236" fontId="35" fillId="0" borderId="3897">
      <alignment horizontal="center" vertical="center"/>
      <protection locked="0"/>
    </xf>
    <xf numFmtId="0" fontId="85" fillId="0" borderId="3829"/>
    <xf numFmtId="233" fontId="35" fillId="0" borderId="3884">
      <alignment horizontal="right" vertical="center"/>
      <protection locked="0"/>
    </xf>
    <xf numFmtId="234" fontId="35" fillId="0" borderId="3837">
      <alignment horizontal="center" vertical="center"/>
      <protection locked="0"/>
    </xf>
    <xf numFmtId="232" fontId="35" fillId="0" borderId="3897">
      <alignment horizontal="center" vertical="center"/>
      <protection locked="0"/>
    </xf>
    <xf numFmtId="0" fontId="103" fillId="38" borderId="3885"/>
    <xf numFmtId="0" fontId="85" fillId="0" borderId="3865"/>
    <xf numFmtId="274" fontId="35" fillId="0" borderId="3792"/>
    <xf numFmtId="0" fontId="85" fillId="0" borderId="3877"/>
    <xf numFmtId="0" fontId="95" fillId="0" borderId="3883" applyNumberFormat="0" applyFill="0" applyAlignment="0" applyProtection="0"/>
    <xf numFmtId="4" fontId="27" fillId="19" borderId="3782" applyNumberFormat="0" applyProtection="0">
      <alignment horizontal="left" vertical="center" indent="1"/>
    </xf>
    <xf numFmtId="0" fontId="35" fillId="0" borderId="3837">
      <alignment vertical="center"/>
      <protection locked="0"/>
    </xf>
    <xf numFmtId="4" fontId="27" fillId="19" borderId="3782" applyNumberFormat="0" applyProtection="0">
      <alignment horizontal="left" vertical="center" indent="1"/>
    </xf>
    <xf numFmtId="15" fontId="35" fillId="0" borderId="3813">
      <alignment horizontal="center" vertical="center"/>
      <protection locked="0"/>
    </xf>
    <xf numFmtId="274" fontId="35" fillId="0" borderId="3804"/>
    <xf numFmtId="15" fontId="35" fillId="0" borderId="3801">
      <alignment horizontal="center" vertical="center"/>
      <protection locked="0"/>
    </xf>
    <xf numFmtId="232" fontId="35" fillId="0" borderId="3909">
      <alignment horizontal="center" vertical="center"/>
      <protection locked="0"/>
    </xf>
    <xf numFmtId="0" fontId="35" fillId="0" borderId="3873">
      <alignment vertical="center"/>
      <protection locked="0"/>
    </xf>
    <xf numFmtId="0" fontId="85" fillId="0" borderId="3877"/>
    <xf numFmtId="4" fontId="27" fillId="19" borderId="3830" applyNumberFormat="0" applyProtection="0">
      <alignment horizontal="left" vertical="center" indent="1"/>
    </xf>
    <xf numFmtId="0" fontId="103" fillId="38" borderId="3874"/>
    <xf numFmtId="49" fontId="100" fillId="41" borderId="3117">
      <alignment horizontal="center"/>
    </xf>
    <xf numFmtId="271" fontId="115" fillId="18" borderId="3446">
      <alignment horizontal="right"/>
    </xf>
    <xf numFmtId="269" fontId="115" fillId="45" borderId="3446">
      <protection hidden="1"/>
    </xf>
    <xf numFmtId="244" fontId="85" fillId="0" borderId="3875"/>
    <xf numFmtId="232" fontId="35" fillId="0" borderId="3825">
      <alignment horizontal="right" vertical="center"/>
      <protection locked="0"/>
    </xf>
    <xf numFmtId="235" fontId="35" fillId="0" borderId="3873">
      <alignment horizontal="center" vertical="center"/>
      <protection locked="0"/>
    </xf>
    <xf numFmtId="233" fontId="35" fillId="0" borderId="3909">
      <alignment horizontal="right" vertical="center"/>
      <protection locked="0"/>
    </xf>
    <xf numFmtId="15" fontId="35" fillId="0" borderId="3873">
      <alignment horizontal="center" vertical="center"/>
      <protection locked="0"/>
    </xf>
    <xf numFmtId="236" fontId="35" fillId="0" borderId="3884">
      <alignment horizontal="right" vertical="center"/>
      <protection locked="0"/>
    </xf>
    <xf numFmtId="235" fontId="35" fillId="0" borderId="3801">
      <alignment horizontal="right" vertical="center"/>
      <protection locked="0"/>
    </xf>
    <xf numFmtId="232" fontId="35" fillId="0" borderId="3801">
      <alignment horizontal="right" vertical="center"/>
      <protection locked="0"/>
    </xf>
    <xf numFmtId="234" fontId="35" fillId="0" borderId="3801">
      <alignment horizontal="center" vertical="center"/>
      <protection locked="0"/>
    </xf>
    <xf numFmtId="0" fontId="95" fillId="0" borderId="3800"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95" fillId="0" borderId="3896" applyNumberFormat="0" applyFill="0" applyAlignment="0" applyProtection="0"/>
    <xf numFmtId="4" fontId="27" fillId="19" borderId="3806" applyNumberFormat="0" applyProtection="0">
      <alignment horizontal="left" vertical="center" indent="1"/>
    </xf>
    <xf numFmtId="236" fontId="35" fillId="0" borderId="3909">
      <alignment horizontal="right" vertical="center"/>
      <protection locked="0"/>
    </xf>
    <xf numFmtId="232" fontId="35" fillId="0" borderId="3909">
      <alignment horizontal="center" vertical="center"/>
      <protection locked="0"/>
    </xf>
    <xf numFmtId="274" fontId="35" fillId="0" borderId="3887"/>
    <xf numFmtId="309"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825">
      <alignment vertical="center"/>
      <protection locked="0"/>
    </xf>
    <xf numFmtId="49" fontId="100" fillId="41" borderId="3117">
      <alignment horizontal="center"/>
    </xf>
    <xf numFmtId="234" fontId="35" fillId="0" borderId="3873">
      <alignment horizontal="center" vertical="center"/>
      <protection locked="0"/>
    </xf>
    <xf numFmtId="244" fontId="85" fillId="0" borderId="3803"/>
    <xf numFmtId="233" fontId="35" fillId="0" borderId="3873">
      <alignment horizontal="right" vertical="center"/>
      <protection locked="0"/>
    </xf>
    <xf numFmtId="232" fontId="35" fillId="0" borderId="3873">
      <alignment horizontal="center" vertical="center"/>
      <protection locked="0"/>
    </xf>
    <xf numFmtId="234" fontId="35" fillId="0" borderId="3884">
      <alignment horizontal="center" vertical="center"/>
      <protection locked="0"/>
    </xf>
    <xf numFmtId="234" fontId="35" fillId="0" borderId="3801">
      <alignment horizontal="right" vertical="center"/>
      <protection locked="0"/>
    </xf>
    <xf numFmtId="1" fontId="3" fillId="1" borderId="3603">
      <protection locked="0"/>
    </xf>
    <xf numFmtId="4" fontId="27" fillId="19" borderId="3878" applyNumberFormat="0" applyProtection="0">
      <alignment horizontal="left" vertical="center" indent="1"/>
    </xf>
    <xf numFmtId="237" fontId="35" fillId="0" borderId="3884">
      <alignment horizontal="right" vertical="center"/>
      <protection locked="0"/>
    </xf>
    <xf numFmtId="274" fontId="35" fillId="0" borderId="3816"/>
    <xf numFmtId="274" fontId="35" fillId="0" borderId="3900"/>
    <xf numFmtId="232" fontId="35" fillId="0" borderId="3813">
      <alignment horizontal="center" vertical="center"/>
      <protection locked="0"/>
    </xf>
    <xf numFmtId="235" fontId="35" fillId="0" borderId="3813">
      <alignment horizontal="center" vertical="center"/>
      <protection locked="0"/>
    </xf>
    <xf numFmtId="0" fontId="85" fillId="0" borderId="3817"/>
    <xf numFmtId="311" fontId="219" fillId="0" borderId="3868" applyBorder="0">
      <protection locked="0"/>
    </xf>
    <xf numFmtId="234" fontId="35" fillId="0" borderId="3837">
      <alignment horizontal="right" vertical="center"/>
      <protection locked="0"/>
    </xf>
    <xf numFmtId="0" fontId="95" fillId="0" borderId="3824" applyNumberFormat="0" applyFill="0" applyAlignment="0" applyProtection="0"/>
    <xf numFmtId="323" fontId="3" fillId="23" borderId="3869" applyFill="0" applyBorder="0" applyAlignment="0">
      <alignment horizontal="centerContinuous"/>
    </xf>
    <xf numFmtId="175" fontId="46" fillId="0" borderId="3117"/>
    <xf numFmtId="234" fontId="35" fillId="0" borderId="3825">
      <alignment horizontal="center" vertical="center"/>
      <protection locked="0"/>
    </xf>
    <xf numFmtId="0" fontId="35" fillId="0" borderId="3117" applyFill="0">
      <alignment horizontal="center" vertical="center"/>
    </xf>
    <xf numFmtId="274" fontId="35" fillId="0" borderId="3912"/>
    <xf numFmtId="49" fontId="100" fillId="41" borderId="1987">
      <alignment horizontal="center"/>
    </xf>
    <xf numFmtId="0" fontId="103" fillId="38" borderId="3826"/>
    <xf numFmtId="244" fontId="85" fillId="0" borderId="3875"/>
    <xf numFmtId="0" fontId="103" fillId="38" borderId="3802"/>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3" fontId="35" fillId="0" borderId="3801">
      <alignment horizontal="right" vertical="center"/>
      <protection locked="0"/>
    </xf>
    <xf numFmtId="237" fontId="35" fillId="0" borderId="3801">
      <alignment horizontal="right" vertical="center"/>
      <protection locked="0"/>
    </xf>
    <xf numFmtId="232" fontId="35" fillId="0" borderId="3801">
      <alignment horizontal="right" vertical="center"/>
      <protection locked="0"/>
    </xf>
    <xf numFmtId="236" fontId="35" fillId="0" borderId="3801">
      <alignment horizontal="center" vertical="center"/>
      <protection locked="0"/>
    </xf>
    <xf numFmtId="235" fontId="35" fillId="0" borderId="3801">
      <alignment horizontal="center" vertical="center"/>
      <protection locked="0"/>
    </xf>
    <xf numFmtId="233" fontId="35" fillId="0" borderId="3801">
      <alignment horizontal="center" vertical="center"/>
      <protection locked="0"/>
    </xf>
    <xf numFmtId="15" fontId="35" fillId="0" borderId="3801">
      <alignment horizontal="center" vertical="center"/>
      <protection locked="0"/>
    </xf>
    <xf numFmtId="232" fontId="35" fillId="0" borderId="3801">
      <alignment horizontal="center" vertical="center"/>
      <protection locked="0"/>
    </xf>
    <xf numFmtId="0" fontId="95" fillId="0" borderId="3800" applyNumberFormat="0" applyFill="0" applyAlignment="0" applyProtection="0"/>
    <xf numFmtId="311" fontId="219" fillId="0" borderId="3796" applyBorder="0">
      <protection locked="0"/>
    </xf>
    <xf numFmtId="233" fontId="35" fillId="0" borderId="3850">
      <alignment horizontal="right" vertical="center"/>
      <protection locked="0"/>
    </xf>
    <xf numFmtId="311" fontId="219" fillId="0" borderId="3796" applyBorder="0">
      <protection locked="0"/>
    </xf>
    <xf numFmtId="0" fontId="85" fillId="0" borderId="3805"/>
    <xf numFmtId="232" fontId="35" fillId="0" borderId="3884">
      <alignment horizontal="right" vertical="center"/>
      <protection locked="0"/>
    </xf>
    <xf numFmtId="274" fontId="35" fillId="0" borderId="3804"/>
    <xf numFmtId="244" fontId="85" fillId="0" borderId="3803"/>
    <xf numFmtId="233" fontId="35" fillId="0" borderId="3873">
      <alignment horizontal="center" vertical="center"/>
      <protection locked="0"/>
    </xf>
    <xf numFmtId="0" fontId="103" fillId="38" borderId="3802"/>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3" fontId="35" fillId="0" borderId="3801">
      <alignment horizontal="right" vertical="center"/>
      <protection locked="0"/>
    </xf>
    <xf numFmtId="237" fontId="35" fillId="0" borderId="3801">
      <alignment horizontal="right" vertical="center"/>
      <protection locked="0"/>
    </xf>
    <xf numFmtId="232" fontId="35" fillId="0" borderId="3801">
      <alignment horizontal="right" vertical="center"/>
      <protection locked="0"/>
    </xf>
    <xf numFmtId="271" fontId="115" fillId="18" borderId="3446">
      <alignment horizontal="right"/>
    </xf>
    <xf numFmtId="244" fontId="85" fillId="0" borderId="3899"/>
    <xf numFmtId="0" fontId="59" fillId="74" borderId="3466">
      <alignment horizontal="left" vertical="center" wrapText="1"/>
    </xf>
    <xf numFmtId="323" fontId="3" fillId="23" borderId="3869" applyFill="0" applyBorder="0" applyAlignment="0">
      <alignment horizontal="centerContinuous"/>
    </xf>
    <xf numFmtId="233" fontId="35" fillId="0" borderId="3922">
      <alignment horizontal="right" vertical="center"/>
      <protection locked="0"/>
    </xf>
    <xf numFmtId="323" fontId="3" fillId="23" borderId="3880" applyFill="0" applyBorder="0" applyAlignment="0">
      <alignment horizontal="centerContinuous"/>
    </xf>
    <xf numFmtId="232" fontId="35" fillId="0" borderId="3873">
      <alignment horizontal="center" vertical="center"/>
      <protection locked="0"/>
    </xf>
    <xf numFmtId="232" fontId="35" fillId="0" borderId="3837">
      <alignment horizontal="right" vertical="center"/>
      <protection locked="0"/>
    </xf>
    <xf numFmtId="15" fontId="35" fillId="0" borderId="3884">
      <alignment horizontal="center" vertical="center"/>
      <protection locked="0"/>
    </xf>
    <xf numFmtId="4" fontId="27" fillId="19" borderId="3806" applyNumberFormat="0" applyProtection="0">
      <alignment horizontal="left" vertical="center" indent="1"/>
    </xf>
    <xf numFmtId="232" fontId="35" fillId="0" borderId="3837">
      <alignment horizontal="center" vertical="center"/>
      <protection locked="0"/>
    </xf>
    <xf numFmtId="0" fontId="115" fillId="18" borderId="3446" applyProtection="0">
      <alignment horizontal="right"/>
      <protection locked="0"/>
    </xf>
    <xf numFmtId="323" fontId="3" fillId="23" borderId="3773" applyFill="0" applyBorder="0" applyAlignment="0">
      <alignment horizontal="centerContinuous"/>
    </xf>
    <xf numFmtId="232" fontId="35" fillId="0" borderId="3873">
      <alignment horizontal="center" vertical="center"/>
      <protection locked="0"/>
    </xf>
    <xf numFmtId="233" fontId="35" fillId="0" borderId="3873">
      <alignment horizontal="right" vertical="center"/>
      <protection locked="0"/>
    </xf>
    <xf numFmtId="240" fontId="26" fillId="0" borderId="3882" applyFill="0"/>
    <xf numFmtId="233" fontId="35" fillId="0" borderId="3801">
      <alignment horizontal="right" vertical="center"/>
      <protection locked="0"/>
    </xf>
    <xf numFmtId="237" fontId="35" fillId="0" borderId="3801">
      <alignment horizontal="right" vertical="center"/>
      <protection locked="0"/>
    </xf>
    <xf numFmtId="236" fontId="35" fillId="0" borderId="3801">
      <alignment horizontal="center" vertical="center"/>
      <protection locked="0"/>
    </xf>
    <xf numFmtId="234" fontId="35" fillId="0" borderId="3801">
      <alignment horizontal="center" vertical="center"/>
      <protection locked="0"/>
    </xf>
    <xf numFmtId="15" fontId="35" fillId="0" borderId="3801">
      <alignment horizontal="center" vertical="center"/>
      <protection locked="0"/>
    </xf>
    <xf numFmtId="232" fontId="35" fillId="0" borderId="3801">
      <alignment horizontal="center" vertical="center"/>
      <protection locked="0"/>
    </xf>
    <xf numFmtId="0" fontId="103" fillId="38" borderId="3910"/>
    <xf numFmtId="236" fontId="35" fillId="0" borderId="3884">
      <alignment horizontal="center" vertical="center"/>
      <protection locked="0"/>
    </xf>
    <xf numFmtId="1" fontId="3" fillId="1" borderId="3915">
      <protection locked="0"/>
    </xf>
    <xf numFmtId="237" fontId="35" fillId="0" borderId="3873">
      <alignment horizontal="right" vertical="center"/>
      <protection locked="0"/>
    </xf>
    <xf numFmtId="0" fontId="148" fillId="0" borderId="3774" applyNumberFormat="0" applyAlignment="0" applyProtection="0">
      <alignment horizontal="left" vertical="center"/>
    </xf>
    <xf numFmtId="274" fontId="35" fillId="0" borderId="3864"/>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806" applyNumberFormat="0" applyProtection="0">
      <alignment horizontal="left" vertical="center" indent="1"/>
    </xf>
    <xf numFmtId="0" fontId="85" fillId="0" borderId="3888"/>
    <xf numFmtId="0" fontId="148" fillId="0" borderId="3870" applyNumberFormat="0" applyAlignment="0" applyProtection="0">
      <alignment horizontal="left" vertical="center"/>
    </xf>
    <xf numFmtId="0" fontId="103" fillId="38" borderId="3862"/>
    <xf numFmtId="234" fontId="35" fillId="0" borderId="3850">
      <alignment horizontal="right" vertical="center"/>
      <protection locked="0"/>
    </xf>
    <xf numFmtId="1" fontId="3" fillId="1" borderId="3795">
      <protection locked="0"/>
    </xf>
    <xf numFmtId="237" fontId="35" fillId="0" borderId="3850">
      <alignment horizontal="right" vertical="center"/>
      <protection locked="0"/>
    </xf>
    <xf numFmtId="49" fontId="36" fillId="0" borderId="3459"/>
    <xf numFmtId="0" fontId="35" fillId="0" borderId="3850">
      <alignment vertical="center"/>
      <protection locked="0"/>
    </xf>
    <xf numFmtId="15" fontId="35" fillId="0" borderId="3850">
      <alignment horizontal="center" vertical="center"/>
      <protection locked="0"/>
    </xf>
    <xf numFmtId="232" fontId="35" fillId="0" borderId="3850">
      <alignment horizontal="center" vertical="center"/>
      <protection locked="0"/>
    </xf>
    <xf numFmtId="0" fontId="95" fillId="0" borderId="3849" applyNumberFormat="0" applyFill="0" applyAlignment="0" applyProtection="0"/>
    <xf numFmtId="236" fontId="35" fillId="0" borderId="3909">
      <alignment horizontal="right" vertical="center"/>
      <protection locked="0"/>
    </xf>
    <xf numFmtId="311" fontId="219" fillId="0" borderId="3796" applyBorder="0">
      <protection locked="0"/>
    </xf>
    <xf numFmtId="234" fontId="35" fillId="0" borderId="3909">
      <alignment horizontal="center" vertical="center"/>
      <protection locked="0"/>
    </xf>
    <xf numFmtId="232" fontId="35" fillId="0" borderId="3873">
      <alignment horizontal="right" vertical="center"/>
      <protection locked="0"/>
    </xf>
    <xf numFmtId="0" fontId="95" fillId="0" borderId="3872" applyNumberFormat="0" applyFill="0" applyAlignment="0" applyProtection="0"/>
    <xf numFmtId="4" fontId="27" fillId="19" borderId="3889" applyNumberFormat="0" applyProtection="0">
      <alignment horizontal="left" vertical="center" indent="1"/>
    </xf>
    <xf numFmtId="233" fontId="35" fillId="0" borderId="3837">
      <alignment horizontal="right" vertical="center"/>
      <protection locked="0"/>
    </xf>
    <xf numFmtId="232" fontId="35" fillId="0" borderId="3837">
      <alignment horizontal="right" vertical="center"/>
      <protection locked="0"/>
    </xf>
    <xf numFmtId="236" fontId="35" fillId="0" borderId="3837">
      <alignment horizontal="center" vertical="center"/>
      <protection locked="0"/>
    </xf>
    <xf numFmtId="234" fontId="35" fillId="0" borderId="3837">
      <alignment horizontal="center" vertical="center"/>
      <protection locked="0"/>
    </xf>
    <xf numFmtId="1" fontId="3" fillId="1" borderId="3819">
      <protection locked="0"/>
    </xf>
    <xf numFmtId="0" fontId="95" fillId="0" borderId="3883" applyNumberFormat="0" applyFill="0" applyAlignment="0" applyProtection="0"/>
    <xf numFmtId="0" fontId="148" fillId="0" borderId="3487">
      <alignment horizontal="left" vertical="center"/>
    </xf>
    <xf numFmtId="234" fontId="35" fillId="0" borderId="3897">
      <alignment horizontal="center" vertical="center"/>
      <protection locked="0"/>
    </xf>
    <xf numFmtId="237" fontId="35" fillId="0" borderId="3909">
      <alignment horizontal="right" vertical="center"/>
      <protection locked="0"/>
    </xf>
    <xf numFmtId="0" fontId="110" fillId="43" borderId="3117" applyNumberFormat="0" applyFont="0" applyAlignment="0" applyProtection="0"/>
    <xf numFmtId="244" fontId="85" fillId="0" borderId="3875"/>
    <xf numFmtId="168" fontId="3" fillId="8" borderId="3117" applyNumberFormat="0" applyFont="0" applyBorder="0" applyAlignment="0" applyProtection="0"/>
    <xf numFmtId="0" fontId="103" fillId="38" borderId="3874"/>
    <xf numFmtId="236" fontId="35" fillId="0" borderId="3873">
      <alignment horizontal="right" vertical="center"/>
      <protection locked="0"/>
    </xf>
    <xf numFmtId="233" fontId="35" fillId="0" borderId="3873">
      <alignment horizontal="right" vertical="center"/>
      <protection locked="0"/>
    </xf>
    <xf numFmtId="237" fontId="35" fillId="0" borderId="3873">
      <alignment horizontal="right" vertical="center"/>
      <protection locked="0"/>
    </xf>
    <xf numFmtId="232" fontId="35" fillId="0" borderId="3873">
      <alignment horizontal="right" vertical="center"/>
      <protection locked="0"/>
    </xf>
    <xf numFmtId="0" fontId="35" fillId="0" borderId="3873">
      <alignment vertical="center"/>
      <protection locked="0"/>
    </xf>
    <xf numFmtId="236" fontId="35" fillId="0" borderId="3873">
      <alignment horizontal="center" vertical="center"/>
      <protection locked="0"/>
    </xf>
    <xf numFmtId="235" fontId="35" fillId="0" borderId="3873">
      <alignment horizontal="center" vertical="center"/>
      <protection locked="0"/>
    </xf>
    <xf numFmtId="15" fontId="35" fillId="0" borderId="3873">
      <alignment horizontal="center" vertical="center"/>
      <protection locked="0"/>
    </xf>
    <xf numFmtId="0" fontId="85" fillId="0" borderId="3781"/>
    <xf numFmtId="232" fontId="35" fillId="0" borderId="3873">
      <alignment horizontal="center" vertical="center"/>
      <protection locked="0"/>
    </xf>
    <xf numFmtId="175" fontId="3" fillId="9" borderId="3487" applyNumberFormat="0" applyFont="0" applyBorder="0" applyAlignment="0">
      <alignment horizontal="centerContinuous"/>
    </xf>
    <xf numFmtId="274" fontId="35" fillId="0" borderId="3876"/>
    <xf numFmtId="244" fontId="85" fillId="0" borderId="3875"/>
    <xf numFmtId="235" fontId="35" fillId="0" borderId="3873">
      <alignment horizontal="right" vertical="center"/>
      <protection locked="0"/>
    </xf>
    <xf numFmtId="234" fontId="35" fillId="0" borderId="3873">
      <alignment horizontal="right" vertical="center"/>
      <protection locked="0"/>
    </xf>
    <xf numFmtId="233" fontId="35" fillId="0" borderId="3873">
      <alignment horizontal="right" vertical="center"/>
      <protection locked="0"/>
    </xf>
    <xf numFmtId="232" fontId="35" fillId="0" borderId="3873">
      <alignment horizontal="right" vertical="center"/>
      <protection locked="0"/>
    </xf>
    <xf numFmtId="0" fontId="35" fillId="0" borderId="3873">
      <alignment vertical="center"/>
      <protection locked="0"/>
    </xf>
    <xf numFmtId="236" fontId="35" fillId="0" borderId="3873">
      <alignment horizontal="center" vertical="center"/>
      <protection locked="0"/>
    </xf>
    <xf numFmtId="233" fontId="35" fillId="0" borderId="3873">
      <alignment horizontal="center" vertical="center"/>
      <protection locked="0"/>
    </xf>
    <xf numFmtId="1" fontId="3" fillId="1" borderId="3843">
      <protection locked="0"/>
    </xf>
    <xf numFmtId="185" fontId="47" fillId="57" borderId="3117" applyFont="0" applyFill="0" applyBorder="0" applyAlignment="0" applyProtection="0">
      <protection locked="0"/>
    </xf>
    <xf numFmtId="323" fontId="3" fillId="23" borderId="3797" applyFill="0" applyBorder="0" applyAlignment="0">
      <alignment horizontal="centerContinuous"/>
    </xf>
    <xf numFmtId="311" fontId="219" fillId="0" borderId="3904" applyBorder="0">
      <protection locked="0"/>
    </xf>
    <xf numFmtId="0" fontId="148" fillId="0" borderId="3798" applyNumberFormat="0" applyAlignment="0" applyProtection="0">
      <alignment horizontal="left" vertical="center"/>
    </xf>
    <xf numFmtId="0" fontId="85" fillId="0" borderId="3877"/>
    <xf numFmtId="172" fontId="55" fillId="9" borderId="3117">
      <alignment horizontal="right"/>
      <protection locked="0"/>
    </xf>
    <xf numFmtId="274" fontId="35" fillId="0" borderId="3876"/>
    <xf numFmtId="244" fontId="85" fillId="0" borderId="3875"/>
    <xf numFmtId="0" fontId="148" fillId="0" borderId="3822" applyNumberFormat="0" applyAlignment="0" applyProtection="0">
      <alignment horizontal="left" vertical="center"/>
    </xf>
    <xf numFmtId="236" fontId="35" fillId="0" borderId="3873">
      <alignment horizontal="right" vertical="center"/>
      <protection locked="0"/>
    </xf>
    <xf numFmtId="235" fontId="35" fillId="0" borderId="3873">
      <alignment horizontal="right" vertical="center"/>
      <protection locked="0"/>
    </xf>
    <xf numFmtId="234" fontId="35" fillId="0" borderId="3873">
      <alignment horizontal="right" vertical="center"/>
      <protection locked="0"/>
    </xf>
    <xf numFmtId="232" fontId="35" fillId="0" borderId="3873">
      <alignment horizontal="right" vertical="center"/>
      <protection locked="0"/>
    </xf>
    <xf numFmtId="236" fontId="35" fillId="0" borderId="3873">
      <alignment horizontal="center" vertical="center"/>
      <protection locked="0"/>
    </xf>
    <xf numFmtId="235" fontId="35" fillId="0" borderId="3873">
      <alignment horizontal="center" vertical="center"/>
      <protection locked="0"/>
    </xf>
    <xf numFmtId="15" fontId="35" fillId="0" borderId="3873">
      <alignment horizontal="center" vertical="center"/>
      <protection locked="0"/>
    </xf>
    <xf numFmtId="232" fontId="35" fillId="0" borderId="3873">
      <alignment horizontal="center" vertical="center"/>
      <protection locked="0"/>
    </xf>
    <xf numFmtId="0" fontId="95" fillId="0" borderId="3872" applyNumberFormat="0" applyFill="0" applyAlignment="0" applyProtection="0"/>
    <xf numFmtId="233" fontId="35" fillId="0" borderId="3884">
      <alignment horizontal="right" vertical="center"/>
      <protection locked="0"/>
    </xf>
    <xf numFmtId="0" fontId="35" fillId="0" borderId="3884">
      <alignment vertical="center"/>
      <protection locked="0"/>
    </xf>
    <xf numFmtId="274" fontId="35" fillId="0" borderId="3876"/>
    <xf numFmtId="234" fontId="35" fillId="0" borderId="3909">
      <alignment horizontal="right" vertical="center"/>
      <protection locked="0"/>
    </xf>
    <xf numFmtId="0" fontId="103" fillId="38" borderId="3874"/>
    <xf numFmtId="15" fontId="35" fillId="0" borderId="3909">
      <alignment horizontal="center" vertical="center"/>
      <protection locked="0"/>
    </xf>
    <xf numFmtId="235" fontId="35" fillId="0" borderId="3873">
      <alignment horizontal="right" vertical="center"/>
      <protection locked="0"/>
    </xf>
    <xf numFmtId="234" fontId="35" fillId="0" borderId="3873">
      <alignment horizontal="right" vertical="center"/>
      <protection locked="0"/>
    </xf>
    <xf numFmtId="237" fontId="35" fillId="0" borderId="3873">
      <alignment horizontal="right" vertical="center"/>
      <protection locked="0"/>
    </xf>
    <xf numFmtId="236" fontId="35" fillId="0" borderId="3873">
      <alignment horizontal="center" vertical="center"/>
      <protection locked="0"/>
    </xf>
    <xf numFmtId="235" fontId="35" fillId="0" borderId="3873">
      <alignment horizontal="center" vertical="center"/>
      <protection locked="0"/>
    </xf>
    <xf numFmtId="233" fontId="35" fillId="0" borderId="3873">
      <alignment horizontal="center" vertical="center"/>
      <protection locked="0"/>
    </xf>
    <xf numFmtId="323" fontId="3" fillId="23" borderId="3845" applyFill="0" applyBorder="0" applyAlignment="0">
      <alignment horizontal="centerContinuous"/>
    </xf>
    <xf numFmtId="233" fontId="35" fillId="0" borderId="3897">
      <alignment horizontal="center" vertical="center"/>
      <protection locked="0"/>
    </xf>
    <xf numFmtId="235" fontId="35" fillId="0" borderId="3884">
      <alignment horizontal="right" vertical="center"/>
      <protection locked="0"/>
    </xf>
    <xf numFmtId="234" fontId="35" fillId="0" borderId="3884">
      <alignment horizontal="right" vertical="center"/>
      <protection locked="0"/>
    </xf>
    <xf numFmtId="233" fontId="35" fillId="0" borderId="3884">
      <alignment horizontal="right" vertical="center"/>
      <protection locked="0"/>
    </xf>
    <xf numFmtId="10" fontId="3" fillId="57" borderId="1987" applyNumberFormat="0" applyFont="0" applyBorder="0" applyAlignment="0" applyProtection="0">
      <protection locked="0"/>
    </xf>
    <xf numFmtId="233" fontId="35" fillId="0" borderId="3884">
      <alignment horizontal="center" vertical="center"/>
      <protection locked="0"/>
    </xf>
    <xf numFmtId="8" fontId="141" fillId="0" borderId="3454">
      <protection locked="0"/>
    </xf>
    <xf numFmtId="15" fontId="35" fillId="0" borderId="3884">
      <alignment horizontal="center" vertical="center"/>
      <protection locked="0"/>
    </xf>
    <xf numFmtId="0" fontId="95" fillId="0" borderId="3883" applyNumberFormat="0" applyFill="0" applyAlignment="0" applyProtection="0"/>
    <xf numFmtId="4" fontId="27" fillId="19" borderId="3889" applyNumberFormat="0" applyProtection="0">
      <alignment horizontal="left" vertical="center" indent="1"/>
    </xf>
    <xf numFmtId="274" fontId="35" fillId="0" borderId="3912"/>
    <xf numFmtId="244" fontId="85" fillId="0" borderId="3911"/>
    <xf numFmtId="234" fontId="35" fillId="0" borderId="3909">
      <alignment horizontal="right" vertical="center"/>
      <protection locked="0"/>
    </xf>
    <xf numFmtId="234" fontId="35" fillId="0" borderId="3909">
      <alignment horizontal="center" vertical="center"/>
      <protection locked="0"/>
    </xf>
    <xf numFmtId="233" fontId="35" fillId="0" borderId="3909">
      <alignment horizontal="center" vertical="center"/>
      <protection locked="0"/>
    </xf>
    <xf numFmtId="1" fontId="3" fillId="1" borderId="3879">
      <protection locked="0"/>
    </xf>
    <xf numFmtId="311" fontId="219" fillId="0" borderId="3890" applyBorder="0">
      <protection locked="0"/>
    </xf>
    <xf numFmtId="274" fontId="35" fillId="0" borderId="3780"/>
    <xf numFmtId="240" fontId="26" fillId="0" borderId="3630" applyFill="0"/>
    <xf numFmtId="1" fontId="3" fillId="1" borderId="3903">
      <protection locked="0"/>
    </xf>
    <xf numFmtId="0" fontId="118" fillId="21" borderId="3117"/>
    <xf numFmtId="274" fontId="35" fillId="0" borderId="3828"/>
    <xf numFmtId="240" fontId="26" fillId="0" borderId="3823" applyFill="0"/>
    <xf numFmtId="49" fontId="100" fillId="47" borderId="3117">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3907" applyFill="0"/>
    <xf numFmtId="244" fontId="85" fillId="0" borderId="3779"/>
    <xf numFmtId="0" fontId="104" fillId="43" borderId="1987" applyProtection="0"/>
    <xf numFmtId="0" fontId="103" fillId="38" borderId="3874"/>
    <xf numFmtId="0" fontId="103" fillId="38" borderId="3778"/>
    <xf numFmtId="236" fontId="35" fillId="0" borderId="3825">
      <alignment horizontal="center" vertical="center"/>
      <protection locked="0"/>
    </xf>
    <xf numFmtId="235" fontId="35" fillId="0" borderId="3825">
      <alignment horizontal="center" vertical="center"/>
      <protection locked="0"/>
    </xf>
    <xf numFmtId="15" fontId="35" fillId="0" borderId="3825">
      <alignment horizontal="center" vertical="center"/>
      <protection locked="0"/>
    </xf>
    <xf numFmtId="0" fontId="95" fillId="0" borderId="3824" applyNumberFormat="0" applyFill="0" applyAlignment="0" applyProtection="0"/>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235" fontId="35" fillId="0" borderId="3873">
      <alignment horizontal="right" vertical="center"/>
      <protection locked="0"/>
    </xf>
    <xf numFmtId="233" fontId="35" fillId="0" borderId="3873">
      <alignment horizontal="right" vertical="center"/>
      <protection locked="0"/>
    </xf>
    <xf numFmtId="232" fontId="35" fillId="0" borderId="3873">
      <alignment horizontal="right" vertical="center"/>
      <protection locked="0"/>
    </xf>
    <xf numFmtId="233" fontId="35" fillId="0" borderId="3873">
      <alignment horizontal="center" vertical="center"/>
      <protection locked="0"/>
    </xf>
    <xf numFmtId="244" fontId="85" fillId="0" borderId="3886"/>
    <xf numFmtId="233" fontId="35" fillId="0" borderId="3884">
      <alignment horizontal="center" vertical="center"/>
      <protection locked="0"/>
    </xf>
    <xf numFmtId="233" fontId="35" fillId="0" borderId="3801">
      <alignment horizontal="right" vertical="center"/>
      <protection locked="0"/>
    </xf>
    <xf numFmtId="236" fontId="35" fillId="0" borderId="3801">
      <alignment horizontal="center" vertical="center"/>
      <protection locked="0"/>
    </xf>
    <xf numFmtId="15" fontId="35" fillId="0" borderId="3801">
      <alignment horizontal="center" vertical="center"/>
      <protection locked="0"/>
    </xf>
    <xf numFmtId="232" fontId="35" fillId="0" borderId="3884">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117" applyFont="0" applyAlignment="0" applyProtection="0"/>
    <xf numFmtId="0" fontId="95" fillId="0" borderId="3896" applyNumberFormat="0" applyFill="0" applyAlignment="0" applyProtection="0"/>
    <xf numFmtId="233" fontId="35" fillId="0" borderId="3897">
      <alignment horizontal="center" vertical="center"/>
      <protection locked="0"/>
    </xf>
    <xf numFmtId="236" fontId="35" fillId="0" borderId="3897">
      <alignment horizontal="center" vertical="center"/>
      <protection locked="0"/>
    </xf>
    <xf numFmtId="0" fontId="35" fillId="0" borderId="3897">
      <alignment vertical="center"/>
      <protection locked="0"/>
    </xf>
    <xf numFmtId="232" fontId="35" fillId="0" borderId="3897">
      <alignment horizontal="right" vertical="center"/>
      <protection locked="0"/>
    </xf>
    <xf numFmtId="233" fontId="35" fillId="0" borderId="3897">
      <alignment horizontal="right" vertical="center"/>
      <protection locked="0"/>
    </xf>
    <xf numFmtId="236"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6" fontId="35" fillId="0" borderId="3861">
      <alignment horizontal="right" vertical="center"/>
      <protection locked="0"/>
    </xf>
    <xf numFmtId="234" fontId="35" fillId="0" borderId="3884">
      <alignment horizontal="center" vertical="center"/>
      <protection locked="0"/>
    </xf>
    <xf numFmtId="235" fontId="35" fillId="0" borderId="3884">
      <alignment horizontal="center"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6" fontId="35" fillId="0" borderId="3884">
      <alignment horizontal="right" vertical="center"/>
      <protection locked="0"/>
    </xf>
    <xf numFmtId="0" fontId="95" fillId="0" borderId="3836" applyNumberFormat="0" applyFill="0" applyAlignment="0" applyProtection="0"/>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7"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240" fontId="26" fillId="0" borderId="3919" applyFill="0"/>
    <xf numFmtId="3" fontId="79" fillId="10" borderId="3117" applyFont="0" applyAlignment="0" applyProtection="0"/>
    <xf numFmtId="244" fontId="85" fillId="0" borderId="3839"/>
    <xf numFmtId="240" fontId="26" fillId="0" borderId="3871" applyFill="0"/>
    <xf numFmtId="0" fontId="35" fillId="0" borderId="3446" applyNumberFormat="0" applyFill="0" applyAlignment="0" applyProtection="0"/>
    <xf numFmtId="0" fontId="95" fillId="0" borderId="3812" applyNumberFormat="0" applyFill="0" applyAlignment="0" applyProtection="0"/>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3" fontId="35" fillId="0" borderId="3813">
      <alignment horizontal="right" vertical="center"/>
      <protection locked="0"/>
    </xf>
    <xf numFmtId="235" fontId="35" fillId="0" borderId="3813">
      <alignment horizontal="right"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814"/>
    <xf numFmtId="0" fontId="103" fillId="38" borderId="3790"/>
    <xf numFmtId="0" fontId="104" fillId="43" borderId="3117" applyProtection="0"/>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6" fontId="35" fillId="0" borderId="3789">
      <alignment horizontal="center"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44" fontId="85" fillId="0" borderId="3791"/>
    <xf numFmtId="0" fontId="85" fillId="0" borderId="3901"/>
    <xf numFmtId="0" fontId="148" fillId="0" borderId="3918" applyNumberFormat="0" applyAlignment="0" applyProtection="0">
      <alignment horizontal="left" vertical="center"/>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90"/>
    <xf numFmtId="240" fontId="26" fillId="0" borderId="3835" applyFill="0"/>
    <xf numFmtId="274" fontId="35" fillId="0" borderId="3840"/>
    <xf numFmtId="0" fontId="103" fillId="38" borderId="3778"/>
    <xf numFmtId="244" fontId="85" fillId="0" borderId="3791"/>
    <xf numFmtId="0" fontId="148" fillId="0" borderId="3894" applyNumberFormat="0" applyAlignment="0" applyProtection="0">
      <alignment horizontal="left" vertical="center"/>
    </xf>
    <xf numFmtId="244" fontId="85" fillId="0" borderId="3779"/>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3865"/>
    <xf numFmtId="9" fontId="36" fillId="71" borderId="1987" applyProtection="0">
      <alignment horizontal="right"/>
      <protection locked="0"/>
    </xf>
    <xf numFmtId="15" fontId="35" fillId="0" borderId="3909">
      <alignment horizontal="center" vertical="center"/>
      <protection locked="0"/>
    </xf>
    <xf numFmtId="233"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0" fontId="35" fillId="0" borderId="3909">
      <alignment vertical="center"/>
      <protection locked="0"/>
    </xf>
    <xf numFmtId="234" fontId="35" fillId="0" borderId="3909">
      <alignment horizontal="right" vertical="center"/>
      <protection locked="0"/>
    </xf>
    <xf numFmtId="232" fontId="35" fillId="0" borderId="3922">
      <alignment horizontal="center" vertical="center"/>
      <protection locked="0"/>
    </xf>
    <xf numFmtId="236" fontId="35" fillId="0" borderId="3922">
      <alignment horizontal="center" vertical="center"/>
      <protection locked="0"/>
    </xf>
    <xf numFmtId="0" fontId="35" fillId="0" borderId="3897">
      <alignment vertical="center"/>
      <protection locked="0"/>
    </xf>
    <xf numFmtId="236" fontId="35" fillId="0" borderId="3897">
      <alignment horizontal="right" vertical="center"/>
      <protection locked="0"/>
    </xf>
    <xf numFmtId="49" fontId="100" fillId="41" borderId="1987">
      <alignment horizontal="center"/>
    </xf>
    <xf numFmtId="0" fontId="103" fillId="38" borderId="3898"/>
    <xf numFmtId="0" fontId="104" fillId="43" borderId="1987" applyProtection="0"/>
    <xf numFmtId="0" fontId="85" fillId="0" borderId="3841"/>
    <xf numFmtId="309" fontId="156" fillId="6" borderId="1987"/>
    <xf numFmtId="8" fontId="141" fillId="0" borderId="3454">
      <protection locked="0"/>
    </xf>
    <xf numFmtId="0" fontId="148" fillId="0" borderId="3858" applyNumberFormat="0" applyAlignment="0" applyProtection="0">
      <alignment horizontal="left" vertical="center"/>
    </xf>
    <xf numFmtId="0" fontId="85" fillId="0" borderId="3901"/>
    <xf numFmtId="240" fontId="26" fillId="0" borderId="3787" applyFill="0"/>
    <xf numFmtId="274" fontId="35" fillId="0" borderId="3792"/>
    <xf numFmtId="311" fontId="219" fillId="0" borderId="3892" applyBorder="0">
      <protection locked="0"/>
    </xf>
    <xf numFmtId="4" fontId="27" fillId="19" borderId="3889" applyNumberFormat="0" applyProtection="0">
      <alignment horizontal="left" vertical="center" indent="1"/>
    </xf>
    <xf numFmtId="0" fontId="95" fillId="0" borderId="3883" applyNumberFormat="0" applyFill="0" applyAlignment="0" applyProtection="0"/>
    <xf numFmtId="15" fontId="35" fillId="0" borderId="3884">
      <alignment horizontal="center" vertical="center"/>
      <protection locked="0"/>
    </xf>
    <xf numFmtId="233"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3" fontId="35" fillId="0" borderId="3884">
      <alignment horizontal="right" vertical="center"/>
      <protection locked="0"/>
    </xf>
    <xf numFmtId="235" fontId="35" fillId="0" borderId="3884">
      <alignment horizontal="right" vertical="center"/>
      <protection locked="0"/>
    </xf>
    <xf numFmtId="240" fontId="26" fillId="0" borderId="3630" applyFill="0"/>
    <xf numFmtId="274" fontId="35" fillId="0" borderId="3780"/>
    <xf numFmtId="0" fontId="103" fillId="38" borderId="3885"/>
    <xf numFmtId="244" fontId="85" fillId="0" borderId="3886"/>
    <xf numFmtId="274" fontId="35" fillId="0" borderId="3887"/>
    <xf numFmtId="0" fontId="85" fillId="0" borderId="3888"/>
    <xf numFmtId="0" fontId="63" fillId="0" borderId="1987">
      <alignment horizontal="centerContinuous"/>
    </xf>
    <xf numFmtId="0" fontId="85" fillId="0" borderId="3926"/>
    <xf numFmtId="232" fontId="35" fillId="0" borderId="3884">
      <alignment horizontal="center" vertical="center"/>
      <protection locked="0"/>
    </xf>
    <xf numFmtId="234" fontId="35" fillId="0" borderId="3884">
      <alignment horizontal="center" vertical="center"/>
      <protection locked="0"/>
    </xf>
    <xf numFmtId="237" fontId="35" fillId="0" borderId="3884">
      <alignment horizontal="right" vertical="center"/>
      <protection locked="0"/>
    </xf>
    <xf numFmtId="0" fontId="85" fillId="0" borderId="3817"/>
    <xf numFmtId="168" fontId="3" fillId="8" borderId="1987" applyNumberFormat="0" applyFont="0" applyBorder="0" applyAlignment="0" applyProtection="0"/>
    <xf numFmtId="323" fontId="3" fillId="23" borderId="3833" applyFill="0" applyBorder="0" applyAlignment="0">
      <alignment horizontal="centerContinuous"/>
    </xf>
    <xf numFmtId="0" fontId="85" fillId="0" borderId="3888"/>
    <xf numFmtId="0" fontId="35" fillId="0" borderId="3873">
      <alignment vertical="center"/>
      <protection locked="0"/>
    </xf>
    <xf numFmtId="234" fontId="35" fillId="0" borderId="3884">
      <alignment horizontal="right" vertical="center"/>
      <protection locked="0"/>
    </xf>
    <xf numFmtId="274" fontId="35" fillId="0" borderId="3876"/>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3909">
      <alignment horizontal="right" vertical="center"/>
      <protection locked="0"/>
    </xf>
    <xf numFmtId="309" fontId="156" fillId="6" borderId="3117"/>
    <xf numFmtId="175" fontId="3" fillId="9" borderId="3487" applyNumberFormat="0" applyFont="0" applyBorder="0" applyAlignment="0">
      <alignment horizontal="centerContinuous"/>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0" fontId="35" fillId="0" borderId="3873">
      <alignment vertical="center"/>
      <protection locked="0"/>
    </xf>
    <xf numFmtId="237" fontId="35" fillId="0" borderId="3873">
      <alignment horizontal="right" vertical="center"/>
      <protection locked="0"/>
    </xf>
    <xf numFmtId="0" fontId="85" fillId="0" borderId="3793"/>
    <xf numFmtId="237"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311" fontId="219" fillId="0" borderId="3832" applyBorder="0">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323" fontId="3" fillId="23" borderId="3809" applyFill="0" applyBorder="0" applyAlignment="0">
      <alignment horizontal="centerContinuous"/>
    </xf>
    <xf numFmtId="233" fontId="35" fillId="0" borderId="3861">
      <alignment horizontal="right" vertical="center"/>
      <protection locked="0"/>
    </xf>
    <xf numFmtId="234" fontId="35" fillId="0" borderId="3861">
      <alignment horizontal="right" vertical="center"/>
      <protection locked="0"/>
    </xf>
    <xf numFmtId="1" fontId="3" fillId="1" borderId="3831">
      <protection locked="0"/>
    </xf>
    <xf numFmtId="244" fontId="85" fillId="0" borderId="3863"/>
    <xf numFmtId="311" fontId="219" fillId="0" borderId="3856" applyBorder="0">
      <protection locked="0"/>
    </xf>
    <xf numFmtId="0" fontId="63" fillId="0" borderId="3117">
      <alignment horizontal="centerContinuous"/>
    </xf>
    <xf numFmtId="234"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4" fontId="35" fillId="0" borderId="3861">
      <alignment horizontal="right" vertical="center"/>
      <protection locked="0"/>
    </xf>
    <xf numFmtId="0" fontId="103" fillId="38" borderId="3862"/>
    <xf numFmtId="244" fontId="85" fillId="0" borderId="3886"/>
    <xf numFmtId="0" fontId="85" fillId="0" borderId="3793"/>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865"/>
    <xf numFmtId="236" fontId="35" fillId="0" borderId="3909">
      <alignment horizontal="center" vertical="center"/>
      <protection locked="0"/>
    </xf>
    <xf numFmtId="232" fontId="35" fillId="0" borderId="3909">
      <alignment horizontal="right" vertical="center"/>
      <protection locked="0"/>
    </xf>
    <xf numFmtId="175" fontId="46" fillId="0" borderId="1987"/>
    <xf numFmtId="234" fontId="35" fillId="0" borderId="3884">
      <alignment horizontal="center" vertical="center"/>
      <protection locked="0"/>
    </xf>
    <xf numFmtId="4" fontId="27" fillId="19" borderId="3878" applyNumberFormat="0" applyProtection="0">
      <alignment horizontal="left" vertical="center" indent="1"/>
    </xf>
    <xf numFmtId="311" fontId="219" fillId="0" borderId="3856" applyBorder="0">
      <protection locked="0"/>
    </xf>
    <xf numFmtId="232" fontId="35" fillId="0" borderId="3873">
      <alignment horizontal="center" vertical="center"/>
      <protection locked="0"/>
    </xf>
    <xf numFmtId="9" fontId="36" fillId="71" borderId="3117" applyProtection="0">
      <alignment horizontal="right"/>
      <protection locked="0"/>
    </xf>
    <xf numFmtId="4" fontId="27" fillId="19" borderId="3842" applyNumberFormat="0" applyProtection="0">
      <alignment horizontal="left" vertical="center" indent="1"/>
    </xf>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1" fontId="3" fillId="1" borderId="3807">
      <protection locked="0"/>
    </xf>
    <xf numFmtId="235" fontId="35" fillId="0" borderId="3837">
      <alignment horizontal="center" vertical="center"/>
      <protection locked="0"/>
    </xf>
    <xf numFmtId="0" fontId="103" fillId="38" borderId="3838"/>
    <xf numFmtId="274" fontId="35" fillId="0" borderId="3840"/>
    <xf numFmtId="0" fontId="85" fillId="0" borderId="3841"/>
    <xf numFmtId="234" fontId="35" fillId="0" borderId="3897">
      <alignment horizontal="center" vertical="center"/>
      <protection locked="0"/>
    </xf>
    <xf numFmtId="0" fontId="85" fillId="0" borderId="3877"/>
    <xf numFmtId="237" fontId="35" fillId="0" borderId="3861">
      <alignment horizontal="right" vertical="center"/>
      <protection locked="0"/>
    </xf>
    <xf numFmtId="0" fontId="95" fillId="0" borderId="3836" applyNumberFormat="0" applyFill="0" applyAlignment="0" applyProtection="0"/>
    <xf numFmtId="0" fontId="85" fillId="0" borderId="3781"/>
    <xf numFmtId="232" fontId="35" fillId="0" borderId="3837">
      <alignment horizontal="center" vertical="center"/>
      <protection locked="0"/>
    </xf>
    <xf numFmtId="233" fontId="35" fillId="0" borderId="3837">
      <alignment horizontal="center" vertical="center"/>
      <protection locked="0"/>
    </xf>
    <xf numFmtId="235"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74" fontId="35" fillId="0" borderId="3864"/>
    <xf numFmtId="274" fontId="35" fillId="0" borderId="3840"/>
    <xf numFmtId="0" fontId="85" fillId="0" borderId="3841"/>
    <xf numFmtId="49" fontId="253" fillId="47" borderId="3117">
      <alignment horizontal="center"/>
    </xf>
    <xf numFmtId="0" fontId="85" fillId="0" borderId="3877"/>
    <xf numFmtId="15" fontId="35" fillId="0" borderId="3873">
      <alignment horizontal="center" vertical="center"/>
      <protection locked="0"/>
    </xf>
    <xf numFmtId="4" fontId="27" fillId="19" borderId="3848" applyNumberFormat="0" applyProtection="0">
      <alignment horizontal="left" vertical="center" indent="1"/>
    </xf>
    <xf numFmtId="236" fontId="35" fillId="0" borderId="3909">
      <alignment horizontal="center" vertical="center"/>
      <protection locked="0"/>
    </xf>
    <xf numFmtId="323" fontId="3" fillId="23" borderId="3785" applyFill="0" applyBorder="0" applyAlignment="0">
      <alignment horizontal="centerContinuous"/>
    </xf>
    <xf numFmtId="232" fontId="35" fillId="0" borderId="3801">
      <alignment horizontal="right" vertical="center"/>
      <protection locked="0"/>
    </xf>
    <xf numFmtId="236" fontId="35" fillId="0" borderId="3813">
      <alignment horizontal="center" vertical="center"/>
      <protection locked="0"/>
    </xf>
    <xf numFmtId="0" fontId="35" fillId="0" borderId="3813">
      <alignment vertical="center"/>
      <protection locked="0"/>
    </xf>
    <xf numFmtId="237" fontId="35" fillId="0" borderId="3813">
      <alignment horizontal="right" vertical="center"/>
      <protection locked="0"/>
    </xf>
    <xf numFmtId="233"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3817"/>
    <xf numFmtId="234" fontId="35" fillId="0" borderId="3837">
      <alignment horizontal="center" vertical="center"/>
      <protection locked="0"/>
    </xf>
    <xf numFmtId="244" fontId="85" fillId="0" borderId="3875"/>
    <xf numFmtId="237" fontId="35" fillId="0" borderId="3884">
      <alignment horizontal="right" vertical="center"/>
      <protection locked="0"/>
    </xf>
    <xf numFmtId="234" fontId="35" fillId="0" borderId="3873">
      <alignment horizontal="right" vertical="center"/>
      <protection locked="0"/>
    </xf>
    <xf numFmtId="0" fontId="118" fillId="21" borderId="19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812" applyNumberFormat="0" applyFill="0" applyAlignment="0" applyProtection="0"/>
    <xf numFmtId="15" fontId="35" fillId="0" borderId="3813">
      <alignment horizontal="center" vertical="center"/>
      <protection locked="0"/>
    </xf>
    <xf numFmtId="233" fontId="35" fillId="0" borderId="3813">
      <alignment horizontal="center" vertical="center"/>
      <protection locked="0"/>
    </xf>
    <xf numFmtId="234"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7"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0" fontId="103" fillId="38" borderId="3814"/>
    <xf numFmtId="0" fontId="148" fillId="0" borderId="3774" applyNumberFormat="0" applyAlignment="0" applyProtection="0">
      <alignment horizontal="left" vertical="center"/>
    </xf>
    <xf numFmtId="236" fontId="35" fillId="0" borderId="3873">
      <alignment horizontal="center" vertical="center"/>
      <protection locked="0"/>
    </xf>
    <xf numFmtId="233" fontId="35" fillId="0" borderId="3873">
      <alignment horizontal="center" vertical="center"/>
      <protection locked="0"/>
    </xf>
    <xf numFmtId="323" fontId="3" fillId="23" borderId="3857" applyFill="0" applyBorder="0" applyAlignment="0">
      <alignment horizontal="centerContinuous"/>
    </xf>
    <xf numFmtId="236" fontId="35" fillId="0" borderId="3873">
      <alignment horizontal="center" vertical="center"/>
      <protection locked="0"/>
    </xf>
    <xf numFmtId="237" fontId="35" fillId="0" borderId="3837">
      <alignment horizontal="right" vertical="center"/>
      <protection locked="0"/>
    </xf>
    <xf numFmtId="15" fontId="35" fillId="0" borderId="3873">
      <alignment horizontal="center" vertical="center"/>
      <protection locked="0"/>
    </xf>
    <xf numFmtId="4" fontId="27" fillId="19" borderId="3902" applyNumberFormat="0" applyProtection="0">
      <alignment horizontal="left" vertical="center" indent="1"/>
    </xf>
    <xf numFmtId="0" fontId="103" fillId="38" borderId="3851"/>
    <xf numFmtId="323" fontId="3" fillId="23" borderId="3773" applyFill="0" applyBorder="0" applyAlignment="0">
      <alignment horizontal="centerContinuous"/>
    </xf>
    <xf numFmtId="235" fontId="35" fillId="0" borderId="3801">
      <alignment horizontal="right" vertical="center"/>
      <protection locked="0"/>
    </xf>
    <xf numFmtId="237" fontId="35" fillId="0" borderId="3922">
      <alignment horizontal="right" vertical="center"/>
      <protection locked="0"/>
    </xf>
    <xf numFmtId="232" fontId="35" fillId="0" borderId="3897">
      <alignment horizontal="right" vertical="center"/>
      <protection locked="0"/>
    </xf>
    <xf numFmtId="232" fontId="35" fillId="0" borderId="3873">
      <alignment horizontal="right" vertical="center"/>
      <protection locked="0"/>
    </xf>
    <xf numFmtId="232" fontId="35" fillId="0" borderId="3897">
      <alignment horizontal="center" vertical="center"/>
      <protection locked="0"/>
    </xf>
    <xf numFmtId="311" fontId="219" fillId="0" borderId="3784" applyBorder="0">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6" fontId="35" fillId="0" borderId="3789">
      <alignment horizontal="center" vertical="center"/>
      <protection locked="0"/>
    </xf>
    <xf numFmtId="232" fontId="35" fillId="0" borderId="3789">
      <alignment horizontal="right" vertical="center"/>
      <protection locked="0"/>
    </xf>
    <xf numFmtId="237"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1" fontId="3" fillId="1" borderId="3783">
      <protection locked="0"/>
    </xf>
    <xf numFmtId="0" fontId="103" fillId="38" borderId="3790"/>
    <xf numFmtId="311" fontId="219" fillId="0" borderId="3784" applyBorder="0">
      <protection locked="0"/>
    </xf>
    <xf numFmtId="234" fontId="35" fillId="0" borderId="3922">
      <alignment horizontal="right" vertical="center"/>
      <protection locked="0"/>
    </xf>
    <xf numFmtId="232" fontId="35" fillId="0" borderId="3873">
      <alignment horizontal="right" vertical="center"/>
      <protection locked="0"/>
    </xf>
    <xf numFmtId="234" fontId="35" fillId="0" borderId="3884">
      <alignment horizontal="center" vertical="center"/>
      <protection locked="0"/>
    </xf>
    <xf numFmtId="0" fontId="88" fillId="0" borderId="3487"/>
    <xf numFmtId="237" fontId="35" fillId="0" borderId="3813">
      <alignment horizontal="right" vertical="center"/>
      <protection locked="0"/>
    </xf>
    <xf numFmtId="234" fontId="35" fillId="0" borderId="3813">
      <alignment horizontal="right" vertical="center"/>
      <protection locked="0"/>
    </xf>
    <xf numFmtId="236" fontId="35" fillId="0" borderId="3813">
      <alignment horizontal="right"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4" fontId="35" fillId="0" borderId="3789">
      <alignment horizontal="right" vertical="center"/>
      <protection locked="0"/>
    </xf>
    <xf numFmtId="0" fontId="103" fillId="38" borderId="3790"/>
    <xf numFmtId="244" fontId="85" fillId="0" borderId="3791"/>
    <xf numFmtId="274" fontId="35" fillId="0" borderId="3816"/>
    <xf numFmtId="4" fontId="27" fillId="19" borderId="3914" applyNumberFormat="0" applyProtection="0">
      <alignment horizontal="left" vertical="center" indent="1"/>
    </xf>
    <xf numFmtId="311" fontId="219" fillId="0" borderId="3892" applyBorder="0">
      <protection locked="0"/>
    </xf>
    <xf numFmtId="274" fontId="35" fillId="0" borderId="3792"/>
    <xf numFmtId="232" fontId="35" fillId="0" borderId="3884">
      <alignment horizontal="center" vertical="center"/>
      <protection locked="0"/>
    </xf>
    <xf numFmtId="233" fontId="35" fillId="0" borderId="3873">
      <alignment horizontal="center" vertical="center"/>
      <protection locked="0"/>
    </xf>
    <xf numFmtId="274" fontId="35" fillId="0" borderId="3900"/>
    <xf numFmtId="311" fontId="219" fillId="0" borderId="3868" applyBorder="0">
      <protection locked="0"/>
    </xf>
    <xf numFmtId="0" fontId="147" fillId="10" borderId="1987">
      <alignment horizontal="right"/>
    </xf>
    <xf numFmtId="235" fontId="35" fillId="0" borderId="3861">
      <alignment horizontal="right" vertical="center"/>
      <protection locked="0"/>
    </xf>
    <xf numFmtId="235" fontId="35" fillId="0" borderId="3873">
      <alignment horizontal="right" vertical="center"/>
      <protection locked="0"/>
    </xf>
    <xf numFmtId="233" fontId="35" fillId="0" borderId="3813">
      <alignment horizontal="center" vertical="center"/>
      <protection locked="0"/>
    </xf>
    <xf numFmtId="235" fontId="35" fillId="0" borderId="3837">
      <alignment horizontal="right" vertical="center"/>
      <protection locked="0"/>
    </xf>
    <xf numFmtId="0" fontId="95" fillId="0" borderId="3836" applyNumberFormat="0" applyFill="0" applyAlignment="0" applyProtection="0"/>
    <xf numFmtId="236" fontId="35" fillId="0" borderId="3850">
      <alignment horizontal="right" vertical="center"/>
      <protection locked="0"/>
    </xf>
    <xf numFmtId="0" fontId="35" fillId="0" borderId="3801">
      <alignment vertical="center"/>
      <protection locked="0"/>
    </xf>
    <xf numFmtId="232" fontId="35" fillId="0" borderId="3801">
      <alignment horizontal="center" vertical="center"/>
      <protection locked="0"/>
    </xf>
    <xf numFmtId="236" fontId="35" fillId="0" borderId="3801">
      <alignment horizontal="right" vertical="center"/>
      <protection locked="0"/>
    </xf>
    <xf numFmtId="4" fontId="27" fillId="19" borderId="3818" applyNumberFormat="0" applyProtection="0">
      <alignment horizontal="left" vertical="center" indent="1"/>
    </xf>
    <xf numFmtId="311" fontId="219" fillId="0" borderId="3772" applyBorder="0">
      <protection locked="0"/>
    </xf>
    <xf numFmtId="232" fontId="35" fillId="0" borderId="3813">
      <alignment horizontal="center" vertical="center"/>
      <protection locked="0"/>
    </xf>
    <xf numFmtId="236" fontId="35" fillId="0" borderId="3801">
      <alignment horizontal="center" vertical="center"/>
      <protection locked="0"/>
    </xf>
    <xf numFmtId="237" fontId="35" fillId="0" borderId="3909">
      <alignment horizontal="right" vertical="center"/>
      <protection locked="0"/>
    </xf>
    <xf numFmtId="202" fontId="115" fillId="18" borderId="3446">
      <alignment horizontal="right"/>
      <protection hidden="1"/>
    </xf>
    <xf numFmtId="1" fontId="3" fillId="1" borderId="3555">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244" fontId="85" fillId="0" borderId="3791"/>
    <xf numFmtId="274" fontId="35" fillId="0" borderId="3792"/>
    <xf numFmtId="0" fontId="148" fillId="0" borderId="3487">
      <alignment horizontal="left" vertical="center"/>
    </xf>
    <xf numFmtId="49" fontId="36" fillId="0" borderId="3459"/>
    <xf numFmtId="15" fontId="35" fillId="0" borderId="3861">
      <alignment horizontal="center" vertical="center"/>
      <protection locked="0"/>
    </xf>
    <xf numFmtId="0" fontId="85" fillId="0" borderId="3793"/>
    <xf numFmtId="0" fontId="92" fillId="0" borderId="3117" applyFill="0">
      <alignment horizontal="center" vertical="center"/>
    </xf>
    <xf numFmtId="311" fontId="219" fillId="0" borderId="3856" applyBorder="0">
      <protection locked="0"/>
    </xf>
    <xf numFmtId="311" fontId="219" fillId="0" borderId="3772" applyBorder="0">
      <protection locked="0"/>
    </xf>
    <xf numFmtId="240" fontId="26" fillId="0" borderId="3859" applyFill="0"/>
    <xf numFmtId="15" fontId="35" fillId="0" borderId="3897">
      <alignment horizontal="center" vertical="center"/>
      <protection locked="0"/>
    </xf>
    <xf numFmtId="232" fontId="35" fillId="0" borderId="3813">
      <alignment horizontal="right" vertical="center"/>
      <protection locked="0"/>
    </xf>
    <xf numFmtId="236" fontId="35" fillId="0" borderId="3789">
      <alignment horizontal="center" vertical="center"/>
      <protection locked="0"/>
    </xf>
    <xf numFmtId="237" fontId="35" fillId="0" borderId="3789">
      <alignment horizontal="right" vertical="center"/>
      <protection locked="0"/>
    </xf>
    <xf numFmtId="234" fontId="35" fillId="0" borderId="3789">
      <alignment horizontal="right" vertical="center"/>
      <protection locked="0"/>
    </xf>
    <xf numFmtId="244" fontId="85" fillId="0" borderId="3815"/>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244" fontId="85" fillId="0" borderId="3791"/>
    <xf numFmtId="0" fontId="85" fillId="0" borderId="3888"/>
    <xf numFmtId="323" fontId="3" fillId="23" borderId="3880" applyFill="0" applyBorder="0" applyAlignment="0">
      <alignment horizontal="centerContinuous"/>
    </xf>
    <xf numFmtId="274" fontId="35" fillId="0" borderId="3900"/>
    <xf numFmtId="274" fontId="35" fillId="0" borderId="3792"/>
    <xf numFmtId="4" fontId="27" fillId="19" borderId="3878" applyNumberFormat="0" applyProtection="0">
      <alignment horizontal="left" vertical="center" indent="1"/>
    </xf>
    <xf numFmtId="235" fontId="35" fillId="0" borderId="3837">
      <alignment horizontal="right" vertical="center"/>
      <protection locked="0"/>
    </xf>
    <xf numFmtId="4" fontId="27" fillId="19" borderId="3866" applyNumberFormat="0" applyProtection="0">
      <alignment horizontal="left" vertical="center" indent="1"/>
    </xf>
    <xf numFmtId="232" fontId="35" fillId="0" borderId="3861">
      <alignment horizontal="right" vertical="center"/>
      <protection locked="0"/>
    </xf>
    <xf numFmtId="244" fontId="85" fillId="0" borderId="3791"/>
    <xf numFmtId="0" fontId="85" fillId="0" borderId="3793"/>
    <xf numFmtId="235" fontId="35" fillId="0" borderId="3909">
      <alignment horizontal="center" vertical="center"/>
      <protection locked="0"/>
    </xf>
    <xf numFmtId="4" fontId="27" fillId="19" borderId="3782" applyNumberFormat="0" applyProtection="0">
      <alignment horizontal="left" vertical="center" indent="1"/>
    </xf>
    <xf numFmtId="0" fontId="92" fillId="0" borderId="3446" applyNumberFormat="0" applyFill="0" applyBorder="0" applyAlignment="0" applyProtection="0"/>
    <xf numFmtId="0" fontId="35" fillId="0" borderId="3801">
      <alignment vertical="center"/>
      <protection locked="0"/>
    </xf>
    <xf numFmtId="0" fontId="63" fillId="0" borderId="3117">
      <alignment horizontal="centerContinuous"/>
    </xf>
    <xf numFmtId="311" fontId="219" fillId="0" borderId="3784" applyBorder="0">
      <protection locked="0"/>
    </xf>
    <xf numFmtId="234" fontId="35" fillId="0" borderId="3813">
      <alignment horizontal="right" vertical="center"/>
      <protection locked="0"/>
    </xf>
    <xf numFmtId="244" fontId="85" fillId="0" borderId="3815"/>
    <xf numFmtId="233" fontId="35" fillId="0" borderId="3897">
      <alignment horizontal="center" vertical="center"/>
      <protection locked="0"/>
    </xf>
    <xf numFmtId="10" fontId="3" fillId="64" borderId="1987" applyNumberFormat="0" applyBorder="0" applyAlignment="0" applyProtection="0"/>
    <xf numFmtId="233" fontId="35" fillId="0" borderId="3801">
      <alignment horizontal="center" vertical="center"/>
      <protection locked="0"/>
    </xf>
    <xf numFmtId="236" fontId="35" fillId="0" borderId="3813">
      <alignment horizontal="right" vertical="center"/>
      <protection locked="0"/>
    </xf>
    <xf numFmtId="0" fontId="103" fillId="38" borderId="3874"/>
    <xf numFmtId="0" fontId="103" fillId="38" borderId="3838"/>
    <xf numFmtId="4" fontId="27" fillId="19" borderId="3782" applyNumberFormat="0" applyProtection="0">
      <alignment horizontal="left" vertical="center" indent="1"/>
    </xf>
    <xf numFmtId="234" fontId="35" fillId="0" borderId="3789">
      <alignment horizontal="center" vertical="center"/>
      <protection locked="0"/>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74" fontId="35" fillId="0" borderId="3780"/>
    <xf numFmtId="0" fontId="95" fillId="0" borderId="3836" applyNumberFormat="0" applyFill="0" applyAlignment="0" applyProtection="0"/>
    <xf numFmtId="0" fontId="85" fillId="0" borderId="3781"/>
    <xf numFmtId="244" fontId="85" fillId="0" borderId="3815"/>
    <xf numFmtId="311" fontId="219" fillId="0" borderId="3772" applyBorder="0">
      <protection locked="0"/>
    </xf>
    <xf numFmtId="4" fontId="27" fillId="19" borderId="3782" applyNumberFormat="0" applyProtection="0">
      <alignment horizontal="left" vertical="center" indent="1"/>
    </xf>
    <xf numFmtId="234" fontId="35" fillId="0" borderId="3884">
      <alignment horizontal="right" vertical="center"/>
      <protection locked="0"/>
    </xf>
    <xf numFmtId="244" fontId="85" fillId="0" borderId="3886"/>
    <xf numFmtId="0" fontId="91" fillId="0" borderId="3446" applyNumberFormat="0" applyFill="0" applyBorder="0" applyAlignment="0" applyProtection="0"/>
    <xf numFmtId="235" fontId="35" fillId="0" borderId="3884">
      <alignment horizontal="center" vertical="center"/>
      <protection locked="0"/>
    </xf>
    <xf numFmtId="232" fontId="35" fillId="0" borderId="3789">
      <alignment horizontal="right" vertical="center"/>
      <protection locked="0"/>
    </xf>
    <xf numFmtId="235" fontId="35" fillId="0" borderId="3789">
      <alignment horizontal="center" vertical="center"/>
      <protection locked="0"/>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44" fontId="85" fillId="0" borderId="3911"/>
    <xf numFmtId="237" fontId="35" fillId="0" borderId="3909">
      <alignment horizontal="right" vertical="center"/>
      <protection locked="0"/>
    </xf>
    <xf numFmtId="0" fontId="103" fillId="38" borderId="3910"/>
    <xf numFmtId="235" fontId="35" fillId="0" borderId="3884">
      <alignment horizontal="center" vertical="center"/>
      <protection locked="0"/>
    </xf>
    <xf numFmtId="274" fontId="35" fillId="0" borderId="3780"/>
    <xf numFmtId="236" fontId="35" fillId="0" borderId="3861">
      <alignment horizontal="right" vertical="center"/>
      <protection locked="0"/>
    </xf>
    <xf numFmtId="235" fontId="35" fillId="0" borderId="3861">
      <alignment horizontal="right" vertical="center"/>
      <protection locked="0"/>
    </xf>
    <xf numFmtId="0" fontId="85" fillId="0" borderId="3781"/>
    <xf numFmtId="15" fontId="35" fillId="0" borderId="3837">
      <alignment horizontal="center" vertical="center"/>
      <protection locked="0"/>
    </xf>
    <xf numFmtId="236" fontId="35" fillId="0" borderId="3837">
      <alignment horizontal="right" vertical="center"/>
      <protection locked="0"/>
    </xf>
    <xf numFmtId="0" fontId="148" fillId="0" borderId="3786" applyNumberFormat="0" applyAlignment="0" applyProtection="0">
      <alignment horizontal="left" vertical="center"/>
    </xf>
    <xf numFmtId="236" fontId="35" fillId="0" borderId="3897">
      <alignment horizontal="center" vertical="center"/>
      <protection locked="0"/>
    </xf>
    <xf numFmtId="234" fontId="35" fillId="0" borderId="3884">
      <alignment horizontal="right" vertical="center"/>
      <protection locked="0"/>
    </xf>
    <xf numFmtId="175" fontId="43" fillId="0" borderId="3117" applyBorder="0"/>
    <xf numFmtId="0" fontId="95" fillId="0" borderId="3872" applyNumberFormat="0" applyFill="0" applyAlignment="0" applyProtection="0"/>
    <xf numFmtId="232" fontId="35" fillId="0" borderId="3873">
      <alignment horizontal="center" vertical="center"/>
      <protection locked="0"/>
    </xf>
    <xf numFmtId="274" fontId="35" fillId="0" borderId="3816"/>
    <xf numFmtId="232" fontId="35" fillId="0" borderId="3813">
      <alignment horizontal="center" vertical="center"/>
      <protection locked="0"/>
    </xf>
    <xf numFmtId="235" fontId="35" fillId="0" borderId="3813">
      <alignment horizontal="center" vertical="center"/>
      <protection locked="0"/>
    </xf>
    <xf numFmtId="235" fontId="35" fillId="0" borderId="3789">
      <alignment horizontal="center" vertical="center"/>
      <protection locked="0"/>
    </xf>
    <xf numFmtId="0" fontId="35" fillId="0" borderId="3789">
      <alignment vertical="center"/>
      <protection locked="0"/>
    </xf>
    <xf numFmtId="236" fontId="35" fillId="0" borderId="3789">
      <alignment horizontal="right" vertical="center"/>
      <protection locked="0"/>
    </xf>
    <xf numFmtId="233" fontId="35" fillId="0" borderId="3789">
      <alignment horizontal="right" vertical="center"/>
      <protection locked="0"/>
    </xf>
    <xf numFmtId="235" fontId="35" fillId="0" borderId="3789">
      <alignment horizontal="right" vertical="center"/>
      <protection locked="0"/>
    </xf>
    <xf numFmtId="240" fontId="26" fillId="0" borderId="3811" applyFill="0"/>
    <xf numFmtId="236" fontId="35" fillId="0" borderId="3884">
      <alignment horizontal="center" vertical="center"/>
      <protection locked="0"/>
    </xf>
    <xf numFmtId="274" fontId="35" fillId="0" borderId="3864"/>
    <xf numFmtId="0" fontId="35" fillId="0" borderId="3117" applyFill="0">
      <alignment horizontal="center" vertical="center"/>
    </xf>
    <xf numFmtId="15" fontId="35" fillId="0" borderId="3884">
      <alignment horizontal="center" vertical="center"/>
      <protection locked="0"/>
    </xf>
    <xf numFmtId="237" fontId="35" fillId="0" borderId="3861">
      <alignment horizontal="right" vertical="center"/>
      <protection locked="0"/>
    </xf>
    <xf numFmtId="15" fontId="35" fillId="0" borderId="3825">
      <alignment horizontal="center" vertical="center"/>
      <protection locked="0"/>
    </xf>
    <xf numFmtId="15" fontId="35" fillId="0" borderId="3897">
      <alignment horizontal="center" vertical="center"/>
      <protection locked="0"/>
    </xf>
    <xf numFmtId="232" fontId="35" fillId="0" borderId="3873">
      <alignment horizontal="right" vertical="center"/>
      <protection locked="0"/>
    </xf>
    <xf numFmtId="274" fontId="35" fillId="0" borderId="3804"/>
    <xf numFmtId="4" fontId="27" fillId="19" borderId="3782" applyNumberFormat="0" applyProtection="0">
      <alignment horizontal="left" vertical="center" indent="1"/>
    </xf>
    <xf numFmtId="233" fontId="35" fillId="0" borderId="3801">
      <alignment horizontal="center" vertical="center"/>
      <protection locked="0"/>
    </xf>
    <xf numFmtId="0" fontId="85" fillId="0" borderId="3805"/>
    <xf numFmtId="311" fontId="219" fillId="0" borderId="3772" applyBorder="0">
      <protection locked="0"/>
    </xf>
    <xf numFmtId="232" fontId="35" fillId="0" borderId="3897">
      <alignment horizontal="right" vertical="center"/>
      <protection locked="0"/>
    </xf>
    <xf numFmtId="244" fontId="85" fillId="0" borderId="3779"/>
    <xf numFmtId="311" fontId="219" fillId="0" borderId="3832" applyBorder="0">
      <protection locked="0"/>
    </xf>
    <xf numFmtId="4" fontId="27" fillId="19" borderId="3782" applyNumberFormat="0" applyProtection="0">
      <alignment horizontal="left" vertical="center" indent="1"/>
    </xf>
    <xf numFmtId="232" fontId="35" fillId="0" borderId="3884">
      <alignment horizontal="right" vertical="center"/>
      <protection locked="0"/>
    </xf>
    <xf numFmtId="237" fontId="35" fillId="0" borderId="3884">
      <alignment horizontal="right" vertical="center"/>
      <protection locked="0"/>
    </xf>
    <xf numFmtId="172" fontId="55" fillId="9" borderId="1987">
      <alignment horizontal="right"/>
      <protection locked="0"/>
    </xf>
    <xf numFmtId="0" fontId="35" fillId="0" borderId="3884">
      <alignment vertical="center"/>
      <protection locked="0"/>
    </xf>
    <xf numFmtId="233" fontId="35" fillId="0" borderId="3825">
      <alignment horizontal="center" vertical="center"/>
      <protection locked="0"/>
    </xf>
    <xf numFmtId="233" fontId="35" fillId="0" borderId="3813">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3887"/>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0" fontId="26" fillId="0" borderId="3630" applyFill="0"/>
    <xf numFmtId="274" fontId="35" fillId="0" borderId="3780"/>
    <xf numFmtId="0" fontId="59" fillId="74" borderId="3466">
      <alignment horizontal="left" vertical="center" wrapText="1"/>
    </xf>
    <xf numFmtId="244" fontId="85" fillId="0" borderId="3839"/>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0" fontId="147" fillId="10" borderId="3117">
      <alignment horizontal="right"/>
    </xf>
    <xf numFmtId="232" fontId="35" fillId="0" borderId="3884">
      <alignment horizontal="right" vertical="center"/>
      <protection locked="0"/>
    </xf>
    <xf numFmtId="0" fontId="95" fillId="0" borderId="3788" applyNumberFormat="0" applyFill="0" applyAlignment="0" applyProtection="0"/>
    <xf numFmtId="311" fontId="219" fillId="0" borderId="3868" applyBorder="0">
      <protection locked="0"/>
    </xf>
    <xf numFmtId="237" fontId="35" fillId="0" borderId="3873">
      <alignment horizontal="right" vertical="center"/>
      <protection locked="0"/>
    </xf>
    <xf numFmtId="234" fontId="35" fillId="0" borderId="3873">
      <alignment horizontal="right" vertical="center"/>
      <protection locked="0"/>
    </xf>
    <xf numFmtId="234" fontId="35" fillId="0" borderId="3801">
      <alignment horizontal="center" vertical="center"/>
      <protection locked="0"/>
    </xf>
    <xf numFmtId="0" fontId="35" fillId="0" borderId="3801">
      <alignment vertical="center"/>
      <protection locked="0"/>
    </xf>
    <xf numFmtId="244" fontId="85" fillId="0" borderId="3803"/>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233" fontId="35" fillId="0" borderId="3837">
      <alignment horizontal="center" vertical="center"/>
      <protection locked="0"/>
    </xf>
    <xf numFmtId="4" fontId="27" fillId="19" borderId="3818" applyNumberFormat="0" applyProtection="0">
      <alignment horizontal="left" vertical="center" indent="1"/>
    </xf>
    <xf numFmtId="236" fontId="35" fillId="0" borderId="3873">
      <alignment horizontal="right" vertical="center"/>
      <protection locked="0"/>
    </xf>
    <xf numFmtId="270" fontId="115" fillId="46" borderId="3446">
      <protection hidden="1"/>
    </xf>
    <xf numFmtId="8" fontId="141" fillId="0" borderId="3454">
      <protection locked="0"/>
    </xf>
    <xf numFmtId="274" fontId="35" fillId="0" borderId="3792"/>
    <xf numFmtId="4" fontId="27" fillId="19" borderId="3782" applyNumberFormat="0" applyProtection="0">
      <alignment horizontal="left" vertical="center" indent="1"/>
    </xf>
    <xf numFmtId="232" fontId="35" fillId="0" borderId="3850">
      <alignment horizontal="right" vertical="center"/>
      <protection locked="0"/>
    </xf>
    <xf numFmtId="244" fontId="85" fillId="0" borderId="3863"/>
    <xf numFmtId="234" fontId="35" fillId="0" borderId="3884">
      <alignment horizontal="right" vertical="center"/>
      <protection locked="0"/>
    </xf>
    <xf numFmtId="233" fontId="35" fillId="0" borderId="3897">
      <alignment horizontal="right" vertical="center"/>
      <protection locked="0"/>
    </xf>
    <xf numFmtId="0" fontId="18" fillId="0" borderId="3446" applyNumberFormat="0" applyFill="0" applyBorder="0" applyAlignment="0" applyProtection="0"/>
    <xf numFmtId="236" fontId="35" fillId="0" borderId="3884">
      <alignment horizontal="right" vertical="center"/>
      <protection locked="0"/>
    </xf>
    <xf numFmtId="0" fontId="85" fillId="0" borderId="3805"/>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4" fontId="35" fillId="0" borderId="3825">
      <alignment horizontal="right" vertical="center"/>
      <protection locked="0"/>
    </xf>
    <xf numFmtId="0" fontId="103" fillId="38" borderId="3778"/>
    <xf numFmtId="274" fontId="35" fillId="0" borderId="3780"/>
    <xf numFmtId="235" fontId="35" fillId="0" borderId="3873">
      <alignment horizontal="center" vertical="center"/>
      <protection locked="0"/>
    </xf>
    <xf numFmtId="0" fontId="103" fillId="38" borderId="3874"/>
    <xf numFmtId="0" fontId="85" fillId="0" borderId="3781"/>
    <xf numFmtId="232" fontId="35" fillId="0" borderId="3897">
      <alignment horizontal="center" vertical="center"/>
      <protection locked="0"/>
    </xf>
    <xf numFmtId="323" fontId="3" fillId="23" borderId="3773" applyFill="0" applyBorder="0" applyAlignment="0">
      <alignment horizontal="centerContinuous"/>
    </xf>
    <xf numFmtId="311" fontId="219" fillId="0" borderId="3772" applyBorder="0">
      <protection locked="0"/>
    </xf>
    <xf numFmtId="236" fontId="35" fillId="0" borderId="3837">
      <alignment horizontal="center" vertical="center"/>
      <protection locked="0"/>
    </xf>
    <xf numFmtId="309" fontId="156" fillId="6" borderId="1987"/>
    <xf numFmtId="0" fontId="103" fillId="38" borderId="3814"/>
    <xf numFmtId="4" fontId="27" fillId="19" borderId="3794" applyNumberFormat="0" applyProtection="0">
      <alignment horizontal="left" vertical="center" indent="1"/>
    </xf>
    <xf numFmtId="15" fontId="35" fillId="0" borderId="3873">
      <alignment horizontal="center" vertical="center"/>
      <protection locked="0"/>
    </xf>
    <xf numFmtId="244" fontId="85" fillId="0" borderId="3852"/>
    <xf numFmtId="235" fontId="35" fillId="0" borderId="3850">
      <alignment horizontal="right" vertical="center"/>
      <protection locked="0"/>
    </xf>
    <xf numFmtId="244" fontId="85" fillId="0" borderId="3899"/>
    <xf numFmtId="236" fontId="35" fillId="0" borderId="3884">
      <alignment horizontal="right" vertical="center"/>
      <protection locked="0"/>
    </xf>
    <xf numFmtId="4" fontId="27" fillId="19" borderId="3794" applyNumberFormat="0" applyProtection="0">
      <alignment horizontal="left" vertical="center" indent="1"/>
    </xf>
    <xf numFmtId="232" fontId="35" fillId="0" borderId="3789">
      <alignment horizontal="center" vertical="center"/>
      <protection locked="0"/>
    </xf>
    <xf numFmtId="311" fontId="219" fillId="0" borderId="3784" applyBorder="0">
      <protection locked="0"/>
    </xf>
    <xf numFmtId="233" fontId="35" fillId="0" borderId="3789">
      <alignment horizontal="right" vertical="center"/>
      <protection locked="0"/>
    </xf>
    <xf numFmtId="0" fontId="148" fillId="0" borderId="3810" applyNumberFormat="0" applyAlignment="0" applyProtection="0">
      <alignment horizontal="left" vertical="center"/>
    </xf>
    <xf numFmtId="236" fontId="35" fillId="0" borderId="3873">
      <alignment horizontal="right" vertical="center"/>
      <protection locked="0"/>
    </xf>
    <xf numFmtId="233" fontId="35" fillId="0" borderId="3861">
      <alignment horizontal="right" vertical="center"/>
      <protection locked="0"/>
    </xf>
    <xf numFmtId="4" fontId="27" fillId="19" borderId="3782" applyNumberFormat="0" applyProtection="0">
      <alignment horizontal="left" vertical="center" indent="1"/>
    </xf>
    <xf numFmtId="234" fontId="35" fillId="0" borderId="3884">
      <alignment horizontal="center" vertical="center"/>
      <protection locked="0"/>
    </xf>
    <xf numFmtId="0" fontId="35" fillId="0" borderId="3873">
      <alignment vertical="center"/>
      <protection locked="0"/>
    </xf>
    <xf numFmtId="311" fontId="219" fillId="0" borderId="3916" applyBorder="0">
      <protection locked="0"/>
    </xf>
    <xf numFmtId="233" fontId="35" fillId="0" borderId="3884">
      <alignment horizontal="center" vertical="center"/>
      <protection locked="0"/>
    </xf>
    <xf numFmtId="234" fontId="35" fillId="0" borderId="3801">
      <alignment horizontal="center" vertical="center"/>
      <protection locked="0"/>
    </xf>
    <xf numFmtId="8" fontId="141" fillId="0" borderId="3454">
      <protection locked="0"/>
    </xf>
    <xf numFmtId="311" fontId="219" fillId="0" borderId="3890" applyBorder="0">
      <protection locked="0"/>
    </xf>
    <xf numFmtId="175" fontId="46" fillId="0" borderId="3117"/>
    <xf numFmtId="172" fontId="55" fillId="9" borderId="3117">
      <alignment horizontal="right"/>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1" fontId="3" fillId="1" borderId="3891">
      <protection locked="0"/>
    </xf>
    <xf numFmtId="274" fontId="35" fillId="0" borderId="3792"/>
    <xf numFmtId="233" fontId="35" fillId="0" borderId="3861">
      <alignment horizontal="center" vertical="center"/>
      <protection locked="0"/>
    </xf>
    <xf numFmtId="0" fontId="85" fillId="0" borderId="3793"/>
    <xf numFmtId="0" fontId="103" fillId="38" borderId="3910"/>
    <xf numFmtId="4" fontId="27" fillId="19" borderId="3889" applyNumberFormat="0" applyProtection="0">
      <alignment horizontal="left" vertical="center" indent="1"/>
    </xf>
    <xf numFmtId="311" fontId="219" fillId="0" borderId="3772" applyBorder="0">
      <protection locked="0"/>
    </xf>
    <xf numFmtId="232" fontId="35" fillId="0" borderId="3813">
      <alignment horizontal="right" vertical="center"/>
      <protection locked="0"/>
    </xf>
    <xf numFmtId="311" fontId="219" fillId="0" borderId="3808" applyBorder="0">
      <protection locked="0"/>
    </xf>
    <xf numFmtId="232" fontId="35" fillId="0" borderId="3873">
      <alignment horizontal="center" vertical="center"/>
      <protection locked="0"/>
    </xf>
    <xf numFmtId="0" fontId="148" fillId="0" borderId="3834" applyNumberFormat="0" applyAlignment="0" applyProtection="0">
      <alignment horizontal="left" vertical="center"/>
    </xf>
    <xf numFmtId="234" fontId="35" fillId="0" borderId="3801">
      <alignment horizontal="right" vertical="center"/>
      <protection locked="0"/>
    </xf>
    <xf numFmtId="233" fontId="35" fillId="0" borderId="3825">
      <alignment horizontal="center" vertical="center"/>
      <protection locked="0"/>
    </xf>
    <xf numFmtId="244" fontId="85" fillId="0" borderId="3886"/>
    <xf numFmtId="311" fontId="219" fillId="0" borderId="3904" applyBorder="0">
      <protection locked="0"/>
    </xf>
    <xf numFmtId="0" fontId="115" fillId="18" borderId="3446" applyProtection="0">
      <alignment horizontal="right"/>
      <protection locked="0"/>
    </xf>
    <xf numFmtId="0" fontId="92" fillId="0" borderId="3439" applyFill="0">
      <alignment horizontal="center" vertical="center"/>
    </xf>
    <xf numFmtId="4" fontId="27" fillId="19" borderId="3806" applyNumberFormat="0" applyProtection="0">
      <alignment horizontal="left" vertical="center" indent="1"/>
    </xf>
    <xf numFmtId="0" fontId="103" fillId="38" borderId="3898"/>
    <xf numFmtId="233" fontId="35" fillId="0" borderId="3837">
      <alignment horizontal="right" vertical="center"/>
      <protection locked="0"/>
    </xf>
    <xf numFmtId="237" fontId="35" fillId="0" borderId="3873">
      <alignment horizontal="right" vertical="center"/>
      <protection locked="0"/>
    </xf>
    <xf numFmtId="0" fontId="35" fillId="0" borderId="3922">
      <alignment vertical="center"/>
      <protection locked="0"/>
    </xf>
    <xf numFmtId="0" fontId="59" fillId="74" borderId="3466">
      <alignment horizontal="left" vertical="center" wrapText="1"/>
    </xf>
    <xf numFmtId="234" fontId="35" fillId="0" borderId="3813">
      <alignment horizontal="center" vertical="center"/>
      <protection locked="0"/>
    </xf>
    <xf numFmtId="0" fontId="85" fillId="0" borderId="3793"/>
    <xf numFmtId="244" fontId="85" fillId="0" borderId="3863"/>
    <xf numFmtId="234" fontId="35" fillId="0" borderId="3873">
      <alignment horizontal="center" vertical="center"/>
      <protection locked="0"/>
    </xf>
    <xf numFmtId="233" fontId="35" fillId="0" borderId="3897">
      <alignment horizontal="right" vertical="center"/>
      <protection locked="0"/>
    </xf>
    <xf numFmtId="234" fontId="35" fillId="0" borderId="3873">
      <alignment horizontal="right" vertical="center"/>
      <protection locked="0"/>
    </xf>
    <xf numFmtId="0" fontId="85" fillId="0" borderId="3877"/>
    <xf numFmtId="236" fontId="35" fillId="0" borderId="3884">
      <alignment horizontal="center" vertical="center"/>
      <protection locked="0"/>
    </xf>
    <xf numFmtId="0" fontId="147" fillId="10" borderId="1987">
      <alignment horizontal="right"/>
    </xf>
    <xf numFmtId="0" fontId="95" fillId="0" borderId="3883" applyNumberFormat="0" applyFill="0" applyAlignment="0" applyProtection="0"/>
    <xf numFmtId="232" fontId="35" fillId="0" borderId="3801">
      <alignment horizontal="center" vertical="center"/>
      <protection locked="0"/>
    </xf>
    <xf numFmtId="235" fontId="35" fillId="0" borderId="3801">
      <alignment horizontal="center" vertical="center"/>
      <protection locked="0"/>
    </xf>
    <xf numFmtId="237" fontId="35" fillId="0" borderId="3801">
      <alignment horizontal="right" vertical="center"/>
      <protection locked="0"/>
    </xf>
    <xf numFmtId="236" fontId="35" fillId="0" borderId="3801">
      <alignment horizontal="right" vertical="center"/>
      <protection locked="0"/>
    </xf>
    <xf numFmtId="0" fontId="103" fillId="38" borderId="3802"/>
    <xf numFmtId="235" fontId="35" fillId="0" borderId="3873">
      <alignment horizontal="center" vertical="center"/>
      <protection locked="0"/>
    </xf>
    <xf numFmtId="0" fontId="95" fillId="0" borderId="3872" applyNumberFormat="0" applyFill="0" applyAlignment="0" applyProtection="0"/>
    <xf numFmtId="236" fontId="35" fillId="0" borderId="3873">
      <alignment horizontal="center" vertical="center"/>
      <protection locked="0"/>
    </xf>
    <xf numFmtId="232" fontId="35" fillId="0" borderId="3825">
      <alignment horizontal="center" vertical="center"/>
      <protection locked="0"/>
    </xf>
    <xf numFmtId="237" fontId="35" fillId="0" borderId="3825">
      <alignment horizontal="right" vertical="center"/>
      <protection locked="0"/>
    </xf>
    <xf numFmtId="236" fontId="35" fillId="0" borderId="3825">
      <alignment horizontal="right" vertical="center"/>
      <protection locked="0"/>
    </xf>
    <xf numFmtId="240" fontId="26" fillId="0" borderId="3799" applyFill="0"/>
    <xf numFmtId="0" fontId="148" fillId="0" borderId="3906" applyNumberFormat="0" applyAlignment="0" applyProtection="0">
      <alignment horizontal="left" vertical="center"/>
    </xf>
    <xf numFmtId="1" fontId="3" fillId="1" borderId="3867">
      <protection locked="0"/>
    </xf>
    <xf numFmtId="236" fontId="35" fillId="0" borderId="3884">
      <alignment horizontal="center" vertical="center"/>
      <protection locked="0"/>
    </xf>
    <xf numFmtId="232" fontId="35" fillId="0" borderId="3909">
      <alignment horizontal="center" vertical="center"/>
      <protection locked="0"/>
    </xf>
    <xf numFmtId="233" fontId="35" fillId="0" borderId="3850">
      <alignment horizontal="center" vertical="center"/>
      <protection locked="0"/>
    </xf>
    <xf numFmtId="0" fontId="85" fillId="0" borderId="3888"/>
    <xf numFmtId="4" fontId="27" fillId="19" borderId="3914"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3883" applyNumberFormat="0" applyFill="0" applyAlignment="0" applyProtection="0"/>
    <xf numFmtId="240" fontId="26" fillId="0" borderId="3882" applyFill="0"/>
    <xf numFmtId="1" fontId="3" fillId="1" borderId="3867">
      <protection locked="0"/>
    </xf>
    <xf numFmtId="4" fontId="27" fillId="19" borderId="3794" applyNumberFormat="0" applyProtection="0">
      <alignment horizontal="left" vertical="center" indent="1"/>
    </xf>
    <xf numFmtId="49" fontId="36" fillId="0" borderId="3459"/>
    <xf numFmtId="0" fontId="103" fillId="38" borderId="3826"/>
    <xf numFmtId="1" fontId="3" fillId="1" borderId="3855">
      <protection locked="0"/>
    </xf>
    <xf numFmtId="235" fontId="35" fillId="0" borderId="3897">
      <alignment horizontal="right" vertical="center"/>
      <protection locked="0"/>
    </xf>
    <xf numFmtId="234" fontId="35" fillId="0" borderId="3897">
      <alignment horizontal="center"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323" fontId="3" fillId="23" borderId="3893" applyFill="0" applyBorder="0" applyAlignment="0">
      <alignment horizontal="centerContinuous"/>
    </xf>
    <xf numFmtId="274" fontId="35" fillId="0" borderId="3792"/>
    <xf numFmtId="185" fontId="47" fillId="57" borderId="1987" applyFont="0" applyFill="0" applyBorder="0" applyAlignment="0" applyProtection="0">
      <protection locked="0"/>
    </xf>
    <xf numFmtId="0" fontId="85" fillId="0" borderId="3793"/>
    <xf numFmtId="0" fontId="115" fillId="18" borderId="3446" applyProtection="0">
      <alignment horizontal="right"/>
      <protection locked="0"/>
    </xf>
    <xf numFmtId="311" fontId="219" fillId="0" borderId="3784" applyBorder="0">
      <protection locked="0"/>
    </xf>
    <xf numFmtId="234" fontId="35" fillId="0" borderId="3922">
      <alignment horizontal="center" vertical="center"/>
      <protection locked="0"/>
    </xf>
    <xf numFmtId="235" fontId="35" fillId="0" borderId="3837">
      <alignment horizontal="center" vertical="center"/>
      <protection locked="0"/>
    </xf>
    <xf numFmtId="0" fontId="35" fillId="0" borderId="3837">
      <alignment vertical="center"/>
      <protection locked="0"/>
    </xf>
    <xf numFmtId="237" fontId="35" fillId="0" borderId="3837">
      <alignment horizontal="right" vertical="center"/>
      <protection locked="0"/>
    </xf>
    <xf numFmtId="234" fontId="35" fillId="0" borderId="3837">
      <alignment horizontal="right" vertical="center"/>
      <protection locked="0"/>
    </xf>
    <xf numFmtId="236" fontId="35" fillId="0" borderId="3837">
      <alignment horizontal="right" vertical="center"/>
      <protection locked="0"/>
    </xf>
    <xf numFmtId="0" fontId="103" fillId="38" borderId="3838"/>
    <xf numFmtId="274" fontId="35" fillId="0" borderId="3840"/>
    <xf numFmtId="0" fontId="85" fillId="0" borderId="3841"/>
    <xf numFmtId="235" fontId="35" fillId="0" borderId="3884">
      <alignment horizontal="right" vertical="center"/>
      <protection locked="0"/>
    </xf>
    <xf numFmtId="237" fontId="35" fillId="0" borderId="3909">
      <alignment horizontal="right" vertical="center"/>
      <protection locked="0"/>
    </xf>
    <xf numFmtId="311" fontId="219" fillId="0" borderId="3796" applyBorder="0">
      <protection locked="0"/>
    </xf>
    <xf numFmtId="236" fontId="35" fillId="0" borderId="3850">
      <alignment horizontal="center" vertical="center"/>
      <protection locked="0"/>
    </xf>
    <xf numFmtId="233" fontId="35" fillId="0" borderId="3801">
      <alignment horizontal="center" vertical="center"/>
      <protection locked="0"/>
    </xf>
    <xf numFmtId="235" fontId="35" fillId="0" borderId="3801">
      <alignment horizontal="center" vertical="center"/>
      <protection locked="0"/>
    </xf>
    <xf numFmtId="0" fontId="35" fillId="0" borderId="3801">
      <alignment vertical="center"/>
      <protection locked="0"/>
    </xf>
    <xf numFmtId="274" fontId="35" fillId="0" borderId="3887"/>
    <xf numFmtId="4" fontId="27" fillId="19" borderId="3806" applyNumberFormat="0" applyProtection="0">
      <alignment horizontal="left" vertical="center" indent="1"/>
    </xf>
    <xf numFmtId="232" fontId="35" fillId="0" borderId="3909">
      <alignment horizontal="right" vertical="center"/>
      <protection locked="0"/>
    </xf>
    <xf numFmtId="232" fontId="35" fillId="0" borderId="3909">
      <alignment horizontal="right" vertical="center"/>
      <protection locked="0"/>
    </xf>
    <xf numFmtId="234" fontId="35" fillId="0" borderId="3873">
      <alignment horizontal="right" vertical="center"/>
      <protection locked="0"/>
    </xf>
    <xf numFmtId="0" fontId="95" fillId="0" borderId="3824" applyNumberFormat="0" applyFill="0" applyAlignment="0" applyProtection="0"/>
    <xf numFmtId="236" fontId="35" fillId="0" borderId="3873">
      <alignment horizontal="right" vertical="center"/>
      <protection locked="0"/>
    </xf>
    <xf numFmtId="235" fontId="35" fillId="0" borderId="3873">
      <alignment horizontal="right" vertical="center"/>
      <protection locked="0"/>
    </xf>
    <xf numFmtId="236" fontId="35" fillId="0" borderId="3837">
      <alignment horizontal="right" vertical="center"/>
      <protection locked="0"/>
    </xf>
    <xf numFmtId="0" fontId="103" fillId="38" borderId="3838"/>
    <xf numFmtId="0" fontId="95" fillId="0" borderId="3800" applyNumberFormat="0" applyFill="0" applyAlignment="0" applyProtection="0"/>
    <xf numFmtId="232" fontId="35" fillId="0" borderId="3801">
      <alignment horizontal="center" vertical="center"/>
      <protection locked="0"/>
    </xf>
    <xf numFmtId="15" fontId="35" fillId="0" borderId="3801">
      <alignment horizontal="center" vertical="center"/>
      <protection locked="0"/>
    </xf>
    <xf numFmtId="233" fontId="35" fillId="0" borderId="3801">
      <alignment horizontal="center" vertical="center"/>
      <protection locked="0"/>
    </xf>
    <xf numFmtId="234" fontId="35" fillId="0" borderId="3801">
      <alignment horizontal="center" vertical="center"/>
      <protection locked="0"/>
    </xf>
    <xf numFmtId="235" fontId="35" fillId="0" borderId="3801">
      <alignment horizontal="center" vertical="center"/>
      <protection locked="0"/>
    </xf>
    <xf numFmtId="236" fontId="35" fillId="0" borderId="3801">
      <alignment horizontal="center" vertical="center"/>
      <protection locked="0"/>
    </xf>
    <xf numFmtId="0" fontId="35" fillId="0" borderId="3801">
      <alignment vertical="center"/>
      <protection locked="0"/>
    </xf>
    <xf numFmtId="232" fontId="35" fillId="0" borderId="3801">
      <alignment horizontal="right" vertical="center"/>
      <protection locked="0"/>
    </xf>
    <xf numFmtId="237" fontId="35" fillId="0" borderId="3801">
      <alignment horizontal="right" vertical="center"/>
      <protection locked="0"/>
    </xf>
    <xf numFmtId="233" fontId="35" fillId="0" borderId="3801">
      <alignment horizontal="right" vertical="center"/>
      <protection locked="0"/>
    </xf>
    <xf numFmtId="234" fontId="35" fillId="0" borderId="3801">
      <alignment horizontal="right" vertical="center"/>
      <protection locked="0"/>
    </xf>
    <xf numFmtId="235" fontId="35" fillId="0" borderId="3801">
      <alignment horizontal="right" vertical="center"/>
      <protection locked="0"/>
    </xf>
    <xf numFmtId="236" fontId="35" fillId="0" borderId="3801">
      <alignment horizontal="right" vertical="center"/>
      <protection locked="0"/>
    </xf>
    <xf numFmtId="0" fontId="103" fillId="38" borderId="3802"/>
    <xf numFmtId="234" fontId="35" fillId="0" borderId="3873">
      <alignment horizontal="center" vertical="center"/>
      <protection locked="0"/>
    </xf>
    <xf numFmtId="244" fontId="85" fillId="0" borderId="3827"/>
    <xf numFmtId="274" fontId="35" fillId="0" borderId="3804"/>
    <xf numFmtId="237" fontId="35" fillId="0" borderId="3884">
      <alignment horizontal="right" vertical="center"/>
      <protection locked="0"/>
    </xf>
    <xf numFmtId="0" fontId="85" fillId="0" borderId="3805"/>
    <xf numFmtId="311" fontId="219" fillId="0" borderId="3796" applyBorder="0">
      <protection locked="0"/>
    </xf>
    <xf numFmtId="0" fontId="35" fillId="0" borderId="1987" applyFill="0">
      <alignment horizontal="center" vertical="center"/>
    </xf>
    <xf numFmtId="232" fontId="35" fillId="0" borderId="3922">
      <alignment horizontal="right" vertical="center"/>
      <protection locked="0"/>
    </xf>
    <xf numFmtId="237" fontId="35" fillId="0" borderId="3873">
      <alignment horizontal="right" vertical="center"/>
      <protection locked="0"/>
    </xf>
    <xf numFmtId="4" fontId="27" fillId="19" borderId="3842" applyNumberFormat="0" applyProtection="0">
      <alignment horizontal="left" vertical="center" indent="1"/>
    </xf>
    <xf numFmtId="0" fontId="115" fillId="18" borderId="3446" applyProtection="0">
      <alignment horizontal="right"/>
      <protection locked="0"/>
    </xf>
    <xf numFmtId="0" fontId="95" fillId="0" borderId="3872" applyNumberFormat="0" applyFill="0" applyAlignment="0" applyProtection="0"/>
    <xf numFmtId="274" fontId="35" fillId="0" borderId="3876"/>
    <xf numFmtId="4" fontId="27" fillId="19" borderId="3902" applyNumberFormat="0" applyProtection="0">
      <alignment horizontal="left" vertical="center" indent="1"/>
    </xf>
    <xf numFmtId="311" fontId="219" fillId="0" borderId="3808" applyBorder="0">
      <protection locked="0"/>
    </xf>
    <xf numFmtId="0" fontId="59" fillId="74" borderId="3466">
      <alignment horizontal="left" vertical="center" wrapText="1"/>
    </xf>
    <xf numFmtId="10" fontId="3" fillId="57" borderId="1987" applyNumberFormat="0" applyFont="0" applyBorder="0" applyAlignment="0" applyProtection="0">
      <protection locked="0"/>
    </xf>
    <xf numFmtId="0" fontId="95" fillId="0" borderId="3896" applyNumberFormat="0" applyFill="0" applyAlignment="0" applyProtection="0"/>
    <xf numFmtId="0" fontId="35" fillId="0" borderId="3873">
      <alignment vertical="center"/>
      <protection locked="0"/>
    </xf>
    <xf numFmtId="235" fontId="35" fillId="0" borderId="3897">
      <alignment horizontal="right" vertical="center"/>
      <protection locked="0"/>
    </xf>
    <xf numFmtId="4" fontId="27" fillId="19" borderId="3818" applyNumberFormat="0" applyProtection="0">
      <alignment horizontal="left" vertical="center" indent="1"/>
    </xf>
    <xf numFmtId="15" fontId="35" fillId="0" borderId="3837">
      <alignment horizontal="center" vertical="center"/>
      <protection locked="0"/>
    </xf>
    <xf numFmtId="9" fontId="36" fillId="71" borderId="3439" applyProtection="0">
      <alignment horizontal="right"/>
      <protection locked="0"/>
    </xf>
    <xf numFmtId="0" fontId="92" fillId="0" borderId="1987" applyFill="0">
      <alignment horizontal="center" vertical="center"/>
    </xf>
    <xf numFmtId="244" fontId="85" fillId="0" borderId="3924"/>
    <xf numFmtId="0" fontId="103" fillId="38" borderId="3923"/>
    <xf numFmtId="0" fontId="95" fillId="0" borderId="3812" applyNumberFormat="0" applyFill="0" applyAlignment="0" applyProtection="0"/>
    <xf numFmtId="232" fontId="35" fillId="0" borderId="3813">
      <alignment horizontal="center" vertical="center"/>
      <protection locked="0"/>
    </xf>
    <xf numFmtId="15" fontId="35" fillId="0" borderId="3813">
      <alignment horizontal="center" vertical="center"/>
      <protection locked="0"/>
    </xf>
    <xf numFmtId="233" fontId="35" fillId="0" borderId="3813">
      <alignment horizontal="center" vertical="center"/>
      <protection locked="0"/>
    </xf>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2" fontId="35" fillId="0" borderId="3813">
      <alignment horizontal="right" vertical="center"/>
      <protection locked="0"/>
    </xf>
    <xf numFmtId="237" fontId="35" fillId="0" borderId="3813">
      <alignment horizontal="right" vertical="center"/>
      <protection locked="0"/>
    </xf>
    <xf numFmtId="233"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0" fontId="103" fillId="38" borderId="3814"/>
    <xf numFmtId="0" fontId="110" fillId="43" borderId="1987" applyNumberFormat="0" applyFont="0" applyAlignment="0" applyProtection="0"/>
    <xf numFmtId="274" fontId="35" fillId="0" borderId="3816"/>
    <xf numFmtId="0" fontId="85" fillId="0" borderId="3817"/>
    <xf numFmtId="0" fontId="148" fillId="0" borderId="3810" applyNumberFormat="0" applyAlignment="0" applyProtection="0">
      <alignment horizontal="left" vertical="center"/>
    </xf>
    <xf numFmtId="323" fontId="3" fillId="23" borderId="3809" applyFill="0" applyBorder="0" applyAlignment="0">
      <alignment horizontal="centerContinuous"/>
    </xf>
    <xf numFmtId="311" fontId="219" fillId="0" borderId="3808" applyBorder="0">
      <protection locked="0"/>
    </xf>
    <xf numFmtId="235" fontId="35" fillId="0" borderId="3884">
      <alignment horizontal="center" vertical="center"/>
      <protection locked="0"/>
    </xf>
    <xf numFmtId="0" fontId="148" fillId="0" borderId="3870" applyNumberFormat="0" applyAlignment="0" applyProtection="0">
      <alignment horizontal="left" vertical="center"/>
    </xf>
    <xf numFmtId="236" fontId="35" fillId="0" borderId="3884">
      <alignment horizontal="right" vertical="center"/>
      <protection locked="0"/>
    </xf>
    <xf numFmtId="15" fontId="35" fillId="0" borderId="3922">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0" fontId="35" fillId="0" borderId="3825">
      <alignment vertical="center"/>
      <protection locked="0"/>
    </xf>
    <xf numFmtId="232" fontId="35" fillId="0" borderId="3825">
      <alignment horizontal="right" vertical="center"/>
      <protection locked="0"/>
    </xf>
    <xf numFmtId="237" fontId="35" fillId="0" borderId="3825">
      <alignment horizontal="right" vertical="center"/>
      <protection locked="0"/>
    </xf>
    <xf numFmtId="233"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0" fontId="103" fillId="38" borderId="3826"/>
    <xf numFmtId="244" fontId="85" fillId="0" borderId="3827"/>
    <xf numFmtId="240" fontId="26" fillId="0" borderId="3871" applyFill="0"/>
    <xf numFmtId="240" fontId="26" fillId="0" borderId="3847" applyFill="0"/>
    <xf numFmtId="274" fontId="35" fillId="0" borderId="3828"/>
    <xf numFmtId="232" fontId="35" fillId="0" borderId="3884">
      <alignment horizontal="center" vertical="center"/>
      <protection locked="0"/>
    </xf>
    <xf numFmtId="0" fontId="85" fillId="0" borderId="3829"/>
    <xf numFmtId="234" fontId="35" fillId="0" borderId="3884">
      <alignment horizontal="right" vertical="center"/>
      <protection locked="0"/>
    </xf>
    <xf numFmtId="0" fontId="85" fillId="0" borderId="3888"/>
    <xf numFmtId="0" fontId="148" fillId="0" borderId="3846" applyNumberFormat="0" applyAlignment="0" applyProtection="0">
      <alignment horizontal="left" vertical="center"/>
    </xf>
    <xf numFmtId="235" fontId="35" fillId="0" borderId="3897">
      <alignment horizontal="center" vertical="center"/>
      <protection locked="0"/>
    </xf>
    <xf numFmtId="233" fontId="35" fillId="0" borderId="3873">
      <alignment horizontal="right" vertical="center"/>
      <protection locked="0"/>
    </xf>
    <xf numFmtId="235" fontId="35" fillId="0" borderId="3884">
      <alignment horizontal="right" vertical="center"/>
      <protection locked="0"/>
    </xf>
    <xf numFmtId="311" fontId="219" fillId="0" borderId="3844" applyBorder="0">
      <protection locked="0"/>
    </xf>
    <xf numFmtId="232" fontId="35" fillId="0" borderId="3884">
      <alignment horizontal="center" vertical="center"/>
      <protection locked="0"/>
    </xf>
    <xf numFmtId="244" fontId="85" fillId="0" borderId="3875"/>
    <xf numFmtId="237" fontId="35" fillId="0" borderId="3873">
      <alignment horizontal="right" vertical="center"/>
      <protection locked="0"/>
    </xf>
    <xf numFmtId="0" fontId="95" fillId="0" borderId="3872" applyNumberFormat="0" applyFill="0" applyAlignment="0" applyProtection="0"/>
    <xf numFmtId="233" fontId="35" fillId="0" borderId="3873">
      <alignment horizontal="center" vertical="center"/>
      <protection locked="0"/>
    </xf>
    <xf numFmtId="235" fontId="35" fillId="0" borderId="3873">
      <alignment horizontal="right" vertical="center"/>
      <protection locked="0"/>
    </xf>
    <xf numFmtId="244" fontId="85" fillId="0" borderId="3911"/>
    <xf numFmtId="4" fontId="27" fillId="19" borderId="3842" applyNumberFormat="0" applyProtection="0">
      <alignment horizontal="left" vertical="center" indent="1"/>
    </xf>
    <xf numFmtId="0" fontId="85" fillId="0" borderId="3877"/>
    <xf numFmtId="235" fontId="35" fillId="0" borderId="3897">
      <alignment horizontal="right" vertical="center"/>
      <protection locked="0"/>
    </xf>
    <xf numFmtId="311" fontId="219" fillId="0" borderId="3820" applyBorder="0">
      <protection locked="0"/>
    </xf>
    <xf numFmtId="274" fontId="35" fillId="0" borderId="3853"/>
    <xf numFmtId="244" fontId="85" fillId="0" borderId="3839"/>
    <xf numFmtId="4" fontId="27" fillId="19" borderId="3830" applyNumberFormat="0" applyProtection="0">
      <alignment horizontal="left" vertical="center" indent="1"/>
    </xf>
    <xf numFmtId="233" fontId="35" fillId="0" borderId="3873">
      <alignment horizontal="right" vertical="center"/>
      <protection locked="0"/>
    </xf>
    <xf numFmtId="233" fontId="35" fillId="0" borderId="3884">
      <alignment horizontal="center" vertical="center"/>
      <protection locked="0"/>
    </xf>
    <xf numFmtId="0" fontId="95" fillId="0" borderId="3824" applyNumberFormat="0" applyFill="0" applyAlignment="0" applyProtection="0"/>
    <xf numFmtId="232" fontId="35" fillId="0" borderId="3825">
      <alignment horizontal="center" vertical="center"/>
      <protection locked="0"/>
    </xf>
    <xf numFmtId="15" fontId="35" fillId="0" borderId="3825">
      <alignment horizontal="center" vertical="center"/>
      <protection locked="0"/>
    </xf>
    <xf numFmtId="233" fontId="35" fillId="0" borderId="3825">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0" fontId="35" fillId="0" borderId="3825">
      <alignment vertical="center"/>
      <protection locked="0"/>
    </xf>
    <xf numFmtId="232" fontId="35" fillId="0" borderId="3825">
      <alignment horizontal="right" vertical="center"/>
      <protection locked="0"/>
    </xf>
    <xf numFmtId="237" fontId="35" fillId="0" borderId="3825">
      <alignment horizontal="right" vertical="center"/>
      <protection locked="0"/>
    </xf>
    <xf numFmtId="233"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0" fontId="103" fillId="38" borderId="3826"/>
    <xf numFmtId="274" fontId="35" fillId="0" borderId="3876"/>
    <xf numFmtId="274" fontId="35" fillId="0" borderId="3828"/>
    <xf numFmtId="15" fontId="35" fillId="0" borderId="3909">
      <alignment horizontal="center" vertical="center"/>
      <protection locked="0"/>
    </xf>
    <xf numFmtId="236" fontId="35" fillId="0" borderId="3884">
      <alignment horizontal="center" vertical="center"/>
      <protection locked="0"/>
    </xf>
    <xf numFmtId="0" fontId="85" fillId="0" borderId="3829"/>
    <xf numFmtId="0" fontId="103" fillId="38" borderId="3874"/>
    <xf numFmtId="311" fontId="219" fillId="0" borderId="3820" applyBorder="0">
      <protection locked="0"/>
    </xf>
    <xf numFmtId="236" fontId="35" fillId="0" borderId="3884">
      <alignment horizontal="center" vertical="center"/>
      <protection locked="0"/>
    </xf>
    <xf numFmtId="15" fontId="35" fillId="0" borderId="3909">
      <alignment horizontal="center" vertical="center"/>
      <protection locked="0"/>
    </xf>
    <xf numFmtId="4" fontId="27" fillId="19" borderId="3866" applyNumberFormat="0" applyProtection="0">
      <alignment horizontal="left" vertical="center" indent="1"/>
    </xf>
    <xf numFmtId="4" fontId="27" fillId="19" borderId="3914" applyNumberFormat="0" applyProtection="0">
      <alignment horizontal="left" vertical="center" indent="1"/>
    </xf>
    <xf numFmtId="274" fontId="35" fillId="0" borderId="3887"/>
    <xf numFmtId="233" fontId="35" fillId="0" borderId="3909">
      <alignment horizontal="right" vertical="center"/>
      <protection locked="0"/>
    </xf>
    <xf numFmtId="233" fontId="35" fillId="0" borderId="3861">
      <alignment horizontal="center" vertical="center"/>
      <protection locked="0"/>
    </xf>
    <xf numFmtId="311" fontId="219" fillId="0" borderId="3832" applyBorder="0">
      <protection locked="0"/>
    </xf>
    <xf numFmtId="235" fontId="35" fillId="0" borderId="3861">
      <alignment horizontal="right" vertical="center"/>
      <protection locked="0"/>
    </xf>
    <xf numFmtId="274" fontId="35" fillId="0" borderId="3912"/>
    <xf numFmtId="0" fontId="85" fillId="0" borderId="3913"/>
    <xf numFmtId="4" fontId="27" fillId="19" borderId="3842" applyNumberFormat="0" applyProtection="0">
      <alignment horizontal="left" vertical="center" indent="1"/>
    </xf>
    <xf numFmtId="0" fontId="103" fillId="38" borderId="3898"/>
    <xf numFmtId="0" fontId="95" fillId="0" borderId="3908" applyNumberFormat="0" applyFill="0" applyAlignment="0" applyProtection="0"/>
    <xf numFmtId="0" fontId="95" fillId="0" borderId="3836" applyNumberFormat="0" applyFill="0" applyAlignment="0" applyProtection="0"/>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7"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0" fontId="103" fillId="38" borderId="3838"/>
    <xf numFmtId="274" fontId="35" fillId="0" borderId="3840"/>
    <xf numFmtId="0" fontId="85" fillId="0" borderId="3841"/>
    <xf numFmtId="244" fontId="85" fillId="0" borderId="3886"/>
    <xf numFmtId="323" fontId="3" fillId="23" borderId="3833" applyFill="0" applyBorder="0" applyAlignment="0">
      <alignment horizontal="centerContinuous"/>
    </xf>
    <xf numFmtId="311" fontId="219" fillId="0" borderId="3832" applyBorder="0">
      <protection locked="0"/>
    </xf>
    <xf numFmtId="0" fontId="148" fillId="0" borderId="3881" applyNumberFormat="0" applyAlignment="0" applyProtection="0">
      <alignment horizontal="left" vertical="center"/>
    </xf>
    <xf numFmtId="233" fontId="35" fillId="0" borderId="3873">
      <alignment horizontal="right" vertical="center"/>
      <protection locked="0"/>
    </xf>
    <xf numFmtId="0" fontId="85" fillId="0" borderId="3913"/>
    <xf numFmtId="4" fontId="27" fillId="19" borderId="3920" applyNumberFormat="0" applyProtection="0">
      <alignment horizontal="left" vertical="center" indent="1"/>
    </xf>
    <xf numFmtId="235" fontId="35" fillId="0" borderId="3897">
      <alignment horizontal="center" vertical="center"/>
      <protection locked="0"/>
    </xf>
    <xf numFmtId="4" fontId="27" fillId="19" borderId="3878" applyNumberFormat="0" applyProtection="0">
      <alignment horizontal="left" vertical="center" indent="1"/>
    </xf>
    <xf numFmtId="311" fontId="219" fillId="0" borderId="3844" applyBorder="0">
      <protection locked="0"/>
    </xf>
    <xf numFmtId="274" fontId="35" fillId="0" borderId="3876"/>
    <xf numFmtId="4" fontId="27" fillId="19" borderId="3848" applyNumberFormat="0" applyProtection="0">
      <alignment horizontal="left" vertical="center" indent="1"/>
    </xf>
    <xf numFmtId="15" fontId="35" fillId="0" borderId="3884">
      <alignment horizontal="center" vertical="center"/>
      <protection locked="0"/>
    </xf>
    <xf numFmtId="0" fontId="35" fillId="0" borderId="3909">
      <alignment vertical="center"/>
      <protection locked="0"/>
    </xf>
    <xf numFmtId="234" fontId="35" fillId="0" borderId="3873">
      <alignment horizontal="center" vertical="center"/>
      <protection locked="0"/>
    </xf>
    <xf numFmtId="0" fontId="95" fillId="0" borderId="3849" applyNumberFormat="0" applyFill="0" applyAlignment="0" applyProtection="0"/>
    <xf numFmtId="232" fontId="35" fillId="0" borderId="3850">
      <alignment horizontal="center" vertical="center"/>
      <protection locked="0"/>
    </xf>
    <xf numFmtId="15" fontId="35" fillId="0" borderId="3850">
      <alignment horizontal="center" vertical="center"/>
      <protection locked="0"/>
    </xf>
    <xf numFmtId="233" fontId="35" fillId="0" borderId="3850">
      <alignment horizontal="center" vertical="center"/>
      <protection locked="0"/>
    </xf>
    <xf numFmtId="234" fontId="35" fillId="0" borderId="3850">
      <alignment horizontal="center" vertical="center"/>
      <protection locked="0"/>
    </xf>
    <xf numFmtId="235" fontId="35" fillId="0" borderId="3850">
      <alignment horizontal="center" vertical="center"/>
      <protection locked="0"/>
    </xf>
    <xf numFmtId="236" fontId="35" fillId="0" borderId="3850">
      <alignment horizontal="center" vertical="center"/>
      <protection locked="0"/>
    </xf>
    <xf numFmtId="0" fontId="35" fillId="0" borderId="3850">
      <alignment vertical="center"/>
      <protection locked="0"/>
    </xf>
    <xf numFmtId="232" fontId="35" fillId="0" borderId="3850">
      <alignment horizontal="right" vertical="center"/>
      <protection locked="0"/>
    </xf>
    <xf numFmtId="237" fontId="35" fillId="0" borderId="3850">
      <alignment horizontal="right" vertical="center"/>
      <protection locked="0"/>
    </xf>
    <xf numFmtId="233" fontId="35" fillId="0" borderId="3850">
      <alignment horizontal="right" vertical="center"/>
      <protection locked="0"/>
    </xf>
    <xf numFmtId="234" fontId="35" fillId="0" borderId="3850">
      <alignment horizontal="right" vertical="center"/>
      <protection locked="0"/>
    </xf>
    <xf numFmtId="235" fontId="35" fillId="0" borderId="3850">
      <alignment horizontal="right" vertical="center"/>
      <protection locked="0"/>
    </xf>
    <xf numFmtId="236" fontId="35" fillId="0" borderId="3850">
      <alignment horizontal="right" vertical="center"/>
      <protection locked="0"/>
    </xf>
    <xf numFmtId="0" fontId="103" fillId="38" borderId="3851"/>
    <xf numFmtId="274" fontId="35" fillId="0" borderId="3853"/>
    <xf numFmtId="0" fontId="85" fillId="0" borderId="3877"/>
    <xf numFmtId="0" fontId="85" fillId="0" borderId="3854"/>
    <xf numFmtId="311" fontId="219" fillId="0" borderId="3844" applyBorder="0">
      <protection locked="0"/>
    </xf>
    <xf numFmtId="323" fontId="3" fillId="23" borderId="3917" applyFill="0" applyBorder="0" applyAlignment="0">
      <alignment horizontal="centerContinuous"/>
    </xf>
    <xf numFmtId="232" fontId="35" fillId="0" borderId="3884">
      <alignment horizontal="right" vertical="center"/>
      <protection locked="0"/>
    </xf>
    <xf numFmtId="0" fontId="85" fillId="0" borderId="3901"/>
    <xf numFmtId="4" fontId="27" fillId="19" borderId="3866" applyNumberFormat="0" applyProtection="0">
      <alignment horizontal="left" vertical="center" indent="1"/>
    </xf>
    <xf numFmtId="0" fontId="95" fillId="0" borderId="3908" applyNumberFormat="0" applyFill="0" applyAlignment="0" applyProtection="0"/>
    <xf numFmtId="234" fontId="35" fillId="0" borderId="3897">
      <alignment horizontal="right" vertical="center"/>
      <protection locked="0"/>
    </xf>
    <xf numFmtId="233" fontId="35" fillId="0" borderId="3909">
      <alignment horizontal="center" vertical="center"/>
      <protection locked="0"/>
    </xf>
    <xf numFmtId="15" fontId="35" fillId="0" borderId="3897">
      <alignment horizontal="center" vertical="center"/>
      <protection locked="0"/>
    </xf>
    <xf numFmtId="236" fontId="35" fillId="0" borderId="3909">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0" fontId="103" fillId="38" borderId="3862"/>
    <xf numFmtId="0" fontId="103" fillId="38" borderId="3885"/>
    <xf numFmtId="49" fontId="100" fillId="47" borderId="1987">
      <alignment horizontal="center"/>
    </xf>
    <xf numFmtId="240" fontId="26" fillId="0" borderId="3859" applyFill="0"/>
    <xf numFmtId="274" fontId="35" fillId="0" borderId="3864"/>
    <xf numFmtId="0" fontId="85" fillId="0" borderId="3865"/>
    <xf numFmtId="0" fontId="148" fillId="0" borderId="3858" applyNumberFormat="0" applyAlignment="0" applyProtection="0">
      <alignment horizontal="left" vertical="center"/>
    </xf>
    <xf numFmtId="323" fontId="3" fillId="23" borderId="3857" applyFill="0" applyBorder="0" applyAlignment="0">
      <alignment horizontal="centerContinuous"/>
    </xf>
    <xf numFmtId="311" fontId="219" fillId="0" borderId="3856" applyBorder="0">
      <protection locked="0"/>
    </xf>
    <xf numFmtId="311" fontId="219" fillId="0" borderId="3904" applyBorder="0">
      <protection locked="0"/>
    </xf>
    <xf numFmtId="0" fontId="95" fillId="0" borderId="3872" applyNumberFormat="0" applyFill="0" applyAlignment="0" applyProtection="0"/>
    <xf numFmtId="234" fontId="35" fillId="0" borderId="3873">
      <alignment horizontal="center" vertical="center"/>
      <protection locked="0"/>
    </xf>
    <xf numFmtId="311" fontId="219" fillId="0" borderId="3868" applyBorder="0">
      <protection locked="0"/>
    </xf>
    <xf numFmtId="236" fontId="35" fillId="0" borderId="3873">
      <alignment horizontal="right" vertical="center"/>
      <protection locked="0"/>
    </xf>
    <xf numFmtId="4" fontId="27" fillId="19" borderId="3878" applyNumberFormat="0" applyProtection="0">
      <alignment horizontal="left" vertical="center" indent="1"/>
    </xf>
    <xf numFmtId="235" fontId="35" fillId="0" borderId="3909">
      <alignment horizontal="center" vertical="center"/>
      <protection locked="0"/>
    </xf>
    <xf numFmtId="235" fontId="35" fillId="0" borderId="3884">
      <alignment horizontal="center" vertical="center"/>
      <protection locked="0"/>
    </xf>
    <xf numFmtId="236" fontId="35" fillId="0" borderId="3884">
      <alignment horizontal="right" vertical="center"/>
      <protection locked="0"/>
    </xf>
    <xf numFmtId="0" fontId="95" fillId="0" borderId="3872" applyNumberFormat="0" applyFill="0" applyAlignment="0" applyProtection="0"/>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0" fontId="103" fillId="38" borderId="3874"/>
    <xf numFmtId="274" fontId="35" fillId="0" borderId="3876"/>
    <xf numFmtId="0" fontId="85" fillId="0" borderId="3877"/>
    <xf numFmtId="0" fontId="103" fillId="38" borderId="3885"/>
    <xf numFmtId="311" fontId="219" fillId="0" borderId="3868" applyBorder="0">
      <protection locked="0"/>
    </xf>
    <xf numFmtId="235" fontId="35" fillId="0" borderId="3897">
      <alignment horizontal="center" vertical="center"/>
      <protection locked="0"/>
    </xf>
    <xf numFmtId="0" fontId="35" fillId="0" borderId="3897">
      <alignment vertical="center"/>
      <protection locked="0"/>
    </xf>
    <xf numFmtId="237" fontId="35" fillId="0" borderId="3897">
      <alignment horizontal="right" vertical="center"/>
      <protection locked="0"/>
    </xf>
    <xf numFmtId="234" fontId="35" fillId="0" borderId="3897">
      <alignment horizontal="right" vertical="center"/>
      <protection locked="0"/>
    </xf>
    <xf numFmtId="236" fontId="35" fillId="0" borderId="3897">
      <alignment horizontal="right" vertical="center"/>
      <protection locked="0"/>
    </xf>
    <xf numFmtId="274" fontId="35" fillId="0" borderId="3925"/>
    <xf numFmtId="311" fontId="219" fillId="0" borderId="3868" applyBorder="0">
      <protection locked="0"/>
    </xf>
    <xf numFmtId="235"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4" fontId="27" fillId="19" borderId="3878" applyNumberFormat="0" applyProtection="0">
      <alignment horizontal="left" vertical="center" indent="1"/>
    </xf>
    <xf numFmtId="274" fontId="35" fillId="0" borderId="3887"/>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2" fontId="35" fillId="0" borderId="3884">
      <alignment horizontal="center" vertical="center"/>
      <protection locked="0"/>
    </xf>
    <xf numFmtId="0" fontId="35" fillId="0" borderId="3884">
      <alignment vertical="center"/>
      <protection locked="0"/>
    </xf>
    <xf numFmtId="235" fontId="35" fillId="0" borderId="3884">
      <alignment horizontal="right" vertical="center"/>
      <protection locked="0"/>
    </xf>
    <xf numFmtId="240" fontId="26" fillId="0" borderId="3895" applyFill="0"/>
    <xf numFmtId="274" fontId="35" fillId="0" borderId="3876"/>
    <xf numFmtId="0" fontId="85" fillId="0" borderId="3877"/>
    <xf numFmtId="233" fontId="35" fillId="0" borderId="3909">
      <alignment horizontal="right" vertical="center"/>
      <protection locked="0"/>
    </xf>
    <xf numFmtId="235" fontId="35" fillId="0" borderId="3922">
      <alignment horizontal="center" vertical="center"/>
      <protection locked="0"/>
    </xf>
    <xf numFmtId="311" fontId="219" fillId="0" borderId="3868" applyBorder="0">
      <protection locked="0"/>
    </xf>
    <xf numFmtId="4" fontId="27" fillId="19" borderId="3878" applyNumberFormat="0" applyProtection="0">
      <alignment horizontal="left" vertical="center" indent="1"/>
    </xf>
    <xf numFmtId="3" fontId="79" fillId="10" borderId="1987" applyFont="0" applyAlignment="0" applyProtection="0"/>
    <xf numFmtId="0" fontId="95" fillId="0" borderId="3872" applyNumberFormat="0" applyFill="0" applyAlignment="0" applyProtection="0"/>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3" fontId="35" fillId="0" borderId="3909">
      <alignment horizontal="center" vertical="center"/>
      <protection locked="0"/>
    </xf>
    <xf numFmtId="0" fontId="103" fillId="38" borderId="3874"/>
    <xf numFmtId="235" fontId="35" fillId="0" borderId="3909">
      <alignment horizontal="right" vertical="center"/>
      <protection locked="0"/>
    </xf>
    <xf numFmtId="274" fontId="35" fillId="0" borderId="3876"/>
    <xf numFmtId="0" fontId="85" fillId="0" borderId="3877"/>
    <xf numFmtId="0" fontId="148" fillId="0" borderId="3870" applyNumberFormat="0" applyAlignment="0" applyProtection="0">
      <alignment horizontal="left" vertical="center"/>
    </xf>
    <xf numFmtId="323" fontId="3" fillId="23" borderId="3869" applyFill="0" applyBorder="0" applyAlignment="0">
      <alignment horizontal="centerContinuous"/>
    </xf>
    <xf numFmtId="0" fontId="35" fillId="0" borderId="3884">
      <alignment vertical="center"/>
      <protection locked="0"/>
    </xf>
    <xf numFmtId="232" fontId="35" fillId="0" borderId="3909">
      <alignment horizontal="right" vertical="center"/>
      <protection locked="0"/>
    </xf>
    <xf numFmtId="0" fontId="95" fillId="0" borderId="3921" applyNumberFormat="0" applyFill="0" applyAlignment="0" applyProtection="0"/>
    <xf numFmtId="233" fontId="35" fillId="0" borderId="3922">
      <alignment horizontal="center" vertical="center"/>
      <protection locked="0"/>
    </xf>
    <xf numFmtId="236" fontId="35" fillId="0" borderId="3922">
      <alignment horizontal="right" vertical="center"/>
      <protection locked="0"/>
    </xf>
    <xf numFmtId="332" fontId="35" fillId="0" borderId="1987" applyFill="0">
      <alignment horizontal="center" vertical="center"/>
    </xf>
    <xf numFmtId="49" fontId="253" fillId="47" borderId="1987">
      <alignment horizontal="center"/>
    </xf>
    <xf numFmtId="175" fontId="43" fillId="0" borderId="1987" applyBorder="0"/>
    <xf numFmtId="311" fontId="219" fillId="0" borderId="3890" applyBorder="0">
      <protection locked="0"/>
    </xf>
    <xf numFmtId="4" fontId="27" fillId="19" borderId="3889" applyNumberFormat="0" applyProtection="0">
      <alignment horizontal="left" vertical="center" indent="1"/>
    </xf>
    <xf numFmtId="0" fontId="85" fillId="0" borderId="3913"/>
    <xf numFmtId="0" fontId="95" fillId="0" borderId="3883" applyNumberFormat="0" applyFill="0" applyAlignment="0" applyProtection="0"/>
    <xf numFmtId="232" fontId="35" fillId="0" borderId="3884">
      <alignment horizontal="center" vertical="center"/>
      <protection locked="0"/>
    </xf>
    <xf numFmtId="15" fontId="35" fillId="0" borderId="3884">
      <alignment horizontal="center" vertical="center"/>
      <protection locked="0"/>
    </xf>
    <xf numFmtId="233"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0" fontId="103" fillId="38" borderId="3885"/>
    <xf numFmtId="244" fontId="85" fillId="0" borderId="3899"/>
    <xf numFmtId="240" fontId="26" fillId="0" borderId="3882" applyFill="0"/>
    <xf numFmtId="274" fontId="35" fillId="0" borderId="3887"/>
    <xf numFmtId="0" fontId="85" fillId="0" borderId="3888"/>
    <xf numFmtId="0" fontId="148" fillId="0" borderId="3881" applyNumberFormat="0" applyAlignment="0" applyProtection="0">
      <alignment horizontal="left" vertical="center"/>
    </xf>
    <xf numFmtId="323" fontId="3" fillId="23" borderId="3880" applyFill="0" applyBorder="0" applyAlignment="0">
      <alignment horizontal="centerContinuous"/>
    </xf>
    <xf numFmtId="311" fontId="219" fillId="0" borderId="3890" applyBorder="0">
      <protection locked="0"/>
    </xf>
    <xf numFmtId="311" fontId="219" fillId="0" borderId="3890" applyBorder="0">
      <protection locked="0"/>
    </xf>
    <xf numFmtId="233" fontId="35" fillId="0" borderId="3909">
      <alignment horizontal="right" vertical="center"/>
      <protection locked="0"/>
    </xf>
    <xf numFmtId="235" fontId="35" fillId="0" borderId="3909">
      <alignment horizontal="right" vertical="center"/>
      <protection locked="0"/>
    </xf>
    <xf numFmtId="4" fontId="27" fillId="19" borderId="3889" applyNumberFormat="0" applyProtection="0">
      <alignment horizontal="left" vertical="center" indent="1"/>
    </xf>
    <xf numFmtId="232" fontId="35" fillId="0" borderId="3909">
      <alignment horizontal="center" vertical="center"/>
      <protection locked="0"/>
    </xf>
    <xf numFmtId="234" fontId="35" fillId="0" borderId="3909">
      <alignment horizontal="center" vertical="center"/>
      <protection locked="0"/>
    </xf>
    <xf numFmtId="0" fontId="35" fillId="0" borderId="3909">
      <alignment vertical="center"/>
      <protection locked="0"/>
    </xf>
    <xf numFmtId="0" fontId="95" fillId="0" borderId="3908" applyNumberFormat="0" applyFill="0" applyAlignment="0" applyProtection="0"/>
    <xf numFmtId="0" fontId="95" fillId="0" borderId="3883" applyNumberFormat="0" applyFill="0" applyAlignment="0" applyProtection="0"/>
    <xf numFmtId="232" fontId="35" fillId="0" borderId="3884">
      <alignment horizontal="center" vertical="center"/>
      <protection locked="0"/>
    </xf>
    <xf numFmtId="15" fontId="35" fillId="0" borderId="3884">
      <alignment horizontal="center" vertical="center"/>
      <protection locked="0"/>
    </xf>
    <xf numFmtId="233"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0" fontId="103" fillId="38" borderId="3885"/>
    <xf numFmtId="274" fontId="35" fillId="0" borderId="3887"/>
    <xf numFmtId="0" fontId="85" fillId="0" borderId="3888"/>
    <xf numFmtId="311" fontId="219" fillId="0" borderId="3890" applyBorder="0">
      <protection locked="0"/>
    </xf>
    <xf numFmtId="311" fontId="219" fillId="0" borderId="3892" applyBorder="0">
      <protection locked="0"/>
    </xf>
    <xf numFmtId="235" fontId="35" fillId="0" borderId="3909">
      <alignment horizontal="center" vertical="center"/>
      <protection locked="0"/>
    </xf>
    <xf numFmtId="4" fontId="27" fillId="19" borderId="3902" applyNumberFormat="0" applyProtection="0">
      <alignment horizontal="left" vertical="center" indent="1"/>
    </xf>
    <xf numFmtId="0" fontId="95" fillId="0" borderId="3896" applyNumberFormat="0" applyFill="0" applyAlignment="0" applyProtection="0"/>
    <xf numFmtId="232" fontId="35" fillId="0" borderId="3897">
      <alignment horizontal="center" vertical="center"/>
      <protection locked="0"/>
    </xf>
    <xf numFmtId="15" fontId="35" fillId="0" borderId="3897">
      <alignment horizontal="center" vertical="center"/>
      <protection locked="0"/>
    </xf>
    <xf numFmtId="233" fontId="35" fillId="0" borderId="3897">
      <alignment horizontal="center" vertical="center"/>
      <protection locked="0"/>
    </xf>
    <xf numFmtId="234" fontId="35" fillId="0" borderId="3897">
      <alignment horizontal="center" vertical="center"/>
      <protection locked="0"/>
    </xf>
    <xf numFmtId="235" fontId="35" fillId="0" borderId="3897">
      <alignment horizontal="center" vertical="center"/>
      <protection locked="0"/>
    </xf>
    <xf numFmtId="236" fontId="35" fillId="0" borderId="3897">
      <alignment horizontal="center" vertical="center"/>
      <protection locked="0"/>
    </xf>
    <xf numFmtId="0" fontId="35" fillId="0" borderId="3897">
      <alignment vertical="center"/>
      <protection locked="0"/>
    </xf>
    <xf numFmtId="232" fontId="35" fillId="0" borderId="3897">
      <alignment horizontal="right" vertical="center"/>
      <protection locked="0"/>
    </xf>
    <xf numFmtId="237" fontId="35" fillId="0" borderId="3897">
      <alignment horizontal="right" vertical="center"/>
      <protection locked="0"/>
    </xf>
    <xf numFmtId="233" fontId="35" fillId="0" borderId="3897">
      <alignment horizontal="right" vertical="center"/>
      <protection locked="0"/>
    </xf>
    <xf numFmtId="234" fontId="35" fillId="0" borderId="3897">
      <alignment horizontal="right" vertical="center"/>
      <protection locked="0"/>
    </xf>
    <xf numFmtId="235" fontId="35" fillId="0" borderId="3897">
      <alignment horizontal="right" vertical="center"/>
      <protection locked="0"/>
    </xf>
    <xf numFmtId="236" fontId="35" fillId="0" borderId="3897">
      <alignment horizontal="right" vertical="center"/>
      <protection locked="0"/>
    </xf>
    <xf numFmtId="0" fontId="103" fillId="38" borderId="3898"/>
    <xf numFmtId="240" fontId="26" fillId="0" borderId="3895" applyFill="0"/>
    <xf numFmtId="274" fontId="35" fillId="0" borderId="3900"/>
    <xf numFmtId="0" fontId="85" fillId="0" borderId="3901"/>
    <xf numFmtId="0" fontId="148" fillId="0" borderId="3894" applyNumberFormat="0" applyAlignment="0" applyProtection="0">
      <alignment horizontal="left" vertical="center"/>
    </xf>
    <xf numFmtId="323" fontId="3" fillId="23" borderId="3893" applyFill="0" applyBorder="0" applyAlignment="0">
      <alignment horizontal="centerContinuous"/>
    </xf>
    <xf numFmtId="311" fontId="219" fillId="0" borderId="3892" applyBorder="0">
      <protection locked="0"/>
    </xf>
    <xf numFmtId="0" fontId="95" fillId="0" borderId="3908" applyNumberFormat="0" applyFill="0" applyAlignment="0" applyProtection="0"/>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0" fontId="103" fillId="38" borderId="3910"/>
    <xf numFmtId="244" fontId="85" fillId="0" borderId="3911"/>
    <xf numFmtId="274" fontId="35" fillId="0" borderId="3912"/>
    <xf numFmtId="0" fontId="85" fillId="0" borderId="3913"/>
    <xf numFmtId="311" fontId="219" fillId="0" borderId="3904" applyBorder="0">
      <protection locked="0"/>
    </xf>
    <xf numFmtId="235" fontId="35" fillId="0" borderId="3922">
      <alignment horizontal="right" vertical="center"/>
      <protection locked="0"/>
    </xf>
    <xf numFmtId="4" fontId="27" fillId="19" borderId="3914" applyNumberFormat="0" applyProtection="0">
      <alignment horizontal="left" vertical="center" indent="1"/>
    </xf>
    <xf numFmtId="0" fontId="95" fillId="0" borderId="3908" applyNumberFormat="0" applyFill="0" applyAlignment="0" applyProtection="0"/>
    <xf numFmtId="232" fontId="35" fillId="0" borderId="3909">
      <alignment horizontal="center" vertical="center"/>
      <protection locked="0"/>
    </xf>
    <xf numFmtId="15" fontId="35" fillId="0" borderId="3909">
      <alignment horizontal="center" vertical="center"/>
      <protection locked="0"/>
    </xf>
    <xf numFmtId="233"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236" fontId="35" fillId="0" borderId="3909">
      <alignment horizontal="center" vertical="center"/>
      <protection locked="0"/>
    </xf>
    <xf numFmtId="0" fontId="35" fillId="0" borderId="3909">
      <alignment vertical="center"/>
      <protection locked="0"/>
    </xf>
    <xf numFmtId="232" fontId="35" fillId="0" borderId="3909">
      <alignment horizontal="right" vertical="center"/>
      <protection locked="0"/>
    </xf>
    <xf numFmtId="237" fontId="35" fillId="0" borderId="3909">
      <alignment horizontal="right" vertical="center"/>
      <protection locked="0"/>
    </xf>
    <xf numFmtId="233" fontId="35" fillId="0" borderId="3909">
      <alignment horizontal="right" vertical="center"/>
      <protection locked="0"/>
    </xf>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0" fontId="103" fillId="38" borderId="3910"/>
    <xf numFmtId="274" fontId="35" fillId="0" borderId="3912"/>
    <xf numFmtId="0" fontId="85" fillId="0" borderId="3913"/>
    <xf numFmtId="0" fontId="148" fillId="0" borderId="3906" applyNumberFormat="0" applyAlignment="0" applyProtection="0">
      <alignment horizontal="left" vertical="center"/>
    </xf>
    <xf numFmtId="323" fontId="3" fillId="23" borderId="3905" applyFill="0" applyBorder="0" applyAlignment="0">
      <alignment horizontal="centerContinuous"/>
    </xf>
    <xf numFmtId="311" fontId="219" fillId="0" borderId="3904" applyBorder="0">
      <protection locked="0"/>
    </xf>
    <xf numFmtId="311" fontId="219" fillId="0" borderId="3916" applyBorder="0">
      <protection locked="0"/>
    </xf>
    <xf numFmtId="4" fontId="27" fillId="19" borderId="3920" applyNumberFormat="0" applyProtection="0">
      <alignment horizontal="left" vertical="center" indent="1"/>
    </xf>
    <xf numFmtId="0" fontId="95" fillId="0" borderId="3921" applyNumberFormat="0" applyFill="0" applyAlignment="0" applyProtection="0"/>
    <xf numFmtId="232" fontId="35" fillId="0" borderId="3922">
      <alignment horizontal="center" vertical="center"/>
      <protection locked="0"/>
    </xf>
    <xf numFmtId="15" fontId="35" fillId="0" borderId="3922">
      <alignment horizontal="center" vertical="center"/>
      <protection locked="0"/>
    </xf>
    <xf numFmtId="233" fontId="35" fillId="0" borderId="3922">
      <alignment horizontal="center" vertical="center"/>
      <protection locked="0"/>
    </xf>
    <xf numFmtId="234" fontId="35" fillId="0" borderId="3922">
      <alignment horizontal="center" vertical="center"/>
      <protection locked="0"/>
    </xf>
    <xf numFmtId="235" fontId="35" fillId="0" borderId="3922">
      <alignment horizontal="center" vertical="center"/>
      <protection locked="0"/>
    </xf>
    <xf numFmtId="236" fontId="35" fillId="0" borderId="3922">
      <alignment horizontal="center" vertical="center"/>
      <protection locked="0"/>
    </xf>
    <xf numFmtId="0" fontId="35" fillId="0" borderId="3922">
      <alignment vertical="center"/>
      <protection locked="0"/>
    </xf>
    <xf numFmtId="232" fontId="35" fillId="0" borderId="3922">
      <alignment horizontal="right" vertical="center"/>
      <protection locked="0"/>
    </xf>
    <xf numFmtId="237" fontId="35" fillId="0" borderId="3922">
      <alignment horizontal="right" vertical="center"/>
      <protection locked="0"/>
    </xf>
    <xf numFmtId="233" fontId="35" fillId="0" borderId="3922">
      <alignment horizontal="right" vertical="center"/>
      <protection locked="0"/>
    </xf>
    <xf numFmtId="234" fontId="35" fillId="0" borderId="3922">
      <alignment horizontal="right" vertical="center"/>
      <protection locked="0"/>
    </xf>
    <xf numFmtId="235" fontId="35" fillId="0" borderId="3922">
      <alignment horizontal="right" vertical="center"/>
      <protection locked="0"/>
    </xf>
    <xf numFmtId="236" fontId="35" fillId="0" borderId="3922">
      <alignment horizontal="right" vertical="center"/>
      <protection locked="0"/>
    </xf>
    <xf numFmtId="0" fontId="103" fillId="38" borderId="3923"/>
    <xf numFmtId="274" fontId="35" fillId="0" borderId="3925"/>
    <xf numFmtId="0" fontId="85" fillId="0" borderId="3926"/>
    <xf numFmtId="311" fontId="219" fillId="0" borderId="3916" applyBorder="0">
      <protection locked="0"/>
    </xf>
    <xf numFmtId="240" fontId="26" fillId="0" borderId="3967" applyFill="0"/>
    <xf numFmtId="311" fontId="219" fillId="0" borderId="3964" applyBorder="0">
      <protection locked="0"/>
    </xf>
    <xf numFmtId="274" fontId="35" fillId="0" borderId="3948"/>
    <xf numFmtId="0" fontId="95" fillId="0" borderId="3968" applyNumberFormat="0" applyFill="0" applyAlignment="0" applyProtection="0"/>
    <xf numFmtId="274" fontId="35" fillId="0" borderId="3948"/>
    <xf numFmtId="274" fontId="35" fillId="0" borderId="3972"/>
    <xf numFmtId="0" fontId="35" fillId="0" borderId="3969">
      <alignment vertical="center"/>
      <protection locked="0"/>
    </xf>
    <xf numFmtId="10" fontId="3" fillId="64" borderId="3439" applyNumberFormat="0" applyBorder="0" applyAlignment="0" applyProtection="0"/>
    <xf numFmtId="0" fontId="118" fillId="21" borderId="3439"/>
    <xf numFmtId="232" fontId="35" fillId="0" borderId="3933">
      <alignment horizontal="center" vertical="center"/>
      <protection locked="0"/>
    </xf>
    <xf numFmtId="0" fontId="95" fillId="0" borderId="3944" applyNumberFormat="0" applyFill="0" applyAlignment="0" applyProtection="0"/>
    <xf numFmtId="0" fontId="95" fillId="0" borderId="3968" applyNumberFormat="0" applyFill="0" applyAlignment="0" applyProtection="0"/>
    <xf numFmtId="168" fontId="3" fillId="8" borderId="3439" applyNumberFormat="0" applyFont="0" applyBorder="0" applyAlignment="0" applyProtection="0"/>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0" fontId="95" fillId="0" borderId="3932" applyNumberFormat="0" applyFill="0" applyAlignment="0" applyProtection="0"/>
    <xf numFmtId="311" fontId="219" fillId="0" borderId="3928" applyBorder="0">
      <protection locked="0"/>
    </xf>
    <xf numFmtId="0" fontId="85" fillId="0" borderId="3937"/>
    <xf numFmtId="274" fontId="35" fillId="0" borderId="3936"/>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232" fontId="35" fillId="0" borderId="3933">
      <alignment horizontal="center" vertical="center"/>
      <protection locked="0"/>
    </xf>
    <xf numFmtId="0" fontId="95" fillId="0" borderId="3932" applyNumberFormat="0" applyFill="0" applyAlignment="0" applyProtection="0"/>
    <xf numFmtId="233" fontId="35" fillId="0" borderId="3969">
      <alignment horizontal="right" vertical="center"/>
      <protection locked="0"/>
    </xf>
    <xf numFmtId="4" fontId="27" fillId="19" borderId="3938" applyNumberFormat="0" applyProtection="0">
      <alignment horizontal="left" vertical="center" indent="1"/>
    </xf>
    <xf numFmtId="232" fontId="35" fillId="0" borderId="3969">
      <alignment horizontal="right" vertical="center"/>
      <protection locked="0"/>
    </xf>
    <xf numFmtId="234" fontId="35" fillId="0" borderId="3969">
      <alignment horizontal="center" vertical="center"/>
      <protection locked="0"/>
    </xf>
    <xf numFmtId="4" fontId="27" fillId="19" borderId="3938" applyNumberFormat="0" applyProtection="0">
      <alignment horizontal="left" vertical="center" indent="1"/>
    </xf>
    <xf numFmtId="0" fontId="85" fillId="0" borderId="3962"/>
    <xf numFmtId="274" fontId="35" fillId="0" borderId="3961"/>
    <xf numFmtId="244" fontId="85" fillId="0" borderId="3960"/>
    <xf numFmtId="0" fontId="103" fillId="38" borderId="3959"/>
    <xf numFmtId="236" fontId="35" fillId="0" borderId="3958">
      <alignment horizontal="right" vertical="center"/>
      <protection locked="0"/>
    </xf>
    <xf numFmtId="235" fontId="35" fillId="0" borderId="3958">
      <alignment horizontal="right" vertical="center"/>
      <protection locked="0"/>
    </xf>
    <xf numFmtId="234" fontId="35" fillId="0" borderId="3958">
      <alignment horizontal="right" vertical="center"/>
      <protection locked="0"/>
    </xf>
    <xf numFmtId="233" fontId="35" fillId="0" borderId="3958">
      <alignment horizontal="right" vertical="center"/>
      <protection locked="0"/>
    </xf>
    <xf numFmtId="237" fontId="35" fillId="0" borderId="3958">
      <alignment horizontal="right" vertical="center"/>
      <protection locked="0"/>
    </xf>
    <xf numFmtId="232" fontId="35" fillId="0" borderId="3958">
      <alignment horizontal="right" vertical="center"/>
      <protection locked="0"/>
    </xf>
    <xf numFmtId="0" fontId="35" fillId="0" borderId="3958">
      <alignment vertical="center"/>
      <protection locked="0"/>
    </xf>
    <xf numFmtId="236" fontId="35" fillId="0" borderId="3958">
      <alignment horizontal="center" vertical="center"/>
      <protection locked="0"/>
    </xf>
    <xf numFmtId="235" fontId="35" fillId="0" borderId="3958">
      <alignment horizontal="center" vertical="center"/>
      <protection locked="0"/>
    </xf>
    <xf numFmtId="234" fontId="35" fillId="0" borderId="3958">
      <alignment horizontal="center" vertical="center"/>
      <protection locked="0"/>
    </xf>
    <xf numFmtId="233" fontId="35" fillId="0" borderId="3958">
      <alignment horizontal="center" vertical="center"/>
      <protection locked="0"/>
    </xf>
    <xf numFmtId="15" fontId="35" fillId="0" borderId="3958">
      <alignment horizontal="center" vertical="center"/>
      <protection locked="0"/>
    </xf>
    <xf numFmtId="232" fontId="35" fillId="0" borderId="3958">
      <alignment horizontal="center" vertical="center"/>
      <protection locked="0"/>
    </xf>
    <xf numFmtId="0" fontId="95" fillId="0" borderId="3957" applyNumberFormat="0" applyFill="0" applyAlignment="0" applyProtection="0"/>
    <xf numFmtId="4" fontId="27" fillId="19" borderId="3956" applyNumberFormat="0" applyProtection="0">
      <alignment horizontal="left" vertical="center" indent="1"/>
    </xf>
    <xf numFmtId="1" fontId="3" fillId="1" borderId="3927">
      <protection locked="0"/>
    </xf>
    <xf numFmtId="4" fontId="27" fillId="19" borderId="3956" applyNumberFormat="0" applyProtection="0">
      <alignment horizontal="left" vertical="center" indent="1"/>
    </xf>
    <xf numFmtId="311" fontId="219" fillId="0" borderId="3928" applyBorder="0">
      <protection locked="0"/>
    </xf>
    <xf numFmtId="1" fontId="3" fillId="1" borderId="3951">
      <protection locked="0"/>
    </xf>
    <xf numFmtId="311" fontId="219" fillId="0" borderId="3952" applyBorder="0">
      <protection locked="0"/>
    </xf>
    <xf numFmtId="323" fontId="3" fillId="23" borderId="3929" applyFill="0" applyBorder="0" applyAlignment="0">
      <alignment horizontal="centerContinuous"/>
    </xf>
    <xf numFmtId="0" fontId="148" fillId="0" borderId="3930" applyNumberFormat="0" applyAlignment="0" applyProtection="0">
      <alignment horizontal="left" vertical="center"/>
    </xf>
    <xf numFmtId="323" fontId="3" fillId="23" borderId="3953" applyFill="0" applyBorder="0" applyAlignment="0">
      <alignment horizontal="centerContinuous"/>
    </xf>
    <xf numFmtId="0" fontId="85" fillId="0" borderId="3937"/>
    <xf numFmtId="274" fontId="35" fillId="0" borderId="3936"/>
    <xf numFmtId="240" fontId="26" fillId="0" borderId="3931" applyFill="0"/>
    <xf numFmtId="240" fontId="26" fillId="0" borderId="3955" applyFill="0"/>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232" fontId="35" fillId="0" borderId="3933">
      <alignment horizontal="center" vertical="center"/>
      <protection locked="0"/>
    </xf>
    <xf numFmtId="0" fontId="95" fillId="0" borderId="3932" applyNumberFormat="0" applyFill="0" applyAlignment="0" applyProtection="0"/>
    <xf numFmtId="0" fontId="95" fillId="0" borderId="3968" applyNumberFormat="0" applyFill="0" applyAlignment="0" applyProtection="0"/>
    <xf numFmtId="232" fontId="35" fillId="0" borderId="3969">
      <alignment horizontal="center" vertical="center"/>
      <protection locked="0"/>
    </xf>
    <xf numFmtId="15" fontId="35" fillId="0" borderId="3969">
      <alignment horizontal="center" vertical="center"/>
      <protection locked="0"/>
    </xf>
    <xf numFmtId="233"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236" fontId="35" fillId="0" borderId="3969">
      <alignment horizontal="center"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0" fontId="103" fillId="38" borderId="397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44" fontId="85" fillId="0" borderId="3947"/>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4" fontId="85" fillId="0" borderId="3935"/>
    <xf numFmtId="0" fontId="85" fillId="0" borderId="3973"/>
    <xf numFmtId="240" fontId="26" fillId="0" borderId="3931" applyFill="0"/>
    <xf numFmtId="274" fontId="35" fillId="0" borderId="3936"/>
    <xf numFmtId="0" fontId="148" fillId="0" borderId="3966" applyNumberFormat="0" applyAlignment="0" applyProtection="0">
      <alignment horizontal="left" vertical="center"/>
    </xf>
    <xf numFmtId="323" fontId="3" fillId="23" borderId="3965" applyFill="0" applyBorder="0" applyAlignment="0">
      <alignment horizontal="centerContinuous"/>
    </xf>
    <xf numFmtId="1" fontId="3" fillId="1" borderId="3963">
      <protection locked="0"/>
    </xf>
    <xf numFmtId="0" fontId="148" fillId="0" borderId="3942" applyNumberFormat="0" applyAlignment="0" applyProtection="0">
      <alignment horizontal="left" vertical="center"/>
    </xf>
    <xf numFmtId="0" fontId="85" fillId="0" borderId="3937"/>
    <xf numFmtId="4" fontId="27" fillId="19" borderId="3956" applyNumberFormat="0" applyProtection="0">
      <alignment horizontal="left" vertical="center" indent="1"/>
    </xf>
    <xf numFmtId="4" fontId="27" fillId="19" borderId="3956" applyNumberFormat="0" applyProtection="0">
      <alignment horizontal="left" vertical="center" indent="1"/>
    </xf>
    <xf numFmtId="232" fontId="35" fillId="0" borderId="3969">
      <alignment horizontal="center" vertical="center"/>
      <protection locked="0"/>
    </xf>
    <xf numFmtId="15"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0" fontId="35" fillId="0" borderId="3969">
      <alignment vertical="center"/>
      <protection locked="0"/>
    </xf>
    <xf numFmtId="232" fontId="35" fillId="0" borderId="3969">
      <alignment horizontal="right" vertical="center"/>
      <protection locked="0"/>
    </xf>
    <xf numFmtId="237" fontId="35" fillId="0" borderId="3969">
      <alignment horizontal="right" vertical="center"/>
      <protection locked="0"/>
    </xf>
    <xf numFmtId="234" fontId="35" fillId="0" borderId="3969">
      <alignment horizontal="right" vertical="center"/>
      <protection locked="0"/>
    </xf>
    <xf numFmtId="236" fontId="35" fillId="0" borderId="3969">
      <alignment horizontal="right" vertical="center"/>
      <protection locked="0"/>
    </xf>
    <xf numFmtId="0" fontId="103" fillId="38" borderId="3970"/>
    <xf numFmtId="244" fontId="85" fillId="0" borderId="3971"/>
    <xf numFmtId="274" fontId="35" fillId="0" borderId="3972"/>
    <xf numFmtId="311" fontId="219" fillId="0" borderId="3952" applyBorder="0">
      <protection locked="0"/>
    </xf>
    <xf numFmtId="0" fontId="148" fillId="0" borderId="3930" applyNumberFormat="0" applyAlignment="0" applyProtection="0">
      <alignment horizontal="left" vertical="center"/>
    </xf>
    <xf numFmtId="0" fontId="95" fillId="0" borderId="3968" applyNumberFormat="0" applyFill="0" applyAlignment="0" applyProtection="0"/>
    <xf numFmtId="15" fontId="35" fillId="0" borderId="3969">
      <alignment horizontal="center" vertical="center"/>
      <protection locked="0"/>
    </xf>
    <xf numFmtId="234" fontId="35" fillId="0" borderId="3969">
      <alignment horizontal="center" vertical="center"/>
      <protection locked="0"/>
    </xf>
    <xf numFmtId="236" fontId="35" fillId="0" borderId="3969">
      <alignment horizontal="center" vertical="center"/>
      <protection locked="0"/>
    </xf>
    <xf numFmtId="232" fontId="35" fillId="0" borderId="3969">
      <alignment horizontal="right" vertical="center"/>
      <protection locked="0"/>
    </xf>
    <xf numFmtId="237" fontId="35" fillId="0" borderId="3969">
      <alignment horizontal="right" vertical="center"/>
      <protection locked="0"/>
    </xf>
    <xf numFmtId="233" fontId="35" fillId="0" borderId="3969">
      <alignment horizontal="right" vertical="center"/>
      <protection locked="0"/>
    </xf>
    <xf numFmtId="234" fontId="35" fillId="0" borderId="3969">
      <alignment horizontal="right" vertical="center"/>
      <protection locked="0"/>
    </xf>
    <xf numFmtId="236" fontId="35" fillId="0" borderId="3969">
      <alignment horizontal="right" vertical="center"/>
      <protection locked="0"/>
    </xf>
    <xf numFmtId="0" fontId="103" fillId="38" borderId="3970"/>
    <xf numFmtId="311" fontId="219" fillId="0" borderId="3940" applyBorder="0">
      <protection locked="0"/>
    </xf>
    <xf numFmtId="323" fontId="3" fillId="23" borderId="3929" applyFill="0" applyBorder="0" applyAlignment="0">
      <alignment horizontal="centerContinuous"/>
    </xf>
    <xf numFmtId="1" fontId="3" fillId="1" borderId="3939">
      <protection locked="0"/>
    </xf>
    <xf numFmtId="311" fontId="219" fillId="0" borderId="3964" applyBorder="0">
      <protection locked="0"/>
    </xf>
    <xf numFmtId="232" fontId="35" fillId="0" borderId="3969">
      <alignment horizontal="center" vertical="center"/>
      <protection locked="0"/>
    </xf>
    <xf numFmtId="15" fontId="35" fillId="0" borderId="3969">
      <alignment horizontal="center" vertical="center"/>
      <protection locked="0"/>
    </xf>
    <xf numFmtId="4" fontId="27" fillId="19" borderId="3950" applyNumberFormat="0" applyProtection="0">
      <alignment horizontal="left" vertical="center" indent="1"/>
    </xf>
    <xf numFmtId="4" fontId="27" fillId="19" borderId="3950" applyNumberFormat="0" applyProtection="0">
      <alignment horizontal="left" vertical="center" indent="1"/>
    </xf>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311" fontId="219" fillId="0" borderId="3928" applyBorder="0">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0" fontId="103" fillId="38" borderId="3946"/>
    <xf numFmtId="1" fontId="3" fillId="1" borderId="3927">
      <protection locked="0"/>
    </xf>
    <xf numFmtId="244" fontId="85" fillId="0" borderId="3947"/>
    <xf numFmtId="0" fontId="85" fillId="0" borderId="3949"/>
    <xf numFmtId="311" fontId="219" fillId="0" borderId="3940" applyBorder="0">
      <protection locked="0"/>
    </xf>
    <xf numFmtId="0" fontId="95" fillId="0" borderId="3944" applyNumberFormat="0" applyFill="0" applyAlignment="0" applyProtection="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244" fontId="85" fillId="0" borderId="3947"/>
    <xf numFmtId="0" fontId="85" fillId="0" borderId="3949"/>
    <xf numFmtId="236" fontId="35" fillId="0" borderId="3969">
      <alignment horizontal="center" vertical="center"/>
      <protection locked="0"/>
    </xf>
    <xf numFmtId="274" fontId="35" fillId="0" borderId="3972"/>
    <xf numFmtId="235" fontId="35" fillId="0" borderId="3969">
      <alignment horizontal="center" vertical="center"/>
      <protection locked="0"/>
    </xf>
    <xf numFmtId="4" fontId="27" fillId="19" borderId="3848" applyNumberFormat="0" applyProtection="0">
      <alignment horizontal="left" vertical="center" indent="1"/>
    </xf>
    <xf numFmtId="244" fontId="85" fillId="0" borderId="3971"/>
    <xf numFmtId="4" fontId="27" fillId="19" borderId="3938" applyNumberFormat="0" applyProtection="0">
      <alignment horizontal="left" vertical="center" indent="1"/>
    </xf>
    <xf numFmtId="0" fontId="63" fillId="0" borderId="3439">
      <alignment horizontal="centerContinuous"/>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0" fontId="103" fillId="38" borderId="3862"/>
    <xf numFmtId="244" fontId="85" fillId="0" borderId="3839"/>
    <xf numFmtId="274" fontId="35" fillId="0" borderId="3864"/>
    <xf numFmtId="0" fontId="85" fillId="0" borderId="3865"/>
    <xf numFmtId="237" fontId="35" fillId="0" borderId="3969">
      <alignment horizontal="right" vertical="center"/>
      <protection locked="0"/>
    </xf>
    <xf numFmtId="311" fontId="219" fillId="0" borderId="3928" applyBorder="0">
      <protection locked="0"/>
    </xf>
    <xf numFmtId="1" fontId="3" fillId="1" borderId="3867">
      <protection locked="0"/>
    </xf>
    <xf numFmtId="237" fontId="35" fillId="0" borderId="3945">
      <alignment horizontal="right" vertical="center"/>
      <protection locked="0"/>
    </xf>
    <xf numFmtId="0" fontId="103" fillId="38" borderId="3946"/>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4" fontId="85" fillId="0" borderId="3935"/>
    <xf numFmtId="274" fontId="35" fillId="0" borderId="3948"/>
    <xf numFmtId="240" fontId="26" fillId="0" borderId="3943" applyFill="0"/>
    <xf numFmtId="274" fontId="35" fillId="0" borderId="3936"/>
    <xf numFmtId="0" fontId="85" fillId="0" borderId="3949"/>
    <xf numFmtId="0" fontId="85" fillId="0" borderId="3937"/>
    <xf numFmtId="323" fontId="3" fillId="23" borderId="3941" applyFill="0" applyBorder="0" applyAlignment="0">
      <alignment horizontal="centerContinuous"/>
    </xf>
    <xf numFmtId="236" fontId="35" fillId="0" borderId="3969">
      <alignment horizontal="center" vertical="center"/>
      <protection locked="0"/>
    </xf>
    <xf numFmtId="233" fontId="35" fillId="0" borderId="3969">
      <alignment horizontal="right" vertical="center"/>
      <protection locked="0"/>
    </xf>
    <xf numFmtId="233" fontId="35" fillId="0" borderId="3969">
      <alignment horizontal="center" vertical="center"/>
      <protection locked="0"/>
    </xf>
    <xf numFmtId="4" fontId="27" fillId="19" borderId="3956" applyNumberFormat="0" applyProtection="0">
      <alignment horizontal="left" vertical="center" indent="1"/>
    </xf>
    <xf numFmtId="0" fontId="95" fillId="0" borderId="3944" applyNumberFormat="0" applyFill="0" applyAlignment="0" applyProtection="0"/>
    <xf numFmtId="234" fontId="35" fillId="0" borderId="3945">
      <alignment horizontal="center" vertical="center"/>
      <protection locked="0"/>
    </xf>
    <xf numFmtId="311" fontId="219" fillId="0" borderId="3928" applyBorder="0">
      <protection locked="0"/>
    </xf>
    <xf numFmtId="236" fontId="35" fillId="0" borderId="3945">
      <alignment horizontal="right" vertical="center"/>
      <protection locked="0"/>
    </xf>
    <xf numFmtId="10" fontId="3" fillId="64" borderId="3439" applyNumberFormat="0" applyBorder="0" applyAlignment="0" applyProtection="0"/>
    <xf numFmtId="4" fontId="27" fillId="19" borderId="3938" applyNumberFormat="0" applyProtection="0">
      <alignment horizontal="left" vertical="center" indent="1"/>
    </xf>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0" fontId="26" fillId="0" borderId="3835" applyFill="0"/>
    <xf numFmtId="274" fontId="35" fillId="0" borderId="3936"/>
    <xf numFmtId="0" fontId="85" fillId="0" borderId="3937"/>
    <xf numFmtId="0" fontId="148" fillId="0" borderId="3930" applyNumberFormat="0" applyAlignment="0" applyProtection="0">
      <alignment horizontal="left" vertical="center"/>
    </xf>
    <xf numFmtId="323" fontId="3" fillId="23" borderId="3929" applyFill="0" applyBorder="0" applyAlignment="0">
      <alignment horizontal="centerContinuous"/>
    </xf>
    <xf numFmtId="311" fontId="219" fillId="0" borderId="3928" applyBorder="0">
      <protection locked="0"/>
    </xf>
    <xf numFmtId="274" fontId="35" fillId="0" borderId="3936"/>
    <xf numFmtId="0" fontId="85" fillId="0" borderId="3937"/>
    <xf numFmtId="0" fontId="148" fillId="0" borderId="3954" applyNumberFormat="0" applyAlignment="0" applyProtection="0">
      <alignment horizontal="left" vertical="center"/>
    </xf>
    <xf numFmtId="311" fontId="219" fillId="0" borderId="3928" applyBorder="0">
      <protection locked="0"/>
    </xf>
    <xf numFmtId="232" fontId="35" fillId="0" borderId="3969">
      <alignment horizontal="right" vertical="center"/>
      <protection locked="0"/>
    </xf>
    <xf numFmtId="4" fontId="27" fillId="19" borderId="3938" applyNumberFormat="0" applyProtection="0">
      <alignment horizontal="left" vertical="center" indent="1"/>
    </xf>
    <xf numFmtId="0" fontId="85" fillId="0" borderId="3973"/>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0" fontId="26" fillId="0" borderId="3931" applyFill="0"/>
    <xf numFmtId="274" fontId="35" fillId="0" borderId="3936"/>
    <xf numFmtId="0" fontId="85" fillId="0" borderId="3937"/>
    <xf numFmtId="0" fontId="148" fillId="0" borderId="3930" applyNumberFormat="0" applyAlignment="0" applyProtection="0">
      <alignment horizontal="left" vertical="center"/>
    </xf>
    <xf numFmtId="323" fontId="3" fillId="23" borderId="3929" applyFill="0" applyBorder="0" applyAlignment="0">
      <alignment horizontal="centerContinuous"/>
    </xf>
    <xf numFmtId="311" fontId="219" fillId="0" borderId="3928" applyBorder="0">
      <protection locked="0"/>
    </xf>
    <xf numFmtId="0" fontId="35" fillId="0" borderId="3969">
      <alignment vertical="center"/>
      <protection locked="0"/>
    </xf>
    <xf numFmtId="233" fontId="35" fillId="0" borderId="3969">
      <alignment horizontal="center" vertical="center"/>
      <protection locked="0"/>
    </xf>
    <xf numFmtId="235" fontId="35" fillId="0" borderId="3969">
      <alignment horizontal="right" vertical="center"/>
      <protection locked="0"/>
    </xf>
    <xf numFmtId="0" fontId="85" fillId="0" borderId="3973"/>
    <xf numFmtId="232" fontId="35" fillId="0" borderId="3969">
      <alignment horizontal="center" vertical="center"/>
      <protection locked="0"/>
    </xf>
    <xf numFmtId="233" fontId="35" fillId="0" borderId="3969">
      <alignment horizontal="center" vertical="center"/>
      <protection locked="0"/>
    </xf>
    <xf numFmtId="235" fontId="35" fillId="0" borderId="3969">
      <alignment horizontal="center" vertical="center"/>
      <protection locked="0"/>
    </xf>
    <xf numFmtId="0" fontId="35" fillId="0" borderId="3969">
      <alignment vertical="center"/>
      <protection locked="0"/>
    </xf>
    <xf numFmtId="235" fontId="35" fillId="0" borderId="3969">
      <alignment horizontal="right" vertical="center"/>
      <protection locked="0"/>
    </xf>
    <xf numFmtId="244" fontId="85" fillId="0" borderId="3971"/>
    <xf numFmtId="311" fontId="219" fillId="0" borderId="3940" applyBorder="0">
      <protection locked="0"/>
    </xf>
    <xf numFmtId="4" fontId="27" fillId="19" borderId="3950" applyNumberFormat="0" applyProtection="0">
      <alignment horizontal="left" vertical="center" indent="1"/>
    </xf>
    <xf numFmtId="0" fontId="95" fillId="0" borderId="3944" applyNumberFormat="0" applyFill="0" applyAlignment="0" applyProtection="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274" fontId="35" fillId="0" borderId="3948"/>
    <xf numFmtId="0" fontId="85" fillId="0" borderId="3949"/>
    <xf numFmtId="311" fontId="219" fillId="0" borderId="3940" applyBorder="0">
      <protection locked="0"/>
    </xf>
    <xf numFmtId="4" fontId="27" fillId="19" borderId="3956" applyNumberFormat="0" applyProtection="0">
      <alignment horizontal="left" vertical="center" indent="1"/>
    </xf>
    <xf numFmtId="311" fontId="219" fillId="0" borderId="3928" applyBorder="0">
      <protection locked="0"/>
    </xf>
    <xf numFmtId="311" fontId="219" fillId="0" borderId="3928" applyBorder="0">
      <protection locked="0"/>
    </xf>
    <xf numFmtId="237" fontId="35" fillId="0" borderId="3969">
      <alignment horizontal="right" vertical="center"/>
      <protection locked="0"/>
    </xf>
    <xf numFmtId="233" fontId="35" fillId="0" borderId="3969">
      <alignment horizontal="right"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0" fontId="103" fillId="38" borderId="3970"/>
    <xf numFmtId="274" fontId="35" fillId="0" borderId="3972"/>
    <xf numFmtId="0" fontId="85" fillId="0" borderId="3973"/>
    <xf numFmtId="0" fontId="148" fillId="0" borderId="3966" applyNumberFormat="0" applyAlignment="0" applyProtection="0">
      <alignment horizontal="left" vertical="center"/>
    </xf>
    <xf numFmtId="323" fontId="3" fillId="23" borderId="3965" applyFill="0" applyBorder="0" applyAlignment="0">
      <alignment horizontal="centerContinuous"/>
    </xf>
    <xf numFmtId="311" fontId="219" fillId="0" borderId="3952" applyBorder="0">
      <protection locked="0"/>
    </xf>
    <xf numFmtId="244" fontId="85" fillId="0" borderId="4007"/>
    <xf numFmtId="274" fontId="35" fillId="0" borderId="4008"/>
    <xf numFmtId="0" fontId="85" fillId="0" borderId="4009"/>
    <xf numFmtId="0" fontId="85" fillId="0" borderId="4033"/>
    <xf numFmtId="4" fontId="27" fillId="19" borderId="3974" applyNumberFormat="0" applyProtection="0">
      <alignment horizontal="left" vertical="center" indent="1"/>
    </xf>
    <xf numFmtId="237" fontId="35" fillId="0" borderId="4017">
      <alignment horizontal="right" vertical="center"/>
      <protection locked="0"/>
    </xf>
    <xf numFmtId="0" fontId="35" fillId="0" borderId="4017">
      <alignment vertical="center"/>
      <protection locked="0"/>
    </xf>
    <xf numFmtId="232" fontId="35" fillId="0" borderId="4017">
      <alignment horizontal="center" vertical="center"/>
      <protection locked="0"/>
    </xf>
    <xf numFmtId="0" fontId="103" fillId="38" borderId="4018"/>
    <xf numFmtId="4" fontId="27" fillId="19" borderId="4022" applyNumberFormat="0" applyProtection="0">
      <alignment horizontal="left" vertical="center" indent="1"/>
    </xf>
    <xf numFmtId="233" fontId="35" fillId="0" borderId="4029">
      <alignment horizontal="right" vertical="center"/>
      <protection locked="0"/>
    </xf>
    <xf numFmtId="15" fontId="35" fillId="0" borderId="4017">
      <alignment horizontal="center" vertical="center"/>
      <protection locked="0"/>
    </xf>
    <xf numFmtId="0" fontId="95" fillId="0" borderId="4028" applyNumberFormat="0" applyFill="0" applyAlignment="0" applyProtection="0"/>
    <xf numFmtId="236" fontId="35" fillId="0" borderId="4029">
      <alignment horizontal="right" vertical="center"/>
      <protection locked="0"/>
    </xf>
    <xf numFmtId="15" fontId="35" fillId="0" borderId="4029">
      <alignment horizontal="center" vertical="center"/>
      <protection locked="0"/>
    </xf>
    <xf numFmtId="274" fontId="35" fillId="0" borderId="4032"/>
    <xf numFmtId="233" fontId="35" fillId="0" borderId="3981">
      <alignment horizontal="center" vertical="center"/>
      <protection locked="0"/>
    </xf>
    <xf numFmtId="15" fontId="35" fillId="0" borderId="3981">
      <alignment horizontal="center" vertical="center"/>
      <protection locked="0"/>
    </xf>
    <xf numFmtId="232" fontId="35" fillId="0" borderId="3981">
      <alignment horizontal="center" vertical="center"/>
      <protection locked="0"/>
    </xf>
    <xf numFmtId="0" fontId="95" fillId="0" borderId="3980" applyNumberFormat="0" applyFill="0" applyAlignment="0" applyProtection="0"/>
    <xf numFmtId="4" fontId="27" fillId="19" borderId="3998" applyNumberFormat="0" applyProtection="0">
      <alignment horizontal="left" vertical="center" indent="1"/>
    </xf>
    <xf numFmtId="234" fontId="35" fillId="0" borderId="4017">
      <alignment horizontal="right" vertical="center"/>
      <protection locked="0"/>
    </xf>
    <xf numFmtId="235" fontId="35" fillId="0" borderId="4029">
      <alignment horizontal="right" vertical="center"/>
      <protection locked="0"/>
    </xf>
    <xf numFmtId="236" fontId="35" fillId="0" borderId="4017">
      <alignment horizontal="center" vertical="center"/>
      <protection locked="0"/>
    </xf>
    <xf numFmtId="233" fontId="35" fillId="0" borderId="4017">
      <alignment horizontal="center" vertical="center"/>
      <protection locked="0"/>
    </xf>
    <xf numFmtId="0" fontId="95" fillId="0" borderId="4016" applyNumberFormat="0" applyFill="0" applyAlignment="0" applyProtection="0"/>
    <xf numFmtId="235" fontId="35" fillId="0" borderId="4137">
      <alignment horizontal="center" vertical="center"/>
      <protection locked="0"/>
    </xf>
    <xf numFmtId="4" fontId="27" fillId="19" borderId="3986" applyNumberFormat="0" applyProtection="0">
      <alignment horizontal="left" vertical="center" indent="1"/>
    </xf>
    <xf numFmtId="4" fontId="27" fillId="19" borderId="4034" applyNumberFormat="0" applyProtection="0">
      <alignment horizontal="left" vertical="center" indent="1"/>
    </xf>
    <xf numFmtId="232" fontId="35" fillId="0" borderId="4029">
      <alignment horizontal="center" vertical="center"/>
      <protection locked="0"/>
    </xf>
    <xf numFmtId="232" fontId="35" fillId="0" borderId="4029">
      <alignment horizontal="center" vertical="center"/>
      <protection locked="0"/>
    </xf>
    <xf numFmtId="0" fontId="85" fillId="0" borderId="4021"/>
    <xf numFmtId="244" fontId="85" fillId="0" borderId="4019"/>
    <xf numFmtId="236" fontId="35" fillId="0" borderId="4017">
      <alignment horizontal="right" vertical="center"/>
      <protection locked="0"/>
    </xf>
    <xf numFmtId="234" fontId="35" fillId="0" borderId="4017">
      <alignment horizontal="right" vertical="center"/>
      <protection locked="0"/>
    </xf>
    <xf numFmtId="237" fontId="35" fillId="0" borderId="4017">
      <alignment horizontal="right" vertical="center"/>
      <protection locked="0"/>
    </xf>
    <xf numFmtId="232" fontId="35" fillId="0" borderId="4017">
      <alignment horizontal="right" vertical="center"/>
      <protection locked="0"/>
    </xf>
    <xf numFmtId="236" fontId="35" fillId="0" borderId="4017">
      <alignment horizontal="center" vertical="center"/>
      <protection locked="0"/>
    </xf>
    <xf numFmtId="235" fontId="35" fillId="0" borderId="4017">
      <alignment horizontal="center" vertical="center"/>
      <protection locked="0"/>
    </xf>
    <xf numFmtId="233" fontId="35" fillId="0" borderId="4017">
      <alignment horizontal="center" vertical="center"/>
      <protection locked="0"/>
    </xf>
    <xf numFmtId="15" fontId="35" fillId="0" borderId="4017">
      <alignment horizontal="center" vertical="center"/>
      <protection locked="0"/>
    </xf>
    <xf numFmtId="232" fontId="35" fillId="0" borderId="4017">
      <alignment horizontal="center" vertical="center"/>
      <protection locked="0"/>
    </xf>
    <xf numFmtId="0" fontId="95" fillId="0" borderId="4016" applyNumberFormat="0" applyFill="0" applyAlignment="0" applyProtection="0"/>
    <xf numFmtId="237" fontId="35" fillId="0" borderId="4029">
      <alignment horizontal="right" vertical="center"/>
      <protection locked="0"/>
    </xf>
    <xf numFmtId="4" fontId="27" fillId="19" borderId="4022" applyNumberFormat="0" applyProtection="0">
      <alignment horizontal="left" vertical="center" indent="1"/>
    </xf>
    <xf numFmtId="0" fontId="85" fillId="0" borderId="4033"/>
    <xf numFmtId="0" fontId="95" fillId="0" borderId="4028" applyNumberFormat="0" applyFill="0" applyAlignment="0" applyProtection="0"/>
    <xf numFmtId="4" fontId="27" fillId="19" borderId="4022" applyNumberFormat="0" applyProtection="0">
      <alignment horizontal="left" vertical="center" indent="1"/>
    </xf>
    <xf numFmtId="1" fontId="3" fillId="1" borderId="3987">
      <protection locked="0"/>
    </xf>
    <xf numFmtId="244" fontId="85" fillId="0" borderId="4031"/>
    <xf numFmtId="236" fontId="35" fillId="0" borderId="4029">
      <alignment horizontal="right" vertical="center"/>
      <protection locked="0"/>
    </xf>
    <xf numFmtId="235" fontId="35" fillId="0" borderId="4029">
      <alignment horizontal="right" vertical="center"/>
      <protection locked="0"/>
    </xf>
    <xf numFmtId="234" fontId="35" fillId="0" borderId="4029">
      <alignment horizontal="right" vertical="center"/>
      <protection locked="0"/>
    </xf>
    <xf numFmtId="233" fontId="35" fillId="0" borderId="4029">
      <alignment horizontal="right" vertical="center"/>
      <protection locked="0"/>
    </xf>
    <xf numFmtId="237" fontId="35" fillId="0" borderId="4029">
      <alignment horizontal="right" vertical="center"/>
      <protection locked="0"/>
    </xf>
    <xf numFmtId="232" fontId="35" fillId="0" borderId="4029">
      <alignment horizontal="right" vertical="center"/>
      <protection locked="0"/>
    </xf>
    <xf numFmtId="0" fontId="35" fillId="0" borderId="4029">
      <alignment vertical="center"/>
      <protection locked="0"/>
    </xf>
    <xf numFmtId="236" fontId="35" fillId="0" borderId="4029">
      <alignment horizontal="center" vertical="center"/>
      <protection locked="0"/>
    </xf>
    <xf numFmtId="311" fontId="219" fillId="0" borderId="3988" applyBorder="0">
      <protection locked="0"/>
    </xf>
    <xf numFmtId="234" fontId="35" fillId="0" borderId="4029">
      <alignment horizontal="center" vertical="center"/>
      <protection locked="0"/>
    </xf>
    <xf numFmtId="233" fontId="35" fillId="0" borderId="4029">
      <alignment horizontal="center" vertical="center"/>
      <protection locked="0"/>
    </xf>
    <xf numFmtId="15" fontId="35" fillId="0" borderId="4029">
      <alignment horizontal="center" vertical="center"/>
      <protection locked="0"/>
    </xf>
    <xf numFmtId="0" fontId="95" fillId="0" borderId="4028" applyNumberFormat="0" applyFill="0" applyAlignment="0" applyProtection="0"/>
    <xf numFmtId="311" fontId="219" fillId="0" borderId="4024" applyBorder="0">
      <protection locked="0"/>
    </xf>
    <xf numFmtId="0" fontId="85" fillId="0" borderId="4033"/>
    <xf numFmtId="274" fontId="35" fillId="0" borderId="4032"/>
    <xf numFmtId="235" fontId="35" fillId="0" borderId="4029">
      <alignment horizontal="right" vertical="center"/>
      <protection locked="0"/>
    </xf>
    <xf numFmtId="233" fontId="35" fillId="0" borderId="4029">
      <alignment horizontal="right" vertical="center"/>
      <protection locked="0"/>
    </xf>
    <xf numFmtId="232" fontId="35" fillId="0" borderId="4029">
      <alignment horizontal="right" vertical="center"/>
      <protection locked="0"/>
    </xf>
    <xf numFmtId="0" fontId="35" fillId="0" borderId="4029">
      <alignment vertical="center"/>
      <protection locked="0"/>
    </xf>
    <xf numFmtId="236" fontId="35" fillId="0" borderId="4029">
      <alignment horizontal="center" vertical="center"/>
      <protection locked="0"/>
    </xf>
    <xf numFmtId="235" fontId="35" fillId="0" borderId="4029">
      <alignment horizontal="center" vertical="center"/>
      <protection locked="0"/>
    </xf>
    <xf numFmtId="234" fontId="35" fillId="0" borderId="4029">
      <alignment horizontal="center" vertical="center"/>
      <protection locked="0"/>
    </xf>
    <xf numFmtId="1" fontId="3" fillId="1" borderId="4011">
      <protection locked="0"/>
    </xf>
    <xf numFmtId="311" fontId="219" fillId="0" borderId="4012" applyBorder="0">
      <protection locked="0"/>
    </xf>
    <xf numFmtId="323" fontId="3" fillId="23" borderId="3989" applyFill="0" applyBorder="0" applyAlignment="0">
      <alignment horizontal="centerContinuous"/>
    </xf>
    <xf numFmtId="1" fontId="3" fillId="1" borderId="4023">
      <protection locked="0"/>
    </xf>
    <xf numFmtId="0" fontId="148" fillId="0" borderId="3990" applyNumberFormat="0" applyAlignment="0" applyProtection="0">
      <alignment horizontal="left" vertical="center"/>
    </xf>
    <xf numFmtId="323" fontId="3" fillId="23" borderId="4013" applyFill="0" applyBorder="0" applyAlignment="0">
      <alignment horizontal="centerContinuous"/>
    </xf>
    <xf numFmtId="0" fontId="148" fillId="0" borderId="4014" applyNumberFormat="0" applyAlignment="0" applyProtection="0">
      <alignment horizontal="left" vertical="center"/>
    </xf>
    <xf numFmtId="323" fontId="3" fillId="23" borderId="4025" applyFill="0" applyBorder="0" applyAlignment="0">
      <alignment horizontal="centerContinuous"/>
    </xf>
    <xf numFmtId="0" fontId="85" fillId="0" borderId="3997"/>
    <xf numFmtId="0" fontId="85" fillId="0" borderId="4033"/>
    <xf numFmtId="274" fontId="35" fillId="0" borderId="4020"/>
    <xf numFmtId="240" fontId="26" fillId="0" borderId="4015" applyFill="0"/>
    <xf numFmtId="274" fontId="35" fillId="0" borderId="3996"/>
    <xf numFmtId="240" fontId="26" fillId="0" borderId="3991" applyFill="0"/>
    <xf numFmtId="240" fontId="26" fillId="0" borderId="4027" applyFill="0"/>
    <xf numFmtId="244" fontId="85" fillId="0" borderId="4019"/>
    <xf numFmtId="0" fontId="103" fillId="38" borderId="4018"/>
    <xf numFmtId="236" fontId="35" fillId="0" borderId="4017">
      <alignment horizontal="right" vertical="center"/>
      <protection locked="0"/>
    </xf>
    <xf numFmtId="235" fontId="35" fillId="0" borderId="4017">
      <alignment horizontal="right" vertical="center"/>
      <protection locked="0"/>
    </xf>
    <xf numFmtId="234" fontId="35" fillId="0" borderId="4017">
      <alignment horizontal="right" vertical="center"/>
      <protection locked="0"/>
    </xf>
    <xf numFmtId="233" fontId="35" fillId="0" borderId="4017">
      <alignment horizontal="right" vertical="center"/>
      <protection locked="0"/>
    </xf>
    <xf numFmtId="237" fontId="35" fillId="0" borderId="4017">
      <alignment horizontal="right" vertical="center"/>
      <protection locked="0"/>
    </xf>
    <xf numFmtId="232" fontId="35" fillId="0" borderId="4017">
      <alignment horizontal="right" vertical="center"/>
      <protection locked="0"/>
    </xf>
    <xf numFmtId="0" fontId="35" fillId="0" borderId="4017">
      <alignment vertical="center"/>
      <protection locked="0"/>
    </xf>
    <xf numFmtId="236" fontId="35" fillId="0" borderId="4017">
      <alignment horizontal="center" vertical="center"/>
      <protection locked="0"/>
    </xf>
    <xf numFmtId="235" fontId="35" fillId="0" borderId="4017">
      <alignment horizontal="center" vertical="center"/>
      <protection locked="0"/>
    </xf>
    <xf numFmtId="234" fontId="35" fillId="0" borderId="4017">
      <alignment horizontal="center" vertical="center"/>
      <protection locked="0"/>
    </xf>
    <xf numFmtId="233" fontId="35" fillId="0" borderId="4017">
      <alignment horizontal="center" vertical="center"/>
      <protection locked="0"/>
    </xf>
    <xf numFmtId="15" fontId="35" fillId="0" borderId="4017">
      <alignment horizontal="center" vertical="center"/>
      <protection locked="0"/>
    </xf>
    <xf numFmtId="232" fontId="35" fillId="0" borderId="4017">
      <alignment horizontal="center" vertical="center"/>
      <protection locked="0"/>
    </xf>
    <xf numFmtId="0" fontId="95" fillId="0" borderId="4016" applyNumberFormat="0" applyFill="0" applyAlignment="0" applyProtection="0"/>
    <xf numFmtId="244" fontId="85" fillId="0" borderId="3995"/>
    <xf numFmtId="0" fontId="103" fillId="38" borderId="4030"/>
    <xf numFmtId="234" fontId="35" fillId="0" borderId="4029">
      <alignment horizontal="right" vertical="center"/>
      <protection locked="0"/>
    </xf>
    <xf numFmtId="236" fontId="35" fillId="0" borderId="4029">
      <alignment horizontal="center" vertical="center"/>
      <protection locked="0"/>
    </xf>
    <xf numFmtId="235" fontId="35" fillId="0" borderId="4029">
      <alignment horizontal="center" vertical="center"/>
      <protection locked="0"/>
    </xf>
    <xf numFmtId="234" fontId="35" fillId="0" borderId="4029">
      <alignment horizontal="center" vertical="center"/>
      <protection locked="0"/>
    </xf>
    <xf numFmtId="0" fontId="103" fillId="38" borderId="3994"/>
    <xf numFmtId="233" fontId="35" fillId="0" borderId="4029">
      <alignment horizontal="center" vertical="center"/>
      <protection locked="0"/>
    </xf>
    <xf numFmtId="236" fontId="35" fillId="0" borderId="3993">
      <alignment horizontal="right" vertical="center"/>
      <protection locked="0"/>
    </xf>
    <xf numFmtId="235" fontId="35" fillId="0" borderId="3993">
      <alignment horizontal="right" vertical="center"/>
      <protection locked="0"/>
    </xf>
    <xf numFmtId="234" fontId="35" fillId="0" borderId="3993">
      <alignment horizontal="right" vertical="center"/>
      <protection locked="0"/>
    </xf>
    <xf numFmtId="233" fontId="35" fillId="0" borderId="3993">
      <alignment horizontal="right" vertical="center"/>
      <protection locked="0"/>
    </xf>
    <xf numFmtId="237" fontId="35" fillId="0" borderId="3993">
      <alignment horizontal="right" vertical="center"/>
      <protection locked="0"/>
    </xf>
    <xf numFmtId="232" fontId="35" fillId="0" borderId="3993">
      <alignment horizontal="right" vertical="center"/>
      <protection locked="0"/>
    </xf>
    <xf numFmtId="0" fontId="35" fillId="0" borderId="3993">
      <alignment vertical="center"/>
      <protection locked="0"/>
    </xf>
    <xf numFmtId="236" fontId="35" fillId="0" borderId="3993">
      <alignment horizontal="center" vertical="center"/>
      <protection locked="0"/>
    </xf>
    <xf numFmtId="235" fontId="35" fillId="0" borderId="3993">
      <alignment horizontal="center" vertical="center"/>
      <protection locked="0"/>
    </xf>
    <xf numFmtId="234" fontId="35" fillId="0" borderId="3993">
      <alignment horizontal="center" vertical="center"/>
      <protection locked="0"/>
    </xf>
    <xf numFmtId="233" fontId="35" fillId="0" borderId="3993">
      <alignment horizontal="center" vertical="center"/>
      <protection locked="0"/>
    </xf>
    <xf numFmtId="15" fontId="35" fillId="0" borderId="3993">
      <alignment horizontal="center" vertical="center"/>
      <protection locked="0"/>
    </xf>
    <xf numFmtId="232" fontId="35" fillId="0" borderId="3993">
      <alignment horizontal="center" vertical="center"/>
      <protection locked="0"/>
    </xf>
    <xf numFmtId="0" fontId="95" fillId="0" borderId="3992"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2" fontId="35" fillId="0" borderId="4029">
      <alignment horizontal="right" vertical="center"/>
      <protection locked="0"/>
    </xf>
    <xf numFmtId="233" fontId="35" fillId="0" borderId="4029">
      <alignment horizontal="right" vertical="center"/>
      <protection locked="0"/>
    </xf>
    <xf numFmtId="235" fontId="35" fillId="0" borderId="4029">
      <alignment horizontal="right" vertical="center"/>
      <protection locked="0"/>
    </xf>
    <xf numFmtId="0" fontId="95" fillId="0" borderId="4016" applyNumberFormat="0" applyFill="0" applyAlignment="0" applyProtection="0"/>
    <xf numFmtId="232"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4" fontId="85" fillId="0" borderId="4031"/>
    <xf numFmtId="244" fontId="85" fillId="0" borderId="4019"/>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4" fontId="85" fillId="0" borderId="4007"/>
    <xf numFmtId="240" fontId="26" fillId="0" borderId="4027" applyFill="0"/>
    <xf numFmtId="240" fontId="26" fillId="0" borderId="4015" applyFill="0"/>
    <xf numFmtId="0" fontId="95" fillId="0" borderId="3980" applyNumberFormat="0" applyFill="0" applyAlignment="0" applyProtection="0"/>
    <xf numFmtId="232" fontId="35" fillId="0" borderId="3981">
      <alignment horizontal="center" vertical="center"/>
      <protection locked="0"/>
    </xf>
    <xf numFmtId="15" fontId="35" fillId="0" borderId="3981">
      <alignment horizontal="center" vertical="center"/>
      <protection locked="0"/>
    </xf>
    <xf numFmtId="233" fontId="35" fillId="0" borderId="3981">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0" fontId="35" fillId="0" borderId="3981">
      <alignment vertical="center"/>
      <protection locked="0"/>
    </xf>
    <xf numFmtId="232" fontId="35" fillId="0" borderId="3981">
      <alignment horizontal="right" vertical="center"/>
      <protection locked="0"/>
    </xf>
    <xf numFmtId="237" fontId="35" fillId="0" borderId="3981">
      <alignment horizontal="right" vertical="center"/>
      <protection locked="0"/>
    </xf>
    <xf numFmtId="233"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0" fontId="103" fillId="38" borderId="3982"/>
    <xf numFmtId="244" fontId="85" fillId="0" borderId="3983"/>
    <xf numFmtId="0" fontId="85" fillId="0" borderId="4021"/>
    <xf numFmtId="240" fontId="26" fillId="0" borderId="3979" applyFill="0"/>
    <xf numFmtId="274" fontId="35" fillId="0" borderId="3984"/>
    <xf numFmtId="323" fontId="3" fillId="23" borderId="4025" applyFill="0" applyBorder="0" applyAlignment="0">
      <alignment horizontal="centerContinuous"/>
    </xf>
    <xf numFmtId="0" fontId="85" fillId="0" borderId="4009"/>
    <xf numFmtId="0" fontId="148" fillId="0" borderId="4014" applyNumberFormat="0" applyAlignment="0" applyProtection="0">
      <alignment horizontal="left" vertical="center"/>
    </xf>
    <xf numFmtId="1" fontId="3" fillId="1" borderId="4023">
      <protection locked="0"/>
    </xf>
    <xf numFmtId="0" fontId="148" fillId="0" borderId="4002" applyNumberFormat="0" applyAlignment="0" applyProtection="0">
      <alignment horizontal="left" vertical="center"/>
    </xf>
    <xf numFmtId="246" fontId="48" fillId="0" borderId="3445"/>
    <xf numFmtId="323" fontId="3" fillId="23" borderId="4001" applyFill="0" applyBorder="0" applyAlignment="0">
      <alignment horizontal="centerContinuous"/>
    </xf>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0" fontId="85" fillId="0" borderId="3985"/>
    <xf numFmtId="235" fontId="35" fillId="0" borderId="4029">
      <alignment horizontal="right" vertical="center"/>
      <protection locked="0"/>
    </xf>
    <xf numFmtId="0" fontId="103" fillId="38" borderId="4030"/>
    <xf numFmtId="244" fontId="85" fillId="0" borderId="4031"/>
    <xf numFmtId="274" fontId="35" fillId="0" borderId="4032"/>
    <xf numFmtId="0" fontId="85" fillId="0" borderId="4033"/>
    <xf numFmtId="1" fontId="3" fillId="1" borderId="4023">
      <protection locked="0"/>
    </xf>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44" fontId="85" fillId="0" borderId="4031"/>
    <xf numFmtId="4" fontId="27" fillId="19" borderId="4022" applyNumberFormat="0" applyProtection="0">
      <alignment horizontal="left" vertical="center" indent="1"/>
    </xf>
    <xf numFmtId="311" fontId="219" fillId="0" borderId="4000" applyBorder="0">
      <protection locked="0"/>
    </xf>
    <xf numFmtId="1" fontId="3" fillId="1" borderId="3999">
      <protection locked="0"/>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0" fontId="148" fillId="0" borderId="3978" applyNumberFormat="0" applyAlignment="0" applyProtection="0">
      <alignment horizontal="left" vertical="center"/>
    </xf>
    <xf numFmtId="236" fontId="35" fillId="0" borderId="4017">
      <alignment horizontal="center"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30"/>
    <xf numFmtId="0" fontId="103" fillId="38" borderId="4018"/>
    <xf numFmtId="244" fontId="85" fillId="0" borderId="4019"/>
    <xf numFmtId="274" fontId="35" fillId="0" borderId="4020"/>
    <xf numFmtId="0" fontId="85" fillId="0" borderId="4021"/>
    <xf numFmtId="311" fontId="219" fillId="0" borderId="4012" applyBorder="0">
      <protection locked="0"/>
    </xf>
    <xf numFmtId="323" fontId="3" fillId="23" borderId="3977" applyFill="0" applyBorder="0" applyAlignment="0">
      <alignment horizontal="centerContinuous"/>
    </xf>
    <xf numFmtId="0" fontId="35" fillId="0" borderId="4029">
      <alignment vertical="center"/>
      <protection locked="0"/>
    </xf>
    <xf numFmtId="237"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3" fontId="79" fillId="10" borderId="3439" applyFont="0" applyAlignment="0" applyProtection="0"/>
    <xf numFmtId="4" fontId="27" fillId="19" borderId="4010" applyNumberFormat="0" applyProtection="0">
      <alignment horizontal="left" vertical="center" indent="1"/>
    </xf>
    <xf numFmtId="4" fontId="27" fillId="19" borderId="4034" applyNumberFormat="0" applyProtection="0">
      <alignment horizontal="left" vertical="center" indent="1"/>
    </xf>
    <xf numFmtId="15" fontId="35" fillId="0" borderId="4029">
      <alignment horizontal="center" vertical="center"/>
      <protection locked="0"/>
    </xf>
    <xf numFmtId="311" fontId="219" fillId="0" borderId="4300" applyBorder="0">
      <protection locked="0"/>
    </xf>
    <xf numFmtId="1" fontId="3" fillId="1" borderId="4299">
      <protection locked="0"/>
    </xf>
    <xf numFmtId="4" fontId="27" fillId="19" borderId="4010" applyNumberFormat="0" applyProtection="0">
      <alignment horizontal="left" vertical="center" indent="1"/>
    </xf>
    <xf numFmtId="0" fontId="95" fillId="0" borderId="4004" applyNumberFormat="0" applyFill="0" applyAlignment="0" applyProtection="0"/>
    <xf numFmtId="232" fontId="35" fillId="0" borderId="4005">
      <alignment horizontal="center" vertical="center"/>
      <protection locked="0"/>
    </xf>
    <xf numFmtId="311" fontId="219" fillId="0" borderId="3976" applyBorder="0">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1" fontId="3" fillId="1" borderId="3975">
      <protection locked="0"/>
    </xf>
    <xf numFmtId="0" fontId="103" fillId="38" borderId="4006"/>
    <xf numFmtId="311" fontId="219" fillId="0" borderId="4000" applyBorder="0">
      <protection locked="0"/>
    </xf>
    <xf numFmtId="0" fontId="85" fillId="0" borderId="4021"/>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0" fontId="103" fillId="38" borderId="4006"/>
    <xf numFmtId="244" fontId="85" fillId="0" borderId="4007"/>
    <xf numFmtId="274" fontId="35" fillId="0" borderId="4020"/>
    <xf numFmtId="274" fontId="35" fillId="0" borderId="4008"/>
    <xf numFmtId="0" fontId="85" fillId="0" borderId="4009"/>
    <xf numFmtId="311" fontId="219" fillId="0" borderId="4024" applyBorder="0">
      <protection locked="0"/>
    </xf>
    <xf numFmtId="237" fontId="35" fillId="0" borderId="4017">
      <alignment horizontal="right" vertical="center"/>
      <protection locked="0"/>
    </xf>
    <xf numFmtId="1" fontId="3" fillId="1" borderId="4011">
      <protection locked="0"/>
    </xf>
    <xf numFmtId="0" fontId="95" fillId="0" borderId="4028" applyNumberFormat="0" applyFill="0" applyAlignment="0" applyProtection="0"/>
    <xf numFmtId="15" fontId="35" fillId="0" borderId="4137">
      <alignment horizontal="center" vertical="center"/>
      <protection locked="0"/>
    </xf>
    <xf numFmtId="4" fontId="27" fillId="19" borderId="3866" applyNumberFormat="0" applyProtection="0">
      <alignment horizontal="left" vertical="center" indent="1"/>
    </xf>
    <xf numFmtId="274" fontId="35" fillId="0" borderId="4008"/>
    <xf numFmtId="237" fontId="35" fillId="0" borderId="4029">
      <alignment horizontal="right" vertical="center"/>
      <protection locked="0"/>
    </xf>
    <xf numFmtId="0" fontId="35" fillId="0" borderId="4017">
      <alignment vertical="center"/>
      <protection locked="0"/>
    </xf>
    <xf numFmtId="311" fontId="219" fillId="0" borderId="3976" applyBorder="0">
      <protection locked="0"/>
    </xf>
    <xf numFmtId="235" fontId="35" fillId="0" borderId="4017">
      <alignment horizontal="center" vertical="center"/>
      <protection locked="0"/>
    </xf>
    <xf numFmtId="233" fontId="35" fillId="0" borderId="4029">
      <alignment horizontal="right" vertical="center"/>
      <protection locked="0"/>
    </xf>
    <xf numFmtId="236" fontId="35" fillId="0" borderId="4029">
      <alignment horizontal="righ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29">
      <alignment horizontal="center" vertical="center"/>
      <protection locked="0"/>
    </xf>
    <xf numFmtId="15" fontId="35" fillId="0" borderId="4005">
      <alignment horizontal="center" vertical="center"/>
      <protection locked="0"/>
    </xf>
    <xf numFmtId="311" fontId="219" fillId="0" borderId="3976" applyBorder="0">
      <protection locked="0"/>
    </xf>
    <xf numFmtId="274" fontId="35" fillId="0" borderId="4020"/>
    <xf numFmtId="4" fontId="27" fillId="19" borderId="3986" applyNumberFormat="0" applyProtection="0">
      <alignment horizontal="left" vertical="center" indent="1"/>
    </xf>
    <xf numFmtId="274" fontId="35" fillId="0" borderId="4020"/>
    <xf numFmtId="323" fontId="3" fillId="23" borderId="4013" applyFill="0" applyBorder="0" applyAlignment="0">
      <alignment horizontal="centerContinuous"/>
    </xf>
    <xf numFmtId="232" fontId="35" fillId="0" borderId="4017">
      <alignment horizontal="right" vertical="center"/>
      <protection locked="0"/>
    </xf>
    <xf numFmtId="0" fontId="148" fillId="0" borderId="4026" applyNumberFormat="0" applyAlignment="0" applyProtection="0">
      <alignment horizontal="left" vertical="center"/>
    </xf>
    <xf numFmtId="240" fontId="26" fillId="0" borderId="4003" applyFill="0"/>
    <xf numFmtId="234" fontId="35" fillId="0" borderId="4029">
      <alignment horizontal="right" vertical="center"/>
      <protection locked="0"/>
    </xf>
    <xf numFmtId="0" fontId="148" fillId="0" borderId="3978" applyNumberFormat="0" applyAlignment="0" applyProtection="0">
      <alignment horizontal="left" vertical="center"/>
    </xf>
    <xf numFmtId="323" fontId="3" fillId="23" borderId="3977" applyFill="0" applyBorder="0" applyAlignment="0">
      <alignment horizontal="centerContinuous"/>
    </xf>
    <xf numFmtId="233" fontId="35" fillId="0" borderId="4005">
      <alignment horizontal="center" vertical="center"/>
      <protection locked="0"/>
    </xf>
    <xf numFmtId="311" fontId="219" fillId="0" borderId="4012" applyBorder="0">
      <protection locked="0"/>
    </xf>
    <xf numFmtId="233" fontId="35" fillId="0" borderId="4017">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0" fontId="35" fillId="0" borderId="3981">
      <alignment vertical="center"/>
      <protection locked="0"/>
    </xf>
    <xf numFmtId="232" fontId="35" fillId="0" borderId="3981">
      <alignment horizontal="right" vertical="center"/>
      <protection locked="0"/>
    </xf>
    <xf numFmtId="237" fontId="35" fillId="0" borderId="3981">
      <alignment horizontal="right" vertical="center"/>
      <protection locked="0"/>
    </xf>
    <xf numFmtId="233"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0" fontId="103" fillId="38" borderId="3982"/>
    <xf numFmtId="0" fontId="35" fillId="0" borderId="4029">
      <alignment vertical="center"/>
      <protection locked="0"/>
    </xf>
    <xf numFmtId="244" fontId="85" fillId="0" borderId="3983"/>
    <xf numFmtId="274" fontId="35" fillId="0" borderId="3984"/>
    <xf numFmtId="0" fontId="85" fillId="0" borderId="3985"/>
    <xf numFmtId="311" fontId="219" fillId="0" borderId="3988" applyBorder="0">
      <protection locked="0"/>
    </xf>
    <xf numFmtId="1" fontId="3" fillId="1" borderId="3987">
      <protection locked="0"/>
    </xf>
    <xf numFmtId="0" fontId="95" fillId="0" borderId="3992" applyNumberFormat="0" applyFill="0" applyAlignment="0" applyProtection="0"/>
    <xf numFmtId="232"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0" fontId="35" fillId="0" borderId="3993">
      <alignment vertical="center"/>
      <protection locked="0"/>
    </xf>
    <xf numFmtId="232" fontId="35" fillId="0" borderId="3993">
      <alignment horizontal="right" vertical="center"/>
      <protection locked="0"/>
    </xf>
    <xf numFmtId="237" fontId="35" fillId="0" borderId="3993">
      <alignment horizontal="right" vertical="center"/>
      <protection locked="0"/>
    </xf>
    <xf numFmtId="233"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0" fontId="103" fillId="38" borderId="3994"/>
    <xf numFmtId="244" fontId="85" fillId="0" borderId="3995"/>
    <xf numFmtId="274" fontId="35" fillId="0" borderId="3996"/>
    <xf numFmtId="0" fontId="85" fillId="0" borderId="3997"/>
    <xf numFmtId="237"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103" fillId="38" borderId="4030"/>
    <xf numFmtId="244" fontId="85" fillId="0" borderId="4031"/>
    <xf numFmtId="232" fontId="35" fillId="0" borderId="4029">
      <alignment horizontal="center" vertical="center"/>
      <protection locked="0"/>
    </xf>
    <xf numFmtId="235" fontId="35" fillId="0" borderId="4029">
      <alignment horizontal="center" vertical="center"/>
      <protection locked="0"/>
    </xf>
    <xf numFmtId="311" fontId="219" fillId="0" borderId="3988" applyBorder="0">
      <protection locked="0"/>
    </xf>
    <xf numFmtId="0" fontId="103" fillId="38" borderId="4030"/>
    <xf numFmtId="233" fontId="35" fillId="0" borderId="4017">
      <alignment horizontal="right" vertical="center"/>
      <protection locked="0"/>
    </xf>
    <xf numFmtId="235" fontId="35" fillId="0" borderId="4017">
      <alignment horizontal="right" vertical="center"/>
      <protection locked="0"/>
    </xf>
    <xf numFmtId="0" fontId="103" fillId="38" borderId="4018"/>
    <xf numFmtId="236" fontId="35" fillId="0" borderId="4005">
      <alignment horizontal="right" vertical="center"/>
      <protection locked="0"/>
    </xf>
    <xf numFmtId="0" fontId="85" fillId="0" borderId="4021"/>
    <xf numFmtId="4" fontId="27" fillId="19" borderId="3998" applyNumberFormat="0" applyProtection="0">
      <alignment horizontal="left" vertical="center" indent="1"/>
    </xf>
    <xf numFmtId="234" fontId="35" fillId="0" borderId="4017">
      <alignment horizontal="center" vertical="center"/>
      <protection locked="0"/>
    </xf>
    <xf numFmtId="0" fontId="35" fillId="0" borderId="4017">
      <alignment vertical="center"/>
      <protection locked="0"/>
    </xf>
    <xf numFmtId="244" fontId="85" fillId="0" borderId="4031"/>
    <xf numFmtId="233" fontId="35" fillId="0" borderId="4017">
      <alignment horizontal="right" vertical="center"/>
      <protection locked="0"/>
    </xf>
    <xf numFmtId="15" fontId="35" fillId="0" borderId="4017">
      <alignment horizontal="center" vertical="center"/>
      <protection locked="0"/>
    </xf>
    <xf numFmtId="0" fontId="95" fillId="0" borderId="3992" applyNumberFormat="0" applyFill="0" applyAlignment="0" applyProtection="0"/>
    <xf numFmtId="232"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0" fontId="35" fillId="0" borderId="3993">
      <alignment vertical="center"/>
      <protection locked="0"/>
    </xf>
    <xf numFmtId="232" fontId="35" fillId="0" borderId="3993">
      <alignment horizontal="right" vertical="center"/>
      <protection locked="0"/>
    </xf>
    <xf numFmtId="237" fontId="35" fillId="0" borderId="3993">
      <alignment horizontal="right" vertical="center"/>
      <protection locked="0"/>
    </xf>
    <xf numFmtId="233"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0" fontId="103" fillId="38" borderId="3994"/>
    <xf numFmtId="232" fontId="35" fillId="0" borderId="4029">
      <alignment horizontal="right" vertical="center"/>
      <protection locked="0"/>
    </xf>
    <xf numFmtId="274" fontId="35" fillId="0" borderId="4032"/>
    <xf numFmtId="274" fontId="35" fillId="0" borderId="3996"/>
    <xf numFmtId="0" fontId="85" fillId="0" borderId="3997"/>
    <xf numFmtId="0" fontId="148" fillId="0" borderId="3990" applyNumberFormat="0" applyAlignment="0" applyProtection="0">
      <alignment horizontal="left" vertical="center"/>
    </xf>
    <xf numFmtId="323" fontId="3" fillId="23" borderId="3989" applyFill="0" applyBorder="0" applyAlignment="0">
      <alignment horizontal="centerContinuous"/>
    </xf>
    <xf numFmtId="311" fontId="219" fillId="0" borderId="3988" applyBorder="0">
      <protection locked="0"/>
    </xf>
    <xf numFmtId="0" fontId="85" fillId="0" borderId="4033"/>
    <xf numFmtId="0" fontId="95" fillId="0" borderId="4028" applyNumberFormat="0" applyFill="0" applyAlignment="0" applyProtection="0"/>
    <xf numFmtId="237" fontId="35" fillId="0" borderId="4029">
      <alignment horizontal="right" vertical="center"/>
      <protection locked="0"/>
    </xf>
    <xf numFmtId="311" fontId="219" fillId="0" borderId="4000" applyBorder="0">
      <protection locked="0"/>
    </xf>
    <xf numFmtId="244" fontId="85" fillId="0" borderId="4019"/>
    <xf numFmtId="234" fontId="35" fillId="0" borderId="4017">
      <alignment horizontal="center" vertical="center"/>
      <protection locked="0"/>
    </xf>
    <xf numFmtId="4" fontId="27" fillId="19" borderId="4010" applyNumberFormat="0" applyProtection="0">
      <alignment horizontal="left" vertical="center" indent="1"/>
    </xf>
    <xf numFmtId="0" fontId="95" fillId="0" borderId="4028" applyNumberFormat="0" applyFill="0" applyAlignment="0" applyProtection="0"/>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0" fontId="26" fillId="0" borderId="4003" applyFill="0"/>
    <xf numFmtId="274" fontId="35" fillId="0" borderId="4008"/>
    <xf numFmtId="0" fontId="85" fillId="0" borderId="4009"/>
    <xf numFmtId="0" fontId="148" fillId="0" borderId="4002" applyNumberFormat="0" applyAlignment="0" applyProtection="0">
      <alignment horizontal="left" vertical="center"/>
    </xf>
    <xf numFmtId="323" fontId="3" fillId="23" borderId="4001" applyFill="0" applyBorder="0" applyAlignment="0">
      <alignment horizontal="centerContinuous"/>
    </xf>
    <xf numFmtId="311" fontId="219" fillId="0" borderId="4000" applyBorder="0">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4" fontId="85" fillId="0" borderId="4019"/>
    <xf numFmtId="274" fontId="35" fillId="0" borderId="4020"/>
    <xf numFmtId="0" fontId="85" fillId="0" borderId="4021"/>
    <xf numFmtId="0" fontId="148" fillId="0" borderId="4026" applyNumberFormat="0" applyAlignment="0" applyProtection="0">
      <alignment horizontal="left" vertical="center"/>
    </xf>
    <xf numFmtId="311" fontId="219" fillId="0" borderId="4024" applyBorder="0">
      <protection locked="0"/>
    </xf>
    <xf numFmtId="4" fontId="27" fillId="19" borderId="4034" applyNumberFormat="0" applyProtection="0">
      <alignment horizontal="left" vertical="center" indent="1"/>
    </xf>
    <xf numFmtId="311" fontId="219" fillId="0" borderId="4012" applyBorder="0">
      <protection locked="0"/>
    </xf>
    <xf numFmtId="274" fontId="35" fillId="0" borderId="4032"/>
    <xf numFmtId="232" fontId="35" fillId="0" borderId="4017">
      <alignment horizontal="right" vertical="center"/>
      <protection locked="0"/>
    </xf>
    <xf numFmtId="4" fontId="27" fillId="19" borderId="4022" applyNumberFormat="0" applyProtection="0">
      <alignment horizontal="left" vertical="center" indent="1"/>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0" fontId="26" fillId="0" borderId="4015" applyFill="0"/>
    <xf numFmtId="274" fontId="35" fillId="0" borderId="4020"/>
    <xf numFmtId="0" fontId="85" fillId="0" borderId="4021"/>
    <xf numFmtId="0" fontId="148" fillId="0" borderId="4014" applyNumberFormat="0" applyAlignment="0" applyProtection="0">
      <alignment horizontal="left" vertical="center"/>
    </xf>
    <xf numFmtId="323" fontId="3" fillId="23" borderId="4013" applyFill="0" applyBorder="0" applyAlignment="0">
      <alignment horizontal="centerContinuous"/>
    </xf>
    <xf numFmtId="311" fontId="219" fillId="0" borderId="4012" applyBorder="0">
      <protection locked="0"/>
    </xf>
    <xf numFmtId="4" fontId="27" fillId="19" borderId="4034" applyNumberFormat="0" applyProtection="0">
      <alignment horizontal="left" vertical="center" indent="1"/>
    </xf>
    <xf numFmtId="311" fontId="219" fillId="0" borderId="4012" applyBorder="0">
      <protection locked="0"/>
    </xf>
    <xf numFmtId="4" fontId="27" fillId="19" borderId="4022" applyNumberFormat="0" applyProtection="0">
      <alignment horizontal="left" vertical="center" indent="1"/>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74" fontId="35" fillId="0" borderId="4020"/>
    <xf numFmtId="0" fontId="85" fillId="0" borderId="4021"/>
    <xf numFmtId="311" fontId="219" fillId="0" borderId="4012" applyBorder="0">
      <protection locked="0"/>
    </xf>
    <xf numFmtId="274" fontId="35" fillId="0" borderId="4032"/>
    <xf numFmtId="311"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7"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74" fontId="35" fillId="0" borderId="4032"/>
    <xf numFmtId="0" fontId="85" fillId="0" borderId="4033"/>
    <xf numFmtId="0" fontId="148" fillId="0" borderId="4026" applyNumberFormat="0" applyAlignment="0" applyProtection="0">
      <alignment horizontal="left" vertical="center"/>
    </xf>
    <xf numFmtId="323" fontId="3" fillId="23" borderId="4025" applyFill="0" applyBorder="0" applyAlignment="0">
      <alignment horizontal="centerContinuous"/>
    </xf>
    <xf numFmtId="311" fontId="219" fillId="0" borderId="4024" applyBorder="0">
      <protection locked="0"/>
    </xf>
    <xf numFmtId="311"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7"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40" fontId="26" fillId="0" borderId="4027" applyFill="0"/>
    <xf numFmtId="274" fontId="35" fillId="0" borderId="4032"/>
    <xf numFmtId="0" fontId="85" fillId="0" borderId="4033"/>
    <xf numFmtId="0" fontId="148" fillId="0" borderId="4026" applyNumberFormat="0" applyAlignment="0" applyProtection="0">
      <alignment horizontal="left" vertical="center"/>
    </xf>
    <xf numFmtId="323" fontId="3" fillId="23" borderId="4025" applyFill="0" applyBorder="0" applyAlignment="0">
      <alignment horizontal="centerContinuous"/>
    </xf>
    <xf numFmtId="311" fontId="219" fillId="0" borderId="4024" applyBorder="0">
      <protection locked="0"/>
    </xf>
    <xf numFmtId="1" fontId="3" fillId="1" borderId="4167">
      <protection locked="0"/>
    </xf>
    <xf numFmtId="0" fontId="118" fillId="21" borderId="3439"/>
    <xf numFmtId="274" fontId="35" fillId="0" borderId="4092"/>
    <xf numFmtId="240" fontId="26" fillId="0" borderId="4087" applyFill="0"/>
    <xf numFmtId="49" fontId="100" fillId="47" borderId="3439">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4171" applyFill="0"/>
    <xf numFmtId="244" fontId="85" fillId="0" borderId="4043"/>
    <xf numFmtId="0" fontId="104" fillId="43" borderId="3439" applyProtection="0"/>
    <xf numFmtId="0" fontId="103" fillId="38" borderId="4138"/>
    <xf numFmtId="0" fontId="103" fillId="38" borderId="4042"/>
    <xf numFmtId="236" fontId="35" fillId="0" borderId="4089">
      <alignment horizontal="center" vertical="center"/>
      <protection locked="0"/>
    </xf>
    <xf numFmtId="235" fontId="35" fillId="0" borderId="4089">
      <alignment horizontal="center" vertical="center"/>
      <protection locked="0"/>
    </xf>
    <xf numFmtId="15" fontId="35" fillId="0" borderId="4089">
      <alignment horizontal="center" vertical="center"/>
      <protection locked="0"/>
    </xf>
    <xf numFmtId="0" fontId="95" fillId="0" borderId="4088" applyNumberFormat="0" applyFill="0" applyAlignment="0" applyProtection="0"/>
    <xf numFmtId="0" fontId="104" fillId="43" borderId="3117" applyProtection="0"/>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235" fontId="35" fillId="0" borderId="4137">
      <alignment horizontal="right" vertical="center"/>
      <protection locked="0"/>
    </xf>
    <xf numFmtId="233" fontId="35" fillId="0" borderId="4137">
      <alignment horizontal="right" vertical="center"/>
      <protection locked="0"/>
    </xf>
    <xf numFmtId="232" fontId="35" fillId="0" borderId="4137">
      <alignment horizontal="right" vertical="center"/>
      <protection locked="0"/>
    </xf>
    <xf numFmtId="233" fontId="35" fillId="0" borderId="4137">
      <alignment horizontal="center" vertical="center"/>
      <protection locked="0"/>
    </xf>
    <xf numFmtId="244" fontId="85" fillId="0" borderId="4150"/>
    <xf numFmtId="233" fontId="35" fillId="0" borderId="4148">
      <alignment horizontal="center" vertical="center"/>
      <protection locked="0"/>
    </xf>
    <xf numFmtId="233" fontId="35" fillId="0" borderId="4065">
      <alignment horizontal="right" vertical="center"/>
      <protection locked="0"/>
    </xf>
    <xf numFmtId="236" fontId="35" fillId="0" borderId="4065">
      <alignment horizontal="center" vertical="center"/>
      <protection locked="0"/>
    </xf>
    <xf numFmtId="15" fontId="35" fillId="0" borderId="4065">
      <alignment horizontal="center" vertical="center"/>
      <protection locked="0"/>
    </xf>
    <xf numFmtId="232" fontId="35" fillId="0" borderId="4148">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439" applyFont="0" applyAlignment="0" applyProtection="0"/>
    <xf numFmtId="0" fontId="88" fillId="0" borderId="3487"/>
    <xf numFmtId="0" fontId="95" fillId="0" borderId="4160" applyNumberFormat="0" applyFill="0" applyAlignment="0" applyProtection="0"/>
    <xf numFmtId="233" fontId="35" fillId="0" borderId="4161">
      <alignment horizontal="center" vertical="center"/>
      <protection locked="0"/>
    </xf>
    <xf numFmtId="236" fontId="35" fillId="0" borderId="4161">
      <alignment horizontal="center" vertical="center"/>
      <protection locked="0"/>
    </xf>
    <xf numFmtId="0" fontId="35" fillId="0" borderId="4161">
      <alignment vertical="center"/>
      <protection locked="0"/>
    </xf>
    <xf numFmtId="232" fontId="35" fillId="0" borderId="4161">
      <alignment horizontal="right" vertical="center"/>
      <protection locked="0"/>
    </xf>
    <xf numFmtId="233" fontId="35" fillId="0" borderId="4161">
      <alignment horizontal="right" vertical="center"/>
      <protection locked="0"/>
    </xf>
    <xf numFmtId="236"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6" fontId="35" fillId="0" borderId="4125">
      <alignment horizontal="right" vertical="center"/>
      <protection locked="0"/>
    </xf>
    <xf numFmtId="234" fontId="35" fillId="0" borderId="4148">
      <alignment horizontal="center" vertical="center"/>
      <protection locked="0"/>
    </xf>
    <xf numFmtId="235" fontId="35" fillId="0" borderId="4148">
      <alignment horizontal="center"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6" fontId="35" fillId="0" borderId="4148">
      <alignment horizontal="right" vertical="center"/>
      <protection locked="0"/>
    </xf>
    <xf numFmtId="0" fontId="95" fillId="0" borderId="4100" applyNumberFormat="0" applyFill="0" applyAlignment="0" applyProtection="0"/>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7"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240" fontId="26" fillId="0" borderId="4183" applyFill="0"/>
    <xf numFmtId="3" fontId="79" fillId="10" borderId="3117" applyFont="0" applyAlignment="0" applyProtection="0"/>
    <xf numFmtId="244" fontId="85" fillId="0" borderId="4103"/>
    <xf numFmtId="270" fontId="115" fillId="46" borderId="3446">
      <protection hidden="1"/>
    </xf>
    <xf numFmtId="240" fontId="26" fillId="0" borderId="4135" applyFill="0"/>
    <xf numFmtId="0" fontId="35" fillId="0" borderId="3446" applyNumberFormat="0" applyFill="0" applyAlignment="0" applyProtection="0"/>
    <xf numFmtId="0" fontId="95" fillId="0" borderId="4076" applyNumberFormat="0" applyFill="0" applyAlignment="0" applyProtection="0"/>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3" fontId="35" fillId="0" borderId="4077">
      <alignment horizontal="right" vertical="center"/>
      <protection locked="0"/>
    </xf>
    <xf numFmtId="235" fontId="35" fillId="0" borderId="4077">
      <alignment horizontal="right"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78"/>
    <xf numFmtId="8" fontId="141" fillId="0" borderId="3454">
      <protection locked="0"/>
    </xf>
    <xf numFmtId="0" fontId="103" fillId="38" borderId="4054"/>
    <xf numFmtId="0" fontId="104" fillId="43" borderId="3117" applyProtection="0"/>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6" fontId="35" fillId="0" borderId="4053">
      <alignment horizontal="center"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44" fontId="85" fillId="0" borderId="4055"/>
    <xf numFmtId="0" fontId="85" fillId="0" borderId="4165"/>
    <xf numFmtId="0" fontId="148" fillId="0" borderId="4182" applyNumberFormat="0" applyAlignment="0" applyProtection="0">
      <alignment horizontal="left" vertical="center"/>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54"/>
    <xf numFmtId="240" fontId="26" fillId="0" borderId="4099" applyFill="0"/>
    <xf numFmtId="274" fontId="35" fillId="0" borderId="4104"/>
    <xf numFmtId="0" fontId="103" fillId="38" borderId="4042"/>
    <xf numFmtId="244" fontId="85" fillId="0" borderId="4055"/>
    <xf numFmtId="0" fontId="148" fillId="0" borderId="4158" applyNumberFormat="0" applyAlignment="0" applyProtection="0">
      <alignment horizontal="left" vertical="center"/>
    </xf>
    <xf numFmtId="244" fontId="85" fillId="0" borderId="4043"/>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129"/>
    <xf numFmtId="9" fontId="36" fillId="71" borderId="3439" applyProtection="0">
      <alignment horizontal="right"/>
      <protection locked="0"/>
    </xf>
    <xf numFmtId="0" fontId="59" fillId="74" borderId="3466">
      <alignment horizontal="left" vertical="center" wrapText="1"/>
    </xf>
    <xf numFmtId="15" fontId="35" fillId="0" borderId="4173">
      <alignment horizontal="center" vertical="center"/>
      <protection locked="0"/>
    </xf>
    <xf numFmtId="233"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0" fontId="35" fillId="0" borderId="4173">
      <alignment vertical="center"/>
      <protection locked="0"/>
    </xf>
    <xf numFmtId="234" fontId="35" fillId="0" borderId="4173">
      <alignment horizontal="right" vertical="center"/>
      <protection locked="0"/>
    </xf>
    <xf numFmtId="232" fontId="35" fillId="0" borderId="4186">
      <alignment horizontal="center" vertical="center"/>
      <protection locked="0"/>
    </xf>
    <xf numFmtId="236" fontId="35" fillId="0" borderId="4186">
      <alignment horizontal="center" vertical="center"/>
      <protection locked="0"/>
    </xf>
    <xf numFmtId="0" fontId="35" fillId="0" borderId="4161">
      <alignment vertical="center"/>
      <protection locked="0"/>
    </xf>
    <xf numFmtId="236" fontId="35" fillId="0" borderId="4161">
      <alignment horizontal="right" vertical="center"/>
      <protection locked="0"/>
    </xf>
    <xf numFmtId="49" fontId="100" fillId="41" borderId="3439">
      <alignment horizontal="center"/>
    </xf>
    <xf numFmtId="0" fontId="103" fillId="38" borderId="4162"/>
    <xf numFmtId="0" fontId="104" fillId="43" borderId="3439" applyProtection="0"/>
    <xf numFmtId="0" fontId="85" fillId="0" borderId="4105"/>
    <xf numFmtId="309" fontId="156" fillId="6" borderId="3439"/>
    <xf numFmtId="8" fontId="141" fillId="0" borderId="3454">
      <protection locked="0"/>
    </xf>
    <xf numFmtId="0" fontId="148" fillId="0" borderId="4122" applyNumberFormat="0" applyAlignment="0" applyProtection="0">
      <alignment horizontal="left" vertical="center"/>
    </xf>
    <xf numFmtId="0" fontId="85" fillId="0" borderId="4165"/>
    <xf numFmtId="240" fontId="26" fillId="0" borderId="4051" applyFill="0"/>
    <xf numFmtId="274" fontId="35" fillId="0" borderId="4056"/>
    <xf numFmtId="311" fontId="219" fillId="0" borderId="4156" applyBorder="0">
      <protection locked="0"/>
    </xf>
    <xf numFmtId="4" fontId="27" fillId="19" borderId="4153" applyNumberFormat="0" applyProtection="0">
      <alignment horizontal="left" vertical="center" indent="1"/>
    </xf>
    <xf numFmtId="0" fontId="95" fillId="0" borderId="4147" applyNumberFormat="0" applyFill="0" applyAlignment="0" applyProtection="0"/>
    <xf numFmtId="15" fontId="35" fillId="0" borderId="4148">
      <alignment horizontal="center" vertical="center"/>
      <protection locked="0"/>
    </xf>
    <xf numFmtId="233"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3" fontId="35" fillId="0" borderId="4148">
      <alignment horizontal="right" vertical="center"/>
      <protection locked="0"/>
    </xf>
    <xf numFmtId="235" fontId="35" fillId="0" borderId="4148">
      <alignment horizontal="right" vertical="center"/>
      <protection locked="0"/>
    </xf>
    <xf numFmtId="240" fontId="26" fillId="0" borderId="3991" applyFill="0"/>
    <xf numFmtId="274" fontId="35" fillId="0" borderId="4044"/>
    <xf numFmtId="0" fontId="103" fillId="38" borderId="4149"/>
    <xf numFmtId="244" fontId="85" fillId="0" borderId="4150"/>
    <xf numFmtId="274" fontId="35" fillId="0" borderId="4151"/>
    <xf numFmtId="0" fontId="85" fillId="0" borderId="4152"/>
    <xf numFmtId="0" fontId="63" fillId="0" borderId="3439">
      <alignment horizontal="centerContinuous"/>
    </xf>
    <xf numFmtId="0" fontId="85" fillId="0" borderId="4190"/>
    <xf numFmtId="0" fontId="92" fillId="0" borderId="3446" applyNumberFormat="0" applyFill="0" applyBorder="0" applyAlignment="0" applyProtection="0"/>
    <xf numFmtId="232" fontId="35" fillId="0" borderId="4148">
      <alignment horizontal="center" vertical="center"/>
      <protection locked="0"/>
    </xf>
    <xf numFmtId="234" fontId="35" fillId="0" borderId="4148">
      <alignment horizontal="center" vertical="center"/>
      <protection locked="0"/>
    </xf>
    <xf numFmtId="237" fontId="35" fillId="0" borderId="4148">
      <alignment horizontal="right" vertical="center"/>
      <protection locked="0"/>
    </xf>
    <xf numFmtId="0" fontId="85" fillId="0" borderId="4081"/>
    <xf numFmtId="168" fontId="3" fillId="8" borderId="3439" applyNumberFormat="0" applyFont="0" applyBorder="0" applyAlignment="0" applyProtection="0"/>
    <xf numFmtId="323" fontId="3" fillId="23" borderId="4097" applyFill="0" applyBorder="0" applyAlignment="0">
      <alignment horizontal="centerContinuous"/>
    </xf>
    <xf numFmtId="0" fontId="85" fillId="0" borderId="4152"/>
    <xf numFmtId="0" fontId="35" fillId="0" borderId="4137">
      <alignment vertical="center"/>
      <protection locked="0"/>
    </xf>
    <xf numFmtId="234" fontId="35" fillId="0" borderId="4148">
      <alignment horizontal="right" vertical="center"/>
      <protection locked="0"/>
    </xf>
    <xf numFmtId="274" fontId="35" fillId="0" borderId="4140"/>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4173">
      <alignment horizontal="right" vertical="center"/>
      <protection locked="0"/>
    </xf>
    <xf numFmtId="309" fontId="156" fillId="6" borderId="3117"/>
    <xf numFmtId="175" fontId="3" fillId="9" borderId="3487" applyNumberFormat="0" applyFont="0" applyBorder="0" applyAlignment="0">
      <alignment horizontal="centerContinuous"/>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0" fontId="35" fillId="0" borderId="4137">
      <alignment vertical="center"/>
      <protection locked="0"/>
    </xf>
    <xf numFmtId="237" fontId="35" fillId="0" borderId="4137">
      <alignment horizontal="right" vertical="center"/>
      <protection locked="0"/>
    </xf>
    <xf numFmtId="0" fontId="85" fillId="0" borderId="4057"/>
    <xf numFmtId="237"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311" fontId="219" fillId="0" borderId="4096" applyBorder="0">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323" fontId="3" fillId="23" borderId="4073" applyFill="0" applyBorder="0" applyAlignment="0">
      <alignment horizontal="centerContinuous"/>
    </xf>
    <xf numFmtId="233" fontId="35" fillId="0" borderId="4125">
      <alignment horizontal="right" vertical="center"/>
      <protection locked="0"/>
    </xf>
    <xf numFmtId="234" fontId="35" fillId="0" borderId="4125">
      <alignment horizontal="right" vertical="center"/>
      <protection locked="0"/>
    </xf>
    <xf numFmtId="1" fontId="3" fillId="1" borderId="4095">
      <protection locked="0"/>
    </xf>
    <xf numFmtId="244" fontId="85" fillId="0" borderId="4127"/>
    <xf numFmtId="311" fontId="219" fillId="0" borderId="4120" applyBorder="0">
      <protection locked="0"/>
    </xf>
    <xf numFmtId="0" fontId="63" fillId="0" borderId="3117">
      <alignment horizontal="centerContinuous"/>
    </xf>
    <xf numFmtId="0" fontId="18" fillId="0" borderId="3446" applyNumberFormat="0" applyFill="0" applyBorder="0" applyAlignment="0" applyProtection="0"/>
    <xf numFmtId="234"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4" fontId="35" fillId="0" borderId="4125">
      <alignment horizontal="right" vertical="center"/>
      <protection locked="0"/>
    </xf>
    <xf numFmtId="0" fontId="103" fillId="38" borderId="4126"/>
    <xf numFmtId="244" fontId="85" fillId="0" borderId="4150"/>
    <xf numFmtId="202" fontId="115" fillId="18" borderId="3446">
      <alignment horizontal="right"/>
      <protection hidden="1"/>
    </xf>
    <xf numFmtId="0" fontId="85" fillId="0" borderId="4057"/>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4129"/>
    <xf numFmtId="236" fontId="35" fillId="0" borderId="4173">
      <alignment horizontal="center" vertical="center"/>
      <protection locked="0"/>
    </xf>
    <xf numFmtId="232" fontId="35" fillId="0" borderId="4173">
      <alignment horizontal="right" vertical="center"/>
      <protection locked="0"/>
    </xf>
    <xf numFmtId="175" fontId="46" fillId="0" borderId="3439"/>
    <xf numFmtId="234" fontId="35" fillId="0" borderId="4148">
      <alignment horizontal="center" vertical="center"/>
      <protection locked="0"/>
    </xf>
    <xf numFmtId="4" fontId="27" fillId="19" borderId="4142" applyNumberFormat="0" applyProtection="0">
      <alignment horizontal="left" vertical="center" indent="1"/>
    </xf>
    <xf numFmtId="311" fontId="219" fillId="0" borderId="4120" applyBorder="0">
      <protection locked="0"/>
    </xf>
    <xf numFmtId="232" fontId="35" fillId="0" borderId="4137">
      <alignment horizontal="center" vertical="center"/>
      <protection locked="0"/>
    </xf>
    <xf numFmtId="9" fontId="36" fillId="71" borderId="3117" applyProtection="0">
      <alignment horizontal="right"/>
      <protection locked="0"/>
    </xf>
    <xf numFmtId="4" fontId="27" fillId="19" borderId="4106" applyNumberFormat="0" applyProtection="0">
      <alignment horizontal="left" vertical="center" indent="1"/>
    </xf>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1" fontId="3" fillId="1" borderId="4071">
      <protection locked="0"/>
    </xf>
    <xf numFmtId="235" fontId="35" fillId="0" borderId="4101">
      <alignment horizontal="center" vertical="center"/>
      <protection locked="0"/>
    </xf>
    <xf numFmtId="0" fontId="103" fillId="38" borderId="4102"/>
    <xf numFmtId="274" fontId="35" fillId="0" borderId="4104"/>
    <xf numFmtId="0" fontId="85" fillId="0" borderId="4105"/>
    <xf numFmtId="234" fontId="35" fillId="0" borderId="4161">
      <alignment horizontal="center" vertical="center"/>
      <protection locked="0"/>
    </xf>
    <xf numFmtId="0" fontId="85" fillId="0" borderId="4141"/>
    <xf numFmtId="237" fontId="35" fillId="0" borderId="4125">
      <alignment horizontal="right" vertical="center"/>
      <protection locked="0"/>
    </xf>
    <xf numFmtId="0" fontId="95" fillId="0" borderId="4100" applyNumberFormat="0" applyFill="0" applyAlignment="0" applyProtection="0"/>
    <xf numFmtId="0" fontId="85" fillId="0" borderId="4045"/>
    <xf numFmtId="232" fontId="35" fillId="0" borderId="4101">
      <alignment horizontal="center" vertical="center"/>
      <protection locked="0"/>
    </xf>
    <xf numFmtId="233" fontId="35" fillId="0" borderId="4101">
      <alignment horizontal="center" vertical="center"/>
      <protection locked="0"/>
    </xf>
    <xf numFmtId="235"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74" fontId="35" fillId="0" borderId="4128"/>
    <xf numFmtId="274" fontId="35" fillId="0" borderId="4104"/>
    <xf numFmtId="0" fontId="85" fillId="0" borderId="4105"/>
    <xf numFmtId="49" fontId="253" fillId="47" borderId="3117">
      <alignment horizontal="center"/>
    </xf>
    <xf numFmtId="0" fontId="85" fillId="0" borderId="4141"/>
    <xf numFmtId="15" fontId="35" fillId="0" borderId="4137">
      <alignment horizontal="center" vertical="center"/>
      <protection locked="0"/>
    </xf>
    <xf numFmtId="4" fontId="27" fillId="19" borderId="4112" applyNumberFormat="0" applyProtection="0">
      <alignment horizontal="left" vertical="center" indent="1"/>
    </xf>
    <xf numFmtId="236" fontId="35" fillId="0" borderId="4173">
      <alignment horizontal="center" vertical="center"/>
      <protection locked="0"/>
    </xf>
    <xf numFmtId="323" fontId="3" fillId="23" borderId="4049" applyFill="0" applyBorder="0" applyAlignment="0">
      <alignment horizontal="centerContinuous"/>
    </xf>
    <xf numFmtId="232" fontId="35" fillId="0" borderId="4065">
      <alignment horizontal="right" vertical="center"/>
      <protection locked="0"/>
    </xf>
    <xf numFmtId="236" fontId="35" fillId="0" borderId="4077">
      <alignment horizontal="center" vertical="center"/>
      <protection locked="0"/>
    </xf>
    <xf numFmtId="0" fontId="35" fillId="0" borderId="4077">
      <alignment vertical="center"/>
      <protection locked="0"/>
    </xf>
    <xf numFmtId="237" fontId="35" fillId="0" borderId="4077">
      <alignment horizontal="right" vertical="center"/>
      <protection locked="0"/>
    </xf>
    <xf numFmtId="233"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4081"/>
    <xf numFmtId="234" fontId="35" fillId="0" borderId="4101">
      <alignment horizontal="center" vertical="center"/>
      <protection locked="0"/>
    </xf>
    <xf numFmtId="244" fontId="85" fillId="0" borderId="4139"/>
    <xf numFmtId="237" fontId="35" fillId="0" borderId="4148">
      <alignment horizontal="right" vertical="center"/>
      <protection locked="0"/>
    </xf>
    <xf numFmtId="234" fontId="35" fillId="0" borderId="4137">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76" applyNumberFormat="0" applyFill="0" applyAlignment="0" applyProtection="0"/>
    <xf numFmtId="15" fontId="35" fillId="0" borderId="4077">
      <alignment horizontal="center" vertical="center"/>
      <protection locked="0"/>
    </xf>
    <xf numFmtId="233" fontId="35" fillId="0" borderId="4077">
      <alignment horizontal="center" vertical="center"/>
      <protection locked="0"/>
    </xf>
    <xf numFmtId="234"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7"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0" fontId="103" fillId="38" borderId="4078"/>
    <xf numFmtId="0" fontId="148" fillId="0" borderId="4038" applyNumberFormat="0" applyAlignment="0" applyProtection="0">
      <alignment horizontal="left" vertical="center"/>
    </xf>
    <xf numFmtId="236" fontId="35" fillId="0" borderId="4137">
      <alignment horizontal="center" vertical="center"/>
      <protection locked="0"/>
    </xf>
    <xf numFmtId="233" fontId="35" fillId="0" borderId="4137">
      <alignment horizontal="center" vertical="center"/>
      <protection locked="0"/>
    </xf>
    <xf numFmtId="323" fontId="3" fillId="23" borderId="4121" applyFill="0" applyBorder="0" applyAlignment="0">
      <alignment horizontal="centerContinuous"/>
    </xf>
    <xf numFmtId="236" fontId="35" fillId="0" borderId="4137">
      <alignment horizontal="center" vertical="center"/>
      <protection locked="0"/>
    </xf>
    <xf numFmtId="237" fontId="35" fillId="0" borderId="4101">
      <alignment horizontal="right" vertical="center"/>
      <protection locked="0"/>
    </xf>
    <xf numFmtId="15" fontId="35" fillId="0" borderId="4137">
      <alignment horizontal="center" vertical="center"/>
      <protection locked="0"/>
    </xf>
    <xf numFmtId="4" fontId="27" fillId="19" borderId="4166" applyNumberFormat="0" applyProtection="0">
      <alignment horizontal="left" vertical="center" indent="1"/>
    </xf>
    <xf numFmtId="0" fontId="103" fillId="38" borderId="4115"/>
    <xf numFmtId="323" fontId="3" fillId="23" borderId="4037" applyFill="0" applyBorder="0" applyAlignment="0">
      <alignment horizontal="centerContinuous"/>
    </xf>
    <xf numFmtId="235" fontId="35" fillId="0" borderId="4065">
      <alignment horizontal="right" vertical="center"/>
      <protection locked="0"/>
    </xf>
    <xf numFmtId="237" fontId="35" fillId="0" borderId="4186">
      <alignment horizontal="right" vertical="center"/>
      <protection locked="0"/>
    </xf>
    <xf numFmtId="232" fontId="35" fillId="0" borderId="4161">
      <alignment horizontal="right" vertical="center"/>
      <protection locked="0"/>
    </xf>
    <xf numFmtId="232" fontId="35" fillId="0" borderId="4137">
      <alignment horizontal="right" vertical="center"/>
      <protection locked="0"/>
    </xf>
    <xf numFmtId="232" fontId="35" fillId="0" borderId="4161">
      <alignment horizontal="center" vertical="center"/>
      <protection locked="0"/>
    </xf>
    <xf numFmtId="311" fontId="219" fillId="0" borderId="4048" applyBorder="0">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6" fontId="35" fillId="0" borderId="4053">
      <alignment horizontal="center" vertical="center"/>
      <protection locked="0"/>
    </xf>
    <xf numFmtId="232" fontId="35" fillId="0" borderId="4053">
      <alignment horizontal="right" vertical="center"/>
      <protection locked="0"/>
    </xf>
    <xf numFmtId="237"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1" fontId="3" fillId="1" borderId="4047">
      <protection locked="0"/>
    </xf>
    <xf numFmtId="0" fontId="103" fillId="38" borderId="4054"/>
    <xf numFmtId="311" fontId="219" fillId="0" borderId="4048" applyBorder="0">
      <protection locked="0"/>
    </xf>
    <xf numFmtId="234" fontId="35" fillId="0" borderId="4186">
      <alignment horizontal="right" vertical="center"/>
      <protection locked="0"/>
    </xf>
    <xf numFmtId="232" fontId="35" fillId="0" borderId="4137">
      <alignment horizontal="right" vertical="center"/>
      <protection locked="0"/>
    </xf>
    <xf numFmtId="234" fontId="35" fillId="0" borderId="4148">
      <alignment horizontal="center" vertical="center"/>
      <protection locked="0"/>
    </xf>
    <xf numFmtId="0" fontId="88" fillId="0" borderId="3487"/>
    <xf numFmtId="237" fontId="35" fillId="0" borderId="4077">
      <alignment horizontal="right" vertical="center"/>
      <protection locked="0"/>
    </xf>
    <xf numFmtId="234" fontId="35" fillId="0" borderId="4077">
      <alignment horizontal="right" vertical="center"/>
      <protection locked="0"/>
    </xf>
    <xf numFmtId="236" fontId="35" fillId="0" borderId="4077">
      <alignment horizontal="right"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4" fontId="35" fillId="0" borderId="4053">
      <alignment horizontal="right" vertical="center"/>
      <protection locked="0"/>
    </xf>
    <xf numFmtId="0" fontId="103" fillId="38" borderId="4054"/>
    <xf numFmtId="244" fontId="85" fillId="0" borderId="4055"/>
    <xf numFmtId="274" fontId="35" fillId="0" borderId="4080"/>
    <xf numFmtId="4" fontId="27" fillId="19" borderId="4178" applyNumberFormat="0" applyProtection="0">
      <alignment horizontal="left" vertical="center" indent="1"/>
    </xf>
    <xf numFmtId="311" fontId="219" fillId="0" borderId="4156" applyBorder="0">
      <protection locked="0"/>
    </xf>
    <xf numFmtId="274" fontId="35" fillId="0" borderId="4056"/>
    <xf numFmtId="232" fontId="35" fillId="0" borderId="4148">
      <alignment horizontal="center" vertical="center"/>
      <protection locked="0"/>
    </xf>
    <xf numFmtId="233" fontId="35" fillId="0" borderId="4137">
      <alignment horizontal="center" vertical="center"/>
      <protection locked="0"/>
    </xf>
    <xf numFmtId="274" fontId="35" fillId="0" borderId="4164"/>
    <xf numFmtId="311" fontId="219" fillId="0" borderId="4132" applyBorder="0">
      <protection locked="0"/>
    </xf>
    <xf numFmtId="0" fontId="147" fillId="10" borderId="3439">
      <alignment horizontal="right"/>
    </xf>
    <xf numFmtId="235" fontId="35" fillId="0" borderId="4125">
      <alignment horizontal="right" vertical="center"/>
      <protection locked="0"/>
    </xf>
    <xf numFmtId="235" fontId="35" fillId="0" borderId="4137">
      <alignment horizontal="right" vertical="center"/>
      <protection locked="0"/>
    </xf>
    <xf numFmtId="233" fontId="35" fillId="0" borderId="4077">
      <alignment horizontal="center" vertical="center"/>
      <protection locked="0"/>
    </xf>
    <xf numFmtId="235" fontId="35" fillId="0" borderId="4101">
      <alignment horizontal="right" vertical="center"/>
      <protection locked="0"/>
    </xf>
    <xf numFmtId="8" fontId="141" fillId="0" borderId="3454">
      <protection locked="0"/>
    </xf>
    <xf numFmtId="0" fontId="95" fillId="0" borderId="4100" applyNumberFormat="0" applyFill="0" applyAlignment="0" applyProtection="0"/>
    <xf numFmtId="236" fontId="35" fillId="0" borderId="4114">
      <alignment horizontal="right" vertical="center"/>
      <protection locked="0"/>
    </xf>
    <xf numFmtId="0" fontId="35" fillId="0" borderId="4065">
      <alignment vertical="center"/>
      <protection locked="0"/>
    </xf>
    <xf numFmtId="232" fontId="35" fillId="0" borderId="4065">
      <alignment horizontal="center" vertical="center"/>
      <protection locked="0"/>
    </xf>
    <xf numFmtId="236" fontId="35" fillId="0" borderId="4065">
      <alignment horizontal="right" vertical="center"/>
      <protection locked="0"/>
    </xf>
    <xf numFmtId="4" fontId="27" fillId="19" borderId="4082" applyNumberFormat="0" applyProtection="0">
      <alignment horizontal="left" vertical="center" indent="1"/>
    </xf>
    <xf numFmtId="311" fontId="219" fillId="0" borderId="4036" applyBorder="0">
      <protection locked="0"/>
    </xf>
    <xf numFmtId="232" fontId="35" fillId="0" borderId="4077">
      <alignment horizontal="center" vertical="center"/>
      <protection locked="0"/>
    </xf>
    <xf numFmtId="236" fontId="35" fillId="0" borderId="4065">
      <alignment horizontal="center" vertical="center"/>
      <protection locked="0"/>
    </xf>
    <xf numFmtId="237" fontId="35" fillId="0" borderId="4173">
      <alignment horizontal="right" vertical="center"/>
      <protection locked="0"/>
    </xf>
    <xf numFmtId="202" fontId="115" fillId="18" borderId="3446">
      <alignment horizontal="right"/>
      <protection hidden="1"/>
    </xf>
    <xf numFmtId="1" fontId="3" fillId="1" borderId="3927">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244" fontId="85" fillId="0" borderId="4055"/>
    <xf numFmtId="274" fontId="35" fillId="0" borderId="4056"/>
    <xf numFmtId="0" fontId="148" fillId="0" borderId="3487">
      <alignment horizontal="left" vertical="center"/>
    </xf>
    <xf numFmtId="49" fontId="36" fillId="0" borderId="3459"/>
    <xf numFmtId="15" fontId="35" fillId="0" borderId="4125">
      <alignment horizontal="center" vertical="center"/>
      <protection locked="0"/>
    </xf>
    <xf numFmtId="0" fontId="85" fillId="0" borderId="4057"/>
    <xf numFmtId="0" fontId="92" fillId="0" borderId="3117" applyFill="0">
      <alignment horizontal="center" vertical="center"/>
    </xf>
    <xf numFmtId="311" fontId="219" fillId="0" borderId="4120" applyBorder="0">
      <protection locked="0"/>
    </xf>
    <xf numFmtId="311" fontId="219" fillId="0" borderId="4036" applyBorder="0">
      <protection locked="0"/>
    </xf>
    <xf numFmtId="240" fontId="26" fillId="0" borderId="4123" applyFill="0"/>
    <xf numFmtId="15" fontId="35" fillId="0" borderId="4161">
      <alignment horizontal="center" vertical="center"/>
      <protection locked="0"/>
    </xf>
    <xf numFmtId="232" fontId="35" fillId="0" borderId="4077">
      <alignment horizontal="right" vertical="center"/>
      <protection locked="0"/>
    </xf>
    <xf numFmtId="236" fontId="35" fillId="0" borderId="4053">
      <alignment horizontal="center" vertical="center"/>
      <protection locked="0"/>
    </xf>
    <xf numFmtId="237" fontId="35" fillId="0" borderId="4053">
      <alignment horizontal="right" vertical="center"/>
      <protection locked="0"/>
    </xf>
    <xf numFmtId="234" fontId="35" fillId="0" borderId="4053">
      <alignment horizontal="right" vertical="center"/>
      <protection locked="0"/>
    </xf>
    <xf numFmtId="244" fontId="85" fillId="0" borderId="4079"/>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244" fontId="85" fillId="0" borderId="4055"/>
    <xf numFmtId="0" fontId="85" fillId="0" borderId="4152"/>
    <xf numFmtId="323" fontId="3" fillId="23" borderId="4144" applyFill="0" applyBorder="0" applyAlignment="0">
      <alignment horizontal="centerContinuous"/>
    </xf>
    <xf numFmtId="274" fontId="35" fillId="0" borderId="4164"/>
    <xf numFmtId="274" fontId="35" fillId="0" borderId="4056"/>
    <xf numFmtId="271" fontId="115" fillId="18" borderId="3446">
      <alignment horizontal="right"/>
    </xf>
    <xf numFmtId="4" fontId="27" fillId="19" borderId="4142" applyNumberFormat="0" applyProtection="0">
      <alignment horizontal="left" vertical="center" indent="1"/>
    </xf>
    <xf numFmtId="235" fontId="35" fillId="0" borderId="4101">
      <alignment horizontal="right" vertical="center"/>
      <protection locked="0"/>
    </xf>
    <xf numFmtId="4" fontId="27" fillId="19" borderId="4130" applyNumberFormat="0" applyProtection="0">
      <alignment horizontal="left" vertical="center" indent="1"/>
    </xf>
    <xf numFmtId="232" fontId="35" fillId="0" borderId="4125">
      <alignment horizontal="right" vertical="center"/>
      <protection locked="0"/>
    </xf>
    <xf numFmtId="244" fontId="85" fillId="0" borderId="4055"/>
    <xf numFmtId="0" fontId="85" fillId="0" borderId="4057"/>
    <xf numFmtId="235" fontId="35" fillId="0" borderId="4173">
      <alignment horizontal="center" vertical="center"/>
      <protection locked="0"/>
    </xf>
    <xf numFmtId="4" fontId="27" fillId="19" borderId="4046" applyNumberFormat="0" applyProtection="0">
      <alignment horizontal="left" vertical="center" indent="1"/>
    </xf>
    <xf numFmtId="0" fontId="92" fillId="0" borderId="3446" applyNumberFormat="0" applyFill="0" applyBorder="0" applyAlignment="0" applyProtection="0"/>
    <xf numFmtId="0" fontId="35" fillId="0" borderId="4065">
      <alignment vertical="center"/>
      <protection locked="0"/>
    </xf>
    <xf numFmtId="0" fontId="63" fillId="0" borderId="3439">
      <alignment horizontal="centerContinuous"/>
    </xf>
    <xf numFmtId="311" fontId="219" fillId="0" borderId="4048" applyBorder="0">
      <protection locked="0"/>
    </xf>
    <xf numFmtId="234" fontId="35" fillId="0" borderId="4077">
      <alignment horizontal="right" vertical="center"/>
      <protection locked="0"/>
    </xf>
    <xf numFmtId="244" fontId="85" fillId="0" borderId="4079"/>
    <xf numFmtId="233" fontId="35" fillId="0" borderId="4161">
      <alignment horizontal="center" vertical="center"/>
      <protection locked="0"/>
    </xf>
    <xf numFmtId="10" fontId="3" fillId="64" borderId="3439" applyNumberFormat="0" applyBorder="0" applyAlignment="0" applyProtection="0"/>
    <xf numFmtId="233" fontId="35" fillId="0" borderId="4065">
      <alignment horizontal="center" vertical="center"/>
      <protection locked="0"/>
    </xf>
    <xf numFmtId="236" fontId="35" fillId="0" borderId="4077">
      <alignment horizontal="right" vertical="center"/>
      <protection locked="0"/>
    </xf>
    <xf numFmtId="0" fontId="103" fillId="38" borderId="4138"/>
    <xf numFmtId="0" fontId="103" fillId="38" borderId="4102"/>
    <xf numFmtId="4" fontId="27" fillId="19" borderId="4046" applyNumberFormat="0" applyProtection="0">
      <alignment horizontal="left" vertical="center" indent="1"/>
    </xf>
    <xf numFmtId="234" fontId="35" fillId="0" borderId="4053">
      <alignment horizontal="center" vertical="center"/>
      <protection locked="0"/>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4" fontId="85" fillId="0" borderId="4043"/>
    <xf numFmtId="274" fontId="35" fillId="0" borderId="4044"/>
    <xf numFmtId="0" fontId="115" fillId="18" borderId="3446" applyProtection="0">
      <alignment horizontal="right"/>
      <protection locked="0"/>
    </xf>
    <xf numFmtId="0" fontId="95" fillId="0" borderId="4100" applyNumberFormat="0" applyFill="0" applyAlignment="0" applyProtection="0"/>
    <xf numFmtId="0" fontId="85" fillId="0" borderId="4045"/>
    <xf numFmtId="244" fontId="85" fillId="0" borderId="4079"/>
    <xf numFmtId="311" fontId="219" fillId="0" borderId="4036" applyBorder="0">
      <protection locked="0"/>
    </xf>
    <xf numFmtId="4" fontId="27" fillId="19" borderId="4046" applyNumberFormat="0" applyProtection="0">
      <alignment horizontal="left" vertical="center" indent="1"/>
    </xf>
    <xf numFmtId="234" fontId="35" fillId="0" borderId="4148">
      <alignment horizontal="right" vertical="center"/>
      <protection locked="0"/>
    </xf>
    <xf numFmtId="244" fontId="85" fillId="0" borderId="4150"/>
    <xf numFmtId="0" fontId="91" fillId="0" borderId="3446" applyNumberFormat="0" applyFill="0" applyBorder="0" applyAlignment="0" applyProtection="0"/>
    <xf numFmtId="235" fontId="35" fillId="0" borderId="4148">
      <alignment horizontal="center" vertical="center"/>
      <protection locked="0"/>
    </xf>
    <xf numFmtId="232" fontId="35" fillId="0" borderId="4053">
      <alignment horizontal="right" vertical="center"/>
      <protection locked="0"/>
    </xf>
    <xf numFmtId="235" fontId="35" fillId="0" borderId="4053">
      <alignment horizontal="center" vertical="center"/>
      <protection locked="0"/>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4" fontId="85" fillId="0" borderId="4043"/>
    <xf numFmtId="244" fontId="85" fillId="0" borderId="4175"/>
    <xf numFmtId="237" fontId="35" fillId="0" borderId="4173">
      <alignment horizontal="right" vertical="center"/>
      <protection locked="0"/>
    </xf>
    <xf numFmtId="0" fontId="103" fillId="38" borderId="4174"/>
    <xf numFmtId="235" fontId="35" fillId="0" borderId="4148">
      <alignment horizontal="center" vertical="center"/>
      <protection locked="0"/>
    </xf>
    <xf numFmtId="274" fontId="35" fillId="0" borderId="4044"/>
    <xf numFmtId="236" fontId="35" fillId="0" borderId="4125">
      <alignment horizontal="right" vertical="center"/>
      <protection locked="0"/>
    </xf>
    <xf numFmtId="235" fontId="35" fillId="0" borderId="4125">
      <alignment horizontal="right" vertical="center"/>
      <protection locked="0"/>
    </xf>
    <xf numFmtId="0" fontId="85" fillId="0" borderId="4045"/>
    <xf numFmtId="15" fontId="35" fillId="0" borderId="4101">
      <alignment horizontal="center" vertical="center"/>
      <protection locked="0"/>
    </xf>
    <xf numFmtId="236" fontId="35" fillId="0" borderId="4101">
      <alignment horizontal="right" vertical="center"/>
      <protection locked="0"/>
    </xf>
    <xf numFmtId="0" fontId="148" fillId="0" borderId="4050" applyNumberFormat="0" applyAlignment="0" applyProtection="0">
      <alignment horizontal="left" vertical="center"/>
    </xf>
    <xf numFmtId="236" fontId="35" fillId="0" borderId="4161">
      <alignment horizontal="center" vertical="center"/>
      <protection locked="0"/>
    </xf>
    <xf numFmtId="234" fontId="35" fillId="0" borderId="4148">
      <alignment horizontal="right" vertical="center"/>
      <protection locked="0"/>
    </xf>
    <xf numFmtId="175" fontId="43" fillId="0" borderId="3117" applyBorder="0"/>
    <xf numFmtId="0" fontId="95" fillId="0" borderId="4136" applyNumberFormat="0" applyFill="0" applyAlignment="0" applyProtection="0"/>
    <xf numFmtId="232" fontId="35" fillId="0" borderId="4137">
      <alignment horizontal="center" vertical="center"/>
      <protection locked="0"/>
    </xf>
    <xf numFmtId="274" fontId="35" fillId="0" borderId="4080"/>
    <xf numFmtId="232" fontId="35" fillId="0" borderId="4077">
      <alignment horizontal="center" vertical="center"/>
      <protection locked="0"/>
    </xf>
    <xf numFmtId="235" fontId="35" fillId="0" borderId="4077">
      <alignment horizontal="center" vertical="center"/>
      <protection locked="0"/>
    </xf>
    <xf numFmtId="235" fontId="35" fillId="0" borderId="4053">
      <alignment horizontal="center" vertical="center"/>
      <protection locked="0"/>
    </xf>
    <xf numFmtId="0" fontId="35" fillId="0" borderId="4053">
      <alignment vertical="center"/>
      <protection locked="0"/>
    </xf>
    <xf numFmtId="236" fontId="35" fillId="0" borderId="4053">
      <alignment horizontal="right" vertical="center"/>
      <protection locked="0"/>
    </xf>
    <xf numFmtId="233" fontId="35" fillId="0" borderId="4053">
      <alignment horizontal="right" vertical="center"/>
      <protection locked="0"/>
    </xf>
    <xf numFmtId="235" fontId="35" fillId="0" borderId="4053">
      <alignment horizontal="right" vertical="center"/>
      <protection locked="0"/>
    </xf>
    <xf numFmtId="240" fontId="26" fillId="0" borderId="4075" applyFill="0"/>
    <xf numFmtId="236" fontId="35" fillId="0" borderId="4148">
      <alignment horizontal="center" vertical="center"/>
      <protection locked="0"/>
    </xf>
    <xf numFmtId="274" fontId="35" fillId="0" borderId="4128"/>
    <xf numFmtId="0" fontId="35" fillId="0" borderId="3117" applyFill="0">
      <alignment horizontal="center" vertical="center"/>
    </xf>
    <xf numFmtId="15" fontId="35" fillId="0" borderId="4148">
      <alignment horizontal="center" vertical="center"/>
      <protection locked="0"/>
    </xf>
    <xf numFmtId="237" fontId="35" fillId="0" borderId="4125">
      <alignment horizontal="right" vertical="center"/>
      <protection locked="0"/>
    </xf>
    <xf numFmtId="15" fontId="35" fillId="0" borderId="4089">
      <alignment horizontal="center" vertical="center"/>
      <protection locked="0"/>
    </xf>
    <xf numFmtId="15" fontId="35" fillId="0" borderId="4161">
      <alignment horizontal="center" vertical="center"/>
      <protection locked="0"/>
    </xf>
    <xf numFmtId="232" fontId="35" fillId="0" borderId="4137">
      <alignment horizontal="right" vertical="center"/>
      <protection locked="0"/>
    </xf>
    <xf numFmtId="274" fontId="35" fillId="0" borderId="4068"/>
    <xf numFmtId="4" fontId="27" fillId="19" borderId="4046" applyNumberFormat="0" applyProtection="0">
      <alignment horizontal="left" vertical="center" indent="1"/>
    </xf>
    <xf numFmtId="233" fontId="35" fillId="0" borderId="4065">
      <alignment horizontal="center" vertical="center"/>
      <protection locked="0"/>
    </xf>
    <xf numFmtId="0" fontId="85" fillId="0" borderId="4069"/>
    <xf numFmtId="311" fontId="219" fillId="0" borderId="4036" applyBorder="0">
      <protection locked="0"/>
    </xf>
    <xf numFmtId="232" fontId="35" fillId="0" borderId="4161">
      <alignment horizontal="right" vertical="center"/>
      <protection locked="0"/>
    </xf>
    <xf numFmtId="244" fontId="85" fillId="0" borderId="4043"/>
    <xf numFmtId="311" fontId="219" fillId="0" borderId="4096" applyBorder="0">
      <protection locked="0"/>
    </xf>
    <xf numFmtId="4" fontId="27" fillId="19" borderId="4046" applyNumberFormat="0" applyProtection="0">
      <alignment horizontal="left" vertical="center" indent="1"/>
    </xf>
    <xf numFmtId="232" fontId="35" fillId="0" borderId="4148">
      <alignment horizontal="right" vertical="center"/>
      <protection locked="0"/>
    </xf>
    <xf numFmtId="237" fontId="35" fillId="0" borderId="4148">
      <alignment horizontal="right" vertical="center"/>
      <protection locked="0"/>
    </xf>
    <xf numFmtId="172" fontId="55" fillId="9" borderId="3439">
      <alignment horizontal="right"/>
      <protection locked="0"/>
    </xf>
    <xf numFmtId="0" fontId="35" fillId="0" borderId="4148">
      <alignment vertical="center"/>
      <protection locked="0"/>
    </xf>
    <xf numFmtId="233" fontId="35" fillId="0" borderId="4089">
      <alignment horizontal="center" vertical="center"/>
      <protection locked="0"/>
    </xf>
    <xf numFmtId="233" fontId="35" fillId="0" borderId="4077">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4151"/>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0" fontId="26" fillId="0" borderId="3991" applyFill="0"/>
    <xf numFmtId="274" fontId="35" fillId="0" borderId="4044"/>
    <xf numFmtId="0" fontId="59" fillId="74" borderId="3466">
      <alignment horizontal="left" vertical="center" wrapText="1"/>
    </xf>
    <xf numFmtId="244" fontId="85" fillId="0" borderId="4103"/>
    <xf numFmtId="0" fontId="85" fillId="0" borderId="4045"/>
    <xf numFmtId="0" fontId="148" fillId="0" borderId="4038" applyNumberFormat="0" applyAlignment="0" applyProtection="0">
      <alignment horizontal="left" vertical="center"/>
    </xf>
    <xf numFmtId="323" fontId="3" fillId="23" borderId="4037" applyFill="0" applyBorder="0" applyAlignment="0">
      <alignment horizontal="centerContinuous"/>
    </xf>
    <xf numFmtId="311" fontId="219" fillId="0" borderId="4036" applyBorder="0">
      <protection locked="0"/>
    </xf>
    <xf numFmtId="0" fontId="147" fillId="10" borderId="3117">
      <alignment horizontal="right"/>
    </xf>
    <xf numFmtId="232" fontId="35" fillId="0" borderId="4148">
      <alignment horizontal="right" vertical="center"/>
      <protection locked="0"/>
    </xf>
    <xf numFmtId="0" fontId="95" fillId="0" borderId="4052" applyNumberFormat="0" applyFill="0" applyAlignment="0" applyProtection="0"/>
    <xf numFmtId="311" fontId="219" fillId="0" borderId="4132" applyBorder="0">
      <protection locked="0"/>
    </xf>
    <xf numFmtId="237" fontId="35" fillId="0" borderId="4137">
      <alignment horizontal="right" vertical="center"/>
      <protection locked="0"/>
    </xf>
    <xf numFmtId="234" fontId="35" fillId="0" borderId="4137">
      <alignment horizontal="right" vertical="center"/>
      <protection locked="0"/>
    </xf>
    <xf numFmtId="234" fontId="35" fillId="0" borderId="4065">
      <alignment horizontal="center" vertical="center"/>
      <protection locked="0"/>
    </xf>
    <xf numFmtId="0" fontId="35" fillId="0" borderId="4065">
      <alignment vertical="center"/>
      <protection locked="0"/>
    </xf>
    <xf numFmtId="244" fontId="85" fillId="0" borderId="4067"/>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233" fontId="35" fillId="0" borderId="4101">
      <alignment horizontal="center" vertical="center"/>
      <protection locked="0"/>
    </xf>
    <xf numFmtId="4" fontId="27" fillId="19" borderId="4082" applyNumberFormat="0" applyProtection="0">
      <alignment horizontal="left" vertical="center" indent="1"/>
    </xf>
    <xf numFmtId="236" fontId="35" fillId="0" borderId="4137">
      <alignment horizontal="right" vertical="center"/>
      <protection locked="0"/>
    </xf>
    <xf numFmtId="270" fontId="115" fillId="46" borderId="3446">
      <protection hidden="1"/>
    </xf>
    <xf numFmtId="8" fontId="141" fillId="0" borderId="3454">
      <protection locked="0"/>
    </xf>
    <xf numFmtId="274" fontId="35" fillId="0" borderId="4056"/>
    <xf numFmtId="4" fontId="27" fillId="19" borderId="4046" applyNumberFormat="0" applyProtection="0">
      <alignment horizontal="left" vertical="center" indent="1"/>
    </xf>
    <xf numFmtId="232" fontId="35" fillId="0" borderId="4114">
      <alignment horizontal="right" vertical="center"/>
      <protection locked="0"/>
    </xf>
    <xf numFmtId="244" fontId="85" fillId="0" borderId="4127"/>
    <xf numFmtId="234" fontId="35" fillId="0" borderId="4148">
      <alignment horizontal="right" vertical="center"/>
      <protection locked="0"/>
    </xf>
    <xf numFmtId="233" fontId="35" fillId="0" borderId="4161">
      <alignment horizontal="right" vertical="center"/>
      <protection locked="0"/>
    </xf>
    <xf numFmtId="0" fontId="18" fillId="0" borderId="3446" applyNumberFormat="0" applyFill="0" applyBorder="0" applyAlignment="0" applyProtection="0"/>
    <xf numFmtId="236" fontId="35" fillId="0" borderId="4148">
      <alignment horizontal="right" vertical="center"/>
      <protection locked="0"/>
    </xf>
    <xf numFmtId="0" fontId="85" fillId="0" borderId="4069"/>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4" fontId="35" fillId="0" borderId="4089">
      <alignment horizontal="right" vertical="center"/>
      <protection locked="0"/>
    </xf>
    <xf numFmtId="0" fontId="103" fillId="38" borderId="4042"/>
    <xf numFmtId="274" fontId="35" fillId="0" borderId="4044"/>
    <xf numFmtId="235" fontId="35" fillId="0" borderId="4137">
      <alignment horizontal="center" vertical="center"/>
      <protection locked="0"/>
    </xf>
    <xf numFmtId="0" fontId="103" fillId="38" borderId="4138"/>
    <xf numFmtId="0" fontId="85" fillId="0" borderId="4045"/>
    <xf numFmtId="232" fontId="35" fillId="0" borderId="4161">
      <alignment horizontal="center" vertical="center"/>
      <protection locked="0"/>
    </xf>
    <xf numFmtId="323" fontId="3" fillId="23" borderId="4037" applyFill="0" applyBorder="0" applyAlignment="0">
      <alignment horizontal="centerContinuous"/>
    </xf>
    <xf numFmtId="311" fontId="219" fillId="0" borderId="4036" applyBorder="0">
      <protection locked="0"/>
    </xf>
    <xf numFmtId="236" fontId="35" fillId="0" borderId="4101">
      <alignment horizontal="center" vertical="center"/>
      <protection locked="0"/>
    </xf>
    <xf numFmtId="309" fontId="156" fillId="6" borderId="3439"/>
    <xf numFmtId="0" fontId="103" fillId="38" borderId="4078"/>
    <xf numFmtId="4" fontId="27" fillId="19" borderId="4058" applyNumberFormat="0" applyProtection="0">
      <alignment horizontal="left" vertical="center" indent="1"/>
    </xf>
    <xf numFmtId="15" fontId="35" fillId="0" borderId="4137">
      <alignment horizontal="center" vertical="center"/>
      <protection locked="0"/>
    </xf>
    <xf numFmtId="244" fontId="85" fillId="0" borderId="4116"/>
    <xf numFmtId="235" fontId="35" fillId="0" borderId="4114">
      <alignment horizontal="right" vertical="center"/>
      <protection locked="0"/>
    </xf>
    <xf numFmtId="244" fontId="85" fillId="0" borderId="4163"/>
    <xf numFmtId="236" fontId="35" fillId="0" borderId="4148">
      <alignment horizontal="right" vertical="center"/>
      <protection locked="0"/>
    </xf>
    <xf numFmtId="4" fontId="27" fillId="19" borderId="4058" applyNumberFormat="0" applyProtection="0">
      <alignment horizontal="left" vertical="center" indent="1"/>
    </xf>
    <xf numFmtId="232" fontId="35" fillId="0" borderId="4053">
      <alignment horizontal="center" vertical="center"/>
      <protection locked="0"/>
    </xf>
    <xf numFmtId="311" fontId="219" fillId="0" borderId="4048" applyBorder="0">
      <protection locked="0"/>
    </xf>
    <xf numFmtId="233" fontId="35" fillId="0" borderId="4053">
      <alignment horizontal="right" vertical="center"/>
      <protection locked="0"/>
    </xf>
    <xf numFmtId="0" fontId="148" fillId="0" borderId="4074" applyNumberFormat="0" applyAlignment="0" applyProtection="0">
      <alignment horizontal="left" vertical="center"/>
    </xf>
    <xf numFmtId="271" fontId="115" fillId="18" borderId="3446">
      <alignment horizontal="right"/>
    </xf>
    <xf numFmtId="236" fontId="35" fillId="0" borderId="4137">
      <alignment horizontal="right" vertical="center"/>
      <protection locked="0"/>
    </xf>
    <xf numFmtId="233" fontId="35" fillId="0" borderId="4125">
      <alignment horizontal="right" vertical="center"/>
      <protection locked="0"/>
    </xf>
    <xf numFmtId="4" fontId="27" fillId="19" borderId="4046" applyNumberFormat="0" applyProtection="0">
      <alignment horizontal="left" vertical="center" indent="1"/>
    </xf>
    <xf numFmtId="234" fontId="35" fillId="0" borderId="4148">
      <alignment horizontal="center" vertical="center"/>
      <protection locked="0"/>
    </xf>
    <xf numFmtId="0" fontId="35" fillId="0" borderId="4137">
      <alignment vertical="center"/>
      <protection locked="0"/>
    </xf>
    <xf numFmtId="311" fontId="219" fillId="0" borderId="4180" applyBorder="0">
      <protection locked="0"/>
    </xf>
    <xf numFmtId="233" fontId="35" fillId="0" borderId="4148">
      <alignment horizontal="center" vertical="center"/>
      <protection locked="0"/>
    </xf>
    <xf numFmtId="234" fontId="35" fillId="0" borderId="4065">
      <alignment horizontal="center" vertical="center"/>
      <protection locked="0"/>
    </xf>
    <xf numFmtId="8" fontId="141" fillId="0" borderId="3454">
      <protection locked="0"/>
    </xf>
    <xf numFmtId="311" fontId="219" fillId="0" borderId="4154" applyBorder="0">
      <protection locked="0"/>
    </xf>
    <xf numFmtId="175" fontId="46" fillId="0" borderId="3117"/>
    <xf numFmtId="172" fontId="55" fillId="9" borderId="3117">
      <alignment horizontal="right"/>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1" fontId="3" fillId="1" borderId="4155">
      <protection locked="0"/>
    </xf>
    <xf numFmtId="274" fontId="35" fillId="0" borderId="4056"/>
    <xf numFmtId="233" fontId="35" fillId="0" borderId="4125">
      <alignment horizontal="center" vertical="center"/>
      <protection locked="0"/>
    </xf>
    <xf numFmtId="0" fontId="85" fillId="0" borderId="4057"/>
    <xf numFmtId="0" fontId="103" fillId="38" borderId="4174"/>
    <xf numFmtId="4" fontId="27" fillId="19" borderId="4153" applyNumberFormat="0" applyProtection="0">
      <alignment horizontal="left" vertical="center" indent="1"/>
    </xf>
    <xf numFmtId="311" fontId="219" fillId="0" borderId="4036" applyBorder="0">
      <protection locked="0"/>
    </xf>
    <xf numFmtId="0" fontId="35" fillId="0" borderId="3446" applyNumberFormat="0" applyFill="0" applyAlignment="0" applyProtection="0"/>
    <xf numFmtId="232" fontId="35" fillId="0" borderId="4077">
      <alignment horizontal="right" vertical="center"/>
      <protection locked="0"/>
    </xf>
    <xf numFmtId="311" fontId="219" fillId="0" borderId="4072" applyBorder="0">
      <protection locked="0"/>
    </xf>
    <xf numFmtId="232" fontId="35" fillId="0" borderId="4137">
      <alignment horizontal="center" vertical="center"/>
      <protection locked="0"/>
    </xf>
    <xf numFmtId="0" fontId="148" fillId="0" borderId="4098" applyNumberFormat="0" applyAlignment="0" applyProtection="0">
      <alignment horizontal="left" vertical="center"/>
    </xf>
    <xf numFmtId="234" fontId="35" fillId="0" borderId="4065">
      <alignment horizontal="right" vertical="center"/>
      <protection locked="0"/>
    </xf>
    <xf numFmtId="233" fontId="35" fillId="0" borderId="4089">
      <alignment horizontal="center" vertical="center"/>
      <protection locked="0"/>
    </xf>
    <xf numFmtId="244" fontId="85" fillId="0" borderId="4150"/>
    <xf numFmtId="311" fontId="219" fillId="0" borderId="4168" applyBorder="0">
      <protection locked="0"/>
    </xf>
    <xf numFmtId="0" fontId="115" fillId="18" borderId="3446" applyProtection="0">
      <alignment horizontal="right"/>
      <protection locked="0"/>
    </xf>
    <xf numFmtId="4" fontId="27" fillId="19" borderId="4070" applyNumberFormat="0" applyProtection="0">
      <alignment horizontal="left" vertical="center" indent="1"/>
    </xf>
    <xf numFmtId="0" fontId="103" fillId="38" borderId="4162"/>
    <xf numFmtId="233" fontId="35" fillId="0" borderId="4101">
      <alignment horizontal="right" vertical="center"/>
      <protection locked="0"/>
    </xf>
    <xf numFmtId="237" fontId="35" fillId="0" borderId="4137">
      <alignment horizontal="right" vertical="center"/>
      <protection locked="0"/>
    </xf>
    <xf numFmtId="0" fontId="35" fillId="0" borderId="4186">
      <alignment vertical="center"/>
      <protection locked="0"/>
    </xf>
    <xf numFmtId="0" fontId="59" fillId="74" borderId="3466">
      <alignment horizontal="left" vertical="center" wrapText="1"/>
    </xf>
    <xf numFmtId="234" fontId="35" fillId="0" borderId="4077">
      <alignment horizontal="center" vertical="center"/>
      <protection locked="0"/>
    </xf>
    <xf numFmtId="0" fontId="85" fillId="0" borderId="4057"/>
    <xf numFmtId="244" fontId="85" fillId="0" borderId="4127"/>
    <xf numFmtId="234" fontId="35" fillId="0" borderId="4137">
      <alignment horizontal="center" vertical="center"/>
      <protection locked="0"/>
    </xf>
    <xf numFmtId="233" fontId="35" fillId="0" borderId="4161">
      <alignment horizontal="right" vertical="center"/>
      <protection locked="0"/>
    </xf>
    <xf numFmtId="234" fontId="35" fillId="0" borderId="4137">
      <alignment horizontal="right" vertical="center"/>
      <protection locked="0"/>
    </xf>
    <xf numFmtId="0" fontId="85" fillId="0" borderId="4141"/>
    <xf numFmtId="236" fontId="35" fillId="0" borderId="4148">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147" applyNumberFormat="0" applyFill="0" applyAlignment="0" applyProtection="0"/>
    <xf numFmtId="232" fontId="35" fillId="0" borderId="4065">
      <alignment horizontal="center" vertical="center"/>
      <protection locked="0"/>
    </xf>
    <xf numFmtId="235" fontId="35" fillId="0" borderId="4065">
      <alignment horizontal="center" vertical="center"/>
      <protection locked="0"/>
    </xf>
    <xf numFmtId="237" fontId="35" fillId="0" borderId="4065">
      <alignment horizontal="right" vertical="center"/>
      <protection locked="0"/>
    </xf>
    <xf numFmtId="236" fontId="35" fillId="0" borderId="4065">
      <alignment horizontal="right" vertical="center"/>
      <protection locked="0"/>
    </xf>
    <xf numFmtId="0" fontId="103" fillId="38" borderId="4066"/>
    <xf numFmtId="235" fontId="35" fillId="0" borderId="4137">
      <alignment horizontal="center" vertical="center"/>
      <protection locked="0"/>
    </xf>
    <xf numFmtId="0" fontId="95" fillId="0" borderId="4136" applyNumberFormat="0" applyFill="0" applyAlignment="0" applyProtection="0"/>
    <xf numFmtId="236" fontId="35" fillId="0" borderId="4137">
      <alignment horizontal="center" vertical="center"/>
      <protection locked="0"/>
    </xf>
    <xf numFmtId="232" fontId="35" fillId="0" borderId="4089">
      <alignment horizontal="center" vertical="center"/>
      <protection locked="0"/>
    </xf>
    <xf numFmtId="237" fontId="35" fillId="0" borderId="4089">
      <alignment horizontal="right" vertical="center"/>
      <protection locked="0"/>
    </xf>
    <xf numFmtId="236" fontId="35" fillId="0" borderId="4089">
      <alignment horizontal="right" vertical="center"/>
      <protection locked="0"/>
    </xf>
    <xf numFmtId="240" fontId="26" fillId="0" borderId="4063" applyFill="0"/>
    <xf numFmtId="309" fontId="156" fillId="6" borderId="3117"/>
    <xf numFmtId="0" fontId="148" fillId="0" borderId="4170" applyNumberFormat="0" applyAlignment="0" applyProtection="0">
      <alignment horizontal="left" vertical="center"/>
    </xf>
    <xf numFmtId="1" fontId="3" fillId="1" borderId="4131">
      <protection locked="0"/>
    </xf>
    <xf numFmtId="236" fontId="35" fillId="0" borderId="4148">
      <alignment horizontal="center" vertical="center"/>
      <protection locked="0"/>
    </xf>
    <xf numFmtId="232" fontId="35" fillId="0" borderId="4173">
      <alignment horizontal="center" vertical="center"/>
      <protection locked="0"/>
    </xf>
    <xf numFmtId="233" fontId="35" fillId="0" borderId="4114">
      <alignment horizontal="center" vertical="center"/>
      <protection locked="0"/>
    </xf>
    <xf numFmtId="0" fontId="85" fillId="0" borderId="4152"/>
    <xf numFmtId="4" fontId="27" fillId="19" borderId="4178"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4147" applyNumberFormat="0" applyFill="0" applyAlignment="0" applyProtection="0"/>
    <xf numFmtId="240" fontId="26" fillId="0" borderId="4146" applyFill="0"/>
    <xf numFmtId="1" fontId="3" fillId="1" borderId="4131">
      <protection locked="0"/>
    </xf>
    <xf numFmtId="4" fontId="27" fillId="19" borderId="4058" applyNumberFormat="0" applyProtection="0">
      <alignment horizontal="left" vertical="center" indent="1"/>
    </xf>
    <xf numFmtId="49" fontId="36" fillId="0" borderId="3459"/>
    <xf numFmtId="0" fontId="103" fillId="38" borderId="4090"/>
    <xf numFmtId="1" fontId="3" fillId="1" borderId="4119">
      <protection locked="0"/>
    </xf>
    <xf numFmtId="235" fontId="35" fillId="0" borderId="4161">
      <alignment horizontal="right" vertical="center"/>
      <protection locked="0"/>
    </xf>
    <xf numFmtId="234" fontId="35" fillId="0" borderId="4161">
      <alignment horizontal="center"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323" fontId="3" fillId="23" borderId="4157" applyFill="0" applyBorder="0" applyAlignment="0">
      <alignment horizontal="centerContinuous"/>
    </xf>
    <xf numFmtId="274" fontId="35" fillId="0" borderId="4056"/>
    <xf numFmtId="185" fontId="47" fillId="57" borderId="3439" applyFont="0" applyFill="0" applyBorder="0" applyAlignment="0" applyProtection="0">
      <protection locked="0"/>
    </xf>
    <xf numFmtId="0" fontId="85" fillId="0" borderId="4057"/>
    <xf numFmtId="0" fontId="115" fillId="18" borderId="3446" applyProtection="0">
      <alignment horizontal="right"/>
      <protection locked="0"/>
    </xf>
    <xf numFmtId="311" fontId="219" fillId="0" borderId="4048" applyBorder="0">
      <protection locked="0"/>
    </xf>
    <xf numFmtId="234" fontId="35" fillId="0" borderId="4186">
      <alignment horizontal="center" vertical="center"/>
      <protection locked="0"/>
    </xf>
    <xf numFmtId="235" fontId="35" fillId="0" borderId="4101">
      <alignment horizontal="center" vertical="center"/>
      <protection locked="0"/>
    </xf>
    <xf numFmtId="0" fontId="35" fillId="0" borderId="4101">
      <alignment vertical="center"/>
      <protection locked="0"/>
    </xf>
    <xf numFmtId="237" fontId="35" fillId="0" borderId="4101">
      <alignment horizontal="right" vertical="center"/>
      <protection locked="0"/>
    </xf>
    <xf numFmtId="234" fontId="35" fillId="0" borderId="4101">
      <alignment horizontal="right" vertical="center"/>
      <protection locked="0"/>
    </xf>
    <xf numFmtId="236" fontId="35" fillId="0" borderId="4101">
      <alignment horizontal="right" vertical="center"/>
      <protection locked="0"/>
    </xf>
    <xf numFmtId="0" fontId="103" fillId="38" borderId="4102"/>
    <xf numFmtId="274" fontId="35" fillId="0" borderId="4104"/>
    <xf numFmtId="0" fontId="85" fillId="0" borderId="4105"/>
    <xf numFmtId="235" fontId="35" fillId="0" borderId="4148">
      <alignment horizontal="right" vertical="center"/>
      <protection locked="0"/>
    </xf>
    <xf numFmtId="237" fontId="35" fillId="0" borderId="4173">
      <alignment horizontal="right" vertical="center"/>
      <protection locked="0"/>
    </xf>
    <xf numFmtId="311" fontId="219" fillId="0" borderId="4060" applyBorder="0">
      <protection locked="0"/>
    </xf>
    <xf numFmtId="236" fontId="35" fillId="0" borderId="4114">
      <alignment horizontal="center" vertical="center"/>
      <protection locked="0"/>
    </xf>
    <xf numFmtId="233" fontId="35" fillId="0" borderId="4065">
      <alignment horizontal="center" vertical="center"/>
      <protection locked="0"/>
    </xf>
    <xf numFmtId="235" fontId="35" fillId="0" borderId="4065">
      <alignment horizontal="center" vertical="center"/>
      <protection locked="0"/>
    </xf>
    <xf numFmtId="0" fontId="35" fillId="0" borderId="4065">
      <alignment vertical="center"/>
      <protection locked="0"/>
    </xf>
    <xf numFmtId="274" fontId="35" fillId="0" borderId="4151"/>
    <xf numFmtId="4" fontId="27" fillId="19" borderId="4070" applyNumberFormat="0" applyProtection="0">
      <alignment horizontal="left" vertical="center" indent="1"/>
    </xf>
    <xf numFmtId="232" fontId="35" fillId="0" borderId="4173">
      <alignment horizontal="right" vertical="center"/>
      <protection locked="0"/>
    </xf>
    <xf numFmtId="232" fontId="35" fillId="0" borderId="4173">
      <alignment horizontal="right" vertical="center"/>
      <protection locked="0"/>
    </xf>
    <xf numFmtId="234" fontId="35" fillId="0" borderId="4137">
      <alignment horizontal="right" vertical="center"/>
      <protection locked="0"/>
    </xf>
    <xf numFmtId="0" fontId="95" fillId="0" borderId="4088" applyNumberFormat="0" applyFill="0" applyAlignment="0" applyProtection="0"/>
    <xf numFmtId="236" fontId="35" fillId="0" borderId="4137">
      <alignment horizontal="right" vertical="center"/>
      <protection locked="0"/>
    </xf>
    <xf numFmtId="235" fontId="35" fillId="0" borderId="4137">
      <alignment horizontal="right" vertical="center"/>
      <protection locked="0"/>
    </xf>
    <xf numFmtId="236" fontId="35" fillId="0" borderId="4101">
      <alignment horizontal="right" vertical="center"/>
      <protection locked="0"/>
    </xf>
    <xf numFmtId="0" fontId="103" fillId="38" borderId="4102"/>
    <xf numFmtId="0" fontId="95" fillId="0" borderId="4064" applyNumberFormat="0" applyFill="0" applyAlignment="0" applyProtection="0"/>
    <xf numFmtId="232" fontId="35" fillId="0" borderId="4065">
      <alignment horizontal="center" vertical="center"/>
      <protection locked="0"/>
    </xf>
    <xf numFmtId="15" fontId="35" fillId="0" borderId="4065">
      <alignment horizontal="center" vertical="center"/>
      <protection locked="0"/>
    </xf>
    <xf numFmtId="233" fontId="35" fillId="0" borderId="4065">
      <alignment horizontal="center" vertical="center"/>
      <protection locked="0"/>
    </xf>
    <xf numFmtId="234" fontId="35" fillId="0" borderId="4065">
      <alignment horizontal="center" vertical="center"/>
      <protection locked="0"/>
    </xf>
    <xf numFmtId="235" fontId="35" fillId="0" borderId="4065">
      <alignment horizontal="center" vertical="center"/>
      <protection locked="0"/>
    </xf>
    <xf numFmtId="236" fontId="35" fillId="0" borderId="4065">
      <alignment horizontal="center" vertical="center"/>
      <protection locked="0"/>
    </xf>
    <xf numFmtId="0" fontId="35" fillId="0" borderId="4065">
      <alignment vertical="center"/>
      <protection locked="0"/>
    </xf>
    <xf numFmtId="232" fontId="35" fillId="0" borderId="4065">
      <alignment horizontal="right" vertical="center"/>
      <protection locked="0"/>
    </xf>
    <xf numFmtId="237" fontId="35" fillId="0" borderId="4065">
      <alignment horizontal="right" vertical="center"/>
      <protection locked="0"/>
    </xf>
    <xf numFmtId="233" fontId="35" fillId="0" borderId="4065">
      <alignment horizontal="right" vertical="center"/>
      <protection locked="0"/>
    </xf>
    <xf numFmtId="234" fontId="35" fillId="0" borderId="4065">
      <alignment horizontal="right" vertical="center"/>
      <protection locked="0"/>
    </xf>
    <xf numFmtId="235" fontId="35" fillId="0" borderId="4065">
      <alignment horizontal="right" vertical="center"/>
      <protection locked="0"/>
    </xf>
    <xf numFmtId="236" fontId="35" fillId="0" borderId="4065">
      <alignment horizontal="right" vertical="center"/>
      <protection locked="0"/>
    </xf>
    <xf numFmtId="0" fontId="103" fillId="38" borderId="4066"/>
    <xf numFmtId="234" fontId="35" fillId="0" borderId="4137">
      <alignment horizontal="center" vertical="center"/>
      <protection locked="0"/>
    </xf>
    <xf numFmtId="244" fontId="85" fillId="0" borderId="4091"/>
    <xf numFmtId="274" fontId="35" fillId="0" borderId="4068"/>
    <xf numFmtId="237" fontId="35" fillId="0" borderId="4148">
      <alignment horizontal="right" vertical="center"/>
      <protection locked="0"/>
    </xf>
    <xf numFmtId="0" fontId="85" fillId="0" borderId="4069"/>
    <xf numFmtId="311" fontId="219" fillId="0" borderId="4060" applyBorder="0">
      <protection locked="0"/>
    </xf>
    <xf numFmtId="0" fontId="35" fillId="0" borderId="3439" applyFill="0">
      <alignment horizontal="center" vertical="center"/>
    </xf>
    <xf numFmtId="232" fontId="35" fillId="0" borderId="4186">
      <alignment horizontal="right" vertical="center"/>
      <protection locked="0"/>
    </xf>
    <xf numFmtId="237" fontId="35" fillId="0" borderId="4137">
      <alignment horizontal="right" vertical="center"/>
      <protection locked="0"/>
    </xf>
    <xf numFmtId="4" fontId="27" fillId="19" borderId="4106" applyNumberFormat="0" applyProtection="0">
      <alignment horizontal="left" vertical="center" indent="1"/>
    </xf>
    <xf numFmtId="0" fontId="115" fillId="18" borderId="3446" applyProtection="0">
      <alignment horizontal="right"/>
      <protection locked="0"/>
    </xf>
    <xf numFmtId="0" fontId="95" fillId="0" borderId="4136" applyNumberFormat="0" applyFill="0" applyAlignment="0" applyProtection="0"/>
    <xf numFmtId="274" fontId="35" fillId="0" borderId="4140"/>
    <xf numFmtId="4" fontId="27" fillId="19" borderId="4166" applyNumberFormat="0" applyProtection="0">
      <alignment horizontal="left" vertical="center" indent="1"/>
    </xf>
    <xf numFmtId="311" fontId="219" fillId="0" borderId="4072"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160" applyNumberFormat="0" applyFill="0" applyAlignment="0" applyProtection="0"/>
    <xf numFmtId="0" fontId="35" fillId="0" borderId="4137">
      <alignment vertical="center"/>
      <protection locked="0"/>
    </xf>
    <xf numFmtId="235" fontId="35" fillId="0" borderId="4161">
      <alignment horizontal="right" vertical="center"/>
      <protection locked="0"/>
    </xf>
    <xf numFmtId="4" fontId="27" fillId="19" borderId="4082" applyNumberFormat="0" applyProtection="0">
      <alignment horizontal="left" vertical="center" indent="1"/>
    </xf>
    <xf numFmtId="15" fontId="35" fillId="0" borderId="4101">
      <alignment horizontal="center" vertical="center"/>
      <protection locked="0"/>
    </xf>
    <xf numFmtId="0" fontId="92" fillId="0" borderId="3439" applyFill="0">
      <alignment horizontal="center" vertical="center"/>
    </xf>
    <xf numFmtId="244" fontId="85" fillId="0" borderId="4188"/>
    <xf numFmtId="0" fontId="103" fillId="38" borderId="4187"/>
    <xf numFmtId="0" fontId="95" fillId="0" borderId="4076" applyNumberFormat="0" applyFill="0" applyAlignment="0" applyProtection="0"/>
    <xf numFmtId="232" fontId="35" fillId="0" borderId="4077">
      <alignment horizontal="center" vertical="center"/>
      <protection locked="0"/>
    </xf>
    <xf numFmtId="15" fontId="35" fillId="0" borderId="4077">
      <alignment horizontal="center" vertical="center"/>
      <protection locked="0"/>
    </xf>
    <xf numFmtId="233" fontId="35" fillId="0" borderId="4077">
      <alignment horizontal="center" vertical="center"/>
      <protection locked="0"/>
    </xf>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2" fontId="35" fillId="0" borderId="4077">
      <alignment horizontal="right" vertical="center"/>
      <protection locked="0"/>
    </xf>
    <xf numFmtId="237" fontId="35" fillId="0" borderId="4077">
      <alignment horizontal="right" vertical="center"/>
      <protection locked="0"/>
    </xf>
    <xf numFmtId="233"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0" fontId="103" fillId="38" borderId="4078"/>
    <xf numFmtId="0" fontId="110" fillId="43" borderId="3439" applyNumberFormat="0" applyFont="0" applyAlignment="0" applyProtection="0"/>
    <xf numFmtId="274" fontId="35" fillId="0" borderId="4080"/>
    <xf numFmtId="0" fontId="85" fillId="0" borderId="4081"/>
    <xf numFmtId="0" fontId="148" fillId="0" borderId="4074" applyNumberFormat="0" applyAlignment="0" applyProtection="0">
      <alignment horizontal="left" vertical="center"/>
    </xf>
    <xf numFmtId="323" fontId="3" fillId="23" borderId="4073" applyFill="0" applyBorder="0" applyAlignment="0">
      <alignment horizontal="centerContinuous"/>
    </xf>
    <xf numFmtId="311" fontId="219" fillId="0" borderId="4072" applyBorder="0">
      <protection locked="0"/>
    </xf>
    <xf numFmtId="235" fontId="35" fillId="0" borderId="4148">
      <alignment horizontal="center" vertical="center"/>
      <protection locked="0"/>
    </xf>
    <xf numFmtId="0" fontId="148" fillId="0" borderId="4134" applyNumberFormat="0" applyAlignment="0" applyProtection="0">
      <alignment horizontal="left" vertical="center"/>
    </xf>
    <xf numFmtId="236" fontId="35" fillId="0" borderId="4148">
      <alignment horizontal="right" vertical="center"/>
      <protection locked="0"/>
    </xf>
    <xf numFmtId="15" fontId="35" fillId="0" borderId="4186">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0" fontId="35" fillId="0" borderId="4089">
      <alignment vertical="center"/>
      <protection locked="0"/>
    </xf>
    <xf numFmtId="232" fontId="35" fillId="0" borderId="4089">
      <alignment horizontal="right" vertical="center"/>
      <protection locked="0"/>
    </xf>
    <xf numFmtId="237" fontId="35" fillId="0" borderId="4089">
      <alignment horizontal="right" vertical="center"/>
      <protection locked="0"/>
    </xf>
    <xf numFmtId="233"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0" fontId="103" fillId="38" borderId="4090"/>
    <xf numFmtId="244" fontId="85" fillId="0" borderId="4091"/>
    <xf numFmtId="240" fontId="26" fillId="0" borderId="4135" applyFill="0"/>
    <xf numFmtId="240" fontId="26" fillId="0" borderId="4111" applyFill="0"/>
    <xf numFmtId="274" fontId="35" fillId="0" borderId="4092"/>
    <xf numFmtId="232" fontId="35" fillId="0" borderId="4148">
      <alignment horizontal="center" vertical="center"/>
      <protection locked="0"/>
    </xf>
    <xf numFmtId="0" fontId="85" fillId="0" borderId="4093"/>
    <xf numFmtId="234" fontId="35" fillId="0" borderId="4148">
      <alignment horizontal="right" vertical="center"/>
      <protection locked="0"/>
    </xf>
    <xf numFmtId="0" fontId="85" fillId="0" borderId="4152"/>
    <xf numFmtId="0" fontId="148" fillId="0" borderId="4110" applyNumberFormat="0" applyAlignment="0" applyProtection="0">
      <alignment horizontal="left" vertical="center"/>
    </xf>
    <xf numFmtId="235" fontId="35" fillId="0" borderId="4161">
      <alignment horizontal="center" vertical="center"/>
      <protection locked="0"/>
    </xf>
    <xf numFmtId="233" fontId="35" fillId="0" borderId="4137">
      <alignment horizontal="right" vertical="center"/>
      <protection locked="0"/>
    </xf>
    <xf numFmtId="235" fontId="35" fillId="0" borderId="4148">
      <alignment horizontal="right" vertical="center"/>
      <protection locked="0"/>
    </xf>
    <xf numFmtId="311" fontId="219" fillId="0" borderId="4108" applyBorder="0">
      <protection locked="0"/>
    </xf>
    <xf numFmtId="232" fontId="35" fillId="0" borderId="4148">
      <alignment horizontal="center" vertical="center"/>
      <protection locked="0"/>
    </xf>
    <xf numFmtId="244" fontId="85" fillId="0" borderId="4139"/>
    <xf numFmtId="237" fontId="35" fillId="0" borderId="4137">
      <alignment horizontal="right" vertical="center"/>
      <protection locked="0"/>
    </xf>
    <xf numFmtId="0" fontId="95" fillId="0" borderId="4136" applyNumberFormat="0" applyFill="0" applyAlignment="0" applyProtection="0"/>
    <xf numFmtId="233" fontId="35" fillId="0" borderId="4137">
      <alignment horizontal="center" vertical="center"/>
      <protection locked="0"/>
    </xf>
    <xf numFmtId="235" fontId="35" fillId="0" borderId="4137">
      <alignment horizontal="right" vertical="center"/>
      <protection locked="0"/>
    </xf>
    <xf numFmtId="244" fontId="85" fillId="0" borderId="4175"/>
    <xf numFmtId="4" fontId="27" fillId="19" borderId="4106" applyNumberFormat="0" applyProtection="0">
      <alignment horizontal="left" vertical="center" indent="1"/>
    </xf>
    <xf numFmtId="0" fontId="85" fillId="0" borderId="4141"/>
    <xf numFmtId="235" fontId="35" fillId="0" borderId="4161">
      <alignment horizontal="right" vertical="center"/>
      <protection locked="0"/>
    </xf>
    <xf numFmtId="311" fontId="219" fillId="0" borderId="4084" applyBorder="0">
      <protection locked="0"/>
    </xf>
    <xf numFmtId="274" fontId="35" fillId="0" borderId="4117"/>
    <xf numFmtId="244" fontId="85" fillId="0" borderId="4103"/>
    <xf numFmtId="4" fontId="27" fillId="19" borderId="4094" applyNumberFormat="0" applyProtection="0">
      <alignment horizontal="left" vertical="center" indent="1"/>
    </xf>
    <xf numFmtId="233" fontId="35" fillId="0" borderId="4137">
      <alignment horizontal="right" vertical="center"/>
      <protection locked="0"/>
    </xf>
    <xf numFmtId="233" fontId="35" fillId="0" borderId="4148">
      <alignment horizontal="center" vertical="center"/>
      <protection locked="0"/>
    </xf>
    <xf numFmtId="0" fontId="35" fillId="0" borderId="3446" applyNumberFormat="0" applyFill="0" applyAlignment="0" applyProtection="0"/>
    <xf numFmtId="0" fontId="95" fillId="0" borderId="4088" applyNumberFormat="0" applyFill="0" applyAlignment="0" applyProtection="0"/>
    <xf numFmtId="232" fontId="35" fillId="0" borderId="4089">
      <alignment horizontal="center" vertical="center"/>
      <protection locked="0"/>
    </xf>
    <xf numFmtId="15" fontId="35" fillId="0" borderId="4089">
      <alignment horizontal="center" vertical="center"/>
      <protection locked="0"/>
    </xf>
    <xf numFmtId="233" fontId="35" fillId="0" borderId="4089">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0" fontId="35" fillId="0" borderId="4089">
      <alignment vertical="center"/>
      <protection locked="0"/>
    </xf>
    <xf numFmtId="232" fontId="35" fillId="0" borderId="4089">
      <alignment horizontal="right" vertical="center"/>
      <protection locked="0"/>
    </xf>
    <xf numFmtId="237" fontId="35" fillId="0" borderId="4089">
      <alignment horizontal="right" vertical="center"/>
      <protection locked="0"/>
    </xf>
    <xf numFmtId="233"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0" fontId="103" fillId="38" borderId="4090"/>
    <xf numFmtId="274" fontId="35" fillId="0" borderId="4140"/>
    <xf numFmtId="274" fontId="35" fillId="0" borderId="4092"/>
    <xf numFmtId="15" fontId="35" fillId="0" borderId="4173">
      <alignment horizontal="center" vertical="center"/>
      <protection locked="0"/>
    </xf>
    <xf numFmtId="236" fontId="35" fillId="0" borderId="4148">
      <alignment horizontal="center" vertical="center"/>
      <protection locked="0"/>
    </xf>
    <xf numFmtId="0" fontId="85" fillId="0" borderId="4093"/>
    <xf numFmtId="0" fontId="103" fillId="38" borderId="4138"/>
    <xf numFmtId="311" fontId="219" fillId="0" borderId="4084" applyBorder="0">
      <protection locked="0"/>
    </xf>
    <xf numFmtId="236" fontId="35" fillId="0" borderId="4148">
      <alignment horizontal="center" vertical="center"/>
      <protection locked="0"/>
    </xf>
    <xf numFmtId="15" fontId="35" fillId="0" borderId="4173">
      <alignment horizontal="center" vertical="center"/>
      <protection locked="0"/>
    </xf>
    <xf numFmtId="4" fontId="27" fillId="19" borderId="4130" applyNumberFormat="0" applyProtection="0">
      <alignment horizontal="left" vertical="center" indent="1"/>
    </xf>
    <xf numFmtId="4" fontId="27" fillId="19" borderId="4178" applyNumberFormat="0" applyProtection="0">
      <alignment horizontal="left" vertical="center" indent="1"/>
    </xf>
    <xf numFmtId="274" fontId="35" fillId="0" borderId="4151"/>
    <xf numFmtId="233" fontId="35" fillId="0" borderId="4173">
      <alignment horizontal="right" vertical="center"/>
      <protection locked="0"/>
    </xf>
    <xf numFmtId="0" fontId="91" fillId="0" borderId="3446" applyNumberFormat="0" applyFill="0" applyBorder="0" applyAlignment="0" applyProtection="0"/>
    <xf numFmtId="233" fontId="35" fillId="0" borderId="4125">
      <alignment horizontal="center" vertical="center"/>
      <protection locked="0"/>
    </xf>
    <xf numFmtId="311" fontId="219" fillId="0" borderId="4096" applyBorder="0">
      <protection locked="0"/>
    </xf>
    <xf numFmtId="235" fontId="35" fillId="0" borderId="4125">
      <alignment horizontal="right" vertical="center"/>
      <protection locked="0"/>
    </xf>
    <xf numFmtId="274" fontId="35" fillId="0" borderId="4176"/>
    <xf numFmtId="0" fontId="85" fillId="0" borderId="4177"/>
    <xf numFmtId="4" fontId="27" fillId="19" borderId="4106" applyNumberFormat="0" applyProtection="0">
      <alignment horizontal="left" vertical="center" indent="1"/>
    </xf>
    <xf numFmtId="0" fontId="103" fillId="38" borderId="4162"/>
    <xf numFmtId="0" fontId="95" fillId="0" borderId="4172" applyNumberFormat="0" applyFill="0" applyAlignment="0" applyProtection="0"/>
    <xf numFmtId="0" fontId="95" fillId="0" borderId="4100" applyNumberFormat="0" applyFill="0" applyAlignment="0" applyProtection="0"/>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7"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0" fontId="103" fillId="38" borderId="4102"/>
    <xf numFmtId="274" fontId="35" fillId="0" borderId="4104"/>
    <xf numFmtId="0" fontId="85" fillId="0" borderId="4105"/>
    <xf numFmtId="244" fontId="85" fillId="0" borderId="4150"/>
    <xf numFmtId="323" fontId="3" fillId="23" borderId="4097" applyFill="0" applyBorder="0" applyAlignment="0">
      <alignment horizontal="centerContinuous"/>
    </xf>
    <xf numFmtId="311" fontId="219" fillId="0" borderId="4096" applyBorder="0">
      <protection locked="0"/>
    </xf>
    <xf numFmtId="0" fontId="148" fillId="0" borderId="4145" applyNumberFormat="0" applyAlignment="0" applyProtection="0">
      <alignment horizontal="left" vertical="center"/>
    </xf>
    <xf numFmtId="233" fontId="35" fillId="0" borderId="4137">
      <alignment horizontal="right" vertical="center"/>
      <protection locked="0"/>
    </xf>
    <xf numFmtId="0" fontId="85" fillId="0" borderId="4177"/>
    <xf numFmtId="4" fontId="27" fillId="19" borderId="4184" applyNumberFormat="0" applyProtection="0">
      <alignment horizontal="left" vertical="center" indent="1"/>
    </xf>
    <xf numFmtId="235" fontId="35" fillId="0" borderId="4161">
      <alignment horizontal="center" vertical="center"/>
      <protection locked="0"/>
    </xf>
    <xf numFmtId="4" fontId="27" fillId="19" borderId="4142" applyNumberFormat="0" applyProtection="0">
      <alignment horizontal="left" vertical="center" indent="1"/>
    </xf>
    <xf numFmtId="311" fontId="219" fillId="0" borderId="4108" applyBorder="0">
      <protection locked="0"/>
    </xf>
    <xf numFmtId="274" fontId="35" fillId="0" borderId="4140"/>
    <xf numFmtId="4" fontId="27" fillId="19" borderId="4112" applyNumberFormat="0" applyProtection="0">
      <alignment horizontal="left" vertical="center" indent="1"/>
    </xf>
    <xf numFmtId="15" fontId="35" fillId="0" borderId="4148">
      <alignment horizontal="center" vertical="center"/>
      <protection locked="0"/>
    </xf>
    <xf numFmtId="0" fontId="35" fillId="0" borderId="4173">
      <alignment vertical="center"/>
      <protection locked="0"/>
    </xf>
    <xf numFmtId="234" fontId="35" fillId="0" borderId="4137">
      <alignment horizontal="center" vertical="center"/>
      <protection locked="0"/>
    </xf>
    <xf numFmtId="0" fontId="95" fillId="0" borderId="4113" applyNumberFormat="0" applyFill="0" applyAlignment="0" applyProtection="0"/>
    <xf numFmtId="232" fontId="35" fillId="0" borderId="4114">
      <alignment horizontal="center" vertical="center"/>
      <protection locked="0"/>
    </xf>
    <xf numFmtId="15" fontId="35" fillId="0" borderId="4114">
      <alignment horizontal="center" vertical="center"/>
      <protection locked="0"/>
    </xf>
    <xf numFmtId="233" fontId="35" fillId="0" borderId="4114">
      <alignment horizontal="center" vertical="center"/>
      <protection locked="0"/>
    </xf>
    <xf numFmtId="234" fontId="35" fillId="0" borderId="4114">
      <alignment horizontal="center" vertical="center"/>
      <protection locked="0"/>
    </xf>
    <xf numFmtId="235" fontId="35" fillId="0" borderId="4114">
      <alignment horizontal="center" vertical="center"/>
      <protection locked="0"/>
    </xf>
    <xf numFmtId="236" fontId="35" fillId="0" borderId="4114">
      <alignment horizontal="center" vertical="center"/>
      <protection locked="0"/>
    </xf>
    <xf numFmtId="0" fontId="35" fillId="0" borderId="4114">
      <alignment vertical="center"/>
      <protection locked="0"/>
    </xf>
    <xf numFmtId="232" fontId="35" fillId="0" borderId="4114">
      <alignment horizontal="right" vertical="center"/>
      <protection locked="0"/>
    </xf>
    <xf numFmtId="237" fontId="35" fillId="0" borderId="4114">
      <alignment horizontal="right" vertical="center"/>
      <protection locked="0"/>
    </xf>
    <xf numFmtId="233" fontId="35" fillId="0" borderId="4114">
      <alignment horizontal="right" vertical="center"/>
      <protection locked="0"/>
    </xf>
    <xf numFmtId="234" fontId="35" fillId="0" borderId="4114">
      <alignment horizontal="right" vertical="center"/>
      <protection locked="0"/>
    </xf>
    <xf numFmtId="235" fontId="35" fillId="0" borderId="4114">
      <alignment horizontal="right" vertical="center"/>
      <protection locked="0"/>
    </xf>
    <xf numFmtId="236" fontId="35" fillId="0" borderId="4114">
      <alignment horizontal="right" vertical="center"/>
      <protection locked="0"/>
    </xf>
    <xf numFmtId="0" fontId="103" fillId="38" borderId="4115"/>
    <xf numFmtId="274" fontId="35" fillId="0" borderId="4117"/>
    <xf numFmtId="0" fontId="85" fillId="0" borderId="4141"/>
    <xf numFmtId="0" fontId="85" fillId="0" borderId="4118"/>
    <xf numFmtId="311" fontId="219" fillId="0" borderId="4108" applyBorder="0">
      <protection locked="0"/>
    </xf>
    <xf numFmtId="323" fontId="3" fillId="23" borderId="4181" applyFill="0" applyBorder="0" applyAlignment="0">
      <alignment horizontal="centerContinuous"/>
    </xf>
    <xf numFmtId="232" fontId="35" fillId="0" borderId="4148">
      <alignment horizontal="right" vertical="center"/>
      <protection locked="0"/>
    </xf>
    <xf numFmtId="0" fontId="85" fillId="0" borderId="4165"/>
    <xf numFmtId="4" fontId="27" fillId="19" borderId="4130" applyNumberFormat="0" applyProtection="0">
      <alignment horizontal="left" vertical="center" indent="1"/>
    </xf>
    <xf numFmtId="0" fontId="95" fillId="0" borderId="4172" applyNumberFormat="0" applyFill="0" applyAlignment="0" applyProtection="0"/>
    <xf numFmtId="234" fontId="35" fillId="0" borderId="4161">
      <alignment horizontal="right" vertical="center"/>
      <protection locked="0"/>
    </xf>
    <xf numFmtId="233" fontId="35" fillId="0" borderId="4173">
      <alignment horizontal="center" vertical="center"/>
      <protection locked="0"/>
    </xf>
    <xf numFmtId="15" fontId="35" fillId="0" borderId="4161">
      <alignment horizontal="center" vertical="center"/>
      <protection locked="0"/>
    </xf>
    <xf numFmtId="236" fontId="35" fillId="0" borderId="4173">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0" fontId="103" fillId="38" borderId="4126"/>
    <xf numFmtId="0" fontId="103" fillId="38" borderId="4149"/>
    <xf numFmtId="49" fontId="100" fillId="47" borderId="3439">
      <alignment horizontal="center"/>
    </xf>
    <xf numFmtId="240" fontId="26" fillId="0" borderId="4123" applyFill="0"/>
    <xf numFmtId="274" fontId="35" fillId="0" borderId="4128"/>
    <xf numFmtId="0" fontId="85" fillId="0" borderId="4129"/>
    <xf numFmtId="0" fontId="148" fillId="0" borderId="4122" applyNumberFormat="0" applyAlignment="0" applyProtection="0">
      <alignment horizontal="left" vertical="center"/>
    </xf>
    <xf numFmtId="323" fontId="3" fillId="23" borderId="4121" applyFill="0" applyBorder="0" applyAlignment="0">
      <alignment horizontal="centerContinuous"/>
    </xf>
    <xf numFmtId="311" fontId="219" fillId="0" borderId="4120" applyBorder="0">
      <protection locked="0"/>
    </xf>
    <xf numFmtId="311" fontId="219" fillId="0" borderId="4168" applyBorder="0">
      <protection locked="0"/>
    </xf>
    <xf numFmtId="0" fontId="95" fillId="0" borderId="4136" applyNumberFormat="0" applyFill="0" applyAlignment="0" applyProtection="0"/>
    <xf numFmtId="234" fontId="35" fillId="0" borderId="4137">
      <alignment horizontal="center" vertical="center"/>
      <protection locked="0"/>
    </xf>
    <xf numFmtId="311" fontId="219" fillId="0" borderId="4132" applyBorder="0">
      <protection locked="0"/>
    </xf>
    <xf numFmtId="236" fontId="35" fillId="0" borderId="4137">
      <alignment horizontal="right" vertical="center"/>
      <protection locked="0"/>
    </xf>
    <xf numFmtId="4" fontId="27" fillId="19" borderId="4142" applyNumberFormat="0" applyProtection="0">
      <alignment horizontal="left" vertical="center" indent="1"/>
    </xf>
    <xf numFmtId="235" fontId="35" fillId="0" borderId="4173">
      <alignment horizontal="center" vertical="center"/>
      <protection locked="0"/>
    </xf>
    <xf numFmtId="235" fontId="35" fillId="0" borderId="4148">
      <alignment horizontal="center" vertical="center"/>
      <protection locked="0"/>
    </xf>
    <xf numFmtId="236" fontId="35" fillId="0" borderId="4148">
      <alignment horizontal="right" vertical="center"/>
      <protection locked="0"/>
    </xf>
    <xf numFmtId="0" fontId="95" fillId="0" borderId="4136" applyNumberFormat="0" applyFill="0" applyAlignment="0" applyProtection="0"/>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0" fontId="103" fillId="38" borderId="4138"/>
    <xf numFmtId="274" fontId="35" fillId="0" borderId="4140"/>
    <xf numFmtId="0" fontId="85" fillId="0" borderId="4141"/>
    <xf numFmtId="0" fontId="103" fillId="38" borderId="4149"/>
    <xf numFmtId="311" fontId="219" fillId="0" borderId="4132" applyBorder="0">
      <protection locked="0"/>
    </xf>
    <xf numFmtId="235" fontId="35" fillId="0" borderId="4161">
      <alignment horizontal="center" vertical="center"/>
      <protection locked="0"/>
    </xf>
    <xf numFmtId="0" fontId="35" fillId="0" borderId="4161">
      <alignment vertical="center"/>
      <protection locked="0"/>
    </xf>
    <xf numFmtId="237" fontId="35" fillId="0" borderId="4161">
      <alignment horizontal="right" vertical="center"/>
      <protection locked="0"/>
    </xf>
    <xf numFmtId="234" fontId="35" fillId="0" borderId="4161">
      <alignment horizontal="right" vertical="center"/>
      <protection locked="0"/>
    </xf>
    <xf numFmtId="236" fontId="35" fillId="0" borderId="4161">
      <alignment horizontal="right" vertical="center"/>
      <protection locked="0"/>
    </xf>
    <xf numFmtId="270" fontId="115" fillId="46" borderId="3446">
      <protection hidden="1"/>
    </xf>
    <xf numFmtId="274" fontId="35" fillId="0" borderId="4189"/>
    <xf numFmtId="311" fontId="219" fillId="0" borderId="4132" applyBorder="0">
      <protection locked="0"/>
    </xf>
    <xf numFmtId="235"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4" fontId="27" fillId="19" borderId="4142" applyNumberFormat="0" applyProtection="0">
      <alignment horizontal="left" vertical="center" indent="1"/>
    </xf>
    <xf numFmtId="0" fontId="147" fillId="10" borderId="3117">
      <alignment horizontal="right"/>
    </xf>
    <xf numFmtId="0" fontId="148" fillId="0" borderId="3487">
      <alignment horizontal="left" vertical="center"/>
    </xf>
    <xf numFmtId="274" fontId="35" fillId="0" borderId="4151"/>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2" fontId="35" fillId="0" borderId="4148">
      <alignment horizontal="center" vertical="center"/>
      <protection locked="0"/>
    </xf>
    <xf numFmtId="0" fontId="35" fillId="0" borderId="4148">
      <alignment vertical="center"/>
      <protection locked="0"/>
    </xf>
    <xf numFmtId="235" fontId="35" fillId="0" borderId="4148">
      <alignment horizontal="right" vertical="center"/>
      <protection locked="0"/>
    </xf>
    <xf numFmtId="240" fontId="26" fillId="0" borderId="4159" applyFill="0"/>
    <xf numFmtId="274" fontId="35" fillId="0" borderId="4140"/>
    <xf numFmtId="0" fontId="85" fillId="0" borderId="4141"/>
    <xf numFmtId="233" fontId="35" fillId="0" borderId="4173">
      <alignment horizontal="right" vertical="center"/>
      <protection locked="0"/>
    </xf>
    <xf numFmtId="235" fontId="35" fillId="0" borderId="4186">
      <alignment horizontal="center" vertical="center"/>
      <protection locked="0"/>
    </xf>
    <xf numFmtId="311" fontId="219" fillId="0" borderId="4132" applyBorder="0">
      <protection locked="0"/>
    </xf>
    <xf numFmtId="4" fontId="27" fillId="19" borderId="4142" applyNumberFormat="0" applyProtection="0">
      <alignment horizontal="left" vertical="center" indent="1"/>
    </xf>
    <xf numFmtId="3" fontId="79" fillId="10" borderId="3439" applyFont="0" applyAlignment="0" applyProtection="0"/>
    <xf numFmtId="0" fontId="95" fillId="0" borderId="4136" applyNumberFormat="0" applyFill="0" applyAlignment="0" applyProtection="0"/>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3" fontId="35" fillId="0" borderId="4173">
      <alignment horizontal="center" vertical="center"/>
      <protection locked="0"/>
    </xf>
    <xf numFmtId="0" fontId="103" fillId="38" borderId="4138"/>
    <xf numFmtId="235" fontId="35" fillId="0" borderId="4173">
      <alignment horizontal="right" vertical="center"/>
      <protection locked="0"/>
    </xf>
    <xf numFmtId="274" fontId="35" fillId="0" borderId="4140"/>
    <xf numFmtId="0" fontId="85" fillId="0" borderId="4141"/>
    <xf numFmtId="0" fontId="148" fillId="0" borderId="4134" applyNumberFormat="0" applyAlignment="0" applyProtection="0">
      <alignment horizontal="left" vertical="center"/>
    </xf>
    <xf numFmtId="323" fontId="3" fillId="23" borderId="4133" applyFill="0" applyBorder="0" applyAlignment="0">
      <alignment horizontal="centerContinuous"/>
    </xf>
    <xf numFmtId="0" fontId="35" fillId="0" borderId="4148">
      <alignment vertical="center"/>
      <protection locked="0"/>
    </xf>
    <xf numFmtId="232" fontId="35" fillId="0" borderId="4173">
      <alignment horizontal="right" vertical="center"/>
      <protection locked="0"/>
    </xf>
    <xf numFmtId="49" fontId="36" fillId="0" borderId="3459"/>
    <xf numFmtId="0" fontId="95" fillId="0" borderId="4185" applyNumberFormat="0" applyFill="0" applyAlignment="0" applyProtection="0"/>
    <xf numFmtId="233" fontId="35" fillId="0" borderId="4186">
      <alignment horizontal="center" vertical="center"/>
      <protection locked="0"/>
    </xf>
    <xf numFmtId="236" fontId="35" fillId="0" borderId="4186">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4154" applyBorder="0">
      <protection locked="0"/>
    </xf>
    <xf numFmtId="269" fontId="115" fillId="45" borderId="3446">
      <protection hidden="1"/>
    </xf>
    <xf numFmtId="202" fontId="115" fillId="18" borderId="3446">
      <alignment horizontal="right"/>
      <protection hidden="1"/>
    </xf>
    <xf numFmtId="4" fontId="27" fillId="19" borderId="4153" applyNumberFormat="0" applyProtection="0">
      <alignment horizontal="left" vertical="center" indent="1"/>
    </xf>
    <xf numFmtId="49" fontId="36" fillId="0" borderId="3459"/>
    <xf numFmtId="0" fontId="85" fillId="0" borderId="4177"/>
    <xf numFmtId="0" fontId="95" fillId="0" borderId="4147" applyNumberFormat="0" applyFill="0" applyAlignment="0" applyProtection="0"/>
    <xf numFmtId="232" fontId="35" fillId="0" borderId="4148">
      <alignment horizontal="center" vertical="center"/>
      <protection locked="0"/>
    </xf>
    <xf numFmtId="15" fontId="35" fillId="0" borderId="4148">
      <alignment horizontal="center" vertical="center"/>
      <protection locked="0"/>
    </xf>
    <xf numFmtId="233"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0" fontId="103" fillId="38" borderId="4149"/>
    <xf numFmtId="244" fontId="85" fillId="0" borderId="4163"/>
    <xf numFmtId="269" fontId="115" fillId="45" borderId="3446">
      <protection hidden="1"/>
    </xf>
    <xf numFmtId="240" fontId="26" fillId="0" borderId="4146" applyFill="0"/>
    <xf numFmtId="274" fontId="35" fillId="0" borderId="4151"/>
    <xf numFmtId="0" fontId="85" fillId="0" borderId="4152"/>
    <xf numFmtId="0" fontId="148" fillId="0" borderId="4145" applyNumberFormat="0" applyAlignment="0" applyProtection="0">
      <alignment horizontal="left" vertical="center"/>
    </xf>
    <xf numFmtId="323" fontId="3" fillId="23" borderId="4144" applyFill="0" applyBorder="0" applyAlignment="0">
      <alignment horizontal="centerContinuous"/>
    </xf>
    <xf numFmtId="311" fontId="219" fillId="0" borderId="4154" applyBorder="0">
      <protection locked="0"/>
    </xf>
    <xf numFmtId="311" fontId="219" fillId="0" borderId="4154" applyBorder="0">
      <protection locked="0"/>
    </xf>
    <xf numFmtId="233" fontId="35" fillId="0" borderId="4173">
      <alignment horizontal="right" vertical="center"/>
      <protection locked="0"/>
    </xf>
    <xf numFmtId="235" fontId="35" fillId="0" borderId="4173">
      <alignment horizontal="right" vertical="center"/>
      <protection locked="0"/>
    </xf>
    <xf numFmtId="4" fontId="27" fillId="19" borderId="4153" applyNumberFormat="0" applyProtection="0">
      <alignment horizontal="left" vertical="center" indent="1"/>
    </xf>
    <xf numFmtId="232" fontId="35" fillId="0" borderId="4173">
      <alignment horizontal="center" vertical="center"/>
      <protection locked="0"/>
    </xf>
    <xf numFmtId="234" fontId="35" fillId="0" borderId="4173">
      <alignment horizontal="center" vertical="center"/>
      <protection locked="0"/>
    </xf>
    <xf numFmtId="0" fontId="35" fillId="0" borderId="4173">
      <alignment vertical="center"/>
      <protection locked="0"/>
    </xf>
    <xf numFmtId="0" fontId="95" fillId="0" borderId="4172" applyNumberFormat="0" applyFill="0" applyAlignment="0" applyProtection="0"/>
    <xf numFmtId="0" fontId="95" fillId="0" borderId="4147" applyNumberFormat="0" applyFill="0" applyAlignment="0" applyProtection="0"/>
    <xf numFmtId="232" fontId="35" fillId="0" borderId="4148">
      <alignment horizontal="center" vertical="center"/>
      <protection locked="0"/>
    </xf>
    <xf numFmtId="15" fontId="35" fillId="0" borderId="4148">
      <alignment horizontal="center" vertical="center"/>
      <protection locked="0"/>
    </xf>
    <xf numFmtId="233"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0" fontId="103" fillId="38" borderId="4149"/>
    <xf numFmtId="274" fontId="35" fillId="0" borderId="4151"/>
    <xf numFmtId="0" fontId="85" fillId="0" borderId="4152"/>
    <xf numFmtId="311" fontId="219" fillId="0" borderId="4154" applyBorder="0">
      <protection locked="0"/>
    </xf>
    <xf numFmtId="0" fontId="115" fillId="18" borderId="3446" applyProtection="0">
      <alignment horizontal="right"/>
      <protection locked="0"/>
    </xf>
    <xf numFmtId="311" fontId="219" fillId="0" borderId="4156" applyBorder="0">
      <protection locked="0"/>
    </xf>
    <xf numFmtId="0" fontId="59" fillId="74" borderId="3466">
      <alignment horizontal="left" vertical="center" wrapText="1"/>
    </xf>
    <xf numFmtId="235" fontId="35" fillId="0" borderId="4173">
      <alignment horizontal="center" vertical="center"/>
      <protection locked="0"/>
    </xf>
    <xf numFmtId="4" fontId="27" fillId="19" borderId="4166" applyNumberFormat="0" applyProtection="0">
      <alignment horizontal="left" vertical="center" indent="1"/>
    </xf>
    <xf numFmtId="0" fontId="95" fillId="0" borderId="4160" applyNumberFormat="0" applyFill="0" applyAlignment="0" applyProtection="0"/>
    <xf numFmtId="232" fontId="35" fillId="0" borderId="4161">
      <alignment horizontal="center" vertical="center"/>
      <protection locked="0"/>
    </xf>
    <xf numFmtId="15" fontId="35" fillId="0" borderId="4161">
      <alignment horizontal="center" vertical="center"/>
      <protection locked="0"/>
    </xf>
    <xf numFmtId="233" fontId="35" fillId="0" borderId="4161">
      <alignment horizontal="center" vertical="center"/>
      <protection locked="0"/>
    </xf>
    <xf numFmtId="234" fontId="35" fillId="0" borderId="4161">
      <alignment horizontal="center" vertical="center"/>
      <protection locked="0"/>
    </xf>
    <xf numFmtId="235" fontId="35" fillId="0" borderId="4161">
      <alignment horizontal="center" vertical="center"/>
      <protection locked="0"/>
    </xf>
    <xf numFmtId="236" fontId="35" fillId="0" borderId="4161">
      <alignment horizontal="center" vertical="center"/>
      <protection locked="0"/>
    </xf>
    <xf numFmtId="0" fontId="35" fillId="0" borderId="4161">
      <alignment vertical="center"/>
      <protection locked="0"/>
    </xf>
    <xf numFmtId="232" fontId="35" fillId="0" borderId="4161">
      <alignment horizontal="right" vertical="center"/>
      <protection locked="0"/>
    </xf>
    <xf numFmtId="237" fontId="35" fillId="0" borderId="4161">
      <alignment horizontal="right" vertical="center"/>
      <protection locked="0"/>
    </xf>
    <xf numFmtId="233" fontId="35" fillId="0" borderId="4161">
      <alignment horizontal="right" vertical="center"/>
      <protection locked="0"/>
    </xf>
    <xf numFmtId="234" fontId="35" fillId="0" borderId="4161">
      <alignment horizontal="right" vertical="center"/>
      <protection locked="0"/>
    </xf>
    <xf numFmtId="235" fontId="35" fillId="0" borderId="4161">
      <alignment horizontal="right" vertical="center"/>
      <protection locked="0"/>
    </xf>
    <xf numFmtId="236" fontId="35" fillId="0" borderId="4161">
      <alignment horizontal="right" vertical="center"/>
      <protection locked="0"/>
    </xf>
    <xf numFmtId="0" fontId="103" fillId="38" borderId="4162"/>
    <xf numFmtId="240" fontId="26" fillId="0" borderId="4159" applyFill="0"/>
    <xf numFmtId="274" fontId="35" fillId="0" borderId="4164"/>
    <xf numFmtId="0" fontId="85" fillId="0" borderId="4165"/>
    <xf numFmtId="0" fontId="148" fillId="0" borderId="4158" applyNumberFormat="0" applyAlignment="0" applyProtection="0">
      <alignment horizontal="left" vertical="center"/>
    </xf>
    <xf numFmtId="323" fontId="3" fillId="23" borderId="4157" applyFill="0" applyBorder="0" applyAlignment="0">
      <alignment horizontal="centerContinuous"/>
    </xf>
    <xf numFmtId="311" fontId="219" fillId="0" borderId="4156" applyBorder="0">
      <protection locked="0"/>
    </xf>
    <xf numFmtId="0" fontId="95" fillId="0" borderId="4172" applyNumberFormat="0" applyFill="0" applyAlignment="0" applyProtection="0"/>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0" fontId="103" fillId="38" borderId="4174"/>
    <xf numFmtId="244" fontId="85" fillId="0" borderId="4175"/>
    <xf numFmtId="274" fontId="35" fillId="0" borderId="4176"/>
    <xf numFmtId="0" fontId="85" fillId="0" borderId="4177"/>
    <xf numFmtId="311" fontId="219" fillId="0" borderId="4168" applyBorder="0">
      <protection locked="0"/>
    </xf>
    <xf numFmtId="235" fontId="35" fillId="0" borderId="4186">
      <alignment horizontal="right" vertical="center"/>
      <protection locked="0"/>
    </xf>
    <xf numFmtId="4" fontId="27" fillId="19" borderId="4178" applyNumberFormat="0" applyProtection="0">
      <alignment horizontal="left" vertical="center" indent="1"/>
    </xf>
    <xf numFmtId="0" fontId="95" fillId="0" borderId="4172" applyNumberFormat="0" applyFill="0" applyAlignment="0" applyProtection="0"/>
    <xf numFmtId="232" fontId="35" fillId="0" borderId="4173">
      <alignment horizontal="center" vertical="center"/>
      <protection locked="0"/>
    </xf>
    <xf numFmtId="15" fontId="35" fillId="0" borderId="4173">
      <alignment horizontal="center" vertical="center"/>
      <protection locked="0"/>
    </xf>
    <xf numFmtId="233"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236" fontId="35" fillId="0" borderId="4173">
      <alignment horizontal="center" vertical="center"/>
      <protection locked="0"/>
    </xf>
    <xf numFmtId="0" fontId="35" fillId="0" borderId="4173">
      <alignment vertical="center"/>
      <protection locked="0"/>
    </xf>
    <xf numFmtId="232" fontId="35" fillId="0" borderId="4173">
      <alignment horizontal="right" vertical="center"/>
      <protection locked="0"/>
    </xf>
    <xf numFmtId="237" fontId="35" fillId="0" borderId="4173">
      <alignment horizontal="right" vertical="center"/>
      <protection locked="0"/>
    </xf>
    <xf numFmtId="233" fontId="35" fillId="0" borderId="4173">
      <alignment horizontal="right" vertical="center"/>
      <protection locked="0"/>
    </xf>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0" fontId="103" fillId="38" borderId="4174"/>
    <xf numFmtId="274" fontId="35" fillId="0" borderId="4176"/>
    <xf numFmtId="0" fontId="85" fillId="0" borderId="4177"/>
    <xf numFmtId="0" fontId="148" fillId="0" borderId="4170" applyNumberFormat="0" applyAlignment="0" applyProtection="0">
      <alignment horizontal="left" vertical="center"/>
    </xf>
    <xf numFmtId="323" fontId="3" fillId="23" borderId="4169" applyFill="0" applyBorder="0" applyAlignment="0">
      <alignment horizontal="centerContinuous"/>
    </xf>
    <xf numFmtId="311" fontId="219" fillId="0" borderId="4168" applyBorder="0">
      <protection locked="0"/>
    </xf>
    <xf numFmtId="311" fontId="219" fillId="0" borderId="4180" applyBorder="0">
      <protection locked="0"/>
    </xf>
    <xf numFmtId="4" fontId="27" fillId="19" borderId="4184" applyNumberFormat="0" applyProtection="0">
      <alignment horizontal="left" vertical="center" indent="1"/>
    </xf>
    <xf numFmtId="0" fontId="95" fillId="0" borderId="4185" applyNumberFormat="0" applyFill="0" applyAlignment="0" applyProtection="0"/>
    <xf numFmtId="232" fontId="35" fillId="0" borderId="4186">
      <alignment horizontal="center" vertical="center"/>
      <protection locked="0"/>
    </xf>
    <xf numFmtId="15" fontId="35" fillId="0" borderId="4186">
      <alignment horizontal="center" vertical="center"/>
      <protection locked="0"/>
    </xf>
    <xf numFmtId="233" fontId="35" fillId="0" borderId="4186">
      <alignment horizontal="center" vertical="center"/>
      <protection locked="0"/>
    </xf>
    <xf numFmtId="234" fontId="35" fillId="0" borderId="4186">
      <alignment horizontal="center" vertical="center"/>
      <protection locked="0"/>
    </xf>
    <xf numFmtId="235" fontId="35" fillId="0" borderId="4186">
      <alignment horizontal="center" vertical="center"/>
      <protection locked="0"/>
    </xf>
    <xf numFmtId="236" fontId="35" fillId="0" borderId="4186">
      <alignment horizontal="center" vertical="center"/>
      <protection locked="0"/>
    </xf>
    <xf numFmtId="0" fontId="35" fillId="0" borderId="4186">
      <alignment vertical="center"/>
      <protection locked="0"/>
    </xf>
    <xf numFmtId="232" fontId="35" fillId="0" borderId="4186">
      <alignment horizontal="right" vertical="center"/>
      <protection locked="0"/>
    </xf>
    <xf numFmtId="237" fontId="35" fillId="0" borderId="4186">
      <alignment horizontal="right" vertical="center"/>
      <protection locked="0"/>
    </xf>
    <xf numFmtId="233" fontId="35" fillId="0" borderId="4186">
      <alignment horizontal="right" vertical="center"/>
      <protection locked="0"/>
    </xf>
    <xf numFmtId="234" fontId="35" fillId="0" borderId="4186">
      <alignment horizontal="right" vertical="center"/>
      <protection locked="0"/>
    </xf>
    <xf numFmtId="235" fontId="35" fillId="0" borderId="4186">
      <alignment horizontal="right" vertical="center"/>
      <protection locked="0"/>
    </xf>
    <xf numFmtId="236" fontId="35" fillId="0" borderId="4186">
      <alignment horizontal="right" vertical="center"/>
      <protection locked="0"/>
    </xf>
    <xf numFmtId="0" fontId="103" fillId="38" borderId="4187"/>
    <xf numFmtId="274" fontId="35" fillId="0" borderId="4189"/>
    <xf numFmtId="0" fontId="85" fillId="0" borderId="4190"/>
    <xf numFmtId="311" fontId="219" fillId="0" borderId="4180" applyBorder="0">
      <protection locked="0"/>
    </xf>
    <xf numFmtId="240" fontId="26" fillId="0" borderId="4231" applyFill="0"/>
    <xf numFmtId="175" fontId="40" fillId="0" borderId="3388">
      <protection locked="0"/>
    </xf>
    <xf numFmtId="175" fontId="43" fillId="0" borderId="3117" applyBorder="0"/>
    <xf numFmtId="311" fontId="219" fillId="0" borderId="4228" applyBorder="0">
      <protection locked="0"/>
    </xf>
    <xf numFmtId="175" fontId="46" fillId="0" borderId="3117"/>
    <xf numFmtId="274" fontId="35" fillId="0" borderId="4212"/>
    <xf numFmtId="0" fontId="95" fillId="0" borderId="4232" applyNumberFormat="0" applyFill="0" applyAlignment="0" applyProtection="0"/>
    <xf numFmtId="274" fontId="35" fillId="0" borderId="4212"/>
    <xf numFmtId="274" fontId="35" fillId="0" borderId="4236"/>
    <xf numFmtId="0" fontId="35" fillId="0" borderId="4233">
      <alignment vertical="center"/>
      <protection locked="0"/>
    </xf>
    <xf numFmtId="232" fontId="35" fillId="0" borderId="4197">
      <alignment horizontal="center" vertical="center"/>
      <protection locked="0"/>
    </xf>
    <xf numFmtId="0" fontId="95" fillId="0" borderId="4208" applyNumberFormat="0" applyFill="0" applyAlignment="0" applyProtection="0"/>
    <xf numFmtId="0" fontId="95" fillId="0" borderId="4232" applyNumberFormat="0" applyFill="0" applyAlignment="0" applyProtection="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0" fontId="95" fillId="0" borderId="4196" applyNumberFormat="0" applyFill="0" applyAlignment="0" applyProtection="0"/>
    <xf numFmtId="311" fontId="219" fillId="0" borderId="4192" applyBorder="0">
      <protection locked="0"/>
    </xf>
    <xf numFmtId="0" fontId="85" fillId="0" borderId="4201"/>
    <xf numFmtId="274" fontId="35" fillId="0" borderId="420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232" fontId="35" fillId="0" borderId="4197">
      <alignment horizontal="center" vertical="center"/>
      <protection locked="0"/>
    </xf>
    <xf numFmtId="0" fontId="95" fillId="0" borderId="4196" applyNumberFormat="0" applyFill="0" applyAlignment="0" applyProtection="0"/>
    <xf numFmtId="233" fontId="35" fillId="0" borderId="4233">
      <alignment horizontal="right" vertical="center"/>
      <protection locked="0"/>
    </xf>
    <xf numFmtId="4" fontId="27" fillId="19" borderId="4202" applyNumberFormat="0" applyProtection="0">
      <alignment horizontal="left" vertical="center" indent="1"/>
    </xf>
    <xf numFmtId="232" fontId="35" fillId="0" borderId="4233">
      <alignment horizontal="right" vertical="center"/>
      <protection locked="0"/>
    </xf>
    <xf numFmtId="234" fontId="35" fillId="0" borderId="4233">
      <alignment horizontal="center" vertical="center"/>
      <protection locked="0"/>
    </xf>
    <xf numFmtId="4" fontId="27" fillId="19" borderId="4202" applyNumberFormat="0" applyProtection="0">
      <alignment horizontal="left" vertical="center" indent="1"/>
    </xf>
    <xf numFmtId="0" fontId="85" fillId="0" borderId="4226"/>
    <xf numFmtId="274" fontId="35" fillId="0" borderId="4225"/>
    <xf numFmtId="244" fontId="85" fillId="0" borderId="4224"/>
    <xf numFmtId="0" fontId="103" fillId="38" borderId="4223"/>
    <xf numFmtId="236" fontId="35" fillId="0" borderId="4222">
      <alignment horizontal="right" vertical="center"/>
      <protection locked="0"/>
    </xf>
    <xf numFmtId="235" fontId="35" fillId="0" borderId="4222">
      <alignment horizontal="right" vertical="center"/>
      <protection locked="0"/>
    </xf>
    <xf numFmtId="234" fontId="35" fillId="0" borderId="4222">
      <alignment horizontal="right" vertical="center"/>
      <protection locked="0"/>
    </xf>
    <xf numFmtId="233" fontId="35" fillId="0" borderId="4222">
      <alignment horizontal="right" vertical="center"/>
      <protection locked="0"/>
    </xf>
    <xf numFmtId="237" fontId="35" fillId="0" borderId="4222">
      <alignment horizontal="right" vertical="center"/>
      <protection locked="0"/>
    </xf>
    <xf numFmtId="232" fontId="35" fillId="0" borderId="4222">
      <alignment horizontal="right" vertical="center"/>
      <protection locked="0"/>
    </xf>
    <xf numFmtId="0" fontId="35" fillId="0" borderId="4222">
      <alignment vertical="center"/>
      <protection locked="0"/>
    </xf>
    <xf numFmtId="236" fontId="35" fillId="0" borderId="4222">
      <alignment horizontal="center" vertical="center"/>
      <protection locked="0"/>
    </xf>
    <xf numFmtId="235" fontId="35" fillId="0" borderId="4222">
      <alignment horizontal="center" vertical="center"/>
      <protection locked="0"/>
    </xf>
    <xf numFmtId="234" fontId="35" fillId="0" borderId="4222">
      <alignment horizontal="center" vertical="center"/>
      <protection locked="0"/>
    </xf>
    <xf numFmtId="233" fontId="35" fillId="0" borderId="4222">
      <alignment horizontal="center" vertical="center"/>
      <protection locked="0"/>
    </xf>
    <xf numFmtId="15" fontId="35" fillId="0" borderId="4222">
      <alignment horizontal="center" vertical="center"/>
      <protection locked="0"/>
    </xf>
    <xf numFmtId="232" fontId="35" fillId="0" borderId="4222">
      <alignment horizontal="center" vertical="center"/>
      <protection locked="0"/>
    </xf>
    <xf numFmtId="0" fontId="95" fillId="0" borderId="4221" applyNumberFormat="0" applyFill="0" applyAlignment="0" applyProtection="0"/>
    <xf numFmtId="4" fontId="27" fillId="19" borderId="4220" applyNumberFormat="0" applyProtection="0">
      <alignment horizontal="left" vertical="center" indent="1"/>
    </xf>
    <xf numFmtId="1" fontId="3" fillId="1" borderId="4191">
      <protection locked="0"/>
    </xf>
    <xf numFmtId="4" fontId="27" fillId="19" borderId="4220" applyNumberFormat="0" applyProtection="0">
      <alignment horizontal="left" vertical="center" indent="1"/>
    </xf>
    <xf numFmtId="311" fontId="219" fillId="0" borderId="4192" applyBorder="0">
      <protection locked="0"/>
    </xf>
    <xf numFmtId="1" fontId="3" fillId="1" borderId="4215">
      <protection locked="0"/>
    </xf>
    <xf numFmtId="311" fontId="219" fillId="0" borderId="4216" applyBorder="0">
      <protection locked="0"/>
    </xf>
    <xf numFmtId="323" fontId="3" fillId="23" borderId="4193" applyFill="0" applyBorder="0" applyAlignment="0">
      <alignment horizontal="centerContinuous"/>
    </xf>
    <xf numFmtId="0" fontId="148" fillId="0" borderId="4194" applyNumberFormat="0" applyAlignment="0" applyProtection="0">
      <alignment horizontal="left" vertical="center"/>
    </xf>
    <xf numFmtId="323" fontId="3" fillId="23" borderId="4217" applyFill="0" applyBorder="0" applyAlignment="0">
      <alignment horizontal="centerContinuous"/>
    </xf>
    <xf numFmtId="0" fontId="85" fillId="0" borderId="4201"/>
    <xf numFmtId="274" fontId="35" fillId="0" borderId="4200"/>
    <xf numFmtId="240" fontId="26" fillId="0" borderId="4195" applyFill="0"/>
    <xf numFmtId="240" fontId="26" fillId="0" borderId="4219" applyFill="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232" fontId="35" fillId="0" borderId="4197">
      <alignment horizontal="center" vertical="center"/>
      <protection locked="0"/>
    </xf>
    <xf numFmtId="0" fontId="95" fillId="0" borderId="4196" applyNumberFormat="0" applyFill="0" applyAlignment="0" applyProtection="0"/>
    <xf numFmtId="0" fontId="95" fillId="0" borderId="4232" applyNumberFormat="0" applyFill="0" applyAlignment="0" applyProtection="0"/>
    <xf numFmtId="232" fontId="35" fillId="0" borderId="4233">
      <alignment horizontal="center" vertical="center"/>
      <protection locked="0"/>
    </xf>
    <xf numFmtId="15" fontId="35" fillId="0" borderId="4233">
      <alignment horizontal="center" vertical="center"/>
      <protection locked="0"/>
    </xf>
    <xf numFmtId="233"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236" fontId="35" fillId="0" borderId="4233">
      <alignment horizontal="center"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0" fontId="103" fillId="38" borderId="4234"/>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44" fontId="85" fillId="0" borderId="4211"/>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4" fontId="85" fillId="0" borderId="4199"/>
    <xf numFmtId="0" fontId="85" fillId="0" borderId="4237"/>
    <xf numFmtId="240" fontId="26" fillId="0" borderId="4195" applyFill="0"/>
    <xf numFmtId="274" fontId="35" fillId="0" borderId="4200"/>
    <xf numFmtId="0" fontId="148" fillId="0" borderId="4230" applyNumberFormat="0" applyAlignment="0" applyProtection="0">
      <alignment horizontal="left" vertical="center"/>
    </xf>
    <xf numFmtId="323" fontId="3" fillId="23" borderId="4229" applyFill="0" applyBorder="0" applyAlignment="0">
      <alignment horizontal="centerContinuous"/>
    </xf>
    <xf numFmtId="1" fontId="3" fillId="1" borderId="4227">
      <protection locked="0"/>
    </xf>
    <xf numFmtId="0" fontId="148" fillId="0" borderId="4206" applyNumberFormat="0" applyAlignment="0" applyProtection="0">
      <alignment horizontal="left" vertical="center"/>
    </xf>
    <xf numFmtId="0" fontId="85" fillId="0" borderId="4201"/>
    <xf numFmtId="4" fontId="27" fillId="19" borderId="4220" applyNumberFormat="0" applyProtection="0">
      <alignment horizontal="left" vertical="center" indent="1"/>
    </xf>
    <xf numFmtId="4" fontId="27" fillId="19" borderId="4220" applyNumberFormat="0" applyProtection="0">
      <alignment horizontal="left" vertical="center" indent="1"/>
    </xf>
    <xf numFmtId="232" fontId="35" fillId="0" borderId="4233">
      <alignment horizontal="center" vertical="center"/>
      <protection locked="0"/>
    </xf>
    <xf numFmtId="15"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0" fontId="35" fillId="0" borderId="4233">
      <alignment vertical="center"/>
      <protection locked="0"/>
    </xf>
    <xf numFmtId="232" fontId="35" fillId="0" borderId="4233">
      <alignment horizontal="right" vertical="center"/>
      <protection locked="0"/>
    </xf>
    <xf numFmtId="237" fontId="35" fillId="0" borderId="4233">
      <alignment horizontal="right" vertical="center"/>
      <protection locked="0"/>
    </xf>
    <xf numFmtId="234" fontId="35" fillId="0" borderId="4233">
      <alignment horizontal="right" vertical="center"/>
      <protection locked="0"/>
    </xf>
    <xf numFmtId="236" fontId="35" fillId="0" borderId="4233">
      <alignment horizontal="right" vertical="center"/>
      <protection locked="0"/>
    </xf>
    <xf numFmtId="0" fontId="103" fillId="38" borderId="4234"/>
    <xf numFmtId="244" fontId="85" fillId="0" borderId="4235"/>
    <xf numFmtId="274" fontId="35" fillId="0" borderId="4236"/>
    <xf numFmtId="311" fontId="219" fillId="0" borderId="4216" applyBorder="0">
      <protection locked="0"/>
    </xf>
    <xf numFmtId="0" fontId="148" fillId="0" borderId="4194" applyNumberFormat="0" applyAlignment="0" applyProtection="0">
      <alignment horizontal="left" vertical="center"/>
    </xf>
    <xf numFmtId="0" fontId="95" fillId="0" borderId="4232" applyNumberFormat="0" applyFill="0" applyAlignment="0" applyProtection="0"/>
    <xf numFmtId="15" fontId="35" fillId="0" borderId="4233">
      <alignment horizontal="center" vertical="center"/>
      <protection locked="0"/>
    </xf>
    <xf numFmtId="234" fontId="35" fillId="0" borderId="4233">
      <alignment horizontal="center" vertical="center"/>
      <protection locked="0"/>
    </xf>
    <xf numFmtId="236" fontId="35" fillId="0" borderId="4233">
      <alignment horizontal="center" vertical="center"/>
      <protection locked="0"/>
    </xf>
    <xf numFmtId="232" fontId="35" fillId="0" borderId="4233">
      <alignment horizontal="right" vertical="center"/>
      <protection locked="0"/>
    </xf>
    <xf numFmtId="237" fontId="35" fillId="0" borderId="4233">
      <alignment horizontal="right" vertical="center"/>
      <protection locked="0"/>
    </xf>
    <xf numFmtId="233" fontId="35" fillId="0" borderId="4233">
      <alignment horizontal="right" vertical="center"/>
      <protection locked="0"/>
    </xf>
    <xf numFmtId="234" fontId="35" fillId="0" borderId="4233">
      <alignment horizontal="right" vertical="center"/>
      <protection locked="0"/>
    </xf>
    <xf numFmtId="236" fontId="35" fillId="0" borderId="4233">
      <alignment horizontal="right" vertical="center"/>
      <protection locked="0"/>
    </xf>
    <xf numFmtId="0" fontId="103" fillId="38" borderId="4234"/>
    <xf numFmtId="311" fontId="219" fillId="0" borderId="4204" applyBorder="0">
      <protection locked="0"/>
    </xf>
    <xf numFmtId="323" fontId="3" fillId="23" borderId="4193" applyFill="0" applyBorder="0" applyAlignment="0">
      <alignment horizontal="centerContinuous"/>
    </xf>
    <xf numFmtId="1" fontId="3" fillId="1" borderId="4203">
      <protection locked="0"/>
    </xf>
    <xf numFmtId="311" fontId="219" fillId="0" borderId="4228" applyBorder="0">
      <protection locked="0"/>
    </xf>
    <xf numFmtId="232" fontId="35" fillId="0" borderId="4233">
      <alignment horizontal="center" vertical="center"/>
      <protection locked="0"/>
    </xf>
    <xf numFmtId="15" fontId="35" fillId="0" borderId="4233">
      <alignment horizontal="center" vertical="center"/>
      <protection locked="0"/>
    </xf>
    <xf numFmtId="4" fontId="27" fillId="19" borderId="4214" applyNumberFormat="0" applyProtection="0">
      <alignment horizontal="left" vertical="center" indent="1"/>
    </xf>
    <xf numFmtId="4" fontId="27" fillId="19" borderId="4214" applyNumberFormat="0" applyProtection="0">
      <alignment horizontal="left" vertical="center" indent="1"/>
    </xf>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311" fontId="219" fillId="0" borderId="4192" applyBorder="0">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0" fontId="103" fillId="38" borderId="4210"/>
    <xf numFmtId="1" fontId="3" fillId="1" borderId="4191">
      <protection locked="0"/>
    </xf>
    <xf numFmtId="244" fontId="85" fillId="0" borderId="4211"/>
    <xf numFmtId="0" fontId="85" fillId="0" borderId="4213"/>
    <xf numFmtId="311" fontId="219" fillId="0" borderId="4204" applyBorder="0">
      <protection locked="0"/>
    </xf>
    <xf numFmtId="0" fontId="95" fillId="0" borderId="4208" applyNumberFormat="0" applyFill="0" applyAlignment="0" applyProtection="0"/>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244" fontId="85" fillId="0" borderId="4211"/>
    <xf numFmtId="0" fontId="85" fillId="0" borderId="4213"/>
    <xf numFmtId="236" fontId="35" fillId="0" borderId="4233">
      <alignment horizontal="center" vertical="center"/>
      <protection locked="0"/>
    </xf>
    <xf numFmtId="274" fontId="35" fillId="0" borderId="4236"/>
    <xf numFmtId="235" fontId="35" fillId="0" borderId="4233">
      <alignment horizontal="center" vertical="center"/>
      <protection locked="0"/>
    </xf>
    <xf numFmtId="4" fontId="27" fillId="19" borderId="4112" applyNumberFormat="0" applyProtection="0">
      <alignment horizontal="left" vertical="center" indent="1"/>
    </xf>
    <xf numFmtId="244" fontId="85" fillId="0" borderId="4235"/>
    <xf numFmtId="4" fontId="27" fillId="19" borderId="4202" applyNumberFormat="0" applyProtection="0">
      <alignment horizontal="left" vertical="center" indent="1"/>
    </xf>
    <xf numFmtId="0" fontId="88" fillId="0" borderId="3487"/>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0" fontId="103" fillId="38" borderId="4126"/>
    <xf numFmtId="244" fontId="85" fillId="0" borderId="4103"/>
    <xf numFmtId="274" fontId="35" fillId="0" borderId="4128"/>
    <xf numFmtId="0" fontId="85" fillId="0" borderId="4129"/>
    <xf numFmtId="175" fontId="3" fillId="9" borderId="3487" applyNumberFormat="0" applyFont="0" applyBorder="0" applyAlignment="0">
      <alignment horizontal="centerContinuous"/>
    </xf>
    <xf numFmtId="0" fontId="148" fillId="0" borderId="3487">
      <alignment horizontal="left" vertical="center"/>
    </xf>
    <xf numFmtId="237" fontId="35" fillId="0" borderId="4233">
      <alignment horizontal="right" vertical="center"/>
      <protection locked="0"/>
    </xf>
    <xf numFmtId="311" fontId="219" fillId="0" borderId="4192" applyBorder="0">
      <protection locked="0"/>
    </xf>
    <xf numFmtId="1" fontId="3" fillId="1" borderId="4131">
      <protection locked="0"/>
    </xf>
    <xf numFmtId="237" fontId="35" fillId="0" borderId="4209">
      <alignment horizontal="right" vertical="center"/>
      <protection locked="0"/>
    </xf>
    <xf numFmtId="0" fontId="103" fillId="38" borderId="4210"/>
    <xf numFmtId="0" fontId="88" fillId="0" borderId="3487"/>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4" fontId="85" fillId="0" borderId="4199"/>
    <xf numFmtId="274" fontId="35" fillId="0" borderId="4212"/>
    <xf numFmtId="240" fontId="26" fillId="0" borderId="4207" applyFill="0"/>
    <xf numFmtId="274" fontId="35" fillId="0" borderId="4200"/>
    <xf numFmtId="0" fontId="85" fillId="0" borderId="4213"/>
    <xf numFmtId="0" fontId="85" fillId="0" borderId="4201"/>
    <xf numFmtId="323" fontId="3" fillId="23" borderId="4205" applyFill="0" applyBorder="0" applyAlignment="0">
      <alignment horizontal="centerContinuous"/>
    </xf>
    <xf numFmtId="175" fontId="3" fillId="9" borderId="3487" applyNumberFormat="0" applyFont="0" applyBorder="0" applyAlignment="0">
      <alignment horizontal="centerContinuous"/>
    </xf>
    <xf numFmtId="236" fontId="35" fillId="0" borderId="4233">
      <alignment horizontal="center" vertical="center"/>
      <protection locked="0"/>
    </xf>
    <xf numFmtId="233" fontId="35" fillId="0" borderId="4233">
      <alignment horizontal="right" vertical="center"/>
      <protection locked="0"/>
    </xf>
    <xf numFmtId="0" fontId="148" fillId="0" borderId="3487">
      <alignment horizontal="left" vertical="center"/>
    </xf>
    <xf numFmtId="233" fontId="35" fillId="0" borderId="4233">
      <alignment horizontal="center" vertical="center"/>
      <protection locked="0"/>
    </xf>
    <xf numFmtId="4" fontId="27" fillId="19" borderId="4220" applyNumberFormat="0" applyProtection="0">
      <alignment horizontal="left" vertical="center" indent="1"/>
    </xf>
    <xf numFmtId="0" fontId="95" fillId="0" borderId="4208" applyNumberFormat="0" applyFill="0" applyAlignment="0" applyProtection="0"/>
    <xf numFmtId="234" fontId="35" fillId="0" borderId="4209">
      <alignment horizontal="center" vertical="center"/>
      <protection locked="0"/>
    </xf>
    <xf numFmtId="311" fontId="219" fillId="0" borderId="4192" applyBorder="0">
      <protection locked="0"/>
    </xf>
    <xf numFmtId="236" fontId="35" fillId="0" borderId="4209">
      <alignment horizontal="right" vertical="center"/>
      <protection locked="0"/>
    </xf>
    <xf numFmtId="4" fontId="27" fillId="19" borderId="4202" applyNumberFormat="0" applyProtection="0">
      <alignment horizontal="left" vertical="center" indent="1"/>
    </xf>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0" fontId="26" fillId="0" borderId="4099" applyFill="0"/>
    <xf numFmtId="274" fontId="35" fillId="0" borderId="4200"/>
    <xf numFmtId="0" fontId="85" fillId="0" borderId="4201"/>
    <xf numFmtId="0" fontId="148" fillId="0" borderId="4194" applyNumberFormat="0" applyAlignment="0" applyProtection="0">
      <alignment horizontal="left" vertical="center"/>
    </xf>
    <xf numFmtId="323" fontId="3" fillId="23" borderId="4193" applyFill="0" applyBorder="0" applyAlignment="0">
      <alignment horizontal="centerContinuous"/>
    </xf>
    <xf numFmtId="311" fontId="219" fillId="0" borderId="4192" applyBorder="0">
      <protection locked="0"/>
    </xf>
    <xf numFmtId="274" fontId="35" fillId="0" borderId="4200"/>
    <xf numFmtId="0" fontId="85" fillId="0" borderId="4201"/>
    <xf numFmtId="0" fontId="148" fillId="0" borderId="4218" applyNumberFormat="0" applyAlignment="0" applyProtection="0">
      <alignment horizontal="left" vertical="center"/>
    </xf>
    <xf numFmtId="311" fontId="219" fillId="0" borderId="4192" applyBorder="0">
      <protection locked="0"/>
    </xf>
    <xf numFmtId="232" fontId="35" fillId="0" borderId="4233">
      <alignment horizontal="right" vertical="center"/>
      <protection locked="0"/>
    </xf>
    <xf numFmtId="4" fontId="27" fillId="19" borderId="4202" applyNumberFormat="0" applyProtection="0">
      <alignment horizontal="left" vertical="center" indent="1"/>
    </xf>
    <xf numFmtId="0" fontId="85" fillId="0" borderId="4237"/>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0" fontId="26" fillId="0" borderId="4195" applyFill="0"/>
    <xf numFmtId="274" fontId="35" fillId="0" borderId="4200"/>
    <xf numFmtId="0" fontId="85" fillId="0" borderId="4201"/>
    <xf numFmtId="0" fontId="148" fillId="0" borderId="4194" applyNumberFormat="0" applyAlignment="0" applyProtection="0">
      <alignment horizontal="left" vertical="center"/>
    </xf>
    <xf numFmtId="323" fontId="3" fillId="23" borderId="4193" applyFill="0" applyBorder="0" applyAlignment="0">
      <alignment horizontal="centerContinuous"/>
    </xf>
    <xf numFmtId="311" fontId="219" fillId="0" borderId="4192" applyBorder="0">
      <protection locked="0"/>
    </xf>
    <xf numFmtId="0" fontId="35" fillId="0" borderId="4233">
      <alignment vertical="center"/>
      <protection locked="0"/>
    </xf>
    <xf numFmtId="233" fontId="35" fillId="0" borderId="4233">
      <alignment horizontal="center" vertical="center"/>
      <protection locked="0"/>
    </xf>
    <xf numFmtId="235" fontId="35" fillId="0" borderId="4233">
      <alignment horizontal="right" vertical="center"/>
      <protection locked="0"/>
    </xf>
    <xf numFmtId="0" fontId="85" fillId="0" borderId="4237"/>
    <xf numFmtId="232" fontId="35" fillId="0" borderId="4233">
      <alignment horizontal="center" vertical="center"/>
      <protection locked="0"/>
    </xf>
    <xf numFmtId="233" fontId="35" fillId="0" borderId="4233">
      <alignment horizontal="center" vertical="center"/>
      <protection locked="0"/>
    </xf>
    <xf numFmtId="235" fontId="35" fillId="0" borderId="4233">
      <alignment horizontal="center" vertical="center"/>
      <protection locked="0"/>
    </xf>
    <xf numFmtId="0" fontId="35" fillId="0" borderId="4233">
      <alignment vertical="center"/>
      <protection locked="0"/>
    </xf>
    <xf numFmtId="235" fontId="35" fillId="0" borderId="4233">
      <alignment horizontal="right" vertical="center"/>
      <protection locked="0"/>
    </xf>
    <xf numFmtId="244" fontId="85" fillId="0" borderId="4235"/>
    <xf numFmtId="311" fontId="219" fillId="0" borderId="4204" applyBorder="0">
      <protection locked="0"/>
    </xf>
    <xf numFmtId="4" fontId="27" fillId="19" borderId="4214" applyNumberFormat="0" applyProtection="0">
      <alignment horizontal="left" vertical="center" indent="1"/>
    </xf>
    <xf numFmtId="0" fontId="95" fillId="0" borderId="4208" applyNumberFormat="0" applyFill="0" applyAlignment="0" applyProtection="0"/>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274" fontId="35" fillId="0" borderId="4212"/>
    <xf numFmtId="0" fontId="85" fillId="0" borderId="4213"/>
    <xf numFmtId="311" fontId="219" fillId="0" borderId="4204" applyBorder="0">
      <protection locked="0"/>
    </xf>
    <xf numFmtId="4" fontId="27" fillId="19" borderId="4220" applyNumberFormat="0" applyProtection="0">
      <alignment horizontal="left" vertical="center" indent="1"/>
    </xf>
    <xf numFmtId="311" fontId="219" fillId="0" borderId="4192" applyBorder="0">
      <protection locked="0"/>
    </xf>
    <xf numFmtId="311" fontId="219" fillId="0" borderId="4192" applyBorder="0">
      <protection locked="0"/>
    </xf>
    <xf numFmtId="237" fontId="35" fillId="0" borderId="4233">
      <alignment horizontal="right" vertical="center"/>
      <protection locked="0"/>
    </xf>
    <xf numFmtId="233" fontId="35" fillId="0" borderId="4233">
      <alignment horizontal="right"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0" fontId="103" fillId="38" borderId="4234"/>
    <xf numFmtId="274" fontId="35" fillId="0" borderId="4236"/>
    <xf numFmtId="0" fontId="85" fillId="0" borderId="4237"/>
    <xf numFmtId="0" fontId="148" fillId="0" borderId="4230" applyNumberFormat="0" applyAlignment="0" applyProtection="0">
      <alignment horizontal="left" vertical="center"/>
    </xf>
    <xf numFmtId="323" fontId="3" fillId="23" borderId="4229" applyFill="0" applyBorder="0" applyAlignment="0">
      <alignment horizontal="centerContinuous"/>
    </xf>
    <xf numFmtId="311" fontId="219" fillId="0" borderId="4216"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4" fontId="85" fillId="0" borderId="4271"/>
    <xf numFmtId="274" fontId="35" fillId="0" borderId="4272"/>
    <xf numFmtId="0" fontId="147" fillId="10" borderId="3439">
      <alignment horizontal="right"/>
    </xf>
    <xf numFmtId="10" fontId="3" fillId="57" borderId="3439" applyNumberFormat="0" applyFont="0" applyBorder="0" applyAlignment="0" applyProtection="0">
      <protection locked="0"/>
    </xf>
    <xf numFmtId="0" fontId="85" fillId="0" borderId="4273"/>
    <xf numFmtId="0" fontId="85" fillId="0" borderId="4297"/>
    <xf numFmtId="4" fontId="27" fillId="19" borderId="4238" applyNumberFormat="0" applyProtection="0">
      <alignment horizontal="left" vertical="center" indent="1"/>
    </xf>
    <xf numFmtId="237" fontId="35" fillId="0" borderId="4281">
      <alignment horizontal="right" vertical="center"/>
      <protection locked="0"/>
    </xf>
    <xf numFmtId="0" fontId="35" fillId="0" borderId="4281">
      <alignment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4281">
      <alignment horizontal="center" vertical="center"/>
      <protection locked="0"/>
    </xf>
    <xf numFmtId="0" fontId="103" fillId="38" borderId="4282"/>
    <xf numFmtId="4" fontId="27" fillId="19" borderId="4286" applyNumberFormat="0" applyProtection="0">
      <alignment horizontal="left" vertical="center" indent="1"/>
    </xf>
    <xf numFmtId="309" fontId="156" fillId="6" borderId="3439"/>
    <xf numFmtId="233" fontId="35" fillId="0" borderId="4293">
      <alignment horizontal="right" vertical="center"/>
      <protection locked="0"/>
    </xf>
    <xf numFmtId="15" fontId="35" fillId="0" borderId="4281">
      <alignment horizontal="center" vertical="center"/>
      <protection locked="0"/>
    </xf>
    <xf numFmtId="0" fontId="95" fillId="0" borderId="4292" applyNumberFormat="0" applyFill="0" applyAlignment="0" applyProtection="0"/>
    <xf numFmtId="236" fontId="35" fillId="0" borderId="4293">
      <alignment horizontal="right" vertical="center"/>
      <protection locked="0"/>
    </xf>
    <xf numFmtId="15" fontId="35" fillId="0" borderId="4293">
      <alignment horizontal="center" vertical="center"/>
      <protection locked="0"/>
    </xf>
    <xf numFmtId="246" fontId="48" fillId="0" borderId="3445"/>
    <xf numFmtId="274" fontId="35" fillId="0" borderId="4296"/>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4245">
      <alignment horizontal="center" vertical="center"/>
      <protection locked="0"/>
    </xf>
    <xf numFmtId="15" fontId="35" fillId="0" borderId="4245">
      <alignment horizontal="center" vertical="center"/>
      <protection locked="0"/>
    </xf>
    <xf numFmtId="232" fontId="35" fillId="0" borderId="4245">
      <alignment horizontal="center" vertical="center"/>
      <protection locked="0"/>
    </xf>
    <xf numFmtId="0" fontId="95" fillId="0" borderId="4244" applyNumberFormat="0" applyFill="0" applyAlignment="0" applyProtection="0"/>
    <xf numFmtId="0" fontId="88" fillId="0" borderId="3487"/>
    <xf numFmtId="4" fontId="27" fillId="19" borderId="4262" applyNumberFormat="0" applyProtection="0">
      <alignment horizontal="left" vertical="center" indent="1"/>
    </xf>
    <xf numFmtId="234" fontId="35" fillId="0" borderId="4281">
      <alignment horizontal="right" vertical="center"/>
      <protection locked="0"/>
    </xf>
    <xf numFmtId="235" fontId="35" fillId="0" borderId="4293">
      <alignment horizontal="right" vertical="center"/>
      <protection locked="0"/>
    </xf>
    <xf numFmtId="236" fontId="35" fillId="0" borderId="4281">
      <alignment horizontal="center" vertical="center"/>
      <protection locked="0"/>
    </xf>
    <xf numFmtId="233" fontId="35" fillId="0" borderId="4281">
      <alignment horizontal="center" vertical="center"/>
      <protection locked="0"/>
    </xf>
    <xf numFmtId="0" fontId="95" fillId="0" borderId="4280" applyNumberFormat="0" applyFill="0" applyAlignment="0" applyProtection="0"/>
    <xf numFmtId="0" fontId="3" fillId="11" borderId="3444" applyNumberFormat="0">
      <alignment horizontal="left" vertical="center"/>
    </xf>
    <xf numFmtId="4" fontId="27" fillId="19" borderId="4250" applyNumberFormat="0" applyProtection="0">
      <alignment horizontal="left" vertical="center" indent="1"/>
    </xf>
    <xf numFmtId="4" fontId="27" fillId="19" borderId="4298" applyNumberFormat="0" applyProtection="0">
      <alignment horizontal="left" vertical="center" indent="1"/>
    </xf>
    <xf numFmtId="232" fontId="35" fillId="0" borderId="4293">
      <alignment horizontal="center" vertical="center"/>
      <protection locked="0"/>
    </xf>
    <xf numFmtId="232" fontId="35" fillId="0" borderId="4293">
      <alignment horizontal="center" vertical="center"/>
      <protection locked="0"/>
    </xf>
    <xf numFmtId="0" fontId="85" fillId="0" borderId="4285"/>
    <xf numFmtId="244" fontId="85" fillId="0" borderId="4283"/>
    <xf numFmtId="236" fontId="35" fillId="0" borderId="4281">
      <alignment horizontal="right" vertical="center"/>
      <protection locked="0"/>
    </xf>
    <xf numFmtId="234" fontId="35" fillId="0" borderId="4281">
      <alignment horizontal="right" vertical="center"/>
      <protection locked="0"/>
    </xf>
    <xf numFmtId="237" fontId="35" fillId="0" borderId="4281">
      <alignment horizontal="right" vertical="center"/>
      <protection locked="0"/>
    </xf>
    <xf numFmtId="232" fontId="35" fillId="0" borderId="4281">
      <alignment horizontal="right" vertical="center"/>
      <protection locked="0"/>
    </xf>
    <xf numFmtId="236" fontId="35" fillId="0" borderId="4281">
      <alignment horizontal="center" vertical="center"/>
      <protection locked="0"/>
    </xf>
    <xf numFmtId="235" fontId="35" fillId="0" borderId="4281">
      <alignment horizontal="center" vertical="center"/>
      <protection locked="0"/>
    </xf>
    <xf numFmtId="233" fontId="35" fillId="0" borderId="4281">
      <alignment horizontal="center" vertical="center"/>
      <protection locked="0"/>
    </xf>
    <xf numFmtId="15" fontId="35" fillId="0" borderId="4281">
      <alignment horizontal="center" vertical="center"/>
      <protection locked="0"/>
    </xf>
    <xf numFmtId="232" fontId="35" fillId="0" borderId="4281">
      <alignment horizontal="center" vertical="center"/>
      <protection locked="0"/>
    </xf>
    <xf numFmtId="0" fontId="95" fillId="0" borderId="4280" applyNumberFormat="0" applyFill="0" applyAlignment="0" applyProtection="0"/>
    <xf numFmtId="237" fontId="35" fillId="0" borderId="4293">
      <alignment horizontal="right" vertical="center"/>
      <protection locked="0"/>
    </xf>
    <xf numFmtId="4" fontId="27" fillId="19" borderId="4286" applyNumberFormat="0" applyProtection="0">
      <alignment horizontal="left" vertical="center" indent="1"/>
    </xf>
    <xf numFmtId="0" fontId="85" fillId="0" borderId="4297"/>
    <xf numFmtId="0" fontId="95" fillId="0" borderId="4292" applyNumberFormat="0" applyFill="0" applyAlignment="0" applyProtection="0"/>
    <xf numFmtId="4" fontId="27" fillId="19" borderId="4286" applyNumberFormat="0" applyProtection="0">
      <alignment horizontal="left" vertical="center" indent="1"/>
    </xf>
    <xf numFmtId="1" fontId="3" fillId="1" borderId="4251">
      <protection locked="0"/>
    </xf>
    <xf numFmtId="244" fontId="85" fillId="0" borderId="4295"/>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311" fontId="219" fillId="0" borderId="4252" applyBorder="0">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0" fontId="95" fillId="0" borderId="4292" applyNumberFormat="0" applyFill="0" applyAlignment="0" applyProtection="0"/>
    <xf numFmtId="311" fontId="219" fillId="0" borderId="4288" applyBorder="0">
      <protection locked="0"/>
    </xf>
    <xf numFmtId="0" fontId="85" fillId="0" borderId="4297"/>
    <xf numFmtId="274" fontId="35" fillId="0" borderId="4296"/>
    <xf numFmtId="235" fontId="35" fillId="0" borderId="4293">
      <alignment horizontal="right" vertical="center"/>
      <protection locked="0"/>
    </xf>
    <xf numFmtId="233"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 fontId="3" fillId="1" borderId="4275">
      <protection locked="0"/>
    </xf>
    <xf numFmtId="311" fontId="219" fillId="0" borderId="4276" applyBorder="0">
      <protection locked="0"/>
    </xf>
    <xf numFmtId="323" fontId="3" fillId="23" borderId="4253" applyFill="0" applyBorder="0" applyAlignment="0">
      <alignment horizontal="centerContinuous"/>
    </xf>
    <xf numFmtId="1" fontId="3" fillId="1" borderId="4287">
      <protection locked="0"/>
    </xf>
    <xf numFmtId="0" fontId="148" fillId="0" borderId="4254" applyNumberFormat="0" applyAlignment="0" applyProtection="0">
      <alignment horizontal="left" vertical="center"/>
    </xf>
    <xf numFmtId="323" fontId="3" fillId="23" borderId="4277" applyFill="0" applyBorder="0" applyAlignment="0">
      <alignment horizontal="centerContinuous"/>
    </xf>
    <xf numFmtId="0" fontId="148" fillId="0" borderId="4278" applyNumberFormat="0" applyAlignment="0" applyProtection="0">
      <alignment horizontal="left" vertical="center"/>
    </xf>
    <xf numFmtId="323" fontId="3" fillId="23" borderId="4289" applyFill="0" applyBorder="0" applyAlignment="0">
      <alignment horizontal="centerContinuous"/>
    </xf>
    <xf numFmtId="0" fontId="85" fillId="0" borderId="4261"/>
    <xf numFmtId="309" fontId="156" fillId="6" borderId="3117"/>
    <xf numFmtId="10" fontId="3" fillId="57" borderId="3117" applyNumberFormat="0" applyFont="0" applyBorder="0" applyAlignment="0" applyProtection="0">
      <protection locked="0"/>
    </xf>
    <xf numFmtId="0" fontId="85" fillId="0" borderId="4297"/>
    <xf numFmtId="274" fontId="35" fillId="0" borderId="4284"/>
    <xf numFmtId="240" fontId="26" fillId="0" borderId="4279" applyFill="0"/>
    <xf numFmtId="261" fontId="48" fillId="0" borderId="3445"/>
    <xf numFmtId="274" fontId="35" fillId="0" borderId="4260"/>
    <xf numFmtId="240" fontId="26" fillId="0" borderId="4255" applyFill="0"/>
    <xf numFmtId="240" fontId="26" fillId="0" borderId="4291"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4283"/>
    <xf numFmtId="246" fontId="48" fillId="0" borderId="3445"/>
    <xf numFmtId="0" fontId="104" fillId="43" borderId="3117" applyProtection="0"/>
    <xf numFmtId="0" fontId="103" fillId="38" borderId="4282"/>
    <xf numFmtId="49" fontId="100" fillId="41" borderId="3117">
      <alignment horizontal="center"/>
    </xf>
    <xf numFmtId="236" fontId="35" fillId="0" borderId="4281">
      <alignment horizontal="right" vertical="center"/>
      <protection locked="0"/>
    </xf>
    <xf numFmtId="235" fontId="35" fillId="0" borderId="4281">
      <alignment horizontal="right" vertical="center"/>
      <protection locked="0"/>
    </xf>
    <xf numFmtId="234" fontId="35" fillId="0" borderId="4281">
      <alignment horizontal="right" vertical="center"/>
      <protection locked="0"/>
    </xf>
    <xf numFmtId="233" fontId="35" fillId="0" borderId="4281">
      <alignment horizontal="right" vertical="center"/>
      <protection locked="0"/>
    </xf>
    <xf numFmtId="237" fontId="35" fillId="0" borderId="4281">
      <alignment horizontal="right" vertical="center"/>
      <protection locked="0"/>
    </xf>
    <xf numFmtId="232" fontId="35" fillId="0" borderId="4281">
      <alignment horizontal="right" vertical="center"/>
      <protection locked="0"/>
    </xf>
    <xf numFmtId="0" fontId="35" fillId="0" borderId="4281">
      <alignment vertical="center"/>
      <protection locked="0"/>
    </xf>
    <xf numFmtId="236" fontId="35" fillId="0" borderId="4281">
      <alignment horizontal="center" vertical="center"/>
      <protection locked="0"/>
    </xf>
    <xf numFmtId="235" fontId="35" fillId="0" borderId="4281">
      <alignment horizontal="center" vertical="center"/>
      <protection locked="0"/>
    </xf>
    <xf numFmtId="234" fontId="35" fillId="0" borderId="4281">
      <alignment horizontal="center" vertical="center"/>
      <protection locked="0"/>
    </xf>
    <xf numFmtId="233" fontId="35" fillId="0" borderId="4281">
      <alignment horizontal="center" vertical="center"/>
      <protection locked="0"/>
    </xf>
    <xf numFmtId="15" fontId="35" fillId="0" borderId="4281">
      <alignment horizontal="center" vertical="center"/>
      <protection locked="0"/>
    </xf>
    <xf numFmtId="232" fontId="35" fillId="0" borderId="4281">
      <alignment horizontal="center" vertical="center"/>
      <protection locked="0"/>
    </xf>
    <xf numFmtId="0" fontId="95" fillId="0" borderId="4280" applyNumberFormat="0" applyFill="0" applyAlignment="0" applyProtection="0"/>
    <xf numFmtId="244" fontId="85" fillId="0" borderId="4259"/>
    <xf numFmtId="0" fontId="103" fillId="38" borderId="4294"/>
    <xf numFmtId="234" fontId="35" fillId="0" borderId="4293">
      <alignment horizontal="righ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0" fontId="103" fillId="38" borderId="4258"/>
    <xf numFmtId="233" fontId="35" fillId="0" borderId="4293">
      <alignment horizontal="center" vertical="center"/>
      <protection locked="0"/>
    </xf>
    <xf numFmtId="236" fontId="35" fillId="0" borderId="4257">
      <alignment horizontal="right" vertical="center"/>
      <protection locked="0"/>
    </xf>
    <xf numFmtId="235" fontId="35" fillId="0" borderId="4257">
      <alignment horizontal="right" vertical="center"/>
      <protection locked="0"/>
    </xf>
    <xf numFmtId="234" fontId="35" fillId="0" borderId="4257">
      <alignment horizontal="right" vertical="center"/>
      <protection locked="0"/>
    </xf>
    <xf numFmtId="233" fontId="35" fillId="0" borderId="4257">
      <alignment horizontal="right" vertical="center"/>
      <protection locked="0"/>
    </xf>
    <xf numFmtId="237" fontId="35" fillId="0" borderId="4257">
      <alignment horizontal="right" vertical="center"/>
      <protection locked="0"/>
    </xf>
    <xf numFmtId="232" fontId="35" fillId="0" borderId="4257">
      <alignment horizontal="right" vertical="center"/>
      <protection locked="0"/>
    </xf>
    <xf numFmtId="0" fontId="35" fillId="0" borderId="4257">
      <alignment vertical="center"/>
      <protection locked="0"/>
    </xf>
    <xf numFmtId="236" fontId="35" fillId="0" borderId="4257">
      <alignment horizontal="center" vertical="center"/>
      <protection locked="0"/>
    </xf>
    <xf numFmtId="235" fontId="35" fillId="0" borderId="4257">
      <alignment horizontal="center" vertical="center"/>
      <protection locked="0"/>
    </xf>
    <xf numFmtId="234" fontId="35" fillId="0" borderId="4257">
      <alignment horizontal="center" vertical="center"/>
      <protection locked="0"/>
    </xf>
    <xf numFmtId="233" fontId="35" fillId="0" borderId="4257">
      <alignment horizontal="center" vertical="center"/>
      <protection locked="0"/>
    </xf>
    <xf numFmtId="15" fontId="35" fillId="0" borderId="4257">
      <alignment horizontal="center" vertical="center"/>
      <protection locked="0"/>
    </xf>
    <xf numFmtId="232" fontId="35" fillId="0" borderId="4257">
      <alignment horizontal="center" vertical="center"/>
      <protection locked="0"/>
    </xf>
    <xf numFmtId="0" fontId="95" fillId="0" borderId="4256"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2" fontId="35" fillId="0" borderId="4293">
      <alignment horizontal="right" vertical="center"/>
      <protection locked="0"/>
    </xf>
    <xf numFmtId="233" fontId="35" fillId="0" borderId="4293">
      <alignment horizontal="right" vertical="center"/>
      <protection locked="0"/>
    </xf>
    <xf numFmtId="235" fontId="35" fillId="0" borderId="4293">
      <alignment horizontal="right" vertical="center"/>
      <protection locked="0"/>
    </xf>
    <xf numFmtId="0" fontId="95" fillId="0" borderId="4280" applyNumberFormat="0" applyFill="0" applyAlignment="0" applyProtection="0"/>
    <xf numFmtId="232"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3" fontId="79" fillId="10" borderId="3439" applyFont="0" applyAlignment="0" applyProtection="0"/>
    <xf numFmtId="0" fontId="103" fillId="38" borderId="4282"/>
    <xf numFmtId="244" fontId="85" fillId="0" borderId="4295"/>
    <xf numFmtId="244" fontId="85" fillId="0" borderId="428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44" fontId="85" fillId="0" borderId="4271"/>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261" fontId="48" fillId="0" borderId="3445"/>
    <xf numFmtId="240" fontId="26" fillId="0" borderId="4291" applyFill="0"/>
    <xf numFmtId="240" fontId="26" fillId="0" borderId="4279"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44" applyNumberFormat="0" applyFill="0" applyAlignment="0" applyProtection="0"/>
    <xf numFmtId="232" fontId="35" fillId="0" borderId="4245">
      <alignment horizontal="center" vertical="center"/>
      <protection locked="0"/>
    </xf>
    <xf numFmtId="15" fontId="35" fillId="0" borderId="4245">
      <alignment horizontal="center" vertical="center"/>
      <protection locked="0"/>
    </xf>
    <xf numFmtId="233" fontId="35" fillId="0" borderId="4245">
      <alignment horizontal="center" vertical="center"/>
      <protection locked="0"/>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0" fontId="35" fillId="0" borderId="4245">
      <alignment vertical="center"/>
      <protection locked="0"/>
    </xf>
    <xf numFmtId="232" fontId="35" fillId="0" borderId="4245">
      <alignment horizontal="right" vertical="center"/>
      <protection locked="0"/>
    </xf>
    <xf numFmtId="237" fontId="35" fillId="0" borderId="4245">
      <alignment horizontal="right" vertical="center"/>
      <protection locked="0"/>
    </xf>
    <xf numFmtId="233"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49" fontId="100" fillId="41" borderId="3439">
      <alignment horizontal="center"/>
    </xf>
    <xf numFmtId="0" fontId="103" fillId="38" borderId="4246"/>
    <xf numFmtId="0" fontId="104" fillId="43" borderId="3439" applyProtection="0"/>
    <xf numFmtId="1" fontId="109" fillId="9" borderId="3450"/>
    <xf numFmtId="244" fontId="85" fillId="0" borderId="4247"/>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4285"/>
    <xf numFmtId="250" fontId="48" fillId="0" borderId="3445"/>
    <xf numFmtId="253" fontId="48" fillId="0" borderId="3445"/>
    <xf numFmtId="254" fontId="48" fillId="0" borderId="3445"/>
    <xf numFmtId="168" fontId="3" fillId="8" borderId="3117" applyNumberFormat="0" applyFont="0" applyBorder="0" applyAlignment="0" applyProtection="0"/>
    <xf numFmtId="261" fontId="48" fillId="0" borderId="3445"/>
    <xf numFmtId="265" fontId="48" fillId="0" borderId="3445"/>
    <xf numFmtId="266" fontId="48" fillId="0" borderId="3445"/>
    <xf numFmtId="0" fontId="110" fillId="43" borderId="3117" applyNumberFormat="0" applyFont="0" applyAlignment="0" applyProtection="0"/>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4243" applyFill="0"/>
    <xf numFmtId="274" fontId="35" fillId="0" borderId="4248"/>
    <xf numFmtId="323" fontId="3" fillId="23" borderId="4289" applyFill="0" applyBorder="0" applyAlignment="0">
      <alignment horizontal="centerContinuous"/>
    </xf>
    <xf numFmtId="0" fontId="63" fillId="0" borderId="3117">
      <alignment horizontal="centerContinuous"/>
    </xf>
    <xf numFmtId="0" fontId="85" fillId="0" borderId="427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4278"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428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4266"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175" fontId="46" fillId="0" borderId="3117"/>
    <xf numFmtId="323" fontId="3" fillId="23" borderId="4265"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0" fontId="85" fillId="0" borderId="4249"/>
    <xf numFmtId="235" fontId="35" fillId="0" borderId="4293">
      <alignment horizontal="right" vertical="center"/>
      <protection locked="0"/>
    </xf>
    <xf numFmtId="49" fontId="100" fillId="41" borderId="3117">
      <alignment horizontal="center"/>
    </xf>
    <xf numFmtId="0" fontId="103" fillId="38" borderId="4294"/>
    <xf numFmtId="0" fontId="104" fillId="43" borderId="3117" applyProtection="0"/>
    <xf numFmtId="244" fontId="85" fillId="0" borderId="4295"/>
    <xf numFmtId="274" fontId="35" fillId="0" borderId="4296"/>
    <xf numFmtId="0" fontId="147" fillId="10" borderId="3117">
      <alignment horizontal="right"/>
    </xf>
    <xf numFmtId="309" fontId="156" fillId="6" borderId="3117"/>
    <xf numFmtId="0" fontId="85" fillId="0" borderId="429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428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175" fontId="80" fillId="0" borderId="3458">
      <alignment vertical="center"/>
    </xf>
    <xf numFmtId="4" fontId="27" fillId="19" borderId="4286" applyNumberFormat="0" applyProtection="0">
      <alignment horizontal="left" vertical="center" indent="1"/>
    </xf>
    <xf numFmtId="9" fontId="36" fillId="71" borderId="3439" applyProtection="0">
      <alignment horizontal="right"/>
      <protection locked="0"/>
    </xf>
    <xf numFmtId="311" fontId="219" fillId="0" borderId="4264" applyBorder="0">
      <protection locked="0"/>
    </xf>
    <xf numFmtId="0" fontId="59" fillId="74" borderId="3466">
      <alignment horizontal="left" vertical="center" wrapText="1"/>
    </xf>
    <xf numFmtId="1" fontId="3" fillId="1" borderId="4263">
      <protection locked="0"/>
    </xf>
    <xf numFmtId="0" fontId="35" fillId="0" borderId="3446" applyNumberFormat="0" applyFill="0" applyAlignment="0" applyProtection="0"/>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0" fontId="148" fillId="0" borderId="4242" applyNumberFormat="0" applyAlignment="0" applyProtection="0">
      <alignment horizontal="left" vertical="center"/>
    </xf>
    <xf numFmtId="236" fontId="35" fillId="0" borderId="4281">
      <alignment horizontal="center"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94"/>
    <xf numFmtId="0" fontId="103" fillId="38" borderId="4282"/>
    <xf numFmtId="244" fontId="85" fillId="0" borderId="4283"/>
    <xf numFmtId="274" fontId="35" fillId="0" borderId="4284"/>
    <xf numFmtId="185" fontId="47" fillId="57" borderId="3117" applyFont="0" applyFill="0" applyBorder="0" applyAlignment="0" applyProtection="0">
      <protection locked="0"/>
    </xf>
    <xf numFmtId="0" fontId="85" fillId="0" borderId="4285"/>
    <xf numFmtId="311" fontId="219" fillId="0" borderId="4276" applyBorder="0">
      <protection locked="0"/>
    </xf>
    <xf numFmtId="323" fontId="3" fillId="23" borderId="4241" applyFill="0" applyBorder="0" applyAlignment="0">
      <alignment horizontal="centerContinuous"/>
    </xf>
    <xf numFmtId="0" fontId="35" fillId="0" borderId="4293">
      <alignment vertical="center"/>
      <protection locked="0"/>
    </xf>
    <xf numFmtId="237"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49" fontId="36" fillId="0" borderId="3459"/>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0" fontId="118" fillId="21" borderId="3117"/>
    <xf numFmtId="49" fontId="253" fillId="47" borderId="3439">
      <alignment horizontal="center"/>
    </xf>
    <xf numFmtId="175" fontId="43" fillId="0" borderId="3439" applyBorder="0"/>
    <xf numFmtId="175" fontId="46" fillId="0" borderId="3439"/>
    <xf numFmtId="4" fontId="27" fillId="19" borderId="4274" applyNumberFormat="0" applyProtection="0">
      <alignment horizontal="left" vertical="center" indent="1"/>
    </xf>
    <xf numFmtId="4" fontId="27" fillId="19" borderId="429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429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4274" applyNumberFormat="0" applyProtection="0">
      <alignment horizontal="left" vertical="center" indent="1"/>
    </xf>
    <xf numFmtId="3" fontId="217" fillId="10" borderId="3465" applyBorder="0">
      <alignment vertical="center"/>
    </xf>
    <xf numFmtId="0" fontId="95" fillId="0" borderId="4268" applyNumberFormat="0" applyFill="0" applyAlignment="0" applyProtection="0"/>
    <xf numFmtId="232" fontId="35" fillId="0" borderId="4269">
      <alignment horizontal="center" vertical="center"/>
      <protection locked="0"/>
    </xf>
    <xf numFmtId="311" fontId="219" fillId="0" borderId="4240" applyBorder="0">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0" fontId="59" fillId="74" borderId="3466">
      <alignment horizontal="left" vertical="center" wrapText="1"/>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1" fontId="3" fillId="1" borderId="4239">
      <protection locked="0"/>
    </xf>
    <xf numFmtId="0" fontId="103" fillId="38" borderId="4270"/>
    <xf numFmtId="311" fontId="219" fillId="0" borderId="4264" applyBorder="0">
      <protection locked="0"/>
    </xf>
    <xf numFmtId="0" fontId="85" fillId="0" borderId="428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0" fontId="103" fillId="38" borderId="4270"/>
    <xf numFmtId="250" fontId="48" fillId="0" borderId="3445"/>
    <xf numFmtId="244" fontId="85" fillId="0" borderId="4271"/>
    <xf numFmtId="274" fontId="35" fillId="0" borderId="4284"/>
    <xf numFmtId="274" fontId="35" fillId="0" borderId="4272"/>
    <xf numFmtId="8" fontId="141" fillId="0" borderId="3454">
      <protection locked="0"/>
    </xf>
    <xf numFmtId="0" fontId="85" fillId="0" borderId="4273"/>
    <xf numFmtId="49" fontId="36" fillId="0" borderId="3459"/>
    <xf numFmtId="311" fontId="219" fillId="0" borderId="4288" applyBorder="0">
      <protection locked="0"/>
    </xf>
    <xf numFmtId="237" fontId="35" fillId="0" borderId="4281">
      <alignment horizontal="right" vertical="center"/>
      <protection locked="0"/>
    </xf>
    <xf numFmtId="175" fontId="40" fillId="0" borderId="3388">
      <protection locked="0"/>
    </xf>
    <xf numFmtId="1" fontId="3" fillId="1" borderId="427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4292" applyNumberFormat="0" applyFill="0" applyAlignment="0" applyProtection="0"/>
    <xf numFmtId="0" fontId="3" fillId="11" borderId="3444" applyNumberFormat="0">
      <alignment horizontal="left" vertical="center"/>
    </xf>
    <xf numFmtId="4" fontId="27" fillId="19" borderId="4130"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4272"/>
    <xf numFmtId="49" fontId="36" fillId="0" borderId="3459"/>
    <xf numFmtId="237" fontId="35" fillId="0" borderId="4293">
      <alignment horizontal="right" vertical="center"/>
      <protection locked="0"/>
    </xf>
    <xf numFmtId="0" fontId="35" fillId="0" borderId="4281">
      <alignment vertical="center"/>
      <protection locked="0"/>
    </xf>
    <xf numFmtId="311" fontId="219" fillId="0" borderId="4240" applyBorder="0">
      <protection locked="0"/>
    </xf>
    <xf numFmtId="49" fontId="100" fillId="41" borderId="3439">
      <alignment horizontal="center"/>
    </xf>
    <xf numFmtId="235" fontId="35" fillId="0" borderId="4281">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4293">
      <alignment horizontal="right" vertical="center"/>
      <protection locked="0"/>
    </xf>
    <xf numFmtId="236" fontId="35" fillId="0" borderId="429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4281">
      <alignment horizontal="right" vertical="center"/>
      <protection locked="0"/>
    </xf>
    <xf numFmtId="237" fontId="35" fillId="0" borderId="4281">
      <alignment horizontal="right" vertical="center"/>
      <protection locked="0"/>
    </xf>
    <xf numFmtId="49" fontId="36" fillId="0" borderId="3459"/>
    <xf numFmtId="233" fontId="35" fillId="0" borderId="429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4269">
      <alignment horizontal="center" vertical="center"/>
      <protection locked="0"/>
    </xf>
    <xf numFmtId="311" fontId="219" fillId="0" borderId="4240" applyBorder="0">
      <protection locked="0"/>
    </xf>
    <xf numFmtId="0" fontId="59" fillId="74" borderId="3466">
      <alignment horizontal="left" vertical="center" wrapText="1"/>
    </xf>
    <xf numFmtId="274" fontId="35" fillId="0" borderId="4284"/>
    <xf numFmtId="4" fontId="27" fillId="19" borderId="4250" applyNumberFormat="0" applyProtection="0">
      <alignment horizontal="left" vertical="center" indent="1"/>
    </xf>
    <xf numFmtId="274" fontId="35" fillId="0" borderId="4284"/>
    <xf numFmtId="323" fontId="3" fillId="23" borderId="4277" applyFill="0" applyBorder="0" applyAlignment="0">
      <alignment horizontal="centerContinuous"/>
    </xf>
    <xf numFmtId="232" fontId="35" fillId="0" borderId="4281">
      <alignment horizontal="right" vertical="center"/>
      <protection locked="0"/>
    </xf>
    <xf numFmtId="0" fontId="56" fillId="31" borderId="3437" applyNumberFormat="0" applyFont="0" applyAlignment="0" applyProtection="0"/>
    <xf numFmtId="0" fontId="148" fillId="0" borderId="4290"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4267" applyFill="0"/>
    <xf numFmtId="246" fontId="48" fillId="0" borderId="3445"/>
    <xf numFmtId="250" fontId="48" fillId="0" borderId="3445"/>
    <xf numFmtId="261" fontId="48" fillId="0" borderId="3445"/>
    <xf numFmtId="234" fontId="35" fillId="0" borderId="4293">
      <alignment horizontal="right" vertical="center"/>
      <protection locked="0"/>
    </xf>
    <xf numFmtId="0" fontId="148" fillId="0" borderId="4242" applyNumberFormat="0" applyAlignment="0" applyProtection="0">
      <alignment horizontal="left" vertical="center"/>
    </xf>
    <xf numFmtId="323" fontId="3" fillId="23" borderId="4241" applyFill="0" applyBorder="0" applyAlignment="0">
      <alignment horizontal="centerContinuous"/>
    </xf>
    <xf numFmtId="233" fontId="35" fillId="0" borderId="4269">
      <alignment horizontal="center" vertical="center"/>
      <protection locked="0"/>
    </xf>
    <xf numFmtId="311" fontId="219" fillId="0" borderId="4276" applyBorder="0">
      <protection locked="0"/>
    </xf>
    <xf numFmtId="233" fontId="35" fillId="0" borderId="4281">
      <alignment horizontal="center" vertical="center"/>
      <protection locked="0"/>
    </xf>
    <xf numFmtId="202" fontId="115" fillId="18" borderId="3446">
      <alignment horizontal="right"/>
      <protection hidden="1"/>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0" fontId="35" fillId="0" borderId="4245">
      <alignment vertical="center"/>
      <protection locked="0"/>
    </xf>
    <xf numFmtId="232" fontId="35" fillId="0" borderId="4245">
      <alignment horizontal="right" vertical="center"/>
      <protection locked="0"/>
    </xf>
    <xf numFmtId="237" fontId="35" fillId="0" borderId="4245">
      <alignment horizontal="right" vertical="center"/>
      <protection locked="0"/>
    </xf>
    <xf numFmtId="233"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0" fontId="103" fillId="38" borderId="4246"/>
    <xf numFmtId="0" fontId="35" fillId="0" borderId="4293">
      <alignment vertical="center"/>
      <protection locked="0"/>
    </xf>
    <xf numFmtId="244" fontId="85" fillId="0" borderId="4247"/>
    <xf numFmtId="274" fontId="35" fillId="0" borderId="4248"/>
    <xf numFmtId="0" fontId="147" fillId="10" borderId="3117">
      <alignment horizontal="right"/>
    </xf>
    <xf numFmtId="0" fontId="85" fillId="0" borderId="4249"/>
    <xf numFmtId="311" fontId="219" fillId="0" borderId="4252" applyBorder="0">
      <protection locked="0"/>
    </xf>
    <xf numFmtId="1" fontId="3" fillId="1" borderId="4251">
      <protection locked="0"/>
    </xf>
    <xf numFmtId="172" fontId="55" fillId="9" borderId="3117">
      <alignment horizontal="right"/>
      <protection locked="0"/>
    </xf>
    <xf numFmtId="0" fontId="95" fillId="0" borderId="4256" applyNumberFormat="0" applyFill="0" applyAlignment="0" applyProtection="0"/>
    <xf numFmtId="232"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0" fontId="35" fillId="0" borderId="4257">
      <alignment vertical="center"/>
      <protection locked="0"/>
    </xf>
    <xf numFmtId="232" fontId="35" fillId="0" borderId="4257">
      <alignment horizontal="right" vertical="center"/>
      <protection locked="0"/>
    </xf>
    <xf numFmtId="237" fontId="35" fillId="0" borderId="4257">
      <alignment horizontal="right" vertical="center"/>
      <protection locked="0"/>
    </xf>
    <xf numFmtId="233"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0" fontId="103" fillId="38" borderId="4258"/>
    <xf numFmtId="244" fontId="85" fillId="0" borderId="4259"/>
    <xf numFmtId="274" fontId="35" fillId="0" borderId="4260"/>
    <xf numFmtId="0" fontId="85" fillId="0" borderId="4261"/>
    <xf numFmtId="237"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32" fontId="35" fillId="0" borderId="4293">
      <alignment horizontal="center" vertical="center"/>
      <protection locked="0"/>
    </xf>
    <xf numFmtId="235" fontId="35" fillId="0" borderId="4293">
      <alignment horizontal="center" vertical="center"/>
      <protection locked="0"/>
    </xf>
    <xf numFmtId="311" fontId="219" fillId="0" borderId="4252" applyBorder="0">
      <protection locked="0"/>
    </xf>
    <xf numFmtId="0" fontId="103" fillId="38" borderId="4294"/>
    <xf numFmtId="233" fontId="35" fillId="0" borderId="4281">
      <alignment horizontal="right" vertical="center"/>
      <protection locked="0"/>
    </xf>
    <xf numFmtId="235" fontId="35" fillId="0" borderId="4281">
      <alignment horizontal="right" vertical="center"/>
      <protection locked="0"/>
    </xf>
    <xf numFmtId="0" fontId="103" fillId="38" borderId="4282"/>
    <xf numFmtId="236" fontId="35" fillId="0" borderId="4269">
      <alignment horizontal="right" vertical="center"/>
      <protection locked="0"/>
    </xf>
    <xf numFmtId="0" fontId="85" fillId="0" borderId="4285"/>
    <xf numFmtId="4" fontId="27" fillId="19" borderId="4262" applyNumberFormat="0" applyProtection="0">
      <alignment horizontal="left" vertical="center" indent="1"/>
    </xf>
    <xf numFmtId="234" fontId="35" fillId="0" borderId="4281">
      <alignment horizontal="center" vertical="center"/>
      <protection locked="0"/>
    </xf>
    <xf numFmtId="0" fontId="35" fillId="0" borderId="4281">
      <alignment vertical="center"/>
      <protection locked="0"/>
    </xf>
    <xf numFmtId="244" fontId="85" fillId="0" borderId="4295"/>
    <xf numFmtId="233" fontId="35" fillId="0" borderId="4281">
      <alignment horizontal="right" vertical="center"/>
      <protection locked="0"/>
    </xf>
    <xf numFmtId="15" fontId="35" fillId="0" borderId="4281">
      <alignment horizontal="center" vertical="center"/>
      <protection locked="0"/>
    </xf>
    <xf numFmtId="0" fontId="95" fillId="0" borderId="4256" applyNumberFormat="0" applyFill="0" applyAlignment="0" applyProtection="0"/>
    <xf numFmtId="232"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0" fontId="35" fillId="0" borderId="4257">
      <alignment vertical="center"/>
      <protection locked="0"/>
    </xf>
    <xf numFmtId="232" fontId="35" fillId="0" borderId="4257">
      <alignment horizontal="right" vertical="center"/>
      <protection locked="0"/>
    </xf>
    <xf numFmtId="237" fontId="35" fillId="0" borderId="4257">
      <alignment horizontal="right" vertical="center"/>
      <protection locked="0"/>
    </xf>
    <xf numFmtId="233"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0" fontId="103" fillId="38" borderId="4258"/>
    <xf numFmtId="232" fontId="35" fillId="0" borderId="4293">
      <alignment horizontal="right" vertical="center"/>
      <protection locked="0"/>
    </xf>
    <xf numFmtId="274" fontId="35" fillId="0" borderId="4296"/>
    <xf numFmtId="274" fontId="35" fillId="0" borderId="4260"/>
    <xf numFmtId="0" fontId="85" fillId="0" borderId="4261"/>
    <xf numFmtId="0" fontId="148" fillId="0" borderId="4254" applyNumberFormat="0" applyAlignment="0" applyProtection="0">
      <alignment horizontal="left" vertical="center"/>
    </xf>
    <xf numFmtId="323" fontId="3" fillId="23" borderId="4253" applyFill="0" applyBorder="0" applyAlignment="0">
      <alignment horizontal="centerContinuous"/>
    </xf>
    <xf numFmtId="311" fontId="219" fillId="0" borderId="4252" applyBorder="0">
      <protection locked="0"/>
    </xf>
    <xf numFmtId="0" fontId="85" fillId="0" borderId="4297"/>
    <xf numFmtId="0" fontId="95" fillId="0" borderId="4292" applyNumberFormat="0" applyFill="0" applyAlignment="0" applyProtection="0"/>
    <xf numFmtId="237" fontId="35" fillId="0" borderId="4293">
      <alignment horizontal="right" vertical="center"/>
      <protection locked="0"/>
    </xf>
    <xf numFmtId="0" fontId="115" fillId="18" borderId="3446" applyProtection="0">
      <alignment horizontal="right"/>
      <protection locked="0"/>
    </xf>
    <xf numFmtId="311" fontId="219" fillId="0" borderId="4264" applyBorder="0">
      <protection locked="0"/>
    </xf>
    <xf numFmtId="0" fontId="59" fillId="74" borderId="3466">
      <alignment horizontal="left" vertical="center" wrapText="1"/>
    </xf>
    <xf numFmtId="244" fontId="85" fillId="0" borderId="4283"/>
    <xf numFmtId="234" fontId="35" fillId="0" borderId="4281">
      <alignment horizontal="center" vertical="center"/>
      <protection locked="0"/>
    </xf>
    <xf numFmtId="4" fontId="27" fillId="19" borderId="4274" applyNumberFormat="0" applyProtection="0">
      <alignment horizontal="left" vertical="center" indent="1"/>
    </xf>
    <xf numFmtId="0" fontId="95" fillId="0" borderId="4292"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40" fontId="26" fillId="0" borderId="4267" applyFill="0"/>
    <xf numFmtId="274" fontId="35" fillId="0" borderId="4272"/>
    <xf numFmtId="0" fontId="85" fillId="0" borderId="4273"/>
    <xf numFmtId="0" fontId="148" fillId="0" borderId="4266" applyNumberFormat="0" applyAlignment="0" applyProtection="0">
      <alignment horizontal="left" vertical="center"/>
    </xf>
    <xf numFmtId="323" fontId="3" fillId="23" borderId="4265" applyFill="0" applyBorder="0" applyAlignment="0">
      <alignment horizontal="centerContinuous"/>
    </xf>
    <xf numFmtId="311" fontId="219" fillId="0" borderId="4264" applyBorder="0">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44" fontId="85" fillId="0" borderId="4283"/>
    <xf numFmtId="274" fontId="35" fillId="0" borderId="4284"/>
    <xf numFmtId="0" fontId="85" fillId="0" borderId="4285"/>
    <xf numFmtId="0" fontId="148" fillId="0" borderId="4290" applyNumberFormat="0" applyAlignment="0" applyProtection="0">
      <alignment horizontal="left" vertical="center"/>
    </xf>
    <xf numFmtId="311" fontId="219" fillId="0" borderId="4288" applyBorder="0">
      <protection locked="0"/>
    </xf>
    <xf numFmtId="4" fontId="27" fillId="19" borderId="4298" applyNumberFormat="0" applyProtection="0">
      <alignment horizontal="left" vertical="center" indent="1"/>
    </xf>
    <xf numFmtId="311" fontId="219" fillId="0" borderId="4276" applyBorder="0">
      <protection locked="0"/>
    </xf>
    <xf numFmtId="274" fontId="35" fillId="0" borderId="4296"/>
    <xf numFmtId="232" fontId="35" fillId="0" borderId="4281">
      <alignment horizontal="right" vertical="center"/>
      <protection locked="0"/>
    </xf>
    <xf numFmtId="4" fontId="27" fillId="19" borderId="4286" applyNumberFormat="0" applyProtection="0">
      <alignment horizontal="left" vertical="center" indent="1"/>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40" fontId="26" fillId="0" borderId="4279" applyFill="0"/>
    <xf numFmtId="274" fontId="35" fillId="0" borderId="4284"/>
    <xf numFmtId="0" fontId="85" fillId="0" borderId="4285"/>
    <xf numFmtId="0" fontId="148" fillId="0" borderId="4278" applyNumberFormat="0" applyAlignment="0" applyProtection="0">
      <alignment horizontal="left" vertical="center"/>
    </xf>
    <xf numFmtId="323" fontId="3" fillId="23" borderId="4277" applyFill="0" applyBorder="0" applyAlignment="0">
      <alignment horizontal="centerContinuous"/>
    </xf>
    <xf numFmtId="311" fontId="219" fillId="0" borderId="4276" applyBorder="0">
      <protection locked="0"/>
    </xf>
    <xf numFmtId="0" fontId="35" fillId="0" borderId="3117" applyFill="0">
      <alignment horizontal="center" vertical="center"/>
    </xf>
    <xf numFmtId="4" fontId="27" fillId="19" borderId="4298" applyNumberFormat="0" applyProtection="0">
      <alignment horizontal="left" vertical="center" indent="1"/>
    </xf>
    <xf numFmtId="311" fontId="219" fillId="0" borderId="4276" applyBorder="0">
      <protection locked="0"/>
    </xf>
    <xf numFmtId="4" fontId="27" fillId="19" borderId="4286" applyNumberFormat="0" applyProtection="0">
      <alignment horizontal="left" vertical="center" indent="1"/>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74" fontId="35" fillId="0" borderId="4284"/>
    <xf numFmtId="0" fontId="85" fillId="0" borderId="4285"/>
    <xf numFmtId="10" fontId="3" fillId="64" borderId="3117" applyNumberFormat="0" applyBorder="0" applyAlignment="0" applyProtection="0"/>
    <xf numFmtId="311" fontId="219" fillId="0" borderId="4276" applyBorder="0">
      <protection locked="0"/>
    </xf>
    <xf numFmtId="274" fontId="35" fillId="0" borderId="4296"/>
    <xf numFmtId="311"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74" fontId="35" fillId="0" borderId="4296"/>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311"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0" fontId="26" fillId="0" borderId="4291" applyFill="0"/>
    <xf numFmtId="274" fontId="35" fillId="0" borderId="4296"/>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49" fontId="100" fillId="41" borderId="3439">
      <alignment horizontal="center"/>
    </xf>
    <xf numFmtId="0" fontId="104" fillId="43" borderId="3439" applyProtection="0"/>
    <xf numFmtId="240" fontId="26" fillId="0" borderId="4303" applyFill="0"/>
    <xf numFmtId="0" fontId="147" fillId="10" borderId="3439">
      <alignment horizontal="right"/>
    </xf>
    <xf numFmtId="10" fontId="3" fillId="57" borderId="3439" applyNumberFormat="0" applyFont="0" applyBorder="0" applyAlignment="0" applyProtection="0">
      <protection locked="0"/>
    </xf>
    <xf numFmtId="309" fontId="156" fillId="6" borderId="3439"/>
    <xf numFmtId="0" fontId="148" fillId="0" borderId="4302" applyNumberFormat="0" applyAlignment="0" applyProtection="0">
      <alignment horizontal="left" vertical="center"/>
    </xf>
    <xf numFmtId="323" fontId="3" fillId="23" borderId="4301" applyFill="0" applyBorder="0" applyAlignment="0">
      <alignment horizontal="centerContinuous"/>
    </xf>
    <xf numFmtId="0" fontId="35" fillId="0" borderId="4305">
      <alignment vertical="center"/>
      <protection locked="0"/>
    </xf>
    <xf numFmtId="233" fontId="35" fillId="0" borderId="4400">
      <alignment horizontal="center" vertical="center"/>
      <protection locked="0"/>
    </xf>
    <xf numFmtId="10" fontId="3" fillId="57" borderId="3439" applyNumberFormat="0" applyFont="0" applyBorder="0" applyAlignment="0" applyProtection="0">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5" fontId="35" fillId="0" borderId="4305">
      <alignment horizontal="center" vertical="center"/>
      <protection locked="0"/>
    </xf>
    <xf numFmtId="0" fontId="35" fillId="0" borderId="4305">
      <alignment vertical="center"/>
      <protection locked="0"/>
    </xf>
    <xf numFmtId="236" fontId="35" fillId="0" borderId="4353">
      <alignment horizontal="center" vertical="center"/>
      <protection locked="0"/>
    </xf>
    <xf numFmtId="0" fontId="103" fillId="38" borderId="4378"/>
    <xf numFmtId="235" fontId="35" fillId="0" borderId="4400">
      <alignment horizontal="right" vertical="center"/>
      <protection locked="0"/>
    </xf>
    <xf numFmtId="15" fontId="35" fillId="0" borderId="4329">
      <alignment horizontal="center" vertical="center"/>
      <protection locked="0"/>
    </xf>
    <xf numFmtId="0" fontId="95" fillId="0" borderId="4328" applyNumberFormat="0" applyFill="0" applyAlignment="0" applyProtection="0"/>
    <xf numFmtId="236" fontId="35" fillId="0" borderId="4389">
      <alignment horizontal="right" vertical="center"/>
      <protection locked="0"/>
    </xf>
    <xf numFmtId="4" fontId="27" fillId="19" borderId="4112" applyNumberFormat="0" applyProtection="0">
      <alignment horizontal="left" vertical="center" indent="1"/>
    </xf>
    <xf numFmtId="235" fontId="35" fillId="0" borderId="4317">
      <alignment horizontal="center" vertical="center"/>
      <protection locked="0"/>
    </xf>
    <xf numFmtId="0" fontId="95" fillId="0" borderId="4316" applyNumberFormat="0" applyFill="0" applyAlignment="0" applyProtection="0"/>
    <xf numFmtId="233" fontId="35" fillId="0" borderId="4389">
      <alignment horizontal="center" vertical="center"/>
      <protection locked="0"/>
    </xf>
    <xf numFmtId="15" fontId="35" fillId="0" borderId="4400">
      <alignment horizontal="center" vertical="center"/>
      <protection locked="0"/>
    </xf>
    <xf numFmtId="236" fontId="35" fillId="0" borderId="4425">
      <alignment horizontal="center" vertical="center"/>
      <protection locked="0"/>
    </xf>
    <xf numFmtId="274" fontId="35" fillId="0" borderId="4320"/>
    <xf numFmtId="235" fontId="35" fillId="0" borderId="4341">
      <alignment horizontal="right" vertical="center"/>
      <protection locked="0"/>
    </xf>
    <xf numFmtId="236" fontId="35" fillId="0" borderId="4377">
      <alignment horizontal="right" vertical="center"/>
      <protection locked="0"/>
    </xf>
    <xf numFmtId="0" fontId="85" fillId="0" borderId="4309"/>
    <xf numFmtId="232" fontId="35" fillId="0" borderId="4329">
      <alignment horizontal="right" vertical="center"/>
      <protection locked="0"/>
    </xf>
    <xf numFmtId="1" fontId="3" fillId="1" borderId="4395">
      <protection locked="0"/>
    </xf>
    <xf numFmtId="232" fontId="35" fillId="0" borderId="4305">
      <alignment horizontal="right" vertical="center"/>
      <protection locked="0"/>
    </xf>
    <xf numFmtId="234" fontId="35" fillId="0" borderId="4305">
      <alignment horizontal="center" vertical="center"/>
      <protection locked="0"/>
    </xf>
    <xf numFmtId="236" fontId="35" fillId="0" borderId="4305">
      <alignment horizontal="center" vertical="center"/>
      <protection locked="0"/>
    </xf>
    <xf numFmtId="323" fontId="3" fillId="23" borderId="4337" applyFill="0" applyBorder="0" applyAlignment="0">
      <alignment horizontal="centerContinuous"/>
    </xf>
    <xf numFmtId="0" fontId="148" fillId="0" borderId="4397" applyNumberFormat="0" applyAlignment="0" applyProtection="0">
      <alignment horizontal="left" vertical="center"/>
    </xf>
    <xf numFmtId="232" fontId="35" fillId="0" borderId="4341">
      <alignment horizontal="center" vertical="center"/>
      <protection locked="0"/>
    </xf>
    <xf numFmtId="0" fontId="35" fillId="0" borderId="4425">
      <alignment vertical="center"/>
      <protection locked="0"/>
    </xf>
    <xf numFmtId="49" fontId="36" fillId="0" borderId="3459"/>
    <xf numFmtId="270" fontId="115" fillId="46" borderId="3446">
      <protection hidden="1"/>
    </xf>
    <xf numFmtId="15" fontId="35" fillId="0" borderId="4389">
      <alignment horizontal="center" vertical="center"/>
      <protection locked="0"/>
    </xf>
    <xf numFmtId="0" fontId="103" fillId="38" borderId="4401"/>
    <xf numFmtId="0" fontId="85" fillId="0" borderId="4370"/>
    <xf numFmtId="233" fontId="35" fillId="0" borderId="4329">
      <alignment horizontal="center" vertical="center"/>
      <protection locked="0"/>
    </xf>
    <xf numFmtId="244" fontId="85" fillId="0" borderId="4391"/>
    <xf numFmtId="237" fontId="35" fillId="0" borderId="4413">
      <alignment horizontal="right" vertical="center"/>
      <protection locked="0"/>
    </xf>
    <xf numFmtId="0" fontId="118" fillId="21" borderId="3439"/>
    <xf numFmtId="0" fontId="110" fillId="43" borderId="3439" applyNumberFormat="0" applyFont="0" applyAlignment="0" applyProtection="0"/>
    <xf numFmtId="237" fontId="35" fillId="0" borderId="4353">
      <alignment horizontal="right" vertical="center"/>
      <protection locked="0"/>
    </xf>
    <xf numFmtId="323" fontId="3" fillId="23" borderId="4421" applyFill="0" applyBorder="0" applyAlignment="0">
      <alignment horizontal="centerContinuous"/>
    </xf>
    <xf numFmtId="9" fontId="36" fillId="71" borderId="3439" applyProtection="0">
      <alignment horizontal="right"/>
      <protection locked="0"/>
    </xf>
    <xf numFmtId="311" fontId="219" fillId="0" borderId="4384" applyBorder="0">
      <protection locked="0"/>
    </xf>
    <xf numFmtId="235" fontId="35" fillId="0" borderId="4366">
      <alignment horizontal="center" vertical="center"/>
      <protection locked="0"/>
    </xf>
    <xf numFmtId="235" fontId="35" fillId="0" borderId="4353">
      <alignment horizontal="right" vertical="center"/>
      <protection locked="0"/>
    </xf>
    <xf numFmtId="274" fontId="35" fillId="0" borderId="4392"/>
    <xf numFmtId="311" fontId="219" fillId="0" borderId="4336" applyBorder="0">
      <protection locked="0"/>
    </xf>
    <xf numFmtId="4" fontId="27" fillId="19" borderId="4394" applyNumberFormat="0" applyProtection="0">
      <alignment horizontal="left" vertical="center" indent="1"/>
    </xf>
    <xf numFmtId="235" fontId="35" fillId="0" borderId="4389">
      <alignment horizontal="center" vertical="center"/>
      <protection locked="0"/>
    </xf>
    <xf numFmtId="236" fontId="35" fillId="0" borderId="4425">
      <alignment horizontal="center" vertical="center"/>
      <protection locked="0"/>
    </xf>
    <xf numFmtId="234" fontId="35" fillId="0" borderId="4389">
      <alignment horizontal="right" vertical="center"/>
      <protection locked="0"/>
    </xf>
    <xf numFmtId="234" fontId="35" fillId="0" borderId="4389">
      <alignment horizontal="center" vertical="center"/>
      <protection locked="0"/>
    </xf>
    <xf numFmtId="0" fontId="85" fillId="0" borderId="4297"/>
    <xf numFmtId="235" fontId="35" fillId="0" borderId="4389">
      <alignment horizontal="right" vertical="center"/>
      <protection locked="0"/>
    </xf>
    <xf numFmtId="311" fontId="219" fillId="0" borderId="4384" applyBorder="0">
      <protection locked="0"/>
    </xf>
    <xf numFmtId="274" fontId="35" fillId="0" borderId="4296"/>
    <xf numFmtId="0" fontId="103" fillId="38" borderId="4294"/>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0" fontId="35" fillId="0" borderId="4389">
      <alignment vertical="center"/>
      <protection locked="0"/>
    </xf>
    <xf numFmtId="236" fontId="35" fillId="0" borderId="4389">
      <alignment horizontal="center" vertical="center"/>
      <protection locked="0"/>
    </xf>
    <xf numFmtId="0" fontId="103" fillId="38" borderId="4401"/>
    <xf numFmtId="311" fontId="219" fillId="0" borderId="4288" applyBorder="0">
      <protection locked="0"/>
    </xf>
    <xf numFmtId="234" fontId="35" fillId="0" borderId="4366">
      <alignment horizontal="center" vertical="center"/>
      <protection locked="0"/>
    </xf>
    <xf numFmtId="0" fontId="85" fillId="0" borderId="4297"/>
    <xf numFmtId="236" fontId="35" fillId="0" borderId="4389">
      <alignment horizontal="right" vertical="center"/>
      <protection locked="0"/>
    </xf>
    <xf numFmtId="234" fontId="35" fillId="0" borderId="4389">
      <alignment horizontal="center" vertical="center"/>
      <protection locked="0"/>
    </xf>
    <xf numFmtId="274" fontId="35" fillId="0" borderId="4296"/>
    <xf numFmtId="244" fontId="85" fillId="0" borderId="4295"/>
    <xf numFmtId="0" fontId="103" fillId="38" borderId="4294"/>
    <xf numFmtId="233" fontId="35" fillId="0" borderId="4341">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4" fontId="27" fillId="19" borderId="4298" applyNumberFormat="0" applyProtection="0">
      <alignment horizontal="left" vertical="center" indent="1"/>
    </xf>
    <xf numFmtId="236" fontId="35" fillId="0" borderId="4413">
      <alignment horizontal="center" vertical="center"/>
      <protection locked="0"/>
    </xf>
    <xf numFmtId="0" fontId="85" fillId="0" borderId="4345"/>
    <xf numFmtId="233" fontId="35" fillId="0" borderId="4400">
      <alignment horizontal="right" vertical="center"/>
      <protection locked="0"/>
    </xf>
    <xf numFmtId="234" fontId="35" fillId="0" borderId="4353">
      <alignment horizontal="center" vertical="center"/>
      <protection locked="0"/>
    </xf>
    <xf numFmtId="232" fontId="35" fillId="0" borderId="4413">
      <alignment horizontal="center" vertical="center"/>
      <protection locked="0"/>
    </xf>
    <xf numFmtId="0" fontId="103" fillId="38" borderId="4401"/>
    <xf numFmtId="0" fontId="85" fillId="0" borderId="4381"/>
    <xf numFmtId="274" fontId="35" fillId="0" borderId="4308"/>
    <xf numFmtId="0" fontId="85" fillId="0" borderId="4393"/>
    <xf numFmtId="0" fontId="95" fillId="0" borderId="4399" applyNumberFormat="0" applyFill="0" applyAlignment="0" applyProtection="0"/>
    <xf numFmtId="4" fontId="27" fillId="19" borderId="4298" applyNumberFormat="0" applyProtection="0">
      <alignment horizontal="left" vertical="center" indent="1"/>
    </xf>
    <xf numFmtId="0" fontId="35" fillId="0" borderId="4353">
      <alignment vertical="center"/>
      <protection locked="0"/>
    </xf>
    <xf numFmtId="4" fontId="27" fillId="19" borderId="4298" applyNumberFormat="0" applyProtection="0">
      <alignment horizontal="left" vertical="center" indent="1"/>
    </xf>
    <xf numFmtId="15" fontId="35" fillId="0" borderId="4329">
      <alignment horizontal="center" vertical="center"/>
      <protection locked="0"/>
    </xf>
    <xf numFmtId="274" fontId="35" fillId="0" borderId="4320"/>
    <xf numFmtId="15" fontId="35" fillId="0" borderId="4317">
      <alignment horizontal="center" vertical="center"/>
      <protection locked="0"/>
    </xf>
    <xf numFmtId="232" fontId="35" fillId="0" borderId="4425">
      <alignment horizontal="center" vertical="center"/>
      <protection locked="0"/>
    </xf>
    <xf numFmtId="0" fontId="35" fillId="0" borderId="4389">
      <alignment vertical="center"/>
      <protection locked="0"/>
    </xf>
    <xf numFmtId="0" fontId="85" fillId="0" borderId="4393"/>
    <xf numFmtId="4" fontId="27" fillId="19" borderId="4346" applyNumberFormat="0" applyProtection="0">
      <alignment horizontal="left" vertical="center" indent="1"/>
    </xf>
    <xf numFmtId="0" fontId="103" fillId="38" borderId="4390"/>
    <xf numFmtId="49" fontId="100" fillId="41" borderId="3439">
      <alignment horizontal="center"/>
    </xf>
    <xf numFmtId="271" fontId="115" fillId="18" borderId="3446">
      <alignment horizontal="right"/>
    </xf>
    <xf numFmtId="269" fontId="115" fillId="45" borderId="3446">
      <protection hidden="1"/>
    </xf>
    <xf numFmtId="244" fontId="85" fillId="0" borderId="4391"/>
    <xf numFmtId="232" fontId="35" fillId="0" borderId="4341">
      <alignment horizontal="right" vertical="center"/>
      <protection locked="0"/>
    </xf>
    <xf numFmtId="235" fontId="35" fillId="0" borderId="4389">
      <alignment horizontal="center" vertical="center"/>
      <protection locked="0"/>
    </xf>
    <xf numFmtId="49" fontId="100" fillId="41" borderId="3439">
      <alignment horizontal="center"/>
    </xf>
    <xf numFmtId="233" fontId="35" fillId="0" borderId="4425">
      <alignment horizontal="right" vertical="center"/>
      <protection locked="0"/>
    </xf>
    <xf numFmtId="15" fontId="35" fillId="0" borderId="4389">
      <alignment horizontal="center" vertical="center"/>
      <protection locked="0"/>
    </xf>
    <xf numFmtId="236" fontId="35" fillId="0" borderId="4400">
      <alignment horizontal="right" vertical="center"/>
      <protection locked="0"/>
    </xf>
    <xf numFmtId="235" fontId="35" fillId="0" borderId="4317">
      <alignment horizontal="right" vertical="center"/>
      <protection locked="0"/>
    </xf>
    <xf numFmtId="232" fontId="35" fillId="0" borderId="4317">
      <alignment horizontal="right" vertical="center"/>
      <protection locked="0"/>
    </xf>
    <xf numFmtId="234" fontId="35" fillId="0" borderId="4317">
      <alignment horizontal="center" vertical="center"/>
      <protection locked="0"/>
    </xf>
    <xf numFmtId="0" fontId="95" fillId="0" borderId="4316"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412" applyNumberFormat="0" applyFill="0" applyAlignment="0" applyProtection="0"/>
    <xf numFmtId="4" fontId="27" fillId="19" borderId="4322" applyNumberFormat="0" applyProtection="0">
      <alignment horizontal="left" vertical="center" indent="1"/>
    </xf>
    <xf numFmtId="236" fontId="35" fillId="0" borderId="4425">
      <alignment horizontal="right" vertical="center"/>
      <protection locked="0"/>
    </xf>
    <xf numFmtId="232" fontId="35" fillId="0" borderId="4425">
      <alignment horizontal="center" vertical="center"/>
      <protection locked="0"/>
    </xf>
    <xf numFmtId="274" fontId="35" fillId="0" borderId="4403"/>
    <xf numFmtId="309" fontId="156" fillId="6" borderId="3439"/>
    <xf numFmtId="10" fontId="3" fillId="57" borderId="3439" applyNumberFormat="0" applyFont="0" applyBorder="0" applyAlignment="0" applyProtection="0">
      <protection locked="0"/>
    </xf>
    <xf numFmtId="0" fontId="147" fillId="10" borderId="3439">
      <alignment horizontal="right"/>
    </xf>
    <xf numFmtId="0" fontId="104" fillId="43" borderId="3439" applyProtection="0"/>
    <xf numFmtId="0" fontId="35" fillId="0" borderId="4341">
      <alignment vertical="center"/>
      <protection locked="0"/>
    </xf>
    <xf numFmtId="49" fontId="100" fillId="41" borderId="3439">
      <alignment horizontal="center"/>
    </xf>
    <xf numFmtId="234" fontId="35" fillId="0" borderId="4389">
      <alignment horizontal="center" vertical="center"/>
      <protection locked="0"/>
    </xf>
    <xf numFmtId="244" fontId="85" fillId="0" borderId="4319"/>
    <xf numFmtId="233" fontId="35" fillId="0" borderId="4389">
      <alignment horizontal="right" vertical="center"/>
      <protection locked="0"/>
    </xf>
    <xf numFmtId="232" fontId="35" fillId="0" borderId="4389">
      <alignment horizontal="center" vertical="center"/>
      <protection locked="0"/>
    </xf>
    <xf numFmtId="234" fontId="35" fillId="0" borderId="4400">
      <alignment horizontal="center" vertical="center"/>
      <protection locked="0"/>
    </xf>
    <xf numFmtId="234" fontId="35" fillId="0" borderId="4317">
      <alignment horizontal="right" vertical="center"/>
      <protection locked="0"/>
    </xf>
    <xf numFmtId="1" fontId="3" fillId="1" borderId="4167">
      <protection locked="0"/>
    </xf>
    <xf numFmtId="4" fontId="27" fillId="19" borderId="4394" applyNumberFormat="0" applyProtection="0">
      <alignment horizontal="left" vertical="center" indent="1"/>
    </xf>
    <xf numFmtId="237" fontId="35" fillId="0" borderId="4400">
      <alignment horizontal="right" vertical="center"/>
      <protection locked="0"/>
    </xf>
    <xf numFmtId="274" fontId="35" fillId="0" borderId="4332"/>
    <xf numFmtId="0" fontId="91" fillId="0" borderId="3446" applyNumberFormat="0" applyFill="0" applyBorder="0" applyAlignment="0" applyProtection="0"/>
    <xf numFmtId="274" fontId="35" fillId="0" borderId="4416"/>
    <xf numFmtId="232" fontId="35" fillId="0" borderId="4329">
      <alignment horizontal="center" vertical="center"/>
      <protection locked="0"/>
    </xf>
    <xf numFmtId="235" fontId="35" fillId="0" borderId="4329">
      <alignment horizontal="center" vertical="center"/>
      <protection locked="0"/>
    </xf>
    <xf numFmtId="0" fontId="85" fillId="0" borderId="4333"/>
    <xf numFmtId="311" fontId="219" fillId="0" borderId="4384" applyBorder="0">
      <protection locked="0"/>
    </xf>
    <xf numFmtId="10" fontId="3" fillId="57" borderId="3439" applyNumberFormat="0" applyFont="0" applyBorder="0" applyAlignment="0" applyProtection="0">
      <protection locked="0"/>
    </xf>
    <xf numFmtId="234" fontId="35" fillId="0" borderId="4353">
      <alignment horizontal="right" vertical="center"/>
      <protection locked="0"/>
    </xf>
    <xf numFmtId="0" fontId="95" fillId="0" borderId="4340" applyNumberFormat="0" applyFill="0" applyAlignment="0" applyProtection="0"/>
    <xf numFmtId="323" fontId="3" fillId="23" borderId="4385" applyFill="0" applyBorder="0" applyAlignment="0">
      <alignment horizontal="centerContinuous"/>
    </xf>
    <xf numFmtId="175" fontId="46" fillId="0" borderId="3439"/>
    <xf numFmtId="234" fontId="35" fillId="0" borderId="4341">
      <alignment horizontal="center" vertical="center"/>
      <protection locked="0"/>
    </xf>
    <xf numFmtId="0" fontId="35" fillId="0" borderId="3439" applyFill="0">
      <alignment horizontal="center" vertical="center"/>
    </xf>
    <xf numFmtId="274" fontId="35" fillId="0" borderId="4428"/>
    <xf numFmtId="49" fontId="100" fillId="41" borderId="3439">
      <alignment horizontal="center"/>
    </xf>
    <xf numFmtId="0" fontId="103" fillId="38" borderId="4342"/>
    <xf numFmtId="244" fontId="85" fillId="0" borderId="4391"/>
    <xf numFmtId="0" fontId="103" fillId="38" borderId="4318"/>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3" fontId="35" fillId="0" borderId="4317">
      <alignment horizontal="right" vertical="center"/>
      <protection locked="0"/>
    </xf>
    <xf numFmtId="237" fontId="35" fillId="0" borderId="4317">
      <alignment horizontal="right" vertical="center"/>
      <protection locked="0"/>
    </xf>
    <xf numFmtId="232" fontId="35" fillId="0" borderId="4317">
      <alignment horizontal="right" vertical="center"/>
      <protection locked="0"/>
    </xf>
    <xf numFmtId="236" fontId="35" fillId="0" borderId="4317">
      <alignment horizontal="center" vertical="center"/>
      <protection locked="0"/>
    </xf>
    <xf numFmtId="235" fontId="35" fillId="0" borderId="4317">
      <alignment horizontal="center" vertical="center"/>
      <protection locked="0"/>
    </xf>
    <xf numFmtId="233" fontId="35" fillId="0" borderId="4317">
      <alignment horizontal="center" vertical="center"/>
      <protection locked="0"/>
    </xf>
    <xf numFmtId="15" fontId="35" fillId="0" borderId="4317">
      <alignment horizontal="center" vertical="center"/>
      <protection locked="0"/>
    </xf>
    <xf numFmtId="232" fontId="35" fillId="0" borderId="4317">
      <alignment horizontal="center" vertical="center"/>
      <protection locked="0"/>
    </xf>
    <xf numFmtId="0" fontId="95" fillId="0" borderId="4316" applyNumberFormat="0" applyFill="0" applyAlignment="0" applyProtection="0"/>
    <xf numFmtId="311" fontId="219" fillId="0" borderId="4312" applyBorder="0">
      <protection locked="0"/>
    </xf>
    <xf numFmtId="233" fontId="35" fillId="0" borderId="4366">
      <alignment horizontal="right" vertical="center"/>
      <protection locked="0"/>
    </xf>
    <xf numFmtId="311" fontId="219" fillId="0" borderId="4312" applyBorder="0">
      <protection locked="0"/>
    </xf>
    <xf numFmtId="0" fontId="85" fillId="0" borderId="4321"/>
    <xf numFmtId="232" fontId="35" fillId="0" borderId="4400">
      <alignment horizontal="right" vertical="center"/>
      <protection locked="0"/>
    </xf>
    <xf numFmtId="274" fontId="35" fillId="0" borderId="4320"/>
    <xf numFmtId="244" fontId="85" fillId="0" borderId="4319"/>
    <xf numFmtId="233" fontId="35" fillId="0" borderId="4389">
      <alignment horizontal="center" vertical="center"/>
      <protection locked="0"/>
    </xf>
    <xf numFmtId="0" fontId="103" fillId="38" borderId="4318"/>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3" fontId="35" fillId="0" borderId="4317">
      <alignment horizontal="right" vertical="center"/>
      <protection locked="0"/>
    </xf>
    <xf numFmtId="237" fontId="35" fillId="0" borderId="4317">
      <alignment horizontal="right" vertical="center"/>
      <protection locked="0"/>
    </xf>
    <xf numFmtId="232" fontId="35" fillId="0" borderId="4317">
      <alignment horizontal="right" vertical="center"/>
      <protection locked="0"/>
    </xf>
    <xf numFmtId="271" fontId="115" fillId="18" borderId="3446">
      <alignment horizontal="right"/>
    </xf>
    <xf numFmtId="244" fontId="85" fillId="0" borderId="4415"/>
    <xf numFmtId="0" fontId="59" fillId="74" borderId="3466">
      <alignment horizontal="left" vertical="center" wrapText="1"/>
    </xf>
    <xf numFmtId="323" fontId="3" fillId="23" borderId="4385" applyFill="0" applyBorder="0" applyAlignment="0">
      <alignment horizontal="centerContinuous"/>
    </xf>
    <xf numFmtId="233" fontId="35" fillId="0" borderId="4438">
      <alignment horizontal="right" vertical="center"/>
      <protection locked="0"/>
    </xf>
    <xf numFmtId="323" fontId="3" fillId="23" borderId="4396" applyFill="0" applyBorder="0" applyAlignment="0">
      <alignment horizontal="centerContinuous"/>
    </xf>
    <xf numFmtId="232" fontId="35" fillId="0" borderId="4389">
      <alignment horizontal="center" vertical="center"/>
      <protection locked="0"/>
    </xf>
    <xf numFmtId="232" fontId="35" fillId="0" borderId="4353">
      <alignment horizontal="right" vertical="center"/>
      <protection locked="0"/>
    </xf>
    <xf numFmtId="15" fontId="35" fillId="0" borderId="4400">
      <alignment horizontal="center" vertical="center"/>
      <protection locked="0"/>
    </xf>
    <xf numFmtId="4" fontId="27" fillId="19" borderId="4322" applyNumberFormat="0" applyProtection="0">
      <alignment horizontal="left" vertical="center" indent="1"/>
    </xf>
    <xf numFmtId="232" fontId="35" fillId="0" borderId="4353">
      <alignment horizontal="center" vertical="center"/>
      <protection locked="0"/>
    </xf>
    <xf numFmtId="0" fontId="115" fillId="18" borderId="3446" applyProtection="0">
      <alignment horizontal="right"/>
      <protection locked="0"/>
    </xf>
    <xf numFmtId="323" fontId="3" fillId="23" borderId="4289" applyFill="0" applyBorder="0" applyAlignment="0">
      <alignment horizontal="centerContinuous"/>
    </xf>
    <xf numFmtId="232" fontId="35" fillId="0" borderId="4389">
      <alignment horizontal="center" vertical="center"/>
      <protection locked="0"/>
    </xf>
    <xf numFmtId="233" fontId="35" fillId="0" borderId="4389">
      <alignment horizontal="right" vertical="center"/>
      <protection locked="0"/>
    </xf>
    <xf numFmtId="240" fontId="26" fillId="0" borderId="4398" applyFill="0"/>
    <xf numFmtId="233" fontId="35" fillId="0" borderId="4317">
      <alignment horizontal="right" vertical="center"/>
      <protection locked="0"/>
    </xf>
    <xf numFmtId="237" fontId="35" fillId="0" borderId="4317">
      <alignment horizontal="right" vertical="center"/>
      <protection locked="0"/>
    </xf>
    <xf numFmtId="236" fontId="35" fillId="0" borderId="4317">
      <alignment horizontal="center" vertical="center"/>
      <protection locked="0"/>
    </xf>
    <xf numFmtId="234" fontId="35" fillId="0" borderId="4317">
      <alignment horizontal="center" vertical="center"/>
      <protection locked="0"/>
    </xf>
    <xf numFmtId="15" fontId="35" fillId="0" borderId="4317">
      <alignment horizontal="center" vertical="center"/>
      <protection locked="0"/>
    </xf>
    <xf numFmtId="232" fontId="35" fillId="0" borderId="4317">
      <alignment horizontal="center" vertical="center"/>
      <protection locked="0"/>
    </xf>
    <xf numFmtId="0" fontId="103" fillId="38" borderId="4426"/>
    <xf numFmtId="236" fontId="35" fillId="0" borderId="4400">
      <alignment horizontal="center" vertical="center"/>
      <protection locked="0"/>
    </xf>
    <xf numFmtId="1" fontId="3" fillId="1" borderId="4431">
      <protection locked="0"/>
    </xf>
    <xf numFmtId="237" fontId="35" fillId="0" borderId="4389">
      <alignment horizontal="right" vertical="center"/>
      <protection locked="0"/>
    </xf>
    <xf numFmtId="0" fontId="148" fillId="0" borderId="4290" applyNumberFormat="0" applyAlignment="0" applyProtection="0">
      <alignment horizontal="left" vertical="center"/>
    </xf>
    <xf numFmtId="274" fontId="35" fillId="0" borderId="4380"/>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322" applyNumberFormat="0" applyProtection="0">
      <alignment horizontal="left" vertical="center" indent="1"/>
    </xf>
    <xf numFmtId="0" fontId="85" fillId="0" borderId="4404"/>
    <xf numFmtId="0" fontId="148" fillId="0" borderId="4386" applyNumberFormat="0" applyAlignment="0" applyProtection="0">
      <alignment horizontal="left" vertical="center"/>
    </xf>
    <xf numFmtId="0" fontId="103" fillId="38" borderId="4378"/>
    <xf numFmtId="234" fontId="35" fillId="0" borderId="4366">
      <alignment horizontal="right" vertical="center"/>
      <protection locked="0"/>
    </xf>
    <xf numFmtId="1" fontId="3" fillId="1" borderId="4311">
      <protection locked="0"/>
    </xf>
    <xf numFmtId="237" fontId="35" fillId="0" borderId="4366">
      <alignment horizontal="right" vertical="center"/>
      <protection locked="0"/>
    </xf>
    <xf numFmtId="49" fontId="36" fillId="0" borderId="3459"/>
    <xf numFmtId="0" fontId="35" fillId="0" borderId="4366">
      <alignment vertical="center"/>
      <protection locked="0"/>
    </xf>
    <xf numFmtId="15" fontId="35" fillId="0" borderId="4366">
      <alignment horizontal="center" vertical="center"/>
      <protection locked="0"/>
    </xf>
    <xf numFmtId="232" fontId="35" fillId="0" borderId="4366">
      <alignment horizontal="center" vertical="center"/>
      <protection locked="0"/>
    </xf>
    <xf numFmtId="0" fontId="95" fillId="0" borderId="4365" applyNumberFormat="0" applyFill="0" applyAlignment="0" applyProtection="0"/>
    <xf numFmtId="236" fontId="35" fillId="0" borderId="4425">
      <alignment horizontal="right" vertical="center"/>
      <protection locked="0"/>
    </xf>
    <xf numFmtId="311" fontId="219" fillId="0" borderId="4312" applyBorder="0">
      <protection locked="0"/>
    </xf>
    <xf numFmtId="234" fontId="35" fillId="0" borderId="4425">
      <alignment horizontal="center" vertical="center"/>
      <protection locked="0"/>
    </xf>
    <xf numFmtId="232" fontId="35" fillId="0" borderId="4389">
      <alignment horizontal="right" vertical="center"/>
      <protection locked="0"/>
    </xf>
    <xf numFmtId="0" fontId="95" fillId="0" borderId="4388" applyNumberFormat="0" applyFill="0" applyAlignment="0" applyProtection="0"/>
    <xf numFmtId="4" fontId="27" fillId="19" borderId="4405" applyNumberFormat="0" applyProtection="0">
      <alignment horizontal="left" vertical="center" indent="1"/>
    </xf>
    <xf numFmtId="233" fontId="35" fillId="0" borderId="4353">
      <alignment horizontal="right" vertical="center"/>
      <protection locked="0"/>
    </xf>
    <xf numFmtId="232" fontId="35" fillId="0" borderId="4353">
      <alignment horizontal="right" vertical="center"/>
      <protection locked="0"/>
    </xf>
    <xf numFmtId="236" fontId="35" fillId="0" borderId="4353">
      <alignment horizontal="center" vertical="center"/>
      <protection locked="0"/>
    </xf>
    <xf numFmtId="234" fontId="35" fillId="0" borderId="4353">
      <alignment horizontal="center" vertical="center"/>
      <protection locked="0"/>
    </xf>
    <xf numFmtId="1" fontId="3" fillId="1" borderId="4335">
      <protection locked="0"/>
    </xf>
    <xf numFmtId="0" fontId="95" fillId="0" borderId="4399" applyNumberFormat="0" applyFill="0" applyAlignment="0" applyProtection="0"/>
    <xf numFmtId="234" fontId="35" fillId="0" borderId="4413">
      <alignment horizontal="center" vertical="center"/>
      <protection locked="0"/>
    </xf>
    <xf numFmtId="237" fontId="35" fillId="0" borderId="4425">
      <alignment horizontal="right" vertical="center"/>
      <protection locked="0"/>
    </xf>
    <xf numFmtId="0" fontId="110" fillId="43" borderId="3439" applyNumberFormat="0" applyFont="0" applyAlignment="0" applyProtection="0"/>
    <xf numFmtId="244" fontId="85" fillId="0" borderId="4391"/>
    <xf numFmtId="168" fontId="3" fillId="8" borderId="3439" applyNumberFormat="0" applyFont="0" applyBorder="0" applyAlignment="0" applyProtection="0"/>
    <xf numFmtId="0" fontId="103" fillId="38" borderId="4390"/>
    <xf numFmtId="236" fontId="35" fillId="0" borderId="4389">
      <alignment horizontal="right" vertical="center"/>
      <protection locked="0"/>
    </xf>
    <xf numFmtId="233" fontId="35" fillId="0" borderId="4389">
      <alignment horizontal="right" vertical="center"/>
      <protection locked="0"/>
    </xf>
    <xf numFmtId="237" fontId="35" fillId="0" borderId="4389">
      <alignment horizontal="right" vertical="center"/>
      <protection locked="0"/>
    </xf>
    <xf numFmtId="232" fontId="35" fillId="0" borderId="4389">
      <alignment horizontal="right" vertical="center"/>
      <protection locked="0"/>
    </xf>
    <xf numFmtId="0" fontId="35" fillId="0" borderId="4389">
      <alignment vertical="center"/>
      <protection locked="0"/>
    </xf>
    <xf numFmtId="236" fontId="35" fillId="0" borderId="4389">
      <alignment horizontal="center" vertical="center"/>
      <protection locked="0"/>
    </xf>
    <xf numFmtId="235" fontId="35" fillId="0" borderId="4389">
      <alignment horizontal="center" vertical="center"/>
      <protection locked="0"/>
    </xf>
    <xf numFmtId="15" fontId="35" fillId="0" borderId="4389">
      <alignment horizontal="center" vertical="center"/>
      <protection locked="0"/>
    </xf>
    <xf numFmtId="0" fontId="85" fillId="0" borderId="4297"/>
    <xf numFmtId="232" fontId="35" fillId="0" borderId="4389">
      <alignment horizontal="center" vertical="center"/>
      <protection locked="0"/>
    </xf>
    <xf numFmtId="274" fontId="35" fillId="0" borderId="4392"/>
    <xf numFmtId="244" fontId="85" fillId="0" borderId="4391"/>
    <xf numFmtId="235" fontId="35" fillId="0" borderId="4389">
      <alignment horizontal="right" vertical="center"/>
      <protection locked="0"/>
    </xf>
    <xf numFmtId="234" fontId="35" fillId="0" borderId="4389">
      <alignment horizontal="right" vertical="center"/>
      <protection locked="0"/>
    </xf>
    <xf numFmtId="233" fontId="35" fillId="0" borderId="4389">
      <alignment horizontal="right" vertical="center"/>
      <protection locked="0"/>
    </xf>
    <xf numFmtId="232" fontId="35" fillId="0" borderId="4389">
      <alignment horizontal="right" vertical="center"/>
      <protection locked="0"/>
    </xf>
    <xf numFmtId="0" fontId="35" fillId="0" borderId="4389">
      <alignment vertical="center"/>
      <protection locked="0"/>
    </xf>
    <xf numFmtId="236" fontId="35" fillId="0" borderId="4389">
      <alignment horizontal="center" vertical="center"/>
      <protection locked="0"/>
    </xf>
    <xf numFmtId="233" fontId="35" fillId="0" borderId="4389">
      <alignment horizontal="center" vertical="center"/>
      <protection locked="0"/>
    </xf>
    <xf numFmtId="1" fontId="3" fillId="1" borderId="4359">
      <protection locked="0"/>
    </xf>
    <xf numFmtId="185" fontId="47" fillId="57" borderId="3439" applyFont="0" applyFill="0" applyBorder="0" applyAlignment="0" applyProtection="0">
      <protection locked="0"/>
    </xf>
    <xf numFmtId="323" fontId="3" fillId="23" borderId="4313" applyFill="0" applyBorder="0" applyAlignment="0">
      <alignment horizontal="centerContinuous"/>
    </xf>
    <xf numFmtId="311" fontId="219" fillId="0" borderId="4420" applyBorder="0">
      <protection locked="0"/>
    </xf>
    <xf numFmtId="0" fontId="148" fillId="0" borderId="4314" applyNumberFormat="0" applyAlignment="0" applyProtection="0">
      <alignment horizontal="left" vertical="center"/>
    </xf>
    <xf numFmtId="0" fontId="85" fillId="0" borderId="4393"/>
    <xf numFmtId="172" fontId="55" fillId="9" borderId="3439">
      <alignment horizontal="right"/>
      <protection locked="0"/>
    </xf>
    <xf numFmtId="274" fontId="35" fillId="0" borderId="4392"/>
    <xf numFmtId="244" fontId="85" fillId="0" borderId="4391"/>
    <xf numFmtId="0" fontId="148" fillId="0" borderId="4338" applyNumberFormat="0" applyAlignment="0" applyProtection="0">
      <alignment horizontal="left" vertical="center"/>
    </xf>
    <xf numFmtId="236" fontId="35" fillId="0" borderId="4389">
      <alignment horizontal="right" vertical="center"/>
      <protection locked="0"/>
    </xf>
    <xf numFmtId="235" fontId="35" fillId="0" borderId="4389">
      <alignment horizontal="right" vertical="center"/>
      <protection locked="0"/>
    </xf>
    <xf numFmtId="234" fontId="35" fillId="0" borderId="4389">
      <alignment horizontal="right" vertical="center"/>
      <protection locked="0"/>
    </xf>
    <xf numFmtId="232" fontId="35" fillId="0" borderId="4389">
      <alignment horizontal="right" vertical="center"/>
      <protection locked="0"/>
    </xf>
    <xf numFmtId="236" fontId="35" fillId="0" borderId="4389">
      <alignment horizontal="center" vertical="center"/>
      <protection locked="0"/>
    </xf>
    <xf numFmtId="235" fontId="35" fillId="0" borderId="4389">
      <alignment horizontal="center" vertical="center"/>
      <protection locked="0"/>
    </xf>
    <xf numFmtId="15" fontId="35" fillId="0" borderId="4389">
      <alignment horizontal="center" vertical="center"/>
      <protection locked="0"/>
    </xf>
    <xf numFmtId="232" fontId="35" fillId="0" borderId="4389">
      <alignment horizontal="center" vertical="center"/>
      <protection locked="0"/>
    </xf>
    <xf numFmtId="0" fontId="95" fillId="0" borderId="4388" applyNumberFormat="0" applyFill="0" applyAlignment="0" applyProtection="0"/>
    <xf numFmtId="233" fontId="35" fillId="0" borderId="4400">
      <alignment horizontal="right" vertical="center"/>
      <protection locked="0"/>
    </xf>
    <xf numFmtId="0" fontId="35" fillId="0" borderId="4400">
      <alignment vertical="center"/>
      <protection locked="0"/>
    </xf>
    <xf numFmtId="274" fontId="35" fillId="0" borderId="4392"/>
    <xf numFmtId="234" fontId="35" fillId="0" borderId="4425">
      <alignment horizontal="right" vertical="center"/>
      <protection locked="0"/>
    </xf>
    <xf numFmtId="0" fontId="103" fillId="38" borderId="4390"/>
    <xf numFmtId="15" fontId="35" fillId="0" borderId="4425">
      <alignment horizontal="center" vertical="center"/>
      <protection locked="0"/>
    </xf>
    <xf numFmtId="235" fontId="35" fillId="0" borderId="4389">
      <alignment horizontal="right" vertical="center"/>
      <protection locked="0"/>
    </xf>
    <xf numFmtId="234" fontId="35" fillId="0" borderId="4389">
      <alignment horizontal="right" vertical="center"/>
      <protection locked="0"/>
    </xf>
    <xf numFmtId="237" fontId="35" fillId="0" borderId="4389">
      <alignment horizontal="right" vertical="center"/>
      <protection locked="0"/>
    </xf>
    <xf numFmtId="236" fontId="35" fillId="0" borderId="4389">
      <alignment horizontal="center" vertical="center"/>
      <protection locked="0"/>
    </xf>
    <xf numFmtId="235" fontId="35" fillId="0" borderId="4389">
      <alignment horizontal="center" vertical="center"/>
      <protection locked="0"/>
    </xf>
    <xf numFmtId="233" fontId="35" fillId="0" borderId="4389">
      <alignment horizontal="center" vertical="center"/>
      <protection locked="0"/>
    </xf>
    <xf numFmtId="323" fontId="3" fillId="23" borderId="4361" applyFill="0" applyBorder="0" applyAlignment="0">
      <alignment horizontal="centerContinuous"/>
    </xf>
    <xf numFmtId="175" fontId="3" fillId="9" borderId="3487" applyNumberFormat="0" applyFont="0" applyBorder="0" applyAlignment="0">
      <alignment horizontal="centerContinuous"/>
    </xf>
    <xf numFmtId="233" fontId="35" fillId="0" borderId="4413">
      <alignment horizontal="center" vertical="center"/>
      <protection locked="0"/>
    </xf>
    <xf numFmtId="235" fontId="35" fillId="0" borderId="4400">
      <alignment horizontal="right" vertical="center"/>
      <protection locked="0"/>
    </xf>
    <xf numFmtId="234" fontId="35" fillId="0" borderId="4400">
      <alignment horizontal="right" vertical="center"/>
      <protection locked="0"/>
    </xf>
    <xf numFmtId="233" fontId="35" fillId="0" borderId="4400">
      <alignment horizontal="right" vertical="center"/>
      <protection locked="0"/>
    </xf>
    <xf numFmtId="10" fontId="3" fillId="57" borderId="3439" applyNumberFormat="0" applyFont="0" applyBorder="0" applyAlignment="0" applyProtection="0">
      <protection locked="0"/>
    </xf>
    <xf numFmtId="233" fontId="35" fillId="0" borderId="4400">
      <alignment horizontal="center" vertical="center"/>
      <protection locked="0"/>
    </xf>
    <xf numFmtId="8" fontId="141" fillId="0" borderId="3454">
      <protection locked="0"/>
    </xf>
    <xf numFmtId="15" fontId="35" fillId="0" borderId="4400">
      <alignment horizontal="center" vertical="center"/>
      <protection locked="0"/>
    </xf>
    <xf numFmtId="0" fontId="95" fillId="0" borderId="4399" applyNumberFormat="0" applyFill="0" applyAlignment="0" applyProtection="0"/>
    <xf numFmtId="4" fontId="27" fillId="19" borderId="4405" applyNumberFormat="0" applyProtection="0">
      <alignment horizontal="left" vertical="center" indent="1"/>
    </xf>
    <xf numFmtId="274" fontId="35" fillId="0" borderId="4428"/>
    <xf numFmtId="244" fontId="85" fillId="0" borderId="4427"/>
    <xf numFmtId="234" fontId="35" fillId="0" borderId="4425">
      <alignment horizontal="right" vertical="center"/>
      <protection locked="0"/>
    </xf>
    <xf numFmtId="234" fontId="35" fillId="0" borderId="4425">
      <alignment horizontal="center" vertical="center"/>
      <protection locked="0"/>
    </xf>
    <xf numFmtId="233" fontId="35" fillId="0" borderId="4425">
      <alignment horizontal="center" vertical="center"/>
      <protection locked="0"/>
    </xf>
    <xf numFmtId="1" fontId="3" fillId="1" borderId="4395">
      <protection locked="0"/>
    </xf>
    <xf numFmtId="311" fontId="219" fillId="0" borderId="4406" applyBorder="0">
      <protection locked="0"/>
    </xf>
    <xf numFmtId="274" fontId="35" fillId="0" borderId="4296"/>
    <xf numFmtId="240" fontId="26" fillId="0" borderId="4291" applyFill="0"/>
    <xf numFmtId="1" fontId="3" fillId="1" borderId="4419">
      <protection locked="0"/>
    </xf>
    <xf numFmtId="0" fontId="118" fillId="21" borderId="3439"/>
    <xf numFmtId="274" fontId="35" fillId="0" borderId="4344"/>
    <xf numFmtId="240" fontId="26" fillId="0" borderId="4339" applyFill="0"/>
    <xf numFmtId="49" fontId="100" fillId="47" borderId="3439">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4423" applyFill="0"/>
    <xf numFmtId="244" fontId="85" fillId="0" borderId="4295"/>
    <xf numFmtId="0" fontId="104" fillId="43" borderId="3439" applyProtection="0"/>
    <xf numFmtId="0" fontId="103" fillId="38" borderId="4390"/>
    <xf numFmtId="0" fontId="103" fillId="38" borderId="4294"/>
    <xf numFmtId="236" fontId="35" fillId="0" borderId="4341">
      <alignment horizontal="center" vertical="center"/>
      <protection locked="0"/>
    </xf>
    <xf numFmtId="235" fontId="35" fillId="0" borderId="4341">
      <alignment horizontal="center" vertical="center"/>
      <protection locked="0"/>
    </xf>
    <xf numFmtId="15" fontId="35" fillId="0" borderId="4341">
      <alignment horizontal="center" vertical="center"/>
      <protection locked="0"/>
    </xf>
    <xf numFmtId="0" fontId="95" fillId="0" borderId="4340" applyNumberFormat="0" applyFill="0" applyAlignment="0" applyProtection="0"/>
    <xf numFmtId="0" fontId="104" fillId="43" borderId="3439" applyProtection="0"/>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235" fontId="35" fillId="0" borderId="4389">
      <alignment horizontal="right" vertical="center"/>
      <protection locked="0"/>
    </xf>
    <xf numFmtId="233" fontId="35" fillId="0" borderId="4389">
      <alignment horizontal="right" vertical="center"/>
      <protection locked="0"/>
    </xf>
    <xf numFmtId="232" fontId="35" fillId="0" borderId="4389">
      <alignment horizontal="right" vertical="center"/>
      <protection locked="0"/>
    </xf>
    <xf numFmtId="233" fontId="35" fillId="0" borderId="4389">
      <alignment horizontal="center" vertical="center"/>
      <protection locked="0"/>
    </xf>
    <xf numFmtId="244" fontId="85" fillId="0" borderId="4402"/>
    <xf numFmtId="233" fontId="35" fillId="0" borderId="4400">
      <alignment horizontal="center" vertical="center"/>
      <protection locked="0"/>
    </xf>
    <xf numFmtId="233" fontId="35" fillId="0" borderId="4317">
      <alignment horizontal="right" vertical="center"/>
      <protection locked="0"/>
    </xf>
    <xf numFmtId="236" fontId="35" fillId="0" borderId="4317">
      <alignment horizontal="center" vertical="center"/>
      <protection locked="0"/>
    </xf>
    <xf numFmtId="15" fontId="35" fillId="0" borderId="4317">
      <alignment horizontal="center" vertical="center"/>
      <protection locked="0"/>
    </xf>
    <xf numFmtId="232" fontId="35" fillId="0" borderId="4400">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3" fontId="79" fillId="10" borderId="3439" applyFont="0" applyAlignment="0" applyProtection="0"/>
    <xf numFmtId="0" fontId="88" fillId="0" borderId="3487"/>
    <xf numFmtId="0" fontId="95" fillId="0" borderId="4412" applyNumberFormat="0" applyFill="0" applyAlignment="0" applyProtection="0"/>
    <xf numFmtId="233" fontId="35" fillId="0" borderId="4413">
      <alignment horizontal="center" vertical="center"/>
      <protection locked="0"/>
    </xf>
    <xf numFmtId="236" fontId="35" fillId="0" borderId="4413">
      <alignment horizontal="center" vertical="center"/>
      <protection locked="0"/>
    </xf>
    <xf numFmtId="0" fontId="35" fillId="0" borderId="4413">
      <alignment vertical="center"/>
      <protection locked="0"/>
    </xf>
    <xf numFmtId="232" fontId="35" fillId="0" borderId="4413">
      <alignment horizontal="right" vertical="center"/>
      <protection locked="0"/>
    </xf>
    <xf numFmtId="233" fontId="35" fillId="0" borderId="4413">
      <alignment horizontal="right" vertical="center"/>
      <protection locked="0"/>
    </xf>
    <xf numFmtId="236"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6" fontId="35" fillId="0" borderId="4377">
      <alignment horizontal="right" vertical="center"/>
      <protection locked="0"/>
    </xf>
    <xf numFmtId="234" fontId="35" fillId="0" borderId="4400">
      <alignment horizontal="center" vertical="center"/>
      <protection locked="0"/>
    </xf>
    <xf numFmtId="235" fontId="35" fillId="0" borderId="4400">
      <alignment horizontal="center"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6" fontId="35" fillId="0" borderId="4400">
      <alignment horizontal="right" vertical="center"/>
      <protection locked="0"/>
    </xf>
    <xf numFmtId="0" fontId="95" fillId="0" borderId="4352" applyNumberFormat="0" applyFill="0" applyAlignment="0" applyProtection="0"/>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7"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240" fontId="26" fillId="0" borderId="4435" applyFill="0"/>
    <xf numFmtId="3" fontId="79" fillId="10" borderId="3439" applyFont="0" applyAlignment="0" applyProtection="0"/>
    <xf numFmtId="244" fontId="85" fillId="0" borderId="4355"/>
    <xf numFmtId="270" fontId="115" fillId="46" borderId="3446">
      <protection hidden="1"/>
    </xf>
    <xf numFmtId="240" fontId="26" fillId="0" borderId="4387" applyFill="0"/>
    <xf numFmtId="0" fontId="35" fillId="0" borderId="3446" applyNumberFormat="0" applyFill="0" applyAlignment="0" applyProtection="0"/>
    <xf numFmtId="0" fontId="95" fillId="0" borderId="4328" applyNumberFormat="0" applyFill="0" applyAlignment="0" applyProtection="0"/>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3" fontId="35" fillId="0" borderId="4329">
      <alignment horizontal="right" vertical="center"/>
      <protection locked="0"/>
    </xf>
    <xf numFmtId="235" fontId="35" fillId="0" borderId="4329">
      <alignment horizontal="right"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30"/>
    <xf numFmtId="8" fontId="141" fillId="0" borderId="3454">
      <protection locked="0"/>
    </xf>
    <xf numFmtId="0" fontId="103" fillId="38" borderId="4306"/>
    <xf numFmtId="0" fontId="104" fillId="43" borderId="3439" applyProtection="0"/>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6" fontId="35" fillId="0" borderId="4305">
      <alignment horizontal="center"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44" fontId="85" fillId="0" borderId="4307"/>
    <xf numFmtId="0" fontId="85" fillId="0" borderId="4417"/>
    <xf numFmtId="0" fontId="148" fillId="0" borderId="4434" applyNumberFormat="0" applyAlignment="0" applyProtection="0">
      <alignment horizontal="left" vertical="center"/>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306"/>
    <xf numFmtId="240" fontId="26" fillId="0" borderId="4351" applyFill="0"/>
    <xf numFmtId="274" fontId="35" fillId="0" borderId="4356"/>
    <xf numFmtId="0" fontId="103" fillId="38" borderId="4294"/>
    <xf numFmtId="244" fontId="85" fillId="0" borderId="4307"/>
    <xf numFmtId="0" fontId="148" fillId="0" borderId="4410" applyNumberFormat="0" applyAlignment="0" applyProtection="0">
      <alignment horizontal="left" vertical="center"/>
    </xf>
    <xf numFmtId="244" fontId="85" fillId="0" borderId="429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439">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381"/>
    <xf numFmtId="9" fontId="36" fillId="71" borderId="3439" applyProtection="0">
      <alignment horizontal="right"/>
      <protection locked="0"/>
    </xf>
    <xf numFmtId="0" fontId="59" fillId="74" borderId="3466">
      <alignment horizontal="left" vertical="center" wrapText="1"/>
    </xf>
    <xf numFmtId="15" fontId="35" fillId="0" borderId="4425">
      <alignment horizontal="center" vertical="center"/>
      <protection locked="0"/>
    </xf>
    <xf numFmtId="233"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0" fontId="35" fillId="0" borderId="4425">
      <alignment vertical="center"/>
      <protection locked="0"/>
    </xf>
    <xf numFmtId="234" fontId="35" fillId="0" borderId="4425">
      <alignment horizontal="right" vertical="center"/>
      <protection locked="0"/>
    </xf>
    <xf numFmtId="232" fontId="35" fillId="0" borderId="4438">
      <alignment horizontal="center" vertical="center"/>
      <protection locked="0"/>
    </xf>
    <xf numFmtId="236" fontId="35" fillId="0" borderId="4438">
      <alignment horizontal="center" vertical="center"/>
      <protection locked="0"/>
    </xf>
    <xf numFmtId="0" fontId="35" fillId="0" borderId="4413">
      <alignment vertical="center"/>
      <protection locked="0"/>
    </xf>
    <xf numFmtId="236" fontId="35" fillId="0" borderId="4413">
      <alignment horizontal="right" vertical="center"/>
      <protection locked="0"/>
    </xf>
    <xf numFmtId="49" fontId="100" fillId="41" borderId="3439">
      <alignment horizontal="center"/>
    </xf>
    <xf numFmtId="0" fontId="103" fillId="38" borderId="4414"/>
    <xf numFmtId="0" fontId="104" fillId="43" borderId="3439" applyProtection="0"/>
    <xf numFmtId="0" fontId="85" fillId="0" borderId="4357"/>
    <xf numFmtId="309" fontId="156" fillId="6" borderId="3439"/>
    <xf numFmtId="8" fontId="141" fillId="0" borderId="3454">
      <protection locked="0"/>
    </xf>
    <xf numFmtId="0" fontId="148" fillId="0" borderId="4374" applyNumberFormat="0" applyAlignment="0" applyProtection="0">
      <alignment horizontal="left" vertical="center"/>
    </xf>
    <xf numFmtId="0" fontId="85" fillId="0" borderId="4417"/>
    <xf numFmtId="240" fontId="26" fillId="0" borderId="4303" applyFill="0"/>
    <xf numFmtId="274" fontId="35" fillId="0" borderId="4308"/>
    <xf numFmtId="311" fontId="219" fillId="0" borderId="4408" applyBorder="0">
      <protection locked="0"/>
    </xf>
    <xf numFmtId="4" fontId="27" fillId="19" borderId="4405" applyNumberFormat="0" applyProtection="0">
      <alignment horizontal="left" vertical="center" indent="1"/>
    </xf>
    <xf numFmtId="0" fontId="95" fillId="0" borderId="4399" applyNumberFormat="0" applyFill="0" applyAlignment="0" applyProtection="0"/>
    <xf numFmtId="15" fontId="35" fillId="0" borderId="4400">
      <alignment horizontal="center" vertical="center"/>
      <protection locked="0"/>
    </xf>
    <xf numFmtId="233"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3" fontId="35" fillId="0" borderId="4400">
      <alignment horizontal="right" vertical="center"/>
      <protection locked="0"/>
    </xf>
    <xf numFmtId="235" fontId="35" fillId="0" borderId="4400">
      <alignment horizontal="right" vertical="center"/>
      <protection locked="0"/>
    </xf>
    <xf numFmtId="240" fontId="26" fillId="0" borderId="4291" applyFill="0"/>
    <xf numFmtId="274" fontId="35" fillId="0" borderId="4296"/>
    <xf numFmtId="0" fontId="103" fillId="38" borderId="4401"/>
    <xf numFmtId="244" fontId="85" fillId="0" borderId="4402"/>
    <xf numFmtId="274" fontId="35" fillId="0" borderId="4403"/>
    <xf numFmtId="0" fontId="85" fillId="0" borderId="4404"/>
    <xf numFmtId="0" fontId="63" fillId="0" borderId="3439">
      <alignment horizontal="centerContinuous"/>
    </xf>
    <xf numFmtId="0" fontId="85" fillId="0" borderId="4442"/>
    <xf numFmtId="0" fontId="92" fillId="0" borderId="3446" applyNumberFormat="0" applyFill="0" applyBorder="0" applyAlignment="0" applyProtection="0"/>
    <xf numFmtId="232" fontId="35" fillId="0" borderId="4400">
      <alignment horizontal="center" vertical="center"/>
      <protection locked="0"/>
    </xf>
    <xf numFmtId="234" fontId="35" fillId="0" borderId="4400">
      <alignment horizontal="center" vertical="center"/>
      <protection locked="0"/>
    </xf>
    <xf numFmtId="237" fontId="35" fillId="0" borderId="4400">
      <alignment horizontal="right" vertical="center"/>
      <protection locked="0"/>
    </xf>
    <xf numFmtId="0" fontId="85" fillId="0" borderId="4333"/>
    <xf numFmtId="168" fontId="3" fillId="8" borderId="3439" applyNumberFormat="0" applyFont="0" applyBorder="0" applyAlignment="0" applyProtection="0"/>
    <xf numFmtId="323" fontId="3" fillId="23" borderId="4349" applyFill="0" applyBorder="0" applyAlignment="0">
      <alignment horizontal="centerContinuous"/>
    </xf>
    <xf numFmtId="0" fontId="85" fillId="0" borderId="4404"/>
    <xf numFmtId="0" fontId="35" fillId="0" borderId="4389">
      <alignment vertical="center"/>
      <protection locked="0"/>
    </xf>
    <xf numFmtId="234" fontId="35" fillId="0" borderId="4400">
      <alignment horizontal="right" vertical="center"/>
      <protection locked="0"/>
    </xf>
    <xf numFmtId="274" fontId="35" fillId="0" borderId="4392"/>
    <xf numFmtId="185" fontId="47" fillId="57" borderId="3439" applyFont="0" applyFill="0" applyBorder="0" applyAlignment="0" applyProtection="0">
      <protection locked="0"/>
    </xf>
    <xf numFmtId="10" fontId="3" fillId="57" borderId="3439" applyNumberFormat="0" applyFont="0" applyBorder="0" applyAlignment="0" applyProtection="0">
      <protection locked="0"/>
    </xf>
    <xf numFmtId="235" fontId="35" fillId="0" borderId="4425">
      <alignment horizontal="right" vertical="center"/>
      <protection locked="0"/>
    </xf>
    <xf numFmtId="309" fontId="156" fillId="6" borderId="3439"/>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0" fontId="35" fillId="0" borderId="4389">
      <alignment vertical="center"/>
      <protection locked="0"/>
    </xf>
    <xf numFmtId="237" fontId="35" fillId="0" borderId="4389">
      <alignment horizontal="right" vertical="center"/>
      <protection locked="0"/>
    </xf>
    <xf numFmtId="0" fontId="85" fillId="0" borderId="4309"/>
    <xf numFmtId="237"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311" fontId="219" fillId="0" borderId="4348" applyBorder="0">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323" fontId="3" fillId="23" borderId="4325" applyFill="0" applyBorder="0" applyAlignment="0">
      <alignment horizontal="centerContinuous"/>
    </xf>
    <xf numFmtId="233" fontId="35" fillId="0" borderId="4377">
      <alignment horizontal="right" vertical="center"/>
      <protection locked="0"/>
    </xf>
    <xf numFmtId="234" fontId="35" fillId="0" borderId="4377">
      <alignment horizontal="right" vertical="center"/>
      <protection locked="0"/>
    </xf>
    <xf numFmtId="1" fontId="3" fillId="1" borderId="4347">
      <protection locked="0"/>
    </xf>
    <xf numFmtId="244" fontId="85" fillId="0" borderId="4379"/>
    <xf numFmtId="311" fontId="219" fillId="0" borderId="4372" applyBorder="0">
      <protection locked="0"/>
    </xf>
    <xf numFmtId="0" fontId="63" fillId="0" borderId="3439">
      <alignment horizontal="centerContinuous"/>
    </xf>
    <xf numFmtId="0" fontId="18" fillId="0" borderId="3446" applyNumberFormat="0" applyFill="0" applyBorder="0" applyAlignment="0" applyProtection="0"/>
    <xf numFmtId="234"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4" fontId="35" fillId="0" borderId="4377">
      <alignment horizontal="right" vertical="center"/>
      <protection locked="0"/>
    </xf>
    <xf numFmtId="0" fontId="103" fillId="38" borderId="4378"/>
    <xf numFmtId="244" fontId="85" fillId="0" borderId="4402"/>
    <xf numFmtId="202" fontId="115" fillId="18" borderId="3446">
      <alignment horizontal="right"/>
      <protection hidden="1"/>
    </xf>
    <xf numFmtId="0" fontId="85" fillId="0" borderId="4309"/>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0" fontId="85" fillId="0" borderId="4381"/>
    <xf numFmtId="236" fontId="35" fillId="0" borderId="4425">
      <alignment horizontal="center" vertical="center"/>
      <protection locked="0"/>
    </xf>
    <xf numFmtId="232" fontId="35" fillId="0" borderId="4425">
      <alignment horizontal="right" vertical="center"/>
      <protection locked="0"/>
    </xf>
    <xf numFmtId="175" fontId="46" fillId="0" borderId="3439"/>
    <xf numFmtId="234" fontId="35" fillId="0" borderId="4400">
      <alignment horizontal="center" vertical="center"/>
      <protection locked="0"/>
    </xf>
    <xf numFmtId="4" fontId="27" fillId="19" borderId="4394" applyNumberFormat="0" applyProtection="0">
      <alignment horizontal="left" vertical="center" indent="1"/>
    </xf>
    <xf numFmtId="311" fontId="219" fillId="0" borderId="4372" applyBorder="0">
      <protection locked="0"/>
    </xf>
    <xf numFmtId="232" fontId="35" fillId="0" borderId="4389">
      <alignment horizontal="center" vertical="center"/>
      <protection locked="0"/>
    </xf>
    <xf numFmtId="9" fontId="36" fillId="71" borderId="3439" applyProtection="0">
      <alignment horizontal="right"/>
      <protection locked="0"/>
    </xf>
    <xf numFmtId="4" fontId="27" fillId="19" borderId="4358" applyNumberFormat="0" applyProtection="0">
      <alignment horizontal="left" vertical="center" indent="1"/>
    </xf>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1" fontId="3" fillId="1" borderId="4323">
      <protection locked="0"/>
    </xf>
    <xf numFmtId="235" fontId="35" fillId="0" borderId="4353">
      <alignment horizontal="center" vertical="center"/>
      <protection locked="0"/>
    </xf>
    <xf numFmtId="0" fontId="103" fillId="38" borderId="4354"/>
    <xf numFmtId="274" fontId="35" fillId="0" borderId="4356"/>
    <xf numFmtId="0" fontId="85" fillId="0" borderId="4357"/>
    <xf numFmtId="234" fontId="35" fillId="0" borderId="4413">
      <alignment horizontal="center" vertical="center"/>
      <protection locked="0"/>
    </xf>
    <xf numFmtId="0" fontId="85" fillId="0" borderId="4393"/>
    <xf numFmtId="237" fontId="35" fillId="0" borderId="4377">
      <alignment horizontal="right" vertical="center"/>
      <protection locked="0"/>
    </xf>
    <xf numFmtId="0" fontId="95" fillId="0" borderId="4352" applyNumberFormat="0" applyFill="0" applyAlignment="0" applyProtection="0"/>
    <xf numFmtId="0" fontId="85" fillId="0" borderId="4297"/>
    <xf numFmtId="232" fontId="35" fillId="0" borderId="4353">
      <alignment horizontal="center" vertical="center"/>
      <protection locked="0"/>
    </xf>
    <xf numFmtId="233" fontId="35" fillId="0" borderId="4353">
      <alignment horizontal="center" vertical="center"/>
      <protection locked="0"/>
    </xf>
    <xf numFmtId="235"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74" fontId="35" fillId="0" borderId="4380"/>
    <xf numFmtId="274" fontId="35" fillId="0" borderId="4356"/>
    <xf numFmtId="0" fontId="85" fillId="0" borderId="4357"/>
    <xf numFmtId="49" fontId="253" fillId="47" borderId="3439">
      <alignment horizontal="center"/>
    </xf>
    <xf numFmtId="0" fontId="85" fillId="0" borderId="4393"/>
    <xf numFmtId="15" fontId="35" fillId="0" borderId="4389">
      <alignment horizontal="center" vertical="center"/>
      <protection locked="0"/>
    </xf>
    <xf numFmtId="4" fontId="27" fillId="19" borderId="4364" applyNumberFormat="0" applyProtection="0">
      <alignment horizontal="left" vertical="center" indent="1"/>
    </xf>
    <xf numFmtId="236" fontId="35" fillId="0" borderId="4425">
      <alignment horizontal="center" vertical="center"/>
      <protection locked="0"/>
    </xf>
    <xf numFmtId="323" fontId="3" fillId="23" borderId="4301" applyFill="0" applyBorder="0" applyAlignment="0">
      <alignment horizontal="centerContinuous"/>
    </xf>
    <xf numFmtId="232" fontId="35" fillId="0" borderId="4317">
      <alignment horizontal="right" vertical="center"/>
      <protection locked="0"/>
    </xf>
    <xf numFmtId="236" fontId="35" fillId="0" borderId="4329">
      <alignment horizontal="center" vertical="center"/>
      <protection locked="0"/>
    </xf>
    <xf numFmtId="0" fontId="35" fillId="0" borderId="4329">
      <alignment vertical="center"/>
      <protection locked="0"/>
    </xf>
    <xf numFmtId="237" fontId="35" fillId="0" borderId="4329">
      <alignment horizontal="right" vertical="center"/>
      <protection locked="0"/>
    </xf>
    <xf numFmtId="233"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49" fontId="100" fillId="41" borderId="3439">
      <alignment horizontal="center"/>
    </xf>
    <xf numFmtId="0" fontId="104" fillId="43" borderId="3439" applyProtection="0"/>
    <xf numFmtId="0" fontId="147" fillId="10" borderId="3439">
      <alignment horizontal="right"/>
    </xf>
    <xf numFmtId="309" fontId="156" fillId="6" borderId="3439"/>
    <xf numFmtId="0" fontId="85" fillId="0" borderId="4333"/>
    <xf numFmtId="234" fontId="35" fillId="0" borderId="4353">
      <alignment horizontal="center" vertical="center"/>
      <protection locked="0"/>
    </xf>
    <xf numFmtId="244" fontId="85" fillId="0" borderId="4391"/>
    <xf numFmtId="237" fontId="35" fillId="0" borderId="4400">
      <alignment horizontal="right" vertical="center"/>
      <protection locked="0"/>
    </xf>
    <xf numFmtId="234" fontId="35" fillId="0" borderId="4389">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328" applyNumberFormat="0" applyFill="0" applyAlignment="0" applyProtection="0"/>
    <xf numFmtId="15" fontId="35" fillId="0" borderId="4329">
      <alignment horizontal="center" vertical="center"/>
      <protection locked="0"/>
    </xf>
    <xf numFmtId="233" fontId="35" fillId="0" borderId="4329">
      <alignment horizontal="center" vertical="center"/>
      <protection locked="0"/>
    </xf>
    <xf numFmtId="234"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7"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0" fontId="103" fillId="38" borderId="4330"/>
    <xf numFmtId="0" fontId="148" fillId="0" borderId="4290" applyNumberFormat="0" applyAlignment="0" applyProtection="0">
      <alignment horizontal="left" vertical="center"/>
    </xf>
    <xf numFmtId="236" fontId="35" fillId="0" borderId="4389">
      <alignment horizontal="center" vertical="center"/>
      <protection locked="0"/>
    </xf>
    <xf numFmtId="233" fontId="35" fillId="0" borderId="4389">
      <alignment horizontal="center" vertical="center"/>
      <protection locked="0"/>
    </xf>
    <xf numFmtId="323" fontId="3" fillId="23" borderId="4373" applyFill="0" applyBorder="0" applyAlignment="0">
      <alignment horizontal="centerContinuous"/>
    </xf>
    <xf numFmtId="236" fontId="35" fillId="0" borderId="4389">
      <alignment horizontal="center" vertical="center"/>
      <protection locked="0"/>
    </xf>
    <xf numFmtId="237" fontId="35" fillId="0" borderId="4353">
      <alignment horizontal="right" vertical="center"/>
      <protection locked="0"/>
    </xf>
    <xf numFmtId="15" fontId="35" fillId="0" borderId="4389">
      <alignment horizontal="center" vertical="center"/>
      <protection locked="0"/>
    </xf>
    <xf numFmtId="4" fontId="27" fillId="19" borderId="4418" applyNumberFormat="0" applyProtection="0">
      <alignment horizontal="left" vertical="center" indent="1"/>
    </xf>
    <xf numFmtId="0" fontId="103" fillId="38" borderId="4367"/>
    <xf numFmtId="323" fontId="3" fillId="23" borderId="4289" applyFill="0" applyBorder="0" applyAlignment="0">
      <alignment horizontal="centerContinuous"/>
    </xf>
    <xf numFmtId="235" fontId="35" fillId="0" borderId="4317">
      <alignment horizontal="right" vertical="center"/>
      <protection locked="0"/>
    </xf>
    <xf numFmtId="237" fontId="35" fillId="0" borderId="4438">
      <alignment horizontal="right" vertical="center"/>
      <protection locked="0"/>
    </xf>
    <xf numFmtId="232" fontId="35" fillId="0" borderId="4413">
      <alignment horizontal="right" vertical="center"/>
      <protection locked="0"/>
    </xf>
    <xf numFmtId="232" fontId="35" fillId="0" borderId="4389">
      <alignment horizontal="right" vertical="center"/>
      <protection locked="0"/>
    </xf>
    <xf numFmtId="232" fontId="35" fillId="0" borderId="4413">
      <alignment horizontal="center" vertical="center"/>
      <protection locked="0"/>
    </xf>
    <xf numFmtId="311" fontId="219" fillId="0" borderId="4300" applyBorder="0">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6" fontId="35" fillId="0" borderId="4305">
      <alignment horizontal="center" vertical="center"/>
      <protection locked="0"/>
    </xf>
    <xf numFmtId="232" fontId="35" fillId="0" borderId="4305">
      <alignment horizontal="right" vertical="center"/>
      <protection locked="0"/>
    </xf>
    <xf numFmtId="237"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1" fontId="3" fillId="1" borderId="4299">
      <protection locked="0"/>
    </xf>
    <xf numFmtId="0" fontId="103" fillId="38" borderId="4306"/>
    <xf numFmtId="311" fontId="219" fillId="0" borderId="4300" applyBorder="0">
      <protection locked="0"/>
    </xf>
    <xf numFmtId="234" fontId="35" fillId="0" borderId="4438">
      <alignment horizontal="right" vertical="center"/>
      <protection locked="0"/>
    </xf>
    <xf numFmtId="232" fontId="35" fillId="0" borderId="4389">
      <alignment horizontal="right" vertical="center"/>
      <protection locked="0"/>
    </xf>
    <xf numFmtId="234" fontId="35" fillId="0" borderId="4400">
      <alignment horizontal="center" vertical="center"/>
      <protection locked="0"/>
    </xf>
    <xf numFmtId="237" fontId="35" fillId="0" borderId="4329">
      <alignment horizontal="right" vertical="center"/>
      <protection locked="0"/>
    </xf>
    <xf numFmtId="234" fontId="35" fillId="0" borderId="4329">
      <alignment horizontal="right" vertical="center"/>
      <protection locked="0"/>
    </xf>
    <xf numFmtId="236" fontId="35" fillId="0" borderId="4329">
      <alignment horizontal="right"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4" fontId="35" fillId="0" borderId="4305">
      <alignment horizontal="right" vertical="center"/>
      <protection locked="0"/>
    </xf>
    <xf numFmtId="0" fontId="103" fillId="38" borderId="4306"/>
    <xf numFmtId="244" fontId="85" fillId="0" borderId="4307"/>
    <xf numFmtId="274" fontId="35" fillId="0" borderId="4332"/>
    <xf numFmtId="4" fontId="27" fillId="19" borderId="4430" applyNumberFormat="0" applyProtection="0">
      <alignment horizontal="left" vertical="center" indent="1"/>
    </xf>
    <xf numFmtId="311" fontId="219" fillId="0" borderId="4408" applyBorder="0">
      <protection locked="0"/>
    </xf>
    <xf numFmtId="274" fontId="35" fillId="0" borderId="4308"/>
    <xf numFmtId="232" fontId="35" fillId="0" borderId="4400">
      <alignment horizontal="center" vertical="center"/>
      <protection locked="0"/>
    </xf>
    <xf numFmtId="233" fontId="35" fillId="0" borderId="4389">
      <alignment horizontal="center" vertical="center"/>
      <protection locked="0"/>
    </xf>
    <xf numFmtId="274" fontId="35" fillId="0" borderId="4416"/>
    <xf numFmtId="311" fontId="219" fillId="0" borderId="4384" applyBorder="0">
      <protection locked="0"/>
    </xf>
    <xf numFmtId="0" fontId="147" fillId="10" borderId="3439">
      <alignment horizontal="right"/>
    </xf>
    <xf numFmtId="235" fontId="35" fillId="0" borderId="4377">
      <alignment horizontal="right" vertical="center"/>
      <protection locked="0"/>
    </xf>
    <xf numFmtId="235" fontId="35" fillId="0" borderId="4389">
      <alignment horizontal="right" vertical="center"/>
      <protection locked="0"/>
    </xf>
    <xf numFmtId="233" fontId="35" fillId="0" borderId="4329">
      <alignment horizontal="center" vertical="center"/>
      <protection locked="0"/>
    </xf>
    <xf numFmtId="235" fontId="35" fillId="0" borderId="4353">
      <alignment horizontal="right" vertical="center"/>
      <protection locked="0"/>
    </xf>
    <xf numFmtId="8" fontId="141" fillId="0" borderId="3454">
      <protection locked="0"/>
    </xf>
    <xf numFmtId="0" fontId="95" fillId="0" borderId="4352" applyNumberFormat="0" applyFill="0" applyAlignment="0" applyProtection="0"/>
    <xf numFmtId="236" fontId="35" fillId="0" borderId="4366">
      <alignment horizontal="right" vertical="center"/>
      <protection locked="0"/>
    </xf>
    <xf numFmtId="0" fontId="35" fillId="0" borderId="4317">
      <alignment vertical="center"/>
      <protection locked="0"/>
    </xf>
    <xf numFmtId="232" fontId="35" fillId="0" borderId="4317">
      <alignment horizontal="center" vertical="center"/>
      <protection locked="0"/>
    </xf>
    <xf numFmtId="236" fontId="35" fillId="0" borderId="4317">
      <alignment horizontal="right" vertical="center"/>
      <protection locked="0"/>
    </xf>
    <xf numFmtId="4" fontId="27" fillId="19" borderId="4334" applyNumberFormat="0" applyProtection="0">
      <alignment horizontal="left" vertical="center" indent="1"/>
    </xf>
    <xf numFmtId="311" fontId="219" fillId="0" borderId="4288" applyBorder="0">
      <protection locked="0"/>
    </xf>
    <xf numFmtId="232" fontId="35" fillId="0" borderId="4329">
      <alignment horizontal="center" vertical="center"/>
      <protection locked="0"/>
    </xf>
    <xf numFmtId="236" fontId="35" fillId="0" borderId="4317">
      <alignment horizontal="center" vertical="center"/>
      <protection locked="0"/>
    </xf>
    <xf numFmtId="237" fontId="35" fillId="0" borderId="4425">
      <alignment horizontal="right" vertical="center"/>
      <protection locked="0"/>
    </xf>
    <xf numFmtId="202" fontId="115" fillId="18" borderId="3446">
      <alignment horizontal="right"/>
      <protection hidden="1"/>
    </xf>
    <xf numFmtId="1" fontId="3" fillId="1" borderId="4167">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244" fontId="85" fillId="0" borderId="4307"/>
    <xf numFmtId="274" fontId="35" fillId="0" borderId="4308"/>
    <xf numFmtId="49" fontId="36" fillId="0" borderId="3459"/>
    <xf numFmtId="15" fontId="35" fillId="0" borderId="4377">
      <alignment horizontal="center" vertical="center"/>
      <protection locked="0"/>
    </xf>
    <xf numFmtId="0" fontId="85" fillId="0" borderId="4309"/>
    <xf numFmtId="0" fontId="92" fillId="0" borderId="3439" applyFill="0">
      <alignment horizontal="center" vertical="center"/>
    </xf>
    <xf numFmtId="311" fontId="219" fillId="0" borderId="4372" applyBorder="0">
      <protection locked="0"/>
    </xf>
    <xf numFmtId="311" fontId="219" fillId="0" borderId="4288" applyBorder="0">
      <protection locked="0"/>
    </xf>
    <xf numFmtId="240" fontId="26" fillId="0" borderId="4375" applyFill="0"/>
    <xf numFmtId="15" fontId="35" fillId="0" borderId="4413">
      <alignment horizontal="center" vertical="center"/>
      <protection locked="0"/>
    </xf>
    <xf numFmtId="232" fontId="35" fillId="0" borderId="4329">
      <alignment horizontal="right" vertical="center"/>
      <protection locked="0"/>
    </xf>
    <xf numFmtId="236" fontId="35" fillId="0" borderId="4305">
      <alignment horizontal="center" vertical="center"/>
      <protection locked="0"/>
    </xf>
    <xf numFmtId="237" fontId="35" fillId="0" borderId="4305">
      <alignment horizontal="right" vertical="center"/>
      <protection locked="0"/>
    </xf>
    <xf numFmtId="234" fontId="35" fillId="0" borderId="4305">
      <alignment horizontal="right" vertical="center"/>
      <protection locked="0"/>
    </xf>
    <xf numFmtId="244" fontId="85" fillId="0" borderId="4331"/>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244" fontId="85" fillId="0" borderId="4307"/>
    <xf numFmtId="0" fontId="85" fillId="0" borderId="4404"/>
    <xf numFmtId="323" fontId="3" fillId="23" borderId="4396" applyFill="0" applyBorder="0" applyAlignment="0">
      <alignment horizontal="centerContinuous"/>
    </xf>
    <xf numFmtId="274" fontId="35" fillId="0" borderId="4416"/>
    <xf numFmtId="274" fontId="35" fillId="0" borderId="4308"/>
    <xf numFmtId="271" fontId="115" fillId="18" borderId="3446">
      <alignment horizontal="right"/>
    </xf>
    <xf numFmtId="4" fontId="27" fillId="19" borderId="4394" applyNumberFormat="0" applyProtection="0">
      <alignment horizontal="left" vertical="center" indent="1"/>
    </xf>
    <xf numFmtId="235" fontId="35" fillId="0" borderId="4353">
      <alignment horizontal="right" vertical="center"/>
      <protection locked="0"/>
    </xf>
    <xf numFmtId="4" fontId="27" fillId="19" borderId="4382" applyNumberFormat="0" applyProtection="0">
      <alignment horizontal="left" vertical="center" indent="1"/>
    </xf>
    <xf numFmtId="232" fontId="35" fillId="0" borderId="4377">
      <alignment horizontal="right" vertical="center"/>
      <protection locked="0"/>
    </xf>
    <xf numFmtId="244" fontId="85" fillId="0" borderId="4307"/>
    <xf numFmtId="0" fontId="85" fillId="0" borderId="4309"/>
    <xf numFmtId="235" fontId="35" fillId="0" borderId="4425">
      <alignment horizontal="center" vertical="center"/>
      <protection locked="0"/>
    </xf>
    <xf numFmtId="4" fontId="27" fillId="19" borderId="4298" applyNumberFormat="0" applyProtection="0">
      <alignment horizontal="left" vertical="center" indent="1"/>
    </xf>
    <xf numFmtId="0" fontId="92" fillId="0" borderId="3446" applyNumberFormat="0" applyFill="0" applyBorder="0" applyAlignment="0" applyProtection="0"/>
    <xf numFmtId="0" fontId="35" fillId="0" borderId="4317">
      <alignment vertical="center"/>
      <protection locked="0"/>
    </xf>
    <xf numFmtId="0" fontId="63" fillId="0" borderId="3439">
      <alignment horizontal="centerContinuous"/>
    </xf>
    <xf numFmtId="311" fontId="219" fillId="0" borderId="4300" applyBorder="0">
      <protection locked="0"/>
    </xf>
    <xf numFmtId="234" fontId="35" fillId="0" borderId="4329">
      <alignment horizontal="right" vertical="center"/>
      <protection locked="0"/>
    </xf>
    <xf numFmtId="244" fontId="85" fillId="0" borderId="4331"/>
    <xf numFmtId="233" fontId="35" fillId="0" borderId="4413">
      <alignment horizontal="center" vertical="center"/>
      <protection locked="0"/>
    </xf>
    <xf numFmtId="10" fontId="3" fillId="64" borderId="3439" applyNumberFormat="0" applyBorder="0" applyAlignment="0" applyProtection="0"/>
    <xf numFmtId="233" fontId="35" fillId="0" borderId="4317">
      <alignment horizontal="center" vertical="center"/>
      <protection locked="0"/>
    </xf>
    <xf numFmtId="236" fontId="35" fillId="0" borderId="4329">
      <alignment horizontal="right" vertical="center"/>
      <protection locked="0"/>
    </xf>
    <xf numFmtId="0" fontId="103" fillId="38" borderId="4390"/>
    <xf numFmtId="0" fontId="103" fillId="38" borderId="4354"/>
    <xf numFmtId="4" fontId="27" fillId="19" borderId="4298" applyNumberFormat="0" applyProtection="0">
      <alignment horizontal="left" vertical="center" indent="1"/>
    </xf>
    <xf numFmtId="234" fontId="35" fillId="0" borderId="4305">
      <alignment horizontal="center" vertical="center"/>
      <protection locked="0"/>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74" fontId="35" fillId="0" borderId="4296"/>
    <xf numFmtId="0" fontId="115" fillId="18" borderId="3446" applyProtection="0">
      <alignment horizontal="right"/>
      <protection locked="0"/>
    </xf>
    <xf numFmtId="0" fontId="95" fillId="0" borderId="4352" applyNumberFormat="0" applyFill="0" applyAlignment="0" applyProtection="0"/>
    <xf numFmtId="0" fontId="85" fillId="0" borderId="4297"/>
    <xf numFmtId="244" fontId="85" fillId="0" borderId="4331"/>
    <xf numFmtId="311" fontId="219" fillId="0" borderId="4288" applyBorder="0">
      <protection locked="0"/>
    </xf>
    <xf numFmtId="4" fontId="27" fillId="19" borderId="4298" applyNumberFormat="0" applyProtection="0">
      <alignment horizontal="left" vertical="center" indent="1"/>
    </xf>
    <xf numFmtId="234" fontId="35" fillId="0" borderId="4400">
      <alignment horizontal="right" vertical="center"/>
      <protection locked="0"/>
    </xf>
    <xf numFmtId="244" fontId="85" fillId="0" borderId="4402"/>
    <xf numFmtId="0" fontId="91" fillId="0" borderId="3446" applyNumberFormat="0" applyFill="0" applyBorder="0" applyAlignment="0" applyProtection="0"/>
    <xf numFmtId="235" fontId="35" fillId="0" borderId="4400">
      <alignment horizontal="center" vertical="center"/>
      <protection locked="0"/>
    </xf>
    <xf numFmtId="232" fontId="35" fillId="0" borderId="4305">
      <alignment horizontal="right" vertical="center"/>
      <protection locked="0"/>
    </xf>
    <xf numFmtId="235" fontId="35" fillId="0" borderId="4305">
      <alignment horizontal="center" vertical="center"/>
      <protection locked="0"/>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44" fontId="85" fillId="0" borderId="4427"/>
    <xf numFmtId="237" fontId="35" fillId="0" borderId="4425">
      <alignment horizontal="right" vertical="center"/>
      <protection locked="0"/>
    </xf>
    <xf numFmtId="0" fontId="103" fillId="38" borderId="4426"/>
    <xf numFmtId="235" fontId="35" fillId="0" borderId="4400">
      <alignment horizontal="center" vertical="center"/>
      <protection locked="0"/>
    </xf>
    <xf numFmtId="274" fontId="35" fillId="0" borderId="4296"/>
    <xf numFmtId="236" fontId="35" fillId="0" borderId="4377">
      <alignment horizontal="right" vertical="center"/>
      <protection locked="0"/>
    </xf>
    <xf numFmtId="235" fontId="35" fillId="0" borderId="4377">
      <alignment horizontal="right" vertical="center"/>
      <protection locked="0"/>
    </xf>
    <xf numFmtId="0" fontId="85" fillId="0" borderId="4297"/>
    <xf numFmtId="15" fontId="35" fillId="0" borderId="4353">
      <alignment horizontal="center" vertical="center"/>
      <protection locked="0"/>
    </xf>
    <xf numFmtId="236" fontId="35" fillId="0" borderId="4353">
      <alignment horizontal="right" vertical="center"/>
      <protection locked="0"/>
    </xf>
    <xf numFmtId="0" fontId="148" fillId="0" borderId="4302" applyNumberFormat="0" applyAlignment="0" applyProtection="0">
      <alignment horizontal="left" vertical="center"/>
    </xf>
    <xf numFmtId="236" fontId="35" fillId="0" borderId="4413">
      <alignment horizontal="center" vertical="center"/>
      <protection locked="0"/>
    </xf>
    <xf numFmtId="234" fontId="35" fillId="0" borderId="4400">
      <alignment horizontal="right" vertical="center"/>
      <protection locked="0"/>
    </xf>
    <xf numFmtId="175" fontId="43" fillId="0" borderId="3439" applyBorder="0"/>
    <xf numFmtId="0" fontId="95" fillId="0" borderId="4388" applyNumberFormat="0" applyFill="0" applyAlignment="0" applyProtection="0"/>
    <xf numFmtId="232" fontId="35" fillId="0" borderId="4389">
      <alignment horizontal="center" vertical="center"/>
      <protection locked="0"/>
    </xf>
    <xf numFmtId="274" fontId="35" fillId="0" borderId="4332"/>
    <xf numFmtId="232" fontId="35" fillId="0" borderId="4329">
      <alignment horizontal="center" vertical="center"/>
      <protection locked="0"/>
    </xf>
    <xf numFmtId="235" fontId="35" fillId="0" borderId="4329">
      <alignment horizontal="center" vertical="center"/>
      <protection locked="0"/>
    </xf>
    <xf numFmtId="235" fontId="35" fillId="0" borderId="4305">
      <alignment horizontal="center" vertical="center"/>
      <protection locked="0"/>
    </xf>
    <xf numFmtId="0" fontId="35" fillId="0" borderId="4305">
      <alignment vertical="center"/>
      <protection locked="0"/>
    </xf>
    <xf numFmtId="236" fontId="35" fillId="0" borderId="4305">
      <alignment horizontal="right" vertical="center"/>
      <protection locked="0"/>
    </xf>
    <xf numFmtId="233" fontId="35" fillId="0" borderId="4305">
      <alignment horizontal="right" vertical="center"/>
      <protection locked="0"/>
    </xf>
    <xf numFmtId="235" fontId="35" fillId="0" borderId="4305">
      <alignment horizontal="right" vertical="center"/>
      <protection locked="0"/>
    </xf>
    <xf numFmtId="240" fontId="26" fillId="0" borderId="4327" applyFill="0"/>
    <xf numFmtId="236" fontId="35" fillId="0" borderId="4400">
      <alignment horizontal="center" vertical="center"/>
      <protection locked="0"/>
    </xf>
    <xf numFmtId="274" fontId="35" fillId="0" borderId="4380"/>
    <xf numFmtId="0" fontId="35" fillId="0" borderId="3439" applyFill="0">
      <alignment horizontal="center" vertical="center"/>
    </xf>
    <xf numFmtId="15" fontId="35" fillId="0" borderId="4400">
      <alignment horizontal="center" vertical="center"/>
      <protection locked="0"/>
    </xf>
    <xf numFmtId="237" fontId="35" fillId="0" borderId="4377">
      <alignment horizontal="right" vertical="center"/>
      <protection locked="0"/>
    </xf>
    <xf numFmtId="15" fontId="35" fillId="0" borderId="4341">
      <alignment horizontal="center" vertical="center"/>
      <protection locked="0"/>
    </xf>
    <xf numFmtId="15" fontId="35" fillId="0" borderId="4413">
      <alignment horizontal="center" vertical="center"/>
      <protection locked="0"/>
    </xf>
    <xf numFmtId="232" fontId="35" fillId="0" borderId="4389">
      <alignment horizontal="right" vertical="center"/>
      <protection locked="0"/>
    </xf>
    <xf numFmtId="274" fontId="35" fillId="0" borderId="4320"/>
    <xf numFmtId="4" fontId="27" fillId="19" borderId="4298" applyNumberFormat="0" applyProtection="0">
      <alignment horizontal="left" vertical="center" indent="1"/>
    </xf>
    <xf numFmtId="233" fontId="35" fillId="0" borderId="4317">
      <alignment horizontal="center" vertical="center"/>
      <protection locked="0"/>
    </xf>
    <xf numFmtId="0" fontId="85" fillId="0" borderId="4321"/>
    <xf numFmtId="311" fontId="219" fillId="0" borderId="4288" applyBorder="0">
      <protection locked="0"/>
    </xf>
    <xf numFmtId="232" fontId="35" fillId="0" borderId="4413">
      <alignment horizontal="right" vertical="center"/>
      <protection locked="0"/>
    </xf>
    <xf numFmtId="244" fontId="85" fillId="0" borderId="4295"/>
    <xf numFmtId="311" fontId="219" fillId="0" borderId="4348" applyBorder="0">
      <protection locked="0"/>
    </xf>
    <xf numFmtId="4" fontId="27" fillId="19" borderId="4298" applyNumberFormat="0" applyProtection="0">
      <alignment horizontal="left" vertical="center" indent="1"/>
    </xf>
    <xf numFmtId="232" fontId="35" fillId="0" borderId="4400">
      <alignment horizontal="right" vertical="center"/>
      <protection locked="0"/>
    </xf>
    <xf numFmtId="237" fontId="35" fillId="0" borderId="4400">
      <alignment horizontal="right" vertical="center"/>
      <protection locked="0"/>
    </xf>
    <xf numFmtId="172" fontId="55" fillId="9" borderId="3439">
      <alignment horizontal="right"/>
      <protection locked="0"/>
    </xf>
    <xf numFmtId="0" fontId="35" fillId="0" borderId="4400">
      <alignment vertical="center"/>
      <protection locked="0"/>
    </xf>
    <xf numFmtId="233" fontId="35" fillId="0" borderId="4341">
      <alignment horizontal="center" vertical="center"/>
      <protection locked="0"/>
    </xf>
    <xf numFmtId="233" fontId="35" fillId="0" borderId="4329">
      <alignment horizontal="right" vertical="center"/>
      <protection locked="0"/>
    </xf>
    <xf numFmtId="168" fontId="3" fillId="8" borderId="3439" applyNumberFormat="0" applyFont="0" applyBorder="0" applyAlignment="0" applyProtection="0"/>
    <xf numFmtId="332" fontId="35" fillId="0" borderId="3439" applyFill="0">
      <alignment horizontal="center" vertical="center"/>
    </xf>
    <xf numFmtId="274" fontId="35" fillId="0" borderId="4403"/>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0" fontId="26" fillId="0" borderId="4291" applyFill="0"/>
    <xf numFmtId="274" fontId="35" fillId="0" borderId="4296"/>
    <xf numFmtId="0" fontId="59" fillId="74" borderId="3466">
      <alignment horizontal="left" vertical="center" wrapText="1"/>
    </xf>
    <xf numFmtId="244" fontId="85" fillId="0" borderId="4355"/>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0" fontId="147" fillId="10" borderId="3439">
      <alignment horizontal="right"/>
    </xf>
    <xf numFmtId="232" fontId="35" fillId="0" borderId="4400">
      <alignment horizontal="right" vertical="center"/>
      <protection locked="0"/>
    </xf>
    <xf numFmtId="0" fontId="95" fillId="0" borderId="4304" applyNumberFormat="0" applyFill="0" applyAlignment="0" applyProtection="0"/>
    <xf numFmtId="311" fontId="219" fillId="0" borderId="4384" applyBorder="0">
      <protection locked="0"/>
    </xf>
    <xf numFmtId="237" fontId="35" fillId="0" borderId="4389">
      <alignment horizontal="right" vertical="center"/>
      <protection locked="0"/>
    </xf>
    <xf numFmtId="234" fontId="35" fillId="0" borderId="4389">
      <alignment horizontal="right" vertical="center"/>
      <protection locked="0"/>
    </xf>
    <xf numFmtId="234" fontId="35" fillId="0" borderId="4317">
      <alignment horizontal="center" vertical="center"/>
      <protection locked="0"/>
    </xf>
    <xf numFmtId="0" fontId="35" fillId="0" borderId="4317">
      <alignment vertical="center"/>
      <protection locked="0"/>
    </xf>
    <xf numFmtId="244" fontId="85" fillId="0" borderId="4319"/>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233" fontId="35" fillId="0" borderId="4353">
      <alignment horizontal="center" vertical="center"/>
      <protection locked="0"/>
    </xf>
    <xf numFmtId="4" fontId="27" fillId="19" borderId="4334" applyNumberFormat="0" applyProtection="0">
      <alignment horizontal="left" vertical="center" indent="1"/>
    </xf>
    <xf numFmtId="236" fontId="35" fillId="0" borderId="4389">
      <alignment horizontal="right" vertical="center"/>
      <protection locked="0"/>
    </xf>
    <xf numFmtId="270" fontId="115" fillId="46" borderId="3446">
      <protection hidden="1"/>
    </xf>
    <xf numFmtId="8" fontId="141" fillId="0" borderId="3454">
      <protection locked="0"/>
    </xf>
    <xf numFmtId="274" fontId="35" fillId="0" borderId="4308"/>
    <xf numFmtId="4" fontId="27" fillId="19" borderId="4298" applyNumberFormat="0" applyProtection="0">
      <alignment horizontal="left" vertical="center" indent="1"/>
    </xf>
    <xf numFmtId="232" fontId="35" fillId="0" borderId="4366">
      <alignment horizontal="right" vertical="center"/>
      <protection locked="0"/>
    </xf>
    <xf numFmtId="244" fontId="85" fillId="0" borderId="4379"/>
    <xf numFmtId="234" fontId="35" fillId="0" borderId="4400">
      <alignment horizontal="right" vertical="center"/>
      <protection locked="0"/>
    </xf>
    <xf numFmtId="233" fontId="35" fillId="0" borderId="4413">
      <alignment horizontal="right" vertical="center"/>
      <protection locked="0"/>
    </xf>
    <xf numFmtId="0" fontId="18" fillId="0" borderId="3446" applyNumberFormat="0" applyFill="0" applyBorder="0" applyAlignment="0" applyProtection="0"/>
    <xf numFmtId="236" fontId="35" fillId="0" borderId="4400">
      <alignment horizontal="right" vertical="center"/>
      <protection locked="0"/>
    </xf>
    <xf numFmtId="0" fontId="85" fillId="0" borderId="4321"/>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4" fontId="35" fillId="0" borderId="4341">
      <alignment horizontal="right" vertical="center"/>
      <protection locked="0"/>
    </xf>
    <xf numFmtId="0" fontId="103" fillId="38" borderId="4294"/>
    <xf numFmtId="274" fontId="35" fillId="0" borderId="4296"/>
    <xf numFmtId="235" fontId="35" fillId="0" borderId="4389">
      <alignment horizontal="center" vertical="center"/>
      <protection locked="0"/>
    </xf>
    <xf numFmtId="0" fontId="103" fillId="38" borderId="4390"/>
    <xf numFmtId="0" fontId="85" fillId="0" borderId="4297"/>
    <xf numFmtId="232" fontId="35" fillId="0" borderId="4413">
      <alignment horizontal="center" vertical="center"/>
      <protection locked="0"/>
    </xf>
    <xf numFmtId="323" fontId="3" fillId="23" borderId="4289" applyFill="0" applyBorder="0" applyAlignment="0">
      <alignment horizontal="centerContinuous"/>
    </xf>
    <xf numFmtId="311" fontId="219" fillId="0" borderId="4288" applyBorder="0">
      <protection locked="0"/>
    </xf>
    <xf numFmtId="236" fontId="35" fillId="0" borderId="4353">
      <alignment horizontal="center" vertical="center"/>
      <protection locked="0"/>
    </xf>
    <xf numFmtId="309" fontId="156" fillId="6" borderId="3439"/>
    <xf numFmtId="0" fontId="103" fillId="38" borderId="4330"/>
    <xf numFmtId="4" fontId="27" fillId="19" borderId="4310" applyNumberFormat="0" applyProtection="0">
      <alignment horizontal="left" vertical="center" indent="1"/>
    </xf>
    <xf numFmtId="15" fontId="35" fillId="0" borderId="4389">
      <alignment horizontal="center" vertical="center"/>
      <protection locked="0"/>
    </xf>
    <xf numFmtId="244" fontId="85" fillId="0" borderId="4368"/>
    <xf numFmtId="235" fontId="35" fillId="0" borderId="4366">
      <alignment horizontal="right" vertical="center"/>
      <protection locked="0"/>
    </xf>
    <xf numFmtId="244" fontId="85" fillId="0" borderId="4415"/>
    <xf numFmtId="236" fontId="35" fillId="0" borderId="4400">
      <alignment horizontal="right" vertical="center"/>
      <protection locked="0"/>
    </xf>
    <xf numFmtId="4" fontId="27" fillId="19" borderId="4310" applyNumberFormat="0" applyProtection="0">
      <alignment horizontal="left" vertical="center" indent="1"/>
    </xf>
    <xf numFmtId="232" fontId="35" fillId="0" borderId="4305">
      <alignment horizontal="center" vertical="center"/>
      <protection locked="0"/>
    </xf>
    <xf numFmtId="311" fontId="219" fillId="0" borderId="4300" applyBorder="0">
      <protection locked="0"/>
    </xf>
    <xf numFmtId="233" fontId="35" fillId="0" borderId="4305">
      <alignment horizontal="right" vertical="center"/>
      <protection locked="0"/>
    </xf>
    <xf numFmtId="0" fontId="148" fillId="0" borderId="4326" applyNumberFormat="0" applyAlignment="0" applyProtection="0">
      <alignment horizontal="left" vertical="center"/>
    </xf>
    <xf numFmtId="271" fontId="115" fillId="18" borderId="3446">
      <alignment horizontal="right"/>
    </xf>
    <xf numFmtId="236" fontId="35" fillId="0" borderId="4389">
      <alignment horizontal="right" vertical="center"/>
      <protection locked="0"/>
    </xf>
    <xf numFmtId="233" fontId="35" fillId="0" borderId="4377">
      <alignment horizontal="right" vertical="center"/>
      <protection locked="0"/>
    </xf>
    <xf numFmtId="4" fontId="27" fillId="19" borderId="4298" applyNumberFormat="0" applyProtection="0">
      <alignment horizontal="left" vertical="center" indent="1"/>
    </xf>
    <xf numFmtId="234" fontId="35" fillId="0" borderId="4400">
      <alignment horizontal="center" vertical="center"/>
      <protection locked="0"/>
    </xf>
    <xf numFmtId="0" fontId="35" fillId="0" borderId="4389">
      <alignment vertical="center"/>
      <protection locked="0"/>
    </xf>
    <xf numFmtId="311" fontId="219" fillId="0" borderId="4432" applyBorder="0">
      <protection locked="0"/>
    </xf>
    <xf numFmtId="233" fontId="35" fillId="0" borderId="4400">
      <alignment horizontal="center" vertical="center"/>
      <protection locked="0"/>
    </xf>
    <xf numFmtId="234" fontId="35" fillId="0" borderId="4317">
      <alignment horizontal="center" vertical="center"/>
      <protection locked="0"/>
    </xf>
    <xf numFmtId="8" fontId="141" fillId="0" borderId="3454">
      <protection locked="0"/>
    </xf>
    <xf numFmtId="311" fontId="219" fillId="0" borderId="4406" applyBorder="0">
      <protection locked="0"/>
    </xf>
    <xf numFmtId="175" fontId="46" fillId="0" borderId="3439"/>
    <xf numFmtId="172" fontId="55" fillId="9" borderId="3439">
      <alignment horizontal="right"/>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1" fontId="3" fillId="1" borderId="4407">
      <protection locked="0"/>
    </xf>
    <xf numFmtId="274" fontId="35" fillId="0" borderId="4308"/>
    <xf numFmtId="233" fontId="35" fillId="0" borderId="4377">
      <alignment horizontal="center" vertical="center"/>
      <protection locked="0"/>
    </xf>
    <xf numFmtId="0" fontId="85" fillId="0" borderId="4309"/>
    <xf numFmtId="0" fontId="103" fillId="38" borderId="4426"/>
    <xf numFmtId="4" fontId="27" fillId="19" borderId="4405" applyNumberFormat="0" applyProtection="0">
      <alignment horizontal="left" vertical="center" indent="1"/>
    </xf>
    <xf numFmtId="311" fontId="219" fillId="0" borderId="4288" applyBorder="0">
      <protection locked="0"/>
    </xf>
    <xf numFmtId="0" fontId="35" fillId="0" borderId="3446" applyNumberFormat="0" applyFill="0" applyAlignment="0" applyProtection="0"/>
    <xf numFmtId="232" fontId="35" fillId="0" borderId="4329">
      <alignment horizontal="right" vertical="center"/>
      <protection locked="0"/>
    </xf>
    <xf numFmtId="311" fontId="219" fillId="0" borderId="4324" applyBorder="0">
      <protection locked="0"/>
    </xf>
    <xf numFmtId="232" fontId="35" fillId="0" borderId="4389">
      <alignment horizontal="center" vertical="center"/>
      <protection locked="0"/>
    </xf>
    <xf numFmtId="0" fontId="148" fillId="0" borderId="4350" applyNumberFormat="0" applyAlignment="0" applyProtection="0">
      <alignment horizontal="left" vertical="center"/>
    </xf>
    <xf numFmtId="234" fontId="35" fillId="0" borderId="4317">
      <alignment horizontal="right" vertical="center"/>
      <protection locked="0"/>
    </xf>
    <xf numFmtId="233" fontId="35" fillId="0" borderId="4341">
      <alignment horizontal="center" vertical="center"/>
      <protection locked="0"/>
    </xf>
    <xf numFmtId="244" fontId="85" fillId="0" borderId="4402"/>
    <xf numFmtId="311" fontId="219" fillId="0" borderId="4420" applyBorder="0">
      <protection locked="0"/>
    </xf>
    <xf numFmtId="0" fontId="115" fillId="18" borderId="3446" applyProtection="0">
      <alignment horizontal="right"/>
      <protection locked="0"/>
    </xf>
    <xf numFmtId="4" fontId="27" fillId="19" borderId="4322" applyNumberFormat="0" applyProtection="0">
      <alignment horizontal="left" vertical="center" indent="1"/>
    </xf>
    <xf numFmtId="0" fontId="103" fillId="38" borderId="4414"/>
    <xf numFmtId="233" fontId="35" fillId="0" borderId="4353">
      <alignment horizontal="right" vertical="center"/>
      <protection locked="0"/>
    </xf>
    <xf numFmtId="237" fontId="35" fillId="0" borderId="4389">
      <alignment horizontal="right" vertical="center"/>
      <protection locked="0"/>
    </xf>
    <xf numFmtId="0" fontId="35" fillId="0" borderId="4438">
      <alignment vertical="center"/>
      <protection locked="0"/>
    </xf>
    <xf numFmtId="0" fontId="59" fillId="74" borderId="3466">
      <alignment horizontal="left" vertical="center" wrapText="1"/>
    </xf>
    <xf numFmtId="234" fontId="35" fillId="0" borderId="4329">
      <alignment horizontal="center" vertical="center"/>
      <protection locked="0"/>
    </xf>
    <xf numFmtId="0" fontId="85" fillId="0" borderId="4309"/>
    <xf numFmtId="244" fontId="85" fillId="0" borderId="4379"/>
    <xf numFmtId="234" fontId="35" fillId="0" borderId="4389">
      <alignment horizontal="center" vertical="center"/>
      <protection locked="0"/>
    </xf>
    <xf numFmtId="233" fontId="35" fillId="0" borderId="4413">
      <alignment horizontal="right" vertical="center"/>
      <protection locked="0"/>
    </xf>
    <xf numFmtId="234" fontId="35" fillId="0" borderId="4389">
      <alignment horizontal="right" vertical="center"/>
      <protection locked="0"/>
    </xf>
    <xf numFmtId="0" fontId="85" fillId="0" borderId="4393"/>
    <xf numFmtId="236" fontId="35" fillId="0" borderId="4400">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399" applyNumberFormat="0" applyFill="0" applyAlignment="0" applyProtection="0"/>
    <xf numFmtId="232" fontId="35" fillId="0" borderId="4317">
      <alignment horizontal="center" vertical="center"/>
      <protection locked="0"/>
    </xf>
    <xf numFmtId="235" fontId="35" fillId="0" borderId="4317">
      <alignment horizontal="center" vertical="center"/>
      <protection locked="0"/>
    </xf>
    <xf numFmtId="237" fontId="35" fillId="0" borderId="4317">
      <alignment horizontal="right" vertical="center"/>
      <protection locked="0"/>
    </xf>
    <xf numFmtId="236" fontId="35" fillId="0" borderId="4317">
      <alignment horizontal="right" vertical="center"/>
      <protection locked="0"/>
    </xf>
    <xf numFmtId="0" fontId="103" fillId="38" borderId="4318"/>
    <xf numFmtId="235" fontId="35" fillId="0" borderId="4389">
      <alignment horizontal="center" vertical="center"/>
      <protection locked="0"/>
    </xf>
    <xf numFmtId="0" fontId="95" fillId="0" borderId="4388" applyNumberFormat="0" applyFill="0" applyAlignment="0" applyProtection="0"/>
    <xf numFmtId="236" fontId="35" fillId="0" borderId="4389">
      <alignment horizontal="center" vertical="center"/>
      <protection locked="0"/>
    </xf>
    <xf numFmtId="232" fontId="35" fillId="0" borderId="4341">
      <alignment horizontal="center" vertical="center"/>
      <protection locked="0"/>
    </xf>
    <xf numFmtId="237" fontId="35" fillId="0" borderId="4341">
      <alignment horizontal="right" vertical="center"/>
      <protection locked="0"/>
    </xf>
    <xf numFmtId="236" fontId="35" fillId="0" borderId="4341">
      <alignment horizontal="right" vertical="center"/>
      <protection locked="0"/>
    </xf>
    <xf numFmtId="240" fontId="26" fillId="0" borderId="4315" applyFill="0"/>
    <xf numFmtId="309" fontId="156" fillId="6" borderId="3439"/>
    <xf numFmtId="0" fontId="148" fillId="0" borderId="4422" applyNumberFormat="0" applyAlignment="0" applyProtection="0">
      <alignment horizontal="left" vertical="center"/>
    </xf>
    <xf numFmtId="1" fontId="3" fillId="1" borderId="4383">
      <protection locked="0"/>
    </xf>
    <xf numFmtId="236" fontId="35" fillId="0" borderId="4400">
      <alignment horizontal="center" vertical="center"/>
      <protection locked="0"/>
    </xf>
    <xf numFmtId="232" fontId="35" fillId="0" borderId="4425">
      <alignment horizontal="center" vertical="center"/>
      <protection locked="0"/>
    </xf>
    <xf numFmtId="233" fontId="35" fillId="0" borderId="4366">
      <alignment horizontal="center" vertical="center"/>
      <protection locked="0"/>
    </xf>
    <xf numFmtId="0" fontId="85" fillId="0" borderId="4404"/>
    <xf numFmtId="4" fontId="27" fillId="19" borderId="4430"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4399" applyNumberFormat="0" applyFill="0" applyAlignment="0" applyProtection="0"/>
    <xf numFmtId="240" fontId="26" fillId="0" borderId="4398" applyFill="0"/>
    <xf numFmtId="1" fontId="3" fillId="1" borderId="4383">
      <protection locked="0"/>
    </xf>
    <xf numFmtId="4" fontId="27" fillId="19" borderId="4310" applyNumberFormat="0" applyProtection="0">
      <alignment horizontal="left" vertical="center" indent="1"/>
    </xf>
    <xf numFmtId="49" fontId="36" fillId="0" borderId="3459"/>
    <xf numFmtId="0" fontId="103" fillId="38" borderId="4342"/>
    <xf numFmtId="1" fontId="3" fillId="1" borderId="4371">
      <protection locked="0"/>
    </xf>
    <xf numFmtId="235" fontId="35" fillId="0" borderId="4413">
      <alignment horizontal="right" vertical="center"/>
      <protection locked="0"/>
    </xf>
    <xf numFmtId="234" fontId="35" fillId="0" borderId="4413">
      <alignment horizontal="center"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323" fontId="3" fillId="23" borderId="4409" applyFill="0" applyBorder="0" applyAlignment="0">
      <alignment horizontal="centerContinuous"/>
    </xf>
    <xf numFmtId="274" fontId="35" fillId="0" borderId="4308"/>
    <xf numFmtId="185" fontId="47" fillId="57" borderId="3439" applyFont="0" applyFill="0" applyBorder="0" applyAlignment="0" applyProtection="0">
      <protection locked="0"/>
    </xf>
    <xf numFmtId="0" fontId="85" fillId="0" borderId="4309"/>
    <xf numFmtId="0" fontId="115" fillId="18" borderId="3446" applyProtection="0">
      <alignment horizontal="right"/>
      <protection locked="0"/>
    </xf>
    <xf numFmtId="311" fontId="219" fillId="0" borderId="4300" applyBorder="0">
      <protection locked="0"/>
    </xf>
    <xf numFmtId="234" fontId="35" fillId="0" borderId="4438">
      <alignment horizontal="center" vertical="center"/>
      <protection locked="0"/>
    </xf>
    <xf numFmtId="235" fontId="35" fillId="0" borderId="4353">
      <alignment horizontal="center" vertical="center"/>
      <protection locked="0"/>
    </xf>
    <xf numFmtId="0" fontId="35" fillId="0" borderId="4353">
      <alignment vertical="center"/>
      <protection locked="0"/>
    </xf>
    <xf numFmtId="237" fontId="35" fillId="0" borderId="4353">
      <alignment horizontal="right" vertical="center"/>
      <protection locked="0"/>
    </xf>
    <xf numFmtId="234" fontId="35" fillId="0" borderId="4353">
      <alignment horizontal="right" vertical="center"/>
      <protection locked="0"/>
    </xf>
    <xf numFmtId="236" fontId="35" fillId="0" borderId="4353">
      <alignment horizontal="right" vertical="center"/>
      <protection locked="0"/>
    </xf>
    <xf numFmtId="0" fontId="103" fillId="38" borderId="4354"/>
    <xf numFmtId="274" fontId="35" fillId="0" borderId="4356"/>
    <xf numFmtId="0" fontId="85" fillId="0" borderId="4357"/>
    <xf numFmtId="235" fontId="35" fillId="0" borderId="4400">
      <alignment horizontal="right" vertical="center"/>
      <protection locked="0"/>
    </xf>
    <xf numFmtId="237" fontId="35" fillId="0" borderId="4425">
      <alignment horizontal="right" vertical="center"/>
      <protection locked="0"/>
    </xf>
    <xf numFmtId="311" fontId="219" fillId="0" borderId="4312" applyBorder="0">
      <protection locked="0"/>
    </xf>
    <xf numFmtId="236" fontId="35" fillId="0" borderId="4366">
      <alignment horizontal="center" vertical="center"/>
      <protection locked="0"/>
    </xf>
    <xf numFmtId="233" fontId="35" fillId="0" borderId="4317">
      <alignment horizontal="center" vertical="center"/>
      <protection locked="0"/>
    </xf>
    <xf numFmtId="235" fontId="35" fillId="0" borderId="4317">
      <alignment horizontal="center" vertical="center"/>
      <protection locked="0"/>
    </xf>
    <xf numFmtId="0" fontId="35" fillId="0" borderId="4317">
      <alignment vertical="center"/>
      <protection locked="0"/>
    </xf>
    <xf numFmtId="274" fontId="35" fillId="0" borderId="4403"/>
    <xf numFmtId="4" fontId="27" fillId="19" borderId="4322" applyNumberFormat="0" applyProtection="0">
      <alignment horizontal="left" vertical="center" indent="1"/>
    </xf>
    <xf numFmtId="232" fontId="35" fillId="0" borderId="4425">
      <alignment horizontal="right" vertical="center"/>
      <protection locked="0"/>
    </xf>
    <xf numFmtId="232" fontId="35" fillId="0" borderId="4425">
      <alignment horizontal="right" vertical="center"/>
      <protection locked="0"/>
    </xf>
    <xf numFmtId="234" fontId="35" fillId="0" borderId="4389">
      <alignment horizontal="right" vertical="center"/>
      <protection locked="0"/>
    </xf>
    <xf numFmtId="0" fontId="95" fillId="0" borderId="4340" applyNumberFormat="0" applyFill="0" applyAlignment="0" applyProtection="0"/>
    <xf numFmtId="236" fontId="35" fillId="0" borderId="4389">
      <alignment horizontal="right" vertical="center"/>
      <protection locked="0"/>
    </xf>
    <xf numFmtId="235" fontId="35" fillId="0" borderId="4389">
      <alignment horizontal="right" vertical="center"/>
      <protection locked="0"/>
    </xf>
    <xf numFmtId="236" fontId="35" fillId="0" borderId="4353">
      <alignment horizontal="right" vertical="center"/>
      <protection locked="0"/>
    </xf>
    <xf numFmtId="0" fontId="103" fillId="38" borderId="4354"/>
    <xf numFmtId="0" fontId="95" fillId="0" borderId="4316" applyNumberFormat="0" applyFill="0" applyAlignment="0" applyProtection="0"/>
    <xf numFmtId="232" fontId="35" fillId="0" borderId="4317">
      <alignment horizontal="center" vertical="center"/>
      <protection locked="0"/>
    </xf>
    <xf numFmtId="15" fontId="35" fillId="0" borderId="4317">
      <alignment horizontal="center" vertical="center"/>
      <protection locked="0"/>
    </xf>
    <xf numFmtId="233" fontId="35" fillId="0" borderId="4317">
      <alignment horizontal="center" vertical="center"/>
      <protection locked="0"/>
    </xf>
    <xf numFmtId="234" fontId="35" fillId="0" borderId="4317">
      <alignment horizontal="center" vertical="center"/>
      <protection locked="0"/>
    </xf>
    <xf numFmtId="235" fontId="35" fillId="0" borderId="4317">
      <alignment horizontal="center" vertical="center"/>
      <protection locked="0"/>
    </xf>
    <xf numFmtId="236" fontId="35" fillId="0" borderId="4317">
      <alignment horizontal="center" vertical="center"/>
      <protection locked="0"/>
    </xf>
    <xf numFmtId="0" fontId="35" fillId="0" borderId="4317">
      <alignment vertical="center"/>
      <protection locked="0"/>
    </xf>
    <xf numFmtId="232" fontId="35" fillId="0" borderId="4317">
      <alignment horizontal="right" vertical="center"/>
      <protection locked="0"/>
    </xf>
    <xf numFmtId="237" fontId="35" fillId="0" borderId="4317">
      <alignment horizontal="right" vertical="center"/>
      <protection locked="0"/>
    </xf>
    <xf numFmtId="233" fontId="35" fillId="0" borderId="4317">
      <alignment horizontal="right" vertical="center"/>
      <protection locked="0"/>
    </xf>
    <xf numFmtId="234" fontId="35" fillId="0" borderId="4317">
      <alignment horizontal="right" vertical="center"/>
      <protection locked="0"/>
    </xf>
    <xf numFmtId="235" fontId="35" fillId="0" borderId="4317">
      <alignment horizontal="right" vertical="center"/>
      <protection locked="0"/>
    </xf>
    <xf numFmtId="236" fontId="35" fillId="0" borderId="4317">
      <alignment horizontal="right" vertical="center"/>
      <protection locked="0"/>
    </xf>
    <xf numFmtId="0" fontId="103" fillId="38" borderId="4318"/>
    <xf numFmtId="234" fontId="35" fillId="0" borderId="4389">
      <alignment horizontal="center" vertical="center"/>
      <protection locked="0"/>
    </xf>
    <xf numFmtId="244" fontId="85" fillId="0" borderId="4343"/>
    <xf numFmtId="274" fontId="35" fillId="0" borderId="4320"/>
    <xf numFmtId="237" fontId="35" fillId="0" borderId="4400">
      <alignment horizontal="right" vertical="center"/>
      <protection locked="0"/>
    </xf>
    <xf numFmtId="0" fontId="85" fillId="0" borderId="4321"/>
    <xf numFmtId="311" fontId="219" fillId="0" borderId="4312" applyBorder="0">
      <protection locked="0"/>
    </xf>
    <xf numFmtId="0" fontId="35" fillId="0" borderId="3439" applyFill="0">
      <alignment horizontal="center" vertical="center"/>
    </xf>
    <xf numFmtId="232" fontId="35" fillId="0" borderId="4438">
      <alignment horizontal="right" vertical="center"/>
      <protection locked="0"/>
    </xf>
    <xf numFmtId="237" fontId="35" fillId="0" borderId="4389">
      <alignment horizontal="right" vertical="center"/>
      <protection locked="0"/>
    </xf>
    <xf numFmtId="4" fontId="27" fillId="19" borderId="4358" applyNumberFormat="0" applyProtection="0">
      <alignment horizontal="left" vertical="center" indent="1"/>
    </xf>
    <xf numFmtId="0" fontId="115" fillId="18" borderId="3446" applyProtection="0">
      <alignment horizontal="right"/>
      <protection locked="0"/>
    </xf>
    <xf numFmtId="0" fontId="95" fillId="0" borderId="4388" applyNumberFormat="0" applyFill="0" applyAlignment="0" applyProtection="0"/>
    <xf numFmtId="274" fontId="35" fillId="0" borderId="4392"/>
    <xf numFmtId="4" fontId="27" fillId="19" borderId="4418" applyNumberFormat="0" applyProtection="0">
      <alignment horizontal="left" vertical="center" indent="1"/>
    </xf>
    <xf numFmtId="311" fontId="219" fillId="0" borderId="4324"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412" applyNumberFormat="0" applyFill="0" applyAlignment="0" applyProtection="0"/>
    <xf numFmtId="0" fontId="35" fillId="0" borderId="4389">
      <alignment vertical="center"/>
      <protection locked="0"/>
    </xf>
    <xf numFmtId="235" fontId="35" fillId="0" borderId="4413">
      <alignment horizontal="right" vertical="center"/>
      <protection locked="0"/>
    </xf>
    <xf numFmtId="4" fontId="27" fillId="19" borderId="4334" applyNumberFormat="0" applyProtection="0">
      <alignment horizontal="left" vertical="center" indent="1"/>
    </xf>
    <xf numFmtId="15" fontId="35" fillId="0" borderId="4353">
      <alignment horizontal="center" vertical="center"/>
      <protection locked="0"/>
    </xf>
    <xf numFmtId="0" fontId="92" fillId="0" borderId="3439" applyFill="0">
      <alignment horizontal="center" vertical="center"/>
    </xf>
    <xf numFmtId="244" fontId="85" fillId="0" borderId="4440"/>
    <xf numFmtId="0" fontId="103" fillId="38" borderId="4439"/>
    <xf numFmtId="0" fontId="95" fillId="0" borderId="4328" applyNumberFormat="0" applyFill="0" applyAlignment="0" applyProtection="0"/>
    <xf numFmtId="232" fontId="35" fillId="0" borderId="4329">
      <alignment horizontal="center" vertical="center"/>
      <protection locked="0"/>
    </xf>
    <xf numFmtId="15" fontId="35" fillId="0" borderId="4329">
      <alignment horizontal="center" vertical="center"/>
      <protection locked="0"/>
    </xf>
    <xf numFmtId="233" fontId="35" fillId="0" borderId="4329">
      <alignment horizontal="center" vertical="center"/>
      <protection locked="0"/>
    </xf>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2" fontId="35" fillId="0" borderId="4329">
      <alignment horizontal="right" vertical="center"/>
      <protection locked="0"/>
    </xf>
    <xf numFmtId="237" fontId="35" fillId="0" borderId="4329">
      <alignment horizontal="right" vertical="center"/>
      <protection locked="0"/>
    </xf>
    <xf numFmtId="233"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0" fontId="103" fillId="38" borderId="4330"/>
    <xf numFmtId="0" fontId="110" fillId="43" borderId="3439" applyNumberFormat="0" applyFont="0" applyAlignment="0" applyProtection="0"/>
    <xf numFmtId="274" fontId="35" fillId="0" borderId="4332"/>
    <xf numFmtId="0" fontId="85" fillId="0" borderId="4333"/>
    <xf numFmtId="0" fontId="148" fillId="0" borderId="4326" applyNumberFormat="0" applyAlignment="0" applyProtection="0">
      <alignment horizontal="left" vertical="center"/>
    </xf>
    <xf numFmtId="323" fontId="3" fillId="23" borderId="4325" applyFill="0" applyBorder="0" applyAlignment="0">
      <alignment horizontal="centerContinuous"/>
    </xf>
    <xf numFmtId="311" fontId="219" fillId="0" borderId="4324" applyBorder="0">
      <protection locked="0"/>
    </xf>
    <xf numFmtId="235" fontId="35" fillId="0" borderId="4400">
      <alignment horizontal="center" vertical="center"/>
      <protection locked="0"/>
    </xf>
    <xf numFmtId="0" fontId="148" fillId="0" borderId="4386" applyNumberFormat="0" applyAlignment="0" applyProtection="0">
      <alignment horizontal="left" vertical="center"/>
    </xf>
    <xf numFmtId="236" fontId="35" fillId="0" borderId="4400">
      <alignment horizontal="right" vertical="center"/>
      <protection locked="0"/>
    </xf>
    <xf numFmtId="15" fontId="35" fillId="0" borderId="4438">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0" fontId="35" fillId="0" borderId="4341">
      <alignment vertical="center"/>
      <protection locked="0"/>
    </xf>
    <xf numFmtId="232" fontId="35" fillId="0" borderId="4341">
      <alignment horizontal="right" vertical="center"/>
      <protection locked="0"/>
    </xf>
    <xf numFmtId="237" fontId="35" fillId="0" borderId="4341">
      <alignment horizontal="right" vertical="center"/>
      <protection locked="0"/>
    </xf>
    <xf numFmtId="233"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0" fontId="103" fillId="38" borderId="4342"/>
    <xf numFmtId="244" fontId="85" fillId="0" borderId="4343"/>
    <xf numFmtId="240" fontId="26" fillId="0" borderId="4387" applyFill="0"/>
    <xf numFmtId="240" fontId="26" fillId="0" borderId="4363" applyFill="0"/>
    <xf numFmtId="274" fontId="35" fillId="0" borderId="4344"/>
    <xf numFmtId="232" fontId="35" fillId="0" borderId="4400">
      <alignment horizontal="center" vertical="center"/>
      <protection locked="0"/>
    </xf>
    <xf numFmtId="0" fontId="85" fillId="0" borderId="4345"/>
    <xf numFmtId="234" fontId="35" fillId="0" borderId="4400">
      <alignment horizontal="right" vertical="center"/>
      <protection locked="0"/>
    </xf>
    <xf numFmtId="0" fontId="85" fillId="0" borderId="4404"/>
    <xf numFmtId="0" fontId="148" fillId="0" borderId="4362" applyNumberFormat="0" applyAlignment="0" applyProtection="0">
      <alignment horizontal="left" vertical="center"/>
    </xf>
    <xf numFmtId="235" fontId="35" fillId="0" borderId="4413">
      <alignment horizontal="center" vertical="center"/>
      <protection locked="0"/>
    </xf>
    <xf numFmtId="233" fontId="35" fillId="0" borderId="4389">
      <alignment horizontal="right" vertical="center"/>
      <protection locked="0"/>
    </xf>
    <xf numFmtId="235" fontId="35" fillId="0" borderId="4400">
      <alignment horizontal="right" vertical="center"/>
      <protection locked="0"/>
    </xf>
    <xf numFmtId="311" fontId="219" fillId="0" borderId="4360" applyBorder="0">
      <protection locked="0"/>
    </xf>
    <xf numFmtId="232" fontId="35" fillId="0" borderId="4400">
      <alignment horizontal="center" vertical="center"/>
      <protection locked="0"/>
    </xf>
    <xf numFmtId="244" fontId="85" fillId="0" borderId="4391"/>
    <xf numFmtId="237" fontId="35" fillId="0" borderId="4389">
      <alignment horizontal="right" vertical="center"/>
      <protection locked="0"/>
    </xf>
    <xf numFmtId="0" fontId="95" fillId="0" borderId="4388" applyNumberFormat="0" applyFill="0" applyAlignment="0" applyProtection="0"/>
    <xf numFmtId="233" fontId="35" fillId="0" borderId="4389">
      <alignment horizontal="center" vertical="center"/>
      <protection locked="0"/>
    </xf>
    <xf numFmtId="235" fontId="35" fillId="0" borderId="4389">
      <alignment horizontal="right" vertical="center"/>
      <protection locked="0"/>
    </xf>
    <xf numFmtId="244" fontId="85" fillId="0" borderId="4427"/>
    <xf numFmtId="4" fontId="27" fillId="19" borderId="4358" applyNumberFormat="0" applyProtection="0">
      <alignment horizontal="left" vertical="center" indent="1"/>
    </xf>
    <xf numFmtId="0" fontId="85" fillId="0" borderId="4393"/>
    <xf numFmtId="235" fontId="35" fillId="0" borderId="4413">
      <alignment horizontal="right" vertical="center"/>
      <protection locked="0"/>
    </xf>
    <xf numFmtId="311" fontId="219" fillId="0" borderId="4336" applyBorder="0">
      <protection locked="0"/>
    </xf>
    <xf numFmtId="274" fontId="35" fillId="0" borderId="4369"/>
    <xf numFmtId="244" fontId="85" fillId="0" borderId="4355"/>
    <xf numFmtId="4" fontId="27" fillId="19" borderId="4346" applyNumberFormat="0" applyProtection="0">
      <alignment horizontal="left" vertical="center" indent="1"/>
    </xf>
    <xf numFmtId="233" fontId="35" fillId="0" borderId="4389">
      <alignment horizontal="right" vertical="center"/>
      <protection locked="0"/>
    </xf>
    <xf numFmtId="233" fontId="35" fillId="0" borderId="4400">
      <alignment horizontal="center" vertical="center"/>
      <protection locked="0"/>
    </xf>
    <xf numFmtId="0" fontId="35" fillId="0" borderId="3446" applyNumberFormat="0" applyFill="0" applyAlignment="0" applyProtection="0"/>
    <xf numFmtId="0" fontId="95" fillId="0" borderId="4340" applyNumberFormat="0" applyFill="0" applyAlignment="0" applyProtection="0"/>
    <xf numFmtId="232" fontId="35" fillId="0" borderId="4341">
      <alignment horizontal="center" vertical="center"/>
      <protection locked="0"/>
    </xf>
    <xf numFmtId="15" fontId="35" fillId="0" borderId="4341">
      <alignment horizontal="center" vertical="center"/>
      <protection locked="0"/>
    </xf>
    <xf numFmtId="233" fontId="35" fillId="0" borderId="4341">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0" fontId="35" fillId="0" borderId="4341">
      <alignment vertical="center"/>
      <protection locked="0"/>
    </xf>
    <xf numFmtId="232" fontId="35" fillId="0" borderId="4341">
      <alignment horizontal="right" vertical="center"/>
      <protection locked="0"/>
    </xf>
    <xf numFmtId="237" fontId="35" fillId="0" borderId="4341">
      <alignment horizontal="right" vertical="center"/>
      <protection locked="0"/>
    </xf>
    <xf numFmtId="233"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0" fontId="103" fillId="38" borderId="4342"/>
    <xf numFmtId="274" fontId="35" fillId="0" borderId="4392"/>
    <xf numFmtId="274" fontId="35" fillId="0" borderId="4344"/>
    <xf numFmtId="15" fontId="35" fillId="0" borderId="4425">
      <alignment horizontal="center" vertical="center"/>
      <protection locked="0"/>
    </xf>
    <xf numFmtId="236" fontId="35" fillId="0" borderId="4400">
      <alignment horizontal="center" vertical="center"/>
      <protection locked="0"/>
    </xf>
    <xf numFmtId="0" fontId="85" fillId="0" borderId="4345"/>
    <xf numFmtId="0" fontId="103" fillId="38" borderId="4390"/>
    <xf numFmtId="311" fontId="219" fillId="0" borderId="4336" applyBorder="0">
      <protection locked="0"/>
    </xf>
    <xf numFmtId="236" fontId="35" fillId="0" borderId="4400">
      <alignment horizontal="center" vertical="center"/>
      <protection locked="0"/>
    </xf>
    <xf numFmtId="15" fontId="35" fillId="0" borderId="4425">
      <alignment horizontal="center" vertical="center"/>
      <protection locked="0"/>
    </xf>
    <xf numFmtId="4" fontId="27" fillId="19" borderId="4382" applyNumberFormat="0" applyProtection="0">
      <alignment horizontal="left" vertical="center" indent="1"/>
    </xf>
    <xf numFmtId="4" fontId="27" fillId="19" borderId="4430" applyNumberFormat="0" applyProtection="0">
      <alignment horizontal="left" vertical="center" indent="1"/>
    </xf>
    <xf numFmtId="274" fontId="35" fillId="0" borderId="4403"/>
    <xf numFmtId="233" fontId="35" fillId="0" borderId="4425">
      <alignment horizontal="right" vertical="center"/>
      <protection locked="0"/>
    </xf>
    <xf numFmtId="0" fontId="91" fillId="0" borderId="3446" applyNumberFormat="0" applyFill="0" applyBorder="0" applyAlignment="0" applyProtection="0"/>
    <xf numFmtId="233" fontId="35" fillId="0" borderId="4377">
      <alignment horizontal="center" vertical="center"/>
      <protection locked="0"/>
    </xf>
    <xf numFmtId="311" fontId="219" fillId="0" borderId="4348" applyBorder="0">
      <protection locked="0"/>
    </xf>
    <xf numFmtId="235" fontId="35" fillId="0" borderId="4377">
      <alignment horizontal="right" vertical="center"/>
      <protection locked="0"/>
    </xf>
    <xf numFmtId="274" fontId="35" fillId="0" borderId="4428"/>
    <xf numFmtId="0" fontId="85" fillId="0" borderId="4429"/>
    <xf numFmtId="4" fontId="27" fillId="19" borderId="4358" applyNumberFormat="0" applyProtection="0">
      <alignment horizontal="left" vertical="center" indent="1"/>
    </xf>
    <xf numFmtId="0" fontId="103" fillId="38" borderId="4414"/>
    <xf numFmtId="0" fontId="95" fillId="0" borderId="4424" applyNumberFormat="0" applyFill="0" applyAlignment="0" applyProtection="0"/>
    <xf numFmtId="0" fontId="95" fillId="0" borderId="4352" applyNumberFormat="0" applyFill="0" applyAlignment="0" applyProtection="0"/>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7"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0" fontId="103" fillId="38" borderId="4354"/>
    <xf numFmtId="274" fontId="35" fillId="0" borderId="4356"/>
    <xf numFmtId="0" fontId="85" fillId="0" borderId="4357"/>
    <xf numFmtId="244" fontId="85" fillId="0" borderId="4402"/>
    <xf numFmtId="323" fontId="3" fillId="23" borderId="4349" applyFill="0" applyBorder="0" applyAlignment="0">
      <alignment horizontal="centerContinuous"/>
    </xf>
    <xf numFmtId="311" fontId="219" fillId="0" borderId="4348" applyBorder="0">
      <protection locked="0"/>
    </xf>
    <xf numFmtId="0" fontId="148" fillId="0" borderId="4397" applyNumberFormat="0" applyAlignment="0" applyProtection="0">
      <alignment horizontal="left" vertical="center"/>
    </xf>
    <xf numFmtId="233" fontId="35" fillId="0" borderId="4389">
      <alignment horizontal="right" vertical="center"/>
      <protection locked="0"/>
    </xf>
    <xf numFmtId="0" fontId="85" fillId="0" borderId="4429"/>
    <xf numFmtId="4" fontId="27" fillId="19" borderId="4436" applyNumberFormat="0" applyProtection="0">
      <alignment horizontal="left" vertical="center" indent="1"/>
    </xf>
    <xf numFmtId="235" fontId="35" fillId="0" borderId="4413">
      <alignment horizontal="center" vertical="center"/>
      <protection locked="0"/>
    </xf>
    <xf numFmtId="4" fontId="27" fillId="19" borderId="4394" applyNumberFormat="0" applyProtection="0">
      <alignment horizontal="left" vertical="center" indent="1"/>
    </xf>
    <xf numFmtId="311" fontId="219" fillId="0" borderId="4360" applyBorder="0">
      <protection locked="0"/>
    </xf>
    <xf numFmtId="274" fontId="35" fillId="0" borderId="4392"/>
    <xf numFmtId="4" fontId="27" fillId="19" borderId="4364" applyNumberFormat="0" applyProtection="0">
      <alignment horizontal="left" vertical="center" indent="1"/>
    </xf>
    <xf numFmtId="15" fontId="35" fillId="0" borderId="4400">
      <alignment horizontal="center" vertical="center"/>
      <protection locked="0"/>
    </xf>
    <xf numFmtId="0" fontId="35" fillId="0" borderId="4425">
      <alignment vertical="center"/>
      <protection locked="0"/>
    </xf>
    <xf numFmtId="234" fontId="35" fillId="0" borderId="4389">
      <alignment horizontal="center" vertical="center"/>
      <protection locked="0"/>
    </xf>
    <xf numFmtId="0" fontId="95" fillId="0" borderId="4365" applyNumberFormat="0" applyFill="0" applyAlignment="0" applyProtection="0"/>
    <xf numFmtId="232" fontId="35" fillId="0" borderId="4366">
      <alignment horizontal="center" vertical="center"/>
      <protection locked="0"/>
    </xf>
    <xf numFmtId="15" fontId="35" fillId="0" borderId="4366">
      <alignment horizontal="center" vertical="center"/>
      <protection locked="0"/>
    </xf>
    <xf numFmtId="233" fontId="35" fillId="0" borderId="4366">
      <alignment horizontal="center" vertical="center"/>
      <protection locked="0"/>
    </xf>
    <xf numFmtId="234" fontId="35" fillId="0" borderId="4366">
      <alignment horizontal="center" vertical="center"/>
      <protection locked="0"/>
    </xf>
    <xf numFmtId="235" fontId="35" fillId="0" borderId="4366">
      <alignment horizontal="center" vertical="center"/>
      <protection locked="0"/>
    </xf>
    <xf numFmtId="236" fontId="35" fillId="0" borderId="4366">
      <alignment horizontal="center" vertical="center"/>
      <protection locked="0"/>
    </xf>
    <xf numFmtId="0" fontId="35" fillId="0" borderId="4366">
      <alignment vertical="center"/>
      <protection locked="0"/>
    </xf>
    <xf numFmtId="232" fontId="35" fillId="0" borderId="4366">
      <alignment horizontal="right" vertical="center"/>
      <protection locked="0"/>
    </xf>
    <xf numFmtId="237" fontId="35" fillId="0" borderId="4366">
      <alignment horizontal="right" vertical="center"/>
      <protection locked="0"/>
    </xf>
    <xf numFmtId="233" fontId="35" fillId="0" borderId="4366">
      <alignment horizontal="right" vertical="center"/>
      <protection locked="0"/>
    </xf>
    <xf numFmtId="234" fontId="35" fillId="0" borderId="4366">
      <alignment horizontal="right" vertical="center"/>
      <protection locked="0"/>
    </xf>
    <xf numFmtId="235" fontId="35" fillId="0" borderId="4366">
      <alignment horizontal="right" vertical="center"/>
      <protection locked="0"/>
    </xf>
    <xf numFmtId="236" fontId="35" fillId="0" borderId="4366">
      <alignment horizontal="right" vertical="center"/>
      <protection locked="0"/>
    </xf>
    <xf numFmtId="0" fontId="103" fillId="38" borderId="4367"/>
    <xf numFmtId="274" fontId="35" fillId="0" borderId="4369"/>
    <xf numFmtId="0" fontId="85" fillId="0" borderId="4393"/>
    <xf numFmtId="0" fontId="85" fillId="0" borderId="4370"/>
    <xf numFmtId="311" fontId="219" fillId="0" borderId="4360" applyBorder="0">
      <protection locked="0"/>
    </xf>
    <xf numFmtId="323" fontId="3" fillId="23" borderId="4433" applyFill="0" applyBorder="0" applyAlignment="0">
      <alignment horizontal="centerContinuous"/>
    </xf>
    <xf numFmtId="232" fontId="35" fillId="0" borderId="4400">
      <alignment horizontal="right" vertical="center"/>
      <protection locked="0"/>
    </xf>
    <xf numFmtId="0" fontId="85" fillId="0" borderId="4417"/>
    <xf numFmtId="4" fontId="27" fillId="19" borderId="4382" applyNumberFormat="0" applyProtection="0">
      <alignment horizontal="left" vertical="center" indent="1"/>
    </xf>
    <xf numFmtId="0" fontId="95" fillId="0" borderId="4424" applyNumberFormat="0" applyFill="0" applyAlignment="0" applyProtection="0"/>
    <xf numFmtId="234" fontId="35" fillId="0" borderId="4413">
      <alignment horizontal="right" vertical="center"/>
      <protection locked="0"/>
    </xf>
    <xf numFmtId="233" fontId="35" fillId="0" borderId="4425">
      <alignment horizontal="center" vertical="center"/>
      <protection locked="0"/>
    </xf>
    <xf numFmtId="15" fontId="35" fillId="0" borderId="4413">
      <alignment horizontal="center" vertical="center"/>
      <protection locked="0"/>
    </xf>
    <xf numFmtId="236" fontId="35" fillId="0" borderId="4425">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0" fontId="103" fillId="38" borderId="4378"/>
    <xf numFmtId="0" fontId="103" fillId="38" borderId="4401"/>
    <xf numFmtId="49" fontId="100" fillId="47" borderId="3439">
      <alignment horizontal="center"/>
    </xf>
    <xf numFmtId="240" fontId="26" fillId="0" borderId="4375" applyFill="0"/>
    <xf numFmtId="274" fontId="35" fillId="0" borderId="4380"/>
    <xf numFmtId="0" fontId="85" fillId="0" borderId="4381"/>
    <xf numFmtId="0" fontId="148" fillId="0" borderId="4374" applyNumberFormat="0" applyAlignment="0" applyProtection="0">
      <alignment horizontal="left" vertical="center"/>
    </xf>
    <xf numFmtId="323" fontId="3" fillId="23" borderId="4373" applyFill="0" applyBorder="0" applyAlignment="0">
      <alignment horizontal="centerContinuous"/>
    </xf>
    <xf numFmtId="311" fontId="219" fillId="0" borderId="4372" applyBorder="0">
      <protection locked="0"/>
    </xf>
    <xf numFmtId="311" fontId="219" fillId="0" borderId="4420" applyBorder="0">
      <protection locked="0"/>
    </xf>
    <xf numFmtId="0" fontId="95" fillId="0" borderId="4388" applyNumberFormat="0" applyFill="0" applyAlignment="0" applyProtection="0"/>
    <xf numFmtId="234" fontId="35" fillId="0" borderId="4389">
      <alignment horizontal="center" vertical="center"/>
      <protection locked="0"/>
    </xf>
    <xf numFmtId="311" fontId="219" fillId="0" borderId="4384" applyBorder="0">
      <protection locked="0"/>
    </xf>
    <xf numFmtId="236" fontId="35" fillId="0" borderId="4389">
      <alignment horizontal="right" vertical="center"/>
      <protection locked="0"/>
    </xf>
    <xf numFmtId="4" fontId="27" fillId="19" borderId="4394" applyNumberFormat="0" applyProtection="0">
      <alignment horizontal="left" vertical="center" indent="1"/>
    </xf>
    <xf numFmtId="235" fontId="35" fillId="0" borderId="4425">
      <alignment horizontal="center" vertical="center"/>
      <protection locked="0"/>
    </xf>
    <xf numFmtId="235" fontId="35" fillId="0" borderId="4400">
      <alignment horizontal="center" vertical="center"/>
      <protection locked="0"/>
    </xf>
    <xf numFmtId="236" fontId="35" fillId="0" borderId="4400">
      <alignment horizontal="right" vertical="center"/>
      <protection locked="0"/>
    </xf>
    <xf numFmtId="0" fontId="95" fillId="0" borderId="4388" applyNumberFormat="0" applyFill="0" applyAlignment="0" applyProtection="0"/>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0" fontId="103" fillId="38" borderId="4390"/>
    <xf numFmtId="274" fontId="35" fillId="0" borderId="4392"/>
    <xf numFmtId="0" fontId="85" fillId="0" borderId="4393"/>
    <xf numFmtId="0" fontId="103" fillId="38" borderId="4401"/>
    <xf numFmtId="311" fontId="219" fillId="0" borderId="4384" applyBorder="0">
      <protection locked="0"/>
    </xf>
    <xf numFmtId="235" fontId="35" fillId="0" borderId="4413">
      <alignment horizontal="center" vertical="center"/>
      <protection locked="0"/>
    </xf>
    <xf numFmtId="0" fontId="35" fillId="0" borderId="4413">
      <alignment vertical="center"/>
      <protection locked="0"/>
    </xf>
    <xf numFmtId="237" fontId="35" fillId="0" borderId="4413">
      <alignment horizontal="right" vertical="center"/>
      <protection locked="0"/>
    </xf>
    <xf numFmtId="234" fontId="35" fillId="0" borderId="4413">
      <alignment horizontal="right" vertical="center"/>
      <protection locked="0"/>
    </xf>
    <xf numFmtId="236" fontId="35" fillId="0" borderId="4413">
      <alignment horizontal="right" vertical="center"/>
      <protection locked="0"/>
    </xf>
    <xf numFmtId="270" fontId="115" fillId="46" borderId="3446">
      <protection hidden="1"/>
    </xf>
    <xf numFmtId="274" fontId="35" fillId="0" borderId="4441"/>
    <xf numFmtId="311" fontId="219" fillId="0" borderId="4384" applyBorder="0">
      <protection locked="0"/>
    </xf>
    <xf numFmtId="235"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4" fontId="27" fillId="19" borderId="4394" applyNumberFormat="0" applyProtection="0">
      <alignment horizontal="left" vertical="center" indent="1"/>
    </xf>
    <xf numFmtId="0" fontId="147" fillId="10" borderId="3439">
      <alignment horizontal="right"/>
    </xf>
    <xf numFmtId="0" fontId="148" fillId="0" borderId="3487">
      <alignment horizontal="left" vertical="center"/>
    </xf>
    <xf numFmtId="274" fontId="35" fillId="0" borderId="4403"/>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2" fontId="35" fillId="0" borderId="4400">
      <alignment horizontal="center" vertical="center"/>
      <protection locked="0"/>
    </xf>
    <xf numFmtId="0" fontId="35" fillId="0" borderId="4400">
      <alignment vertical="center"/>
      <protection locked="0"/>
    </xf>
    <xf numFmtId="235" fontId="35" fillId="0" borderId="4400">
      <alignment horizontal="right" vertical="center"/>
      <protection locked="0"/>
    </xf>
    <xf numFmtId="240" fontId="26" fillId="0" borderId="4411" applyFill="0"/>
    <xf numFmtId="274" fontId="35" fillId="0" borderId="4392"/>
    <xf numFmtId="0" fontId="85" fillId="0" borderId="4393"/>
    <xf numFmtId="233" fontId="35" fillId="0" borderId="4425">
      <alignment horizontal="right" vertical="center"/>
      <protection locked="0"/>
    </xf>
    <xf numFmtId="235" fontId="35" fillId="0" borderId="4438">
      <alignment horizontal="center" vertical="center"/>
      <protection locked="0"/>
    </xf>
    <xf numFmtId="311" fontId="219" fillId="0" borderId="4384" applyBorder="0">
      <protection locked="0"/>
    </xf>
    <xf numFmtId="4" fontId="27" fillId="19" borderId="4394" applyNumberFormat="0" applyProtection="0">
      <alignment horizontal="left" vertical="center" indent="1"/>
    </xf>
    <xf numFmtId="3" fontId="79" fillId="10" borderId="3439" applyFont="0" applyAlignment="0" applyProtection="0"/>
    <xf numFmtId="0" fontId="95" fillId="0" borderId="4388" applyNumberFormat="0" applyFill="0" applyAlignment="0" applyProtection="0"/>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3" fontId="35" fillId="0" borderId="4425">
      <alignment horizontal="center" vertical="center"/>
      <protection locked="0"/>
    </xf>
    <xf numFmtId="0" fontId="103" fillId="38" borderId="4390"/>
    <xf numFmtId="235" fontId="35" fillId="0" borderId="4425">
      <alignment horizontal="right" vertical="center"/>
      <protection locked="0"/>
    </xf>
    <xf numFmtId="274" fontId="35" fillId="0" borderId="4392"/>
    <xf numFmtId="0" fontId="85" fillId="0" borderId="4393"/>
    <xf numFmtId="0" fontId="148" fillId="0" borderId="4386" applyNumberFormat="0" applyAlignment="0" applyProtection="0">
      <alignment horizontal="left" vertical="center"/>
    </xf>
    <xf numFmtId="323" fontId="3" fillId="23" borderId="4385" applyFill="0" applyBorder="0" applyAlignment="0">
      <alignment horizontal="centerContinuous"/>
    </xf>
    <xf numFmtId="0" fontId="35" fillId="0" borderId="4400">
      <alignment vertical="center"/>
      <protection locked="0"/>
    </xf>
    <xf numFmtId="232" fontId="35" fillId="0" borderId="4425">
      <alignment horizontal="right" vertical="center"/>
      <protection locked="0"/>
    </xf>
    <xf numFmtId="49" fontId="36" fillId="0" borderId="3459"/>
    <xf numFmtId="0" fontId="95" fillId="0" borderId="4437" applyNumberFormat="0" applyFill="0" applyAlignment="0" applyProtection="0"/>
    <xf numFmtId="233" fontId="35" fillId="0" borderId="4438">
      <alignment horizontal="center" vertical="center"/>
      <protection locked="0"/>
    </xf>
    <xf numFmtId="236" fontId="35" fillId="0" borderId="4438">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4406" applyBorder="0">
      <protection locked="0"/>
    </xf>
    <xf numFmtId="269" fontId="115" fillId="45" borderId="3446">
      <protection hidden="1"/>
    </xf>
    <xf numFmtId="202" fontId="115" fillId="18" borderId="3446">
      <alignment horizontal="right"/>
      <protection hidden="1"/>
    </xf>
    <xf numFmtId="4" fontId="27" fillId="19" borderId="4405" applyNumberFormat="0" applyProtection="0">
      <alignment horizontal="left" vertical="center" indent="1"/>
    </xf>
    <xf numFmtId="49" fontId="36" fillId="0" borderId="3459"/>
    <xf numFmtId="0" fontId="85" fillId="0" borderId="4429"/>
    <xf numFmtId="0" fontId="95" fillId="0" borderId="4399" applyNumberFormat="0" applyFill="0" applyAlignment="0" applyProtection="0"/>
    <xf numFmtId="232" fontId="35" fillId="0" borderId="4400">
      <alignment horizontal="center" vertical="center"/>
      <protection locked="0"/>
    </xf>
    <xf numFmtId="15" fontId="35" fillId="0" borderId="4400">
      <alignment horizontal="center" vertical="center"/>
      <protection locked="0"/>
    </xf>
    <xf numFmtId="233"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0" fontId="103" fillId="38" borderId="4401"/>
    <xf numFmtId="244" fontId="85" fillId="0" borderId="4415"/>
    <xf numFmtId="269" fontId="115" fillId="45" borderId="3446">
      <protection hidden="1"/>
    </xf>
    <xf numFmtId="240" fontId="26" fillId="0" borderId="4398" applyFill="0"/>
    <xf numFmtId="274" fontId="35" fillId="0" borderId="4403"/>
    <xf numFmtId="0" fontId="85" fillId="0" borderId="4404"/>
    <xf numFmtId="0" fontId="148" fillId="0" borderId="4397" applyNumberFormat="0" applyAlignment="0" applyProtection="0">
      <alignment horizontal="left" vertical="center"/>
    </xf>
    <xf numFmtId="323" fontId="3" fillId="23" borderId="4396" applyFill="0" applyBorder="0" applyAlignment="0">
      <alignment horizontal="centerContinuous"/>
    </xf>
    <xf numFmtId="311" fontId="219" fillId="0" borderId="4406" applyBorder="0">
      <protection locked="0"/>
    </xf>
    <xf numFmtId="311" fontId="219" fillId="0" borderId="4406" applyBorder="0">
      <protection locked="0"/>
    </xf>
    <xf numFmtId="233" fontId="35" fillId="0" borderId="4425">
      <alignment horizontal="right" vertical="center"/>
      <protection locked="0"/>
    </xf>
    <xf numFmtId="235" fontId="35" fillId="0" borderId="4425">
      <alignment horizontal="right" vertical="center"/>
      <protection locked="0"/>
    </xf>
    <xf numFmtId="4" fontId="27" fillId="19" borderId="4405" applyNumberFormat="0" applyProtection="0">
      <alignment horizontal="left" vertical="center" indent="1"/>
    </xf>
    <xf numFmtId="232" fontId="35" fillId="0" borderId="4425">
      <alignment horizontal="center" vertical="center"/>
      <protection locked="0"/>
    </xf>
    <xf numFmtId="234" fontId="35" fillId="0" borderId="4425">
      <alignment horizontal="center" vertical="center"/>
      <protection locked="0"/>
    </xf>
    <xf numFmtId="0" fontId="35" fillId="0" borderId="4425">
      <alignment vertical="center"/>
      <protection locked="0"/>
    </xf>
    <xf numFmtId="0" fontId="95" fillId="0" borderId="4424" applyNumberFormat="0" applyFill="0" applyAlignment="0" applyProtection="0"/>
    <xf numFmtId="0" fontId="95" fillId="0" borderId="4399" applyNumberFormat="0" applyFill="0" applyAlignment="0" applyProtection="0"/>
    <xf numFmtId="232" fontId="35" fillId="0" borderId="4400">
      <alignment horizontal="center" vertical="center"/>
      <protection locked="0"/>
    </xf>
    <xf numFmtId="15" fontId="35" fillId="0" borderId="4400">
      <alignment horizontal="center" vertical="center"/>
      <protection locked="0"/>
    </xf>
    <xf numFmtId="233"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0" fontId="103" fillId="38" borderId="4401"/>
    <xf numFmtId="274" fontId="35" fillId="0" borderId="4403"/>
    <xf numFmtId="0" fontId="85" fillId="0" borderId="4404"/>
    <xf numFmtId="311" fontId="219" fillId="0" borderId="4406" applyBorder="0">
      <protection locked="0"/>
    </xf>
    <xf numFmtId="0" fontId="115" fillId="18" borderId="3446" applyProtection="0">
      <alignment horizontal="right"/>
      <protection locked="0"/>
    </xf>
    <xf numFmtId="311" fontId="219" fillId="0" borderId="4408" applyBorder="0">
      <protection locked="0"/>
    </xf>
    <xf numFmtId="0" fontId="59" fillId="74" borderId="3466">
      <alignment horizontal="left" vertical="center" wrapText="1"/>
    </xf>
    <xf numFmtId="235" fontId="35" fillId="0" borderId="4425">
      <alignment horizontal="center" vertical="center"/>
      <protection locked="0"/>
    </xf>
    <xf numFmtId="4" fontId="27" fillId="19" borderId="4418" applyNumberFormat="0" applyProtection="0">
      <alignment horizontal="left" vertical="center" indent="1"/>
    </xf>
    <xf numFmtId="0" fontId="95" fillId="0" borderId="4412" applyNumberFormat="0" applyFill="0" applyAlignment="0" applyProtection="0"/>
    <xf numFmtId="232" fontId="35" fillId="0" borderId="4413">
      <alignment horizontal="center" vertical="center"/>
      <protection locked="0"/>
    </xf>
    <xf numFmtId="15" fontId="35" fillId="0" borderId="4413">
      <alignment horizontal="center" vertical="center"/>
      <protection locked="0"/>
    </xf>
    <xf numFmtId="233" fontId="35" fillId="0" borderId="4413">
      <alignment horizontal="center" vertical="center"/>
      <protection locked="0"/>
    </xf>
    <xf numFmtId="234" fontId="35" fillId="0" borderId="4413">
      <alignment horizontal="center" vertical="center"/>
      <protection locked="0"/>
    </xf>
    <xf numFmtId="235" fontId="35" fillId="0" borderId="4413">
      <alignment horizontal="center" vertical="center"/>
      <protection locked="0"/>
    </xf>
    <xf numFmtId="236" fontId="35" fillId="0" borderId="4413">
      <alignment horizontal="center" vertical="center"/>
      <protection locked="0"/>
    </xf>
    <xf numFmtId="0" fontId="35" fillId="0" borderId="4413">
      <alignment vertical="center"/>
      <protection locked="0"/>
    </xf>
    <xf numFmtId="232" fontId="35" fillId="0" borderId="4413">
      <alignment horizontal="right" vertical="center"/>
      <protection locked="0"/>
    </xf>
    <xf numFmtId="237" fontId="35" fillId="0" borderId="4413">
      <alignment horizontal="right" vertical="center"/>
      <protection locked="0"/>
    </xf>
    <xf numFmtId="233" fontId="35" fillId="0" borderId="4413">
      <alignment horizontal="right" vertical="center"/>
      <protection locked="0"/>
    </xf>
    <xf numFmtId="234" fontId="35" fillId="0" borderId="4413">
      <alignment horizontal="right" vertical="center"/>
      <protection locked="0"/>
    </xf>
    <xf numFmtId="235" fontId="35" fillId="0" borderId="4413">
      <alignment horizontal="right" vertical="center"/>
      <protection locked="0"/>
    </xf>
    <xf numFmtId="236" fontId="35" fillId="0" borderId="4413">
      <alignment horizontal="right" vertical="center"/>
      <protection locked="0"/>
    </xf>
    <xf numFmtId="0" fontId="103" fillId="38" borderId="4414"/>
    <xf numFmtId="240" fontId="26" fillId="0" borderId="4411" applyFill="0"/>
    <xf numFmtId="274" fontId="35" fillId="0" borderId="4416"/>
    <xf numFmtId="0" fontId="85" fillId="0" borderId="4417"/>
    <xf numFmtId="0" fontId="148" fillId="0" borderId="4410" applyNumberFormat="0" applyAlignment="0" applyProtection="0">
      <alignment horizontal="left" vertical="center"/>
    </xf>
    <xf numFmtId="323" fontId="3" fillId="23" borderId="4409" applyFill="0" applyBorder="0" applyAlignment="0">
      <alignment horizontal="centerContinuous"/>
    </xf>
    <xf numFmtId="311" fontId="219" fillId="0" borderId="4408" applyBorder="0">
      <protection locked="0"/>
    </xf>
    <xf numFmtId="0" fontId="95" fillId="0" borderId="4424" applyNumberFormat="0" applyFill="0" applyAlignment="0" applyProtection="0"/>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0" fontId="103" fillId="38" borderId="4426"/>
    <xf numFmtId="244" fontId="85" fillId="0" borderId="4427"/>
    <xf numFmtId="274" fontId="35" fillId="0" borderId="4428"/>
    <xf numFmtId="0" fontId="85" fillId="0" borderId="4429"/>
    <xf numFmtId="311" fontId="219" fillId="0" borderId="4420" applyBorder="0">
      <protection locked="0"/>
    </xf>
    <xf numFmtId="235" fontId="35" fillId="0" borderId="4438">
      <alignment horizontal="right" vertical="center"/>
      <protection locked="0"/>
    </xf>
    <xf numFmtId="4" fontId="27" fillId="19" borderId="4430" applyNumberFormat="0" applyProtection="0">
      <alignment horizontal="left" vertical="center" indent="1"/>
    </xf>
    <xf numFmtId="0" fontId="95" fillId="0" borderId="4424" applyNumberFormat="0" applyFill="0" applyAlignment="0" applyProtection="0"/>
    <xf numFmtId="232" fontId="35" fillId="0" borderId="4425">
      <alignment horizontal="center" vertical="center"/>
      <protection locked="0"/>
    </xf>
    <xf numFmtId="15" fontId="35" fillId="0" borderId="4425">
      <alignment horizontal="center" vertical="center"/>
      <protection locked="0"/>
    </xf>
    <xf numFmtId="233"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236" fontId="35" fillId="0" borderId="4425">
      <alignment horizontal="center" vertical="center"/>
      <protection locked="0"/>
    </xf>
    <xf numFmtId="0" fontId="35" fillId="0" borderId="4425">
      <alignment vertical="center"/>
      <protection locked="0"/>
    </xf>
    <xf numFmtId="232" fontId="35" fillId="0" borderId="4425">
      <alignment horizontal="right" vertical="center"/>
      <protection locked="0"/>
    </xf>
    <xf numFmtId="237" fontId="35" fillId="0" borderId="4425">
      <alignment horizontal="right" vertical="center"/>
      <protection locked="0"/>
    </xf>
    <xf numFmtId="233" fontId="35" fillId="0" borderId="4425">
      <alignment horizontal="right" vertical="center"/>
      <protection locked="0"/>
    </xf>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0" fontId="103" fillId="38" borderId="4426"/>
    <xf numFmtId="274" fontId="35" fillId="0" borderId="4428"/>
    <xf numFmtId="0" fontId="85" fillId="0" borderId="4429"/>
    <xf numFmtId="0" fontId="148" fillId="0" borderId="4422" applyNumberFormat="0" applyAlignment="0" applyProtection="0">
      <alignment horizontal="left" vertical="center"/>
    </xf>
    <xf numFmtId="323" fontId="3" fillId="23" borderId="4421" applyFill="0" applyBorder="0" applyAlignment="0">
      <alignment horizontal="centerContinuous"/>
    </xf>
    <xf numFmtId="311" fontId="219" fillId="0" borderId="4420" applyBorder="0">
      <protection locked="0"/>
    </xf>
    <xf numFmtId="311" fontId="219" fillId="0" borderId="4432" applyBorder="0">
      <protection locked="0"/>
    </xf>
    <xf numFmtId="4" fontId="27" fillId="19" borderId="4436" applyNumberFormat="0" applyProtection="0">
      <alignment horizontal="left" vertical="center" indent="1"/>
    </xf>
    <xf numFmtId="0" fontId="95" fillId="0" borderId="4437" applyNumberFormat="0" applyFill="0" applyAlignment="0" applyProtection="0"/>
    <xf numFmtId="232" fontId="35" fillId="0" borderId="4438">
      <alignment horizontal="center" vertical="center"/>
      <protection locked="0"/>
    </xf>
    <xf numFmtId="15" fontId="35" fillId="0" borderId="4438">
      <alignment horizontal="center" vertical="center"/>
      <protection locked="0"/>
    </xf>
    <xf numFmtId="233" fontId="35" fillId="0" borderId="4438">
      <alignment horizontal="center" vertical="center"/>
      <protection locked="0"/>
    </xf>
    <xf numFmtId="234" fontId="35" fillId="0" borderId="4438">
      <alignment horizontal="center" vertical="center"/>
      <protection locked="0"/>
    </xf>
    <xf numFmtId="235" fontId="35" fillId="0" borderId="4438">
      <alignment horizontal="center" vertical="center"/>
      <protection locked="0"/>
    </xf>
    <xf numFmtId="236" fontId="35" fillId="0" borderId="4438">
      <alignment horizontal="center" vertical="center"/>
      <protection locked="0"/>
    </xf>
    <xf numFmtId="0" fontId="35" fillId="0" borderId="4438">
      <alignment vertical="center"/>
      <protection locked="0"/>
    </xf>
    <xf numFmtId="232" fontId="35" fillId="0" borderId="4438">
      <alignment horizontal="right" vertical="center"/>
      <protection locked="0"/>
    </xf>
    <xf numFmtId="237" fontId="35" fillId="0" borderId="4438">
      <alignment horizontal="right" vertical="center"/>
      <protection locked="0"/>
    </xf>
    <xf numFmtId="233" fontId="35" fillId="0" borderId="4438">
      <alignment horizontal="right" vertical="center"/>
      <protection locked="0"/>
    </xf>
    <xf numFmtId="234" fontId="35" fillId="0" borderId="4438">
      <alignment horizontal="right" vertical="center"/>
      <protection locked="0"/>
    </xf>
    <xf numFmtId="235" fontId="35" fillId="0" borderId="4438">
      <alignment horizontal="right" vertical="center"/>
      <protection locked="0"/>
    </xf>
    <xf numFmtId="236" fontId="35" fillId="0" borderId="4438">
      <alignment horizontal="right" vertical="center"/>
      <protection locked="0"/>
    </xf>
    <xf numFmtId="0" fontId="103" fillId="38" borderId="4439"/>
    <xf numFmtId="274" fontId="35" fillId="0" borderId="4441"/>
    <xf numFmtId="0" fontId="85" fillId="0" borderId="4442"/>
    <xf numFmtId="311" fontId="219" fillId="0" borderId="4432" applyBorder="0">
      <protection locked="0"/>
    </xf>
    <xf numFmtId="240" fontId="26" fillId="0" borderId="4484" applyFill="0"/>
    <xf numFmtId="175" fontId="40" fillId="0" borderId="4443">
      <protection locked="0"/>
    </xf>
    <xf numFmtId="175" fontId="43" fillId="0" borderId="3439" applyBorder="0"/>
    <xf numFmtId="311" fontId="219" fillId="0" borderId="4481" applyBorder="0">
      <protection locked="0"/>
    </xf>
    <xf numFmtId="175" fontId="46" fillId="0" borderId="3439"/>
    <xf numFmtId="274" fontId="35" fillId="0" borderId="4465"/>
    <xf numFmtId="0" fontId="95" fillId="0" borderId="4485" applyNumberFormat="0" applyFill="0" applyAlignment="0" applyProtection="0"/>
    <xf numFmtId="274" fontId="35" fillId="0" borderId="4465"/>
    <xf numFmtId="274" fontId="35" fillId="0" borderId="4489"/>
    <xf numFmtId="0" fontId="35" fillId="0" borderId="4486">
      <alignment vertical="center"/>
      <protection locked="0"/>
    </xf>
    <xf numFmtId="232" fontId="35" fillId="0" borderId="4450">
      <alignment horizontal="center" vertical="center"/>
      <protection locked="0"/>
    </xf>
    <xf numFmtId="0" fontId="95" fillId="0" borderId="4461" applyNumberFormat="0" applyFill="0" applyAlignment="0" applyProtection="0"/>
    <xf numFmtId="0" fontId="95" fillId="0" borderId="4485" applyNumberFormat="0" applyFill="0" applyAlignment="0" applyProtection="0"/>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0" fontId="95" fillId="0" borderId="4449" applyNumberFormat="0" applyFill="0" applyAlignment="0" applyProtection="0"/>
    <xf numFmtId="311" fontId="219" fillId="0" borderId="4445" applyBorder="0">
      <protection locked="0"/>
    </xf>
    <xf numFmtId="0" fontId="85" fillId="0" borderId="4454"/>
    <xf numFmtId="274" fontId="35" fillId="0" borderId="4453"/>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232" fontId="35" fillId="0" borderId="4450">
      <alignment horizontal="center" vertical="center"/>
      <protection locked="0"/>
    </xf>
    <xf numFmtId="0" fontId="95" fillId="0" borderId="4449" applyNumberFormat="0" applyFill="0" applyAlignment="0" applyProtection="0"/>
    <xf numFmtId="233" fontId="35" fillId="0" borderId="4486">
      <alignment horizontal="right" vertical="center"/>
      <protection locked="0"/>
    </xf>
    <xf numFmtId="4" fontId="27" fillId="19" borderId="4455" applyNumberFormat="0" applyProtection="0">
      <alignment horizontal="left" vertical="center" indent="1"/>
    </xf>
    <xf numFmtId="232" fontId="35" fillId="0" borderId="4486">
      <alignment horizontal="right" vertical="center"/>
      <protection locked="0"/>
    </xf>
    <xf numFmtId="234" fontId="35" fillId="0" borderId="4486">
      <alignment horizontal="center" vertical="center"/>
      <protection locked="0"/>
    </xf>
    <xf numFmtId="4" fontId="27" fillId="19" borderId="4455" applyNumberFormat="0" applyProtection="0">
      <alignment horizontal="left" vertical="center" indent="1"/>
    </xf>
    <xf numFmtId="0" fontId="85" fillId="0" borderId="4479"/>
    <xf numFmtId="274" fontId="35" fillId="0" borderId="4478"/>
    <xf numFmtId="244" fontId="85" fillId="0" borderId="4477"/>
    <xf numFmtId="0" fontId="103" fillId="38" borderId="4476"/>
    <xf numFmtId="236" fontId="35" fillId="0" borderId="4475">
      <alignment horizontal="right" vertical="center"/>
      <protection locked="0"/>
    </xf>
    <xf numFmtId="235" fontId="35" fillId="0" borderId="4475">
      <alignment horizontal="right" vertical="center"/>
      <protection locked="0"/>
    </xf>
    <xf numFmtId="234" fontId="35" fillId="0" borderId="4475">
      <alignment horizontal="right" vertical="center"/>
      <protection locked="0"/>
    </xf>
    <xf numFmtId="233" fontId="35" fillId="0" borderId="4475">
      <alignment horizontal="right" vertical="center"/>
      <protection locked="0"/>
    </xf>
    <xf numFmtId="237" fontId="35" fillId="0" borderId="4475">
      <alignment horizontal="right" vertical="center"/>
      <protection locked="0"/>
    </xf>
    <xf numFmtId="232" fontId="35" fillId="0" borderId="4475">
      <alignment horizontal="right" vertical="center"/>
      <protection locked="0"/>
    </xf>
    <xf numFmtId="0" fontId="35" fillId="0" borderId="4475">
      <alignment vertical="center"/>
      <protection locked="0"/>
    </xf>
    <xf numFmtId="236" fontId="35" fillId="0" borderId="4475">
      <alignment horizontal="center" vertical="center"/>
      <protection locked="0"/>
    </xf>
    <xf numFmtId="235" fontId="35" fillId="0" borderId="4475">
      <alignment horizontal="center" vertical="center"/>
      <protection locked="0"/>
    </xf>
    <xf numFmtId="234" fontId="35" fillId="0" borderId="4475">
      <alignment horizontal="center" vertical="center"/>
      <protection locked="0"/>
    </xf>
    <xf numFmtId="233" fontId="35" fillId="0" borderId="4475">
      <alignment horizontal="center" vertical="center"/>
      <protection locked="0"/>
    </xf>
    <xf numFmtId="15" fontId="35" fillId="0" borderId="4475">
      <alignment horizontal="center" vertical="center"/>
      <protection locked="0"/>
    </xf>
    <xf numFmtId="232" fontId="35" fillId="0" borderId="4475">
      <alignment horizontal="center" vertical="center"/>
      <protection locked="0"/>
    </xf>
    <xf numFmtId="0" fontId="95" fillId="0" borderId="4474" applyNumberFormat="0" applyFill="0" applyAlignment="0" applyProtection="0"/>
    <xf numFmtId="4" fontId="27" fillId="19" borderId="4473" applyNumberFormat="0" applyProtection="0">
      <alignment horizontal="left" vertical="center" indent="1"/>
    </xf>
    <xf numFmtId="1" fontId="3" fillId="1" borderId="4444">
      <protection locked="0"/>
    </xf>
    <xf numFmtId="4" fontId="27" fillId="19" borderId="4473" applyNumberFormat="0" applyProtection="0">
      <alignment horizontal="left" vertical="center" indent="1"/>
    </xf>
    <xf numFmtId="311" fontId="219" fillId="0" borderId="4445" applyBorder="0">
      <protection locked="0"/>
    </xf>
    <xf numFmtId="1" fontId="3" fillId="1" borderId="4468">
      <protection locked="0"/>
    </xf>
    <xf numFmtId="311" fontId="219" fillId="0" borderId="4469" applyBorder="0">
      <protection locked="0"/>
    </xf>
    <xf numFmtId="323" fontId="3" fillId="23" borderId="4446" applyFill="0" applyBorder="0" applyAlignment="0">
      <alignment horizontal="centerContinuous"/>
    </xf>
    <xf numFmtId="0" fontId="148" fillId="0" borderId="4447" applyNumberFormat="0" applyAlignment="0" applyProtection="0">
      <alignment horizontal="left" vertical="center"/>
    </xf>
    <xf numFmtId="323" fontId="3" fillId="23" borderId="4470" applyFill="0" applyBorder="0" applyAlignment="0">
      <alignment horizontal="centerContinuous"/>
    </xf>
    <xf numFmtId="0" fontId="85" fillId="0" borderId="4454"/>
    <xf numFmtId="274" fontId="35" fillId="0" borderId="4453"/>
    <xf numFmtId="240" fontId="26" fillId="0" borderId="4448" applyFill="0"/>
    <xf numFmtId="240" fontId="26" fillId="0" borderId="4472" applyFill="0"/>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232" fontId="35" fillId="0" borderId="4450">
      <alignment horizontal="center" vertical="center"/>
      <protection locked="0"/>
    </xf>
    <xf numFmtId="0" fontId="95" fillId="0" borderId="4449" applyNumberFormat="0" applyFill="0" applyAlignment="0" applyProtection="0"/>
    <xf numFmtId="0" fontId="95" fillId="0" borderId="4485" applyNumberFormat="0" applyFill="0" applyAlignment="0" applyProtection="0"/>
    <xf numFmtId="232" fontId="35" fillId="0" borderId="4486">
      <alignment horizontal="center" vertical="center"/>
      <protection locked="0"/>
    </xf>
    <xf numFmtId="15" fontId="35" fillId="0" borderId="4486">
      <alignment horizontal="center" vertical="center"/>
      <protection locked="0"/>
    </xf>
    <xf numFmtId="233"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236" fontId="35" fillId="0" borderId="4486">
      <alignment horizontal="center"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0" fontId="103" fillId="38" borderId="4487"/>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44" fontId="85" fillId="0" borderId="4464"/>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4" fontId="85" fillId="0" borderId="4452"/>
    <xf numFmtId="0" fontId="85" fillId="0" borderId="4490"/>
    <xf numFmtId="240" fontId="26" fillId="0" borderId="4448" applyFill="0"/>
    <xf numFmtId="274" fontId="35" fillId="0" borderId="4453"/>
    <xf numFmtId="0" fontId="148" fillId="0" borderId="4483" applyNumberFormat="0" applyAlignment="0" applyProtection="0">
      <alignment horizontal="left" vertical="center"/>
    </xf>
    <xf numFmtId="323" fontId="3" fillId="23" borderId="4482" applyFill="0" applyBorder="0" applyAlignment="0">
      <alignment horizontal="centerContinuous"/>
    </xf>
    <xf numFmtId="1" fontId="3" fillId="1" borderId="4480">
      <protection locked="0"/>
    </xf>
    <xf numFmtId="0" fontId="148" fillId="0" borderId="4459" applyNumberFormat="0" applyAlignment="0" applyProtection="0">
      <alignment horizontal="left" vertical="center"/>
    </xf>
    <xf numFmtId="0" fontId="85" fillId="0" borderId="4454"/>
    <xf numFmtId="4" fontId="27" fillId="19" borderId="4473" applyNumberFormat="0" applyProtection="0">
      <alignment horizontal="left" vertical="center" indent="1"/>
    </xf>
    <xf numFmtId="4" fontId="27" fillId="19" borderId="4473" applyNumberFormat="0" applyProtection="0">
      <alignment horizontal="left" vertical="center" indent="1"/>
    </xf>
    <xf numFmtId="232" fontId="35" fillId="0" borderId="4486">
      <alignment horizontal="center" vertical="center"/>
      <protection locked="0"/>
    </xf>
    <xf numFmtId="15"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0" fontId="35" fillId="0" borderId="4486">
      <alignment vertical="center"/>
      <protection locked="0"/>
    </xf>
    <xf numFmtId="232" fontId="35" fillId="0" borderId="4486">
      <alignment horizontal="right" vertical="center"/>
      <protection locked="0"/>
    </xf>
    <xf numFmtId="237" fontId="35" fillId="0" borderId="4486">
      <alignment horizontal="right" vertical="center"/>
      <protection locked="0"/>
    </xf>
    <xf numFmtId="234" fontId="35" fillId="0" borderId="4486">
      <alignment horizontal="right" vertical="center"/>
      <protection locked="0"/>
    </xf>
    <xf numFmtId="236" fontId="35" fillId="0" borderId="4486">
      <alignment horizontal="right" vertical="center"/>
      <protection locked="0"/>
    </xf>
    <xf numFmtId="0" fontId="103" fillId="38" borderId="4487"/>
    <xf numFmtId="244" fontId="85" fillId="0" borderId="4488"/>
    <xf numFmtId="274" fontId="35" fillId="0" borderId="4489"/>
    <xf numFmtId="311" fontId="219" fillId="0" borderId="4469" applyBorder="0">
      <protection locked="0"/>
    </xf>
    <xf numFmtId="0" fontId="148" fillId="0" borderId="4447" applyNumberFormat="0" applyAlignment="0" applyProtection="0">
      <alignment horizontal="left" vertical="center"/>
    </xf>
    <xf numFmtId="0" fontId="95" fillId="0" borderId="4485" applyNumberFormat="0" applyFill="0" applyAlignment="0" applyProtection="0"/>
    <xf numFmtId="15" fontId="35" fillId="0" borderId="4486">
      <alignment horizontal="center" vertical="center"/>
      <protection locked="0"/>
    </xf>
    <xf numFmtId="234" fontId="35" fillId="0" borderId="4486">
      <alignment horizontal="center" vertical="center"/>
      <protection locked="0"/>
    </xf>
    <xf numFmtId="236" fontId="35" fillId="0" borderId="4486">
      <alignment horizontal="center" vertical="center"/>
      <protection locked="0"/>
    </xf>
    <xf numFmtId="232" fontId="35" fillId="0" borderId="4486">
      <alignment horizontal="right" vertical="center"/>
      <protection locked="0"/>
    </xf>
    <xf numFmtId="237" fontId="35" fillId="0" borderId="4486">
      <alignment horizontal="right" vertical="center"/>
      <protection locked="0"/>
    </xf>
    <xf numFmtId="233" fontId="35" fillId="0" borderId="4486">
      <alignment horizontal="right" vertical="center"/>
      <protection locked="0"/>
    </xf>
    <xf numFmtId="234" fontId="35" fillId="0" borderId="4486">
      <alignment horizontal="right" vertical="center"/>
      <protection locked="0"/>
    </xf>
    <xf numFmtId="236" fontId="35" fillId="0" borderId="4486">
      <alignment horizontal="right" vertical="center"/>
      <protection locked="0"/>
    </xf>
    <xf numFmtId="0" fontId="103" fillId="38" borderId="4487"/>
    <xf numFmtId="311" fontId="219" fillId="0" borderId="4457" applyBorder="0">
      <protection locked="0"/>
    </xf>
    <xf numFmtId="323" fontId="3" fillId="23" borderId="4446" applyFill="0" applyBorder="0" applyAlignment="0">
      <alignment horizontal="centerContinuous"/>
    </xf>
    <xf numFmtId="1" fontId="3" fillId="1" borderId="4456">
      <protection locked="0"/>
    </xf>
    <xf numFmtId="311" fontId="219" fillId="0" borderId="4481" applyBorder="0">
      <protection locked="0"/>
    </xf>
    <xf numFmtId="232" fontId="35" fillId="0" borderId="4486">
      <alignment horizontal="center" vertical="center"/>
      <protection locked="0"/>
    </xf>
    <xf numFmtId="15" fontId="35" fillId="0" borderId="4486">
      <alignment horizontal="center" vertical="center"/>
      <protection locked="0"/>
    </xf>
    <xf numFmtId="4" fontId="27" fillId="19" borderId="4467" applyNumberFormat="0" applyProtection="0">
      <alignment horizontal="left" vertical="center" indent="1"/>
    </xf>
    <xf numFmtId="4" fontId="27" fillId="19" borderId="4467" applyNumberFormat="0" applyProtection="0">
      <alignment horizontal="left" vertical="center" indent="1"/>
    </xf>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311" fontId="219" fillId="0" borderId="4445" applyBorder="0">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0" fontId="103" fillId="38" borderId="4463"/>
    <xf numFmtId="1" fontId="3" fillId="1" borderId="4444">
      <protection locked="0"/>
    </xf>
    <xf numFmtId="244" fontId="85" fillId="0" borderId="4464"/>
    <xf numFmtId="0" fontId="85" fillId="0" borderId="4466"/>
    <xf numFmtId="311" fontId="219" fillId="0" borderId="4457" applyBorder="0">
      <protection locked="0"/>
    </xf>
    <xf numFmtId="0" fontId="95" fillId="0" borderId="4461" applyNumberFormat="0" applyFill="0" applyAlignment="0" applyProtection="0"/>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244" fontId="85" fillId="0" borderId="4464"/>
    <xf numFmtId="0" fontId="85" fillId="0" borderId="4466"/>
    <xf numFmtId="236" fontId="35" fillId="0" borderId="4486">
      <alignment horizontal="center" vertical="center"/>
      <protection locked="0"/>
    </xf>
    <xf numFmtId="274" fontId="35" fillId="0" borderId="4489"/>
    <xf numFmtId="235" fontId="35" fillId="0" borderId="4486">
      <alignment horizontal="center" vertical="center"/>
      <protection locked="0"/>
    </xf>
    <xf numFmtId="4" fontId="27" fillId="19" borderId="4364" applyNumberFormat="0" applyProtection="0">
      <alignment horizontal="left" vertical="center" indent="1"/>
    </xf>
    <xf numFmtId="244" fontId="85" fillId="0" borderId="4488"/>
    <xf numFmtId="4" fontId="27" fillId="19" borderId="4455" applyNumberFormat="0" applyProtection="0">
      <alignment horizontal="left" vertical="center" indent="1"/>
    </xf>
    <xf numFmtId="0" fontId="88" fillId="0" borderId="3487"/>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0" fontId="103" fillId="38" borderId="4378"/>
    <xf numFmtId="244" fontId="85" fillId="0" borderId="4355"/>
    <xf numFmtId="274" fontId="35" fillId="0" borderId="4380"/>
    <xf numFmtId="0" fontId="85" fillId="0" borderId="4381"/>
    <xf numFmtId="175" fontId="3" fillId="9" borderId="3487" applyNumberFormat="0" applyFont="0" applyBorder="0" applyAlignment="0">
      <alignment horizontal="centerContinuous"/>
    </xf>
    <xf numFmtId="0" fontId="148" fillId="0" borderId="3487">
      <alignment horizontal="left" vertical="center"/>
    </xf>
    <xf numFmtId="237" fontId="35" fillId="0" borderId="4486">
      <alignment horizontal="right" vertical="center"/>
      <protection locked="0"/>
    </xf>
    <xf numFmtId="311" fontId="219" fillId="0" borderId="4445" applyBorder="0">
      <protection locked="0"/>
    </xf>
    <xf numFmtId="1" fontId="3" fillId="1" borderId="4383">
      <protection locked="0"/>
    </xf>
    <xf numFmtId="237" fontId="35" fillId="0" borderId="4462">
      <alignment horizontal="right" vertical="center"/>
      <protection locked="0"/>
    </xf>
    <xf numFmtId="0" fontId="103" fillId="38" borderId="4463"/>
    <xf numFmtId="0" fontId="88" fillId="0" borderId="3487"/>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4" fontId="85" fillId="0" borderId="4452"/>
    <xf numFmtId="274" fontId="35" fillId="0" borderId="4465"/>
    <xf numFmtId="240" fontId="26" fillId="0" borderId="4460" applyFill="0"/>
    <xf numFmtId="274" fontId="35" fillId="0" borderId="4453"/>
    <xf numFmtId="0" fontId="85" fillId="0" borderId="4466"/>
    <xf numFmtId="0" fontId="85" fillId="0" borderId="4454"/>
    <xf numFmtId="323" fontId="3" fillId="23" borderId="4458" applyFill="0" applyBorder="0" applyAlignment="0">
      <alignment horizontal="centerContinuous"/>
    </xf>
    <xf numFmtId="175" fontId="3" fillId="9" borderId="3487" applyNumberFormat="0" applyFont="0" applyBorder="0" applyAlignment="0">
      <alignment horizontal="centerContinuous"/>
    </xf>
    <xf numFmtId="236" fontId="35" fillId="0" borderId="4486">
      <alignment horizontal="center" vertical="center"/>
      <protection locked="0"/>
    </xf>
    <xf numFmtId="233" fontId="35" fillId="0" borderId="4486">
      <alignment horizontal="right" vertical="center"/>
      <protection locked="0"/>
    </xf>
    <xf numFmtId="0" fontId="148" fillId="0" borderId="3487">
      <alignment horizontal="left" vertical="center"/>
    </xf>
    <xf numFmtId="233" fontId="35" fillId="0" borderId="4486">
      <alignment horizontal="center" vertical="center"/>
      <protection locked="0"/>
    </xf>
    <xf numFmtId="4" fontId="27" fillId="19" borderId="4473" applyNumberFormat="0" applyProtection="0">
      <alignment horizontal="left" vertical="center" indent="1"/>
    </xf>
    <xf numFmtId="0" fontId="95" fillId="0" borderId="4461" applyNumberFormat="0" applyFill="0" applyAlignment="0" applyProtection="0"/>
    <xf numFmtId="234" fontId="35" fillId="0" borderId="4462">
      <alignment horizontal="center" vertical="center"/>
      <protection locked="0"/>
    </xf>
    <xf numFmtId="311" fontId="219" fillId="0" borderId="4445" applyBorder="0">
      <protection locked="0"/>
    </xf>
    <xf numFmtId="236" fontId="35" fillId="0" borderId="4462">
      <alignment horizontal="right" vertical="center"/>
      <protection locked="0"/>
    </xf>
    <xf numFmtId="4" fontId="27" fillId="19" borderId="4455" applyNumberFormat="0" applyProtection="0">
      <alignment horizontal="left" vertical="center" indent="1"/>
    </xf>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0" fontId="26" fillId="0" borderId="4351" applyFill="0"/>
    <xf numFmtId="274" fontId="35" fillId="0" borderId="4453"/>
    <xf numFmtId="0" fontId="85" fillId="0" borderId="4454"/>
    <xf numFmtId="0" fontId="148" fillId="0" borderId="4447" applyNumberFormat="0" applyAlignment="0" applyProtection="0">
      <alignment horizontal="left" vertical="center"/>
    </xf>
    <xf numFmtId="323" fontId="3" fillId="23" borderId="4446" applyFill="0" applyBorder="0" applyAlignment="0">
      <alignment horizontal="centerContinuous"/>
    </xf>
    <xf numFmtId="311" fontId="219" fillId="0" borderId="4445" applyBorder="0">
      <protection locked="0"/>
    </xf>
    <xf numFmtId="274" fontId="35" fillId="0" borderId="4453"/>
    <xf numFmtId="0" fontId="85" fillId="0" borderId="4454"/>
    <xf numFmtId="0" fontId="148" fillId="0" borderId="4471" applyNumberFormat="0" applyAlignment="0" applyProtection="0">
      <alignment horizontal="left" vertical="center"/>
    </xf>
    <xf numFmtId="311" fontId="219" fillId="0" borderId="4445" applyBorder="0">
      <protection locked="0"/>
    </xf>
    <xf numFmtId="232" fontId="35" fillId="0" borderId="4486">
      <alignment horizontal="right" vertical="center"/>
      <protection locked="0"/>
    </xf>
    <xf numFmtId="4" fontId="27" fillId="19" borderId="4455" applyNumberFormat="0" applyProtection="0">
      <alignment horizontal="left" vertical="center" indent="1"/>
    </xf>
    <xf numFmtId="0" fontId="85" fillId="0" borderId="4490"/>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0" fontId="26" fillId="0" borderId="4448" applyFill="0"/>
    <xf numFmtId="274" fontId="35" fillId="0" borderId="4453"/>
    <xf numFmtId="0" fontId="85" fillId="0" borderId="4454"/>
    <xf numFmtId="0" fontId="148" fillId="0" borderId="4447" applyNumberFormat="0" applyAlignment="0" applyProtection="0">
      <alignment horizontal="left" vertical="center"/>
    </xf>
    <xf numFmtId="323" fontId="3" fillId="23" borderId="4446" applyFill="0" applyBorder="0" applyAlignment="0">
      <alignment horizontal="centerContinuous"/>
    </xf>
    <xf numFmtId="311" fontId="219" fillId="0" borderId="4445" applyBorder="0">
      <protection locked="0"/>
    </xf>
    <xf numFmtId="0" fontId="35" fillId="0" borderId="4486">
      <alignment vertical="center"/>
      <protection locked="0"/>
    </xf>
    <xf numFmtId="233" fontId="35" fillId="0" borderId="4486">
      <alignment horizontal="center" vertical="center"/>
      <protection locked="0"/>
    </xf>
    <xf numFmtId="235" fontId="35" fillId="0" borderId="4486">
      <alignment horizontal="right" vertical="center"/>
      <protection locked="0"/>
    </xf>
    <xf numFmtId="0" fontId="85" fillId="0" borderId="4490"/>
    <xf numFmtId="232" fontId="35" fillId="0" borderId="4486">
      <alignment horizontal="center" vertical="center"/>
      <protection locked="0"/>
    </xf>
    <xf numFmtId="233" fontId="35" fillId="0" borderId="4486">
      <alignment horizontal="center" vertical="center"/>
      <protection locked="0"/>
    </xf>
    <xf numFmtId="235" fontId="35" fillId="0" borderId="4486">
      <alignment horizontal="center" vertical="center"/>
      <protection locked="0"/>
    </xf>
    <xf numFmtId="0" fontId="35" fillId="0" borderId="4486">
      <alignment vertical="center"/>
      <protection locked="0"/>
    </xf>
    <xf numFmtId="235" fontId="35" fillId="0" borderId="4486">
      <alignment horizontal="right" vertical="center"/>
      <protection locked="0"/>
    </xf>
    <xf numFmtId="244" fontId="85" fillId="0" borderId="4488"/>
    <xf numFmtId="311" fontId="219" fillId="0" borderId="4457" applyBorder="0">
      <protection locked="0"/>
    </xf>
    <xf numFmtId="4" fontId="27" fillId="19" borderId="4467" applyNumberFormat="0" applyProtection="0">
      <alignment horizontal="left" vertical="center" indent="1"/>
    </xf>
    <xf numFmtId="0" fontId="95" fillId="0" borderId="4461" applyNumberFormat="0" applyFill="0" applyAlignment="0" applyProtection="0"/>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274" fontId="35" fillId="0" borderId="4465"/>
    <xf numFmtId="0" fontId="85" fillId="0" borderId="4466"/>
    <xf numFmtId="311" fontId="219" fillId="0" borderId="4457" applyBorder="0">
      <protection locked="0"/>
    </xf>
    <xf numFmtId="4" fontId="27" fillId="19" borderId="4473" applyNumberFormat="0" applyProtection="0">
      <alignment horizontal="left" vertical="center" indent="1"/>
    </xf>
    <xf numFmtId="311" fontId="219" fillId="0" borderId="4445" applyBorder="0">
      <protection locked="0"/>
    </xf>
    <xf numFmtId="311" fontId="219" fillId="0" borderId="4445" applyBorder="0">
      <protection locked="0"/>
    </xf>
    <xf numFmtId="237" fontId="35" fillId="0" borderId="4486">
      <alignment horizontal="right" vertical="center"/>
      <protection locked="0"/>
    </xf>
    <xf numFmtId="233" fontId="35" fillId="0" borderId="4486">
      <alignment horizontal="right"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0" fontId="103" fillId="38" borderId="4487"/>
    <xf numFmtId="274" fontId="35" fillId="0" borderId="4489"/>
    <xf numFmtId="0" fontId="85" fillId="0" borderId="4490"/>
    <xf numFmtId="0" fontId="148" fillId="0" borderId="4483" applyNumberFormat="0" applyAlignment="0" applyProtection="0">
      <alignment horizontal="left" vertical="center"/>
    </xf>
    <xf numFmtId="323" fontId="3" fillId="23" borderId="4482" applyFill="0" applyBorder="0" applyAlignment="0">
      <alignment horizontal="centerContinuous"/>
    </xf>
    <xf numFmtId="311" fontId="219" fillId="0" borderId="4469" applyBorder="0">
      <protection locked="0"/>
    </xf>
    <xf numFmtId="9" fontId="36" fillId="71" borderId="3439" applyProtection="0">
      <alignment horizontal="right"/>
      <protection locked="0"/>
    </xf>
    <xf numFmtId="0" fontId="115" fillId="18" borderId="4501" applyProtection="0">
      <alignment horizontal="right"/>
      <protection locked="0"/>
    </xf>
    <xf numFmtId="0" fontId="104" fillId="43" borderId="4494" applyProtection="0"/>
    <xf numFmtId="244" fontId="85" fillId="0" borderId="4546"/>
    <xf numFmtId="274" fontId="35" fillId="0" borderId="4547"/>
    <xf numFmtId="0" fontId="147" fillId="10" borderId="4494">
      <alignment horizontal="right"/>
    </xf>
    <xf numFmtId="10" fontId="3" fillId="57" borderId="4494" applyNumberFormat="0" applyFont="0" applyBorder="0" applyAlignment="0" applyProtection="0">
      <protection locked="0"/>
    </xf>
    <xf numFmtId="0" fontId="85" fillId="0" borderId="4548"/>
    <xf numFmtId="0" fontId="85" fillId="0" borderId="4572"/>
    <xf numFmtId="4" fontId="27" fillId="19" borderId="4491" applyNumberFormat="0" applyProtection="0">
      <alignment horizontal="left" vertical="center" indent="1"/>
    </xf>
    <xf numFmtId="237" fontId="35" fillId="0" borderId="4556">
      <alignment horizontal="right" vertical="center"/>
      <protection locked="0"/>
    </xf>
    <xf numFmtId="0" fontId="35" fillId="0" borderId="4556">
      <alignment vertical="center"/>
      <protection locked="0"/>
    </xf>
    <xf numFmtId="269" fontId="115" fillId="45" borderId="4501">
      <protection hidden="1"/>
    </xf>
    <xf numFmtId="270" fontId="115" fillId="46" borderId="4501">
      <protection hidden="1"/>
    </xf>
    <xf numFmtId="271" fontId="115" fillId="18" borderId="4501">
      <alignment horizontal="right"/>
    </xf>
    <xf numFmtId="232" fontId="35" fillId="0" borderId="4556">
      <alignment horizontal="center" vertical="center"/>
      <protection locked="0"/>
    </xf>
    <xf numFmtId="0" fontId="103" fillId="38" borderId="4557"/>
    <xf numFmtId="4" fontId="27" fillId="19" borderId="4561" applyNumberFormat="0" applyProtection="0">
      <alignment horizontal="left" vertical="center" indent="1"/>
    </xf>
    <xf numFmtId="309" fontId="156" fillId="6" borderId="4494"/>
    <xf numFmtId="233" fontId="35" fillId="0" borderId="4568">
      <alignment horizontal="right" vertical="center"/>
      <protection locked="0"/>
    </xf>
    <xf numFmtId="15" fontId="35" fillId="0" borderId="4556">
      <alignment horizontal="center" vertical="center"/>
      <protection locked="0"/>
    </xf>
    <xf numFmtId="0" fontId="95" fillId="0" borderId="4567" applyNumberFormat="0" applyFill="0" applyAlignment="0" applyProtection="0"/>
    <xf numFmtId="236" fontId="35" fillId="0" borderId="4568">
      <alignment horizontal="right" vertical="center"/>
      <protection locked="0"/>
    </xf>
    <xf numFmtId="15" fontId="35" fillId="0" borderId="4568">
      <alignment horizontal="center" vertical="center"/>
      <protection locked="0"/>
    </xf>
    <xf numFmtId="246" fontId="48" fillId="0" borderId="4500"/>
    <xf numFmtId="274" fontId="35" fillId="0" borderId="4571"/>
    <xf numFmtId="0" fontId="56" fillId="31" borderId="4492" applyNumberFormat="0" applyFont="0" applyAlignment="0" applyProtection="0"/>
    <xf numFmtId="185" fontId="47" fillId="57" borderId="4494" applyFont="0" applyFill="0" applyBorder="0" applyAlignment="0" applyProtection="0">
      <protection locked="0"/>
    </xf>
    <xf numFmtId="233" fontId="35" fillId="0" borderId="4503">
      <alignment horizontal="center" vertical="center"/>
      <protection locked="0"/>
    </xf>
    <xf numFmtId="15" fontId="35" fillId="0" borderId="4503">
      <alignment horizontal="center" vertical="center"/>
      <protection locked="0"/>
    </xf>
    <xf numFmtId="232" fontId="35" fillId="0" borderId="4503">
      <alignment horizontal="center" vertical="center"/>
      <protection locked="0"/>
    </xf>
    <xf numFmtId="0" fontId="95" fillId="0" borderId="4502" applyNumberFormat="0" applyFill="0" applyAlignment="0" applyProtection="0"/>
    <xf numFmtId="0" fontId="88" fillId="0" borderId="4542"/>
    <xf numFmtId="4" fontId="27" fillId="19" borderId="4536" applyNumberFormat="0" applyProtection="0">
      <alignment horizontal="left" vertical="center" indent="1"/>
    </xf>
    <xf numFmtId="234" fontId="35" fillId="0" borderId="4556">
      <alignment horizontal="right" vertical="center"/>
      <protection locked="0"/>
    </xf>
    <xf numFmtId="235" fontId="35" fillId="0" borderId="4568">
      <alignment horizontal="right" vertical="center"/>
      <protection locked="0"/>
    </xf>
    <xf numFmtId="236" fontId="35" fillId="0" borderId="4556">
      <alignment horizontal="center" vertical="center"/>
      <protection locked="0"/>
    </xf>
    <xf numFmtId="233" fontId="35" fillId="0" borderId="4556">
      <alignment horizontal="center" vertical="center"/>
      <protection locked="0"/>
    </xf>
    <xf numFmtId="0" fontId="95" fillId="0" borderId="4555" applyNumberFormat="0" applyFill="0" applyAlignment="0" applyProtection="0"/>
    <xf numFmtId="0" fontId="3" fillId="11" borderId="4499" applyNumberFormat="0">
      <alignment horizontal="left" vertical="center"/>
    </xf>
    <xf numFmtId="4" fontId="27" fillId="19" borderId="4524" applyNumberFormat="0" applyProtection="0">
      <alignment horizontal="left" vertical="center" indent="1"/>
    </xf>
    <xf numFmtId="4" fontId="27" fillId="19" borderId="4573" applyNumberFormat="0" applyProtection="0">
      <alignment horizontal="left" vertical="center" indent="1"/>
    </xf>
    <xf numFmtId="232" fontId="35" fillId="0" borderId="4568">
      <alignment horizontal="center" vertical="center"/>
      <protection locked="0"/>
    </xf>
    <xf numFmtId="232" fontId="35" fillId="0" borderId="4568">
      <alignment horizontal="center" vertical="center"/>
      <protection locked="0"/>
    </xf>
    <xf numFmtId="0" fontId="85" fillId="0" borderId="4560"/>
    <xf numFmtId="244" fontId="85" fillId="0" borderId="4558"/>
    <xf numFmtId="236" fontId="35" fillId="0" borderId="4556">
      <alignment horizontal="right" vertical="center"/>
      <protection locked="0"/>
    </xf>
    <xf numFmtId="234" fontId="35" fillId="0" borderId="4556">
      <alignment horizontal="right" vertical="center"/>
      <protection locked="0"/>
    </xf>
    <xf numFmtId="237" fontId="35" fillId="0" borderId="4556">
      <alignment horizontal="right" vertical="center"/>
      <protection locked="0"/>
    </xf>
    <xf numFmtId="232" fontId="35" fillId="0" borderId="4556">
      <alignment horizontal="right" vertical="center"/>
      <protection locked="0"/>
    </xf>
    <xf numFmtId="236" fontId="35" fillId="0" borderId="4556">
      <alignment horizontal="center" vertical="center"/>
      <protection locked="0"/>
    </xf>
    <xf numFmtId="235" fontId="35" fillId="0" borderId="4556">
      <alignment horizontal="center" vertical="center"/>
      <protection locked="0"/>
    </xf>
    <xf numFmtId="233" fontId="35" fillId="0" borderId="4556">
      <alignment horizontal="center" vertical="center"/>
      <protection locked="0"/>
    </xf>
    <xf numFmtId="15" fontId="35" fillId="0" borderId="4556">
      <alignment horizontal="center" vertical="center"/>
      <protection locked="0"/>
    </xf>
    <xf numFmtId="232" fontId="35" fillId="0" borderId="4556">
      <alignment horizontal="center" vertical="center"/>
      <protection locked="0"/>
    </xf>
    <xf numFmtId="0" fontId="95" fillId="0" borderId="4555" applyNumberFormat="0" applyFill="0" applyAlignment="0" applyProtection="0"/>
    <xf numFmtId="237" fontId="35" fillId="0" borderId="4568">
      <alignment horizontal="right" vertical="center"/>
      <protection locked="0"/>
    </xf>
    <xf numFmtId="4" fontId="27" fillId="19" borderId="4561" applyNumberFormat="0" applyProtection="0">
      <alignment horizontal="left" vertical="center" indent="1"/>
    </xf>
    <xf numFmtId="0" fontId="85" fillId="0" borderId="4572"/>
    <xf numFmtId="0" fontId="95" fillId="0" borderId="4567" applyNumberFormat="0" applyFill="0" applyAlignment="0" applyProtection="0"/>
    <xf numFmtId="4" fontId="27" fillId="19" borderId="4561" applyNumberFormat="0" applyProtection="0">
      <alignment horizontal="left" vertical="center" indent="1"/>
    </xf>
    <xf numFmtId="1" fontId="3" fillId="1" borderId="4525">
      <protection locked="0"/>
    </xf>
    <xf numFmtId="244" fontId="85" fillId="0" borderId="4570"/>
    <xf numFmtId="236" fontId="35" fillId="0" borderId="4568">
      <alignment horizontal="right" vertical="center"/>
      <protection locked="0"/>
    </xf>
    <xf numFmtId="235" fontId="35" fillId="0" borderId="4568">
      <alignment horizontal="right" vertical="center"/>
      <protection locked="0"/>
    </xf>
    <xf numFmtId="234" fontId="35" fillId="0" borderId="4568">
      <alignment horizontal="right" vertical="center"/>
      <protection locked="0"/>
    </xf>
    <xf numFmtId="233" fontId="35" fillId="0" borderId="4568">
      <alignment horizontal="right" vertical="center"/>
      <protection locked="0"/>
    </xf>
    <xf numFmtId="237" fontId="35" fillId="0" borderId="4568">
      <alignment horizontal="right" vertical="center"/>
      <protection locked="0"/>
    </xf>
    <xf numFmtId="232" fontId="35" fillId="0" borderId="4568">
      <alignment horizontal="right" vertical="center"/>
      <protection locked="0"/>
    </xf>
    <xf numFmtId="0" fontId="35" fillId="0" borderId="4568">
      <alignment vertical="center"/>
      <protection locked="0"/>
    </xf>
    <xf numFmtId="236" fontId="35" fillId="0" borderId="4568">
      <alignment horizontal="center" vertical="center"/>
      <protection locked="0"/>
    </xf>
    <xf numFmtId="311" fontId="219" fillId="0" borderId="4526" applyBorder="0">
      <protection locked="0"/>
    </xf>
    <xf numFmtId="234" fontId="35" fillId="0" borderId="4568">
      <alignment horizontal="center" vertical="center"/>
      <protection locked="0"/>
    </xf>
    <xf numFmtId="233" fontId="35" fillId="0" borderId="4568">
      <alignment horizontal="center" vertical="center"/>
      <protection locked="0"/>
    </xf>
    <xf numFmtId="15" fontId="35" fillId="0" borderId="4568">
      <alignment horizontal="center" vertical="center"/>
      <protection locked="0"/>
    </xf>
    <xf numFmtId="0" fontId="95" fillId="0" borderId="4567" applyNumberFormat="0" applyFill="0" applyAlignment="0" applyProtection="0"/>
    <xf numFmtId="311" fontId="219" fillId="0" borderId="4563" applyBorder="0">
      <protection locked="0"/>
    </xf>
    <xf numFmtId="0" fontId="85" fillId="0" borderId="4572"/>
    <xf numFmtId="274" fontId="35" fillId="0" borderId="4571"/>
    <xf numFmtId="235" fontId="35" fillId="0" borderId="4568">
      <alignment horizontal="right" vertical="center"/>
      <protection locked="0"/>
    </xf>
    <xf numFmtId="233" fontId="35" fillId="0" borderId="4568">
      <alignment horizontal="right" vertical="center"/>
      <protection locked="0"/>
    </xf>
    <xf numFmtId="232" fontId="35" fillId="0" borderId="4568">
      <alignment horizontal="right" vertical="center"/>
      <protection locked="0"/>
    </xf>
    <xf numFmtId="0" fontId="35" fillId="0" borderId="4568">
      <alignment vertical="center"/>
      <protection locked="0"/>
    </xf>
    <xf numFmtId="236" fontId="35" fillId="0" borderId="4568">
      <alignment horizontal="center" vertical="center"/>
      <protection locked="0"/>
    </xf>
    <xf numFmtId="235" fontId="35" fillId="0" borderId="4568">
      <alignment horizontal="center" vertical="center"/>
      <protection locked="0"/>
    </xf>
    <xf numFmtId="234" fontId="35" fillId="0" borderId="4568">
      <alignment horizontal="center" vertical="center"/>
      <protection locked="0"/>
    </xf>
    <xf numFmtId="1" fontId="3" fillId="1" borderId="4550">
      <protection locked="0"/>
    </xf>
    <xf numFmtId="311" fontId="219" fillId="0" borderId="4551" applyBorder="0">
      <protection locked="0"/>
    </xf>
    <xf numFmtId="323" fontId="3" fillId="23" borderId="4527" applyFill="0" applyBorder="0" applyAlignment="0">
      <alignment horizontal="centerContinuous"/>
    </xf>
    <xf numFmtId="1" fontId="3" fillId="1" borderId="4562">
      <protection locked="0"/>
    </xf>
    <xf numFmtId="0" fontId="148" fillId="0" borderId="4528" applyNumberFormat="0" applyAlignment="0" applyProtection="0">
      <alignment horizontal="left" vertical="center"/>
    </xf>
    <xf numFmtId="323" fontId="3" fillId="23" borderId="4552" applyFill="0" applyBorder="0" applyAlignment="0">
      <alignment horizontal="centerContinuous"/>
    </xf>
    <xf numFmtId="0" fontId="148" fillId="0" borderId="4553" applyNumberFormat="0" applyAlignment="0" applyProtection="0">
      <alignment horizontal="left" vertical="center"/>
    </xf>
    <xf numFmtId="323" fontId="3" fillId="23" borderId="4564" applyFill="0" applyBorder="0" applyAlignment="0">
      <alignment horizontal="centerContinuous"/>
    </xf>
    <xf numFmtId="0" fontId="85" fillId="0" borderId="4535"/>
    <xf numFmtId="309" fontId="156" fillId="6" borderId="3439"/>
    <xf numFmtId="10" fontId="3" fillId="57" borderId="3439" applyNumberFormat="0" applyFont="0" applyBorder="0" applyAlignment="0" applyProtection="0">
      <protection locked="0"/>
    </xf>
    <xf numFmtId="0" fontId="85" fillId="0" borderId="4572"/>
    <xf numFmtId="274" fontId="35" fillId="0" borderId="4559"/>
    <xf numFmtId="240" fontId="26" fillId="0" borderId="4554" applyFill="0"/>
    <xf numFmtId="261" fontId="48" fillId="0" borderId="4500"/>
    <xf numFmtId="274" fontId="35" fillId="0" borderId="4534"/>
    <xf numFmtId="240" fontId="26" fillId="0" borderId="4529" applyFill="0"/>
    <xf numFmtId="240" fontId="26" fillId="0" borderId="4566" applyFill="0"/>
    <xf numFmtId="250" fontId="48" fillId="0" borderId="4500"/>
    <xf numFmtId="261" fontId="48" fillId="0" borderId="4500"/>
    <xf numFmtId="246" fontId="48" fillId="0" borderId="4500"/>
    <xf numFmtId="250" fontId="48" fillId="0" borderId="4500"/>
    <xf numFmtId="261" fontId="48" fillId="0" borderId="4500"/>
    <xf numFmtId="246" fontId="48" fillId="0" borderId="4500"/>
    <xf numFmtId="250" fontId="48" fillId="0" borderId="4500"/>
    <xf numFmtId="244" fontId="85" fillId="0" borderId="4558"/>
    <xf numFmtId="246" fontId="48" fillId="0" borderId="4500"/>
    <xf numFmtId="0" fontId="104" fillId="43" borderId="3439" applyProtection="0"/>
    <xf numFmtId="0" fontId="103" fillId="38" borderId="4557"/>
    <xf numFmtId="49" fontId="100" fillId="41" borderId="3439">
      <alignment horizontal="center"/>
    </xf>
    <xf numFmtId="236" fontId="35" fillId="0" borderId="4556">
      <alignment horizontal="right" vertical="center"/>
      <protection locked="0"/>
    </xf>
    <xf numFmtId="235" fontId="35" fillId="0" borderId="4556">
      <alignment horizontal="right" vertical="center"/>
      <protection locked="0"/>
    </xf>
    <xf numFmtId="234" fontId="35" fillId="0" borderId="4556">
      <alignment horizontal="right" vertical="center"/>
      <protection locked="0"/>
    </xf>
    <xf numFmtId="233" fontId="35" fillId="0" borderId="4556">
      <alignment horizontal="right" vertical="center"/>
      <protection locked="0"/>
    </xf>
    <xf numFmtId="237" fontId="35" fillId="0" borderId="4556">
      <alignment horizontal="right" vertical="center"/>
      <protection locked="0"/>
    </xf>
    <xf numFmtId="232" fontId="35" fillId="0" borderId="4556">
      <alignment horizontal="right" vertical="center"/>
      <protection locked="0"/>
    </xf>
    <xf numFmtId="0" fontId="35" fillId="0" borderId="4556">
      <alignment vertical="center"/>
      <protection locked="0"/>
    </xf>
    <xf numFmtId="236" fontId="35" fillId="0" borderId="4556">
      <alignment horizontal="center" vertical="center"/>
      <protection locked="0"/>
    </xf>
    <xf numFmtId="235" fontId="35" fillId="0" borderId="4556">
      <alignment horizontal="center" vertical="center"/>
      <protection locked="0"/>
    </xf>
    <xf numFmtId="234" fontId="35" fillId="0" borderId="4556">
      <alignment horizontal="center" vertical="center"/>
      <protection locked="0"/>
    </xf>
    <xf numFmtId="233" fontId="35" fillId="0" borderId="4556">
      <alignment horizontal="center" vertical="center"/>
      <protection locked="0"/>
    </xf>
    <xf numFmtId="15" fontId="35" fillId="0" borderId="4556">
      <alignment horizontal="center" vertical="center"/>
      <protection locked="0"/>
    </xf>
    <xf numFmtId="232" fontId="35" fillId="0" borderId="4556">
      <alignment horizontal="center" vertical="center"/>
      <protection locked="0"/>
    </xf>
    <xf numFmtId="0" fontId="95" fillId="0" borderId="4555" applyNumberFormat="0" applyFill="0" applyAlignment="0" applyProtection="0"/>
    <xf numFmtId="244" fontId="85" fillId="0" borderId="4533"/>
    <xf numFmtId="0" fontId="103" fillId="38" borderId="4569"/>
    <xf numFmtId="234" fontId="35" fillId="0" borderId="4568">
      <alignment horizontal="right" vertical="center"/>
      <protection locked="0"/>
    </xf>
    <xf numFmtId="236" fontId="35" fillId="0" borderId="4568">
      <alignment horizontal="center" vertical="center"/>
      <protection locked="0"/>
    </xf>
    <xf numFmtId="235" fontId="35" fillId="0" borderId="4568">
      <alignment horizontal="center" vertical="center"/>
      <protection locked="0"/>
    </xf>
    <xf numFmtId="234" fontId="35" fillId="0" borderId="4568">
      <alignment horizontal="center" vertical="center"/>
      <protection locked="0"/>
    </xf>
    <xf numFmtId="0" fontId="103" fillId="38" borderId="4532"/>
    <xf numFmtId="233" fontId="35" fillId="0" borderId="4568">
      <alignment horizontal="center" vertical="center"/>
      <protection locked="0"/>
    </xf>
    <xf numFmtId="236" fontId="35" fillId="0" borderId="4531">
      <alignment horizontal="right" vertical="center"/>
      <protection locked="0"/>
    </xf>
    <xf numFmtId="235" fontId="35" fillId="0" borderId="4531">
      <alignment horizontal="right" vertical="center"/>
      <protection locked="0"/>
    </xf>
    <xf numFmtId="234" fontId="35" fillId="0" borderId="4531">
      <alignment horizontal="right" vertical="center"/>
      <protection locked="0"/>
    </xf>
    <xf numFmtId="233" fontId="35" fillId="0" borderId="4531">
      <alignment horizontal="right" vertical="center"/>
      <protection locked="0"/>
    </xf>
    <xf numFmtId="237" fontId="35" fillId="0" borderId="4531">
      <alignment horizontal="right" vertical="center"/>
      <protection locked="0"/>
    </xf>
    <xf numFmtId="232" fontId="35" fillId="0" borderId="4531">
      <alignment horizontal="right" vertical="center"/>
      <protection locked="0"/>
    </xf>
    <xf numFmtId="0" fontId="35" fillId="0" borderId="4531">
      <alignment vertical="center"/>
      <protection locked="0"/>
    </xf>
    <xf numFmtId="236" fontId="35" fillId="0" borderId="4531">
      <alignment horizontal="center" vertical="center"/>
      <protection locked="0"/>
    </xf>
    <xf numFmtId="235" fontId="35" fillId="0" borderId="4531">
      <alignment horizontal="center" vertical="center"/>
      <protection locked="0"/>
    </xf>
    <xf numFmtId="234" fontId="35" fillId="0" borderId="4531">
      <alignment horizontal="center" vertical="center"/>
      <protection locked="0"/>
    </xf>
    <xf numFmtId="233" fontId="35" fillId="0" borderId="4531">
      <alignment horizontal="center" vertical="center"/>
      <protection locked="0"/>
    </xf>
    <xf numFmtId="15" fontId="35" fillId="0" borderId="4531">
      <alignment horizontal="center" vertical="center"/>
      <protection locked="0"/>
    </xf>
    <xf numFmtId="232" fontId="35" fillId="0" borderId="4531">
      <alignment horizontal="center" vertical="center"/>
      <protection locked="0"/>
    </xf>
    <xf numFmtId="0" fontId="95" fillId="0" borderId="4530" applyNumberFormat="0" applyFill="0" applyAlignment="0" applyProtection="0"/>
    <xf numFmtId="3" fontId="79" fillId="10" borderId="3439" applyFont="0" applyAlignment="0" applyProtection="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2" fontId="35" fillId="0" borderId="4568">
      <alignment horizontal="right" vertical="center"/>
      <protection locked="0"/>
    </xf>
    <xf numFmtId="233" fontId="35" fillId="0" borderId="4568">
      <alignment horizontal="right" vertical="center"/>
      <protection locked="0"/>
    </xf>
    <xf numFmtId="235" fontId="35" fillId="0" borderId="4568">
      <alignment horizontal="right" vertical="center"/>
      <protection locked="0"/>
    </xf>
    <xf numFmtId="0" fontId="95" fillId="0" borderId="4555" applyNumberFormat="0" applyFill="0" applyAlignment="0" applyProtection="0"/>
    <xf numFmtId="232"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3" fontId="79" fillId="10" borderId="4494" applyFont="0" applyAlignment="0" applyProtection="0"/>
    <xf numFmtId="0" fontId="103" fillId="38" borderId="4557"/>
    <xf numFmtId="244" fontId="85" fillId="0" borderId="4570"/>
    <xf numFmtId="244" fontId="85" fillId="0" borderId="4558"/>
    <xf numFmtId="0" fontId="88" fillId="0" borderId="4542"/>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44" fontId="85" fillId="0" borderId="4546"/>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3439">
      <alignment horizontal="center"/>
    </xf>
    <xf numFmtId="261" fontId="48" fillId="0" borderId="4500"/>
    <xf numFmtId="240" fontId="26" fillId="0" borderId="4566" applyFill="0"/>
    <xf numFmtId="240" fontId="26" fillId="0" borderId="4554" applyFill="0"/>
    <xf numFmtId="187"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02" applyNumberFormat="0" applyFill="0" applyAlignment="0" applyProtection="0"/>
    <xf numFmtId="232" fontId="35" fillId="0" borderId="4503">
      <alignment horizontal="center" vertical="center"/>
      <protection locked="0"/>
    </xf>
    <xf numFmtId="15" fontId="35" fillId="0" borderId="4503">
      <alignment horizontal="center" vertical="center"/>
      <protection locked="0"/>
    </xf>
    <xf numFmtId="233" fontId="35" fillId="0" borderId="4503">
      <alignment horizontal="center" vertical="center"/>
      <protection locked="0"/>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0" fontId="35" fillId="0" borderId="4503">
      <alignment vertical="center"/>
      <protection locked="0"/>
    </xf>
    <xf numFmtId="232" fontId="35" fillId="0" borderId="4503">
      <alignment horizontal="right" vertical="center"/>
      <protection locked="0"/>
    </xf>
    <xf numFmtId="237" fontId="35" fillId="0" borderId="4503">
      <alignment horizontal="right" vertical="center"/>
      <protection locked="0"/>
    </xf>
    <xf numFmtId="233"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49" fontId="100" fillId="41" borderId="4494">
      <alignment horizontal="center"/>
    </xf>
    <xf numFmtId="0" fontId="103" fillId="38" borderId="4504"/>
    <xf numFmtId="0" fontId="104" fillId="43" borderId="4494" applyProtection="0"/>
    <xf numFmtId="1" fontId="109" fillId="9" borderId="4505"/>
    <xf numFmtId="244" fontId="85" fillId="0" borderId="4506"/>
    <xf numFmtId="0" fontId="80" fillId="0" borderId="4507"/>
    <xf numFmtId="8" fontId="141" fillId="0" borderId="4509">
      <protection locked="0"/>
    </xf>
    <xf numFmtId="175" fontId="3" fillId="9" borderId="4542" applyNumberFormat="0" applyFont="0" applyBorder="0" applyAlignment="0">
      <alignment horizontal="centerContinuous"/>
    </xf>
    <xf numFmtId="246" fontId="48" fillId="0" borderId="4500"/>
    <xf numFmtId="247" fontId="48" fillId="0" borderId="4500"/>
    <xf numFmtId="248" fontId="48" fillId="0" borderId="4500"/>
    <xf numFmtId="0" fontId="85" fillId="0" borderId="4560"/>
    <xf numFmtId="250" fontId="48" fillId="0" borderId="4500"/>
    <xf numFmtId="253" fontId="48" fillId="0" borderId="4500"/>
    <xf numFmtId="254" fontId="48" fillId="0" borderId="4500"/>
    <xf numFmtId="168" fontId="3" fillId="8" borderId="3439" applyNumberFormat="0" applyFont="0" applyBorder="0" applyAlignment="0" applyProtection="0"/>
    <xf numFmtId="261" fontId="48" fillId="0" borderId="4500"/>
    <xf numFmtId="265" fontId="48" fillId="0" borderId="4500"/>
    <xf numFmtId="266" fontId="48" fillId="0" borderId="4500"/>
    <xf numFmtId="0" fontId="110" fillId="43" borderId="3439" applyNumberFormat="0" applyFont="0" applyAlignment="0" applyProtection="0"/>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0" fontId="116" fillId="48" borderId="4499" applyNumberFormat="0" applyAlignment="0" applyProtection="0"/>
    <xf numFmtId="0" fontId="148" fillId="0" borderId="4542">
      <alignment horizontal="left" vertical="center"/>
    </xf>
    <xf numFmtId="240" fontId="26" fillId="0" borderId="4498" applyFill="0"/>
    <xf numFmtId="274" fontId="35" fillId="0" borderId="4508"/>
    <xf numFmtId="323" fontId="3" fillId="23" borderId="4564" applyFill="0" applyBorder="0" applyAlignment="0">
      <alignment horizontal="centerContinuous"/>
    </xf>
    <xf numFmtId="0" fontId="63" fillId="0" borderId="3439">
      <alignment horizontal="centerContinuous"/>
    </xf>
    <xf numFmtId="0" fontId="85" fillId="0" borderId="4548"/>
    <xf numFmtId="172" fontId="55" fillId="9" borderId="4494">
      <alignment horizontal="right"/>
      <protection locked="0"/>
    </xf>
    <xf numFmtId="10" fontId="3" fillId="64" borderId="3439" applyNumberFormat="0" applyBorder="0" applyAlignment="0" applyProtection="0"/>
    <xf numFmtId="10" fontId="3" fillId="64" borderId="3439" applyNumberFormat="0" applyBorder="0" applyAlignment="0" applyProtection="0"/>
    <xf numFmtId="0" fontId="148" fillId="0" borderId="4553" applyNumberFormat="0" applyAlignment="0" applyProtection="0">
      <alignment horizontal="left" vertical="center"/>
    </xf>
    <xf numFmtId="0" fontId="115" fillId="18" borderId="4501" applyProtection="0">
      <alignment horizontal="right"/>
      <protection locked="0"/>
    </xf>
    <xf numFmtId="175" fontId="3" fillId="9" borderId="4542" applyNumberFormat="0" applyFont="0" applyBorder="0" applyAlignment="0">
      <alignment horizontal="centerContinuous"/>
    </xf>
    <xf numFmtId="1" fontId="3" fillId="1" borderId="4562">
      <protection locked="0"/>
    </xf>
    <xf numFmtId="8" fontId="141" fillId="0" borderId="4509">
      <protection locked="0"/>
    </xf>
    <xf numFmtId="168" fontId="3" fillId="8" borderId="4494" applyNumberFormat="0" applyFont="0" applyBorder="0" applyAlignment="0" applyProtection="0"/>
    <xf numFmtId="0" fontId="110" fillId="43" borderId="4494" applyNumberFormat="0" applyFont="0" applyAlignment="0" applyProtection="0"/>
    <xf numFmtId="0" fontId="148" fillId="0" borderId="4540" applyNumberFormat="0" applyAlignment="0" applyProtection="0">
      <alignment horizontal="left" vertical="center"/>
    </xf>
    <xf numFmtId="0" fontId="148" fillId="0" borderId="4542">
      <alignment horizontal="left" vertical="center"/>
    </xf>
    <xf numFmtId="0" fontId="147" fillId="10" borderId="4494">
      <alignment horizontal="right"/>
    </xf>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323" fontId="3" fillId="23" borderId="4539" applyFill="0" applyBorder="0" applyAlignment="0">
      <alignment horizontal="centerContinuous"/>
    </xf>
    <xf numFmtId="10" fontId="3" fillId="57" borderId="4494" applyNumberFormat="0" applyFont="0" applyBorder="0" applyAlignment="0" applyProtection="0">
      <protection locked="0"/>
    </xf>
    <xf numFmtId="0" fontId="63" fillId="0" borderId="4494">
      <alignment horizontal="centerContinuous"/>
    </xf>
    <xf numFmtId="309" fontId="156" fillId="6" borderId="4494"/>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0" fontId="85" fillId="0" borderId="4510"/>
    <xf numFmtId="235" fontId="35" fillId="0" borderId="4568">
      <alignment horizontal="right" vertical="center"/>
      <protection locked="0"/>
    </xf>
    <xf numFmtId="49" fontId="100" fillId="41" borderId="3439">
      <alignment horizontal="center"/>
    </xf>
    <xf numFmtId="0" fontId="103" fillId="38" borderId="4569"/>
    <xf numFmtId="0" fontId="104" fillId="43" borderId="3439" applyProtection="0"/>
    <xf numFmtId="244" fontId="85" fillId="0" borderId="4570"/>
    <xf numFmtId="274" fontId="35" fillId="0" borderId="4571"/>
    <xf numFmtId="0" fontId="147" fillId="10" borderId="3439">
      <alignment horizontal="right"/>
    </xf>
    <xf numFmtId="309" fontId="156" fillId="6" borderId="3439"/>
    <xf numFmtId="0" fontId="85" fillId="0" borderId="4572"/>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 fontId="3" fillId="1" borderId="4562">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44" fontId="85" fillId="0" borderId="4570"/>
    <xf numFmtId="175" fontId="80" fillId="0" borderId="4513">
      <alignment vertical="center"/>
    </xf>
    <xf numFmtId="4" fontId="27" fillId="19" borderId="4561" applyNumberFormat="0" applyProtection="0">
      <alignment horizontal="left" vertical="center" indent="1"/>
    </xf>
    <xf numFmtId="9" fontId="36" fillId="71" borderId="4494" applyProtection="0">
      <alignment horizontal="right"/>
      <protection locked="0"/>
    </xf>
    <xf numFmtId="311" fontId="219" fillId="0" borderId="4538" applyBorder="0">
      <protection locked="0"/>
    </xf>
    <xf numFmtId="0" fontId="59" fillId="74" borderId="4521">
      <alignment horizontal="left" vertical="center" wrapText="1"/>
    </xf>
    <xf numFmtId="1" fontId="3" fillId="1" borderId="4537">
      <protection locked="0"/>
    </xf>
    <xf numFmtId="0" fontId="35" fillId="0" borderId="4501" applyNumberFormat="0" applyFill="0" applyAlignment="0" applyProtection="0"/>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0" fontId="148" fillId="0" borderId="4497" applyNumberFormat="0" applyAlignment="0" applyProtection="0">
      <alignment horizontal="left" vertical="center"/>
    </xf>
    <xf numFmtId="236" fontId="35" fillId="0" borderId="4556">
      <alignment horizontal="center"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69"/>
    <xf numFmtId="0" fontId="103" fillId="38" borderId="4557"/>
    <xf numFmtId="244" fontId="85" fillId="0" borderId="4558"/>
    <xf numFmtId="274" fontId="35" fillId="0" borderId="4559"/>
    <xf numFmtId="185" fontId="47" fillId="57" borderId="3439" applyFont="0" applyFill="0" applyBorder="0" applyAlignment="0" applyProtection="0">
      <protection locked="0"/>
    </xf>
    <xf numFmtId="0" fontId="85" fillId="0" borderId="4560"/>
    <xf numFmtId="311" fontId="219" fillId="0" borderId="4551" applyBorder="0">
      <protection locked="0"/>
    </xf>
    <xf numFmtId="323" fontId="3" fillId="23" borderId="4496" applyFill="0" applyBorder="0" applyAlignment="0">
      <alignment horizontal="centerContinuous"/>
    </xf>
    <xf numFmtId="0" fontId="35" fillId="0" borderId="4568">
      <alignment vertical="center"/>
      <protection locked="0"/>
    </xf>
    <xf numFmtId="237"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49" fontId="36" fillId="0" borderId="4514"/>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0" fontId="118" fillId="21" borderId="3439"/>
    <xf numFmtId="49" fontId="253" fillId="47" borderId="4494">
      <alignment horizontal="center"/>
    </xf>
    <xf numFmtId="175" fontId="43" fillId="0" borderId="4494" applyBorder="0"/>
    <xf numFmtId="175" fontId="46" fillId="0" borderId="4494"/>
    <xf numFmtId="4" fontId="27" fillId="19" borderId="4549" applyNumberFormat="0" applyProtection="0">
      <alignment horizontal="left" vertical="center" indent="1"/>
    </xf>
    <xf numFmtId="4" fontId="27" fillId="19" borderId="4573" applyNumberFormat="0" applyProtection="0">
      <alignment horizontal="left" vertical="center" indent="1"/>
    </xf>
    <xf numFmtId="3" fontId="212" fillId="0" borderId="4515"/>
    <xf numFmtId="3" fontId="212" fillId="0" borderId="4515"/>
    <xf numFmtId="0" fontId="48" fillId="0" borderId="4516" applyNumberFormat="0" applyAlignment="0">
      <alignment vertical="center"/>
      <protection locked="0"/>
    </xf>
    <xf numFmtId="327" fontId="48" fillId="69" borderId="4516" applyNumberFormat="0" applyAlignment="0">
      <alignment vertical="center"/>
      <protection locked="0"/>
    </xf>
    <xf numFmtId="15" fontId="35" fillId="0" borderId="4568">
      <alignment horizontal="center"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4" fontId="27" fillId="19" borderId="4549" applyNumberFormat="0" applyProtection="0">
      <alignment horizontal="left" vertical="center" indent="1"/>
    </xf>
    <xf numFmtId="3" fontId="217" fillId="10" borderId="4520" applyBorder="0">
      <alignment vertical="center"/>
    </xf>
    <xf numFmtId="0" fontId="95" fillId="0" borderId="4543" applyNumberFormat="0" applyFill="0" applyAlignment="0" applyProtection="0"/>
    <xf numFmtId="232" fontId="35" fillId="0" borderId="4544">
      <alignment horizontal="center" vertical="center"/>
      <protection locked="0"/>
    </xf>
    <xf numFmtId="311" fontId="219" fillId="0" borderId="4495" applyBorder="0">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0" fontId="59" fillId="74" borderId="4521">
      <alignment horizontal="left" vertical="center" wrapText="1"/>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1" fontId="3" fillId="1" borderId="4493">
      <protection locked="0"/>
    </xf>
    <xf numFmtId="0" fontId="103" fillId="38" borderId="4545"/>
    <xf numFmtId="311" fontId="219" fillId="0" borderId="4538" applyBorder="0">
      <protection locked="0"/>
    </xf>
    <xf numFmtId="0" fontId="85" fillId="0" borderId="456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0" fontId="103" fillId="38" borderId="4545"/>
    <xf numFmtId="250" fontId="48" fillId="0" borderId="4500"/>
    <xf numFmtId="244" fontId="85" fillId="0" borderId="4546"/>
    <xf numFmtId="274" fontId="35" fillId="0" borderId="4559"/>
    <xf numFmtId="274" fontId="35" fillId="0" borderId="4547"/>
    <xf numFmtId="8" fontId="141" fillId="0" borderId="4509">
      <protection locked="0"/>
    </xf>
    <xf numFmtId="0" fontId="85" fillId="0" borderId="4548"/>
    <xf numFmtId="49" fontId="36" fillId="0" borderId="4514"/>
    <xf numFmtId="311" fontId="219" fillId="0" borderId="4563" applyBorder="0">
      <protection locked="0"/>
    </xf>
    <xf numFmtId="237" fontId="35" fillId="0" borderId="4556">
      <alignment horizontal="right" vertical="center"/>
      <protection locked="0"/>
    </xf>
    <xf numFmtId="175" fontId="40" fillId="0" borderId="4443">
      <protection locked="0"/>
    </xf>
    <xf numFmtId="1" fontId="3" fillId="1" borderId="4550">
      <protection locked="0"/>
    </xf>
    <xf numFmtId="4" fontId="27" fillId="10" borderId="4522" applyNumberFormat="0" applyProtection="0">
      <alignment vertical="center"/>
    </xf>
    <xf numFmtId="4" fontId="28" fillId="10" borderId="4522" applyNumberFormat="0" applyProtection="0">
      <alignment vertical="center"/>
    </xf>
    <xf numFmtId="4" fontId="29" fillId="10" borderId="4522" applyNumberFormat="0" applyProtection="0">
      <alignment horizontal="left" vertical="center" indent="1"/>
    </xf>
    <xf numFmtId="4" fontId="29" fillId="12" borderId="4522" applyNumberFormat="0" applyProtection="0">
      <alignment horizontal="right" vertical="center"/>
    </xf>
    <xf numFmtId="4" fontId="29" fillId="13" borderId="4522" applyNumberFormat="0" applyProtection="0">
      <alignment horizontal="right" vertical="center"/>
    </xf>
    <xf numFmtId="4" fontId="29" fillId="14" borderId="4522" applyNumberFormat="0" applyProtection="0">
      <alignment horizontal="right" vertical="center"/>
    </xf>
    <xf numFmtId="4" fontId="29" fillId="8" borderId="4522" applyNumberFormat="0" applyProtection="0">
      <alignment horizontal="right" vertical="center"/>
    </xf>
    <xf numFmtId="4" fontId="29" fillId="15" borderId="4522" applyNumberFormat="0" applyProtection="0">
      <alignment horizontal="right" vertical="center"/>
    </xf>
    <xf numFmtId="4" fontId="29" fillId="6" borderId="4522" applyNumberFormat="0" applyProtection="0">
      <alignment horizontal="right" vertical="center"/>
    </xf>
    <xf numFmtId="4" fontId="29" fillId="16" borderId="4522" applyNumberFormat="0" applyProtection="0">
      <alignment horizontal="right" vertical="center"/>
    </xf>
    <xf numFmtId="4" fontId="29" fillId="17" borderId="4522" applyNumberFormat="0" applyProtection="0">
      <alignment horizontal="right" vertical="center"/>
    </xf>
    <xf numFmtId="4" fontId="29" fillId="18" borderId="4522" applyNumberFormat="0" applyProtection="0">
      <alignment horizontal="right" vertical="center"/>
    </xf>
    <xf numFmtId="4" fontId="29" fillId="20" borderId="4522" applyNumberFormat="0" applyProtection="0">
      <alignment horizontal="right" vertical="center"/>
    </xf>
    <xf numFmtId="4" fontId="29" fillId="21" borderId="4522" applyNumberFormat="0" applyProtection="0">
      <alignment vertical="center"/>
    </xf>
    <xf numFmtId="4" fontId="31" fillId="21" borderId="4522" applyNumberFormat="0" applyProtection="0">
      <alignment vertical="center"/>
    </xf>
    <xf numFmtId="4" fontId="27" fillId="20" borderId="4523" applyNumberFormat="0" applyProtection="0">
      <alignment horizontal="left" vertical="center" indent="1"/>
    </xf>
    <xf numFmtId="4" fontId="29" fillId="21" borderId="4522" applyNumberFormat="0" applyProtection="0">
      <alignment horizontal="right" vertical="center"/>
    </xf>
    <xf numFmtId="4" fontId="31" fillId="21" borderId="4522" applyNumberFormat="0" applyProtection="0">
      <alignment horizontal="right" vertical="center"/>
    </xf>
    <xf numFmtId="4" fontId="27" fillId="20" borderId="4522" applyNumberFormat="0" applyProtection="0">
      <alignment horizontal="left" vertical="center" indent="1"/>
    </xf>
    <xf numFmtId="4" fontId="32" fillId="22" borderId="4523" applyNumberFormat="0" applyProtection="0">
      <alignment horizontal="left" vertical="center" indent="1"/>
    </xf>
    <xf numFmtId="4" fontId="33" fillId="21" borderId="4522" applyNumberFormat="0" applyProtection="0">
      <alignment horizontal="right" vertical="center"/>
    </xf>
    <xf numFmtId="0" fontId="56" fillId="31" borderId="4492" applyNumberFormat="0" applyFont="0" applyAlignment="0" applyProtection="0"/>
    <xf numFmtId="0" fontId="95" fillId="0" borderId="4567" applyNumberFormat="0" applyFill="0" applyAlignment="0" applyProtection="0"/>
    <xf numFmtId="0" fontId="3" fillId="11" borderId="4499" applyNumberFormat="0">
      <alignment horizontal="left" vertical="center"/>
    </xf>
    <xf numFmtId="4" fontId="27" fillId="19" borderId="4382" applyNumberFormat="0" applyProtection="0">
      <alignment horizontal="left" vertical="center" indent="1"/>
    </xf>
    <xf numFmtId="270" fontId="115" fillId="46" borderId="4501">
      <protection hidden="1"/>
    </xf>
    <xf numFmtId="49" fontId="100" fillId="47" borderId="4494">
      <alignment horizontal="center"/>
    </xf>
    <xf numFmtId="0" fontId="118" fillId="21" borderId="4494"/>
    <xf numFmtId="274" fontId="35" fillId="0" borderId="4547"/>
    <xf numFmtId="49" fontId="36" fillId="0" borderId="4514"/>
    <xf numFmtId="237" fontId="35" fillId="0" borderId="4568">
      <alignment horizontal="right" vertical="center"/>
      <protection locked="0"/>
    </xf>
    <xf numFmtId="0" fontId="35" fillId="0" borderId="4556">
      <alignment vertical="center"/>
      <protection locked="0"/>
    </xf>
    <xf numFmtId="311" fontId="219" fillId="0" borderId="4495" applyBorder="0">
      <protection locked="0"/>
    </xf>
    <xf numFmtId="49" fontId="100" fillId="41" borderId="4494">
      <alignment horizontal="center"/>
    </xf>
    <xf numFmtId="235" fontId="35" fillId="0" borderId="4556">
      <alignment horizontal="center" vertical="center"/>
      <protection locked="0"/>
    </xf>
    <xf numFmtId="187"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202" fontId="115" fillId="18" borderId="4501">
      <alignment horizontal="right"/>
      <protection hidden="1"/>
    </xf>
    <xf numFmtId="1" fontId="109" fillId="9" borderId="4505"/>
    <xf numFmtId="0" fontId="80" fillId="0" borderId="4507"/>
    <xf numFmtId="246" fontId="48" fillId="0" borderId="4500"/>
    <xf numFmtId="247" fontId="48" fillId="0" borderId="4500"/>
    <xf numFmtId="248" fontId="48" fillId="0" borderId="4500"/>
    <xf numFmtId="250" fontId="48" fillId="0" borderId="4500"/>
    <xf numFmtId="253" fontId="48" fillId="0" borderId="4500"/>
    <xf numFmtId="254" fontId="48" fillId="0" borderId="4500"/>
    <xf numFmtId="261" fontId="48" fillId="0" borderId="4500"/>
    <xf numFmtId="265" fontId="48" fillId="0" borderId="4500"/>
    <xf numFmtId="266" fontId="48" fillId="0" borderId="4500"/>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0" fontId="116" fillId="48" borderId="4499" applyNumberFormat="0" applyAlignment="0" applyProtection="0"/>
    <xf numFmtId="8" fontId="141" fillId="0" borderId="4509">
      <protection locked="0"/>
    </xf>
    <xf numFmtId="0" fontId="3" fillId="0" borderId="4500" applyNumberFormat="0" applyBorder="0"/>
    <xf numFmtId="171" fontId="63" fillId="0" borderId="4500">
      <alignment horizontal="right"/>
    </xf>
    <xf numFmtId="233" fontId="35" fillId="0" borderId="4568">
      <alignment horizontal="right" vertical="center"/>
      <protection locked="0"/>
    </xf>
    <xf numFmtId="236" fontId="35" fillId="0" borderId="4568">
      <alignment horizontal="right" vertical="center"/>
      <protection locked="0"/>
    </xf>
    <xf numFmtId="10" fontId="3" fillId="57" borderId="3439" applyNumberFormat="0" applyFont="0" applyBorder="0" applyAlignment="0" applyProtection="0">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175" fontId="80" fillId="0" borderId="4513">
      <alignment vertical="center"/>
    </xf>
    <xf numFmtId="232" fontId="35" fillId="0" borderId="4556">
      <alignment horizontal="right" vertical="center"/>
      <protection locked="0"/>
    </xf>
    <xf numFmtId="237" fontId="35" fillId="0" borderId="4556">
      <alignment horizontal="right" vertical="center"/>
      <protection locked="0"/>
    </xf>
    <xf numFmtId="49" fontId="36" fillId="0" borderId="4514"/>
    <xf numFmtId="233" fontId="35" fillId="0" borderId="4568">
      <alignment horizontal="center" vertical="center"/>
      <protection locked="0"/>
    </xf>
    <xf numFmtId="3" fontId="212" fillId="0" borderId="4515"/>
    <xf numFmtId="3" fontId="212" fillId="0" borderId="4515"/>
    <xf numFmtId="0" fontId="48" fillId="0" borderId="4516" applyNumberFormat="0" applyAlignment="0">
      <alignment vertical="center"/>
      <protection locked="0"/>
    </xf>
    <xf numFmtId="327" fontId="48" fillId="69" borderId="4516" applyNumberFormat="0" applyAlignment="0">
      <alignment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3" fontId="217" fillId="10" borderId="4520" applyBorder="0">
      <alignment vertical="center"/>
    </xf>
    <xf numFmtId="15" fontId="35" fillId="0" borderId="4544">
      <alignment horizontal="center" vertical="center"/>
      <protection locked="0"/>
    </xf>
    <xf numFmtId="311" fontId="219" fillId="0" borderId="4495" applyBorder="0">
      <protection locked="0"/>
    </xf>
    <xf numFmtId="0" fontId="59" fillId="74" borderId="4521">
      <alignment horizontal="left" vertical="center" wrapText="1"/>
    </xf>
    <xf numFmtId="274" fontId="35" fillId="0" borderId="4559"/>
    <xf numFmtId="4" fontId="27" fillId="19" borderId="4524" applyNumberFormat="0" applyProtection="0">
      <alignment horizontal="left" vertical="center" indent="1"/>
    </xf>
    <xf numFmtId="274" fontId="35" fillId="0" borderId="4559"/>
    <xf numFmtId="323" fontId="3" fillId="23" borderId="4552" applyFill="0" applyBorder="0" applyAlignment="0">
      <alignment horizontal="centerContinuous"/>
    </xf>
    <xf numFmtId="232" fontId="35" fillId="0" borderId="4556">
      <alignment horizontal="right" vertical="center"/>
      <protection locked="0"/>
    </xf>
    <xf numFmtId="0" fontId="56" fillId="31" borderId="4492" applyNumberFormat="0" applyFont="0" applyAlignment="0" applyProtection="0"/>
    <xf numFmtId="0" fontId="148" fillId="0" borderId="4565" applyNumberFormat="0" applyAlignment="0" applyProtection="0">
      <alignment horizontal="left" vertical="center"/>
    </xf>
    <xf numFmtId="269" fontId="115" fillId="45" borderId="4501">
      <protection hidden="1"/>
    </xf>
    <xf numFmtId="271" fontId="115" fillId="18" borderId="4501">
      <alignment horizontal="right"/>
    </xf>
    <xf numFmtId="240" fontId="26" fillId="0" borderId="4541" applyFill="0"/>
    <xf numFmtId="246" fontId="48" fillId="0" borderId="4500"/>
    <xf numFmtId="250" fontId="48" fillId="0" borderId="4500"/>
    <xf numFmtId="261" fontId="48" fillId="0" borderId="4500"/>
    <xf numFmtId="234" fontId="35" fillId="0" borderId="4568">
      <alignment horizontal="right" vertical="center"/>
      <protection locked="0"/>
    </xf>
    <xf numFmtId="0" fontId="148" fillId="0" borderId="4497" applyNumberFormat="0" applyAlignment="0" applyProtection="0">
      <alignment horizontal="left" vertical="center"/>
    </xf>
    <xf numFmtId="323" fontId="3" fillId="23" borderId="4496" applyFill="0" applyBorder="0" applyAlignment="0">
      <alignment horizontal="centerContinuous"/>
    </xf>
    <xf numFmtId="233" fontId="35" fillId="0" borderId="4544">
      <alignment horizontal="center" vertical="center"/>
      <protection locked="0"/>
    </xf>
    <xf numFmtId="311" fontId="219" fillId="0" borderId="4551" applyBorder="0">
      <protection locked="0"/>
    </xf>
    <xf numFmtId="233" fontId="35" fillId="0" borderId="4556">
      <alignment horizontal="center" vertical="center"/>
      <protection locked="0"/>
    </xf>
    <xf numFmtId="202" fontId="115" fillId="18" borderId="4501">
      <alignment horizontal="right"/>
      <protection hidden="1"/>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0" fontId="35" fillId="0" borderId="4503">
      <alignment vertical="center"/>
      <protection locked="0"/>
    </xf>
    <xf numFmtId="232" fontId="35" fillId="0" borderId="4503">
      <alignment horizontal="right" vertical="center"/>
      <protection locked="0"/>
    </xf>
    <xf numFmtId="237" fontId="35" fillId="0" borderId="4503">
      <alignment horizontal="right" vertical="center"/>
      <protection locked="0"/>
    </xf>
    <xf numFmtId="233"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0" fontId="103" fillId="38" borderId="4504"/>
    <xf numFmtId="0" fontId="35" fillId="0" borderId="4568">
      <alignment vertical="center"/>
      <protection locked="0"/>
    </xf>
    <xf numFmtId="244" fontId="85" fillId="0" borderId="4506"/>
    <xf numFmtId="274" fontId="35" fillId="0" borderId="4508"/>
    <xf numFmtId="0" fontId="147" fillId="10" borderId="3439">
      <alignment horizontal="right"/>
    </xf>
    <xf numFmtId="0" fontId="85" fillId="0" borderId="4510"/>
    <xf numFmtId="311" fontId="219" fillId="0" borderId="4526" applyBorder="0">
      <protection locked="0"/>
    </xf>
    <xf numFmtId="1" fontId="3" fillId="1" borderId="4525">
      <protection locked="0"/>
    </xf>
    <xf numFmtId="172" fontId="55" fillId="9" borderId="3439">
      <alignment horizontal="right"/>
      <protection locked="0"/>
    </xf>
    <xf numFmtId="0" fontId="95" fillId="0" borderId="4530" applyNumberFormat="0" applyFill="0" applyAlignment="0" applyProtection="0"/>
    <xf numFmtId="232"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0" fontId="35" fillId="0" borderId="4531">
      <alignment vertical="center"/>
      <protection locked="0"/>
    </xf>
    <xf numFmtId="232" fontId="35" fillId="0" borderId="4531">
      <alignment horizontal="right" vertical="center"/>
      <protection locked="0"/>
    </xf>
    <xf numFmtId="237" fontId="35" fillId="0" borderId="4531">
      <alignment horizontal="right" vertical="center"/>
      <protection locked="0"/>
    </xf>
    <xf numFmtId="233"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0" fontId="103" fillId="38" borderId="4532"/>
    <xf numFmtId="244" fontId="85" fillId="0" borderId="4533"/>
    <xf numFmtId="274" fontId="35" fillId="0" borderId="4534"/>
    <xf numFmtId="0" fontId="85" fillId="0" borderId="4535"/>
    <xf numFmtId="237"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103" fillId="38" borderId="4569"/>
    <xf numFmtId="244" fontId="85" fillId="0" borderId="4570"/>
    <xf numFmtId="232" fontId="35" fillId="0" borderId="4568">
      <alignment horizontal="center" vertical="center"/>
      <protection locked="0"/>
    </xf>
    <xf numFmtId="235" fontId="35" fillId="0" borderId="4568">
      <alignment horizontal="center" vertical="center"/>
      <protection locked="0"/>
    </xf>
    <xf numFmtId="311" fontId="219" fillId="0" borderId="4526" applyBorder="0">
      <protection locked="0"/>
    </xf>
    <xf numFmtId="0" fontId="103" fillId="38" borderId="4569"/>
    <xf numFmtId="233" fontId="35" fillId="0" borderId="4556">
      <alignment horizontal="right" vertical="center"/>
      <protection locked="0"/>
    </xf>
    <xf numFmtId="235" fontId="35" fillId="0" borderId="4556">
      <alignment horizontal="right" vertical="center"/>
      <protection locked="0"/>
    </xf>
    <xf numFmtId="0" fontId="103" fillId="38" borderId="4557"/>
    <xf numFmtId="236" fontId="35" fillId="0" borderId="4544">
      <alignment horizontal="right" vertical="center"/>
      <protection locked="0"/>
    </xf>
    <xf numFmtId="0" fontId="85" fillId="0" borderId="4560"/>
    <xf numFmtId="4" fontId="27" fillId="19" borderId="4536" applyNumberFormat="0" applyProtection="0">
      <alignment horizontal="left" vertical="center" indent="1"/>
    </xf>
    <xf numFmtId="234" fontId="35" fillId="0" borderId="4556">
      <alignment horizontal="center" vertical="center"/>
      <protection locked="0"/>
    </xf>
    <xf numFmtId="0" fontId="35" fillId="0" borderId="4556">
      <alignment vertical="center"/>
      <protection locked="0"/>
    </xf>
    <xf numFmtId="244" fontId="85" fillId="0" borderId="4570"/>
    <xf numFmtId="233" fontId="35" fillId="0" borderId="4556">
      <alignment horizontal="right" vertical="center"/>
      <protection locked="0"/>
    </xf>
    <xf numFmtId="15" fontId="35" fillId="0" borderId="4556">
      <alignment horizontal="center" vertical="center"/>
      <protection locked="0"/>
    </xf>
    <xf numFmtId="0" fontId="95" fillId="0" borderId="4530" applyNumberFormat="0" applyFill="0" applyAlignment="0" applyProtection="0"/>
    <xf numFmtId="232"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0" fontId="35" fillId="0" borderId="4531">
      <alignment vertical="center"/>
      <protection locked="0"/>
    </xf>
    <xf numFmtId="232" fontId="35" fillId="0" borderId="4531">
      <alignment horizontal="right" vertical="center"/>
      <protection locked="0"/>
    </xf>
    <xf numFmtId="237" fontId="35" fillId="0" borderId="4531">
      <alignment horizontal="right" vertical="center"/>
      <protection locked="0"/>
    </xf>
    <xf numFmtId="233"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0" fontId="103" fillId="38" borderId="4532"/>
    <xf numFmtId="232" fontId="35" fillId="0" borderId="4568">
      <alignment horizontal="right" vertical="center"/>
      <protection locked="0"/>
    </xf>
    <xf numFmtId="274" fontId="35" fillId="0" borderId="4571"/>
    <xf numFmtId="274" fontId="35" fillId="0" borderId="4534"/>
    <xf numFmtId="0" fontId="85" fillId="0" borderId="4535"/>
    <xf numFmtId="0" fontId="148" fillId="0" borderId="4528" applyNumberFormat="0" applyAlignment="0" applyProtection="0">
      <alignment horizontal="left" vertical="center"/>
    </xf>
    <xf numFmtId="323" fontId="3" fillId="23" borderId="4527" applyFill="0" applyBorder="0" applyAlignment="0">
      <alignment horizontal="centerContinuous"/>
    </xf>
    <xf numFmtId="311" fontId="219" fillId="0" borderId="4526" applyBorder="0">
      <protection locked="0"/>
    </xf>
    <xf numFmtId="0" fontId="85" fillId="0" borderId="4572"/>
    <xf numFmtId="0" fontId="95" fillId="0" borderId="4567" applyNumberFormat="0" applyFill="0" applyAlignment="0" applyProtection="0"/>
    <xf numFmtId="237" fontId="35" fillId="0" borderId="4568">
      <alignment horizontal="right" vertical="center"/>
      <protection locked="0"/>
    </xf>
    <xf numFmtId="0" fontId="115" fillId="18" borderId="4501" applyProtection="0">
      <alignment horizontal="right"/>
      <protection locked="0"/>
    </xf>
    <xf numFmtId="311" fontId="219" fillId="0" borderId="4538" applyBorder="0">
      <protection locked="0"/>
    </xf>
    <xf numFmtId="0" fontId="59" fillId="74" borderId="4521">
      <alignment horizontal="left" vertical="center" wrapText="1"/>
    </xf>
    <xf numFmtId="244" fontId="85" fillId="0" borderId="4558"/>
    <xf numFmtId="234" fontId="35" fillId="0" borderId="4556">
      <alignment horizontal="center" vertical="center"/>
      <protection locked="0"/>
    </xf>
    <xf numFmtId="4" fontId="27" fillId="19" borderId="4549" applyNumberFormat="0" applyProtection="0">
      <alignment horizontal="left" vertical="center" indent="1"/>
    </xf>
    <xf numFmtId="0" fontId="95" fillId="0" borderId="4567"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40" fontId="26" fillId="0" borderId="4541" applyFill="0"/>
    <xf numFmtId="274" fontId="35" fillId="0" borderId="4547"/>
    <xf numFmtId="0" fontId="85" fillId="0" borderId="4548"/>
    <xf numFmtId="0" fontId="148" fillId="0" borderId="4540" applyNumberFormat="0" applyAlignment="0" applyProtection="0">
      <alignment horizontal="left" vertical="center"/>
    </xf>
    <xf numFmtId="323" fontId="3" fillId="23" borderId="4539" applyFill="0" applyBorder="0" applyAlignment="0">
      <alignment horizontal="centerContinuous"/>
    </xf>
    <xf numFmtId="311" fontId="219" fillId="0" borderId="4538" applyBorder="0">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44" fontId="85" fillId="0" borderId="4558"/>
    <xf numFmtId="274" fontId="35" fillId="0" borderId="4559"/>
    <xf numFmtId="0" fontId="85" fillId="0" borderId="4560"/>
    <xf numFmtId="0" fontId="148" fillId="0" borderId="4565" applyNumberFormat="0" applyAlignment="0" applyProtection="0">
      <alignment horizontal="left" vertical="center"/>
    </xf>
    <xf numFmtId="311" fontId="219" fillId="0" borderId="4563" applyBorder="0">
      <protection locked="0"/>
    </xf>
    <xf numFmtId="4" fontId="27" fillId="19" borderId="4573" applyNumberFormat="0" applyProtection="0">
      <alignment horizontal="left" vertical="center" indent="1"/>
    </xf>
    <xf numFmtId="311" fontId="219" fillId="0" borderId="4551" applyBorder="0">
      <protection locked="0"/>
    </xf>
    <xf numFmtId="274" fontId="35" fillId="0" borderId="4571"/>
    <xf numFmtId="232" fontId="35" fillId="0" borderId="4556">
      <alignment horizontal="right" vertical="center"/>
      <protection locked="0"/>
    </xf>
    <xf numFmtId="4" fontId="27" fillId="19" borderId="4561" applyNumberFormat="0" applyProtection="0">
      <alignment horizontal="left" vertical="center" indent="1"/>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40" fontId="26" fillId="0" borderId="4554" applyFill="0"/>
    <xf numFmtId="274" fontId="35" fillId="0" borderId="4559"/>
    <xf numFmtId="0" fontId="85" fillId="0" borderId="4560"/>
    <xf numFmtId="0" fontId="148" fillId="0" borderId="4553" applyNumberFormat="0" applyAlignment="0" applyProtection="0">
      <alignment horizontal="left" vertical="center"/>
    </xf>
    <xf numFmtId="323" fontId="3" fillId="23" borderId="4552" applyFill="0" applyBorder="0" applyAlignment="0">
      <alignment horizontal="centerContinuous"/>
    </xf>
    <xf numFmtId="311" fontId="219" fillId="0" borderId="4551" applyBorder="0">
      <protection locked="0"/>
    </xf>
    <xf numFmtId="0" fontId="35" fillId="0" borderId="3439" applyFill="0">
      <alignment horizontal="center" vertical="center"/>
    </xf>
    <xf numFmtId="4" fontId="27" fillId="19" borderId="4573" applyNumberFormat="0" applyProtection="0">
      <alignment horizontal="left" vertical="center" indent="1"/>
    </xf>
    <xf numFmtId="311" fontId="219" fillId="0" borderId="4551" applyBorder="0">
      <protection locked="0"/>
    </xf>
    <xf numFmtId="4" fontId="27" fillId="19" borderId="4561" applyNumberFormat="0" applyProtection="0">
      <alignment horizontal="left" vertical="center" indent="1"/>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74" fontId="35" fillId="0" borderId="4559"/>
    <xf numFmtId="0" fontId="85" fillId="0" borderId="4560"/>
    <xf numFmtId="10" fontId="3" fillId="64" borderId="3439" applyNumberFormat="0" applyBorder="0" applyAlignment="0" applyProtection="0"/>
    <xf numFmtId="311" fontId="219" fillId="0" borderId="4551" applyBorder="0">
      <protection locked="0"/>
    </xf>
    <xf numFmtId="274" fontId="35" fillId="0" borderId="4571"/>
    <xf numFmtId="311"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7"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74" fontId="35" fillId="0" borderId="4571"/>
    <xf numFmtId="0" fontId="85" fillId="0" borderId="4572"/>
    <xf numFmtId="0" fontId="148" fillId="0" borderId="4565" applyNumberFormat="0" applyAlignment="0" applyProtection="0">
      <alignment horizontal="left" vertical="center"/>
    </xf>
    <xf numFmtId="323" fontId="3" fillId="23" borderId="4564" applyFill="0" applyBorder="0" applyAlignment="0">
      <alignment horizontal="centerContinuous"/>
    </xf>
    <xf numFmtId="311" fontId="219" fillId="0" borderId="4563" applyBorder="0">
      <protection locked="0"/>
    </xf>
    <xf numFmtId="311"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7"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40" fontId="26" fillId="0" borderId="4566" applyFill="0"/>
    <xf numFmtId="274" fontId="35" fillId="0" borderId="4571"/>
    <xf numFmtId="0" fontId="85" fillId="0" borderId="4572"/>
    <xf numFmtId="0" fontId="148" fillId="0" borderId="4565" applyNumberFormat="0" applyAlignment="0" applyProtection="0">
      <alignment horizontal="left" vertical="center"/>
    </xf>
    <xf numFmtId="323" fontId="3" fillId="23" borderId="4564" applyFill="0" applyBorder="0" applyAlignment="0">
      <alignment horizontal="centerContinuous"/>
    </xf>
    <xf numFmtId="311" fontId="219" fillId="0" borderId="4563" applyBorder="0">
      <protection locked="0"/>
    </xf>
    <xf numFmtId="244" fontId="85" fillId="0" borderId="4594"/>
    <xf numFmtId="0" fontId="85" fillId="0" borderId="4596"/>
    <xf numFmtId="274" fontId="35" fillId="0" borderId="4595"/>
    <xf numFmtId="0" fontId="103" fillId="38" borderId="4593"/>
    <xf numFmtId="236"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311" fontId="219" fillId="0" borderId="4587" applyBorder="0">
      <protection locked="0"/>
    </xf>
    <xf numFmtId="4" fontId="27" fillId="19" borderId="4597" applyNumberFormat="0" applyProtection="0">
      <alignment horizontal="left" vertical="center" indent="1"/>
    </xf>
    <xf numFmtId="1" fontId="3" fillId="1" borderId="4586">
      <protection locked="0"/>
    </xf>
    <xf numFmtId="311" fontId="219" fillId="0" borderId="4587" applyBorder="0">
      <protection locked="0"/>
    </xf>
    <xf numFmtId="323" fontId="3" fillId="23" borderId="4588" applyFill="0" applyBorder="0" applyAlignment="0">
      <alignment horizontal="centerContinuous"/>
    </xf>
    <xf numFmtId="0" fontId="148" fillId="0" borderId="4589" applyNumberFormat="0" applyAlignment="0" applyProtection="0">
      <alignment horizontal="left" vertical="center"/>
    </xf>
    <xf numFmtId="0" fontId="85" fillId="0" borderId="4596"/>
    <xf numFmtId="274" fontId="35" fillId="0" borderId="4595"/>
    <xf numFmtId="240" fontId="26" fillId="0" borderId="4590" applyFill="0"/>
    <xf numFmtId="261" fontId="48" fillId="0" borderId="3445"/>
    <xf numFmtId="250" fontId="48" fillId="0" borderId="3445"/>
    <xf numFmtId="246" fontId="48" fillId="0" borderId="3445"/>
    <xf numFmtId="244" fontId="85" fillId="0" borderId="4594"/>
    <xf numFmtId="0" fontId="103" fillId="38" borderId="4593"/>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0" fontId="103" fillId="38" borderId="4581"/>
    <xf numFmtId="244" fontId="85" fillId="0" borderId="4582"/>
    <xf numFmtId="246" fontId="48" fillId="0" borderId="3445"/>
    <xf numFmtId="250" fontId="48" fillId="0" borderId="3445"/>
    <xf numFmtId="261" fontId="48" fillId="0" borderId="3445"/>
    <xf numFmtId="240" fontId="26" fillId="0" borderId="4578" applyFill="0"/>
    <xf numFmtId="274" fontId="35" fillId="0" borderId="4583"/>
    <xf numFmtId="0" fontId="85" fillId="0" borderId="4584"/>
    <xf numFmtId="0" fontId="148" fillId="0" borderId="4577" applyNumberFormat="0" applyAlignment="0" applyProtection="0">
      <alignment horizontal="left" vertical="center"/>
    </xf>
    <xf numFmtId="323" fontId="3" fillId="23" borderId="4576" applyFill="0" applyBorder="0" applyAlignment="0">
      <alignment horizontal="centerContinuous"/>
    </xf>
    <xf numFmtId="311" fontId="219" fillId="0" borderId="4575" applyBorder="0">
      <protection locked="0"/>
    </xf>
    <xf numFmtId="1" fontId="3" fillId="1" borderId="4574">
      <protection locked="0"/>
    </xf>
    <xf numFmtId="235" fontId="35" fillId="0" borderId="4592">
      <alignment horizontal="right" vertical="center"/>
      <protection locked="0"/>
    </xf>
    <xf numFmtId="4" fontId="27" fillId="19" borderId="4585" applyNumberFormat="0" applyProtection="0">
      <alignment horizontal="left" vertical="center" indent="1"/>
    </xf>
    <xf numFmtId="311" fontId="219" fillId="0" borderId="4575" applyBorder="0">
      <protection locked="0"/>
    </xf>
    <xf numFmtId="1" fontId="3" fillId="1" borderId="4574">
      <protection locked="0"/>
    </xf>
    <xf numFmtId="3" fontId="79" fillId="10" borderId="3117" applyFont="0" applyAlignment="0" applyProtection="0"/>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0" fontId="103" fillId="38" borderId="4581"/>
    <xf numFmtId="244" fontId="85" fillId="0" borderId="4582"/>
    <xf numFmtId="49" fontId="100" fillId="47" borderId="3117">
      <alignment horizontal="center"/>
    </xf>
    <xf numFmtId="0" fontId="118" fillId="21" borderId="3117"/>
    <xf numFmtId="274" fontId="35" fillId="0" borderId="4583"/>
    <xf numFmtId="0" fontId="85" fillId="0" borderId="4584"/>
    <xf numFmtId="172" fontId="55" fillId="9" borderId="3117">
      <alignment horizontal="right"/>
      <protection locked="0"/>
    </xf>
    <xf numFmtId="185" fontId="47" fillId="57" borderId="3117" applyFont="0" applyFill="0" applyBorder="0" applyAlignment="0" applyProtection="0">
      <protection locked="0"/>
    </xf>
    <xf numFmtId="168" fontId="3" fillId="8" borderId="3117" applyNumberFormat="0" applyFont="0" applyBorder="0" applyAlignment="0" applyProtection="0"/>
    <xf numFmtId="0" fontId="110" fillId="43" borderId="3117" applyNumberFormat="0" applyFont="0" applyAlignment="0" applyProtection="0"/>
    <xf numFmtId="0" fontId="63" fillId="0" borderId="3117">
      <alignment horizontal="centerContinuous"/>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9" fontId="36" fillId="71" borderId="3117" applyProtection="0">
      <alignment horizontal="right"/>
      <protection locked="0"/>
    </xf>
    <xf numFmtId="311" fontId="219" fillId="0" borderId="4575" applyBorder="0">
      <protection locked="0"/>
    </xf>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49" fontId="253" fillId="47" borderId="3117">
      <alignment horizontal="center"/>
    </xf>
    <xf numFmtId="15" fontId="35" fillId="0" borderId="4592">
      <alignment horizontal="center" vertical="center"/>
      <protection locked="0"/>
    </xf>
    <xf numFmtId="175" fontId="43" fillId="0" borderId="3117" applyBorder="0"/>
    <xf numFmtId="175" fontId="46" fillId="0" borderId="3117"/>
    <xf numFmtId="4" fontId="27" fillId="19" borderId="4585" applyNumberFormat="0" applyProtection="0">
      <alignment horizontal="left" vertical="center" indent="1"/>
    </xf>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49" fontId="100" fillId="41" borderId="3117">
      <alignment horizontal="center"/>
    </xf>
    <xf numFmtId="0" fontId="103" fillId="38" borderId="4581"/>
    <xf numFmtId="0" fontId="104" fillId="43" borderId="3117" applyProtection="0"/>
    <xf numFmtId="240" fontId="26" fillId="0" borderId="4529" applyFill="0"/>
    <xf numFmtId="274" fontId="35" fillId="0" borderId="4583"/>
    <xf numFmtId="0" fontId="147" fillId="10" borderId="3117">
      <alignment horizontal="right"/>
    </xf>
    <xf numFmtId="10" fontId="3" fillId="57" borderId="3117" applyNumberFormat="0" applyFont="0" applyBorder="0" applyAlignment="0" applyProtection="0">
      <protection locked="0"/>
    </xf>
    <xf numFmtId="309" fontId="156" fillId="6" borderId="3117"/>
    <xf numFmtId="0" fontId="85" fillId="0" borderId="4584"/>
    <xf numFmtId="0" fontId="148" fillId="0" borderId="4577" applyNumberFormat="0" applyAlignment="0" applyProtection="0">
      <alignment horizontal="left" vertical="center"/>
    </xf>
    <xf numFmtId="323" fontId="3" fillId="23" borderId="4576" applyFill="0" applyBorder="0" applyAlignment="0">
      <alignment horizontal="centerContinuous"/>
    </xf>
    <xf numFmtId="311" fontId="219" fillId="0" borderId="4575" applyBorder="0">
      <protection locked="0"/>
    </xf>
    <xf numFmtId="311" fontId="219" fillId="0" borderId="4587" applyBorder="0">
      <protection locked="0"/>
    </xf>
    <xf numFmtId="4" fontId="27" fillId="19" borderId="4597" applyNumberFormat="0" applyProtection="0">
      <alignment horizontal="left" vertical="center" indent="1"/>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0" fontId="26" fillId="0" borderId="4243" applyFill="0"/>
    <xf numFmtId="274" fontId="35" fillId="0" borderId="4595"/>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46" fontId="48" fillId="0" borderId="3445"/>
    <xf numFmtId="250" fontId="48" fillId="0" borderId="3445"/>
    <xf numFmtId="261" fontId="48" fillId="0" borderId="3445"/>
    <xf numFmtId="240" fontId="26" fillId="0" borderId="4590" applyFill="0"/>
    <xf numFmtId="274" fontId="35" fillId="0" borderId="4595"/>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1" fontId="3" fillId="1" borderId="4586">
      <protection locked="0"/>
    </xf>
    <xf numFmtId="311" fontId="219" fillId="0" borderId="4587" applyBorder="0">
      <protection locked="0"/>
    </xf>
    <xf numFmtId="3" fontId="79" fillId="10" borderId="3439" applyFont="0" applyAlignment="0" applyProtection="0"/>
    <xf numFmtId="49" fontId="100" fillId="47" borderId="3439">
      <alignment horizontal="center"/>
    </xf>
    <xf numFmtId="0" fontId="118" fillId="21" borderId="3439"/>
    <xf numFmtId="172" fontId="55" fillId="9" borderId="3439">
      <alignment horizontal="right"/>
      <protection locked="0"/>
    </xf>
    <xf numFmtId="185" fontId="47" fillId="57" borderId="3439" applyFont="0" applyFill="0" applyBorder="0" applyAlignment="0" applyProtection="0">
      <protection locked="0"/>
    </xf>
    <xf numFmtId="168" fontId="3" fillId="8" borderId="3439" applyNumberFormat="0" applyFont="0" applyBorder="0" applyAlignment="0" applyProtection="0"/>
    <xf numFmtId="0" fontId="110" fillId="43" borderId="3439" applyNumberFormat="0" applyFont="0" applyAlignment="0" applyProtection="0"/>
    <xf numFmtId="0" fontId="63" fillId="0" borderId="3439">
      <alignment horizontal="centerContinuous"/>
    </xf>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9" fontId="36" fillId="71" borderId="3439" applyProtection="0">
      <alignment horizontal="right"/>
      <protection locked="0"/>
    </xf>
    <xf numFmtId="311" fontId="219" fillId="0" borderId="4587" applyBorder="0">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49" fontId="100" fillId="41" borderId="3439">
      <alignment horizontal="center"/>
    </xf>
    <xf numFmtId="0" fontId="104" fillId="43" borderId="3439" applyProtection="0"/>
    <xf numFmtId="240" fontId="26" fillId="0" borderId="4590" applyFill="0"/>
    <xf numFmtId="0" fontId="147" fillId="10" borderId="3439">
      <alignment horizontal="right"/>
    </xf>
    <xf numFmtId="10" fontId="3" fillId="57" borderId="3439" applyNumberFormat="0" applyFont="0" applyBorder="0" applyAlignment="0" applyProtection="0">
      <protection locked="0"/>
    </xf>
    <xf numFmtId="309" fontId="156" fillId="6" borderId="3439"/>
    <xf numFmtId="0" fontId="148" fillId="0" borderId="4589" applyNumberFormat="0" applyAlignment="0" applyProtection="0">
      <alignment horizontal="left" vertical="center"/>
    </xf>
    <xf numFmtId="323" fontId="3" fillId="23" borderId="4588" applyFill="0" applyBorder="0" applyAlignment="0">
      <alignment horizontal="centerContinuous"/>
    </xf>
    <xf numFmtId="0" fontId="35" fillId="0" borderId="4604">
      <alignment vertical="center"/>
      <protection locked="0"/>
    </xf>
    <xf numFmtId="233" fontId="35" fillId="0" borderId="4699">
      <alignment horizontal="center" vertical="center"/>
      <protection locked="0"/>
    </xf>
    <xf numFmtId="10" fontId="3" fillId="57" borderId="4494" applyNumberFormat="0" applyFont="0" applyBorder="0" applyAlignment="0" applyProtection="0">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5" fontId="35" fillId="0" borderId="4604">
      <alignment horizontal="center" vertical="center"/>
      <protection locked="0"/>
    </xf>
    <xf numFmtId="0" fontId="35" fillId="0" borderId="4604">
      <alignment vertical="center"/>
      <protection locked="0"/>
    </xf>
    <xf numFmtId="236" fontId="35" fillId="0" borderId="4652">
      <alignment horizontal="center" vertical="center"/>
      <protection locked="0"/>
    </xf>
    <xf numFmtId="0" fontId="103" fillId="38" borderId="4677"/>
    <xf numFmtId="235" fontId="35" fillId="0" borderId="4699">
      <alignment horizontal="right" vertical="center"/>
      <protection locked="0"/>
    </xf>
    <xf numFmtId="15" fontId="35" fillId="0" borderId="4628">
      <alignment horizontal="center" vertical="center"/>
      <protection locked="0"/>
    </xf>
    <xf numFmtId="0" fontId="95" fillId="0" borderId="4627" applyNumberFormat="0" applyFill="0" applyAlignment="0" applyProtection="0"/>
    <xf numFmtId="236" fontId="35" fillId="0" borderId="4688">
      <alignment horizontal="right" vertical="center"/>
      <protection locked="0"/>
    </xf>
    <xf numFmtId="4" fontId="27" fillId="19" borderId="4286" applyNumberFormat="0" applyProtection="0">
      <alignment horizontal="left" vertical="center" indent="1"/>
    </xf>
    <xf numFmtId="235" fontId="35" fillId="0" borderId="4616">
      <alignment horizontal="center" vertical="center"/>
      <protection locked="0"/>
    </xf>
    <xf numFmtId="0" fontId="95" fillId="0" borderId="4615" applyNumberFormat="0" applyFill="0" applyAlignment="0" applyProtection="0"/>
    <xf numFmtId="233" fontId="35" fillId="0" borderId="4688">
      <alignment horizontal="center" vertical="center"/>
      <protection locked="0"/>
    </xf>
    <xf numFmtId="15" fontId="35" fillId="0" borderId="4699">
      <alignment horizontal="center" vertical="center"/>
      <protection locked="0"/>
    </xf>
    <xf numFmtId="236" fontId="35" fillId="0" borderId="4724">
      <alignment horizontal="center" vertical="center"/>
      <protection locked="0"/>
    </xf>
    <xf numFmtId="274" fontId="35" fillId="0" borderId="4619"/>
    <xf numFmtId="235" fontId="35" fillId="0" borderId="4640">
      <alignment horizontal="right" vertical="center"/>
      <protection locked="0"/>
    </xf>
    <xf numFmtId="236" fontId="35" fillId="0" borderId="4676">
      <alignment horizontal="right" vertical="center"/>
      <protection locked="0"/>
    </xf>
    <xf numFmtId="0" fontId="85" fillId="0" borderId="4608"/>
    <xf numFmtId="232" fontId="35" fillId="0" borderId="4628">
      <alignment horizontal="right" vertical="center"/>
      <protection locked="0"/>
    </xf>
    <xf numFmtId="1" fontId="3" fillId="1" borderId="4694">
      <protection locked="0"/>
    </xf>
    <xf numFmtId="232" fontId="35" fillId="0" borderId="4604">
      <alignment horizontal="right" vertical="center"/>
      <protection locked="0"/>
    </xf>
    <xf numFmtId="234" fontId="35" fillId="0" borderId="4604">
      <alignment horizontal="center" vertical="center"/>
      <protection locked="0"/>
    </xf>
    <xf numFmtId="236" fontId="35" fillId="0" borderId="4604">
      <alignment horizontal="center" vertical="center"/>
      <protection locked="0"/>
    </xf>
    <xf numFmtId="323" fontId="3" fillId="23" borderId="4636" applyFill="0" applyBorder="0" applyAlignment="0">
      <alignment horizontal="centerContinuous"/>
    </xf>
    <xf numFmtId="0" fontId="148" fillId="0" borderId="4696" applyNumberFormat="0" applyAlignment="0" applyProtection="0">
      <alignment horizontal="left" vertical="center"/>
    </xf>
    <xf numFmtId="232" fontId="35" fillId="0" borderId="4640">
      <alignment horizontal="center" vertical="center"/>
      <protection locked="0"/>
    </xf>
    <xf numFmtId="0" fontId="35" fillId="0" borderId="4724">
      <alignment vertical="center"/>
      <protection locked="0"/>
    </xf>
    <xf numFmtId="49" fontId="36" fillId="0" borderId="4514"/>
    <xf numFmtId="270" fontId="115" fillId="46" borderId="4501">
      <protection hidden="1"/>
    </xf>
    <xf numFmtId="15" fontId="35" fillId="0" borderId="4688">
      <alignment horizontal="center" vertical="center"/>
      <protection locked="0"/>
    </xf>
    <xf numFmtId="0" fontId="103" fillId="38" borderId="4700"/>
    <xf numFmtId="0" fontId="85" fillId="0" borderId="4669"/>
    <xf numFmtId="233" fontId="35" fillId="0" borderId="4628">
      <alignment horizontal="center" vertical="center"/>
      <protection locked="0"/>
    </xf>
    <xf numFmtId="244" fontId="85" fillId="0" borderId="4690"/>
    <xf numFmtId="237" fontId="35" fillId="0" borderId="4712">
      <alignment horizontal="right" vertical="center"/>
      <protection locked="0"/>
    </xf>
    <xf numFmtId="0" fontId="118" fillId="21" borderId="4494"/>
    <xf numFmtId="0" fontId="110" fillId="43" borderId="4494" applyNumberFormat="0" applyFont="0" applyAlignment="0" applyProtection="0"/>
    <xf numFmtId="237" fontId="35" fillId="0" borderId="4652">
      <alignment horizontal="right" vertical="center"/>
      <protection locked="0"/>
    </xf>
    <xf numFmtId="323" fontId="3" fillId="23" borderId="4720" applyFill="0" applyBorder="0" applyAlignment="0">
      <alignment horizontal="centerContinuous"/>
    </xf>
    <xf numFmtId="9" fontId="36" fillId="71" borderId="4494" applyProtection="0">
      <alignment horizontal="right"/>
      <protection locked="0"/>
    </xf>
    <xf numFmtId="311" fontId="219" fillId="0" borderId="4683" applyBorder="0">
      <protection locked="0"/>
    </xf>
    <xf numFmtId="235" fontId="35" fillId="0" borderId="4665">
      <alignment horizontal="center" vertical="center"/>
      <protection locked="0"/>
    </xf>
    <xf numFmtId="235" fontId="35" fillId="0" borderId="4652">
      <alignment horizontal="right" vertical="center"/>
      <protection locked="0"/>
    </xf>
    <xf numFmtId="274" fontId="35" fillId="0" borderId="4691"/>
    <xf numFmtId="311" fontId="219" fillId="0" borderId="4635" applyBorder="0">
      <protection locked="0"/>
    </xf>
    <xf numFmtId="4" fontId="27" fillId="19" borderId="4693" applyNumberFormat="0" applyProtection="0">
      <alignment horizontal="left" vertical="center" indent="1"/>
    </xf>
    <xf numFmtId="235" fontId="35" fillId="0" borderId="4688">
      <alignment horizontal="center" vertical="center"/>
      <protection locked="0"/>
    </xf>
    <xf numFmtId="236" fontId="35" fillId="0" borderId="4724">
      <alignment horizontal="center" vertical="center"/>
      <protection locked="0"/>
    </xf>
    <xf numFmtId="234" fontId="35" fillId="0" borderId="4688">
      <alignment horizontal="right" vertical="center"/>
      <protection locked="0"/>
    </xf>
    <xf numFmtId="234" fontId="35" fillId="0" borderId="4688">
      <alignment horizontal="center" vertical="center"/>
      <protection locked="0"/>
    </xf>
    <xf numFmtId="0" fontId="85" fillId="0" borderId="4596"/>
    <xf numFmtId="235" fontId="35" fillId="0" borderId="4688">
      <alignment horizontal="right" vertical="center"/>
      <protection locked="0"/>
    </xf>
    <xf numFmtId="311" fontId="219" fillId="0" borderId="4683" applyBorder="0">
      <protection locked="0"/>
    </xf>
    <xf numFmtId="274" fontId="35" fillId="0" borderId="4595"/>
    <xf numFmtId="0" fontId="103" fillId="38" borderId="4593"/>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0" fontId="35" fillId="0" borderId="4688">
      <alignment vertical="center"/>
      <protection locked="0"/>
    </xf>
    <xf numFmtId="236" fontId="35" fillId="0" borderId="4688">
      <alignment horizontal="center" vertical="center"/>
      <protection locked="0"/>
    </xf>
    <xf numFmtId="0" fontId="103" fillId="38" borderId="4700"/>
    <xf numFmtId="311" fontId="219" fillId="0" borderId="4587" applyBorder="0">
      <protection locked="0"/>
    </xf>
    <xf numFmtId="234" fontId="35" fillId="0" borderId="4665">
      <alignment horizontal="center" vertical="center"/>
      <protection locked="0"/>
    </xf>
    <xf numFmtId="0" fontId="85" fillId="0" borderId="4596"/>
    <xf numFmtId="236" fontId="35" fillId="0" borderId="4688">
      <alignment horizontal="right" vertical="center"/>
      <protection locked="0"/>
    </xf>
    <xf numFmtId="234" fontId="35" fillId="0" borderId="4688">
      <alignment horizontal="center" vertical="center"/>
      <protection locked="0"/>
    </xf>
    <xf numFmtId="274" fontId="35" fillId="0" borderId="4595"/>
    <xf numFmtId="244" fontId="85" fillId="0" borderId="4594"/>
    <xf numFmtId="0" fontId="103" fillId="38" borderId="4593"/>
    <xf numFmtId="233" fontId="35" fillId="0" borderId="4640">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4" fontId="27" fillId="19" borderId="4597" applyNumberFormat="0" applyProtection="0">
      <alignment horizontal="left" vertical="center" indent="1"/>
    </xf>
    <xf numFmtId="236" fontId="35" fillId="0" borderId="4712">
      <alignment horizontal="center" vertical="center"/>
      <protection locked="0"/>
    </xf>
    <xf numFmtId="0" fontId="85" fillId="0" borderId="4644"/>
    <xf numFmtId="233" fontId="35" fillId="0" borderId="4699">
      <alignment horizontal="right" vertical="center"/>
      <protection locked="0"/>
    </xf>
    <xf numFmtId="234" fontId="35" fillId="0" borderId="4652">
      <alignment horizontal="center" vertical="center"/>
      <protection locked="0"/>
    </xf>
    <xf numFmtId="232" fontId="35" fillId="0" borderId="4712">
      <alignment horizontal="center" vertical="center"/>
      <protection locked="0"/>
    </xf>
    <xf numFmtId="0" fontId="103" fillId="38" borderId="4700"/>
    <xf numFmtId="0" fontId="85" fillId="0" borderId="4680"/>
    <xf numFmtId="274" fontId="35" fillId="0" borderId="4607"/>
    <xf numFmtId="0" fontId="85" fillId="0" borderId="4692"/>
    <xf numFmtId="0" fontId="95" fillId="0" borderId="4698" applyNumberFormat="0" applyFill="0" applyAlignment="0" applyProtection="0"/>
    <xf numFmtId="4" fontId="27" fillId="19" borderId="4597" applyNumberFormat="0" applyProtection="0">
      <alignment horizontal="left" vertical="center" indent="1"/>
    </xf>
    <xf numFmtId="0" fontId="35" fillId="0" borderId="4652">
      <alignment vertical="center"/>
      <protection locked="0"/>
    </xf>
    <xf numFmtId="4" fontId="27" fillId="19" borderId="4597" applyNumberFormat="0" applyProtection="0">
      <alignment horizontal="left" vertical="center" indent="1"/>
    </xf>
    <xf numFmtId="15" fontId="35" fillId="0" borderId="4628">
      <alignment horizontal="center" vertical="center"/>
      <protection locked="0"/>
    </xf>
    <xf numFmtId="274" fontId="35" fillId="0" borderId="4619"/>
    <xf numFmtId="15" fontId="35" fillId="0" borderId="4616">
      <alignment horizontal="center" vertical="center"/>
      <protection locked="0"/>
    </xf>
    <xf numFmtId="232" fontId="35" fillId="0" borderId="4724">
      <alignment horizontal="center" vertical="center"/>
      <protection locked="0"/>
    </xf>
    <xf numFmtId="0" fontId="35" fillId="0" borderId="4688">
      <alignment vertical="center"/>
      <protection locked="0"/>
    </xf>
    <xf numFmtId="0" fontId="85" fillId="0" borderId="4692"/>
    <xf numFmtId="4" fontId="27" fillId="19" borderId="4645" applyNumberFormat="0" applyProtection="0">
      <alignment horizontal="left" vertical="center" indent="1"/>
    </xf>
    <xf numFmtId="0" fontId="103" fillId="38" borderId="4689"/>
    <xf numFmtId="49" fontId="100" fillId="41" borderId="4494">
      <alignment horizontal="center"/>
    </xf>
    <xf numFmtId="271" fontId="115" fillId="18" borderId="4501">
      <alignment horizontal="right"/>
    </xf>
    <xf numFmtId="269" fontId="115" fillId="45" borderId="4501">
      <protection hidden="1"/>
    </xf>
    <xf numFmtId="244" fontId="85" fillId="0" borderId="4690"/>
    <xf numFmtId="232" fontId="35" fillId="0" borderId="4640">
      <alignment horizontal="right" vertical="center"/>
      <protection locked="0"/>
    </xf>
    <xf numFmtId="235" fontId="35" fillId="0" borderId="4688">
      <alignment horizontal="center" vertical="center"/>
      <protection locked="0"/>
    </xf>
    <xf numFmtId="49" fontId="100" fillId="41" borderId="4494">
      <alignment horizontal="center"/>
    </xf>
    <xf numFmtId="233" fontId="35" fillId="0" borderId="4724">
      <alignment horizontal="right" vertical="center"/>
      <protection locked="0"/>
    </xf>
    <xf numFmtId="15" fontId="35" fillId="0" borderId="4688">
      <alignment horizontal="center" vertical="center"/>
      <protection locked="0"/>
    </xf>
    <xf numFmtId="236" fontId="35" fillId="0" borderId="4699">
      <alignment horizontal="right" vertical="center"/>
      <protection locked="0"/>
    </xf>
    <xf numFmtId="235" fontId="35" fillId="0" borderId="4616">
      <alignment horizontal="right" vertical="center"/>
      <protection locked="0"/>
    </xf>
    <xf numFmtId="232" fontId="35" fillId="0" borderId="4616">
      <alignment horizontal="right" vertical="center"/>
      <protection locked="0"/>
    </xf>
    <xf numFmtId="234" fontId="35" fillId="0" borderId="4616">
      <alignment horizontal="center" vertical="center"/>
      <protection locked="0"/>
    </xf>
    <xf numFmtId="0" fontId="95" fillId="0" borderId="4615"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501" applyNumberFormat="0" applyFill="0" applyBorder="0" applyAlignment="0" applyProtection="0"/>
    <xf numFmtId="0" fontId="95" fillId="0" borderId="4711" applyNumberFormat="0" applyFill="0" applyAlignment="0" applyProtection="0"/>
    <xf numFmtId="4" fontId="27" fillId="19" borderId="4621" applyNumberFormat="0" applyProtection="0">
      <alignment horizontal="left" vertical="center" indent="1"/>
    </xf>
    <xf numFmtId="236" fontId="35" fillId="0" borderId="4724">
      <alignment horizontal="right" vertical="center"/>
      <protection locked="0"/>
    </xf>
    <xf numFmtId="232" fontId="35" fillId="0" borderId="4724">
      <alignment horizontal="center" vertical="center"/>
      <protection locked="0"/>
    </xf>
    <xf numFmtId="274" fontId="35" fillId="0" borderId="4702"/>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640">
      <alignment vertical="center"/>
      <protection locked="0"/>
    </xf>
    <xf numFmtId="49" fontId="100" fillId="41" borderId="4494">
      <alignment horizontal="center"/>
    </xf>
    <xf numFmtId="234" fontId="35" fillId="0" borderId="4688">
      <alignment horizontal="center" vertical="center"/>
      <protection locked="0"/>
    </xf>
    <xf numFmtId="244" fontId="85" fillId="0" borderId="4618"/>
    <xf numFmtId="233" fontId="35" fillId="0" borderId="4688">
      <alignment horizontal="right" vertical="center"/>
      <protection locked="0"/>
    </xf>
    <xf numFmtId="232" fontId="35" fillId="0" borderId="4688">
      <alignment horizontal="center" vertical="center"/>
      <protection locked="0"/>
    </xf>
    <xf numFmtId="234" fontId="35" fillId="0" borderId="4699">
      <alignment horizontal="center" vertical="center"/>
      <protection locked="0"/>
    </xf>
    <xf numFmtId="234" fontId="35" fillId="0" borderId="4616">
      <alignment horizontal="right" vertical="center"/>
      <protection locked="0"/>
    </xf>
    <xf numFmtId="1" fontId="3" fillId="1" borderId="4287">
      <protection locked="0"/>
    </xf>
    <xf numFmtId="4" fontId="27" fillId="19" borderId="4693" applyNumberFormat="0" applyProtection="0">
      <alignment horizontal="left" vertical="center" indent="1"/>
    </xf>
    <xf numFmtId="237" fontId="35" fillId="0" borderId="4699">
      <alignment horizontal="right" vertical="center"/>
      <protection locked="0"/>
    </xf>
    <xf numFmtId="274" fontId="35" fillId="0" borderId="4631"/>
    <xf numFmtId="0" fontId="91" fillId="0" borderId="4501" applyNumberFormat="0" applyFill="0" applyBorder="0" applyAlignment="0" applyProtection="0"/>
    <xf numFmtId="274" fontId="35" fillId="0" borderId="4715"/>
    <xf numFmtId="232" fontId="35" fillId="0" borderId="4628">
      <alignment horizontal="center" vertical="center"/>
      <protection locked="0"/>
    </xf>
    <xf numFmtId="235" fontId="35" fillId="0" borderId="4628">
      <alignment horizontal="center" vertical="center"/>
      <protection locked="0"/>
    </xf>
    <xf numFmtId="0" fontId="85" fillId="0" borderId="4632"/>
    <xf numFmtId="311" fontId="219" fillId="0" borderId="4683" applyBorder="0">
      <protection locked="0"/>
    </xf>
    <xf numFmtId="10" fontId="3" fillId="57" borderId="4494" applyNumberFormat="0" applyFont="0" applyBorder="0" applyAlignment="0" applyProtection="0">
      <protection locked="0"/>
    </xf>
    <xf numFmtId="234" fontId="35" fillId="0" borderId="4652">
      <alignment horizontal="right" vertical="center"/>
      <protection locked="0"/>
    </xf>
    <xf numFmtId="0" fontId="95" fillId="0" borderId="4639" applyNumberFormat="0" applyFill="0" applyAlignment="0" applyProtection="0"/>
    <xf numFmtId="323" fontId="3" fillId="23" borderId="4684" applyFill="0" applyBorder="0" applyAlignment="0">
      <alignment horizontal="centerContinuous"/>
    </xf>
    <xf numFmtId="175" fontId="46" fillId="0" borderId="4494"/>
    <xf numFmtId="234" fontId="35" fillId="0" borderId="4640">
      <alignment horizontal="center" vertical="center"/>
      <protection locked="0"/>
    </xf>
    <xf numFmtId="0" fontId="35" fillId="0" borderId="4494" applyFill="0">
      <alignment horizontal="center" vertical="center"/>
    </xf>
    <xf numFmtId="274" fontId="35" fillId="0" borderId="4727"/>
    <xf numFmtId="49" fontId="100" fillId="41" borderId="4494">
      <alignment horizontal="center"/>
    </xf>
    <xf numFmtId="0" fontId="103" fillId="38" borderId="4641"/>
    <xf numFmtId="244" fontId="85" fillId="0" borderId="4690"/>
    <xf numFmtId="0" fontId="103" fillId="38" borderId="4617"/>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3" fontId="35" fillId="0" borderId="4616">
      <alignment horizontal="right" vertical="center"/>
      <protection locked="0"/>
    </xf>
    <xf numFmtId="237" fontId="35" fillId="0" borderId="4616">
      <alignment horizontal="right" vertical="center"/>
      <protection locked="0"/>
    </xf>
    <xf numFmtId="232" fontId="35" fillId="0" borderId="4616">
      <alignment horizontal="right" vertical="center"/>
      <protection locked="0"/>
    </xf>
    <xf numFmtId="236" fontId="35" fillId="0" borderId="4616">
      <alignment horizontal="center" vertical="center"/>
      <protection locked="0"/>
    </xf>
    <xf numFmtId="235" fontId="35" fillId="0" borderId="4616">
      <alignment horizontal="center" vertical="center"/>
      <protection locked="0"/>
    </xf>
    <xf numFmtId="233" fontId="35" fillId="0" borderId="4616">
      <alignment horizontal="center" vertical="center"/>
      <protection locked="0"/>
    </xf>
    <xf numFmtId="15" fontId="35" fillId="0" borderId="4616">
      <alignment horizontal="center" vertical="center"/>
      <protection locked="0"/>
    </xf>
    <xf numFmtId="232" fontId="35" fillId="0" borderId="4616">
      <alignment horizontal="center" vertical="center"/>
      <protection locked="0"/>
    </xf>
    <xf numFmtId="0" fontId="95" fillId="0" borderId="4615" applyNumberFormat="0" applyFill="0" applyAlignment="0" applyProtection="0"/>
    <xf numFmtId="311" fontId="219" fillId="0" borderId="4611" applyBorder="0">
      <protection locked="0"/>
    </xf>
    <xf numFmtId="233" fontId="35" fillId="0" borderId="4665">
      <alignment horizontal="right" vertical="center"/>
      <protection locked="0"/>
    </xf>
    <xf numFmtId="311" fontId="219" fillId="0" borderId="4611" applyBorder="0">
      <protection locked="0"/>
    </xf>
    <xf numFmtId="0" fontId="85" fillId="0" borderId="4620"/>
    <xf numFmtId="232" fontId="35" fillId="0" borderId="4699">
      <alignment horizontal="right" vertical="center"/>
      <protection locked="0"/>
    </xf>
    <xf numFmtId="274" fontId="35" fillId="0" borderId="4619"/>
    <xf numFmtId="244" fontId="85" fillId="0" borderId="4618"/>
    <xf numFmtId="233" fontId="35" fillId="0" borderId="4688">
      <alignment horizontal="center" vertical="center"/>
      <protection locked="0"/>
    </xf>
    <xf numFmtId="0" fontId="103" fillId="38" borderId="4617"/>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3" fontId="35" fillId="0" borderId="4616">
      <alignment horizontal="right" vertical="center"/>
      <protection locked="0"/>
    </xf>
    <xf numFmtId="237" fontId="35" fillId="0" borderId="4616">
      <alignment horizontal="right" vertical="center"/>
      <protection locked="0"/>
    </xf>
    <xf numFmtId="232" fontId="35" fillId="0" borderId="4616">
      <alignment horizontal="right" vertical="center"/>
      <protection locked="0"/>
    </xf>
    <xf numFmtId="271" fontId="115" fillId="18" borderId="4501">
      <alignment horizontal="right"/>
    </xf>
    <xf numFmtId="244" fontId="85" fillId="0" borderId="4714"/>
    <xf numFmtId="0" fontId="59" fillId="74" borderId="4521">
      <alignment horizontal="left" vertical="center" wrapText="1"/>
    </xf>
    <xf numFmtId="323" fontId="3" fillId="23" borderId="4684" applyFill="0" applyBorder="0" applyAlignment="0">
      <alignment horizontal="centerContinuous"/>
    </xf>
    <xf numFmtId="233" fontId="35" fillId="0" borderId="4737">
      <alignment horizontal="right" vertical="center"/>
      <protection locked="0"/>
    </xf>
    <xf numFmtId="323" fontId="3" fillId="23" borderId="4695" applyFill="0" applyBorder="0" applyAlignment="0">
      <alignment horizontal="centerContinuous"/>
    </xf>
    <xf numFmtId="232" fontId="35" fillId="0" borderId="4688">
      <alignment horizontal="center" vertical="center"/>
      <protection locked="0"/>
    </xf>
    <xf numFmtId="232" fontId="35" fillId="0" borderId="4652">
      <alignment horizontal="right" vertical="center"/>
      <protection locked="0"/>
    </xf>
    <xf numFmtId="15" fontId="35" fillId="0" borderId="4699">
      <alignment horizontal="center" vertical="center"/>
      <protection locked="0"/>
    </xf>
    <xf numFmtId="4" fontId="27" fillId="19" borderId="4621" applyNumberFormat="0" applyProtection="0">
      <alignment horizontal="left" vertical="center" indent="1"/>
    </xf>
    <xf numFmtId="232" fontId="35" fillId="0" borderId="4652">
      <alignment horizontal="center" vertical="center"/>
      <protection locked="0"/>
    </xf>
    <xf numFmtId="0" fontId="115" fillId="18" borderId="4501" applyProtection="0">
      <alignment horizontal="right"/>
      <protection locked="0"/>
    </xf>
    <xf numFmtId="323" fontId="3" fillId="23" borderId="4588" applyFill="0" applyBorder="0" applyAlignment="0">
      <alignment horizontal="centerContinuous"/>
    </xf>
    <xf numFmtId="232" fontId="35" fillId="0" borderId="4688">
      <alignment horizontal="center" vertical="center"/>
      <protection locked="0"/>
    </xf>
    <xf numFmtId="233" fontId="35" fillId="0" borderId="4688">
      <alignment horizontal="right" vertical="center"/>
      <protection locked="0"/>
    </xf>
    <xf numFmtId="240" fontId="26" fillId="0" borderId="4697" applyFill="0"/>
    <xf numFmtId="233" fontId="35" fillId="0" borderId="4616">
      <alignment horizontal="right" vertical="center"/>
      <protection locked="0"/>
    </xf>
    <xf numFmtId="237" fontId="35" fillId="0" borderId="4616">
      <alignment horizontal="right" vertical="center"/>
      <protection locked="0"/>
    </xf>
    <xf numFmtId="236" fontId="35" fillId="0" borderId="4616">
      <alignment horizontal="center" vertical="center"/>
      <protection locked="0"/>
    </xf>
    <xf numFmtId="234" fontId="35" fillId="0" borderId="4616">
      <alignment horizontal="center" vertical="center"/>
      <protection locked="0"/>
    </xf>
    <xf numFmtId="15" fontId="35" fillId="0" borderId="4616">
      <alignment horizontal="center" vertical="center"/>
      <protection locked="0"/>
    </xf>
    <xf numFmtId="232" fontId="35" fillId="0" borderId="4616">
      <alignment horizontal="center" vertical="center"/>
      <protection locked="0"/>
    </xf>
    <xf numFmtId="0" fontId="103" fillId="38" borderId="4725"/>
    <xf numFmtId="236" fontId="35" fillId="0" borderId="4699">
      <alignment horizontal="center" vertical="center"/>
      <protection locked="0"/>
    </xf>
    <xf numFmtId="1" fontId="3" fillId="1" borderId="4730">
      <protection locked="0"/>
    </xf>
    <xf numFmtId="237" fontId="35" fillId="0" borderId="4688">
      <alignment horizontal="right" vertical="center"/>
      <protection locked="0"/>
    </xf>
    <xf numFmtId="0" fontId="148" fillId="0" borderId="4589" applyNumberFormat="0" applyAlignment="0" applyProtection="0">
      <alignment horizontal="left" vertical="center"/>
    </xf>
    <xf numFmtId="274" fontId="35" fillId="0" borderId="4679"/>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621" applyNumberFormat="0" applyProtection="0">
      <alignment horizontal="left" vertical="center" indent="1"/>
    </xf>
    <xf numFmtId="0" fontId="85" fillId="0" borderId="4703"/>
    <xf numFmtId="0" fontId="148" fillId="0" borderId="4685" applyNumberFormat="0" applyAlignment="0" applyProtection="0">
      <alignment horizontal="left" vertical="center"/>
    </xf>
    <xf numFmtId="0" fontId="103" fillId="38" borderId="4677"/>
    <xf numFmtId="234" fontId="35" fillId="0" borderId="4665">
      <alignment horizontal="right" vertical="center"/>
      <protection locked="0"/>
    </xf>
    <xf numFmtId="1" fontId="3" fillId="1" borderId="4610">
      <protection locked="0"/>
    </xf>
    <xf numFmtId="237" fontId="35" fillId="0" borderId="4665">
      <alignment horizontal="right" vertical="center"/>
      <protection locked="0"/>
    </xf>
    <xf numFmtId="49" fontId="36" fillId="0" borderId="4514"/>
    <xf numFmtId="0" fontId="35" fillId="0" borderId="4665">
      <alignment vertical="center"/>
      <protection locked="0"/>
    </xf>
    <xf numFmtId="15" fontId="35" fillId="0" borderId="4665">
      <alignment horizontal="center" vertical="center"/>
      <protection locked="0"/>
    </xf>
    <xf numFmtId="232" fontId="35" fillId="0" borderId="4665">
      <alignment horizontal="center" vertical="center"/>
      <protection locked="0"/>
    </xf>
    <xf numFmtId="0" fontId="95" fillId="0" borderId="4664" applyNumberFormat="0" applyFill="0" applyAlignment="0" applyProtection="0"/>
    <xf numFmtId="236" fontId="35" fillId="0" borderId="4724">
      <alignment horizontal="right" vertical="center"/>
      <protection locked="0"/>
    </xf>
    <xf numFmtId="311" fontId="219" fillId="0" borderId="4611" applyBorder="0">
      <protection locked="0"/>
    </xf>
    <xf numFmtId="234" fontId="35" fillId="0" borderId="4724">
      <alignment horizontal="center" vertical="center"/>
      <protection locked="0"/>
    </xf>
    <xf numFmtId="232" fontId="35" fillId="0" borderId="4688">
      <alignment horizontal="right" vertical="center"/>
      <protection locked="0"/>
    </xf>
    <xf numFmtId="0" fontId="95" fillId="0" borderId="4687" applyNumberFormat="0" applyFill="0" applyAlignment="0" applyProtection="0"/>
    <xf numFmtId="4" fontId="27" fillId="19" borderId="4704" applyNumberFormat="0" applyProtection="0">
      <alignment horizontal="left" vertical="center" indent="1"/>
    </xf>
    <xf numFmtId="233" fontId="35" fillId="0" borderId="4652">
      <alignment horizontal="right" vertical="center"/>
      <protection locked="0"/>
    </xf>
    <xf numFmtId="232" fontId="35" fillId="0" borderId="4652">
      <alignment horizontal="right" vertical="center"/>
      <protection locked="0"/>
    </xf>
    <xf numFmtId="236" fontId="35" fillId="0" borderId="4652">
      <alignment horizontal="center" vertical="center"/>
      <protection locked="0"/>
    </xf>
    <xf numFmtId="234" fontId="35" fillId="0" borderId="4652">
      <alignment horizontal="center" vertical="center"/>
      <protection locked="0"/>
    </xf>
    <xf numFmtId="1" fontId="3" fillId="1" borderId="4634">
      <protection locked="0"/>
    </xf>
    <xf numFmtId="0" fontId="95" fillId="0" borderId="4698" applyNumberFormat="0" applyFill="0" applyAlignment="0" applyProtection="0"/>
    <xf numFmtId="0" fontId="148" fillId="0" borderId="3487">
      <alignment horizontal="left" vertical="center"/>
    </xf>
    <xf numFmtId="234" fontId="35" fillId="0" borderId="4712">
      <alignment horizontal="center" vertical="center"/>
      <protection locked="0"/>
    </xf>
    <xf numFmtId="237" fontId="35" fillId="0" borderId="4724">
      <alignment horizontal="right" vertical="center"/>
      <protection locked="0"/>
    </xf>
    <xf numFmtId="0" fontId="110" fillId="43" borderId="4494" applyNumberFormat="0" applyFont="0" applyAlignment="0" applyProtection="0"/>
    <xf numFmtId="244" fontId="85" fillId="0" borderId="4690"/>
    <xf numFmtId="168" fontId="3" fillId="8" borderId="4494" applyNumberFormat="0" applyFont="0" applyBorder="0" applyAlignment="0" applyProtection="0"/>
    <xf numFmtId="0" fontId="103" fillId="38" borderId="4689"/>
    <xf numFmtId="236" fontId="35" fillId="0" borderId="4688">
      <alignment horizontal="right" vertical="center"/>
      <protection locked="0"/>
    </xf>
    <xf numFmtId="233" fontId="35" fillId="0" borderId="4688">
      <alignment horizontal="right" vertical="center"/>
      <protection locked="0"/>
    </xf>
    <xf numFmtId="237" fontId="35" fillId="0" borderId="4688">
      <alignment horizontal="right" vertical="center"/>
      <protection locked="0"/>
    </xf>
    <xf numFmtId="232" fontId="35" fillId="0" borderId="4688">
      <alignment horizontal="right" vertical="center"/>
      <protection locked="0"/>
    </xf>
    <xf numFmtId="0" fontId="35" fillId="0" borderId="4688">
      <alignment vertical="center"/>
      <protection locked="0"/>
    </xf>
    <xf numFmtId="236" fontId="35" fillId="0" borderId="4688">
      <alignment horizontal="center" vertical="center"/>
      <protection locked="0"/>
    </xf>
    <xf numFmtId="235" fontId="35" fillId="0" borderId="4688">
      <alignment horizontal="center" vertical="center"/>
      <protection locked="0"/>
    </xf>
    <xf numFmtId="15" fontId="35" fillId="0" borderId="4688">
      <alignment horizontal="center" vertical="center"/>
      <protection locked="0"/>
    </xf>
    <xf numFmtId="0" fontId="85" fillId="0" borderId="4596"/>
    <xf numFmtId="232" fontId="35" fillId="0" borderId="4688">
      <alignment horizontal="center" vertical="center"/>
      <protection locked="0"/>
    </xf>
    <xf numFmtId="175" fontId="3" fillId="9" borderId="3487" applyNumberFormat="0" applyFont="0" applyBorder="0" applyAlignment="0">
      <alignment horizontal="centerContinuous"/>
    </xf>
    <xf numFmtId="274" fontId="35" fillId="0" borderId="4691"/>
    <xf numFmtId="244" fontId="85" fillId="0" borderId="4690"/>
    <xf numFmtId="235" fontId="35" fillId="0" borderId="4688">
      <alignment horizontal="right" vertical="center"/>
      <protection locked="0"/>
    </xf>
    <xf numFmtId="234" fontId="35" fillId="0" borderId="4688">
      <alignment horizontal="right" vertical="center"/>
      <protection locked="0"/>
    </xf>
    <xf numFmtId="233" fontId="35" fillId="0" borderId="4688">
      <alignment horizontal="right" vertical="center"/>
      <protection locked="0"/>
    </xf>
    <xf numFmtId="232" fontId="35" fillId="0" borderId="4688">
      <alignment horizontal="right" vertical="center"/>
      <protection locked="0"/>
    </xf>
    <xf numFmtId="0" fontId="35" fillId="0" borderId="4688">
      <alignment vertical="center"/>
      <protection locked="0"/>
    </xf>
    <xf numFmtId="236" fontId="35" fillId="0" borderId="4688">
      <alignment horizontal="center" vertical="center"/>
      <protection locked="0"/>
    </xf>
    <xf numFmtId="233" fontId="35" fillId="0" borderId="4688">
      <alignment horizontal="center" vertical="center"/>
      <protection locked="0"/>
    </xf>
    <xf numFmtId="1" fontId="3" fillId="1" borderId="4658">
      <protection locked="0"/>
    </xf>
    <xf numFmtId="185" fontId="47" fillId="57" borderId="4494" applyFont="0" applyFill="0" applyBorder="0" applyAlignment="0" applyProtection="0">
      <protection locked="0"/>
    </xf>
    <xf numFmtId="323" fontId="3" fillId="23" borderId="4612" applyFill="0" applyBorder="0" applyAlignment="0">
      <alignment horizontal="centerContinuous"/>
    </xf>
    <xf numFmtId="311" fontId="219" fillId="0" borderId="4719" applyBorder="0">
      <protection locked="0"/>
    </xf>
    <xf numFmtId="0" fontId="148" fillId="0" borderId="4613" applyNumberFormat="0" applyAlignment="0" applyProtection="0">
      <alignment horizontal="left" vertical="center"/>
    </xf>
    <xf numFmtId="0" fontId="85" fillId="0" borderId="4692"/>
    <xf numFmtId="172" fontId="55" fillId="9" borderId="4494">
      <alignment horizontal="right"/>
      <protection locked="0"/>
    </xf>
    <xf numFmtId="274" fontId="35" fillId="0" borderId="4691"/>
    <xf numFmtId="244" fontId="85" fillId="0" borderId="4690"/>
    <xf numFmtId="0" fontId="148" fillId="0" borderId="4637" applyNumberFormat="0" applyAlignment="0" applyProtection="0">
      <alignment horizontal="left" vertical="center"/>
    </xf>
    <xf numFmtId="236" fontId="35" fillId="0" borderId="4688">
      <alignment horizontal="right" vertical="center"/>
      <protection locked="0"/>
    </xf>
    <xf numFmtId="235" fontId="35" fillId="0" borderId="4688">
      <alignment horizontal="right" vertical="center"/>
      <protection locked="0"/>
    </xf>
    <xf numFmtId="234" fontId="35" fillId="0" borderId="4688">
      <alignment horizontal="right" vertical="center"/>
      <protection locked="0"/>
    </xf>
    <xf numFmtId="232" fontId="35" fillId="0" borderId="4688">
      <alignment horizontal="right" vertical="center"/>
      <protection locked="0"/>
    </xf>
    <xf numFmtId="236" fontId="35" fillId="0" borderId="4688">
      <alignment horizontal="center" vertical="center"/>
      <protection locked="0"/>
    </xf>
    <xf numFmtId="235" fontId="35" fillId="0" borderId="4688">
      <alignment horizontal="center" vertical="center"/>
      <protection locked="0"/>
    </xf>
    <xf numFmtId="15" fontId="35" fillId="0" borderId="4688">
      <alignment horizontal="center" vertical="center"/>
      <protection locked="0"/>
    </xf>
    <xf numFmtId="232" fontId="35" fillId="0" borderId="4688">
      <alignment horizontal="center" vertical="center"/>
      <protection locked="0"/>
    </xf>
    <xf numFmtId="0" fontId="95" fillId="0" borderId="4687" applyNumberFormat="0" applyFill="0" applyAlignment="0" applyProtection="0"/>
    <xf numFmtId="233" fontId="35" fillId="0" borderId="4699">
      <alignment horizontal="right" vertical="center"/>
      <protection locked="0"/>
    </xf>
    <xf numFmtId="0" fontId="35" fillId="0" borderId="4699">
      <alignment vertical="center"/>
      <protection locked="0"/>
    </xf>
    <xf numFmtId="274" fontId="35" fillId="0" borderId="4691"/>
    <xf numFmtId="234" fontId="35" fillId="0" borderId="4724">
      <alignment horizontal="right" vertical="center"/>
      <protection locked="0"/>
    </xf>
    <xf numFmtId="0" fontId="103" fillId="38" borderId="4689"/>
    <xf numFmtId="15" fontId="35" fillId="0" borderId="4724">
      <alignment horizontal="center" vertical="center"/>
      <protection locked="0"/>
    </xf>
    <xf numFmtId="235" fontId="35" fillId="0" borderId="4688">
      <alignment horizontal="right" vertical="center"/>
      <protection locked="0"/>
    </xf>
    <xf numFmtId="234" fontId="35" fillId="0" borderId="4688">
      <alignment horizontal="right" vertical="center"/>
      <protection locked="0"/>
    </xf>
    <xf numFmtId="237" fontId="35" fillId="0" borderId="4688">
      <alignment horizontal="right" vertical="center"/>
      <protection locked="0"/>
    </xf>
    <xf numFmtId="236" fontId="35" fillId="0" borderId="4688">
      <alignment horizontal="center" vertical="center"/>
      <protection locked="0"/>
    </xf>
    <xf numFmtId="235" fontId="35" fillId="0" borderId="4688">
      <alignment horizontal="center" vertical="center"/>
      <protection locked="0"/>
    </xf>
    <xf numFmtId="233" fontId="35" fillId="0" borderId="4688">
      <alignment horizontal="center" vertical="center"/>
      <protection locked="0"/>
    </xf>
    <xf numFmtId="323" fontId="3" fillId="23" borderId="4660" applyFill="0" applyBorder="0" applyAlignment="0">
      <alignment horizontal="centerContinuous"/>
    </xf>
    <xf numFmtId="175" fontId="3" fillId="9" borderId="4542" applyNumberFormat="0" applyFont="0" applyBorder="0" applyAlignment="0">
      <alignment horizontal="centerContinuous"/>
    </xf>
    <xf numFmtId="233" fontId="35" fillId="0" borderId="4712">
      <alignment horizontal="center" vertical="center"/>
      <protection locked="0"/>
    </xf>
    <xf numFmtId="235" fontId="35" fillId="0" borderId="4699">
      <alignment horizontal="right" vertical="center"/>
      <protection locked="0"/>
    </xf>
    <xf numFmtId="234" fontId="35" fillId="0" borderId="4699">
      <alignment horizontal="right" vertical="center"/>
      <protection locked="0"/>
    </xf>
    <xf numFmtId="233" fontId="35" fillId="0" borderId="4699">
      <alignment horizontal="right" vertical="center"/>
      <protection locked="0"/>
    </xf>
    <xf numFmtId="10" fontId="3" fillId="57" borderId="4494" applyNumberFormat="0" applyFont="0" applyBorder="0" applyAlignment="0" applyProtection="0">
      <protection locked="0"/>
    </xf>
    <xf numFmtId="233" fontId="35" fillId="0" borderId="4699">
      <alignment horizontal="center" vertical="center"/>
      <protection locked="0"/>
    </xf>
    <xf numFmtId="8" fontId="141" fillId="0" borderId="4509">
      <protection locked="0"/>
    </xf>
    <xf numFmtId="15" fontId="35" fillId="0" borderId="4699">
      <alignment horizontal="center" vertical="center"/>
      <protection locked="0"/>
    </xf>
    <xf numFmtId="0" fontId="95" fillId="0" borderId="4698" applyNumberFormat="0" applyFill="0" applyAlignment="0" applyProtection="0"/>
    <xf numFmtId="4" fontId="27" fillId="19" borderId="4704" applyNumberFormat="0" applyProtection="0">
      <alignment horizontal="left" vertical="center" indent="1"/>
    </xf>
    <xf numFmtId="274" fontId="35" fillId="0" borderId="4727"/>
    <xf numFmtId="244" fontId="85" fillId="0" borderId="4726"/>
    <xf numFmtId="234" fontId="35" fillId="0" borderId="4724">
      <alignment horizontal="right" vertical="center"/>
      <protection locked="0"/>
    </xf>
    <xf numFmtId="234" fontId="35" fillId="0" borderId="4724">
      <alignment horizontal="center" vertical="center"/>
      <protection locked="0"/>
    </xf>
    <xf numFmtId="233" fontId="35" fillId="0" borderId="4724">
      <alignment horizontal="center" vertical="center"/>
      <protection locked="0"/>
    </xf>
    <xf numFmtId="1" fontId="3" fillId="1" borderId="4694">
      <protection locked="0"/>
    </xf>
    <xf numFmtId="311" fontId="219" fillId="0" borderId="4705" applyBorder="0">
      <protection locked="0"/>
    </xf>
    <xf numFmtId="274" fontId="35" fillId="0" borderId="4595"/>
    <xf numFmtId="240" fontId="26" fillId="0" borderId="4590" applyFill="0"/>
    <xf numFmtId="1" fontId="3" fillId="1" borderId="4718">
      <protection locked="0"/>
    </xf>
    <xf numFmtId="0" fontId="118" fillId="21" borderId="4494"/>
    <xf numFmtId="274" fontId="35" fillId="0" borderId="4643"/>
    <xf numFmtId="240" fontId="26" fillId="0" borderId="4638" applyFill="0"/>
    <xf numFmtId="49" fontId="100" fillId="47" borderId="4494">
      <alignment horizontal="center"/>
    </xf>
    <xf numFmtId="271" fontId="115" fillId="18" borderId="4501">
      <alignment horizontal="right"/>
    </xf>
    <xf numFmtId="202" fontId="115" fillId="18" borderId="4501">
      <alignment horizontal="right"/>
      <protection hidden="1"/>
    </xf>
    <xf numFmtId="270" fontId="115" fillId="46" borderId="4501">
      <protection hidden="1"/>
    </xf>
    <xf numFmtId="269" fontId="115" fillId="45" borderId="4501">
      <protection hidden="1"/>
    </xf>
    <xf numFmtId="240" fontId="26" fillId="0" borderId="4722" applyFill="0"/>
    <xf numFmtId="244" fontId="85" fillId="0" borderId="4594"/>
    <xf numFmtId="0" fontId="104" fillId="43" borderId="4494" applyProtection="0"/>
    <xf numFmtId="0" fontId="103" fillId="38" borderId="4689"/>
    <xf numFmtId="0" fontId="103" fillId="38" borderId="4593"/>
    <xf numFmtId="236" fontId="35" fillId="0" borderId="4640">
      <alignment horizontal="center" vertical="center"/>
      <protection locked="0"/>
    </xf>
    <xf numFmtId="235" fontId="35" fillId="0" borderId="4640">
      <alignment horizontal="center" vertical="center"/>
      <protection locked="0"/>
    </xf>
    <xf numFmtId="15" fontId="35" fillId="0" borderId="4640">
      <alignment horizontal="center" vertical="center"/>
      <protection locked="0"/>
    </xf>
    <xf numFmtId="0" fontId="95" fillId="0" borderId="4639" applyNumberFormat="0" applyFill="0" applyAlignment="0" applyProtection="0"/>
    <xf numFmtId="0" fontId="104" fillId="43" borderId="4494" applyProtection="0"/>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235" fontId="35" fillId="0" borderId="4688">
      <alignment horizontal="right" vertical="center"/>
      <protection locked="0"/>
    </xf>
    <xf numFmtId="233" fontId="35" fillId="0" borderId="4688">
      <alignment horizontal="right" vertical="center"/>
      <protection locked="0"/>
    </xf>
    <xf numFmtId="232" fontId="35" fillId="0" borderId="4688">
      <alignment horizontal="right" vertical="center"/>
      <protection locked="0"/>
    </xf>
    <xf numFmtId="233" fontId="35" fillId="0" borderId="4688">
      <alignment horizontal="center" vertical="center"/>
      <protection locked="0"/>
    </xf>
    <xf numFmtId="244" fontId="85" fillId="0" borderId="4701"/>
    <xf numFmtId="233" fontId="35" fillId="0" borderId="4699">
      <alignment horizontal="center" vertical="center"/>
      <protection locked="0"/>
    </xf>
    <xf numFmtId="233" fontId="35" fillId="0" borderId="4616">
      <alignment horizontal="right" vertical="center"/>
      <protection locked="0"/>
    </xf>
    <xf numFmtId="236" fontId="35" fillId="0" borderId="4616">
      <alignment horizontal="center" vertical="center"/>
      <protection locked="0"/>
    </xf>
    <xf numFmtId="15" fontId="35" fillId="0" borderId="4616">
      <alignment horizontal="center" vertical="center"/>
      <protection locked="0"/>
    </xf>
    <xf numFmtId="232" fontId="35" fillId="0" borderId="4699">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3487"/>
    <xf numFmtId="3" fontId="79" fillId="10" borderId="4494" applyFont="0" applyAlignment="0" applyProtection="0"/>
    <xf numFmtId="0" fontId="88" fillId="0" borderId="4542"/>
    <xf numFmtId="0" fontId="95" fillId="0" borderId="4711" applyNumberFormat="0" applyFill="0" applyAlignment="0" applyProtection="0"/>
    <xf numFmtId="233" fontId="35" fillId="0" borderId="4712">
      <alignment horizontal="center" vertical="center"/>
      <protection locked="0"/>
    </xf>
    <xf numFmtId="236" fontId="35" fillId="0" borderId="4712">
      <alignment horizontal="center" vertical="center"/>
      <protection locked="0"/>
    </xf>
    <xf numFmtId="0" fontId="35" fillId="0" borderId="4712">
      <alignment vertical="center"/>
      <protection locked="0"/>
    </xf>
    <xf numFmtId="232" fontId="35" fillId="0" borderId="4712">
      <alignment horizontal="right" vertical="center"/>
      <protection locked="0"/>
    </xf>
    <xf numFmtId="233" fontId="35" fillId="0" borderId="4712">
      <alignment horizontal="right" vertical="center"/>
      <protection locked="0"/>
    </xf>
    <xf numFmtId="236"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6" fontId="35" fillId="0" borderId="4676">
      <alignment horizontal="right" vertical="center"/>
      <protection locked="0"/>
    </xf>
    <xf numFmtId="234" fontId="35" fillId="0" borderId="4699">
      <alignment horizontal="center" vertical="center"/>
      <protection locked="0"/>
    </xf>
    <xf numFmtId="235" fontId="35" fillId="0" borderId="4699">
      <alignment horizontal="center"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6" fontId="35" fillId="0" borderId="4699">
      <alignment horizontal="right" vertical="center"/>
      <protection locked="0"/>
    </xf>
    <xf numFmtId="0" fontId="95" fillId="0" borderId="4651" applyNumberFormat="0" applyFill="0" applyAlignment="0" applyProtection="0"/>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7"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240" fontId="26" fillId="0" borderId="4734" applyFill="0"/>
    <xf numFmtId="3" fontId="79" fillId="10" borderId="4494" applyFont="0" applyAlignment="0" applyProtection="0"/>
    <xf numFmtId="244" fontId="85" fillId="0" borderId="4654"/>
    <xf numFmtId="270" fontId="115" fillId="46" borderId="4501">
      <protection hidden="1"/>
    </xf>
    <xf numFmtId="240" fontId="26" fillId="0" borderId="4686" applyFill="0"/>
    <xf numFmtId="0" fontId="35" fillId="0" borderId="4501" applyNumberFormat="0" applyFill="0" applyAlignment="0" applyProtection="0"/>
    <xf numFmtId="0" fontId="95" fillId="0" borderId="4627" applyNumberFormat="0" applyFill="0" applyAlignment="0" applyProtection="0"/>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3" fontId="35" fillId="0" borderId="4628">
      <alignment horizontal="right" vertical="center"/>
      <protection locked="0"/>
    </xf>
    <xf numFmtId="235" fontId="35" fillId="0" borderId="4628">
      <alignment horizontal="right"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29"/>
    <xf numFmtId="8" fontId="141" fillId="0" borderId="4509">
      <protection locked="0"/>
    </xf>
    <xf numFmtId="0" fontId="103" fillId="38" borderId="4605"/>
    <xf numFmtId="0" fontId="104" fillId="43" borderId="4494" applyProtection="0"/>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6" fontId="35" fillId="0" borderId="4604">
      <alignment horizontal="center"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44" fontId="85" fillId="0" borderId="4606"/>
    <xf numFmtId="0" fontId="85" fillId="0" borderId="4716"/>
    <xf numFmtId="0" fontId="148" fillId="0" borderId="4733" applyNumberFormat="0" applyAlignment="0" applyProtection="0">
      <alignment horizontal="left" vertical="center"/>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605"/>
    <xf numFmtId="240" fontId="26" fillId="0" borderId="4650" applyFill="0"/>
    <xf numFmtId="274" fontId="35" fillId="0" borderId="4655"/>
    <xf numFmtId="0" fontId="103" fillId="38" borderId="4593"/>
    <xf numFmtId="244" fontId="85" fillId="0" borderId="4606"/>
    <xf numFmtId="0" fontId="148" fillId="0" borderId="4709" applyNumberFormat="0" applyAlignment="0" applyProtection="0">
      <alignment horizontal="left" vertical="center"/>
    </xf>
    <xf numFmtId="244" fontId="85" fillId="0" borderId="4594"/>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680"/>
    <xf numFmtId="9" fontId="36" fillId="71" borderId="4494" applyProtection="0">
      <alignment horizontal="right"/>
      <protection locked="0"/>
    </xf>
    <xf numFmtId="0" fontId="59" fillId="74" borderId="4521">
      <alignment horizontal="left" vertical="center" wrapText="1"/>
    </xf>
    <xf numFmtId="15" fontId="35" fillId="0" borderId="4724">
      <alignment horizontal="center" vertical="center"/>
      <protection locked="0"/>
    </xf>
    <xf numFmtId="233"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0" fontId="35" fillId="0" borderId="4724">
      <alignment vertical="center"/>
      <protection locked="0"/>
    </xf>
    <xf numFmtId="234" fontId="35" fillId="0" borderId="4724">
      <alignment horizontal="right" vertical="center"/>
      <protection locked="0"/>
    </xf>
    <xf numFmtId="232" fontId="35" fillId="0" borderId="4737">
      <alignment horizontal="center" vertical="center"/>
      <protection locked="0"/>
    </xf>
    <xf numFmtId="236" fontId="35" fillId="0" borderId="4737">
      <alignment horizontal="center" vertical="center"/>
      <protection locked="0"/>
    </xf>
    <xf numFmtId="0" fontId="35" fillId="0" borderId="4712">
      <alignment vertical="center"/>
      <protection locked="0"/>
    </xf>
    <xf numFmtId="236" fontId="35" fillId="0" borderId="4712">
      <alignment horizontal="right" vertical="center"/>
      <protection locked="0"/>
    </xf>
    <xf numFmtId="49" fontId="100" fillId="41" borderId="4494">
      <alignment horizontal="center"/>
    </xf>
    <xf numFmtId="0" fontId="103" fillId="38" borderId="4713"/>
    <xf numFmtId="0" fontId="104" fillId="43" borderId="4494" applyProtection="0"/>
    <xf numFmtId="0" fontId="85" fillId="0" borderId="4656"/>
    <xf numFmtId="309" fontId="156" fillId="6" borderId="4494"/>
    <xf numFmtId="8" fontId="141" fillId="0" borderId="4509">
      <protection locked="0"/>
    </xf>
    <xf numFmtId="0" fontId="148" fillId="0" borderId="4673" applyNumberFormat="0" applyAlignment="0" applyProtection="0">
      <alignment horizontal="left" vertical="center"/>
    </xf>
    <xf numFmtId="0" fontId="85" fillId="0" borderId="4716"/>
    <xf numFmtId="240" fontId="26" fillId="0" borderId="4602" applyFill="0"/>
    <xf numFmtId="274" fontId="35" fillId="0" borderId="4607"/>
    <xf numFmtId="311" fontId="219" fillId="0" borderId="4707" applyBorder="0">
      <protection locked="0"/>
    </xf>
    <xf numFmtId="4" fontId="27" fillId="19" borderId="4704" applyNumberFormat="0" applyProtection="0">
      <alignment horizontal="left" vertical="center" indent="1"/>
    </xf>
    <xf numFmtId="0" fontId="95" fillId="0" borderId="4698" applyNumberFormat="0" applyFill="0" applyAlignment="0" applyProtection="0"/>
    <xf numFmtId="15" fontId="35" fillId="0" borderId="4699">
      <alignment horizontal="center" vertical="center"/>
      <protection locked="0"/>
    </xf>
    <xf numFmtId="233"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3" fontId="35" fillId="0" borderId="4699">
      <alignment horizontal="right" vertical="center"/>
      <protection locked="0"/>
    </xf>
    <xf numFmtId="235" fontId="35" fillId="0" borderId="4699">
      <alignment horizontal="right" vertical="center"/>
      <protection locked="0"/>
    </xf>
    <xf numFmtId="240" fontId="26" fillId="0" borderId="4590" applyFill="0"/>
    <xf numFmtId="274" fontId="35" fillId="0" borderId="4595"/>
    <xf numFmtId="0" fontId="103" fillId="38" borderId="4700"/>
    <xf numFmtId="244" fontId="85" fillId="0" borderId="4701"/>
    <xf numFmtId="274" fontId="35" fillId="0" borderId="4702"/>
    <xf numFmtId="0" fontId="85" fillId="0" borderId="4703"/>
    <xf numFmtId="0" fontId="63" fillId="0" borderId="4494">
      <alignment horizontal="centerContinuous"/>
    </xf>
    <xf numFmtId="0" fontId="85" fillId="0" borderId="4741"/>
    <xf numFmtId="0" fontId="92" fillId="0" borderId="4501" applyNumberFormat="0" applyFill="0" applyBorder="0" applyAlignment="0" applyProtection="0"/>
    <xf numFmtId="232" fontId="35" fillId="0" borderId="4699">
      <alignment horizontal="center" vertical="center"/>
      <protection locked="0"/>
    </xf>
    <xf numFmtId="234" fontId="35" fillId="0" borderId="4699">
      <alignment horizontal="center" vertical="center"/>
      <protection locked="0"/>
    </xf>
    <xf numFmtId="237" fontId="35" fillId="0" borderId="4699">
      <alignment horizontal="right" vertical="center"/>
      <protection locked="0"/>
    </xf>
    <xf numFmtId="0" fontId="85" fillId="0" borderId="4632"/>
    <xf numFmtId="168" fontId="3" fillId="8" borderId="4494" applyNumberFormat="0" applyFont="0" applyBorder="0" applyAlignment="0" applyProtection="0"/>
    <xf numFmtId="323" fontId="3" fillId="23" borderId="4648" applyFill="0" applyBorder="0" applyAlignment="0">
      <alignment horizontal="centerContinuous"/>
    </xf>
    <xf numFmtId="0" fontId="85" fillId="0" borderId="4703"/>
    <xf numFmtId="0" fontId="35" fillId="0" borderId="4688">
      <alignment vertical="center"/>
      <protection locked="0"/>
    </xf>
    <xf numFmtId="234" fontId="35" fillId="0" borderId="4699">
      <alignment horizontal="right" vertical="center"/>
      <protection locked="0"/>
    </xf>
    <xf numFmtId="274" fontId="35" fillId="0" borderId="4691"/>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4724">
      <alignment horizontal="right" vertical="center"/>
      <protection locked="0"/>
    </xf>
    <xf numFmtId="309" fontId="156" fillId="6" borderId="4494"/>
    <xf numFmtId="175" fontId="3" fillId="9" borderId="3487" applyNumberFormat="0" applyFont="0" applyBorder="0" applyAlignment="0">
      <alignment horizontal="centerContinuous"/>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0" fontId="35" fillId="0" borderId="4688">
      <alignment vertical="center"/>
      <protection locked="0"/>
    </xf>
    <xf numFmtId="237" fontId="35" fillId="0" borderId="4688">
      <alignment horizontal="right" vertical="center"/>
      <protection locked="0"/>
    </xf>
    <xf numFmtId="0" fontId="85" fillId="0" borderId="4608"/>
    <xf numFmtId="237"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311" fontId="219" fillId="0" borderId="4647" applyBorder="0">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323" fontId="3" fillId="23" borderId="4624" applyFill="0" applyBorder="0" applyAlignment="0">
      <alignment horizontal="centerContinuous"/>
    </xf>
    <xf numFmtId="233" fontId="35" fillId="0" borderId="4676">
      <alignment horizontal="right" vertical="center"/>
      <protection locked="0"/>
    </xf>
    <xf numFmtId="234" fontId="35" fillId="0" borderId="4676">
      <alignment horizontal="right" vertical="center"/>
      <protection locked="0"/>
    </xf>
    <xf numFmtId="1" fontId="3" fillId="1" borderId="4646">
      <protection locked="0"/>
    </xf>
    <xf numFmtId="244" fontId="85" fillId="0" borderId="4678"/>
    <xf numFmtId="311" fontId="219" fillId="0" borderId="4671" applyBorder="0">
      <protection locked="0"/>
    </xf>
    <xf numFmtId="0" fontId="63" fillId="0" borderId="4494">
      <alignment horizontal="centerContinuous"/>
    </xf>
    <xf numFmtId="0" fontId="18" fillId="0" borderId="4501" applyNumberFormat="0" applyFill="0" applyBorder="0" applyAlignment="0" applyProtection="0"/>
    <xf numFmtId="234"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4" fontId="35" fillId="0" borderId="4676">
      <alignment horizontal="right" vertical="center"/>
      <protection locked="0"/>
    </xf>
    <xf numFmtId="0" fontId="103" fillId="38" borderId="4677"/>
    <xf numFmtId="244" fontId="85" fillId="0" borderId="4701"/>
    <xf numFmtId="202" fontId="115" fillId="18" borderId="4501">
      <alignment horizontal="right"/>
      <protection hidden="1"/>
    </xf>
    <xf numFmtId="0" fontId="85" fillId="0" borderId="4608"/>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680"/>
    <xf numFmtId="236" fontId="35" fillId="0" borderId="4724">
      <alignment horizontal="center" vertical="center"/>
      <protection locked="0"/>
    </xf>
    <xf numFmtId="232" fontId="35" fillId="0" borderId="4724">
      <alignment horizontal="right" vertical="center"/>
      <protection locked="0"/>
    </xf>
    <xf numFmtId="175" fontId="46" fillId="0" borderId="4494"/>
    <xf numFmtId="234" fontId="35" fillId="0" borderId="4699">
      <alignment horizontal="center" vertical="center"/>
      <protection locked="0"/>
    </xf>
    <xf numFmtId="4" fontId="27" fillId="19" borderId="4693" applyNumberFormat="0" applyProtection="0">
      <alignment horizontal="left" vertical="center" indent="1"/>
    </xf>
    <xf numFmtId="311" fontId="219" fillId="0" borderId="4671" applyBorder="0">
      <protection locked="0"/>
    </xf>
    <xf numFmtId="232" fontId="35" fillId="0" borderId="4688">
      <alignment horizontal="center" vertical="center"/>
      <protection locked="0"/>
    </xf>
    <xf numFmtId="9" fontId="36" fillId="71" borderId="4494" applyProtection="0">
      <alignment horizontal="right"/>
      <protection locked="0"/>
    </xf>
    <xf numFmtId="4" fontId="27" fillId="19" borderId="4657" applyNumberFormat="0" applyProtection="0">
      <alignment horizontal="left" vertical="center" indent="1"/>
    </xf>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1" fontId="3" fillId="1" borderId="4622">
      <protection locked="0"/>
    </xf>
    <xf numFmtId="235" fontId="35" fillId="0" borderId="4652">
      <alignment horizontal="center" vertical="center"/>
      <protection locked="0"/>
    </xf>
    <xf numFmtId="0" fontId="103" fillId="38" borderId="4653"/>
    <xf numFmtId="274" fontId="35" fillId="0" borderId="4655"/>
    <xf numFmtId="0" fontId="85" fillId="0" borderId="4656"/>
    <xf numFmtId="234" fontId="35" fillId="0" borderId="4712">
      <alignment horizontal="center" vertical="center"/>
      <protection locked="0"/>
    </xf>
    <xf numFmtId="0" fontId="85" fillId="0" borderId="4692"/>
    <xf numFmtId="237" fontId="35" fillId="0" borderId="4676">
      <alignment horizontal="right" vertical="center"/>
      <protection locked="0"/>
    </xf>
    <xf numFmtId="0" fontId="95" fillId="0" borderId="4651" applyNumberFormat="0" applyFill="0" applyAlignment="0" applyProtection="0"/>
    <xf numFmtId="0" fontId="85" fillId="0" borderId="4596"/>
    <xf numFmtId="232" fontId="35" fillId="0" borderId="4652">
      <alignment horizontal="center" vertical="center"/>
      <protection locked="0"/>
    </xf>
    <xf numFmtId="233" fontId="35" fillId="0" borderId="4652">
      <alignment horizontal="center" vertical="center"/>
      <protection locked="0"/>
    </xf>
    <xf numFmtId="235"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74" fontId="35" fillId="0" borderId="4679"/>
    <xf numFmtId="274" fontId="35" fillId="0" borderId="4655"/>
    <xf numFmtId="0" fontId="85" fillId="0" borderId="4656"/>
    <xf numFmtId="49" fontId="253" fillId="47" borderId="4494">
      <alignment horizontal="center"/>
    </xf>
    <xf numFmtId="0" fontId="85" fillId="0" borderId="4692"/>
    <xf numFmtId="15" fontId="35" fillId="0" borderId="4688">
      <alignment horizontal="center" vertical="center"/>
      <protection locked="0"/>
    </xf>
    <xf numFmtId="4" fontId="27" fillId="19" borderId="4663" applyNumberFormat="0" applyProtection="0">
      <alignment horizontal="left" vertical="center" indent="1"/>
    </xf>
    <xf numFmtId="236" fontId="35" fillId="0" borderId="4724">
      <alignment horizontal="center" vertical="center"/>
      <protection locked="0"/>
    </xf>
    <xf numFmtId="323" fontId="3" fillId="23" borderId="4600" applyFill="0" applyBorder="0" applyAlignment="0">
      <alignment horizontal="centerContinuous"/>
    </xf>
    <xf numFmtId="232" fontId="35" fillId="0" borderId="4616">
      <alignment horizontal="right" vertical="center"/>
      <protection locked="0"/>
    </xf>
    <xf numFmtId="236" fontId="35" fillId="0" borderId="4628">
      <alignment horizontal="center" vertical="center"/>
      <protection locked="0"/>
    </xf>
    <xf numFmtId="0" fontId="35" fillId="0" borderId="4628">
      <alignment vertical="center"/>
      <protection locked="0"/>
    </xf>
    <xf numFmtId="237" fontId="35" fillId="0" borderId="4628">
      <alignment horizontal="right" vertical="center"/>
      <protection locked="0"/>
    </xf>
    <xf numFmtId="233"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4632"/>
    <xf numFmtId="234" fontId="35" fillId="0" borderId="4652">
      <alignment horizontal="center" vertical="center"/>
      <protection locked="0"/>
    </xf>
    <xf numFmtId="244" fontId="85" fillId="0" borderId="4690"/>
    <xf numFmtId="237" fontId="35" fillId="0" borderId="4699">
      <alignment horizontal="right" vertical="center"/>
      <protection locked="0"/>
    </xf>
    <xf numFmtId="234" fontId="35" fillId="0" borderId="4688">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627" applyNumberFormat="0" applyFill="0" applyAlignment="0" applyProtection="0"/>
    <xf numFmtId="15" fontId="35" fillId="0" borderId="4628">
      <alignment horizontal="center" vertical="center"/>
      <protection locked="0"/>
    </xf>
    <xf numFmtId="233" fontId="35" fillId="0" borderId="4628">
      <alignment horizontal="center" vertical="center"/>
      <protection locked="0"/>
    </xf>
    <xf numFmtId="234"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7"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0" fontId="103" fillId="38" borderId="4629"/>
    <xf numFmtId="0" fontId="148" fillId="0" borderId="4589" applyNumberFormat="0" applyAlignment="0" applyProtection="0">
      <alignment horizontal="left" vertical="center"/>
    </xf>
    <xf numFmtId="236" fontId="35" fillId="0" borderId="4688">
      <alignment horizontal="center" vertical="center"/>
      <protection locked="0"/>
    </xf>
    <xf numFmtId="233" fontId="35" fillId="0" borderId="4688">
      <alignment horizontal="center" vertical="center"/>
      <protection locked="0"/>
    </xf>
    <xf numFmtId="323" fontId="3" fillId="23" borderId="4672" applyFill="0" applyBorder="0" applyAlignment="0">
      <alignment horizontal="centerContinuous"/>
    </xf>
    <xf numFmtId="236" fontId="35" fillId="0" borderId="4688">
      <alignment horizontal="center" vertical="center"/>
      <protection locked="0"/>
    </xf>
    <xf numFmtId="237" fontId="35" fillId="0" borderId="4652">
      <alignment horizontal="right" vertical="center"/>
      <protection locked="0"/>
    </xf>
    <xf numFmtId="15" fontId="35" fillId="0" borderId="4688">
      <alignment horizontal="center" vertical="center"/>
      <protection locked="0"/>
    </xf>
    <xf numFmtId="4" fontId="27" fillId="19" borderId="4717" applyNumberFormat="0" applyProtection="0">
      <alignment horizontal="left" vertical="center" indent="1"/>
    </xf>
    <xf numFmtId="0" fontId="103" fillId="38" borderId="4666"/>
    <xf numFmtId="323" fontId="3" fillId="23" borderId="4588" applyFill="0" applyBorder="0" applyAlignment="0">
      <alignment horizontal="centerContinuous"/>
    </xf>
    <xf numFmtId="235" fontId="35" fillId="0" borderId="4616">
      <alignment horizontal="right" vertical="center"/>
      <protection locked="0"/>
    </xf>
    <xf numFmtId="237" fontId="35" fillId="0" borderId="4737">
      <alignment horizontal="right" vertical="center"/>
      <protection locked="0"/>
    </xf>
    <xf numFmtId="232" fontId="35" fillId="0" borderId="4712">
      <alignment horizontal="right" vertical="center"/>
      <protection locked="0"/>
    </xf>
    <xf numFmtId="232" fontId="35" fillId="0" borderId="4688">
      <alignment horizontal="right" vertical="center"/>
      <protection locked="0"/>
    </xf>
    <xf numFmtId="232" fontId="35" fillId="0" borderId="4712">
      <alignment horizontal="center" vertical="center"/>
      <protection locked="0"/>
    </xf>
    <xf numFmtId="311" fontId="219" fillId="0" borderId="4599" applyBorder="0">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6" fontId="35" fillId="0" borderId="4604">
      <alignment horizontal="center" vertical="center"/>
      <protection locked="0"/>
    </xf>
    <xf numFmtId="232" fontId="35" fillId="0" borderId="4604">
      <alignment horizontal="right" vertical="center"/>
      <protection locked="0"/>
    </xf>
    <xf numFmtId="237"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1" fontId="3" fillId="1" borderId="4598">
      <protection locked="0"/>
    </xf>
    <xf numFmtId="0" fontId="103" fillId="38" borderId="4605"/>
    <xf numFmtId="311" fontId="219" fillId="0" borderId="4599" applyBorder="0">
      <protection locked="0"/>
    </xf>
    <xf numFmtId="234" fontId="35" fillId="0" borderId="4737">
      <alignment horizontal="right" vertical="center"/>
      <protection locked="0"/>
    </xf>
    <xf numFmtId="232" fontId="35" fillId="0" borderId="4688">
      <alignment horizontal="right" vertical="center"/>
      <protection locked="0"/>
    </xf>
    <xf numFmtId="234" fontId="35" fillId="0" borderId="4699">
      <alignment horizontal="center" vertical="center"/>
      <protection locked="0"/>
    </xf>
    <xf numFmtId="0" fontId="88" fillId="0" borderId="3487"/>
    <xf numFmtId="237" fontId="35" fillId="0" borderId="4628">
      <alignment horizontal="right" vertical="center"/>
      <protection locked="0"/>
    </xf>
    <xf numFmtId="234" fontId="35" fillId="0" borderId="4628">
      <alignment horizontal="right" vertical="center"/>
      <protection locked="0"/>
    </xf>
    <xf numFmtId="236" fontId="35" fillId="0" borderId="4628">
      <alignment horizontal="right"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4" fontId="35" fillId="0" borderId="4604">
      <alignment horizontal="right" vertical="center"/>
      <protection locked="0"/>
    </xf>
    <xf numFmtId="0" fontId="103" fillId="38" borderId="4605"/>
    <xf numFmtId="244" fontId="85" fillId="0" borderId="4606"/>
    <xf numFmtId="274" fontId="35" fillId="0" borderId="4631"/>
    <xf numFmtId="4" fontId="27" fillId="19" borderId="4729" applyNumberFormat="0" applyProtection="0">
      <alignment horizontal="left" vertical="center" indent="1"/>
    </xf>
    <xf numFmtId="311" fontId="219" fillId="0" borderId="4707" applyBorder="0">
      <protection locked="0"/>
    </xf>
    <xf numFmtId="274" fontId="35" fillId="0" borderId="4607"/>
    <xf numFmtId="232" fontId="35" fillId="0" borderId="4699">
      <alignment horizontal="center" vertical="center"/>
      <protection locked="0"/>
    </xf>
    <xf numFmtId="233" fontId="35" fillId="0" borderId="4688">
      <alignment horizontal="center" vertical="center"/>
      <protection locked="0"/>
    </xf>
    <xf numFmtId="274" fontId="35" fillId="0" borderId="4715"/>
    <xf numFmtId="311" fontId="219" fillId="0" borderId="4683" applyBorder="0">
      <protection locked="0"/>
    </xf>
    <xf numFmtId="0" fontId="147" fillId="10" borderId="4494">
      <alignment horizontal="right"/>
    </xf>
    <xf numFmtId="235" fontId="35" fillId="0" borderId="4676">
      <alignment horizontal="right" vertical="center"/>
      <protection locked="0"/>
    </xf>
    <xf numFmtId="235" fontId="35" fillId="0" borderId="4688">
      <alignment horizontal="right" vertical="center"/>
      <protection locked="0"/>
    </xf>
    <xf numFmtId="233" fontId="35" fillId="0" borderId="4628">
      <alignment horizontal="center" vertical="center"/>
      <protection locked="0"/>
    </xf>
    <xf numFmtId="235" fontId="35" fillId="0" borderId="4652">
      <alignment horizontal="right" vertical="center"/>
      <protection locked="0"/>
    </xf>
    <xf numFmtId="8" fontId="141" fillId="0" borderId="4509">
      <protection locked="0"/>
    </xf>
    <xf numFmtId="0" fontId="95" fillId="0" borderId="4651" applyNumberFormat="0" applyFill="0" applyAlignment="0" applyProtection="0"/>
    <xf numFmtId="236" fontId="35" fillId="0" borderId="4665">
      <alignment horizontal="right" vertical="center"/>
      <protection locked="0"/>
    </xf>
    <xf numFmtId="0" fontId="35" fillId="0" borderId="4616">
      <alignment vertical="center"/>
      <protection locked="0"/>
    </xf>
    <xf numFmtId="232" fontId="35" fillId="0" borderId="4616">
      <alignment horizontal="center" vertical="center"/>
      <protection locked="0"/>
    </xf>
    <xf numFmtId="236" fontId="35" fillId="0" borderId="4616">
      <alignment horizontal="right" vertical="center"/>
      <protection locked="0"/>
    </xf>
    <xf numFmtId="4" fontId="27" fillId="19" borderId="4633" applyNumberFormat="0" applyProtection="0">
      <alignment horizontal="left" vertical="center" indent="1"/>
    </xf>
    <xf numFmtId="311" fontId="219" fillId="0" borderId="4587" applyBorder="0">
      <protection locked="0"/>
    </xf>
    <xf numFmtId="232" fontId="35" fillId="0" borderId="4628">
      <alignment horizontal="center" vertical="center"/>
      <protection locked="0"/>
    </xf>
    <xf numFmtId="236" fontId="35" fillId="0" borderId="4616">
      <alignment horizontal="center" vertical="center"/>
      <protection locked="0"/>
    </xf>
    <xf numFmtId="237" fontId="35" fillId="0" borderId="4724">
      <alignment horizontal="right" vertical="center"/>
      <protection locked="0"/>
    </xf>
    <xf numFmtId="202" fontId="115" fillId="18" borderId="4501">
      <alignment horizontal="right"/>
      <protection hidden="1"/>
    </xf>
    <xf numFmtId="1" fontId="3" fillId="1" borderId="4287">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244" fontId="85" fillId="0" borderId="4606"/>
    <xf numFmtId="274" fontId="35" fillId="0" borderId="4607"/>
    <xf numFmtId="0" fontId="148" fillId="0" borderId="3487">
      <alignment horizontal="left" vertical="center"/>
    </xf>
    <xf numFmtId="49" fontId="36" fillId="0" borderId="4514"/>
    <xf numFmtId="15" fontId="35" fillId="0" borderId="4676">
      <alignment horizontal="center" vertical="center"/>
      <protection locked="0"/>
    </xf>
    <xf numFmtId="0" fontId="85" fillId="0" borderId="4608"/>
    <xf numFmtId="0" fontId="92" fillId="0" borderId="4494" applyFill="0">
      <alignment horizontal="center" vertical="center"/>
    </xf>
    <xf numFmtId="311" fontId="219" fillId="0" borderId="4671" applyBorder="0">
      <protection locked="0"/>
    </xf>
    <xf numFmtId="311" fontId="219" fillId="0" borderId="4587" applyBorder="0">
      <protection locked="0"/>
    </xf>
    <xf numFmtId="240" fontId="26" fillId="0" borderId="4674" applyFill="0"/>
    <xf numFmtId="15" fontId="35" fillId="0" borderId="4712">
      <alignment horizontal="center" vertical="center"/>
      <protection locked="0"/>
    </xf>
    <xf numFmtId="232" fontId="35" fillId="0" borderId="4628">
      <alignment horizontal="right" vertical="center"/>
      <protection locked="0"/>
    </xf>
    <xf numFmtId="236" fontId="35" fillId="0" borderId="4604">
      <alignment horizontal="center" vertical="center"/>
      <protection locked="0"/>
    </xf>
    <xf numFmtId="237" fontId="35" fillId="0" borderId="4604">
      <alignment horizontal="right" vertical="center"/>
      <protection locked="0"/>
    </xf>
    <xf numFmtId="234" fontId="35" fillId="0" borderId="4604">
      <alignment horizontal="right" vertical="center"/>
      <protection locked="0"/>
    </xf>
    <xf numFmtId="244" fontId="85" fillId="0" borderId="4630"/>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244" fontId="85" fillId="0" borderId="4606"/>
    <xf numFmtId="0" fontId="85" fillId="0" borderId="4703"/>
    <xf numFmtId="323" fontId="3" fillId="23" borderId="4695" applyFill="0" applyBorder="0" applyAlignment="0">
      <alignment horizontal="centerContinuous"/>
    </xf>
    <xf numFmtId="274" fontId="35" fillId="0" borderId="4715"/>
    <xf numFmtId="274" fontId="35" fillId="0" borderId="4607"/>
    <xf numFmtId="271" fontId="115" fillId="18" borderId="4501">
      <alignment horizontal="right"/>
    </xf>
    <xf numFmtId="4" fontId="27" fillId="19" borderId="4693" applyNumberFormat="0" applyProtection="0">
      <alignment horizontal="left" vertical="center" indent="1"/>
    </xf>
    <xf numFmtId="235" fontId="35" fillId="0" borderId="4652">
      <alignment horizontal="right" vertical="center"/>
      <protection locked="0"/>
    </xf>
    <xf numFmtId="4" fontId="27" fillId="19" borderId="4681" applyNumberFormat="0" applyProtection="0">
      <alignment horizontal="left" vertical="center" indent="1"/>
    </xf>
    <xf numFmtId="232" fontId="35" fillId="0" borderId="4676">
      <alignment horizontal="right" vertical="center"/>
      <protection locked="0"/>
    </xf>
    <xf numFmtId="244" fontId="85" fillId="0" borderId="4606"/>
    <xf numFmtId="0" fontId="85" fillId="0" borderId="4608"/>
    <xf numFmtId="235" fontId="35" fillId="0" borderId="4724">
      <alignment horizontal="center" vertical="center"/>
      <protection locked="0"/>
    </xf>
    <xf numFmtId="4" fontId="27" fillId="19" borderId="4597" applyNumberFormat="0" applyProtection="0">
      <alignment horizontal="left" vertical="center" indent="1"/>
    </xf>
    <xf numFmtId="0" fontId="92" fillId="0" borderId="4501" applyNumberFormat="0" applyFill="0" applyBorder="0" applyAlignment="0" applyProtection="0"/>
    <xf numFmtId="0" fontId="35" fillId="0" borderId="4616">
      <alignment vertical="center"/>
      <protection locked="0"/>
    </xf>
    <xf numFmtId="0" fontId="63" fillId="0" borderId="4494">
      <alignment horizontal="centerContinuous"/>
    </xf>
    <xf numFmtId="311" fontId="219" fillId="0" borderId="4599" applyBorder="0">
      <protection locked="0"/>
    </xf>
    <xf numFmtId="234" fontId="35" fillId="0" borderId="4628">
      <alignment horizontal="right" vertical="center"/>
      <protection locked="0"/>
    </xf>
    <xf numFmtId="244" fontId="85" fillId="0" borderId="4630"/>
    <xf numFmtId="233" fontId="35" fillId="0" borderId="4712">
      <alignment horizontal="center" vertical="center"/>
      <protection locked="0"/>
    </xf>
    <xf numFmtId="10" fontId="3" fillId="64" borderId="4494" applyNumberFormat="0" applyBorder="0" applyAlignment="0" applyProtection="0"/>
    <xf numFmtId="233" fontId="35" fillId="0" borderId="4616">
      <alignment horizontal="center" vertical="center"/>
      <protection locked="0"/>
    </xf>
    <xf numFmtId="236" fontId="35" fillId="0" borderId="4628">
      <alignment horizontal="right" vertical="center"/>
      <protection locked="0"/>
    </xf>
    <xf numFmtId="0" fontId="103" fillId="38" borderId="4689"/>
    <xf numFmtId="0" fontId="103" fillId="38" borderId="4653"/>
    <xf numFmtId="4" fontId="27" fillId="19" borderId="4597" applyNumberFormat="0" applyProtection="0">
      <alignment horizontal="left" vertical="center" indent="1"/>
    </xf>
    <xf numFmtId="234" fontId="35" fillId="0" borderId="4604">
      <alignment horizontal="center" vertical="center"/>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74" fontId="35" fillId="0" borderId="4595"/>
    <xf numFmtId="0" fontId="115" fillId="18" borderId="4501" applyProtection="0">
      <alignment horizontal="right"/>
      <protection locked="0"/>
    </xf>
    <xf numFmtId="0" fontId="95" fillId="0" borderId="4651" applyNumberFormat="0" applyFill="0" applyAlignment="0" applyProtection="0"/>
    <xf numFmtId="0" fontId="85" fillId="0" borderId="4596"/>
    <xf numFmtId="244" fontId="85" fillId="0" borderId="4630"/>
    <xf numFmtId="311" fontId="219" fillId="0" borderId="4587" applyBorder="0">
      <protection locked="0"/>
    </xf>
    <xf numFmtId="4" fontId="27" fillId="19" borderId="4597" applyNumberFormat="0" applyProtection="0">
      <alignment horizontal="left" vertical="center" indent="1"/>
    </xf>
    <xf numFmtId="234" fontId="35" fillId="0" borderId="4699">
      <alignment horizontal="right" vertical="center"/>
      <protection locked="0"/>
    </xf>
    <xf numFmtId="244" fontId="85" fillId="0" borderId="4701"/>
    <xf numFmtId="0" fontId="91" fillId="0" borderId="4501" applyNumberFormat="0" applyFill="0" applyBorder="0" applyAlignment="0" applyProtection="0"/>
    <xf numFmtId="235" fontId="35" fillId="0" borderId="4699">
      <alignment horizontal="center" vertical="center"/>
      <protection locked="0"/>
    </xf>
    <xf numFmtId="232" fontId="35" fillId="0" borderId="4604">
      <alignment horizontal="right" vertical="center"/>
      <protection locked="0"/>
    </xf>
    <xf numFmtId="235" fontId="35" fillId="0" borderId="4604">
      <alignment horizontal="center" vertical="center"/>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44" fontId="85" fillId="0" borderId="4726"/>
    <xf numFmtId="237" fontId="35" fillId="0" borderId="4724">
      <alignment horizontal="right" vertical="center"/>
      <protection locked="0"/>
    </xf>
    <xf numFmtId="0" fontId="103" fillId="38" borderId="4725"/>
    <xf numFmtId="235" fontId="35" fillId="0" borderId="4699">
      <alignment horizontal="center" vertical="center"/>
      <protection locked="0"/>
    </xf>
    <xf numFmtId="274" fontId="35" fillId="0" borderId="4595"/>
    <xf numFmtId="236" fontId="35" fillId="0" borderId="4676">
      <alignment horizontal="right" vertical="center"/>
      <protection locked="0"/>
    </xf>
    <xf numFmtId="235" fontId="35" fillId="0" borderId="4676">
      <alignment horizontal="right" vertical="center"/>
      <protection locked="0"/>
    </xf>
    <xf numFmtId="0" fontId="85" fillId="0" borderId="4596"/>
    <xf numFmtId="15" fontId="35" fillId="0" borderId="4652">
      <alignment horizontal="center" vertical="center"/>
      <protection locked="0"/>
    </xf>
    <xf numFmtId="236" fontId="35" fillId="0" borderId="4652">
      <alignment horizontal="right" vertical="center"/>
      <protection locked="0"/>
    </xf>
    <xf numFmtId="0" fontId="148" fillId="0" borderId="4601" applyNumberFormat="0" applyAlignment="0" applyProtection="0">
      <alignment horizontal="left" vertical="center"/>
    </xf>
    <xf numFmtId="236" fontId="35" fillId="0" borderId="4712">
      <alignment horizontal="center" vertical="center"/>
      <protection locked="0"/>
    </xf>
    <xf numFmtId="234" fontId="35" fillId="0" borderId="4699">
      <alignment horizontal="right" vertical="center"/>
      <protection locked="0"/>
    </xf>
    <xf numFmtId="175" fontId="43" fillId="0" borderId="4494" applyBorder="0"/>
    <xf numFmtId="0" fontId="95" fillId="0" borderId="4687" applyNumberFormat="0" applyFill="0" applyAlignment="0" applyProtection="0"/>
    <xf numFmtId="232" fontId="35" fillId="0" borderId="4688">
      <alignment horizontal="center" vertical="center"/>
      <protection locked="0"/>
    </xf>
    <xf numFmtId="274" fontId="35" fillId="0" borderId="4631"/>
    <xf numFmtId="232" fontId="35" fillId="0" borderId="4628">
      <alignment horizontal="center" vertical="center"/>
      <protection locked="0"/>
    </xf>
    <xf numFmtId="235" fontId="35" fillId="0" borderId="4628">
      <alignment horizontal="center" vertical="center"/>
      <protection locked="0"/>
    </xf>
    <xf numFmtId="235" fontId="35" fillId="0" borderId="4604">
      <alignment horizontal="center" vertical="center"/>
      <protection locked="0"/>
    </xf>
    <xf numFmtId="0" fontId="35" fillId="0" borderId="4604">
      <alignment vertical="center"/>
      <protection locked="0"/>
    </xf>
    <xf numFmtId="236" fontId="35" fillId="0" borderId="4604">
      <alignment horizontal="right" vertical="center"/>
      <protection locked="0"/>
    </xf>
    <xf numFmtId="233" fontId="35" fillId="0" borderId="4604">
      <alignment horizontal="right" vertical="center"/>
      <protection locked="0"/>
    </xf>
    <xf numFmtId="235" fontId="35" fillId="0" borderId="4604">
      <alignment horizontal="right" vertical="center"/>
      <protection locked="0"/>
    </xf>
    <xf numFmtId="240" fontId="26" fillId="0" borderId="4626" applyFill="0"/>
    <xf numFmtId="236" fontId="35" fillId="0" borderId="4699">
      <alignment horizontal="center" vertical="center"/>
      <protection locked="0"/>
    </xf>
    <xf numFmtId="274" fontId="35" fillId="0" borderId="4679"/>
    <xf numFmtId="0" fontId="35" fillId="0" borderId="4494" applyFill="0">
      <alignment horizontal="center" vertical="center"/>
    </xf>
    <xf numFmtId="15" fontId="35" fillId="0" borderId="4699">
      <alignment horizontal="center" vertical="center"/>
      <protection locked="0"/>
    </xf>
    <xf numFmtId="237" fontId="35" fillId="0" borderId="4676">
      <alignment horizontal="right" vertical="center"/>
      <protection locked="0"/>
    </xf>
    <xf numFmtId="15" fontId="35" fillId="0" borderId="4640">
      <alignment horizontal="center" vertical="center"/>
      <protection locked="0"/>
    </xf>
    <xf numFmtId="15" fontId="35" fillId="0" borderId="4712">
      <alignment horizontal="center" vertical="center"/>
      <protection locked="0"/>
    </xf>
    <xf numFmtId="232" fontId="35" fillId="0" borderId="4688">
      <alignment horizontal="right" vertical="center"/>
      <protection locked="0"/>
    </xf>
    <xf numFmtId="274" fontId="35" fillId="0" borderId="4619"/>
    <xf numFmtId="4" fontId="27" fillId="19" borderId="4597" applyNumberFormat="0" applyProtection="0">
      <alignment horizontal="left" vertical="center" indent="1"/>
    </xf>
    <xf numFmtId="233" fontId="35" fillId="0" borderId="4616">
      <alignment horizontal="center" vertical="center"/>
      <protection locked="0"/>
    </xf>
    <xf numFmtId="0" fontId="85" fillId="0" borderId="4620"/>
    <xf numFmtId="311" fontId="219" fillId="0" borderId="4587" applyBorder="0">
      <protection locked="0"/>
    </xf>
    <xf numFmtId="232" fontId="35" fillId="0" borderId="4712">
      <alignment horizontal="right" vertical="center"/>
      <protection locked="0"/>
    </xf>
    <xf numFmtId="244" fontId="85" fillId="0" borderId="4594"/>
    <xf numFmtId="311" fontId="219" fillId="0" borderId="4647" applyBorder="0">
      <protection locked="0"/>
    </xf>
    <xf numFmtId="4" fontId="27" fillId="19" borderId="4597" applyNumberFormat="0" applyProtection="0">
      <alignment horizontal="left" vertical="center" indent="1"/>
    </xf>
    <xf numFmtId="232" fontId="35" fillId="0" borderId="4699">
      <alignment horizontal="right" vertical="center"/>
      <protection locked="0"/>
    </xf>
    <xf numFmtId="237" fontId="35" fillId="0" borderId="4699">
      <alignment horizontal="right" vertical="center"/>
      <protection locked="0"/>
    </xf>
    <xf numFmtId="172" fontId="55" fillId="9" borderId="4494">
      <alignment horizontal="right"/>
      <protection locked="0"/>
    </xf>
    <xf numFmtId="0" fontId="35" fillId="0" borderId="4699">
      <alignment vertical="center"/>
      <protection locked="0"/>
    </xf>
    <xf numFmtId="233" fontId="35" fillId="0" borderId="4640">
      <alignment horizontal="center" vertical="center"/>
      <protection locked="0"/>
    </xf>
    <xf numFmtId="233" fontId="35" fillId="0" borderId="4628">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4702"/>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0" fontId="26" fillId="0" borderId="4590" applyFill="0"/>
    <xf numFmtId="274" fontId="35" fillId="0" borderId="4595"/>
    <xf numFmtId="0" fontId="59" fillId="74" borderId="4521">
      <alignment horizontal="left" vertical="center" wrapText="1"/>
    </xf>
    <xf numFmtId="244" fontId="85" fillId="0" borderId="4654"/>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0" fontId="147" fillId="10" borderId="4494">
      <alignment horizontal="right"/>
    </xf>
    <xf numFmtId="232" fontId="35" fillId="0" borderId="4699">
      <alignment horizontal="right" vertical="center"/>
      <protection locked="0"/>
    </xf>
    <xf numFmtId="0" fontId="95" fillId="0" borderId="4603" applyNumberFormat="0" applyFill="0" applyAlignment="0" applyProtection="0"/>
    <xf numFmtId="311" fontId="219" fillId="0" borderId="4683" applyBorder="0">
      <protection locked="0"/>
    </xf>
    <xf numFmtId="237" fontId="35" fillId="0" borderId="4688">
      <alignment horizontal="right" vertical="center"/>
      <protection locked="0"/>
    </xf>
    <xf numFmtId="234" fontId="35" fillId="0" borderId="4688">
      <alignment horizontal="right" vertical="center"/>
      <protection locked="0"/>
    </xf>
    <xf numFmtId="234" fontId="35" fillId="0" borderId="4616">
      <alignment horizontal="center" vertical="center"/>
      <protection locked="0"/>
    </xf>
    <xf numFmtId="0" fontId="35" fillId="0" borderId="4616">
      <alignment vertical="center"/>
      <protection locked="0"/>
    </xf>
    <xf numFmtId="244" fontId="85" fillId="0" borderId="4618"/>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4652">
      <alignment horizontal="center" vertical="center"/>
      <protection locked="0"/>
    </xf>
    <xf numFmtId="4" fontId="27" fillId="19" borderId="4633" applyNumberFormat="0" applyProtection="0">
      <alignment horizontal="left" vertical="center" indent="1"/>
    </xf>
    <xf numFmtId="236" fontId="35" fillId="0" borderId="4688">
      <alignment horizontal="right" vertical="center"/>
      <protection locked="0"/>
    </xf>
    <xf numFmtId="270" fontId="115" fillId="46" borderId="4501">
      <protection hidden="1"/>
    </xf>
    <xf numFmtId="8" fontId="141" fillId="0" borderId="4509">
      <protection locked="0"/>
    </xf>
    <xf numFmtId="274" fontId="35" fillId="0" borderId="4607"/>
    <xf numFmtId="4" fontId="27" fillId="19" borderId="4597" applyNumberFormat="0" applyProtection="0">
      <alignment horizontal="left" vertical="center" indent="1"/>
    </xf>
    <xf numFmtId="232" fontId="35" fillId="0" borderId="4665">
      <alignment horizontal="right" vertical="center"/>
      <protection locked="0"/>
    </xf>
    <xf numFmtId="244" fontId="85" fillId="0" borderId="4678"/>
    <xf numFmtId="234" fontId="35" fillId="0" borderId="4699">
      <alignment horizontal="right" vertical="center"/>
      <protection locked="0"/>
    </xf>
    <xf numFmtId="233" fontId="35" fillId="0" borderId="4712">
      <alignment horizontal="right" vertical="center"/>
      <protection locked="0"/>
    </xf>
    <xf numFmtId="0" fontId="18" fillId="0" borderId="4501" applyNumberFormat="0" applyFill="0" applyBorder="0" applyAlignment="0" applyProtection="0"/>
    <xf numFmtId="236" fontId="35" fillId="0" borderId="4699">
      <alignment horizontal="right" vertical="center"/>
      <protection locked="0"/>
    </xf>
    <xf numFmtId="0" fontId="85" fillId="0" borderId="4620"/>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4" fontId="35" fillId="0" borderId="4640">
      <alignment horizontal="right" vertical="center"/>
      <protection locked="0"/>
    </xf>
    <xf numFmtId="0" fontId="103" fillId="38" borderId="4593"/>
    <xf numFmtId="274" fontId="35" fillId="0" borderId="4595"/>
    <xf numFmtId="235" fontId="35" fillId="0" borderId="4688">
      <alignment horizontal="center" vertical="center"/>
      <protection locked="0"/>
    </xf>
    <xf numFmtId="0" fontId="103" fillId="38" borderId="4689"/>
    <xf numFmtId="0" fontId="85" fillId="0" borderId="4596"/>
    <xf numFmtId="232" fontId="35" fillId="0" borderId="4712">
      <alignment horizontal="center" vertical="center"/>
      <protection locked="0"/>
    </xf>
    <xf numFmtId="323" fontId="3" fillId="23" borderId="4588" applyFill="0" applyBorder="0" applyAlignment="0">
      <alignment horizontal="centerContinuous"/>
    </xf>
    <xf numFmtId="311" fontId="219" fillId="0" borderId="4587" applyBorder="0">
      <protection locked="0"/>
    </xf>
    <xf numFmtId="236" fontId="35" fillId="0" borderId="4652">
      <alignment horizontal="center" vertical="center"/>
      <protection locked="0"/>
    </xf>
    <xf numFmtId="309" fontId="156" fillId="6" borderId="4494"/>
    <xf numFmtId="0" fontId="103" fillId="38" borderId="4629"/>
    <xf numFmtId="4" fontId="27" fillId="19" borderId="4609" applyNumberFormat="0" applyProtection="0">
      <alignment horizontal="left" vertical="center" indent="1"/>
    </xf>
    <xf numFmtId="15" fontId="35" fillId="0" borderId="4688">
      <alignment horizontal="center" vertical="center"/>
      <protection locked="0"/>
    </xf>
    <xf numFmtId="244" fontId="85" fillId="0" borderId="4667"/>
    <xf numFmtId="235" fontId="35" fillId="0" borderId="4665">
      <alignment horizontal="right" vertical="center"/>
      <protection locked="0"/>
    </xf>
    <xf numFmtId="244" fontId="85" fillId="0" borderId="4714"/>
    <xf numFmtId="236" fontId="35" fillId="0" borderId="4699">
      <alignment horizontal="right" vertical="center"/>
      <protection locked="0"/>
    </xf>
    <xf numFmtId="4" fontId="27" fillId="19" borderId="4609" applyNumberFormat="0" applyProtection="0">
      <alignment horizontal="left" vertical="center" indent="1"/>
    </xf>
    <xf numFmtId="232" fontId="35" fillId="0" borderId="4604">
      <alignment horizontal="center" vertical="center"/>
      <protection locked="0"/>
    </xf>
    <xf numFmtId="311" fontId="219" fillId="0" borderId="4599" applyBorder="0">
      <protection locked="0"/>
    </xf>
    <xf numFmtId="233" fontId="35" fillId="0" borderId="4604">
      <alignment horizontal="right" vertical="center"/>
      <protection locked="0"/>
    </xf>
    <xf numFmtId="0" fontId="148" fillId="0" borderId="4625" applyNumberFormat="0" applyAlignment="0" applyProtection="0">
      <alignment horizontal="left" vertical="center"/>
    </xf>
    <xf numFmtId="271" fontId="115" fillId="18" borderId="4501">
      <alignment horizontal="right"/>
    </xf>
    <xf numFmtId="236" fontId="35" fillId="0" borderId="4688">
      <alignment horizontal="right" vertical="center"/>
      <protection locked="0"/>
    </xf>
    <xf numFmtId="233" fontId="35" fillId="0" borderId="4676">
      <alignment horizontal="right" vertical="center"/>
      <protection locked="0"/>
    </xf>
    <xf numFmtId="4" fontId="27" fillId="19" borderId="4597" applyNumberFormat="0" applyProtection="0">
      <alignment horizontal="left" vertical="center" indent="1"/>
    </xf>
    <xf numFmtId="234" fontId="35" fillId="0" borderId="4699">
      <alignment horizontal="center" vertical="center"/>
      <protection locked="0"/>
    </xf>
    <xf numFmtId="0" fontId="35" fillId="0" borderId="4688">
      <alignment vertical="center"/>
      <protection locked="0"/>
    </xf>
    <xf numFmtId="311" fontId="219" fillId="0" borderId="4731" applyBorder="0">
      <protection locked="0"/>
    </xf>
    <xf numFmtId="233" fontId="35" fillId="0" borderId="4699">
      <alignment horizontal="center" vertical="center"/>
      <protection locked="0"/>
    </xf>
    <xf numFmtId="234" fontId="35" fillId="0" borderId="4616">
      <alignment horizontal="center" vertical="center"/>
      <protection locked="0"/>
    </xf>
    <xf numFmtId="8" fontId="141" fillId="0" borderId="4509">
      <protection locked="0"/>
    </xf>
    <xf numFmtId="311" fontId="219" fillId="0" borderId="4705" applyBorder="0">
      <protection locked="0"/>
    </xf>
    <xf numFmtId="175" fontId="46" fillId="0" borderId="4494"/>
    <xf numFmtId="172" fontId="55" fillId="9" borderId="4494">
      <alignment horizontal="right"/>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1" fontId="3" fillId="1" borderId="4706">
      <protection locked="0"/>
    </xf>
    <xf numFmtId="274" fontId="35" fillId="0" borderId="4607"/>
    <xf numFmtId="233" fontId="35" fillId="0" borderId="4676">
      <alignment horizontal="center" vertical="center"/>
      <protection locked="0"/>
    </xf>
    <xf numFmtId="0" fontId="85" fillId="0" borderId="4608"/>
    <xf numFmtId="0" fontId="103" fillId="38" borderId="4725"/>
    <xf numFmtId="4" fontId="27" fillId="19" borderId="4704" applyNumberFormat="0" applyProtection="0">
      <alignment horizontal="left" vertical="center" indent="1"/>
    </xf>
    <xf numFmtId="311" fontId="219" fillId="0" borderId="4587" applyBorder="0">
      <protection locked="0"/>
    </xf>
    <xf numFmtId="0" fontId="35" fillId="0" borderId="4501" applyNumberFormat="0" applyFill="0" applyAlignment="0" applyProtection="0"/>
    <xf numFmtId="232" fontId="35" fillId="0" borderId="4628">
      <alignment horizontal="right" vertical="center"/>
      <protection locked="0"/>
    </xf>
    <xf numFmtId="311" fontId="219" fillId="0" borderId="4623" applyBorder="0">
      <protection locked="0"/>
    </xf>
    <xf numFmtId="232" fontId="35" fillId="0" borderId="4688">
      <alignment horizontal="center" vertical="center"/>
      <protection locked="0"/>
    </xf>
    <xf numFmtId="0" fontId="148" fillId="0" borderId="4649" applyNumberFormat="0" applyAlignment="0" applyProtection="0">
      <alignment horizontal="left" vertical="center"/>
    </xf>
    <xf numFmtId="234" fontId="35" fillId="0" borderId="4616">
      <alignment horizontal="right" vertical="center"/>
      <protection locked="0"/>
    </xf>
    <xf numFmtId="233" fontId="35" fillId="0" borderId="4640">
      <alignment horizontal="center" vertical="center"/>
      <protection locked="0"/>
    </xf>
    <xf numFmtId="244" fontId="85" fillId="0" borderId="4701"/>
    <xf numFmtId="311" fontId="219" fillId="0" borderId="4719" applyBorder="0">
      <protection locked="0"/>
    </xf>
    <xf numFmtId="0" fontId="115" fillId="18" borderId="4501" applyProtection="0">
      <alignment horizontal="right"/>
      <protection locked="0"/>
    </xf>
    <xf numFmtId="4" fontId="27" fillId="19" borderId="4621" applyNumberFormat="0" applyProtection="0">
      <alignment horizontal="left" vertical="center" indent="1"/>
    </xf>
    <xf numFmtId="0" fontId="103" fillId="38" borderId="4713"/>
    <xf numFmtId="233" fontId="35" fillId="0" borderId="4652">
      <alignment horizontal="right" vertical="center"/>
      <protection locked="0"/>
    </xf>
    <xf numFmtId="237" fontId="35" fillId="0" borderId="4688">
      <alignment horizontal="right" vertical="center"/>
      <protection locked="0"/>
    </xf>
    <xf numFmtId="0" fontId="35" fillId="0" borderId="4737">
      <alignment vertical="center"/>
      <protection locked="0"/>
    </xf>
    <xf numFmtId="0" fontId="59" fillId="74" borderId="4521">
      <alignment horizontal="left" vertical="center" wrapText="1"/>
    </xf>
    <xf numFmtId="234" fontId="35" fillId="0" borderId="4628">
      <alignment horizontal="center" vertical="center"/>
      <protection locked="0"/>
    </xf>
    <xf numFmtId="0" fontId="85" fillId="0" borderId="4608"/>
    <xf numFmtId="244" fontId="85" fillId="0" borderId="4678"/>
    <xf numFmtId="234" fontId="35" fillId="0" borderId="4688">
      <alignment horizontal="center" vertical="center"/>
      <protection locked="0"/>
    </xf>
    <xf numFmtId="233" fontId="35" fillId="0" borderId="4712">
      <alignment horizontal="right" vertical="center"/>
      <protection locked="0"/>
    </xf>
    <xf numFmtId="234" fontId="35" fillId="0" borderId="4688">
      <alignment horizontal="right" vertical="center"/>
      <protection locked="0"/>
    </xf>
    <xf numFmtId="0" fontId="85" fillId="0" borderId="4692"/>
    <xf numFmtId="236" fontId="35" fillId="0" borderId="4699">
      <alignment horizontal="center" vertical="center"/>
      <protection locked="0"/>
    </xf>
    <xf numFmtId="0" fontId="147" fillId="10" borderId="4494">
      <alignment horizontal="right"/>
    </xf>
    <xf numFmtId="0" fontId="92" fillId="0" borderId="4501" applyNumberFormat="0" applyFill="0" applyBorder="0" applyAlignment="0" applyProtection="0"/>
    <xf numFmtId="0" fontId="95" fillId="0" borderId="4698" applyNumberFormat="0" applyFill="0" applyAlignment="0" applyProtection="0"/>
    <xf numFmtId="232" fontId="35" fillId="0" borderId="4616">
      <alignment horizontal="center" vertical="center"/>
      <protection locked="0"/>
    </xf>
    <xf numFmtId="235" fontId="35" fillId="0" borderId="4616">
      <alignment horizontal="center" vertical="center"/>
      <protection locked="0"/>
    </xf>
    <xf numFmtId="237" fontId="35" fillId="0" borderId="4616">
      <alignment horizontal="right" vertical="center"/>
      <protection locked="0"/>
    </xf>
    <xf numFmtId="236" fontId="35" fillId="0" borderId="4616">
      <alignment horizontal="right" vertical="center"/>
      <protection locked="0"/>
    </xf>
    <xf numFmtId="0" fontId="103" fillId="38" borderId="4617"/>
    <xf numFmtId="235" fontId="35" fillId="0" borderId="4688">
      <alignment horizontal="center" vertical="center"/>
      <protection locked="0"/>
    </xf>
    <xf numFmtId="0" fontId="95" fillId="0" borderId="4687" applyNumberFormat="0" applyFill="0" applyAlignment="0" applyProtection="0"/>
    <xf numFmtId="236" fontId="35" fillId="0" borderId="4688">
      <alignment horizontal="center" vertical="center"/>
      <protection locked="0"/>
    </xf>
    <xf numFmtId="232" fontId="35" fillId="0" borderId="4640">
      <alignment horizontal="center" vertical="center"/>
      <protection locked="0"/>
    </xf>
    <xf numFmtId="237" fontId="35" fillId="0" borderId="4640">
      <alignment horizontal="right" vertical="center"/>
      <protection locked="0"/>
    </xf>
    <xf numFmtId="236" fontId="35" fillId="0" borderId="4640">
      <alignment horizontal="right" vertical="center"/>
      <protection locked="0"/>
    </xf>
    <xf numFmtId="240" fontId="26" fillId="0" borderId="4614" applyFill="0"/>
    <xf numFmtId="309" fontId="156" fillId="6" borderId="4494"/>
    <xf numFmtId="0" fontId="148" fillId="0" borderId="4721" applyNumberFormat="0" applyAlignment="0" applyProtection="0">
      <alignment horizontal="left" vertical="center"/>
    </xf>
    <xf numFmtId="1" fontId="3" fillId="1" borderId="4682">
      <protection locked="0"/>
    </xf>
    <xf numFmtId="236" fontId="35" fillId="0" borderId="4699">
      <alignment horizontal="center" vertical="center"/>
      <protection locked="0"/>
    </xf>
    <xf numFmtId="232" fontId="35" fillId="0" borderId="4724">
      <alignment horizontal="center" vertical="center"/>
      <protection locked="0"/>
    </xf>
    <xf numFmtId="233" fontId="35" fillId="0" borderId="4665">
      <alignment horizontal="center" vertical="center"/>
      <protection locked="0"/>
    </xf>
    <xf numFmtId="0" fontId="85" fillId="0" borderId="4703"/>
    <xf numFmtId="4" fontId="27" fillId="19" borderId="4729" applyNumberFormat="0" applyProtection="0">
      <alignment horizontal="left" vertical="center" indent="1"/>
    </xf>
    <xf numFmtId="269" fontId="115" fillId="45" borderId="4501">
      <protection hidden="1"/>
    </xf>
    <xf numFmtId="202" fontId="115" fillId="18" borderId="4501">
      <alignment horizontal="right"/>
      <protection hidden="1"/>
    </xf>
    <xf numFmtId="0" fontId="95" fillId="0" borderId="4698" applyNumberFormat="0" applyFill="0" applyAlignment="0" applyProtection="0"/>
    <xf numFmtId="240" fontId="26" fillId="0" borderId="4697" applyFill="0"/>
    <xf numFmtId="1" fontId="3" fillId="1" borderId="4682">
      <protection locked="0"/>
    </xf>
    <xf numFmtId="4" fontId="27" fillId="19" borderId="4609" applyNumberFormat="0" applyProtection="0">
      <alignment horizontal="left" vertical="center" indent="1"/>
    </xf>
    <xf numFmtId="49" fontId="36" fillId="0" borderId="4514"/>
    <xf numFmtId="0" fontId="103" fillId="38" borderId="4641"/>
    <xf numFmtId="1" fontId="3" fillId="1" borderId="4670">
      <protection locked="0"/>
    </xf>
    <xf numFmtId="235" fontId="35" fillId="0" borderId="4712">
      <alignment horizontal="right" vertical="center"/>
      <protection locked="0"/>
    </xf>
    <xf numFmtId="234" fontId="35" fillId="0" borderId="4712">
      <alignment horizontal="center"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323" fontId="3" fillId="23" borderId="4708" applyFill="0" applyBorder="0" applyAlignment="0">
      <alignment horizontal="centerContinuous"/>
    </xf>
    <xf numFmtId="274" fontId="35" fillId="0" borderId="4607"/>
    <xf numFmtId="185" fontId="47" fillId="57" borderId="4494" applyFont="0" applyFill="0" applyBorder="0" applyAlignment="0" applyProtection="0">
      <protection locked="0"/>
    </xf>
    <xf numFmtId="0" fontId="85" fillId="0" borderId="4608"/>
    <xf numFmtId="0" fontId="115" fillId="18" borderId="4501" applyProtection="0">
      <alignment horizontal="right"/>
      <protection locked="0"/>
    </xf>
    <xf numFmtId="311" fontId="219" fillId="0" borderId="4599" applyBorder="0">
      <protection locked="0"/>
    </xf>
    <xf numFmtId="234" fontId="35" fillId="0" borderId="4737">
      <alignment horizontal="center" vertical="center"/>
      <protection locked="0"/>
    </xf>
    <xf numFmtId="235" fontId="35" fillId="0" borderId="4652">
      <alignment horizontal="center" vertical="center"/>
      <protection locked="0"/>
    </xf>
    <xf numFmtId="0" fontId="35" fillId="0" borderId="4652">
      <alignment vertical="center"/>
      <protection locked="0"/>
    </xf>
    <xf numFmtId="237" fontId="35" fillId="0" borderId="4652">
      <alignment horizontal="right" vertical="center"/>
      <protection locked="0"/>
    </xf>
    <xf numFmtId="234" fontId="35" fillId="0" borderId="4652">
      <alignment horizontal="right" vertical="center"/>
      <protection locked="0"/>
    </xf>
    <xf numFmtId="236" fontId="35" fillId="0" borderId="4652">
      <alignment horizontal="right" vertical="center"/>
      <protection locked="0"/>
    </xf>
    <xf numFmtId="0" fontId="103" fillId="38" borderId="4653"/>
    <xf numFmtId="274" fontId="35" fillId="0" borderId="4655"/>
    <xf numFmtId="0" fontId="85" fillId="0" borderId="4656"/>
    <xf numFmtId="235" fontId="35" fillId="0" borderId="4699">
      <alignment horizontal="right" vertical="center"/>
      <protection locked="0"/>
    </xf>
    <xf numFmtId="237" fontId="35" fillId="0" borderId="4724">
      <alignment horizontal="right" vertical="center"/>
      <protection locked="0"/>
    </xf>
    <xf numFmtId="311" fontId="219" fillId="0" borderId="4611" applyBorder="0">
      <protection locked="0"/>
    </xf>
    <xf numFmtId="236" fontId="35" fillId="0" borderId="4665">
      <alignment horizontal="center" vertical="center"/>
      <protection locked="0"/>
    </xf>
    <xf numFmtId="233" fontId="35" fillId="0" borderId="4616">
      <alignment horizontal="center" vertical="center"/>
      <protection locked="0"/>
    </xf>
    <xf numFmtId="235" fontId="35" fillId="0" borderId="4616">
      <alignment horizontal="center" vertical="center"/>
      <protection locked="0"/>
    </xf>
    <xf numFmtId="0" fontId="35" fillId="0" borderId="4616">
      <alignment vertical="center"/>
      <protection locked="0"/>
    </xf>
    <xf numFmtId="274" fontId="35" fillId="0" borderId="4702"/>
    <xf numFmtId="4" fontId="27" fillId="19" borderId="4621" applyNumberFormat="0" applyProtection="0">
      <alignment horizontal="left" vertical="center" indent="1"/>
    </xf>
    <xf numFmtId="232" fontId="35" fillId="0" borderId="4724">
      <alignment horizontal="right" vertical="center"/>
      <protection locked="0"/>
    </xf>
    <xf numFmtId="232" fontId="35" fillId="0" borderId="4724">
      <alignment horizontal="right" vertical="center"/>
      <protection locked="0"/>
    </xf>
    <xf numFmtId="234" fontId="35" fillId="0" borderId="4688">
      <alignment horizontal="right" vertical="center"/>
      <protection locked="0"/>
    </xf>
    <xf numFmtId="0" fontId="95" fillId="0" borderId="4639" applyNumberFormat="0" applyFill="0" applyAlignment="0" applyProtection="0"/>
    <xf numFmtId="236" fontId="35" fillId="0" borderId="4688">
      <alignment horizontal="right" vertical="center"/>
      <protection locked="0"/>
    </xf>
    <xf numFmtId="235" fontId="35" fillId="0" borderId="4688">
      <alignment horizontal="right" vertical="center"/>
      <protection locked="0"/>
    </xf>
    <xf numFmtId="236" fontId="35" fillId="0" borderId="4652">
      <alignment horizontal="right" vertical="center"/>
      <protection locked="0"/>
    </xf>
    <xf numFmtId="0" fontId="103" fillId="38" borderId="4653"/>
    <xf numFmtId="0" fontId="95" fillId="0" borderId="4615" applyNumberFormat="0" applyFill="0" applyAlignment="0" applyProtection="0"/>
    <xf numFmtId="232" fontId="35" fillId="0" borderId="4616">
      <alignment horizontal="center" vertical="center"/>
      <protection locked="0"/>
    </xf>
    <xf numFmtId="15" fontId="35" fillId="0" borderId="4616">
      <alignment horizontal="center" vertical="center"/>
      <protection locked="0"/>
    </xf>
    <xf numFmtId="233" fontId="35" fillId="0" borderId="4616">
      <alignment horizontal="center" vertical="center"/>
      <protection locked="0"/>
    </xf>
    <xf numFmtId="234" fontId="35" fillId="0" borderId="4616">
      <alignment horizontal="center" vertical="center"/>
      <protection locked="0"/>
    </xf>
    <xf numFmtId="235" fontId="35" fillId="0" borderId="4616">
      <alignment horizontal="center" vertical="center"/>
      <protection locked="0"/>
    </xf>
    <xf numFmtId="236" fontId="35" fillId="0" borderId="4616">
      <alignment horizontal="center" vertical="center"/>
      <protection locked="0"/>
    </xf>
    <xf numFmtId="0" fontId="35" fillId="0" borderId="4616">
      <alignment vertical="center"/>
      <protection locked="0"/>
    </xf>
    <xf numFmtId="232" fontId="35" fillId="0" borderId="4616">
      <alignment horizontal="right" vertical="center"/>
      <protection locked="0"/>
    </xf>
    <xf numFmtId="237" fontId="35" fillId="0" borderId="4616">
      <alignment horizontal="right" vertical="center"/>
      <protection locked="0"/>
    </xf>
    <xf numFmtId="233" fontId="35" fillId="0" borderId="4616">
      <alignment horizontal="right" vertical="center"/>
      <protection locked="0"/>
    </xf>
    <xf numFmtId="234" fontId="35" fillId="0" borderId="4616">
      <alignment horizontal="right" vertical="center"/>
      <protection locked="0"/>
    </xf>
    <xf numFmtId="235" fontId="35" fillId="0" borderId="4616">
      <alignment horizontal="right" vertical="center"/>
      <protection locked="0"/>
    </xf>
    <xf numFmtId="236" fontId="35" fillId="0" borderId="4616">
      <alignment horizontal="right" vertical="center"/>
      <protection locked="0"/>
    </xf>
    <xf numFmtId="0" fontId="103" fillId="38" borderId="4617"/>
    <xf numFmtId="234" fontId="35" fillId="0" borderId="4688">
      <alignment horizontal="center" vertical="center"/>
      <protection locked="0"/>
    </xf>
    <xf numFmtId="244" fontId="85" fillId="0" borderId="4642"/>
    <xf numFmtId="274" fontId="35" fillId="0" borderId="4619"/>
    <xf numFmtId="237" fontId="35" fillId="0" borderId="4699">
      <alignment horizontal="right" vertical="center"/>
      <protection locked="0"/>
    </xf>
    <xf numFmtId="0" fontId="85" fillId="0" borderId="4620"/>
    <xf numFmtId="311" fontId="219" fillId="0" borderId="4611" applyBorder="0">
      <protection locked="0"/>
    </xf>
    <xf numFmtId="0" fontId="35" fillId="0" borderId="4494" applyFill="0">
      <alignment horizontal="center" vertical="center"/>
    </xf>
    <xf numFmtId="232" fontId="35" fillId="0" borderId="4737">
      <alignment horizontal="right" vertical="center"/>
      <protection locked="0"/>
    </xf>
    <xf numFmtId="237" fontId="35" fillId="0" borderId="4688">
      <alignment horizontal="right" vertical="center"/>
      <protection locked="0"/>
    </xf>
    <xf numFmtId="4" fontId="27" fillId="19" borderId="4657" applyNumberFormat="0" applyProtection="0">
      <alignment horizontal="left" vertical="center" indent="1"/>
    </xf>
    <xf numFmtId="0" fontId="115" fillId="18" borderId="4501" applyProtection="0">
      <alignment horizontal="right"/>
      <protection locked="0"/>
    </xf>
    <xf numFmtId="0" fontId="95" fillId="0" borderId="4687" applyNumberFormat="0" applyFill="0" applyAlignment="0" applyProtection="0"/>
    <xf numFmtId="274" fontId="35" fillId="0" borderId="4691"/>
    <xf numFmtId="4" fontId="27" fillId="19" borderId="4717" applyNumberFormat="0" applyProtection="0">
      <alignment horizontal="left" vertical="center" indent="1"/>
    </xf>
    <xf numFmtId="311" fontId="219" fillId="0" borderId="4623"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711" applyNumberFormat="0" applyFill="0" applyAlignment="0" applyProtection="0"/>
    <xf numFmtId="0" fontId="35" fillId="0" borderId="4688">
      <alignment vertical="center"/>
      <protection locked="0"/>
    </xf>
    <xf numFmtId="235" fontId="35" fillId="0" borderId="4712">
      <alignment horizontal="right" vertical="center"/>
      <protection locked="0"/>
    </xf>
    <xf numFmtId="4" fontId="27" fillId="19" borderId="4633" applyNumberFormat="0" applyProtection="0">
      <alignment horizontal="left" vertical="center" indent="1"/>
    </xf>
    <xf numFmtId="15" fontId="35" fillId="0" borderId="4652">
      <alignment horizontal="center" vertical="center"/>
      <protection locked="0"/>
    </xf>
    <xf numFmtId="0" fontId="92" fillId="0" borderId="4494" applyFill="0">
      <alignment horizontal="center" vertical="center"/>
    </xf>
    <xf numFmtId="244" fontId="85" fillId="0" borderId="4739"/>
    <xf numFmtId="0" fontId="103" fillId="38" borderId="4738"/>
    <xf numFmtId="0" fontId="95" fillId="0" borderId="4627" applyNumberFormat="0" applyFill="0" applyAlignment="0" applyProtection="0"/>
    <xf numFmtId="232" fontId="35" fillId="0" borderId="4628">
      <alignment horizontal="center" vertical="center"/>
      <protection locked="0"/>
    </xf>
    <xf numFmtId="15" fontId="35" fillId="0" borderId="4628">
      <alignment horizontal="center" vertical="center"/>
      <protection locked="0"/>
    </xf>
    <xf numFmtId="233" fontId="35" fillId="0" borderId="4628">
      <alignment horizontal="center" vertical="center"/>
      <protection locked="0"/>
    </xf>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2" fontId="35" fillId="0" borderId="4628">
      <alignment horizontal="right" vertical="center"/>
      <protection locked="0"/>
    </xf>
    <xf numFmtId="237" fontId="35" fillId="0" borderId="4628">
      <alignment horizontal="right" vertical="center"/>
      <protection locked="0"/>
    </xf>
    <xf numFmtId="233"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0" fontId="103" fillId="38" borderId="4629"/>
    <xf numFmtId="0" fontId="110" fillId="43" borderId="4494" applyNumberFormat="0" applyFont="0" applyAlignment="0" applyProtection="0"/>
    <xf numFmtId="274" fontId="35" fillId="0" borderId="4631"/>
    <xf numFmtId="0" fontId="85" fillId="0" borderId="4632"/>
    <xf numFmtId="0" fontId="148" fillId="0" borderId="4625" applyNumberFormat="0" applyAlignment="0" applyProtection="0">
      <alignment horizontal="left" vertical="center"/>
    </xf>
    <xf numFmtId="323" fontId="3" fillId="23" borderId="4624" applyFill="0" applyBorder="0" applyAlignment="0">
      <alignment horizontal="centerContinuous"/>
    </xf>
    <xf numFmtId="311" fontId="219" fillId="0" borderId="4623" applyBorder="0">
      <protection locked="0"/>
    </xf>
    <xf numFmtId="235" fontId="35" fillId="0" borderId="4699">
      <alignment horizontal="center" vertical="center"/>
      <protection locked="0"/>
    </xf>
    <xf numFmtId="0" fontId="148" fillId="0" borderId="4685" applyNumberFormat="0" applyAlignment="0" applyProtection="0">
      <alignment horizontal="left" vertical="center"/>
    </xf>
    <xf numFmtId="236" fontId="35" fillId="0" borderId="4699">
      <alignment horizontal="right" vertical="center"/>
      <protection locked="0"/>
    </xf>
    <xf numFmtId="15" fontId="35" fillId="0" borderId="4737">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0" fontId="35" fillId="0" borderId="4640">
      <alignment vertical="center"/>
      <protection locked="0"/>
    </xf>
    <xf numFmtId="232" fontId="35" fillId="0" borderId="4640">
      <alignment horizontal="right" vertical="center"/>
      <protection locked="0"/>
    </xf>
    <xf numFmtId="237" fontId="35" fillId="0" borderId="4640">
      <alignment horizontal="right" vertical="center"/>
      <protection locked="0"/>
    </xf>
    <xf numFmtId="233"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0" fontId="103" fillId="38" borderId="4641"/>
    <xf numFmtId="244" fontId="85" fillId="0" borderId="4642"/>
    <xf numFmtId="240" fontId="26" fillId="0" borderId="4686" applyFill="0"/>
    <xf numFmtId="240" fontId="26" fillId="0" borderId="4662" applyFill="0"/>
    <xf numFmtId="274" fontId="35" fillId="0" borderId="4643"/>
    <xf numFmtId="232" fontId="35" fillId="0" borderId="4699">
      <alignment horizontal="center" vertical="center"/>
      <protection locked="0"/>
    </xf>
    <xf numFmtId="0" fontId="85" fillId="0" borderId="4644"/>
    <xf numFmtId="234" fontId="35" fillId="0" borderId="4699">
      <alignment horizontal="right" vertical="center"/>
      <protection locked="0"/>
    </xf>
    <xf numFmtId="0" fontId="85" fillId="0" borderId="4703"/>
    <xf numFmtId="0" fontId="148" fillId="0" borderId="4661" applyNumberFormat="0" applyAlignment="0" applyProtection="0">
      <alignment horizontal="left" vertical="center"/>
    </xf>
    <xf numFmtId="235" fontId="35" fillId="0" borderId="4712">
      <alignment horizontal="center" vertical="center"/>
      <protection locked="0"/>
    </xf>
    <xf numFmtId="233" fontId="35" fillId="0" borderId="4688">
      <alignment horizontal="right" vertical="center"/>
      <protection locked="0"/>
    </xf>
    <xf numFmtId="235" fontId="35" fillId="0" borderId="4699">
      <alignment horizontal="right" vertical="center"/>
      <protection locked="0"/>
    </xf>
    <xf numFmtId="311" fontId="219" fillId="0" borderId="4659" applyBorder="0">
      <protection locked="0"/>
    </xf>
    <xf numFmtId="232" fontId="35" fillId="0" borderId="4699">
      <alignment horizontal="center" vertical="center"/>
      <protection locked="0"/>
    </xf>
    <xf numFmtId="244" fontId="85" fillId="0" borderId="4690"/>
    <xf numFmtId="237" fontId="35" fillId="0" borderId="4688">
      <alignment horizontal="right" vertical="center"/>
      <protection locked="0"/>
    </xf>
    <xf numFmtId="0" fontId="95" fillId="0" borderId="4687" applyNumberFormat="0" applyFill="0" applyAlignment="0" applyProtection="0"/>
    <xf numFmtId="233" fontId="35" fillId="0" borderId="4688">
      <alignment horizontal="center" vertical="center"/>
      <protection locked="0"/>
    </xf>
    <xf numFmtId="235" fontId="35" fillId="0" borderId="4688">
      <alignment horizontal="right" vertical="center"/>
      <protection locked="0"/>
    </xf>
    <xf numFmtId="244" fontId="85" fillId="0" borderId="4726"/>
    <xf numFmtId="4" fontId="27" fillId="19" borderId="4657" applyNumberFormat="0" applyProtection="0">
      <alignment horizontal="left" vertical="center" indent="1"/>
    </xf>
    <xf numFmtId="0" fontId="85" fillId="0" borderId="4692"/>
    <xf numFmtId="235" fontId="35" fillId="0" borderId="4712">
      <alignment horizontal="right" vertical="center"/>
      <protection locked="0"/>
    </xf>
    <xf numFmtId="311" fontId="219" fillId="0" borderId="4635" applyBorder="0">
      <protection locked="0"/>
    </xf>
    <xf numFmtId="274" fontId="35" fillId="0" borderId="4668"/>
    <xf numFmtId="244" fontId="85" fillId="0" borderId="4654"/>
    <xf numFmtId="4" fontId="27" fillId="19" borderId="4645" applyNumberFormat="0" applyProtection="0">
      <alignment horizontal="left" vertical="center" indent="1"/>
    </xf>
    <xf numFmtId="233" fontId="35" fillId="0" borderId="4688">
      <alignment horizontal="right" vertical="center"/>
      <protection locked="0"/>
    </xf>
    <xf numFmtId="233" fontId="35" fillId="0" borderId="4699">
      <alignment horizontal="center" vertical="center"/>
      <protection locked="0"/>
    </xf>
    <xf numFmtId="0" fontId="35" fillId="0" borderId="4501" applyNumberFormat="0" applyFill="0" applyAlignment="0" applyProtection="0"/>
    <xf numFmtId="0" fontId="95" fillId="0" borderId="4639" applyNumberFormat="0" applyFill="0" applyAlignment="0" applyProtection="0"/>
    <xf numFmtId="232" fontId="35" fillId="0" borderId="4640">
      <alignment horizontal="center" vertical="center"/>
      <protection locked="0"/>
    </xf>
    <xf numFmtId="15" fontId="35" fillId="0" borderId="4640">
      <alignment horizontal="center" vertical="center"/>
      <protection locked="0"/>
    </xf>
    <xf numFmtId="233" fontId="35" fillId="0" borderId="4640">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0" fontId="35" fillId="0" borderId="4640">
      <alignment vertical="center"/>
      <protection locked="0"/>
    </xf>
    <xf numFmtId="232" fontId="35" fillId="0" borderId="4640">
      <alignment horizontal="right" vertical="center"/>
      <protection locked="0"/>
    </xf>
    <xf numFmtId="237" fontId="35" fillId="0" borderId="4640">
      <alignment horizontal="right" vertical="center"/>
      <protection locked="0"/>
    </xf>
    <xf numFmtId="233"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0" fontId="103" fillId="38" borderId="4641"/>
    <xf numFmtId="274" fontId="35" fillId="0" borderId="4691"/>
    <xf numFmtId="274" fontId="35" fillId="0" borderId="4643"/>
    <xf numFmtId="15" fontId="35" fillId="0" borderId="4724">
      <alignment horizontal="center" vertical="center"/>
      <protection locked="0"/>
    </xf>
    <xf numFmtId="236" fontId="35" fillId="0" borderId="4699">
      <alignment horizontal="center" vertical="center"/>
      <protection locked="0"/>
    </xf>
    <xf numFmtId="0" fontId="85" fillId="0" borderId="4644"/>
    <xf numFmtId="0" fontId="103" fillId="38" borderId="4689"/>
    <xf numFmtId="311" fontId="219" fillId="0" borderId="4635" applyBorder="0">
      <protection locked="0"/>
    </xf>
    <xf numFmtId="236" fontId="35" fillId="0" borderId="4699">
      <alignment horizontal="center" vertical="center"/>
      <protection locked="0"/>
    </xf>
    <xf numFmtId="15" fontId="35" fillId="0" borderId="4724">
      <alignment horizontal="center" vertical="center"/>
      <protection locked="0"/>
    </xf>
    <xf numFmtId="4" fontId="27" fillId="19" borderId="4681" applyNumberFormat="0" applyProtection="0">
      <alignment horizontal="left" vertical="center" indent="1"/>
    </xf>
    <xf numFmtId="4" fontId="27" fillId="19" borderId="4729" applyNumberFormat="0" applyProtection="0">
      <alignment horizontal="left" vertical="center" indent="1"/>
    </xf>
    <xf numFmtId="274" fontId="35" fillId="0" borderId="4702"/>
    <xf numFmtId="233" fontId="35" fillId="0" borderId="4724">
      <alignment horizontal="right" vertical="center"/>
      <protection locked="0"/>
    </xf>
    <xf numFmtId="0" fontId="91" fillId="0" borderId="4501" applyNumberFormat="0" applyFill="0" applyBorder="0" applyAlignment="0" applyProtection="0"/>
    <xf numFmtId="233" fontId="35" fillId="0" borderId="4676">
      <alignment horizontal="center" vertical="center"/>
      <protection locked="0"/>
    </xf>
    <xf numFmtId="311" fontId="219" fillId="0" borderId="4647" applyBorder="0">
      <protection locked="0"/>
    </xf>
    <xf numFmtId="235" fontId="35" fillId="0" borderId="4676">
      <alignment horizontal="right" vertical="center"/>
      <protection locked="0"/>
    </xf>
    <xf numFmtId="274" fontId="35" fillId="0" borderId="4727"/>
    <xf numFmtId="0" fontId="85" fillId="0" borderId="4728"/>
    <xf numFmtId="4" fontId="27" fillId="19" borderId="4657" applyNumberFormat="0" applyProtection="0">
      <alignment horizontal="left" vertical="center" indent="1"/>
    </xf>
    <xf numFmtId="0" fontId="103" fillId="38" borderId="4713"/>
    <xf numFmtId="0" fontId="95" fillId="0" borderId="4723" applyNumberFormat="0" applyFill="0" applyAlignment="0" applyProtection="0"/>
    <xf numFmtId="0" fontId="95" fillId="0" borderId="4651" applyNumberFormat="0" applyFill="0" applyAlignment="0" applyProtection="0"/>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7"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0" fontId="103" fillId="38" borderId="4653"/>
    <xf numFmtId="274" fontId="35" fillId="0" borderId="4655"/>
    <xf numFmtId="0" fontId="85" fillId="0" borderId="4656"/>
    <xf numFmtId="244" fontId="85" fillId="0" borderId="4701"/>
    <xf numFmtId="323" fontId="3" fillId="23" borderId="4648" applyFill="0" applyBorder="0" applyAlignment="0">
      <alignment horizontal="centerContinuous"/>
    </xf>
    <xf numFmtId="311" fontId="219" fillId="0" borderId="4647" applyBorder="0">
      <protection locked="0"/>
    </xf>
    <xf numFmtId="0" fontId="148" fillId="0" borderId="4696" applyNumberFormat="0" applyAlignment="0" applyProtection="0">
      <alignment horizontal="left" vertical="center"/>
    </xf>
    <xf numFmtId="233" fontId="35" fillId="0" borderId="4688">
      <alignment horizontal="right" vertical="center"/>
      <protection locked="0"/>
    </xf>
    <xf numFmtId="0" fontId="85" fillId="0" borderId="4728"/>
    <xf numFmtId="4" fontId="27" fillId="19" borderId="4735" applyNumberFormat="0" applyProtection="0">
      <alignment horizontal="left" vertical="center" indent="1"/>
    </xf>
    <xf numFmtId="235" fontId="35" fillId="0" borderId="4712">
      <alignment horizontal="center" vertical="center"/>
      <protection locked="0"/>
    </xf>
    <xf numFmtId="4" fontId="27" fillId="19" borderId="4693" applyNumberFormat="0" applyProtection="0">
      <alignment horizontal="left" vertical="center" indent="1"/>
    </xf>
    <xf numFmtId="311" fontId="219" fillId="0" borderId="4659" applyBorder="0">
      <protection locked="0"/>
    </xf>
    <xf numFmtId="274" fontId="35" fillId="0" borderId="4691"/>
    <xf numFmtId="4" fontId="27" fillId="19" borderId="4663" applyNumberFormat="0" applyProtection="0">
      <alignment horizontal="left" vertical="center" indent="1"/>
    </xf>
    <xf numFmtId="15" fontId="35" fillId="0" borderId="4699">
      <alignment horizontal="center" vertical="center"/>
      <protection locked="0"/>
    </xf>
    <xf numFmtId="0" fontId="35" fillId="0" borderId="4724">
      <alignment vertical="center"/>
      <protection locked="0"/>
    </xf>
    <xf numFmtId="234" fontId="35" fillId="0" borderId="4688">
      <alignment horizontal="center" vertical="center"/>
      <protection locked="0"/>
    </xf>
    <xf numFmtId="0" fontId="95" fillId="0" borderId="4664" applyNumberFormat="0" applyFill="0" applyAlignment="0" applyProtection="0"/>
    <xf numFmtId="232" fontId="35" fillId="0" borderId="4665">
      <alignment horizontal="center" vertical="center"/>
      <protection locked="0"/>
    </xf>
    <xf numFmtId="15" fontId="35" fillId="0" borderId="4665">
      <alignment horizontal="center" vertical="center"/>
      <protection locked="0"/>
    </xf>
    <xf numFmtId="233" fontId="35" fillId="0" borderId="4665">
      <alignment horizontal="center" vertical="center"/>
      <protection locked="0"/>
    </xf>
    <xf numFmtId="234" fontId="35" fillId="0" borderId="4665">
      <alignment horizontal="center" vertical="center"/>
      <protection locked="0"/>
    </xf>
    <xf numFmtId="235" fontId="35" fillId="0" borderId="4665">
      <alignment horizontal="center" vertical="center"/>
      <protection locked="0"/>
    </xf>
    <xf numFmtId="236" fontId="35" fillId="0" borderId="4665">
      <alignment horizontal="center" vertical="center"/>
      <protection locked="0"/>
    </xf>
    <xf numFmtId="0" fontId="35" fillId="0" borderId="4665">
      <alignment vertical="center"/>
      <protection locked="0"/>
    </xf>
    <xf numFmtId="232" fontId="35" fillId="0" borderId="4665">
      <alignment horizontal="right" vertical="center"/>
      <protection locked="0"/>
    </xf>
    <xf numFmtId="237" fontId="35" fillId="0" borderId="4665">
      <alignment horizontal="right" vertical="center"/>
      <protection locked="0"/>
    </xf>
    <xf numFmtId="233" fontId="35" fillId="0" borderId="4665">
      <alignment horizontal="right" vertical="center"/>
      <protection locked="0"/>
    </xf>
    <xf numFmtId="234" fontId="35" fillId="0" borderId="4665">
      <alignment horizontal="right" vertical="center"/>
      <protection locked="0"/>
    </xf>
    <xf numFmtId="235" fontId="35" fillId="0" borderId="4665">
      <alignment horizontal="right" vertical="center"/>
      <protection locked="0"/>
    </xf>
    <xf numFmtId="236" fontId="35" fillId="0" borderId="4665">
      <alignment horizontal="right" vertical="center"/>
      <protection locked="0"/>
    </xf>
    <xf numFmtId="0" fontId="103" fillId="38" borderId="4666"/>
    <xf numFmtId="274" fontId="35" fillId="0" borderId="4668"/>
    <xf numFmtId="0" fontId="85" fillId="0" borderId="4692"/>
    <xf numFmtId="0" fontId="85" fillId="0" borderId="4669"/>
    <xf numFmtId="311" fontId="219" fillId="0" borderId="4659" applyBorder="0">
      <protection locked="0"/>
    </xf>
    <xf numFmtId="323" fontId="3" fillId="23" borderId="4732" applyFill="0" applyBorder="0" applyAlignment="0">
      <alignment horizontal="centerContinuous"/>
    </xf>
    <xf numFmtId="232" fontId="35" fillId="0" borderId="4699">
      <alignment horizontal="right" vertical="center"/>
      <protection locked="0"/>
    </xf>
    <xf numFmtId="0" fontId="85" fillId="0" borderId="4716"/>
    <xf numFmtId="4" fontId="27" fillId="19" borderId="4681" applyNumberFormat="0" applyProtection="0">
      <alignment horizontal="left" vertical="center" indent="1"/>
    </xf>
    <xf numFmtId="0" fontId="95" fillId="0" borderId="4723" applyNumberFormat="0" applyFill="0" applyAlignment="0" applyProtection="0"/>
    <xf numFmtId="234" fontId="35" fillId="0" borderId="4712">
      <alignment horizontal="right" vertical="center"/>
      <protection locked="0"/>
    </xf>
    <xf numFmtId="233" fontId="35" fillId="0" borderId="4724">
      <alignment horizontal="center" vertical="center"/>
      <protection locked="0"/>
    </xf>
    <xf numFmtId="15" fontId="35" fillId="0" borderId="4712">
      <alignment horizontal="center" vertical="center"/>
      <protection locked="0"/>
    </xf>
    <xf numFmtId="236" fontId="35" fillId="0" borderId="4724">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0" fontId="103" fillId="38" borderId="4677"/>
    <xf numFmtId="0" fontId="103" fillId="38" borderId="4700"/>
    <xf numFmtId="49" fontId="100" fillId="47" borderId="4494">
      <alignment horizontal="center"/>
    </xf>
    <xf numFmtId="240" fontId="26" fillId="0" borderId="4674" applyFill="0"/>
    <xf numFmtId="274" fontId="35" fillId="0" borderId="4679"/>
    <xf numFmtId="0" fontId="85" fillId="0" borderId="4680"/>
    <xf numFmtId="0" fontId="148" fillId="0" borderId="4673" applyNumberFormat="0" applyAlignment="0" applyProtection="0">
      <alignment horizontal="left" vertical="center"/>
    </xf>
    <xf numFmtId="323" fontId="3" fillId="23" borderId="4672" applyFill="0" applyBorder="0" applyAlignment="0">
      <alignment horizontal="centerContinuous"/>
    </xf>
    <xf numFmtId="311" fontId="219" fillId="0" borderId="4671" applyBorder="0">
      <protection locked="0"/>
    </xf>
    <xf numFmtId="311" fontId="219" fillId="0" borderId="4719" applyBorder="0">
      <protection locked="0"/>
    </xf>
    <xf numFmtId="0" fontId="95" fillId="0" borderId="4687" applyNumberFormat="0" applyFill="0" applyAlignment="0" applyProtection="0"/>
    <xf numFmtId="234" fontId="35" fillId="0" borderId="4688">
      <alignment horizontal="center" vertical="center"/>
      <protection locked="0"/>
    </xf>
    <xf numFmtId="311" fontId="219" fillId="0" borderId="4683" applyBorder="0">
      <protection locked="0"/>
    </xf>
    <xf numFmtId="236" fontId="35" fillId="0" borderId="4688">
      <alignment horizontal="right" vertical="center"/>
      <protection locked="0"/>
    </xf>
    <xf numFmtId="4" fontId="27" fillId="19" borderId="4693" applyNumberFormat="0" applyProtection="0">
      <alignment horizontal="left" vertical="center" indent="1"/>
    </xf>
    <xf numFmtId="235" fontId="35" fillId="0" borderId="4724">
      <alignment horizontal="center" vertical="center"/>
      <protection locked="0"/>
    </xf>
    <xf numFmtId="235" fontId="35" fillId="0" borderId="4699">
      <alignment horizontal="center" vertical="center"/>
      <protection locked="0"/>
    </xf>
    <xf numFmtId="236" fontId="35" fillId="0" borderId="4699">
      <alignment horizontal="right" vertical="center"/>
      <protection locked="0"/>
    </xf>
    <xf numFmtId="0" fontId="95" fillId="0" borderId="4687" applyNumberFormat="0" applyFill="0" applyAlignment="0" applyProtection="0"/>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0" fontId="103" fillId="38" borderId="4689"/>
    <xf numFmtId="274" fontId="35" fillId="0" borderId="4691"/>
    <xf numFmtId="0" fontId="85" fillId="0" borderId="4692"/>
    <xf numFmtId="0" fontId="103" fillId="38" borderId="4700"/>
    <xf numFmtId="311" fontId="219" fillId="0" borderId="4683" applyBorder="0">
      <protection locked="0"/>
    </xf>
    <xf numFmtId="235" fontId="35" fillId="0" borderId="4712">
      <alignment horizontal="center" vertical="center"/>
      <protection locked="0"/>
    </xf>
    <xf numFmtId="0" fontId="35" fillId="0" borderId="4712">
      <alignment vertical="center"/>
      <protection locked="0"/>
    </xf>
    <xf numFmtId="237" fontId="35" fillId="0" borderId="4712">
      <alignment horizontal="right" vertical="center"/>
      <protection locked="0"/>
    </xf>
    <xf numFmtId="234" fontId="35" fillId="0" borderId="4712">
      <alignment horizontal="right" vertical="center"/>
      <protection locked="0"/>
    </xf>
    <xf numFmtId="236" fontId="35" fillId="0" borderId="4712">
      <alignment horizontal="right" vertical="center"/>
      <protection locked="0"/>
    </xf>
    <xf numFmtId="270" fontId="115" fillId="46" borderId="4501">
      <protection hidden="1"/>
    </xf>
    <xf numFmtId="274" fontId="35" fillId="0" borderId="4740"/>
    <xf numFmtId="311" fontId="219" fillId="0" borderId="4683" applyBorder="0">
      <protection locked="0"/>
    </xf>
    <xf numFmtId="235"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4" fontId="27" fillId="19" borderId="4693" applyNumberFormat="0" applyProtection="0">
      <alignment horizontal="left" vertical="center" indent="1"/>
    </xf>
    <xf numFmtId="0" fontId="147" fillId="10" borderId="4494">
      <alignment horizontal="right"/>
    </xf>
    <xf numFmtId="0" fontId="148" fillId="0" borderId="4542">
      <alignment horizontal="left" vertical="center"/>
    </xf>
    <xf numFmtId="274" fontId="35" fillId="0" borderId="4702"/>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2" fontId="35" fillId="0" borderId="4699">
      <alignment horizontal="center" vertical="center"/>
      <protection locked="0"/>
    </xf>
    <xf numFmtId="0" fontId="35" fillId="0" borderId="4699">
      <alignment vertical="center"/>
      <protection locked="0"/>
    </xf>
    <xf numFmtId="235" fontId="35" fillId="0" borderId="4699">
      <alignment horizontal="right" vertical="center"/>
      <protection locked="0"/>
    </xf>
    <xf numFmtId="240" fontId="26" fillId="0" borderId="4710" applyFill="0"/>
    <xf numFmtId="274" fontId="35" fillId="0" borderId="4691"/>
    <xf numFmtId="0" fontId="85" fillId="0" borderId="4692"/>
    <xf numFmtId="233" fontId="35" fillId="0" borderId="4724">
      <alignment horizontal="right" vertical="center"/>
      <protection locked="0"/>
    </xf>
    <xf numFmtId="235" fontId="35" fillId="0" borderId="4737">
      <alignment horizontal="center" vertical="center"/>
      <protection locked="0"/>
    </xf>
    <xf numFmtId="311" fontId="219" fillId="0" borderId="4683" applyBorder="0">
      <protection locked="0"/>
    </xf>
    <xf numFmtId="4" fontId="27" fillId="19" borderId="4693" applyNumberFormat="0" applyProtection="0">
      <alignment horizontal="left" vertical="center" indent="1"/>
    </xf>
    <xf numFmtId="3" fontId="79" fillId="10" borderId="4494" applyFont="0" applyAlignment="0" applyProtection="0"/>
    <xf numFmtId="0" fontId="95" fillId="0" borderId="4687" applyNumberFormat="0" applyFill="0" applyAlignment="0" applyProtection="0"/>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3" fontId="35" fillId="0" borderId="4724">
      <alignment horizontal="center" vertical="center"/>
      <protection locked="0"/>
    </xf>
    <xf numFmtId="0" fontId="103" fillId="38" borderId="4689"/>
    <xf numFmtId="235" fontId="35" fillId="0" borderId="4724">
      <alignment horizontal="right" vertical="center"/>
      <protection locked="0"/>
    </xf>
    <xf numFmtId="274" fontId="35" fillId="0" borderId="4691"/>
    <xf numFmtId="0" fontId="85" fillId="0" borderId="4692"/>
    <xf numFmtId="0" fontId="148" fillId="0" borderId="4685" applyNumberFormat="0" applyAlignment="0" applyProtection="0">
      <alignment horizontal="left" vertical="center"/>
    </xf>
    <xf numFmtId="323" fontId="3" fillId="23" borderId="4684" applyFill="0" applyBorder="0" applyAlignment="0">
      <alignment horizontal="centerContinuous"/>
    </xf>
    <xf numFmtId="0" fontId="35" fillId="0" borderId="4699">
      <alignment vertical="center"/>
      <protection locked="0"/>
    </xf>
    <xf numFmtId="232" fontId="35" fillId="0" borderId="4724">
      <alignment horizontal="right" vertical="center"/>
      <protection locked="0"/>
    </xf>
    <xf numFmtId="49" fontId="36" fillId="0" borderId="4514"/>
    <xf numFmtId="0" fontId="95" fillId="0" borderId="4736" applyNumberFormat="0" applyFill="0" applyAlignment="0" applyProtection="0"/>
    <xf numFmtId="233" fontId="35" fillId="0" borderId="4737">
      <alignment horizontal="center" vertical="center"/>
      <protection locked="0"/>
    </xf>
    <xf numFmtId="236" fontId="35" fillId="0" borderId="4737">
      <alignment horizontal="right" vertical="center"/>
      <protection locked="0"/>
    </xf>
    <xf numFmtId="332" fontId="35" fillId="0" borderId="4494" applyFill="0">
      <alignment horizontal="center" vertical="center"/>
    </xf>
    <xf numFmtId="49" fontId="253" fillId="47" borderId="4494">
      <alignment horizontal="center"/>
    </xf>
    <xf numFmtId="175" fontId="43" fillId="0" borderId="4494" applyBorder="0"/>
    <xf numFmtId="311" fontId="219" fillId="0" borderId="4705" applyBorder="0">
      <protection locked="0"/>
    </xf>
    <xf numFmtId="269" fontId="115" fillId="45" borderId="4501">
      <protection hidden="1"/>
    </xf>
    <xf numFmtId="202" fontId="115" fillId="18" borderId="4501">
      <alignment horizontal="right"/>
      <protection hidden="1"/>
    </xf>
    <xf numFmtId="4" fontId="27" fillId="19" borderId="4704" applyNumberFormat="0" applyProtection="0">
      <alignment horizontal="left" vertical="center" indent="1"/>
    </xf>
    <xf numFmtId="49" fontId="36" fillId="0" borderId="4514"/>
    <xf numFmtId="0" fontId="85" fillId="0" borderId="4728"/>
    <xf numFmtId="0" fontId="95" fillId="0" borderId="4698" applyNumberFormat="0" applyFill="0" applyAlignment="0" applyProtection="0"/>
    <xf numFmtId="232" fontId="35" fillId="0" borderId="4699">
      <alignment horizontal="center" vertical="center"/>
      <protection locked="0"/>
    </xf>
    <xf numFmtId="15" fontId="35" fillId="0" borderId="4699">
      <alignment horizontal="center" vertical="center"/>
      <protection locked="0"/>
    </xf>
    <xf numFmtId="233"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0" fontId="103" fillId="38" borderId="4700"/>
    <xf numFmtId="244" fontId="85" fillId="0" borderId="4714"/>
    <xf numFmtId="269" fontId="115" fillId="45" borderId="4501">
      <protection hidden="1"/>
    </xf>
    <xf numFmtId="240" fontId="26" fillId="0" borderId="4697" applyFill="0"/>
    <xf numFmtId="274" fontId="35" fillId="0" borderId="4702"/>
    <xf numFmtId="0" fontId="85" fillId="0" borderId="4703"/>
    <xf numFmtId="0" fontId="148" fillId="0" borderId="4696" applyNumberFormat="0" applyAlignment="0" applyProtection="0">
      <alignment horizontal="left" vertical="center"/>
    </xf>
    <xf numFmtId="323" fontId="3" fillId="23" borderId="4695" applyFill="0" applyBorder="0" applyAlignment="0">
      <alignment horizontal="centerContinuous"/>
    </xf>
    <xf numFmtId="311" fontId="219" fillId="0" borderId="4705" applyBorder="0">
      <protection locked="0"/>
    </xf>
    <xf numFmtId="311" fontId="219" fillId="0" borderId="4705" applyBorder="0">
      <protection locked="0"/>
    </xf>
    <xf numFmtId="233" fontId="35" fillId="0" borderId="4724">
      <alignment horizontal="right" vertical="center"/>
      <protection locked="0"/>
    </xf>
    <xf numFmtId="235" fontId="35" fillId="0" borderId="4724">
      <alignment horizontal="right" vertical="center"/>
      <protection locked="0"/>
    </xf>
    <xf numFmtId="4" fontId="27" fillId="19" borderId="4704" applyNumberFormat="0" applyProtection="0">
      <alignment horizontal="left" vertical="center" indent="1"/>
    </xf>
    <xf numFmtId="232" fontId="35" fillId="0" borderId="4724">
      <alignment horizontal="center" vertical="center"/>
      <protection locked="0"/>
    </xf>
    <xf numFmtId="234" fontId="35" fillId="0" borderId="4724">
      <alignment horizontal="center" vertical="center"/>
      <protection locked="0"/>
    </xf>
    <xf numFmtId="0" fontId="35" fillId="0" borderId="4724">
      <alignment vertical="center"/>
      <protection locked="0"/>
    </xf>
    <xf numFmtId="0" fontId="95" fillId="0" borderId="4723" applyNumberFormat="0" applyFill="0" applyAlignment="0" applyProtection="0"/>
    <xf numFmtId="0" fontId="95" fillId="0" borderId="4698" applyNumberFormat="0" applyFill="0" applyAlignment="0" applyProtection="0"/>
    <xf numFmtId="232" fontId="35" fillId="0" borderId="4699">
      <alignment horizontal="center" vertical="center"/>
      <protection locked="0"/>
    </xf>
    <xf numFmtId="15" fontId="35" fillId="0" borderId="4699">
      <alignment horizontal="center" vertical="center"/>
      <protection locked="0"/>
    </xf>
    <xf numFmtId="233"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0" fontId="103" fillId="38" borderId="4700"/>
    <xf numFmtId="274" fontId="35" fillId="0" borderId="4702"/>
    <xf numFmtId="0" fontId="85" fillId="0" borderId="4703"/>
    <xf numFmtId="311" fontId="219" fillId="0" borderId="4705" applyBorder="0">
      <protection locked="0"/>
    </xf>
    <xf numFmtId="0" fontId="115" fillId="18" borderId="4501" applyProtection="0">
      <alignment horizontal="right"/>
      <protection locked="0"/>
    </xf>
    <xf numFmtId="311" fontId="219" fillId="0" borderId="4707" applyBorder="0">
      <protection locked="0"/>
    </xf>
    <xf numFmtId="0" fontId="59" fillId="74" borderId="4521">
      <alignment horizontal="left" vertical="center" wrapText="1"/>
    </xf>
    <xf numFmtId="235" fontId="35" fillId="0" borderId="4724">
      <alignment horizontal="center" vertical="center"/>
      <protection locked="0"/>
    </xf>
    <xf numFmtId="4" fontId="27" fillId="19" borderId="4717" applyNumberFormat="0" applyProtection="0">
      <alignment horizontal="left" vertical="center" indent="1"/>
    </xf>
    <xf numFmtId="0" fontId="95" fillId="0" borderId="4711" applyNumberFormat="0" applyFill="0" applyAlignment="0" applyProtection="0"/>
    <xf numFmtId="232" fontId="35" fillId="0" borderId="4712">
      <alignment horizontal="center" vertical="center"/>
      <protection locked="0"/>
    </xf>
    <xf numFmtId="15" fontId="35" fillId="0" borderId="4712">
      <alignment horizontal="center" vertical="center"/>
      <protection locked="0"/>
    </xf>
    <xf numFmtId="233" fontId="35" fillId="0" borderId="4712">
      <alignment horizontal="center" vertical="center"/>
      <protection locked="0"/>
    </xf>
    <xf numFmtId="234" fontId="35" fillId="0" borderId="4712">
      <alignment horizontal="center" vertical="center"/>
      <protection locked="0"/>
    </xf>
    <xf numFmtId="235" fontId="35" fillId="0" borderId="4712">
      <alignment horizontal="center" vertical="center"/>
      <protection locked="0"/>
    </xf>
    <xf numFmtId="236" fontId="35" fillId="0" borderId="4712">
      <alignment horizontal="center" vertical="center"/>
      <protection locked="0"/>
    </xf>
    <xf numFmtId="0" fontId="35" fillId="0" borderId="4712">
      <alignment vertical="center"/>
      <protection locked="0"/>
    </xf>
    <xf numFmtId="232" fontId="35" fillId="0" borderId="4712">
      <alignment horizontal="right" vertical="center"/>
      <protection locked="0"/>
    </xf>
    <xf numFmtId="237" fontId="35" fillId="0" borderId="4712">
      <alignment horizontal="right" vertical="center"/>
      <protection locked="0"/>
    </xf>
    <xf numFmtId="233" fontId="35" fillId="0" borderId="4712">
      <alignment horizontal="right" vertical="center"/>
      <protection locked="0"/>
    </xf>
    <xf numFmtId="234" fontId="35" fillId="0" borderId="4712">
      <alignment horizontal="right" vertical="center"/>
      <protection locked="0"/>
    </xf>
    <xf numFmtId="235" fontId="35" fillId="0" borderId="4712">
      <alignment horizontal="right" vertical="center"/>
      <protection locked="0"/>
    </xf>
    <xf numFmtId="236" fontId="35" fillId="0" borderId="4712">
      <alignment horizontal="right" vertical="center"/>
      <protection locked="0"/>
    </xf>
    <xf numFmtId="0" fontId="103" fillId="38" borderId="4713"/>
    <xf numFmtId="240" fontId="26" fillId="0" borderId="4710" applyFill="0"/>
    <xf numFmtId="274" fontId="35" fillId="0" borderId="4715"/>
    <xf numFmtId="0" fontId="85" fillId="0" borderId="4716"/>
    <xf numFmtId="0" fontId="148" fillId="0" borderId="4709" applyNumberFormat="0" applyAlignment="0" applyProtection="0">
      <alignment horizontal="left" vertical="center"/>
    </xf>
    <xf numFmtId="323" fontId="3" fillId="23" borderId="4708" applyFill="0" applyBorder="0" applyAlignment="0">
      <alignment horizontal="centerContinuous"/>
    </xf>
    <xf numFmtId="311" fontId="219" fillId="0" borderId="4707" applyBorder="0">
      <protection locked="0"/>
    </xf>
    <xf numFmtId="0" fontId="95" fillId="0" borderId="4723" applyNumberFormat="0" applyFill="0" applyAlignment="0" applyProtection="0"/>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0" fontId="103" fillId="38" borderId="4725"/>
    <xf numFmtId="244" fontId="85" fillId="0" borderId="4726"/>
    <xf numFmtId="274" fontId="35" fillId="0" borderId="4727"/>
    <xf numFmtId="0" fontId="85" fillId="0" borderId="4728"/>
    <xf numFmtId="311" fontId="219" fillId="0" borderId="4719" applyBorder="0">
      <protection locked="0"/>
    </xf>
    <xf numFmtId="235" fontId="35" fillId="0" borderId="4737">
      <alignment horizontal="right" vertical="center"/>
      <protection locked="0"/>
    </xf>
    <xf numFmtId="4" fontId="27" fillId="19" borderId="4729" applyNumberFormat="0" applyProtection="0">
      <alignment horizontal="left" vertical="center" indent="1"/>
    </xf>
    <xf numFmtId="0" fontId="95" fillId="0" borderId="4723" applyNumberFormat="0" applyFill="0" applyAlignment="0" applyProtection="0"/>
    <xf numFmtId="232" fontId="35" fillId="0" borderId="4724">
      <alignment horizontal="center" vertical="center"/>
      <protection locked="0"/>
    </xf>
    <xf numFmtId="15" fontId="35" fillId="0" borderId="4724">
      <alignment horizontal="center" vertical="center"/>
      <protection locked="0"/>
    </xf>
    <xf numFmtId="233"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236" fontId="35" fillId="0" borderId="4724">
      <alignment horizontal="center" vertical="center"/>
      <protection locked="0"/>
    </xf>
    <xf numFmtId="0" fontId="35" fillId="0" borderId="4724">
      <alignment vertical="center"/>
      <protection locked="0"/>
    </xf>
    <xf numFmtId="232" fontId="35" fillId="0" borderId="4724">
      <alignment horizontal="right" vertical="center"/>
      <protection locked="0"/>
    </xf>
    <xf numFmtId="237" fontId="35" fillId="0" borderId="4724">
      <alignment horizontal="right" vertical="center"/>
      <protection locked="0"/>
    </xf>
    <xf numFmtId="233" fontId="35" fillId="0" borderId="4724">
      <alignment horizontal="right" vertical="center"/>
      <protection locked="0"/>
    </xf>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0" fontId="103" fillId="38" borderId="4725"/>
    <xf numFmtId="274" fontId="35" fillId="0" borderId="4727"/>
    <xf numFmtId="0" fontId="85" fillId="0" borderId="4728"/>
    <xf numFmtId="0" fontId="148" fillId="0" borderId="4721" applyNumberFormat="0" applyAlignment="0" applyProtection="0">
      <alignment horizontal="left" vertical="center"/>
    </xf>
    <xf numFmtId="323" fontId="3" fillId="23" borderId="4720" applyFill="0" applyBorder="0" applyAlignment="0">
      <alignment horizontal="centerContinuous"/>
    </xf>
    <xf numFmtId="311" fontId="219" fillId="0" borderId="4719" applyBorder="0">
      <protection locked="0"/>
    </xf>
    <xf numFmtId="311" fontId="219" fillId="0" borderId="4731" applyBorder="0">
      <protection locked="0"/>
    </xf>
    <xf numFmtId="4" fontId="27" fillId="19" borderId="4735" applyNumberFormat="0" applyProtection="0">
      <alignment horizontal="left" vertical="center" indent="1"/>
    </xf>
    <xf numFmtId="0" fontId="95" fillId="0" borderId="4736" applyNumberFormat="0" applyFill="0" applyAlignment="0" applyProtection="0"/>
    <xf numFmtId="232" fontId="35" fillId="0" borderId="4737">
      <alignment horizontal="center" vertical="center"/>
      <protection locked="0"/>
    </xf>
    <xf numFmtId="15" fontId="35" fillId="0" borderId="4737">
      <alignment horizontal="center" vertical="center"/>
      <protection locked="0"/>
    </xf>
    <xf numFmtId="233" fontId="35" fillId="0" borderId="4737">
      <alignment horizontal="center" vertical="center"/>
      <protection locked="0"/>
    </xf>
    <xf numFmtId="234" fontId="35" fillId="0" borderId="4737">
      <alignment horizontal="center" vertical="center"/>
      <protection locked="0"/>
    </xf>
    <xf numFmtId="235" fontId="35" fillId="0" borderId="4737">
      <alignment horizontal="center" vertical="center"/>
      <protection locked="0"/>
    </xf>
    <xf numFmtId="236" fontId="35" fillId="0" borderId="4737">
      <alignment horizontal="center" vertical="center"/>
      <protection locked="0"/>
    </xf>
    <xf numFmtId="0" fontId="35" fillId="0" borderId="4737">
      <alignment vertical="center"/>
      <protection locked="0"/>
    </xf>
    <xf numFmtId="232" fontId="35" fillId="0" borderId="4737">
      <alignment horizontal="right" vertical="center"/>
      <protection locked="0"/>
    </xf>
    <xf numFmtId="237" fontId="35" fillId="0" borderId="4737">
      <alignment horizontal="right" vertical="center"/>
      <protection locked="0"/>
    </xf>
    <xf numFmtId="233" fontId="35" fillId="0" borderId="4737">
      <alignment horizontal="right" vertical="center"/>
      <protection locked="0"/>
    </xf>
    <xf numFmtId="234" fontId="35" fillId="0" borderId="4737">
      <alignment horizontal="right" vertical="center"/>
      <protection locked="0"/>
    </xf>
    <xf numFmtId="235" fontId="35" fillId="0" borderId="4737">
      <alignment horizontal="right" vertical="center"/>
      <protection locked="0"/>
    </xf>
    <xf numFmtId="236" fontId="35" fillId="0" borderId="4737">
      <alignment horizontal="right" vertical="center"/>
      <protection locked="0"/>
    </xf>
    <xf numFmtId="0" fontId="103" fillId="38" borderId="4738"/>
    <xf numFmtId="274" fontId="35" fillId="0" borderId="4740"/>
    <xf numFmtId="0" fontId="85" fillId="0" borderId="4741"/>
    <xf numFmtId="311" fontId="219" fillId="0" borderId="4731" applyBorder="0">
      <protection locked="0"/>
    </xf>
    <xf numFmtId="240" fontId="26" fillId="0" borderId="4783" applyFill="0"/>
    <xf numFmtId="175" fontId="40" fillId="0" borderId="4742">
      <protection locked="0"/>
    </xf>
    <xf numFmtId="175" fontId="43" fillId="0" borderId="4494" applyBorder="0"/>
    <xf numFmtId="311" fontId="219" fillId="0" borderId="4780" applyBorder="0">
      <protection locked="0"/>
    </xf>
    <xf numFmtId="175" fontId="46" fillId="0" borderId="4494"/>
    <xf numFmtId="274" fontId="35" fillId="0" borderId="4764"/>
    <xf numFmtId="0" fontId="95" fillId="0" borderId="4784" applyNumberFormat="0" applyFill="0" applyAlignment="0" applyProtection="0"/>
    <xf numFmtId="274" fontId="35" fillId="0" borderId="4764"/>
    <xf numFmtId="274" fontId="35" fillId="0" borderId="4788"/>
    <xf numFmtId="0" fontId="35" fillId="0" borderId="4785">
      <alignment vertical="center"/>
      <protection locked="0"/>
    </xf>
    <xf numFmtId="232" fontId="35" fillId="0" borderId="4749">
      <alignment horizontal="center" vertical="center"/>
      <protection locked="0"/>
    </xf>
    <xf numFmtId="0" fontId="95" fillId="0" borderId="4760" applyNumberFormat="0" applyFill="0" applyAlignment="0" applyProtection="0"/>
    <xf numFmtId="0" fontId="95" fillId="0" borderId="4784" applyNumberFormat="0" applyFill="0" applyAlignment="0" applyProtection="0"/>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0" fontId="95" fillId="0" borderId="4748" applyNumberFormat="0" applyFill="0" applyAlignment="0" applyProtection="0"/>
    <xf numFmtId="311" fontId="219" fillId="0" borderId="4744" applyBorder="0">
      <protection locked="0"/>
    </xf>
    <xf numFmtId="0" fontId="85" fillId="0" borderId="4753"/>
    <xf numFmtId="274" fontId="35" fillId="0" borderId="4752"/>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232" fontId="35" fillId="0" borderId="4749">
      <alignment horizontal="center" vertical="center"/>
      <protection locked="0"/>
    </xf>
    <xf numFmtId="0" fontId="95" fillId="0" borderId="4748" applyNumberFormat="0" applyFill="0" applyAlignment="0" applyProtection="0"/>
    <xf numFmtId="233" fontId="35" fillId="0" borderId="4785">
      <alignment horizontal="right" vertical="center"/>
      <protection locked="0"/>
    </xf>
    <xf numFmtId="4" fontId="27" fillId="19" borderId="4754" applyNumberFormat="0" applyProtection="0">
      <alignment horizontal="left" vertical="center" indent="1"/>
    </xf>
    <xf numFmtId="232" fontId="35" fillId="0" borderId="4785">
      <alignment horizontal="right" vertical="center"/>
      <protection locked="0"/>
    </xf>
    <xf numFmtId="234" fontId="35" fillId="0" borderId="4785">
      <alignment horizontal="center" vertical="center"/>
      <protection locked="0"/>
    </xf>
    <xf numFmtId="4" fontId="27" fillId="19" borderId="4754" applyNumberFormat="0" applyProtection="0">
      <alignment horizontal="left" vertical="center" indent="1"/>
    </xf>
    <xf numFmtId="0" fontId="85" fillId="0" borderId="4778"/>
    <xf numFmtId="274" fontId="35" fillId="0" borderId="4777"/>
    <xf numFmtId="244" fontId="85" fillId="0" borderId="4776"/>
    <xf numFmtId="0" fontId="103" fillId="38" borderId="4775"/>
    <xf numFmtId="236" fontId="35" fillId="0" borderId="4774">
      <alignment horizontal="right" vertical="center"/>
      <protection locked="0"/>
    </xf>
    <xf numFmtId="235" fontId="35" fillId="0" borderId="4774">
      <alignment horizontal="right" vertical="center"/>
      <protection locked="0"/>
    </xf>
    <xf numFmtId="234" fontId="35" fillId="0" borderId="4774">
      <alignment horizontal="right" vertical="center"/>
      <protection locked="0"/>
    </xf>
    <xf numFmtId="233" fontId="35" fillId="0" borderId="4774">
      <alignment horizontal="right" vertical="center"/>
      <protection locked="0"/>
    </xf>
    <xf numFmtId="237" fontId="35" fillId="0" borderId="4774">
      <alignment horizontal="right" vertical="center"/>
      <protection locked="0"/>
    </xf>
    <xf numFmtId="232" fontId="35" fillId="0" borderId="4774">
      <alignment horizontal="right" vertical="center"/>
      <protection locked="0"/>
    </xf>
    <xf numFmtId="0" fontId="35" fillId="0" borderId="4774">
      <alignment vertical="center"/>
      <protection locked="0"/>
    </xf>
    <xf numFmtId="236" fontId="35" fillId="0" borderId="4774">
      <alignment horizontal="center" vertical="center"/>
      <protection locked="0"/>
    </xf>
    <xf numFmtId="235" fontId="35" fillId="0" borderId="4774">
      <alignment horizontal="center" vertical="center"/>
      <protection locked="0"/>
    </xf>
    <xf numFmtId="234" fontId="35" fillId="0" borderId="4774">
      <alignment horizontal="center" vertical="center"/>
      <protection locked="0"/>
    </xf>
    <xf numFmtId="233" fontId="35" fillId="0" borderId="4774">
      <alignment horizontal="center" vertical="center"/>
      <protection locked="0"/>
    </xf>
    <xf numFmtId="15" fontId="35" fillId="0" borderId="4774">
      <alignment horizontal="center" vertical="center"/>
      <protection locked="0"/>
    </xf>
    <xf numFmtId="232" fontId="35" fillId="0" borderId="4774">
      <alignment horizontal="center" vertical="center"/>
      <protection locked="0"/>
    </xf>
    <xf numFmtId="0" fontId="95" fillId="0" borderId="4773" applyNumberFormat="0" applyFill="0" applyAlignment="0" applyProtection="0"/>
    <xf numFmtId="4" fontId="27" fillId="19" borderId="4772" applyNumberFormat="0" applyProtection="0">
      <alignment horizontal="left" vertical="center" indent="1"/>
    </xf>
    <xf numFmtId="1" fontId="3" fillId="1" borderId="4743">
      <protection locked="0"/>
    </xf>
    <xf numFmtId="4" fontId="27" fillId="19" borderId="4772" applyNumberFormat="0" applyProtection="0">
      <alignment horizontal="left" vertical="center" indent="1"/>
    </xf>
    <xf numFmtId="311" fontId="219" fillId="0" borderId="4744" applyBorder="0">
      <protection locked="0"/>
    </xf>
    <xf numFmtId="1" fontId="3" fillId="1" borderId="4767">
      <protection locked="0"/>
    </xf>
    <xf numFmtId="311" fontId="219" fillId="0" borderId="4768" applyBorder="0">
      <protection locked="0"/>
    </xf>
    <xf numFmtId="323" fontId="3" fillId="23" borderId="4745" applyFill="0" applyBorder="0" applyAlignment="0">
      <alignment horizontal="centerContinuous"/>
    </xf>
    <xf numFmtId="0" fontId="148" fillId="0" borderId="4746" applyNumberFormat="0" applyAlignment="0" applyProtection="0">
      <alignment horizontal="left" vertical="center"/>
    </xf>
    <xf numFmtId="323" fontId="3" fillId="23" borderId="4769" applyFill="0" applyBorder="0" applyAlignment="0">
      <alignment horizontal="centerContinuous"/>
    </xf>
    <xf numFmtId="0" fontId="85" fillId="0" borderId="4753"/>
    <xf numFmtId="274" fontId="35" fillId="0" borderId="4752"/>
    <xf numFmtId="240" fontId="26" fillId="0" borderId="4747" applyFill="0"/>
    <xf numFmtId="240" fontId="26" fillId="0" borderId="4771" applyFill="0"/>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232" fontId="35" fillId="0" borderId="4749">
      <alignment horizontal="center" vertical="center"/>
      <protection locked="0"/>
    </xf>
    <xf numFmtId="0" fontId="95" fillId="0" borderId="4748" applyNumberFormat="0" applyFill="0" applyAlignment="0" applyProtection="0"/>
    <xf numFmtId="0" fontId="95" fillId="0" borderId="4784" applyNumberFormat="0" applyFill="0" applyAlignment="0" applyProtection="0"/>
    <xf numFmtId="232" fontId="35" fillId="0" borderId="4785">
      <alignment horizontal="center" vertical="center"/>
      <protection locked="0"/>
    </xf>
    <xf numFmtId="15" fontId="35" fillId="0" borderId="4785">
      <alignment horizontal="center" vertical="center"/>
      <protection locked="0"/>
    </xf>
    <xf numFmtId="233"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236" fontId="35" fillId="0" borderId="4785">
      <alignment horizontal="center"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0" fontId="103" fillId="38" borderId="4786"/>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44" fontId="85" fillId="0" borderId="4763"/>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4" fontId="85" fillId="0" borderId="4751"/>
    <xf numFmtId="0" fontId="85" fillId="0" borderId="4789"/>
    <xf numFmtId="240" fontId="26" fillId="0" borderId="4747" applyFill="0"/>
    <xf numFmtId="274" fontId="35" fillId="0" borderId="4752"/>
    <xf numFmtId="0" fontId="148" fillId="0" borderId="4782" applyNumberFormat="0" applyAlignment="0" applyProtection="0">
      <alignment horizontal="left" vertical="center"/>
    </xf>
    <xf numFmtId="323" fontId="3" fillId="23" borderId="4781" applyFill="0" applyBorder="0" applyAlignment="0">
      <alignment horizontal="centerContinuous"/>
    </xf>
    <xf numFmtId="1" fontId="3" fillId="1" borderId="4779">
      <protection locked="0"/>
    </xf>
    <xf numFmtId="0" fontId="148" fillId="0" borderId="4758" applyNumberFormat="0" applyAlignment="0" applyProtection="0">
      <alignment horizontal="left" vertical="center"/>
    </xf>
    <xf numFmtId="0" fontId="85" fillId="0" borderId="4753"/>
    <xf numFmtId="4" fontId="27" fillId="19" borderId="4772" applyNumberFormat="0" applyProtection="0">
      <alignment horizontal="left" vertical="center" indent="1"/>
    </xf>
    <xf numFmtId="4" fontId="27" fillId="19" borderId="4772" applyNumberFormat="0" applyProtection="0">
      <alignment horizontal="left" vertical="center" indent="1"/>
    </xf>
    <xf numFmtId="232" fontId="35" fillId="0" borderId="4785">
      <alignment horizontal="center" vertical="center"/>
      <protection locked="0"/>
    </xf>
    <xf numFmtId="15"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0" fontId="35" fillId="0" borderId="4785">
      <alignment vertical="center"/>
      <protection locked="0"/>
    </xf>
    <xf numFmtId="232" fontId="35" fillId="0" borderId="4785">
      <alignment horizontal="right" vertical="center"/>
      <protection locked="0"/>
    </xf>
    <xf numFmtId="237" fontId="35" fillId="0" borderId="4785">
      <alignment horizontal="right" vertical="center"/>
      <protection locked="0"/>
    </xf>
    <xf numFmtId="234" fontId="35" fillId="0" borderId="4785">
      <alignment horizontal="right" vertical="center"/>
      <protection locked="0"/>
    </xf>
    <xf numFmtId="236" fontId="35" fillId="0" borderId="4785">
      <alignment horizontal="right" vertical="center"/>
      <protection locked="0"/>
    </xf>
    <xf numFmtId="0" fontId="103" fillId="38" borderId="4786"/>
    <xf numFmtId="244" fontId="85" fillId="0" borderId="4787"/>
    <xf numFmtId="274" fontId="35" fillId="0" borderId="4788"/>
    <xf numFmtId="311" fontId="219" fillId="0" borderId="4768" applyBorder="0">
      <protection locked="0"/>
    </xf>
    <xf numFmtId="0" fontId="148" fillId="0" borderId="4746" applyNumberFormat="0" applyAlignment="0" applyProtection="0">
      <alignment horizontal="left" vertical="center"/>
    </xf>
    <xf numFmtId="0" fontId="95" fillId="0" borderId="4784" applyNumberFormat="0" applyFill="0" applyAlignment="0" applyProtection="0"/>
    <xf numFmtId="15" fontId="35" fillId="0" borderId="4785">
      <alignment horizontal="center" vertical="center"/>
      <protection locked="0"/>
    </xf>
    <xf numFmtId="234" fontId="35" fillId="0" borderId="4785">
      <alignment horizontal="center" vertical="center"/>
      <protection locked="0"/>
    </xf>
    <xf numFmtId="236" fontId="35" fillId="0" borderId="4785">
      <alignment horizontal="center" vertical="center"/>
      <protection locked="0"/>
    </xf>
    <xf numFmtId="232" fontId="35" fillId="0" borderId="4785">
      <alignment horizontal="right" vertical="center"/>
      <protection locked="0"/>
    </xf>
    <xf numFmtId="237" fontId="35" fillId="0" borderId="4785">
      <alignment horizontal="right" vertical="center"/>
      <protection locked="0"/>
    </xf>
    <xf numFmtId="233" fontId="35" fillId="0" borderId="4785">
      <alignment horizontal="right" vertical="center"/>
      <protection locked="0"/>
    </xf>
    <xf numFmtId="234" fontId="35" fillId="0" borderId="4785">
      <alignment horizontal="right" vertical="center"/>
      <protection locked="0"/>
    </xf>
    <xf numFmtId="236" fontId="35" fillId="0" borderId="4785">
      <alignment horizontal="right" vertical="center"/>
      <protection locked="0"/>
    </xf>
    <xf numFmtId="0" fontId="103" fillId="38" borderId="4786"/>
    <xf numFmtId="311" fontId="219" fillId="0" borderId="4756" applyBorder="0">
      <protection locked="0"/>
    </xf>
    <xf numFmtId="323" fontId="3" fillId="23" borderId="4745" applyFill="0" applyBorder="0" applyAlignment="0">
      <alignment horizontal="centerContinuous"/>
    </xf>
    <xf numFmtId="1" fontId="3" fillId="1" borderId="4755">
      <protection locked="0"/>
    </xf>
    <xf numFmtId="311" fontId="219" fillId="0" borderId="4780" applyBorder="0">
      <protection locked="0"/>
    </xf>
    <xf numFmtId="232" fontId="35" fillId="0" borderId="4785">
      <alignment horizontal="center" vertical="center"/>
      <protection locked="0"/>
    </xf>
    <xf numFmtId="15" fontId="35" fillId="0" borderId="4785">
      <alignment horizontal="center" vertical="center"/>
      <protection locked="0"/>
    </xf>
    <xf numFmtId="4" fontId="27" fillId="19" borderId="4766" applyNumberFormat="0" applyProtection="0">
      <alignment horizontal="left" vertical="center" indent="1"/>
    </xf>
    <xf numFmtId="4" fontId="27" fillId="19" borderId="4766" applyNumberFormat="0" applyProtection="0">
      <alignment horizontal="left" vertical="center" indent="1"/>
    </xf>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311" fontId="219" fillId="0" borderId="4744" applyBorder="0">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0" fontId="103" fillId="38" borderId="4762"/>
    <xf numFmtId="1" fontId="3" fillId="1" borderId="4743">
      <protection locked="0"/>
    </xf>
    <xf numFmtId="244" fontId="85" fillId="0" borderId="4763"/>
    <xf numFmtId="0" fontId="85" fillId="0" borderId="4765"/>
    <xf numFmtId="311" fontId="219" fillId="0" borderId="4756" applyBorder="0">
      <protection locked="0"/>
    </xf>
    <xf numFmtId="0" fontId="95" fillId="0" borderId="4760" applyNumberFormat="0" applyFill="0" applyAlignment="0" applyProtection="0"/>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244" fontId="85" fillId="0" borderId="4763"/>
    <xf numFmtId="0" fontId="85" fillId="0" borderId="4765"/>
    <xf numFmtId="236" fontId="35" fillId="0" borderId="4785">
      <alignment horizontal="center" vertical="center"/>
      <protection locked="0"/>
    </xf>
    <xf numFmtId="274" fontId="35" fillId="0" borderId="4788"/>
    <xf numFmtId="235" fontId="35" fillId="0" borderId="4785">
      <alignment horizontal="center" vertical="center"/>
      <protection locked="0"/>
    </xf>
    <xf numFmtId="4" fontId="27" fillId="19" borderId="4663" applyNumberFormat="0" applyProtection="0">
      <alignment horizontal="left" vertical="center" indent="1"/>
    </xf>
    <xf numFmtId="244" fontId="85" fillId="0" borderId="4787"/>
    <xf numFmtId="4" fontId="27" fillId="19" borderId="4754" applyNumberFormat="0" applyProtection="0">
      <alignment horizontal="left" vertical="center" indent="1"/>
    </xf>
    <xf numFmtId="0" fontId="88" fillId="0" borderId="4542"/>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0" fontId="103" fillId="38" borderId="4677"/>
    <xf numFmtId="244" fontId="85" fillId="0" borderId="4654"/>
    <xf numFmtId="274" fontId="35" fillId="0" borderId="4679"/>
    <xf numFmtId="0" fontId="85" fillId="0" borderId="4680"/>
    <xf numFmtId="175" fontId="3" fillId="9" borderId="4542" applyNumberFormat="0" applyFont="0" applyBorder="0" applyAlignment="0">
      <alignment horizontal="centerContinuous"/>
    </xf>
    <xf numFmtId="0" fontId="148" fillId="0" borderId="4542">
      <alignment horizontal="left" vertical="center"/>
    </xf>
    <xf numFmtId="237" fontId="35" fillId="0" borderId="4785">
      <alignment horizontal="right" vertical="center"/>
      <protection locked="0"/>
    </xf>
    <xf numFmtId="311" fontId="219" fillId="0" borderId="4744" applyBorder="0">
      <protection locked="0"/>
    </xf>
    <xf numFmtId="1" fontId="3" fillId="1" borderId="4682">
      <protection locked="0"/>
    </xf>
    <xf numFmtId="237" fontId="35" fillId="0" borderId="4761">
      <alignment horizontal="right" vertical="center"/>
      <protection locked="0"/>
    </xf>
    <xf numFmtId="0" fontId="103" fillId="38" borderId="4762"/>
    <xf numFmtId="0" fontId="88" fillId="0" borderId="4542"/>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4" fontId="85" fillId="0" borderId="4751"/>
    <xf numFmtId="274" fontId="35" fillId="0" borderId="4764"/>
    <xf numFmtId="240" fontId="26" fillId="0" borderId="4759" applyFill="0"/>
    <xf numFmtId="274" fontId="35" fillId="0" borderId="4752"/>
    <xf numFmtId="0" fontId="85" fillId="0" borderId="4765"/>
    <xf numFmtId="0" fontId="85" fillId="0" borderId="4753"/>
    <xf numFmtId="323" fontId="3" fillId="23" borderId="4757" applyFill="0" applyBorder="0" applyAlignment="0">
      <alignment horizontal="centerContinuous"/>
    </xf>
    <xf numFmtId="175" fontId="3" fillId="9" borderId="4542" applyNumberFormat="0" applyFont="0" applyBorder="0" applyAlignment="0">
      <alignment horizontal="centerContinuous"/>
    </xf>
    <xf numFmtId="236" fontId="35" fillId="0" borderId="4785">
      <alignment horizontal="center" vertical="center"/>
      <protection locked="0"/>
    </xf>
    <xf numFmtId="233" fontId="35" fillId="0" borderId="4785">
      <alignment horizontal="right" vertical="center"/>
      <protection locked="0"/>
    </xf>
    <xf numFmtId="0" fontId="148" fillId="0" borderId="4542">
      <alignment horizontal="left" vertical="center"/>
    </xf>
    <xf numFmtId="233" fontId="35" fillId="0" borderId="4785">
      <alignment horizontal="center" vertical="center"/>
      <protection locked="0"/>
    </xf>
    <xf numFmtId="4" fontId="27" fillId="19" borderId="4772" applyNumberFormat="0" applyProtection="0">
      <alignment horizontal="left" vertical="center" indent="1"/>
    </xf>
    <xf numFmtId="0" fontId="95" fillId="0" borderId="4760" applyNumberFormat="0" applyFill="0" applyAlignment="0" applyProtection="0"/>
    <xf numFmtId="234" fontId="35" fillId="0" borderId="4761">
      <alignment horizontal="center" vertical="center"/>
      <protection locked="0"/>
    </xf>
    <xf numFmtId="311" fontId="219" fillId="0" borderId="4744" applyBorder="0">
      <protection locked="0"/>
    </xf>
    <xf numFmtId="236" fontId="35" fillId="0" borderId="4761">
      <alignment horizontal="right" vertical="center"/>
      <protection locked="0"/>
    </xf>
    <xf numFmtId="4" fontId="27" fillId="19" borderId="4754" applyNumberFormat="0" applyProtection="0">
      <alignment horizontal="left" vertical="center" indent="1"/>
    </xf>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0" fontId="26" fillId="0" borderId="4650" applyFill="0"/>
    <xf numFmtId="274" fontId="35" fillId="0" borderId="4752"/>
    <xf numFmtId="0" fontId="85" fillId="0" borderId="4753"/>
    <xf numFmtId="0" fontId="148" fillId="0" borderId="4746" applyNumberFormat="0" applyAlignment="0" applyProtection="0">
      <alignment horizontal="left" vertical="center"/>
    </xf>
    <xf numFmtId="323" fontId="3" fillId="23" borderId="4745" applyFill="0" applyBorder="0" applyAlignment="0">
      <alignment horizontal="centerContinuous"/>
    </xf>
    <xf numFmtId="311" fontId="219" fillId="0" borderId="4744" applyBorder="0">
      <protection locked="0"/>
    </xf>
    <xf numFmtId="274" fontId="35" fillId="0" borderId="4752"/>
    <xf numFmtId="0" fontId="85" fillId="0" borderId="4753"/>
    <xf numFmtId="0" fontId="148" fillId="0" borderId="4770" applyNumberFormat="0" applyAlignment="0" applyProtection="0">
      <alignment horizontal="left" vertical="center"/>
    </xf>
    <xf numFmtId="311" fontId="219" fillId="0" borderId="4744" applyBorder="0">
      <protection locked="0"/>
    </xf>
    <xf numFmtId="232" fontId="35" fillId="0" borderId="4785">
      <alignment horizontal="right" vertical="center"/>
      <protection locked="0"/>
    </xf>
    <xf numFmtId="4" fontId="27" fillId="19" borderId="4754" applyNumberFormat="0" applyProtection="0">
      <alignment horizontal="left" vertical="center" indent="1"/>
    </xf>
    <xf numFmtId="0" fontId="85" fillId="0" borderId="4789"/>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0" fontId="26" fillId="0" borderId="4747" applyFill="0"/>
    <xf numFmtId="274" fontId="35" fillId="0" borderId="4752"/>
    <xf numFmtId="0" fontId="85" fillId="0" borderId="4753"/>
    <xf numFmtId="0" fontId="148" fillId="0" borderId="4746" applyNumberFormat="0" applyAlignment="0" applyProtection="0">
      <alignment horizontal="left" vertical="center"/>
    </xf>
    <xf numFmtId="323" fontId="3" fillId="23" borderId="4745" applyFill="0" applyBorder="0" applyAlignment="0">
      <alignment horizontal="centerContinuous"/>
    </xf>
    <xf numFmtId="311" fontId="219" fillId="0" borderId="4744" applyBorder="0">
      <protection locked="0"/>
    </xf>
    <xf numFmtId="0" fontId="35" fillId="0" borderId="4785">
      <alignment vertical="center"/>
      <protection locked="0"/>
    </xf>
    <xf numFmtId="233" fontId="35" fillId="0" borderId="4785">
      <alignment horizontal="center" vertical="center"/>
      <protection locked="0"/>
    </xf>
    <xf numFmtId="235" fontId="35" fillId="0" borderId="4785">
      <alignment horizontal="right" vertical="center"/>
      <protection locked="0"/>
    </xf>
    <xf numFmtId="0" fontId="85" fillId="0" borderId="4789"/>
    <xf numFmtId="232" fontId="35" fillId="0" borderId="4785">
      <alignment horizontal="center" vertical="center"/>
      <protection locked="0"/>
    </xf>
    <xf numFmtId="233" fontId="35" fillId="0" borderId="4785">
      <alignment horizontal="center" vertical="center"/>
      <protection locked="0"/>
    </xf>
    <xf numFmtId="235" fontId="35" fillId="0" borderId="4785">
      <alignment horizontal="center" vertical="center"/>
      <protection locked="0"/>
    </xf>
    <xf numFmtId="0" fontId="35" fillId="0" borderId="4785">
      <alignment vertical="center"/>
      <protection locked="0"/>
    </xf>
    <xf numFmtId="235" fontId="35" fillId="0" borderId="4785">
      <alignment horizontal="right" vertical="center"/>
      <protection locked="0"/>
    </xf>
    <xf numFmtId="244" fontId="85" fillId="0" borderId="4787"/>
    <xf numFmtId="311" fontId="219" fillId="0" borderId="4756" applyBorder="0">
      <protection locked="0"/>
    </xf>
    <xf numFmtId="4" fontId="27" fillId="19" borderId="4766" applyNumberFormat="0" applyProtection="0">
      <alignment horizontal="left" vertical="center" indent="1"/>
    </xf>
    <xf numFmtId="0" fontId="95" fillId="0" borderId="4760" applyNumberFormat="0" applyFill="0" applyAlignment="0" applyProtection="0"/>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274" fontId="35" fillId="0" borderId="4764"/>
    <xf numFmtId="0" fontId="85" fillId="0" borderId="4765"/>
    <xf numFmtId="311" fontId="219" fillId="0" borderId="4756" applyBorder="0">
      <protection locked="0"/>
    </xf>
    <xf numFmtId="4" fontId="27" fillId="19" borderId="4772" applyNumberFormat="0" applyProtection="0">
      <alignment horizontal="left" vertical="center" indent="1"/>
    </xf>
    <xf numFmtId="311" fontId="219" fillId="0" borderId="4744" applyBorder="0">
      <protection locked="0"/>
    </xf>
    <xf numFmtId="311" fontId="219" fillId="0" borderId="4744" applyBorder="0">
      <protection locked="0"/>
    </xf>
    <xf numFmtId="237" fontId="35" fillId="0" borderId="4785">
      <alignment horizontal="right" vertical="center"/>
      <protection locked="0"/>
    </xf>
    <xf numFmtId="233" fontId="35" fillId="0" borderId="4785">
      <alignment horizontal="right"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0" fontId="103" fillId="38" borderId="4786"/>
    <xf numFmtId="274" fontId="35" fillId="0" borderId="4788"/>
    <xf numFmtId="0" fontId="85" fillId="0" borderId="4789"/>
    <xf numFmtId="0" fontId="148" fillId="0" borderId="4782" applyNumberFormat="0" applyAlignment="0" applyProtection="0">
      <alignment horizontal="left" vertical="center"/>
    </xf>
    <xf numFmtId="323" fontId="3" fillId="23" borderId="4781" applyFill="0" applyBorder="0" applyAlignment="0">
      <alignment horizontal="centerContinuous"/>
    </xf>
    <xf numFmtId="311" fontId="219" fillId="0" borderId="4768"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4" fontId="85" fillId="0" borderId="4845"/>
    <xf numFmtId="274" fontId="35" fillId="0" borderId="4846"/>
    <xf numFmtId="0" fontId="147" fillId="10" borderId="4793">
      <alignment horizontal="right"/>
    </xf>
    <xf numFmtId="10" fontId="3" fillId="57" borderId="4793" applyNumberFormat="0" applyFont="0" applyBorder="0" applyAlignment="0" applyProtection="0">
      <protection locked="0"/>
    </xf>
    <xf numFmtId="0" fontId="85" fillId="0" borderId="4847"/>
    <xf numFmtId="0" fontId="85" fillId="0" borderId="4871"/>
    <xf numFmtId="4" fontId="27" fillId="19" borderId="4790" applyNumberFormat="0" applyProtection="0">
      <alignment horizontal="left" vertical="center" indent="1"/>
    </xf>
    <xf numFmtId="237" fontId="35" fillId="0" borderId="4855">
      <alignment horizontal="right" vertical="center"/>
      <protection locked="0"/>
    </xf>
    <xf numFmtId="0" fontId="35" fillId="0" borderId="4855">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4855">
      <alignment horizontal="center" vertical="center"/>
      <protection locked="0"/>
    </xf>
    <xf numFmtId="0" fontId="103" fillId="38" borderId="4856"/>
    <xf numFmtId="4" fontId="27" fillId="19" borderId="4860" applyNumberFormat="0" applyProtection="0">
      <alignment horizontal="left" vertical="center" indent="1"/>
    </xf>
    <xf numFmtId="309" fontId="156" fillId="6" borderId="4793"/>
    <xf numFmtId="233" fontId="35" fillId="0" borderId="4867">
      <alignment horizontal="right" vertical="center"/>
      <protection locked="0"/>
    </xf>
    <xf numFmtId="15" fontId="35" fillId="0" borderId="4855">
      <alignment horizontal="center" vertical="center"/>
      <protection locked="0"/>
    </xf>
    <xf numFmtId="0" fontId="95" fillId="0" borderId="4866" applyNumberFormat="0" applyFill="0" applyAlignment="0" applyProtection="0"/>
    <xf numFmtId="236" fontId="35" fillId="0" borderId="4867">
      <alignment horizontal="right" vertical="center"/>
      <protection locked="0"/>
    </xf>
    <xf numFmtId="15" fontId="35" fillId="0" borderId="4867">
      <alignment horizontal="center" vertical="center"/>
      <protection locked="0"/>
    </xf>
    <xf numFmtId="246" fontId="48" fillId="0" borderId="4799"/>
    <xf numFmtId="274" fontId="35" fillId="0" borderId="4870"/>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4802">
      <alignment horizontal="center" vertical="center"/>
      <protection locked="0"/>
    </xf>
    <xf numFmtId="15" fontId="35" fillId="0" borderId="4802">
      <alignment horizontal="center" vertical="center"/>
      <protection locked="0"/>
    </xf>
    <xf numFmtId="232" fontId="35" fillId="0" borderId="4802">
      <alignment horizontal="center" vertical="center"/>
      <protection locked="0"/>
    </xf>
    <xf numFmtId="0" fontId="95" fillId="0" borderId="4801" applyNumberFormat="0" applyFill="0" applyAlignment="0" applyProtection="0"/>
    <xf numFmtId="0" fontId="88" fillId="0" borderId="4841"/>
    <xf numFmtId="4" fontId="27" fillId="19" borderId="4835" applyNumberFormat="0" applyProtection="0">
      <alignment horizontal="left" vertical="center" indent="1"/>
    </xf>
    <xf numFmtId="234" fontId="35" fillId="0" borderId="4855">
      <alignment horizontal="right" vertical="center"/>
      <protection locked="0"/>
    </xf>
    <xf numFmtId="235" fontId="35" fillId="0" borderId="4867">
      <alignment horizontal="right" vertical="center"/>
      <protection locked="0"/>
    </xf>
    <xf numFmtId="236" fontId="35" fillId="0" borderId="4855">
      <alignment horizontal="center" vertical="center"/>
      <protection locked="0"/>
    </xf>
    <xf numFmtId="233" fontId="35" fillId="0" borderId="4855">
      <alignment horizontal="center" vertical="center"/>
      <protection locked="0"/>
    </xf>
    <xf numFmtId="0" fontId="95" fillId="0" borderId="4854" applyNumberFormat="0" applyFill="0" applyAlignment="0" applyProtection="0"/>
    <xf numFmtId="0" fontId="3" fillId="11" borderId="4798" applyNumberFormat="0">
      <alignment horizontal="left" vertical="center"/>
    </xf>
    <xf numFmtId="4" fontId="27" fillId="19" borderId="4823" applyNumberFormat="0" applyProtection="0">
      <alignment horizontal="left" vertical="center" indent="1"/>
    </xf>
    <xf numFmtId="4" fontId="27" fillId="19" borderId="4872" applyNumberFormat="0" applyProtection="0">
      <alignment horizontal="left" vertical="center" indent="1"/>
    </xf>
    <xf numFmtId="232" fontId="35" fillId="0" borderId="4867">
      <alignment horizontal="center" vertical="center"/>
      <protection locked="0"/>
    </xf>
    <xf numFmtId="232" fontId="35" fillId="0" borderId="4867">
      <alignment horizontal="center" vertical="center"/>
      <protection locked="0"/>
    </xf>
    <xf numFmtId="0" fontId="85" fillId="0" borderId="4859"/>
    <xf numFmtId="244" fontId="85" fillId="0" borderId="4857"/>
    <xf numFmtId="236" fontId="35" fillId="0" borderId="4855">
      <alignment horizontal="right" vertical="center"/>
      <protection locked="0"/>
    </xf>
    <xf numFmtId="234" fontId="35" fillId="0" borderId="4855">
      <alignment horizontal="right" vertical="center"/>
      <protection locked="0"/>
    </xf>
    <xf numFmtId="237" fontId="35" fillId="0" borderId="4855">
      <alignment horizontal="right" vertical="center"/>
      <protection locked="0"/>
    </xf>
    <xf numFmtId="232" fontId="35" fillId="0" borderId="4855">
      <alignment horizontal="right" vertical="center"/>
      <protection locked="0"/>
    </xf>
    <xf numFmtId="236" fontId="35" fillId="0" borderId="4855">
      <alignment horizontal="center" vertical="center"/>
      <protection locked="0"/>
    </xf>
    <xf numFmtId="235" fontId="35" fillId="0" borderId="4855">
      <alignment horizontal="center" vertical="center"/>
      <protection locked="0"/>
    </xf>
    <xf numFmtId="233" fontId="35" fillId="0" borderId="4855">
      <alignment horizontal="center" vertical="center"/>
      <protection locked="0"/>
    </xf>
    <xf numFmtId="15" fontId="35" fillId="0" borderId="4855">
      <alignment horizontal="center" vertical="center"/>
      <protection locked="0"/>
    </xf>
    <xf numFmtId="232" fontId="35" fillId="0" borderId="4855">
      <alignment horizontal="center" vertical="center"/>
      <protection locked="0"/>
    </xf>
    <xf numFmtId="0" fontId="95" fillId="0" borderId="4854" applyNumberFormat="0" applyFill="0" applyAlignment="0" applyProtection="0"/>
    <xf numFmtId="237" fontId="35" fillId="0" borderId="4867">
      <alignment horizontal="right" vertical="center"/>
      <protection locked="0"/>
    </xf>
    <xf numFmtId="4" fontId="27" fillId="19" borderId="4860" applyNumberFormat="0" applyProtection="0">
      <alignment horizontal="left" vertical="center" indent="1"/>
    </xf>
    <xf numFmtId="0" fontId="85" fillId="0" borderId="4871"/>
    <xf numFmtId="0" fontId="95" fillId="0" borderId="4866" applyNumberFormat="0" applyFill="0" applyAlignment="0" applyProtection="0"/>
    <xf numFmtId="4" fontId="27" fillId="19" borderId="4860" applyNumberFormat="0" applyProtection="0">
      <alignment horizontal="left" vertical="center" indent="1"/>
    </xf>
    <xf numFmtId="1" fontId="3" fillId="1" borderId="4824">
      <protection locked="0"/>
    </xf>
    <xf numFmtId="244" fontId="85" fillId="0" borderId="4869"/>
    <xf numFmtId="236" fontId="35" fillId="0" borderId="4867">
      <alignment horizontal="right" vertical="center"/>
      <protection locked="0"/>
    </xf>
    <xf numFmtId="235" fontId="35" fillId="0" borderId="4867">
      <alignment horizontal="right" vertical="center"/>
      <protection locked="0"/>
    </xf>
    <xf numFmtId="234" fontId="35" fillId="0" borderId="4867">
      <alignment horizontal="right" vertical="center"/>
      <protection locked="0"/>
    </xf>
    <xf numFmtId="233" fontId="35" fillId="0" borderId="4867">
      <alignment horizontal="right" vertical="center"/>
      <protection locked="0"/>
    </xf>
    <xf numFmtId="237" fontId="35" fillId="0" borderId="4867">
      <alignment horizontal="right" vertical="center"/>
      <protection locked="0"/>
    </xf>
    <xf numFmtId="232" fontId="35" fillId="0" borderId="4867">
      <alignment horizontal="right" vertical="center"/>
      <protection locked="0"/>
    </xf>
    <xf numFmtId="0" fontId="35" fillId="0" borderId="4867">
      <alignment vertical="center"/>
      <protection locked="0"/>
    </xf>
    <xf numFmtId="236" fontId="35" fillId="0" borderId="4867">
      <alignment horizontal="center" vertical="center"/>
      <protection locked="0"/>
    </xf>
    <xf numFmtId="311" fontId="219" fillId="0" borderId="4825" applyBorder="0">
      <protection locked="0"/>
    </xf>
    <xf numFmtId="234" fontId="35" fillId="0" borderId="4867">
      <alignment horizontal="center" vertical="center"/>
      <protection locked="0"/>
    </xf>
    <xf numFmtId="233" fontId="35" fillId="0" borderId="4867">
      <alignment horizontal="center" vertical="center"/>
      <protection locked="0"/>
    </xf>
    <xf numFmtId="15" fontId="35" fillId="0" borderId="4867">
      <alignment horizontal="center" vertical="center"/>
      <protection locked="0"/>
    </xf>
    <xf numFmtId="0" fontId="95" fillId="0" borderId="4866" applyNumberFormat="0" applyFill="0" applyAlignment="0" applyProtection="0"/>
    <xf numFmtId="311" fontId="219" fillId="0" borderId="4862" applyBorder="0">
      <protection locked="0"/>
    </xf>
    <xf numFmtId="0" fontId="85" fillId="0" borderId="4871"/>
    <xf numFmtId="274" fontId="35" fillId="0" borderId="4870"/>
    <xf numFmtId="235" fontId="35" fillId="0" borderId="4867">
      <alignment horizontal="right" vertical="center"/>
      <protection locked="0"/>
    </xf>
    <xf numFmtId="233" fontId="35" fillId="0" borderId="4867">
      <alignment horizontal="right" vertical="center"/>
      <protection locked="0"/>
    </xf>
    <xf numFmtId="232" fontId="35" fillId="0" borderId="4867">
      <alignment horizontal="right" vertical="center"/>
      <protection locked="0"/>
    </xf>
    <xf numFmtId="0" fontId="35" fillId="0" borderId="4867">
      <alignment vertical="center"/>
      <protection locked="0"/>
    </xf>
    <xf numFmtId="236" fontId="35" fillId="0" borderId="4867">
      <alignment horizontal="center" vertical="center"/>
      <protection locked="0"/>
    </xf>
    <xf numFmtId="235" fontId="35" fillId="0" borderId="4867">
      <alignment horizontal="center" vertical="center"/>
      <protection locked="0"/>
    </xf>
    <xf numFmtId="234" fontId="35" fillId="0" borderId="4867">
      <alignment horizontal="center" vertical="center"/>
      <protection locked="0"/>
    </xf>
    <xf numFmtId="1" fontId="3" fillId="1" borderId="4849">
      <protection locked="0"/>
    </xf>
    <xf numFmtId="311" fontId="219" fillId="0" borderId="4850" applyBorder="0">
      <protection locked="0"/>
    </xf>
    <xf numFmtId="323" fontId="3" fillId="23" borderId="4826" applyFill="0" applyBorder="0" applyAlignment="0">
      <alignment horizontal="centerContinuous"/>
    </xf>
    <xf numFmtId="1" fontId="3" fillId="1" borderId="4861">
      <protection locked="0"/>
    </xf>
    <xf numFmtId="0" fontId="148" fillId="0" borderId="4827" applyNumberFormat="0" applyAlignment="0" applyProtection="0">
      <alignment horizontal="left" vertical="center"/>
    </xf>
    <xf numFmtId="323" fontId="3" fillId="23" borderId="4851" applyFill="0" applyBorder="0" applyAlignment="0">
      <alignment horizontal="centerContinuous"/>
    </xf>
    <xf numFmtId="0" fontId="148" fillId="0" borderId="4852" applyNumberFormat="0" applyAlignment="0" applyProtection="0">
      <alignment horizontal="left" vertical="center"/>
    </xf>
    <xf numFmtId="323" fontId="3" fillId="23" borderId="4863" applyFill="0" applyBorder="0" applyAlignment="0">
      <alignment horizontal="centerContinuous"/>
    </xf>
    <xf numFmtId="0" fontId="85" fillId="0" borderId="4834"/>
    <xf numFmtId="309" fontId="156" fillId="6" borderId="4494"/>
    <xf numFmtId="10" fontId="3" fillId="57" borderId="4494" applyNumberFormat="0" applyFont="0" applyBorder="0" applyAlignment="0" applyProtection="0">
      <protection locked="0"/>
    </xf>
    <xf numFmtId="0" fontId="85" fillId="0" borderId="4871"/>
    <xf numFmtId="274" fontId="35" fillId="0" borderId="4858"/>
    <xf numFmtId="240" fontId="26" fillId="0" borderId="4853" applyFill="0"/>
    <xf numFmtId="261" fontId="48" fillId="0" borderId="4799"/>
    <xf numFmtId="274" fontId="35" fillId="0" borderId="4833"/>
    <xf numFmtId="240" fontId="26" fillId="0" borderId="4828" applyFill="0"/>
    <xf numFmtId="240" fontId="26" fillId="0" borderId="4865"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4857"/>
    <xf numFmtId="246" fontId="48" fillId="0" borderId="4799"/>
    <xf numFmtId="0" fontId="104" fillId="43" borderId="4494" applyProtection="0"/>
    <xf numFmtId="0" fontId="103" fillId="38" borderId="4856"/>
    <xf numFmtId="49" fontId="100" fillId="41" borderId="4494">
      <alignment horizontal="center"/>
    </xf>
    <xf numFmtId="236" fontId="35" fillId="0" borderId="4855">
      <alignment horizontal="right" vertical="center"/>
      <protection locked="0"/>
    </xf>
    <xf numFmtId="235" fontId="35" fillId="0" borderId="4855">
      <alignment horizontal="right" vertical="center"/>
      <protection locked="0"/>
    </xf>
    <xf numFmtId="234" fontId="35" fillId="0" borderId="4855">
      <alignment horizontal="right" vertical="center"/>
      <protection locked="0"/>
    </xf>
    <xf numFmtId="233" fontId="35" fillId="0" borderId="4855">
      <alignment horizontal="right" vertical="center"/>
      <protection locked="0"/>
    </xf>
    <xf numFmtId="237" fontId="35" fillId="0" borderId="4855">
      <alignment horizontal="right" vertical="center"/>
      <protection locked="0"/>
    </xf>
    <xf numFmtId="232" fontId="35" fillId="0" borderId="4855">
      <alignment horizontal="right" vertical="center"/>
      <protection locked="0"/>
    </xf>
    <xf numFmtId="0" fontId="35" fillId="0" borderId="4855">
      <alignment vertical="center"/>
      <protection locked="0"/>
    </xf>
    <xf numFmtId="236" fontId="35" fillId="0" borderId="4855">
      <alignment horizontal="center" vertical="center"/>
      <protection locked="0"/>
    </xf>
    <xf numFmtId="235" fontId="35" fillId="0" borderId="4855">
      <alignment horizontal="center" vertical="center"/>
      <protection locked="0"/>
    </xf>
    <xf numFmtId="234" fontId="35" fillId="0" borderId="4855">
      <alignment horizontal="center" vertical="center"/>
      <protection locked="0"/>
    </xf>
    <xf numFmtId="233" fontId="35" fillId="0" borderId="4855">
      <alignment horizontal="center" vertical="center"/>
      <protection locked="0"/>
    </xf>
    <xf numFmtId="15" fontId="35" fillId="0" borderId="4855">
      <alignment horizontal="center" vertical="center"/>
      <protection locked="0"/>
    </xf>
    <xf numFmtId="232" fontId="35" fillId="0" borderId="4855">
      <alignment horizontal="center" vertical="center"/>
      <protection locked="0"/>
    </xf>
    <xf numFmtId="0" fontId="95" fillId="0" borderId="4854" applyNumberFormat="0" applyFill="0" applyAlignment="0" applyProtection="0"/>
    <xf numFmtId="244" fontId="85" fillId="0" borderId="4832"/>
    <xf numFmtId="0" fontId="103" fillId="38" borderId="4868"/>
    <xf numFmtId="234" fontId="35" fillId="0" borderId="4867">
      <alignment horizontal="right" vertical="center"/>
      <protection locked="0"/>
    </xf>
    <xf numFmtId="236" fontId="35" fillId="0" borderId="4867">
      <alignment horizontal="center" vertical="center"/>
      <protection locked="0"/>
    </xf>
    <xf numFmtId="235" fontId="35" fillId="0" borderId="4867">
      <alignment horizontal="center" vertical="center"/>
      <protection locked="0"/>
    </xf>
    <xf numFmtId="234" fontId="35" fillId="0" borderId="4867">
      <alignment horizontal="center" vertical="center"/>
      <protection locked="0"/>
    </xf>
    <xf numFmtId="0" fontId="103" fillId="38" borderId="4831"/>
    <xf numFmtId="233" fontId="35" fillId="0" borderId="4867">
      <alignment horizontal="center" vertical="center"/>
      <protection locked="0"/>
    </xf>
    <xf numFmtId="236" fontId="35" fillId="0" borderId="4830">
      <alignment horizontal="right" vertical="center"/>
      <protection locked="0"/>
    </xf>
    <xf numFmtId="235" fontId="35" fillId="0" borderId="4830">
      <alignment horizontal="right" vertical="center"/>
      <protection locked="0"/>
    </xf>
    <xf numFmtId="234" fontId="35" fillId="0" borderId="4830">
      <alignment horizontal="right" vertical="center"/>
      <protection locked="0"/>
    </xf>
    <xf numFmtId="233" fontId="35" fillId="0" borderId="4830">
      <alignment horizontal="right" vertical="center"/>
      <protection locked="0"/>
    </xf>
    <xf numFmtId="237" fontId="35" fillId="0" borderId="4830">
      <alignment horizontal="right" vertical="center"/>
      <protection locked="0"/>
    </xf>
    <xf numFmtId="232" fontId="35" fillId="0" borderId="4830">
      <alignment horizontal="right" vertical="center"/>
      <protection locked="0"/>
    </xf>
    <xf numFmtId="0" fontId="35" fillId="0" borderId="4830">
      <alignment vertical="center"/>
      <protection locked="0"/>
    </xf>
    <xf numFmtId="236" fontId="35" fillId="0" borderId="4830">
      <alignment horizontal="center" vertical="center"/>
      <protection locked="0"/>
    </xf>
    <xf numFmtId="235" fontId="35" fillId="0" borderId="4830">
      <alignment horizontal="center" vertical="center"/>
      <protection locked="0"/>
    </xf>
    <xf numFmtId="234" fontId="35" fillId="0" borderId="4830">
      <alignment horizontal="center" vertical="center"/>
      <protection locked="0"/>
    </xf>
    <xf numFmtId="233" fontId="35" fillId="0" borderId="4830">
      <alignment horizontal="center" vertical="center"/>
      <protection locked="0"/>
    </xf>
    <xf numFmtId="15" fontId="35" fillId="0" borderId="4830">
      <alignment horizontal="center" vertical="center"/>
      <protection locked="0"/>
    </xf>
    <xf numFmtId="232" fontId="35" fillId="0" borderId="4830">
      <alignment horizontal="center" vertical="center"/>
      <protection locked="0"/>
    </xf>
    <xf numFmtId="0" fontId="95" fillId="0" borderId="4829"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2" fontId="35" fillId="0" borderId="4867">
      <alignment horizontal="right" vertical="center"/>
      <protection locked="0"/>
    </xf>
    <xf numFmtId="233" fontId="35" fillId="0" borderId="4867">
      <alignment horizontal="right" vertical="center"/>
      <protection locked="0"/>
    </xf>
    <xf numFmtId="235" fontId="35" fillId="0" borderId="4867">
      <alignment horizontal="right" vertical="center"/>
      <protection locked="0"/>
    </xf>
    <xf numFmtId="0" fontId="95" fillId="0" borderId="4854" applyNumberFormat="0" applyFill="0" applyAlignment="0" applyProtection="0"/>
    <xf numFmtId="232"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3" fontId="79" fillId="10" borderId="4793" applyFont="0" applyAlignment="0" applyProtection="0"/>
    <xf numFmtId="0" fontId="103" fillId="38" borderId="4856"/>
    <xf numFmtId="244" fontId="85" fillId="0" borderId="4869"/>
    <xf numFmtId="244" fontId="85" fillId="0" borderId="4857"/>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44" fontId="85" fillId="0" borderId="4845"/>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261" fontId="48" fillId="0" borderId="4799"/>
    <xf numFmtId="240" fontId="26" fillId="0" borderId="4865" applyFill="0"/>
    <xf numFmtId="240" fontId="26" fillId="0" borderId="4853"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01" applyNumberFormat="0" applyFill="0" applyAlignment="0" applyProtection="0"/>
    <xf numFmtId="232" fontId="35" fillId="0" borderId="4802">
      <alignment horizontal="center" vertical="center"/>
      <protection locked="0"/>
    </xf>
    <xf numFmtId="15" fontId="35" fillId="0" borderId="4802">
      <alignment horizontal="center" vertical="center"/>
      <protection locked="0"/>
    </xf>
    <xf numFmtId="233" fontId="35" fillId="0" borderId="4802">
      <alignment horizontal="center" vertical="center"/>
      <protection locked="0"/>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0" fontId="35" fillId="0" borderId="4802">
      <alignment vertical="center"/>
      <protection locked="0"/>
    </xf>
    <xf numFmtId="232" fontId="35" fillId="0" borderId="4802">
      <alignment horizontal="right" vertical="center"/>
      <protection locked="0"/>
    </xf>
    <xf numFmtId="237" fontId="35" fillId="0" borderId="4802">
      <alignment horizontal="right" vertical="center"/>
      <protection locked="0"/>
    </xf>
    <xf numFmtId="233"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49" fontId="100" fillId="41" borderId="4793">
      <alignment horizontal="center"/>
    </xf>
    <xf numFmtId="0" fontId="103" fillId="38" borderId="4803"/>
    <xf numFmtId="0" fontId="104" fillId="43" borderId="4793" applyProtection="0"/>
    <xf numFmtId="1" fontId="109" fillId="9" borderId="4804"/>
    <xf numFmtId="244" fontId="85" fillId="0" borderId="480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4859"/>
    <xf numFmtId="250" fontId="48" fillId="0" borderId="4799"/>
    <xf numFmtId="253" fontId="48" fillId="0" borderId="4799"/>
    <xf numFmtId="254" fontId="48" fillId="0" borderId="4799"/>
    <xf numFmtId="168" fontId="3" fillId="8" borderId="4494" applyNumberFormat="0" applyFont="0" applyBorder="0" applyAlignment="0" applyProtection="0"/>
    <xf numFmtId="261" fontId="48" fillId="0" borderId="4799"/>
    <xf numFmtId="265" fontId="48" fillId="0" borderId="4799"/>
    <xf numFmtId="266" fontId="48" fillId="0" borderId="4799"/>
    <xf numFmtId="0" fontId="110" fillId="43" borderId="4494"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4797" applyFill="0"/>
    <xf numFmtId="274" fontId="35" fillId="0" borderId="4807"/>
    <xf numFmtId="323" fontId="3" fillId="23" borderId="4863" applyFill="0" applyBorder="0" applyAlignment="0">
      <alignment horizontal="centerContinuous"/>
    </xf>
    <xf numFmtId="0" fontId="63" fillId="0" borderId="4494">
      <alignment horizontal="centerContinuous"/>
    </xf>
    <xf numFmtId="0" fontId="85" fillId="0" borderId="4847"/>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4852"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4861">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4839"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175" fontId="46" fillId="0" borderId="4494"/>
    <xf numFmtId="323" fontId="3" fillId="23" borderId="4838"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0" fontId="85" fillId="0" borderId="4809"/>
    <xf numFmtId="235" fontId="35" fillId="0" borderId="4867">
      <alignment horizontal="right" vertical="center"/>
      <protection locked="0"/>
    </xf>
    <xf numFmtId="49" fontId="100" fillId="41" borderId="4494">
      <alignment horizontal="center"/>
    </xf>
    <xf numFmtId="0" fontId="103" fillId="38" borderId="4868"/>
    <xf numFmtId="0" fontId="104" fillId="43" borderId="4494" applyProtection="0"/>
    <xf numFmtId="244" fontId="85" fillId="0" borderId="4869"/>
    <xf numFmtId="274" fontId="35" fillId="0" borderId="4870"/>
    <xf numFmtId="0" fontId="147" fillId="10" borderId="4494">
      <alignment horizontal="right"/>
    </xf>
    <xf numFmtId="309" fontId="156" fillId="6" borderId="4494"/>
    <xf numFmtId="0" fontId="85" fillId="0" borderId="4871"/>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4861">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44" fontId="85" fillId="0" borderId="4869"/>
    <xf numFmtId="175" fontId="80" fillId="0" borderId="4812">
      <alignment vertical="center"/>
    </xf>
    <xf numFmtId="4" fontId="27" fillId="19" borderId="4860" applyNumberFormat="0" applyProtection="0">
      <alignment horizontal="left" vertical="center" indent="1"/>
    </xf>
    <xf numFmtId="9" fontId="36" fillId="71" borderId="4793" applyProtection="0">
      <alignment horizontal="right"/>
      <protection locked="0"/>
    </xf>
    <xf numFmtId="311" fontId="219" fillId="0" borderId="4837" applyBorder="0">
      <protection locked="0"/>
    </xf>
    <xf numFmtId="0" fontId="59" fillId="74" borderId="4820">
      <alignment horizontal="left" vertical="center" wrapText="1"/>
    </xf>
    <xf numFmtId="1" fontId="3" fillId="1" borderId="4836">
      <protection locked="0"/>
    </xf>
    <xf numFmtId="0" fontId="35" fillId="0" borderId="4800" applyNumberFormat="0" applyFill="0" applyAlignment="0" applyProtection="0"/>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0" fontId="148" fillId="0" borderId="4796" applyNumberFormat="0" applyAlignment="0" applyProtection="0">
      <alignment horizontal="left" vertical="center"/>
    </xf>
    <xf numFmtId="236" fontId="35" fillId="0" borderId="4855">
      <alignment horizontal="center"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68"/>
    <xf numFmtId="0" fontId="103" fillId="38" borderId="4856"/>
    <xf numFmtId="244" fontId="85" fillId="0" borderId="4857"/>
    <xf numFmtId="274" fontId="35" fillId="0" borderId="4858"/>
    <xf numFmtId="185" fontId="47" fillId="57" borderId="4494" applyFont="0" applyFill="0" applyBorder="0" applyAlignment="0" applyProtection="0">
      <protection locked="0"/>
    </xf>
    <xf numFmtId="0" fontId="85" fillId="0" borderId="4859"/>
    <xf numFmtId="311" fontId="219" fillId="0" borderId="4850" applyBorder="0">
      <protection locked="0"/>
    </xf>
    <xf numFmtId="323" fontId="3" fillId="23" borderId="4795" applyFill="0" applyBorder="0" applyAlignment="0">
      <alignment horizontal="centerContinuous"/>
    </xf>
    <xf numFmtId="0" fontId="35" fillId="0" borderId="4867">
      <alignment vertical="center"/>
      <protection locked="0"/>
    </xf>
    <xf numFmtId="237"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49" fontId="36" fillId="0" borderId="4813"/>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494"/>
    <xf numFmtId="49" fontId="253" fillId="47" borderId="4793">
      <alignment horizontal="center"/>
    </xf>
    <xf numFmtId="175" fontId="43" fillId="0" borderId="4793" applyBorder="0"/>
    <xf numFmtId="175" fontId="46" fillId="0" borderId="4793"/>
    <xf numFmtId="4" fontId="27" fillId="19" borderId="4848" applyNumberFormat="0" applyProtection="0">
      <alignment horizontal="left" vertical="center" indent="1"/>
    </xf>
    <xf numFmtId="4" fontId="27" fillId="19" borderId="4872"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4867">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4848" applyNumberFormat="0" applyProtection="0">
      <alignment horizontal="left" vertical="center" indent="1"/>
    </xf>
    <xf numFmtId="3" fontId="217" fillId="10" borderId="4819" applyBorder="0">
      <alignment vertical="center"/>
    </xf>
    <xf numFmtId="0" fontId="95" fillId="0" borderId="4842" applyNumberFormat="0" applyFill="0" applyAlignment="0" applyProtection="0"/>
    <xf numFmtId="232" fontId="35" fillId="0" borderId="4843">
      <alignment horizontal="center" vertical="center"/>
      <protection locked="0"/>
    </xf>
    <xf numFmtId="311" fontId="219" fillId="0" borderId="4794" applyBorder="0">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0" fontId="59" fillId="74" borderId="4820">
      <alignment horizontal="left" vertical="center" wrapText="1"/>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1" fontId="3" fillId="1" borderId="4792">
      <protection locked="0"/>
    </xf>
    <xf numFmtId="0" fontId="103" fillId="38" borderId="4844"/>
    <xf numFmtId="311" fontId="219" fillId="0" borderId="4837" applyBorder="0">
      <protection locked="0"/>
    </xf>
    <xf numFmtId="0" fontId="85" fillId="0" borderId="485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0" fontId="103" fillId="38" borderId="4844"/>
    <xf numFmtId="250" fontId="48" fillId="0" borderId="4799"/>
    <xf numFmtId="244" fontId="85" fillId="0" borderId="4845"/>
    <xf numFmtId="274" fontId="35" fillId="0" borderId="4858"/>
    <xf numFmtId="274" fontId="35" fillId="0" borderId="4846"/>
    <xf numFmtId="8" fontId="141" fillId="0" borderId="4808">
      <protection locked="0"/>
    </xf>
    <xf numFmtId="0" fontId="85" fillId="0" borderId="4847"/>
    <xf numFmtId="49" fontId="36" fillId="0" borderId="4813"/>
    <xf numFmtId="311" fontId="219" fillId="0" borderId="4862" applyBorder="0">
      <protection locked="0"/>
    </xf>
    <xf numFmtId="237" fontId="35" fillId="0" borderId="4855">
      <alignment horizontal="right" vertical="center"/>
      <protection locked="0"/>
    </xf>
    <xf numFmtId="175" fontId="40" fillId="0" borderId="4742">
      <protection locked="0"/>
    </xf>
    <xf numFmtId="1" fontId="3" fillId="1" borderId="4849">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4866" applyNumberFormat="0" applyFill="0" applyAlignment="0" applyProtection="0"/>
    <xf numFmtId="0" fontId="3" fillId="11" borderId="4798" applyNumberFormat="0">
      <alignment horizontal="left" vertical="center"/>
    </xf>
    <xf numFmtId="4" fontId="27" fillId="19" borderId="4681"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4846"/>
    <xf numFmtId="49" fontId="36" fillId="0" borderId="4813"/>
    <xf numFmtId="237" fontId="35" fillId="0" borderId="4867">
      <alignment horizontal="right" vertical="center"/>
      <protection locked="0"/>
    </xf>
    <xf numFmtId="0" fontId="35" fillId="0" borderId="4855">
      <alignment vertical="center"/>
      <protection locked="0"/>
    </xf>
    <xf numFmtId="311" fontId="219" fillId="0" borderId="4794" applyBorder="0">
      <protection locked="0"/>
    </xf>
    <xf numFmtId="49" fontId="100" fillId="41" borderId="4793">
      <alignment horizontal="center"/>
    </xf>
    <xf numFmtId="235" fontId="35" fillId="0" borderId="4855">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4867">
      <alignment horizontal="right" vertical="center"/>
      <protection locked="0"/>
    </xf>
    <xf numFmtId="236" fontId="35" fillId="0" borderId="4867">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4855">
      <alignment horizontal="right" vertical="center"/>
      <protection locked="0"/>
    </xf>
    <xf numFmtId="237" fontId="35" fillId="0" borderId="4855">
      <alignment horizontal="right" vertical="center"/>
      <protection locked="0"/>
    </xf>
    <xf numFmtId="49" fontId="36" fillId="0" borderId="4813"/>
    <xf numFmtId="233" fontId="35" fillId="0" borderId="4867">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4843">
      <alignment horizontal="center" vertical="center"/>
      <protection locked="0"/>
    </xf>
    <xf numFmtId="311" fontId="219" fillId="0" borderId="4794" applyBorder="0">
      <protection locked="0"/>
    </xf>
    <xf numFmtId="0" fontId="59" fillId="74" borderId="4820">
      <alignment horizontal="left" vertical="center" wrapText="1"/>
    </xf>
    <xf numFmtId="274" fontId="35" fillId="0" borderId="4858"/>
    <xf numFmtId="4" fontId="27" fillId="19" borderId="4823" applyNumberFormat="0" applyProtection="0">
      <alignment horizontal="left" vertical="center" indent="1"/>
    </xf>
    <xf numFmtId="274" fontId="35" fillId="0" borderId="4858"/>
    <xf numFmtId="323" fontId="3" fillId="23" borderId="4851" applyFill="0" applyBorder="0" applyAlignment="0">
      <alignment horizontal="centerContinuous"/>
    </xf>
    <xf numFmtId="232" fontId="35" fillId="0" borderId="4855">
      <alignment horizontal="right" vertical="center"/>
      <protection locked="0"/>
    </xf>
    <xf numFmtId="0" fontId="56" fillId="31" borderId="4791" applyNumberFormat="0" applyFont="0" applyAlignment="0" applyProtection="0"/>
    <xf numFmtId="0" fontId="148" fillId="0" borderId="4864"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4840" applyFill="0"/>
    <xf numFmtId="246" fontId="48" fillId="0" borderId="4799"/>
    <xf numFmtId="250" fontId="48" fillId="0" borderId="4799"/>
    <xf numFmtId="261" fontId="48" fillId="0" borderId="4799"/>
    <xf numFmtId="234" fontId="35" fillId="0" borderId="4867">
      <alignment horizontal="right" vertical="center"/>
      <protection locked="0"/>
    </xf>
    <xf numFmtId="0" fontId="148" fillId="0" borderId="4796" applyNumberFormat="0" applyAlignment="0" applyProtection="0">
      <alignment horizontal="left" vertical="center"/>
    </xf>
    <xf numFmtId="323" fontId="3" fillId="23" borderId="4795" applyFill="0" applyBorder="0" applyAlignment="0">
      <alignment horizontal="centerContinuous"/>
    </xf>
    <xf numFmtId="233" fontId="35" fillId="0" borderId="4843">
      <alignment horizontal="center" vertical="center"/>
      <protection locked="0"/>
    </xf>
    <xf numFmtId="311" fontId="219" fillId="0" borderId="4850" applyBorder="0">
      <protection locked="0"/>
    </xf>
    <xf numFmtId="233" fontId="35" fillId="0" borderId="4855">
      <alignment horizontal="center" vertical="center"/>
      <protection locked="0"/>
    </xf>
    <xf numFmtId="202" fontId="115" fillId="18" borderId="4800">
      <alignment horizontal="right"/>
      <protection hidden="1"/>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0" fontId="35" fillId="0" borderId="4802">
      <alignment vertical="center"/>
      <protection locked="0"/>
    </xf>
    <xf numFmtId="232" fontId="35" fillId="0" borderId="4802">
      <alignment horizontal="right" vertical="center"/>
      <protection locked="0"/>
    </xf>
    <xf numFmtId="237" fontId="35" fillId="0" borderId="4802">
      <alignment horizontal="right" vertical="center"/>
      <protection locked="0"/>
    </xf>
    <xf numFmtId="233"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0" fontId="103" fillId="38" borderId="4803"/>
    <xf numFmtId="0" fontId="35" fillId="0" borderId="4867">
      <alignment vertical="center"/>
      <protection locked="0"/>
    </xf>
    <xf numFmtId="244" fontId="85" fillId="0" borderId="4805"/>
    <xf numFmtId="274" fontId="35" fillId="0" borderId="4807"/>
    <xf numFmtId="0" fontId="147" fillId="10" borderId="4494">
      <alignment horizontal="right"/>
    </xf>
    <xf numFmtId="0" fontId="85" fillId="0" borderId="4809"/>
    <xf numFmtId="311" fontId="219" fillId="0" borderId="4825" applyBorder="0">
      <protection locked="0"/>
    </xf>
    <xf numFmtId="1" fontId="3" fillId="1" borderId="4824">
      <protection locked="0"/>
    </xf>
    <xf numFmtId="172" fontId="55" fillId="9" borderId="4494">
      <alignment horizontal="right"/>
      <protection locked="0"/>
    </xf>
    <xf numFmtId="0" fontId="95" fillId="0" borderId="4829" applyNumberFormat="0" applyFill="0" applyAlignment="0" applyProtection="0"/>
    <xf numFmtId="232"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0" fontId="35" fillId="0" borderId="4830">
      <alignment vertical="center"/>
      <protection locked="0"/>
    </xf>
    <xf numFmtId="232" fontId="35" fillId="0" borderId="4830">
      <alignment horizontal="right" vertical="center"/>
      <protection locked="0"/>
    </xf>
    <xf numFmtId="237" fontId="35" fillId="0" borderId="4830">
      <alignment horizontal="right" vertical="center"/>
      <protection locked="0"/>
    </xf>
    <xf numFmtId="233"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0" fontId="103" fillId="38" borderId="4831"/>
    <xf numFmtId="244" fontId="85" fillId="0" borderId="4832"/>
    <xf numFmtId="274" fontId="35" fillId="0" borderId="4833"/>
    <xf numFmtId="0" fontId="85" fillId="0" borderId="4834"/>
    <xf numFmtId="237"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103" fillId="38" borderId="4868"/>
    <xf numFmtId="244" fontId="85" fillId="0" borderId="4869"/>
    <xf numFmtId="232" fontId="35" fillId="0" borderId="4867">
      <alignment horizontal="center" vertical="center"/>
      <protection locked="0"/>
    </xf>
    <xf numFmtId="235" fontId="35" fillId="0" borderId="4867">
      <alignment horizontal="center" vertical="center"/>
      <protection locked="0"/>
    </xf>
    <xf numFmtId="311" fontId="219" fillId="0" borderId="4825" applyBorder="0">
      <protection locked="0"/>
    </xf>
    <xf numFmtId="0" fontId="103" fillId="38" borderId="4868"/>
    <xf numFmtId="233" fontId="35" fillId="0" borderId="4855">
      <alignment horizontal="right" vertical="center"/>
      <protection locked="0"/>
    </xf>
    <xf numFmtId="235" fontId="35" fillId="0" borderId="4855">
      <alignment horizontal="right" vertical="center"/>
      <protection locked="0"/>
    </xf>
    <xf numFmtId="0" fontId="103" fillId="38" borderId="4856"/>
    <xf numFmtId="236" fontId="35" fillId="0" borderId="4843">
      <alignment horizontal="right" vertical="center"/>
      <protection locked="0"/>
    </xf>
    <xf numFmtId="0" fontId="85" fillId="0" borderId="4859"/>
    <xf numFmtId="4" fontId="27" fillId="19" borderId="4835" applyNumberFormat="0" applyProtection="0">
      <alignment horizontal="left" vertical="center" indent="1"/>
    </xf>
    <xf numFmtId="234" fontId="35" fillId="0" borderId="4855">
      <alignment horizontal="center" vertical="center"/>
      <protection locked="0"/>
    </xf>
    <xf numFmtId="0" fontId="35" fillId="0" borderId="4855">
      <alignment vertical="center"/>
      <protection locked="0"/>
    </xf>
    <xf numFmtId="244" fontId="85" fillId="0" borderId="4869"/>
    <xf numFmtId="233" fontId="35" fillId="0" borderId="4855">
      <alignment horizontal="right" vertical="center"/>
      <protection locked="0"/>
    </xf>
    <xf numFmtId="15" fontId="35" fillId="0" borderId="4855">
      <alignment horizontal="center" vertical="center"/>
      <protection locked="0"/>
    </xf>
    <xf numFmtId="0" fontId="95" fillId="0" borderId="4829" applyNumberFormat="0" applyFill="0" applyAlignment="0" applyProtection="0"/>
    <xf numFmtId="232"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0" fontId="35" fillId="0" borderId="4830">
      <alignment vertical="center"/>
      <protection locked="0"/>
    </xf>
    <xf numFmtId="232" fontId="35" fillId="0" borderId="4830">
      <alignment horizontal="right" vertical="center"/>
      <protection locked="0"/>
    </xf>
    <xf numFmtId="237" fontId="35" fillId="0" borderId="4830">
      <alignment horizontal="right" vertical="center"/>
      <protection locked="0"/>
    </xf>
    <xf numFmtId="233"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0" fontId="103" fillId="38" borderId="4831"/>
    <xf numFmtId="232" fontId="35" fillId="0" borderId="4867">
      <alignment horizontal="right" vertical="center"/>
      <protection locked="0"/>
    </xf>
    <xf numFmtId="274" fontId="35" fillId="0" borderId="4870"/>
    <xf numFmtId="274" fontId="35" fillId="0" borderId="4833"/>
    <xf numFmtId="0" fontId="85" fillId="0" borderId="4834"/>
    <xf numFmtId="0" fontId="148" fillId="0" borderId="4827" applyNumberFormat="0" applyAlignment="0" applyProtection="0">
      <alignment horizontal="left" vertical="center"/>
    </xf>
    <xf numFmtId="323" fontId="3" fillId="23" borderId="4826" applyFill="0" applyBorder="0" applyAlignment="0">
      <alignment horizontal="centerContinuous"/>
    </xf>
    <xf numFmtId="311" fontId="219" fillId="0" borderId="4825" applyBorder="0">
      <protection locked="0"/>
    </xf>
    <xf numFmtId="0" fontId="85" fillId="0" borderId="4871"/>
    <xf numFmtId="0" fontId="95" fillId="0" borderId="4866" applyNumberFormat="0" applyFill="0" applyAlignment="0" applyProtection="0"/>
    <xf numFmtId="237" fontId="35" fillId="0" borderId="4867">
      <alignment horizontal="right" vertical="center"/>
      <protection locked="0"/>
    </xf>
    <xf numFmtId="0" fontId="115" fillId="18" borderId="4800" applyProtection="0">
      <alignment horizontal="right"/>
      <protection locked="0"/>
    </xf>
    <xf numFmtId="311" fontId="219" fillId="0" borderId="4837" applyBorder="0">
      <protection locked="0"/>
    </xf>
    <xf numFmtId="0" fontId="59" fillId="74" borderId="4820">
      <alignment horizontal="left" vertical="center" wrapText="1"/>
    </xf>
    <xf numFmtId="244" fontId="85" fillId="0" borderId="4857"/>
    <xf numFmtId="234" fontId="35" fillId="0" borderId="4855">
      <alignment horizontal="center" vertical="center"/>
      <protection locked="0"/>
    </xf>
    <xf numFmtId="4" fontId="27" fillId="19" borderId="4848" applyNumberFormat="0" applyProtection="0">
      <alignment horizontal="left" vertical="center" indent="1"/>
    </xf>
    <xf numFmtId="0" fontId="95" fillId="0" borderId="4866"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40" fontId="26" fillId="0" borderId="4840" applyFill="0"/>
    <xf numFmtId="274" fontId="35" fillId="0" borderId="4846"/>
    <xf numFmtId="0" fontId="85" fillId="0" borderId="4847"/>
    <xf numFmtId="0" fontId="148" fillId="0" borderId="4839" applyNumberFormat="0" applyAlignment="0" applyProtection="0">
      <alignment horizontal="left" vertical="center"/>
    </xf>
    <xf numFmtId="323" fontId="3" fillId="23" borderId="4838" applyFill="0" applyBorder="0" applyAlignment="0">
      <alignment horizontal="centerContinuous"/>
    </xf>
    <xf numFmtId="311" fontId="219" fillId="0" borderId="4837" applyBorder="0">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44" fontId="85" fillId="0" borderId="4857"/>
    <xf numFmtId="274" fontId="35" fillId="0" borderId="4858"/>
    <xf numFmtId="0" fontId="85" fillId="0" borderId="4859"/>
    <xf numFmtId="0" fontId="148" fillId="0" borderId="4864" applyNumberFormat="0" applyAlignment="0" applyProtection="0">
      <alignment horizontal="left" vertical="center"/>
    </xf>
    <xf numFmtId="311" fontId="219" fillId="0" borderId="4862" applyBorder="0">
      <protection locked="0"/>
    </xf>
    <xf numFmtId="4" fontId="27" fillId="19" borderId="4872" applyNumberFormat="0" applyProtection="0">
      <alignment horizontal="left" vertical="center" indent="1"/>
    </xf>
    <xf numFmtId="311" fontId="219" fillId="0" borderId="4850" applyBorder="0">
      <protection locked="0"/>
    </xf>
    <xf numFmtId="274" fontId="35" fillId="0" borderId="4870"/>
    <xf numFmtId="232" fontId="35" fillId="0" borderId="4855">
      <alignment horizontal="right" vertical="center"/>
      <protection locked="0"/>
    </xf>
    <xf numFmtId="4" fontId="27" fillId="19" borderId="4860" applyNumberFormat="0" applyProtection="0">
      <alignment horizontal="left" vertical="center" indent="1"/>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40" fontId="26" fillId="0" borderId="4853" applyFill="0"/>
    <xf numFmtId="274" fontId="35" fillId="0" borderId="4858"/>
    <xf numFmtId="0" fontId="85" fillId="0" borderId="4859"/>
    <xf numFmtId="0" fontId="148" fillId="0" borderId="4852" applyNumberFormat="0" applyAlignment="0" applyProtection="0">
      <alignment horizontal="left" vertical="center"/>
    </xf>
    <xf numFmtId="323" fontId="3" fillId="23" borderId="4851" applyFill="0" applyBorder="0" applyAlignment="0">
      <alignment horizontal="centerContinuous"/>
    </xf>
    <xf numFmtId="311" fontId="219" fillId="0" borderId="4850" applyBorder="0">
      <protection locked="0"/>
    </xf>
    <xf numFmtId="0" fontId="35" fillId="0" borderId="4494" applyFill="0">
      <alignment horizontal="center" vertical="center"/>
    </xf>
    <xf numFmtId="4" fontId="27" fillId="19" borderId="4872" applyNumberFormat="0" applyProtection="0">
      <alignment horizontal="left" vertical="center" indent="1"/>
    </xf>
    <xf numFmtId="311" fontId="219" fillId="0" borderId="4850" applyBorder="0">
      <protection locked="0"/>
    </xf>
    <xf numFmtId="4" fontId="27" fillId="19" borderId="4860" applyNumberFormat="0" applyProtection="0">
      <alignment horizontal="left" vertical="center" indent="1"/>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74" fontId="35" fillId="0" borderId="4858"/>
    <xf numFmtId="0" fontId="85" fillId="0" borderId="4859"/>
    <xf numFmtId="10" fontId="3" fillId="64" borderId="4494" applyNumberFormat="0" applyBorder="0" applyAlignment="0" applyProtection="0"/>
    <xf numFmtId="311" fontId="219" fillId="0" borderId="4850" applyBorder="0">
      <protection locked="0"/>
    </xf>
    <xf numFmtId="274" fontId="35" fillId="0" borderId="4870"/>
    <xf numFmtId="311"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7"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74" fontId="35" fillId="0" borderId="4870"/>
    <xf numFmtId="0" fontId="85" fillId="0" borderId="4871"/>
    <xf numFmtId="0" fontId="148" fillId="0" borderId="4864" applyNumberFormat="0" applyAlignment="0" applyProtection="0">
      <alignment horizontal="left" vertical="center"/>
    </xf>
    <xf numFmtId="323" fontId="3" fillId="23" borderId="4863" applyFill="0" applyBorder="0" applyAlignment="0">
      <alignment horizontal="centerContinuous"/>
    </xf>
    <xf numFmtId="311" fontId="219" fillId="0" borderId="4862" applyBorder="0">
      <protection locked="0"/>
    </xf>
    <xf numFmtId="311"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7"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40" fontId="26" fillId="0" borderId="4865" applyFill="0"/>
    <xf numFmtId="274" fontId="35" fillId="0" borderId="4870"/>
    <xf numFmtId="0" fontId="85" fillId="0" borderId="4871"/>
    <xf numFmtId="0" fontId="148" fillId="0" borderId="4864" applyNumberFormat="0" applyAlignment="0" applyProtection="0">
      <alignment horizontal="left" vertical="center"/>
    </xf>
    <xf numFmtId="323" fontId="3" fillId="23" borderId="4863" applyFill="0" applyBorder="0" applyAlignment="0">
      <alignment horizontal="centerContinuous"/>
    </xf>
    <xf numFmtId="311" fontId="219" fillId="0" borderId="4862" applyBorder="0">
      <protection locked="0"/>
    </xf>
    <xf numFmtId="236" fontId="35" fillId="0" borderId="5467">
      <alignment horizontal="center" vertical="center"/>
      <protection locked="0"/>
    </xf>
    <xf numFmtId="0" fontId="35" fillId="0" borderId="5467">
      <alignment vertical="center"/>
      <protection locked="0"/>
    </xf>
    <xf numFmtId="8" fontId="141" fillId="0" borderId="4808">
      <protection locked="0"/>
    </xf>
    <xf numFmtId="235" fontId="35" fillId="0" borderId="5226">
      <alignment horizontal="right" vertical="center"/>
      <protection locked="0"/>
    </xf>
    <xf numFmtId="15" fontId="35" fillId="0" borderId="5155">
      <alignment horizontal="center" vertical="center"/>
      <protection locked="0"/>
    </xf>
    <xf numFmtId="323" fontId="3" fillId="23" borderId="5127" applyFill="0" applyBorder="0" applyAlignment="0">
      <alignment horizontal="centerContinuous"/>
    </xf>
    <xf numFmtId="0" fontId="148" fillId="0" borderId="5128" applyNumberFormat="0" applyAlignment="0" applyProtection="0">
      <alignment horizontal="left" vertical="center"/>
    </xf>
    <xf numFmtId="0" fontId="148" fillId="0" borderId="4841">
      <alignment horizontal="left" vertical="center"/>
    </xf>
    <xf numFmtId="0" fontId="35" fillId="0" borderId="5383">
      <alignment vertical="center"/>
      <protection locked="0"/>
    </xf>
    <xf numFmtId="0" fontId="95" fillId="0" borderId="5406" applyNumberFormat="0" applyFill="0" applyAlignment="0" applyProtection="0"/>
    <xf numFmtId="274" fontId="35" fillId="0" borderId="5398"/>
    <xf numFmtId="244" fontId="85" fillId="0" borderId="5397"/>
    <xf numFmtId="233" fontId="35" fillId="0" borderId="5467">
      <alignment horizontal="center" vertical="center"/>
      <protection locked="0"/>
    </xf>
    <xf numFmtId="0" fontId="103" fillId="38" borderId="5396"/>
    <xf numFmtId="236" fontId="35" fillId="0" borderId="5395">
      <alignment horizontal="right" vertical="center"/>
      <protection locked="0"/>
    </xf>
    <xf numFmtId="237" fontId="35" fillId="0" borderId="5395">
      <alignment horizontal="right" vertical="center"/>
      <protection locked="0"/>
    </xf>
    <xf numFmtId="0" fontId="110" fillId="43" borderId="4793" applyNumberFormat="0" applyFont="0" applyAlignment="0" applyProtection="0"/>
    <xf numFmtId="0" fontId="35" fillId="0" borderId="5467">
      <alignment vertical="center"/>
      <protection locked="0"/>
    </xf>
    <xf numFmtId="235" fontId="35" fillId="0" borderId="5467">
      <alignment horizontal="center" vertical="center"/>
      <protection locked="0"/>
    </xf>
    <xf numFmtId="234" fontId="35" fillId="0" borderId="5491">
      <alignment horizontal="right" vertical="center"/>
      <protection locked="0"/>
    </xf>
    <xf numFmtId="274" fontId="35" fillId="0" borderId="5470"/>
    <xf numFmtId="0" fontId="103" fillId="38" borderId="5468"/>
    <xf numFmtId="274" fontId="35" fillId="0" borderId="5494"/>
    <xf numFmtId="4" fontId="27" fillId="19" borderId="5483" applyNumberFormat="0" applyProtection="0">
      <alignment horizontal="left" vertical="center" indent="1"/>
    </xf>
    <xf numFmtId="0" fontId="35" fillId="0" borderId="4793" applyFill="0">
      <alignment horizontal="center" vertical="center"/>
    </xf>
    <xf numFmtId="332" fontId="35" fillId="0" borderId="4793" applyFill="0">
      <alignment horizontal="center" vertical="center"/>
    </xf>
    <xf numFmtId="235" fontId="35" fillId="0" borderId="5395">
      <alignment horizontal="right" vertical="center"/>
      <protection locked="0"/>
    </xf>
    <xf numFmtId="232" fontId="35" fillId="0" borderId="5395">
      <alignment horizontal="right" vertical="center"/>
      <protection locked="0"/>
    </xf>
    <xf numFmtId="274" fontId="35" fillId="0" borderId="5470"/>
    <xf numFmtId="15" fontId="35" fillId="0" borderId="5467">
      <alignment horizontal="center" vertical="center"/>
      <protection locked="0"/>
    </xf>
    <xf numFmtId="235" fontId="35" fillId="0" borderId="5467">
      <alignment horizontal="right" vertical="center"/>
      <protection locked="0"/>
    </xf>
    <xf numFmtId="232" fontId="35" fillId="0" borderId="5467">
      <alignment horizontal="center" vertical="center"/>
      <protection locked="0"/>
    </xf>
    <xf numFmtId="323" fontId="3" fillId="23" borderId="5391" applyFill="0" applyBorder="0" applyAlignment="0">
      <alignment horizontal="centerContinuous"/>
    </xf>
    <xf numFmtId="234" fontId="35" fillId="0" borderId="5467">
      <alignment horizontal="right" vertical="center"/>
      <protection locked="0"/>
    </xf>
    <xf numFmtId="236" fontId="35" fillId="0" borderId="5179">
      <alignment horizontal="center" vertical="center"/>
      <protection locked="0"/>
    </xf>
    <xf numFmtId="311" fontId="219" fillId="0" borderId="5484" applyBorder="0">
      <protection locked="0"/>
    </xf>
    <xf numFmtId="0" fontId="95" fillId="0" borderId="5466" applyNumberFormat="0" applyFill="0" applyAlignment="0" applyProtection="0"/>
    <xf numFmtId="235" fontId="35" fillId="0" borderId="5467">
      <alignment horizontal="right" vertical="center"/>
      <protection locked="0"/>
    </xf>
    <xf numFmtId="233" fontId="35" fillId="0" borderId="5467">
      <alignment horizontal="right" vertical="center"/>
      <protection locked="0"/>
    </xf>
    <xf numFmtId="0" fontId="35" fillId="0" borderId="5478">
      <alignment vertical="center"/>
      <protection locked="0"/>
    </xf>
    <xf numFmtId="0" fontId="162" fillId="9" borderId="4810">
      <alignment horizontal="center" vertical="center"/>
    </xf>
    <xf numFmtId="0" fontId="3" fillId="46" borderId="4810">
      <alignment horizontal="center"/>
    </xf>
    <xf numFmtId="0" fontId="3" fillId="18" borderId="4810">
      <alignment horizontal="center" vertical="center"/>
    </xf>
    <xf numFmtId="233" fontId="35" fillId="0" borderId="5467">
      <alignment horizontal="center" vertical="center"/>
      <protection locked="0"/>
    </xf>
    <xf numFmtId="236" fontId="35" fillId="0" borderId="5252">
      <alignment horizontal="center" vertical="center"/>
      <protection locked="0"/>
    </xf>
    <xf numFmtId="233" fontId="35" fillId="0" borderId="5478">
      <alignment horizontal="center" vertical="center"/>
      <protection locked="0"/>
    </xf>
    <xf numFmtId="311" fontId="219" fillId="0" borderId="5486" applyBorder="0">
      <protection locked="0"/>
    </xf>
    <xf numFmtId="0" fontId="148" fillId="0" borderId="5392" applyNumberFormat="0" applyAlignment="0" applyProtection="0">
      <alignment horizontal="left" vertical="center"/>
    </xf>
    <xf numFmtId="244" fontId="85" fillId="0" borderId="5493"/>
    <xf numFmtId="172" fontId="55" fillId="9" borderId="4793">
      <alignment horizontal="right"/>
      <protection locked="0"/>
    </xf>
    <xf numFmtId="15" fontId="35" fillId="0" borderId="5226">
      <alignment horizontal="center" vertical="center"/>
      <protection locked="0"/>
    </xf>
    <xf numFmtId="233" fontId="35" fillId="0" borderId="5215">
      <alignment horizontal="center" vertical="center"/>
      <protection locked="0"/>
    </xf>
    <xf numFmtId="0" fontId="95" fillId="0" borderId="5142" applyNumberFormat="0" applyFill="0" applyAlignment="0" applyProtection="0"/>
    <xf numFmtId="235" fontId="35" fillId="0" borderId="5143">
      <alignment horizontal="center" vertical="center"/>
      <protection locked="0"/>
    </xf>
    <xf numFmtId="4" fontId="27" fillId="19" borderId="4908" applyNumberFormat="0" applyProtection="0">
      <alignment horizontal="left" vertical="center" indent="1"/>
    </xf>
    <xf numFmtId="236" fontId="35" fillId="0" borderId="5215">
      <alignment horizontal="right" vertical="center"/>
      <protection locked="0"/>
    </xf>
    <xf numFmtId="0" fontId="95" fillId="0" borderId="5154" applyNumberFormat="0" applyFill="0" applyAlignment="0" applyProtection="0"/>
    <xf numFmtId="0" fontId="35" fillId="0" borderId="5131">
      <alignment vertical="center"/>
      <protection locked="0"/>
    </xf>
    <xf numFmtId="235" fontId="35" fillId="0" borderId="5131">
      <alignment horizontal="center" vertical="center"/>
      <protection locked="0"/>
    </xf>
    <xf numFmtId="233" fontId="35" fillId="0" borderId="5131">
      <alignment horizontal="center" vertical="center"/>
      <protection locked="0"/>
    </xf>
    <xf numFmtId="15" fontId="35" fillId="0" borderId="5131">
      <alignment horizontal="center" vertical="center"/>
      <protection locked="0"/>
    </xf>
    <xf numFmtId="232" fontId="35" fillId="0" borderId="5131">
      <alignment horizontal="center" vertical="center"/>
      <protection locked="0"/>
    </xf>
    <xf numFmtId="0" fontId="95" fillId="0" borderId="5130" applyNumberFormat="0" applyFill="0" applyAlignment="0" applyProtection="0"/>
    <xf numFmtId="10" fontId="3" fillId="57" borderId="4494" applyNumberFormat="0" applyFont="0" applyBorder="0" applyAlignment="0" applyProtection="0">
      <protection locked="0"/>
    </xf>
    <xf numFmtId="233" fontId="35" fillId="0" borderId="5226">
      <alignment horizontal="center" vertical="center"/>
      <protection locked="0"/>
    </xf>
    <xf numFmtId="0" fontId="35" fillId="0" borderId="5131">
      <alignment vertical="center"/>
      <protection locked="0"/>
    </xf>
    <xf numFmtId="0" fontId="95" fillId="0" borderId="5477" applyNumberFormat="0" applyFill="0" applyAlignment="0" applyProtection="0"/>
    <xf numFmtId="309" fontId="156" fillId="6" borderId="4494"/>
    <xf numFmtId="10" fontId="3" fillId="57" borderId="4494" applyNumberFormat="0" applyFont="0" applyBorder="0" applyAlignment="0" applyProtection="0">
      <protection locked="0"/>
    </xf>
    <xf numFmtId="240" fontId="26" fillId="0" borderId="5129" applyFill="0"/>
    <xf numFmtId="0" fontId="104" fillId="43" borderId="4494" applyProtection="0"/>
    <xf numFmtId="49" fontId="100" fillId="41" borderId="4494">
      <alignment horizontal="center"/>
    </xf>
    <xf numFmtId="185" fontId="47" fillId="57" borderId="4793" applyFont="0" applyFill="0" applyBorder="0" applyAlignment="0" applyProtection="0">
      <protection locked="0"/>
    </xf>
    <xf numFmtId="175" fontId="46" fillId="0" borderId="4793"/>
    <xf numFmtId="49" fontId="100" fillId="47" borderId="4793">
      <alignment horizontal="center"/>
    </xf>
    <xf numFmtId="175" fontId="46" fillId="0" borderId="4494"/>
    <xf numFmtId="175" fontId="43" fillId="0" borderId="4494" applyBorder="0"/>
    <xf numFmtId="10" fontId="3" fillId="64" borderId="4793" applyNumberFormat="0" applyBorder="0" applyAlignment="0" applyProtection="0"/>
    <xf numFmtId="0" fontId="85" fillId="0" borderId="5471"/>
    <xf numFmtId="49" fontId="253" fillId="47" borderId="4494">
      <alignment horizontal="center"/>
    </xf>
    <xf numFmtId="332" fontId="35" fillId="0" borderId="4494" applyFill="0">
      <alignment horizontal="center" vertical="center"/>
    </xf>
    <xf numFmtId="0" fontId="35" fillId="0" borderId="4494" applyFill="0">
      <alignment horizontal="center" vertical="center"/>
    </xf>
    <xf numFmtId="0" fontId="92" fillId="0" borderId="4494" applyFill="0">
      <alignment horizontal="center" vertical="center"/>
    </xf>
    <xf numFmtId="311" fontId="219" fillId="0" borderId="5126" applyBorder="0">
      <protection locked="0"/>
    </xf>
    <xf numFmtId="9" fontId="36" fillId="71" borderId="4494" applyProtection="0">
      <alignment horizontal="right"/>
      <protection locked="0"/>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63" fillId="0" borderId="4494">
      <alignment horizontal="centerContinuous"/>
    </xf>
    <xf numFmtId="0" fontId="110" fillId="43" borderId="4494" applyNumberFormat="0" applyFont="0" applyAlignment="0" applyProtection="0"/>
    <xf numFmtId="168" fontId="3" fillId="8" borderId="4494" applyNumberFormat="0" applyFont="0" applyBorder="0" applyAlignment="0" applyProtection="0"/>
    <xf numFmtId="185" fontId="47" fillId="57" borderId="4494" applyFont="0" applyFill="0" applyBorder="0" applyAlignment="0" applyProtection="0">
      <protection locked="0"/>
    </xf>
    <xf numFmtId="172" fontId="55" fillId="9" borderId="4494">
      <alignment horizontal="right"/>
      <protection locked="0"/>
    </xf>
    <xf numFmtId="0" fontId="118" fillId="21" borderId="4494"/>
    <xf numFmtId="49" fontId="100" fillId="47" borderId="4494">
      <alignment horizontal="center"/>
    </xf>
    <xf numFmtId="3" fontId="79" fillId="10" borderId="4494" applyFont="0" applyAlignment="0" applyProtection="0"/>
    <xf numFmtId="1" fontId="3" fillId="1" borderId="4957">
      <protection locked="0"/>
    </xf>
    <xf numFmtId="311" fontId="219" fillId="0" borderId="5126" applyBorder="0">
      <protection locked="0"/>
    </xf>
    <xf numFmtId="0" fontId="110" fillId="43" borderId="4793" applyNumberFormat="0" applyFont="0" applyAlignment="0" applyProtection="0"/>
    <xf numFmtId="232" fontId="35" fillId="0" borderId="5467">
      <alignment horizontal="center" vertical="center"/>
      <protection locked="0"/>
    </xf>
    <xf numFmtId="175" fontId="43" fillId="0" borderId="4793" applyBorder="0"/>
    <xf numFmtId="49" fontId="253" fillId="47" borderId="4793">
      <alignment horizontal="center"/>
    </xf>
    <xf numFmtId="1" fontId="3" fillId="1" borderId="5485">
      <protection locked="0"/>
    </xf>
    <xf numFmtId="311" fontId="219" fillId="0" borderId="5618" applyBorder="0">
      <protection locked="0"/>
    </xf>
    <xf numFmtId="0" fontId="85" fillId="0" borderId="5448"/>
    <xf numFmtId="274" fontId="35" fillId="0" borderId="5447"/>
    <xf numFmtId="236" fontId="35" fillId="0" borderId="5444">
      <alignment horizontal="right" vertical="center"/>
      <protection locked="0"/>
    </xf>
    <xf numFmtId="235" fontId="35" fillId="0" borderId="5444">
      <alignment horizontal="right" vertical="center"/>
      <protection locked="0"/>
    </xf>
    <xf numFmtId="234" fontId="35" fillId="0" borderId="5444">
      <alignment horizontal="right" vertical="center"/>
      <protection locked="0"/>
    </xf>
    <xf numFmtId="233" fontId="35" fillId="0" borderId="5444">
      <alignment horizontal="right" vertical="center"/>
      <protection locked="0"/>
    </xf>
    <xf numFmtId="237" fontId="35" fillId="0" borderId="5444">
      <alignment horizontal="right" vertical="center"/>
      <protection locked="0"/>
    </xf>
    <xf numFmtId="232" fontId="35" fillId="0" borderId="5444">
      <alignment horizontal="right" vertical="center"/>
      <protection locked="0"/>
    </xf>
    <xf numFmtId="0" fontId="35" fillId="0" borderId="5444">
      <alignment vertical="center"/>
      <protection locked="0"/>
    </xf>
    <xf numFmtId="236" fontId="35" fillId="0" borderId="5444">
      <alignment horizontal="center" vertical="center"/>
      <protection locked="0"/>
    </xf>
    <xf numFmtId="235" fontId="35" fillId="0" borderId="5444">
      <alignment horizontal="center" vertical="center"/>
      <protection locked="0"/>
    </xf>
    <xf numFmtId="234" fontId="35" fillId="0" borderId="5444">
      <alignment horizontal="center" vertical="center"/>
      <protection locked="0"/>
    </xf>
    <xf numFmtId="233" fontId="35" fillId="0" borderId="5444">
      <alignment horizontal="center" vertical="center"/>
      <protection locked="0"/>
    </xf>
    <xf numFmtId="15" fontId="35" fillId="0" borderId="5444">
      <alignment horizontal="center" vertical="center"/>
      <protection locked="0"/>
    </xf>
    <xf numFmtId="232" fontId="35" fillId="0" borderId="5444">
      <alignment horizontal="center" vertical="center"/>
      <protection locked="0"/>
    </xf>
    <xf numFmtId="1" fontId="3" fillId="1" borderId="5125">
      <protection locked="0"/>
    </xf>
    <xf numFmtId="311" fontId="219" fillId="0" borderId="5126" applyBorder="0">
      <protection locked="0"/>
    </xf>
    <xf numFmtId="323" fontId="3" fillId="23" borderId="5619" applyFill="0" applyBorder="0" applyAlignment="0">
      <alignment horizontal="centerContinuous"/>
    </xf>
    <xf numFmtId="323" fontId="3" fillId="23" borderId="5127" applyFill="0" applyBorder="0" applyAlignment="0">
      <alignment horizontal="centerContinuous"/>
    </xf>
    <xf numFmtId="0" fontId="148" fillId="0" borderId="5620" applyNumberFormat="0" applyAlignment="0" applyProtection="0">
      <alignment horizontal="left" vertical="center"/>
    </xf>
    <xf numFmtId="0" fontId="148" fillId="0" borderId="5128" applyNumberFormat="0" applyAlignment="0" applyProtection="0">
      <alignment horizontal="left" vertical="center"/>
    </xf>
    <xf numFmtId="240" fontId="26" fillId="0" borderId="5621" applyFill="0"/>
    <xf numFmtId="261" fontId="48" fillId="0" borderId="4799"/>
    <xf numFmtId="250" fontId="48" fillId="0" borderId="4799"/>
    <xf numFmtId="240" fontId="26" fillId="0" borderId="5129" applyFill="0"/>
    <xf numFmtId="261" fontId="48" fillId="0" borderId="4799"/>
    <xf numFmtId="250" fontId="48" fillId="0" borderId="4799"/>
    <xf numFmtId="246" fontId="48" fillId="0" borderId="479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1" fontId="109" fillId="9" borderId="4804"/>
    <xf numFmtId="244" fontId="85" fillId="0" borderId="5373"/>
    <xf numFmtId="0" fontId="80" fillId="0" borderId="4806"/>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240" fontId="26" fillId="0" borderId="5369" applyFill="0"/>
    <xf numFmtId="274" fontId="35" fillId="0" borderId="5374"/>
    <xf numFmtId="8" fontId="141" fillId="0" borderId="4808">
      <protection locked="0"/>
    </xf>
    <xf numFmtId="0" fontId="85" fillId="0" borderId="5375"/>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3" fontId="79" fillId="10" borderId="4494" applyFont="0" applyAlignment="0" applyProtection="0"/>
    <xf numFmtId="175" fontId="3" fillId="9" borderId="4841" applyNumberFormat="0" applyFont="0" applyBorder="0" applyAlignment="0">
      <alignment horizontal="centerContinuous"/>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6" borderId="4818" applyNumberFormat="0" applyFont="0">
      <protection locked="0"/>
    </xf>
    <xf numFmtId="0" fontId="59" fillId="74" borderId="4820">
      <alignment horizontal="left" vertical="center" wrapText="1"/>
    </xf>
    <xf numFmtId="1" fontId="3" fillId="1" borderId="5365">
      <protection locked="0"/>
    </xf>
    <xf numFmtId="49" fontId="100" fillId="47" borderId="4494">
      <alignment horizontal="center"/>
    </xf>
    <xf numFmtId="0" fontId="118" fillId="21" borderId="4494"/>
    <xf numFmtId="240" fontId="26" fillId="0" borderId="4877" applyFill="0"/>
    <xf numFmtId="274" fontId="35" fillId="0" borderId="4882"/>
    <xf numFmtId="4" fontId="27" fillId="19" borderId="5250" applyNumberFormat="0" applyProtection="0">
      <alignment horizontal="left" vertical="center" indent="1"/>
    </xf>
    <xf numFmtId="235" fontId="35" fillId="0" borderId="5252">
      <alignment horizontal="right" vertical="center"/>
      <protection locked="0"/>
    </xf>
    <xf numFmtId="236" fontId="35" fillId="0" borderId="5252">
      <alignment horizontal="right" vertical="center"/>
      <protection locked="0"/>
    </xf>
    <xf numFmtId="244" fontId="85" fillId="0" borderId="5254"/>
    <xf numFmtId="274" fontId="35" fillId="0" borderId="5255"/>
    <xf numFmtId="0" fontId="85" fillId="0" borderId="5256"/>
    <xf numFmtId="175" fontId="3" fillId="9" borderId="4841" applyNumberFormat="0" applyFont="0" applyBorder="0" applyAlignment="0">
      <alignment horizontal="centerContinuous"/>
    </xf>
    <xf numFmtId="311" fontId="219" fillId="0" borderId="5366" applyBorder="0">
      <protection locked="0"/>
    </xf>
    <xf numFmtId="1" fontId="3" fillId="1" borderId="5305">
      <protection locked="0"/>
    </xf>
    <xf numFmtId="0" fontId="88" fillId="0" borderId="4841"/>
    <xf numFmtId="0" fontId="91"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1" fontId="109" fillId="9" borderId="4804"/>
    <xf numFmtId="0" fontId="80" fillId="0" borderId="4806"/>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8" fontId="141" fillId="0" borderId="4808">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3" fillId="9" borderId="4841" applyNumberFormat="0" applyFont="0" applyBorder="0" applyAlignment="0">
      <alignment horizontal="centerContinuous"/>
    </xf>
    <xf numFmtId="175" fontId="80" fillId="0" borderId="4812">
      <alignment vertical="center"/>
    </xf>
    <xf numFmtId="0" fontId="148" fillId="0" borderId="4841">
      <alignment horizontal="left" vertical="center"/>
    </xf>
    <xf numFmtId="49" fontId="36" fillId="0" borderId="4813"/>
    <xf numFmtId="3" fontId="212" fillId="0" borderId="4814"/>
    <xf numFmtId="3" fontId="212" fillId="0" borderId="4814"/>
    <xf numFmtId="0" fontId="48" fillId="0" borderId="4816" applyNumberFormat="0" applyAlignment="0">
      <alignment vertical="center"/>
      <protection locked="0"/>
    </xf>
    <xf numFmtId="0" fontId="3" fillId="6" borderId="4817">
      <alignment horizontal="right"/>
      <protection locked="0"/>
    </xf>
    <xf numFmtId="0" fontId="3" fillId="6" borderId="4818">
      <alignment horizontal="right"/>
      <protection locked="0"/>
    </xf>
    <xf numFmtId="0" fontId="115" fillId="18" borderId="4800" applyProtection="0">
      <alignment horizontal="right"/>
      <protection locked="0"/>
    </xf>
    <xf numFmtId="0" fontId="3" fillId="6" borderId="4818" applyNumberFormat="0" applyFont="0">
      <protection locked="0"/>
    </xf>
    <xf numFmtId="311" fontId="219" fillId="0" borderId="5366" applyBorder="0">
      <protection locked="0"/>
    </xf>
    <xf numFmtId="0" fontId="59" fillId="74" borderId="4820">
      <alignment horizontal="left" vertical="center" wrapText="1"/>
    </xf>
    <xf numFmtId="0" fontId="85" fillId="0" borderId="4883"/>
    <xf numFmtId="172" fontId="55" fillId="9" borderId="4494">
      <alignment horizontal="right"/>
      <protection locked="0"/>
    </xf>
    <xf numFmtId="240" fontId="26" fillId="0" borderId="5369" applyFill="0"/>
    <xf numFmtId="185" fontId="47" fillId="57" borderId="4494" applyFont="0" applyFill="0" applyBorder="0" applyAlignment="0" applyProtection="0">
      <protection locked="0"/>
    </xf>
    <xf numFmtId="0" fontId="148" fillId="0" borderId="5368" applyNumberFormat="0" applyAlignment="0" applyProtection="0">
      <alignment horizontal="left" vertical="center"/>
    </xf>
    <xf numFmtId="323" fontId="3" fillId="23" borderId="5367" applyFill="0" applyBorder="0" applyAlignment="0">
      <alignment horizontal="centerContinuous"/>
    </xf>
    <xf numFmtId="0" fontId="35" fillId="0" borderId="5383">
      <alignment vertical="center"/>
      <protection locked="0"/>
    </xf>
    <xf numFmtId="233" fontId="35" fillId="0" borderId="5478">
      <alignment horizontal="center" vertical="center"/>
      <protection locked="0"/>
    </xf>
    <xf numFmtId="10" fontId="3" fillId="57" borderId="4494" applyNumberFormat="0" applyFont="0" applyBorder="0" applyAlignment="0" applyProtection="0">
      <protection locked="0"/>
    </xf>
    <xf numFmtId="0" fontId="95" fillId="0" borderId="5382" applyNumberFormat="0" applyFill="0" applyAlignment="0" applyProtection="0"/>
    <xf numFmtId="232" fontId="35" fillId="0" borderId="5383">
      <alignment horizontal="center" vertical="center"/>
      <protection locked="0"/>
    </xf>
    <xf numFmtId="235" fontId="35" fillId="0" borderId="5383">
      <alignment horizontal="center" vertical="center"/>
      <protection locked="0"/>
    </xf>
    <xf numFmtId="236" fontId="35" fillId="0" borderId="5431">
      <alignment horizontal="center" vertical="center"/>
      <protection locked="0"/>
    </xf>
    <xf numFmtId="0" fontId="103" fillId="38" borderId="5456"/>
    <xf numFmtId="235" fontId="35" fillId="0" borderId="5478">
      <alignment horizontal="right" vertical="center"/>
      <protection locked="0"/>
    </xf>
    <xf numFmtId="15" fontId="35" fillId="0" borderId="5407">
      <alignment horizontal="center" vertical="center"/>
      <protection locked="0"/>
    </xf>
    <xf numFmtId="236" fontId="35" fillId="0" borderId="5467">
      <alignment horizontal="right" vertical="center"/>
      <protection locked="0"/>
    </xf>
    <xf numFmtId="235" fontId="35" fillId="0" borderId="5395">
      <alignment horizontal="center" vertical="center"/>
      <protection locked="0"/>
    </xf>
    <xf numFmtId="0" fontId="95" fillId="0" borderId="5394" applyNumberFormat="0" applyFill="0" applyAlignment="0" applyProtection="0"/>
    <xf numFmtId="233" fontId="35" fillId="0" borderId="5467">
      <alignment horizontal="center" vertical="center"/>
      <protection locked="0"/>
    </xf>
    <xf numFmtId="15" fontId="35" fillId="0" borderId="5478">
      <alignment horizontal="center" vertical="center"/>
      <protection locked="0"/>
    </xf>
    <xf numFmtId="236" fontId="35" fillId="0" borderId="5491">
      <alignment horizontal="center" vertical="center"/>
      <protection locked="0"/>
    </xf>
    <xf numFmtId="274" fontId="35" fillId="0" borderId="5398"/>
    <xf numFmtId="235" fontId="35" fillId="0" borderId="5419">
      <alignment horizontal="right" vertical="center"/>
      <protection locked="0"/>
    </xf>
    <xf numFmtId="236" fontId="35" fillId="0" borderId="5455">
      <alignment horizontal="right" vertical="center"/>
      <protection locked="0"/>
    </xf>
    <xf numFmtId="0" fontId="85" fillId="0" borderId="5387"/>
    <xf numFmtId="232" fontId="35" fillId="0" borderId="5407">
      <alignment horizontal="right" vertical="center"/>
      <protection locked="0"/>
    </xf>
    <xf numFmtId="1" fontId="3" fillId="1" borderId="5473">
      <protection locked="0"/>
    </xf>
    <xf numFmtId="168" fontId="3" fillId="8" borderId="4494" applyNumberFormat="0" applyFont="0" applyBorder="0" applyAlignment="0" applyProtection="0"/>
    <xf numFmtId="234" fontId="35" fillId="0" borderId="5383">
      <alignment horizontal="center" vertical="center"/>
      <protection locked="0"/>
    </xf>
    <xf numFmtId="236" fontId="35" fillId="0" borderId="5383">
      <alignment horizontal="center" vertical="center"/>
      <protection locked="0"/>
    </xf>
    <xf numFmtId="0" fontId="110" fillId="43" borderId="4494" applyNumberFormat="0" applyFont="0" applyAlignment="0" applyProtection="0"/>
    <xf numFmtId="323" fontId="3" fillId="23" borderId="5415" applyFill="0" applyBorder="0" applyAlignment="0">
      <alignment horizontal="centerContinuous"/>
    </xf>
    <xf numFmtId="0" fontId="148" fillId="0" borderId="5475" applyNumberFormat="0" applyAlignment="0" applyProtection="0">
      <alignment horizontal="left" vertical="center"/>
    </xf>
    <xf numFmtId="232" fontId="35" fillId="0" borderId="5419">
      <alignment horizontal="center" vertical="center"/>
      <protection locked="0"/>
    </xf>
    <xf numFmtId="0" fontId="35" fillId="0" borderId="5491">
      <alignment vertical="center"/>
      <protection locked="0"/>
    </xf>
    <xf numFmtId="49" fontId="36" fillId="0" borderId="4813"/>
    <xf numFmtId="270" fontId="115" fillId="46" borderId="4800">
      <protection hidden="1"/>
    </xf>
    <xf numFmtId="15" fontId="35" fillId="0" borderId="5467">
      <alignment horizontal="center" vertical="center"/>
      <protection locked="0"/>
    </xf>
    <xf numFmtId="0" fontId="103" fillId="38" borderId="5479"/>
    <xf numFmtId="0" fontId="85" fillId="0" borderId="5448"/>
    <xf numFmtId="233" fontId="35" fillId="0" borderId="5407">
      <alignment horizontal="center" vertical="center"/>
      <protection locked="0"/>
    </xf>
    <xf numFmtId="0" fontId="148" fillId="0" borderId="4876" applyNumberFormat="0" applyAlignment="0" applyProtection="0">
      <alignment horizontal="left" vertical="center"/>
    </xf>
    <xf numFmtId="244" fontId="85" fillId="0" borderId="5469"/>
    <xf numFmtId="0" fontId="110" fillId="43" borderId="4494" applyNumberFormat="0" applyFont="0" applyAlignment="0" applyProtection="0"/>
    <xf numFmtId="237" fontId="35" fillId="0" borderId="5431">
      <alignment horizontal="right" vertical="center"/>
      <protection locked="0"/>
    </xf>
    <xf numFmtId="323" fontId="3" fillId="23" borderId="5487" applyFill="0" applyBorder="0" applyAlignment="0">
      <alignment horizontal="centerContinuous"/>
    </xf>
    <xf numFmtId="9" fontId="36" fillId="71" borderId="4793" applyProtection="0">
      <alignment horizontal="right"/>
      <protection locked="0"/>
    </xf>
    <xf numFmtId="311" fontId="219" fillId="0" borderId="5462" applyBorder="0">
      <protection locked="0"/>
    </xf>
    <xf numFmtId="235" fontId="35" fillId="0" borderId="5444">
      <alignment horizontal="center" vertical="center"/>
      <protection locked="0"/>
    </xf>
    <xf numFmtId="235" fontId="35" fillId="0" borderId="5431">
      <alignment horizontal="right" vertical="center"/>
      <protection locked="0"/>
    </xf>
    <xf numFmtId="274" fontId="35" fillId="0" borderId="5470"/>
    <xf numFmtId="311" fontId="219" fillId="0" borderId="5414" applyBorder="0">
      <protection locked="0"/>
    </xf>
    <xf numFmtId="4" fontId="27" fillId="19" borderId="5472" applyNumberFormat="0" applyProtection="0">
      <alignment horizontal="left" vertical="center" indent="1"/>
    </xf>
    <xf numFmtId="235" fontId="35" fillId="0" borderId="5467">
      <alignment horizontal="center" vertical="center"/>
      <protection locked="0"/>
    </xf>
    <xf numFmtId="236" fontId="35" fillId="0" borderId="5491">
      <alignment horizontal="center" vertical="center"/>
      <protection locked="0"/>
    </xf>
    <xf numFmtId="234" fontId="35" fillId="0" borderId="5467">
      <alignment horizontal="right" vertical="center"/>
      <protection locked="0"/>
    </xf>
    <xf numFmtId="234" fontId="35" fillId="0" borderId="5467">
      <alignment horizontal="center" vertical="center"/>
      <protection locked="0"/>
    </xf>
    <xf numFmtId="0" fontId="85" fillId="0" borderId="5375"/>
    <xf numFmtId="235" fontId="35" fillId="0" borderId="5467">
      <alignment horizontal="right" vertical="center"/>
      <protection locked="0"/>
    </xf>
    <xf numFmtId="311" fontId="219" fillId="0" borderId="5462" applyBorder="0">
      <protection locked="0"/>
    </xf>
    <xf numFmtId="274" fontId="35" fillId="0" borderId="5374"/>
    <xf numFmtId="0" fontId="103" fillId="38" borderId="5372"/>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323" fontId="3" fillId="23" borderId="4875" applyFill="0" applyBorder="0" applyAlignment="0">
      <alignment horizontal="centerContinuous"/>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236" fontId="35" fillId="0" borderId="5467">
      <alignment horizontal="center" vertical="center"/>
      <protection locked="0"/>
    </xf>
    <xf numFmtId="0" fontId="103" fillId="38" borderId="5479"/>
    <xf numFmtId="311" fontId="219" fillId="0" borderId="5366" applyBorder="0">
      <protection locked="0"/>
    </xf>
    <xf numFmtId="0" fontId="63" fillId="0" borderId="4494">
      <alignment horizontal="centerContinuous"/>
    </xf>
    <xf numFmtId="234" fontId="35" fillId="0" borderId="5444">
      <alignment horizontal="center" vertical="center"/>
      <protection locked="0"/>
    </xf>
    <xf numFmtId="236" fontId="35" fillId="0" borderId="5467">
      <alignment horizontal="right" vertical="center"/>
      <protection locked="0"/>
    </xf>
    <xf numFmtId="234" fontId="35" fillId="0" borderId="5467">
      <alignment horizontal="center" vertical="center"/>
      <protection locked="0"/>
    </xf>
    <xf numFmtId="274" fontId="35" fillId="0" borderId="5374"/>
    <xf numFmtId="244" fontId="85" fillId="0" borderId="5373"/>
    <xf numFmtId="0" fontId="103" fillId="38" borderId="5372"/>
    <xf numFmtId="233" fontId="35" fillId="0" borderId="5419">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4" fontId="27" fillId="19" borderId="5376" applyNumberFormat="0" applyProtection="0">
      <alignment horizontal="left" vertical="center" indent="1"/>
    </xf>
    <xf numFmtId="236" fontId="35" fillId="0" borderId="5478">
      <alignment horizontal="center" vertical="center"/>
      <protection locked="0"/>
    </xf>
    <xf numFmtId="0" fontId="85" fillId="0" borderId="5423"/>
    <xf numFmtId="233" fontId="35" fillId="0" borderId="5478">
      <alignment horizontal="right" vertical="center"/>
      <protection locked="0"/>
    </xf>
    <xf numFmtId="234" fontId="35" fillId="0" borderId="5431">
      <alignment horizontal="center" vertical="center"/>
      <protection locked="0"/>
    </xf>
    <xf numFmtId="232" fontId="35" fillId="0" borderId="5478">
      <alignment horizontal="center" vertical="center"/>
      <protection locked="0"/>
    </xf>
    <xf numFmtId="0" fontId="103" fillId="38" borderId="5479"/>
    <xf numFmtId="0" fontId="85" fillId="0" borderId="5459"/>
    <xf numFmtId="274" fontId="35" fillId="0" borderId="5386"/>
    <xf numFmtId="0" fontId="85" fillId="0" borderId="5471"/>
    <xf numFmtId="0" fontId="95" fillId="0" borderId="5477" applyNumberFormat="0" applyFill="0" applyAlignment="0" applyProtection="0"/>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407">
      <alignment horizontal="center" vertical="center"/>
      <protection locked="0"/>
    </xf>
    <xf numFmtId="274" fontId="35" fillId="0" borderId="5398"/>
    <xf numFmtId="232" fontId="35" fillId="0" borderId="5491">
      <alignment horizontal="center" vertical="center"/>
      <protection locked="0"/>
    </xf>
    <xf numFmtId="0" fontId="85" fillId="0" borderId="5471"/>
    <xf numFmtId="4" fontId="27" fillId="19" borderId="5424" applyNumberFormat="0" applyProtection="0">
      <alignment horizontal="left" vertical="center" indent="1"/>
    </xf>
    <xf numFmtId="0" fontId="103" fillId="38" borderId="5468"/>
    <xf numFmtId="49" fontId="100" fillId="41" borderId="4494">
      <alignment horizontal="center"/>
    </xf>
    <xf numFmtId="271" fontId="115" fillId="18" borderId="4800">
      <alignment horizontal="right"/>
    </xf>
    <xf numFmtId="244" fontId="85" fillId="0" borderId="5469"/>
    <xf numFmtId="232" fontId="35" fillId="0" borderId="5419">
      <alignment horizontal="right" vertical="center"/>
      <protection locked="0"/>
    </xf>
    <xf numFmtId="49" fontId="100" fillId="41" borderId="4494">
      <alignment horizontal="center"/>
    </xf>
    <xf numFmtId="233" fontId="35" fillId="0" borderId="5491">
      <alignment horizontal="right" vertical="center"/>
      <protection locked="0"/>
    </xf>
    <xf numFmtId="15" fontId="35" fillId="0" borderId="5467">
      <alignment horizontal="center" vertical="center"/>
      <protection locked="0"/>
    </xf>
    <xf numFmtId="236" fontId="35" fillId="0" borderId="5478">
      <alignment horizontal="right" vertical="center"/>
      <protection locked="0"/>
    </xf>
    <xf numFmtId="235" fontId="35" fillId="0" borderId="5395">
      <alignment horizontal="right" vertical="center"/>
      <protection locked="0"/>
    </xf>
    <xf numFmtId="232" fontId="35" fillId="0" borderId="5395">
      <alignment horizontal="right" vertical="center"/>
      <protection locked="0"/>
    </xf>
    <xf numFmtId="234" fontId="35" fillId="0" borderId="5395">
      <alignment horizontal="center" vertical="center"/>
      <protection locked="0"/>
    </xf>
    <xf numFmtId="0" fontId="95" fillId="0" borderId="5394"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477" applyNumberFormat="0" applyFill="0" applyAlignment="0" applyProtection="0"/>
    <xf numFmtId="4" fontId="27" fillId="19" borderId="5400" applyNumberFormat="0" applyProtection="0">
      <alignment horizontal="left" vertical="center" indent="1"/>
    </xf>
    <xf numFmtId="236" fontId="35" fillId="0" borderId="5491">
      <alignment horizontal="right" vertical="center"/>
      <protection locked="0"/>
    </xf>
    <xf numFmtId="274" fontId="35" fillId="0" borderId="5481"/>
    <xf numFmtId="10" fontId="3" fillId="57" borderId="4793" applyNumberFormat="0" applyFont="0" applyBorder="0" applyAlignment="0" applyProtection="0">
      <protection locked="0"/>
    </xf>
    <xf numFmtId="0" fontId="104" fillId="43" borderId="4793" applyProtection="0"/>
    <xf numFmtId="49" fontId="100" fillId="41" borderId="4793">
      <alignment horizontal="center"/>
    </xf>
    <xf numFmtId="244" fontId="85" fillId="0" borderId="5397"/>
    <xf numFmtId="232" fontId="35" fillId="0" borderId="5467">
      <alignment horizontal="center" vertical="center"/>
      <protection locked="0"/>
    </xf>
    <xf numFmtId="234" fontId="35" fillId="0" borderId="5395">
      <alignment horizontal="right" vertical="center"/>
      <protection locked="0"/>
    </xf>
    <xf numFmtId="4" fontId="27" fillId="19" borderId="5472" applyNumberFormat="0" applyProtection="0">
      <alignment horizontal="left" vertical="center" indent="1"/>
    </xf>
    <xf numFmtId="237" fontId="35" fillId="0" borderId="5478">
      <alignment horizontal="right" vertical="center"/>
      <protection locked="0"/>
    </xf>
    <xf numFmtId="0" fontId="91" fillId="0" borderId="4800" applyNumberFormat="0" applyFill="0" applyBorder="0" applyAlignment="0" applyProtection="0"/>
    <xf numFmtId="232" fontId="35" fillId="0" borderId="5407">
      <alignment horizontal="center" vertical="center"/>
      <protection locked="0"/>
    </xf>
    <xf numFmtId="0" fontId="85" fillId="0" borderId="5411"/>
    <xf numFmtId="10" fontId="3" fillId="57" borderId="4494" applyNumberFormat="0" applyFont="0" applyBorder="0" applyAlignment="0" applyProtection="0">
      <protection locked="0"/>
    </xf>
    <xf numFmtId="0" fontId="95" fillId="0" borderId="5418" applyNumberFormat="0" applyFill="0" applyAlignment="0" applyProtection="0"/>
    <xf numFmtId="175" fontId="46" fillId="0" borderId="4793"/>
    <xf numFmtId="0" fontId="35" fillId="0" borderId="4793" applyFill="0">
      <alignment horizontal="center" vertical="center"/>
    </xf>
    <xf numFmtId="274" fontId="35" fillId="0" borderId="5494"/>
    <xf numFmtId="49" fontId="100" fillId="41" borderId="4793">
      <alignment horizontal="center"/>
    </xf>
    <xf numFmtId="0" fontId="103" fillId="38" borderId="5420"/>
    <xf numFmtId="0" fontId="103" fillId="38" borderId="5396"/>
    <xf numFmtId="236" fontId="35" fillId="0" borderId="5395">
      <alignment horizontal="right" vertical="center"/>
      <protection locked="0"/>
    </xf>
    <xf numFmtId="9" fontId="36" fillId="71" borderId="4494" applyProtection="0">
      <alignment horizontal="right"/>
      <protection locked="0"/>
    </xf>
    <xf numFmtId="311" fontId="219" fillId="0" borderId="4874" applyBorder="0">
      <protection locked="0"/>
    </xf>
    <xf numFmtId="233" fontId="35" fillId="0" borderId="5395">
      <alignment horizontal="right" vertical="center"/>
      <protection locked="0"/>
    </xf>
    <xf numFmtId="237" fontId="35" fillId="0" borderId="5395">
      <alignment horizontal="right" vertical="center"/>
      <protection locked="0"/>
    </xf>
    <xf numFmtId="232" fontId="35" fillId="0" borderId="5395">
      <alignment horizontal="right" vertical="center"/>
      <protection locked="0"/>
    </xf>
    <xf numFmtId="236" fontId="35" fillId="0" borderId="5395">
      <alignment horizontal="center" vertical="center"/>
      <protection locked="0"/>
    </xf>
    <xf numFmtId="235" fontId="35" fillId="0" borderId="5395">
      <alignment horizontal="center" vertical="center"/>
      <protection locked="0"/>
    </xf>
    <xf numFmtId="233" fontId="35" fillId="0" borderId="5395">
      <alignment horizontal="center" vertical="center"/>
      <protection locked="0"/>
    </xf>
    <xf numFmtId="15" fontId="35" fillId="0" borderId="5395">
      <alignment horizontal="center" vertical="center"/>
      <protection locked="0"/>
    </xf>
    <xf numFmtId="232" fontId="35" fillId="0" borderId="5395">
      <alignment horizontal="center" vertical="center"/>
      <protection locked="0"/>
    </xf>
    <xf numFmtId="311" fontId="219" fillId="0" borderId="5390" applyBorder="0">
      <protection locked="0"/>
    </xf>
    <xf numFmtId="233" fontId="35" fillId="0" borderId="5444">
      <alignment horizontal="right" vertical="center"/>
      <protection locked="0"/>
    </xf>
    <xf numFmtId="311" fontId="219" fillId="0" borderId="5390" applyBorder="0">
      <protection locked="0"/>
    </xf>
    <xf numFmtId="1" fontId="3" fillId="1" borderId="4873">
      <protection locked="0"/>
    </xf>
    <xf numFmtId="232" fontId="35" fillId="0" borderId="5478">
      <alignment horizontal="right" vertical="center"/>
      <protection locked="0"/>
    </xf>
    <xf numFmtId="0" fontId="59" fillId="74" borderId="4820">
      <alignment horizontal="left" vertical="center" wrapText="1"/>
    </xf>
    <xf numFmtId="323" fontId="3" fillId="23" borderId="5463" applyFill="0" applyBorder="0" applyAlignment="0">
      <alignment horizontal="centerContinuous"/>
    </xf>
    <xf numFmtId="233" fontId="35" fillId="0" borderId="5504">
      <alignment horizontal="right" vertical="center"/>
      <protection locked="0"/>
    </xf>
    <xf numFmtId="323" fontId="3" fillId="23" borderId="5474" applyFill="0" applyBorder="0" applyAlignment="0">
      <alignment horizontal="centerContinuous"/>
    </xf>
    <xf numFmtId="232" fontId="35" fillId="0" borderId="5467">
      <alignment horizontal="center" vertical="center"/>
      <protection locked="0"/>
    </xf>
    <xf numFmtId="232" fontId="35" fillId="0" borderId="5431">
      <alignment horizontal="right" vertical="center"/>
      <protection locked="0"/>
    </xf>
    <xf numFmtId="15" fontId="35" fillId="0" borderId="5478">
      <alignment horizontal="center" vertical="center"/>
      <protection locked="0"/>
    </xf>
    <xf numFmtId="4" fontId="27" fillId="19" borderId="5400" applyNumberFormat="0" applyProtection="0">
      <alignment horizontal="left" vertical="center" indent="1"/>
    </xf>
    <xf numFmtId="232" fontId="35" fillId="0" borderId="5431">
      <alignment horizontal="center" vertical="center"/>
      <protection locked="0"/>
    </xf>
    <xf numFmtId="0" fontId="115" fillId="18" borderId="4800" applyProtection="0">
      <alignment horizontal="right"/>
      <protection locked="0"/>
    </xf>
    <xf numFmtId="323" fontId="3" fillId="23" borderId="5367" applyFill="0" applyBorder="0" applyAlignment="0">
      <alignment horizontal="centerContinuous"/>
    </xf>
    <xf numFmtId="232" fontId="35" fillId="0" borderId="5467">
      <alignment horizontal="center" vertical="center"/>
      <protection locked="0"/>
    </xf>
    <xf numFmtId="233" fontId="35" fillId="0" borderId="5467">
      <alignment horizontal="right" vertical="center"/>
      <protection locked="0"/>
    </xf>
    <xf numFmtId="240" fontId="26" fillId="0" borderId="5476" applyFill="0"/>
    <xf numFmtId="233" fontId="35" fillId="0" borderId="5395">
      <alignment horizontal="right" vertical="center"/>
      <protection locked="0"/>
    </xf>
    <xf numFmtId="237" fontId="35" fillId="0" borderId="5395">
      <alignment horizontal="right" vertical="center"/>
      <protection locked="0"/>
    </xf>
    <xf numFmtId="236" fontId="35" fillId="0" borderId="5395">
      <alignment horizontal="center" vertical="center"/>
      <protection locked="0"/>
    </xf>
    <xf numFmtId="234" fontId="35" fillId="0" borderId="5395">
      <alignment horizontal="center" vertical="center"/>
      <protection locked="0"/>
    </xf>
    <xf numFmtId="15" fontId="35" fillId="0" borderId="5395">
      <alignment horizontal="center" vertical="center"/>
      <protection locked="0"/>
    </xf>
    <xf numFmtId="232" fontId="35" fillId="0" borderId="5395">
      <alignment horizontal="center" vertical="center"/>
      <protection locked="0"/>
    </xf>
    <xf numFmtId="0" fontId="103" fillId="38" borderId="5492"/>
    <xf numFmtId="236" fontId="35" fillId="0" borderId="5478">
      <alignment horizontal="center" vertical="center"/>
      <protection locked="0"/>
    </xf>
    <xf numFmtId="1" fontId="3" fillId="1" borderId="5497">
      <protection locked="0"/>
    </xf>
    <xf numFmtId="237" fontId="35" fillId="0" borderId="5467">
      <alignment horizontal="right" vertical="center"/>
      <protection locked="0"/>
    </xf>
    <xf numFmtId="0" fontId="148" fillId="0" borderId="5368" applyNumberFormat="0" applyAlignment="0" applyProtection="0">
      <alignment horizontal="left" vertical="center"/>
    </xf>
    <xf numFmtId="274" fontId="35" fillId="0" borderId="545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400" applyNumberFormat="0" applyProtection="0">
      <alignment horizontal="left" vertical="center" indent="1"/>
    </xf>
    <xf numFmtId="0" fontId="85" fillId="0" borderId="5482"/>
    <xf numFmtId="0" fontId="148" fillId="0" borderId="5464" applyNumberFormat="0" applyAlignment="0" applyProtection="0">
      <alignment horizontal="left" vertical="center"/>
    </xf>
    <xf numFmtId="0" fontId="103" fillId="38" borderId="5456"/>
    <xf numFmtId="234" fontId="35" fillId="0" borderId="5444">
      <alignment horizontal="right" vertical="center"/>
      <protection locked="0"/>
    </xf>
    <xf numFmtId="1" fontId="3" fillId="1" borderId="5389">
      <protection locked="0"/>
    </xf>
    <xf numFmtId="237" fontId="35" fillId="0" borderId="5444">
      <alignment horizontal="right" vertical="center"/>
      <protection locked="0"/>
    </xf>
    <xf numFmtId="49" fontId="36" fillId="0" borderId="4813"/>
    <xf numFmtId="0" fontId="35" fillId="0" borderId="5444">
      <alignment vertical="center"/>
      <protection locked="0"/>
    </xf>
    <xf numFmtId="15" fontId="35" fillId="0" borderId="5444">
      <alignment horizontal="center" vertical="center"/>
      <protection locked="0"/>
    </xf>
    <xf numFmtId="232" fontId="35" fillId="0" borderId="5444">
      <alignment horizontal="center" vertical="center"/>
      <protection locked="0"/>
    </xf>
    <xf numFmtId="0" fontId="95" fillId="0" borderId="5443" applyNumberFormat="0" applyFill="0" applyAlignment="0" applyProtection="0"/>
    <xf numFmtId="236" fontId="35" fillId="0" borderId="5491">
      <alignment horizontal="right" vertical="center"/>
      <protection locked="0"/>
    </xf>
    <xf numFmtId="311" fontId="219" fillId="0" borderId="5390" applyBorder="0">
      <protection locked="0"/>
    </xf>
    <xf numFmtId="234" fontId="35" fillId="0" borderId="5491">
      <alignment horizontal="center" vertical="center"/>
      <protection locked="0"/>
    </xf>
    <xf numFmtId="232" fontId="35" fillId="0" borderId="5467">
      <alignment horizontal="right" vertical="center"/>
      <protection locked="0"/>
    </xf>
    <xf numFmtId="0" fontId="95" fillId="0" borderId="5466" applyNumberFormat="0" applyFill="0" applyAlignment="0" applyProtection="0"/>
    <xf numFmtId="4" fontId="27" fillId="19" borderId="5483" applyNumberFormat="0" applyProtection="0">
      <alignment horizontal="left" vertical="center" indent="1"/>
    </xf>
    <xf numFmtId="233" fontId="35" fillId="0" borderId="5431">
      <alignment horizontal="right" vertical="center"/>
      <protection locked="0"/>
    </xf>
    <xf numFmtId="232" fontId="35" fillId="0" borderId="5431">
      <alignment horizontal="right" vertical="center"/>
      <protection locked="0"/>
    </xf>
    <xf numFmtId="236" fontId="35" fillId="0" borderId="5431">
      <alignment horizontal="center" vertical="center"/>
      <protection locked="0"/>
    </xf>
    <xf numFmtId="234" fontId="35" fillId="0" borderId="5431">
      <alignment horizontal="center" vertical="center"/>
      <protection locked="0"/>
    </xf>
    <xf numFmtId="1" fontId="3" fillId="1" borderId="5413">
      <protection locked="0"/>
    </xf>
    <xf numFmtId="0" fontId="95" fillId="0" borderId="5477" applyNumberFormat="0" applyFill="0" applyAlignment="0" applyProtection="0"/>
    <xf numFmtId="0" fontId="148" fillId="0" borderId="4841">
      <alignment horizontal="left" vertical="center"/>
    </xf>
    <xf numFmtId="234" fontId="35" fillId="0" borderId="5478">
      <alignment horizontal="center" vertical="center"/>
      <protection locked="0"/>
    </xf>
    <xf numFmtId="237" fontId="35" fillId="0" borderId="5491">
      <alignment horizontal="right" vertical="center"/>
      <protection locked="0"/>
    </xf>
    <xf numFmtId="244" fontId="85" fillId="0" borderId="5469"/>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233" fontId="35" fillId="0" borderId="5467">
      <alignment horizontal="right" vertical="center"/>
      <protection locked="0"/>
    </xf>
    <xf numFmtId="237" fontId="35" fillId="0" borderId="5467">
      <alignment horizontal="right" vertical="center"/>
      <protection locked="0"/>
    </xf>
    <xf numFmtId="232" fontId="35" fillId="0" borderId="5467">
      <alignment horizontal="right" vertical="center"/>
      <protection locked="0"/>
    </xf>
    <xf numFmtId="49" fontId="253" fillId="47" borderId="4494">
      <alignment horizontal="center"/>
    </xf>
    <xf numFmtId="236" fontId="35" fillId="0" borderId="5467">
      <alignment horizontal="center" vertical="center"/>
      <protection locked="0"/>
    </xf>
    <xf numFmtId="15" fontId="35" fillId="0" borderId="5491">
      <alignment horizontal="center" vertical="center"/>
      <protection locked="0"/>
    </xf>
    <xf numFmtId="235" fontId="35" fillId="0" borderId="5478">
      <alignment horizontal="right" vertical="center"/>
      <protection locked="0"/>
    </xf>
    <xf numFmtId="49" fontId="36" fillId="0" borderId="4813"/>
    <xf numFmtId="175" fontId="43" fillId="0" borderId="4494" applyBorder="0"/>
    <xf numFmtId="175" fontId="46" fillId="0" borderId="4494"/>
    <xf numFmtId="236" fontId="35" fillId="0" borderId="5467">
      <alignment horizontal="right" vertical="center"/>
      <protection locked="0"/>
    </xf>
    <xf numFmtId="232" fontId="35" fillId="0" borderId="5467">
      <alignment horizontal="right" vertical="center"/>
      <protection locked="0"/>
    </xf>
    <xf numFmtId="232" fontId="35" fillId="0" borderId="5467">
      <alignment horizontal="right" vertical="center"/>
      <protection locked="0"/>
    </xf>
    <xf numFmtId="236" fontId="35" fillId="0" borderId="5467">
      <alignment horizontal="center" vertical="center"/>
      <protection locked="0"/>
    </xf>
    <xf numFmtId="0" fontId="35" fillId="0" borderId="5252">
      <alignment vertical="center"/>
      <protection locked="0"/>
    </xf>
    <xf numFmtId="10" fontId="3" fillId="57" borderId="4793" applyNumberFormat="0" applyFont="0" applyBorder="0" applyAlignment="0" applyProtection="0">
      <protection locked="0"/>
    </xf>
    <xf numFmtId="244" fontId="85" fillId="0" borderId="5469"/>
    <xf numFmtId="172" fontId="55" fillId="9" borderId="4793">
      <alignment horizontal="right"/>
      <protection locked="0"/>
    </xf>
    <xf numFmtId="0" fontId="147" fillId="10" borderId="4494">
      <alignment horizontal="right"/>
    </xf>
    <xf numFmtId="4" fontId="27" fillId="19" borderId="4663" applyNumberFormat="0" applyProtection="0">
      <alignment horizontal="left" vertical="center" indent="1"/>
    </xf>
    <xf numFmtId="233" fontId="35" fillId="0" borderId="5491">
      <alignment horizontal="center" vertical="center"/>
      <protection locked="0"/>
    </xf>
    <xf numFmtId="175" fontId="80" fillId="0" borderId="4812">
      <alignment vertical="center"/>
    </xf>
    <xf numFmtId="49" fontId="100" fillId="41" borderId="4494">
      <alignment horizontal="center"/>
    </xf>
    <xf numFmtId="0" fontId="104" fillId="43" borderId="4494" applyProtection="0"/>
    <xf numFmtId="0" fontId="147" fillId="10" borderId="4494">
      <alignment horizontal="right"/>
    </xf>
    <xf numFmtId="10" fontId="3" fillId="57" borderId="4494" applyNumberFormat="0" applyFont="0" applyBorder="0" applyAlignment="0" applyProtection="0">
      <protection locked="0"/>
    </xf>
    <xf numFmtId="309" fontId="156" fillId="6" borderId="4494"/>
    <xf numFmtId="15" fontId="35" fillId="0" borderId="5383">
      <alignment horizontal="center" vertical="center"/>
      <protection locked="0"/>
    </xf>
    <xf numFmtId="237" fontId="35" fillId="0" borderId="5478">
      <alignment horizontal="right" vertical="center"/>
      <protection locked="0"/>
    </xf>
    <xf numFmtId="0" fontId="103" fillId="38" borderId="5253"/>
    <xf numFmtId="234" fontId="35" fillId="0" borderId="5491">
      <alignment horizontal="center" vertical="center"/>
      <protection locked="0"/>
    </xf>
    <xf numFmtId="311" fontId="219" fillId="0" borderId="4874" applyBorder="0">
      <protection locked="0"/>
    </xf>
    <xf numFmtId="0" fontId="85" fillId="0" borderId="5399"/>
    <xf numFmtId="233" fontId="35" fillId="0" borderId="5467">
      <alignment horizontal="center" vertical="center"/>
      <protection locked="0"/>
    </xf>
    <xf numFmtId="234" fontId="35" fillId="0" borderId="5467">
      <alignment horizontal="right" vertical="center"/>
      <protection locked="0"/>
    </xf>
    <xf numFmtId="234" fontId="35" fillId="0" borderId="5478">
      <alignment horizontal="right" vertical="center"/>
      <protection locked="0"/>
    </xf>
    <xf numFmtId="3" fontId="79" fillId="10" borderId="4494" applyFont="0" applyAlignment="0" applyProtection="0"/>
    <xf numFmtId="0" fontId="148" fillId="0" borderId="5368" applyNumberFormat="0" applyAlignment="0" applyProtection="0">
      <alignment horizontal="left" vertical="center"/>
    </xf>
    <xf numFmtId="0" fontId="3" fillId="6" borderId="4818">
      <alignment horizontal="right"/>
      <protection locked="0"/>
    </xf>
    <xf numFmtId="0" fontId="3" fillId="6" borderId="4817">
      <alignment horizontal="right"/>
      <protection locked="0"/>
    </xf>
    <xf numFmtId="49" fontId="100" fillId="47" borderId="4494">
      <alignment horizontal="center"/>
    </xf>
    <xf numFmtId="0" fontId="118" fillId="21" borderId="4494"/>
    <xf numFmtId="0" fontId="92" fillId="0" borderId="4800" applyNumberFormat="0" applyFill="0" applyBorder="0" applyAlignment="0" applyProtection="0"/>
    <xf numFmtId="172" fontId="55" fillId="9" borderId="4494">
      <alignment horizontal="right"/>
      <protection locked="0"/>
    </xf>
    <xf numFmtId="185" fontId="47" fillId="57" borderId="4494" applyFont="0" applyFill="0" applyBorder="0" applyAlignment="0" applyProtection="0">
      <protection locked="0"/>
    </xf>
    <xf numFmtId="233" fontId="35" fillId="0" borderId="5383">
      <alignment horizontal="center" vertical="center"/>
      <protection locked="0"/>
    </xf>
    <xf numFmtId="4" fontId="27" fillId="19" borderId="5250" applyNumberFormat="0" applyProtection="0">
      <alignment horizontal="left" vertical="center" indent="1"/>
    </xf>
    <xf numFmtId="168" fontId="3" fillId="8" borderId="4494" applyNumberFormat="0" applyFont="0" applyBorder="0" applyAlignment="0" applyProtection="0"/>
    <xf numFmtId="0" fontId="110" fillId="43" borderId="4494" applyNumberFormat="0" applyFont="0" applyAlignment="0" applyProtection="0"/>
    <xf numFmtId="0" fontId="118" fillId="21" borderId="4494"/>
    <xf numFmtId="0" fontId="63" fillId="0" borderId="4494">
      <alignment horizontal="centerContinuous"/>
    </xf>
    <xf numFmtId="0" fontId="85" fillId="0" borderId="537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395">
      <alignment horizontal="center" vertical="center"/>
      <protection locked="0"/>
    </xf>
    <xf numFmtId="0" fontId="35" fillId="0" borderId="5467">
      <alignment vertical="center"/>
      <protection locked="0"/>
    </xf>
    <xf numFmtId="269" fontId="115" fillId="45" borderId="4800">
      <protection hidden="1"/>
    </xf>
    <xf numFmtId="235" fontId="35" fillId="0" borderId="5467">
      <alignment horizontal="center" vertical="center"/>
      <protection locked="0"/>
    </xf>
    <xf numFmtId="0" fontId="35" fillId="0" borderId="4800" applyNumberFormat="0" applyFill="0" applyAlignment="0" applyProtection="0"/>
    <xf numFmtId="232" fontId="35" fillId="0" borderId="5491">
      <alignment horizontal="center" vertical="center"/>
      <protection locked="0"/>
    </xf>
    <xf numFmtId="309" fontId="156" fillId="6" borderId="4793"/>
    <xf numFmtId="0" fontId="147" fillId="10" borderId="4793">
      <alignment horizontal="right"/>
    </xf>
    <xf numFmtId="0" fontId="35" fillId="0" borderId="5419">
      <alignment vertical="center"/>
      <protection locked="0"/>
    </xf>
    <xf numFmtId="234" fontId="35" fillId="0" borderId="5467">
      <alignment horizontal="center" vertical="center"/>
      <protection locked="0"/>
    </xf>
    <xf numFmtId="233" fontId="35" fillId="0" borderId="5467">
      <alignment horizontal="right" vertical="center"/>
      <protection locked="0"/>
    </xf>
    <xf numFmtId="234" fontId="35" fillId="0" borderId="5478">
      <alignment horizontal="center" vertical="center"/>
      <protection locked="0"/>
    </xf>
    <xf numFmtId="1" fontId="3" fillId="1" borderId="5281">
      <protection locked="0"/>
    </xf>
    <xf numFmtId="274" fontId="35" fillId="0" borderId="5410"/>
    <xf numFmtId="274" fontId="35" fillId="0" borderId="5481"/>
    <xf numFmtId="235" fontId="35" fillId="0" borderId="5407">
      <alignment horizontal="center" vertical="center"/>
      <protection locked="0"/>
    </xf>
    <xf numFmtId="311" fontId="219" fillId="0" borderId="5462" applyBorder="0">
      <protection locked="0"/>
    </xf>
    <xf numFmtId="234" fontId="35" fillId="0" borderId="5431">
      <alignment horizontal="right" vertical="center"/>
      <protection locked="0"/>
    </xf>
    <xf numFmtId="323" fontId="3" fillId="23" borderId="5463" applyFill="0" applyBorder="0" applyAlignment="0">
      <alignment horizontal="centerContinuous"/>
    </xf>
    <xf numFmtId="234" fontId="35" fillId="0" borderId="5419">
      <alignment horizontal="center" vertical="center"/>
      <protection locked="0"/>
    </xf>
    <xf numFmtId="244" fontId="85" fillId="0" borderId="5469"/>
    <xf numFmtId="9" fontId="36" fillId="71" borderId="4494" applyProtection="0">
      <alignment horizontal="right"/>
      <protection locked="0"/>
    </xf>
    <xf numFmtId="311" fontId="219" fillId="0" borderId="4874" applyBorder="0">
      <protection locked="0"/>
    </xf>
    <xf numFmtId="0" fontId="95" fillId="0" borderId="5394" applyNumberFormat="0" applyFill="0" applyAlignment="0" applyProtection="0"/>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49" fontId="253" fillId="47" borderId="4494">
      <alignment horizontal="center"/>
    </xf>
    <xf numFmtId="240" fontId="26" fillId="0" borderId="5321" applyFill="0"/>
    <xf numFmtId="175" fontId="43" fillId="0" borderId="4494" applyBorder="0"/>
    <xf numFmtId="175" fontId="46" fillId="0" borderId="4494"/>
    <xf numFmtId="235" fontId="35" fillId="0" borderId="5467">
      <alignment horizontal="right" vertical="center"/>
      <protection locked="0"/>
    </xf>
    <xf numFmtId="236" fontId="35" fillId="0" borderId="5467">
      <alignment horizontal="center" vertical="center"/>
      <protection locked="0"/>
    </xf>
    <xf numFmtId="0" fontId="35" fillId="0" borderId="5467">
      <alignment vertical="center"/>
      <protection locked="0"/>
    </xf>
    <xf numFmtId="235" fontId="35" fillId="0" borderId="5467">
      <alignment horizontal="center" vertical="center"/>
      <protection locked="0"/>
    </xf>
    <xf numFmtId="175" fontId="3" fillId="9" borderId="4841" applyNumberFormat="0" applyFont="0" applyBorder="0" applyAlignment="0">
      <alignment horizontal="centerContinuous"/>
    </xf>
    <xf numFmtId="232" fontId="35" fillId="0" borderId="5252">
      <alignment horizontal="right" vertical="center"/>
      <protection locked="0"/>
    </xf>
    <xf numFmtId="233" fontId="35" fillId="0" borderId="5478">
      <alignment horizontal="center" vertical="center"/>
      <protection locked="0"/>
    </xf>
    <xf numFmtId="0" fontId="148" fillId="0" borderId="5416" applyNumberFormat="0" applyAlignment="0" applyProtection="0">
      <alignment horizontal="left" vertical="center"/>
    </xf>
    <xf numFmtId="274" fontId="35" fillId="0" borderId="5470"/>
    <xf numFmtId="0" fontId="148" fillId="0" borderId="4841">
      <alignment horizontal="left" vertical="center"/>
    </xf>
    <xf numFmtId="323" fontId="3" fillId="23" borderId="5367" applyFill="0" applyBorder="0" applyAlignment="0">
      <alignment horizontal="centerContinuous"/>
    </xf>
    <xf numFmtId="49" fontId="100" fillId="41" borderId="4494">
      <alignment horizontal="center"/>
    </xf>
    <xf numFmtId="0" fontId="104" fillId="43" borderId="4494" applyProtection="0"/>
    <xf numFmtId="10" fontId="3" fillId="6" borderId="4818">
      <alignment horizontal="right"/>
      <protection locked="0"/>
    </xf>
    <xf numFmtId="240" fontId="26" fillId="0" borderId="4877" applyFill="0"/>
    <xf numFmtId="0" fontId="147" fillId="10" borderId="4494">
      <alignment horizontal="right"/>
    </xf>
    <xf numFmtId="10" fontId="3" fillId="57" borderId="4494" applyNumberFormat="0" applyFont="0" applyBorder="0" applyAlignment="0" applyProtection="0">
      <protection locked="0"/>
    </xf>
    <xf numFmtId="309" fontId="156" fillId="6" borderId="4494"/>
    <xf numFmtId="0" fontId="148" fillId="0" borderId="4876" applyNumberFormat="0" applyAlignment="0" applyProtection="0">
      <alignment horizontal="left" vertical="center"/>
    </xf>
    <xf numFmtId="323" fontId="3" fillId="23" borderId="4875" applyFill="0" applyBorder="0" applyAlignment="0">
      <alignment horizontal="centerContinuous"/>
    </xf>
    <xf numFmtId="234" fontId="35" fillId="0" borderId="5395">
      <alignment horizontal="right" vertical="center"/>
      <protection locked="0"/>
    </xf>
    <xf numFmtId="323" fontId="3" fillId="23" borderId="5439" applyFill="0" applyBorder="0" applyAlignment="0">
      <alignment horizontal="centerContinuous"/>
    </xf>
    <xf numFmtId="237" fontId="35" fillId="0" borderId="5467">
      <alignment horizontal="right" vertical="center"/>
      <protection locked="0"/>
    </xf>
    <xf numFmtId="233" fontId="35" fillId="0" borderId="5478">
      <alignment horizontal="right" vertical="center"/>
      <protection locked="0"/>
    </xf>
    <xf numFmtId="0" fontId="103" fillId="38" borderId="5204"/>
    <xf numFmtId="0" fontId="35" fillId="0" borderId="4891">
      <alignment vertical="center"/>
      <protection locked="0"/>
    </xf>
    <xf numFmtId="233" fontId="35" fillId="0" borderId="4986">
      <alignment horizontal="center" vertical="center"/>
      <protection locked="0"/>
    </xf>
    <xf numFmtId="10" fontId="3" fillId="57" borderId="4494" applyNumberFormat="0" applyFont="0" applyBorder="0" applyAlignment="0" applyProtection="0">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5" fontId="35" fillId="0" borderId="4891">
      <alignment horizontal="center" vertical="center"/>
      <protection locked="0"/>
    </xf>
    <xf numFmtId="0" fontId="35" fillId="0" borderId="4891">
      <alignment vertical="center"/>
      <protection locked="0"/>
    </xf>
    <xf numFmtId="236" fontId="35" fillId="0" borderId="4939">
      <alignment horizontal="center" vertical="center"/>
      <protection locked="0"/>
    </xf>
    <xf numFmtId="0" fontId="103" fillId="38" borderId="4964"/>
    <xf numFmtId="235" fontId="35" fillId="0" borderId="4986">
      <alignment horizontal="right" vertical="center"/>
      <protection locked="0"/>
    </xf>
    <xf numFmtId="15" fontId="35" fillId="0" borderId="4915">
      <alignment horizontal="center" vertical="center"/>
      <protection locked="0"/>
    </xf>
    <xf numFmtId="0" fontId="95" fillId="0" borderId="4914" applyNumberFormat="0" applyFill="0" applyAlignment="0" applyProtection="0"/>
    <xf numFmtId="236" fontId="35" fillId="0" borderId="4975">
      <alignment horizontal="right" vertical="center"/>
      <protection locked="0"/>
    </xf>
    <xf numFmtId="4" fontId="27" fillId="19" borderId="4681" applyNumberFormat="0" applyProtection="0">
      <alignment horizontal="left" vertical="center" indent="1"/>
    </xf>
    <xf numFmtId="235" fontId="35" fillId="0" borderId="4903">
      <alignment horizontal="center" vertical="center"/>
      <protection locked="0"/>
    </xf>
    <xf numFmtId="0" fontId="95" fillId="0" borderId="4902" applyNumberFormat="0" applyFill="0" applyAlignment="0" applyProtection="0"/>
    <xf numFmtId="233" fontId="35" fillId="0" borderId="4975">
      <alignment horizontal="center" vertical="center"/>
      <protection locked="0"/>
    </xf>
    <xf numFmtId="15" fontId="35" fillId="0" borderId="4986">
      <alignment horizontal="center" vertical="center"/>
      <protection locked="0"/>
    </xf>
    <xf numFmtId="236" fontId="35" fillId="0" borderId="4999">
      <alignment horizontal="center" vertical="center"/>
      <protection locked="0"/>
    </xf>
    <xf numFmtId="274" fontId="35" fillId="0" borderId="4906"/>
    <xf numFmtId="235" fontId="35" fillId="0" borderId="4927">
      <alignment horizontal="right" vertical="center"/>
      <protection locked="0"/>
    </xf>
    <xf numFmtId="236" fontId="35" fillId="0" borderId="4963">
      <alignment horizontal="right" vertical="center"/>
      <protection locked="0"/>
    </xf>
    <xf numFmtId="0" fontId="85" fillId="0" borderId="4895"/>
    <xf numFmtId="232" fontId="35" fillId="0" borderId="4915">
      <alignment horizontal="right" vertical="center"/>
      <protection locked="0"/>
    </xf>
    <xf numFmtId="1" fontId="3" fillId="1" borderId="4981">
      <protection locked="0"/>
    </xf>
    <xf numFmtId="232" fontId="35" fillId="0" borderId="4891">
      <alignment horizontal="right" vertical="center"/>
      <protection locked="0"/>
    </xf>
    <xf numFmtId="234" fontId="35" fillId="0" borderId="4891">
      <alignment horizontal="center" vertical="center"/>
      <protection locked="0"/>
    </xf>
    <xf numFmtId="236" fontId="35" fillId="0" borderId="4891">
      <alignment horizontal="center" vertical="center"/>
      <protection locked="0"/>
    </xf>
    <xf numFmtId="323" fontId="3" fillId="23" borderId="4923" applyFill="0" applyBorder="0" applyAlignment="0">
      <alignment horizontal="centerContinuous"/>
    </xf>
    <xf numFmtId="0" fontId="148" fillId="0" borderId="4983" applyNumberFormat="0" applyAlignment="0" applyProtection="0">
      <alignment horizontal="left" vertical="center"/>
    </xf>
    <xf numFmtId="232" fontId="35" fillId="0" borderId="4927">
      <alignment horizontal="center" vertical="center"/>
      <protection locked="0"/>
    </xf>
    <xf numFmtId="0" fontId="35" fillId="0" borderId="4999">
      <alignment vertical="center"/>
      <protection locked="0"/>
    </xf>
    <xf numFmtId="49" fontId="36" fillId="0" borderId="4514"/>
    <xf numFmtId="270" fontId="115" fillId="46" borderId="4501">
      <protection hidden="1"/>
    </xf>
    <xf numFmtId="15" fontId="35" fillId="0" borderId="4975">
      <alignment horizontal="center" vertical="center"/>
      <protection locked="0"/>
    </xf>
    <xf numFmtId="0" fontId="103" fillId="38" borderId="4987"/>
    <xf numFmtId="0" fontId="85" fillId="0" borderId="4956"/>
    <xf numFmtId="233" fontId="35" fillId="0" borderId="4915">
      <alignment horizontal="center" vertical="center"/>
      <protection locked="0"/>
    </xf>
    <xf numFmtId="244" fontId="85" fillId="0" borderId="4977"/>
    <xf numFmtId="237" fontId="35" fillId="0" borderId="4986">
      <alignment horizontal="right" vertical="center"/>
      <protection locked="0"/>
    </xf>
    <xf numFmtId="0" fontId="118" fillId="21" borderId="4494"/>
    <xf numFmtId="0" fontId="110" fillId="43" borderId="4494" applyNumberFormat="0" applyFont="0" applyAlignment="0" applyProtection="0"/>
    <xf numFmtId="237" fontId="35" fillId="0" borderId="4939">
      <alignment horizontal="right" vertical="center"/>
      <protection locked="0"/>
    </xf>
    <xf numFmtId="323" fontId="3" fillId="23" borderId="4995" applyFill="0" applyBorder="0" applyAlignment="0">
      <alignment horizontal="centerContinuous"/>
    </xf>
    <xf numFmtId="9" fontId="36" fillId="71" borderId="4494" applyProtection="0">
      <alignment horizontal="right"/>
      <protection locked="0"/>
    </xf>
    <xf numFmtId="311" fontId="219" fillId="0" borderId="4970" applyBorder="0">
      <protection locked="0"/>
    </xf>
    <xf numFmtId="235" fontId="35" fillId="0" borderId="4952">
      <alignment horizontal="center" vertical="center"/>
      <protection locked="0"/>
    </xf>
    <xf numFmtId="235" fontId="35" fillId="0" borderId="4939">
      <alignment horizontal="right" vertical="center"/>
      <protection locked="0"/>
    </xf>
    <xf numFmtId="274" fontId="35" fillId="0" borderId="4978"/>
    <xf numFmtId="311" fontId="219" fillId="0" borderId="4922" applyBorder="0">
      <protection locked="0"/>
    </xf>
    <xf numFmtId="4" fontId="27" fillId="19" borderId="4980" applyNumberFormat="0" applyProtection="0">
      <alignment horizontal="left" vertical="center" indent="1"/>
    </xf>
    <xf numFmtId="235" fontId="35" fillId="0" borderId="4975">
      <alignment horizontal="center" vertical="center"/>
      <protection locked="0"/>
    </xf>
    <xf numFmtId="236" fontId="35" fillId="0" borderId="4999">
      <alignment horizontal="center" vertical="center"/>
      <protection locked="0"/>
    </xf>
    <xf numFmtId="234" fontId="35" fillId="0" borderId="4975">
      <alignment horizontal="right" vertical="center"/>
      <protection locked="0"/>
    </xf>
    <xf numFmtId="234" fontId="35" fillId="0" borderId="4975">
      <alignment horizontal="center" vertical="center"/>
      <protection locked="0"/>
    </xf>
    <xf numFmtId="0" fontId="85" fillId="0" borderId="4883"/>
    <xf numFmtId="235" fontId="35" fillId="0" borderId="4975">
      <alignment horizontal="right" vertical="center"/>
      <protection locked="0"/>
    </xf>
    <xf numFmtId="311" fontId="219" fillId="0" borderId="4970" applyBorder="0">
      <protection locked="0"/>
    </xf>
    <xf numFmtId="274" fontId="35" fillId="0" borderId="4882"/>
    <xf numFmtId="0" fontId="103" fillId="38" borderId="4880"/>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0" fontId="35" fillId="0" borderId="4975">
      <alignment vertical="center"/>
      <protection locked="0"/>
    </xf>
    <xf numFmtId="236" fontId="35" fillId="0" borderId="4975">
      <alignment horizontal="center" vertical="center"/>
      <protection locked="0"/>
    </xf>
    <xf numFmtId="0" fontId="103" fillId="38" borderId="4987"/>
    <xf numFmtId="311" fontId="219" fillId="0" borderId="4874" applyBorder="0">
      <protection locked="0"/>
    </xf>
    <xf numFmtId="234" fontId="35" fillId="0" borderId="4952">
      <alignment horizontal="center" vertical="center"/>
      <protection locked="0"/>
    </xf>
    <xf numFmtId="0" fontId="85" fillId="0" borderId="4883"/>
    <xf numFmtId="236" fontId="35" fillId="0" borderId="4975">
      <alignment horizontal="right" vertical="center"/>
      <protection locked="0"/>
    </xf>
    <xf numFmtId="234" fontId="35" fillId="0" borderId="4975">
      <alignment horizontal="center" vertical="center"/>
      <protection locked="0"/>
    </xf>
    <xf numFmtId="274" fontId="35" fillId="0" borderId="4882"/>
    <xf numFmtId="244" fontId="85" fillId="0" borderId="4881"/>
    <xf numFmtId="0" fontId="103" fillId="38" borderId="4880"/>
    <xf numFmtId="233" fontId="35" fillId="0" borderId="4927">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4" fontId="27" fillId="19" borderId="4884" applyNumberFormat="0" applyProtection="0">
      <alignment horizontal="left" vertical="center" indent="1"/>
    </xf>
    <xf numFmtId="236" fontId="35" fillId="0" borderId="4986">
      <alignment horizontal="center" vertical="center"/>
      <protection locked="0"/>
    </xf>
    <xf numFmtId="0" fontId="85" fillId="0" borderId="4931"/>
    <xf numFmtId="233" fontId="35" fillId="0" borderId="4986">
      <alignment horizontal="right" vertical="center"/>
      <protection locked="0"/>
    </xf>
    <xf numFmtId="234" fontId="35" fillId="0" borderId="4939">
      <alignment horizontal="center" vertical="center"/>
      <protection locked="0"/>
    </xf>
    <xf numFmtId="232" fontId="35" fillId="0" borderId="4986">
      <alignment horizontal="center" vertical="center"/>
      <protection locked="0"/>
    </xf>
    <xf numFmtId="0" fontId="103" fillId="38" borderId="4987"/>
    <xf numFmtId="0" fontId="85" fillId="0" borderId="4967"/>
    <xf numFmtId="274" fontId="35" fillId="0" borderId="4894"/>
    <xf numFmtId="0" fontId="85" fillId="0" borderId="4979"/>
    <xf numFmtId="0" fontId="95" fillId="0" borderId="4985" applyNumberFormat="0" applyFill="0" applyAlignment="0" applyProtection="0"/>
    <xf numFmtId="4" fontId="27" fillId="19" borderId="4884" applyNumberFormat="0" applyProtection="0">
      <alignment horizontal="left" vertical="center" indent="1"/>
    </xf>
    <xf numFmtId="0" fontId="35" fillId="0" borderId="4939">
      <alignment vertical="center"/>
      <protection locked="0"/>
    </xf>
    <xf numFmtId="4" fontId="27" fillId="19" borderId="4884" applyNumberFormat="0" applyProtection="0">
      <alignment horizontal="left" vertical="center" indent="1"/>
    </xf>
    <xf numFmtId="15" fontId="35" fillId="0" borderId="4915">
      <alignment horizontal="center" vertical="center"/>
      <protection locked="0"/>
    </xf>
    <xf numFmtId="274" fontId="35" fillId="0" borderId="4906"/>
    <xf numFmtId="15" fontId="35" fillId="0" borderId="4903">
      <alignment horizontal="center" vertical="center"/>
      <protection locked="0"/>
    </xf>
    <xf numFmtId="232" fontId="35" fillId="0" borderId="4999">
      <alignment horizontal="center" vertical="center"/>
      <protection locked="0"/>
    </xf>
    <xf numFmtId="0" fontId="35" fillId="0" borderId="4975">
      <alignment vertical="center"/>
      <protection locked="0"/>
    </xf>
    <xf numFmtId="0" fontId="85" fillId="0" borderId="4979"/>
    <xf numFmtId="4" fontId="27" fillId="19" borderId="4932" applyNumberFormat="0" applyProtection="0">
      <alignment horizontal="left" vertical="center" indent="1"/>
    </xf>
    <xf numFmtId="0" fontId="103" fillId="38" borderId="4976"/>
    <xf numFmtId="49" fontId="100" fillId="41" borderId="4494">
      <alignment horizontal="center"/>
    </xf>
    <xf numFmtId="271" fontId="115" fillId="18" borderId="4501">
      <alignment horizontal="right"/>
    </xf>
    <xf numFmtId="269" fontId="115" fillId="45" borderId="4501">
      <protection hidden="1"/>
    </xf>
    <xf numFmtId="244" fontId="85" fillId="0" borderId="4977"/>
    <xf numFmtId="232" fontId="35" fillId="0" borderId="4927">
      <alignment horizontal="right" vertical="center"/>
      <protection locked="0"/>
    </xf>
    <xf numFmtId="235" fontId="35" fillId="0" borderId="4975">
      <alignment horizontal="center" vertical="center"/>
      <protection locked="0"/>
    </xf>
    <xf numFmtId="49" fontId="100" fillId="41" borderId="4494">
      <alignment horizontal="center"/>
    </xf>
    <xf numFmtId="233" fontId="35" fillId="0" borderId="4999">
      <alignment horizontal="right" vertical="center"/>
      <protection locked="0"/>
    </xf>
    <xf numFmtId="15" fontId="35" fillId="0" borderId="4975">
      <alignment horizontal="center" vertical="center"/>
      <protection locked="0"/>
    </xf>
    <xf numFmtId="236" fontId="35" fillId="0" borderId="4986">
      <alignment horizontal="right" vertical="center"/>
      <protection locked="0"/>
    </xf>
    <xf numFmtId="235" fontId="35" fillId="0" borderId="4903">
      <alignment horizontal="right" vertical="center"/>
      <protection locked="0"/>
    </xf>
    <xf numFmtId="232" fontId="35" fillId="0" borderId="4903">
      <alignment horizontal="right" vertical="center"/>
      <protection locked="0"/>
    </xf>
    <xf numFmtId="234" fontId="35" fillId="0" borderId="4903">
      <alignment horizontal="center" vertical="center"/>
      <protection locked="0"/>
    </xf>
    <xf numFmtId="0" fontId="95" fillId="0" borderId="4902"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800" applyNumberFormat="0" applyFill="0" applyBorder="0" applyAlignment="0" applyProtection="0"/>
    <xf numFmtId="0" fontId="95" fillId="0" borderId="4985" applyNumberFormat="0" applyFill="0" applyAlignment="0" applyProtection="0"/>
    <xf numFmtId="4" fontId="27" fillId="19" borderId="4908" applyNumberFormat="0" applyProtection="0">
      <alignment horizontal="left" vertical="center" indent="1"/>
    </xf>
    <xf numFmtId="236" fontId="35" fillId="0" borderId="4999">
      <alignment horizontal="right" vertical="center"/>
      <protection locked="0"/>
    </xf>
    <xf numFmtId="232" fontId="35" fillId="0" borderId="4999">
      <alignment horizontal="center" vertical="center"/>
      <protection locked="0"/>
    </xf>
    <xf numFmtId="274" fontId="35" fillId="0" borderId="4989"/>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927">
      <alignment vertical="center"/>
      <protection locked="0"/>
    </xf>
    <xf numFmtId="49" fontId="100" fillId="41" borderId="4494">
      <alignment horizontal="center"/>
    </xf>
    <xf numFmtId="234" fontId="35" fillId="0" borderId="4975">
      <alignment horizontal="center" vertical="center"/>
      <protection locked="0"/>
    </xf>
    <xf numFmtId="244" fontId="85" fillId="0" borderId="4905"/>
    <xf numFmtId="233" fontId="35" fillId="0" borderId="4975">
      <alignment horizontal="right" vertical="center"/>
      <protection locked="0"/>
    </xf>
    <xf numFmtId="232" fontId="35" fillId="0" borderId="4975">
      <alignment horizontal="center" vertical="center"/>
      <protection locked="0"/>
    </xf>
    <xf numFmtId="234" fontId="35" fillId="0" borderId="4986">
      <alignment horizontal="center" vertical="center"/>
      <protection locked="0"/>
    </xf>
    <xf numFmtId="234" fontId="35" fillId="0" borderId="4903">
      <alignment horizontal="right" vertical="center"/>
      <protection locked="0"/>
    </xf>
    <xf numFmtId="1" fontId="3" fillId="1" borderId="4682">
      <protection locked="0"/>
    </xf>
    <xf numFmtId="4" fontId="27" fillId="19" borderId="4980" applyNumberFormat="0" applyProtection="0">
      <alignment horizontal="left" vertical="center" indent="1"/>
    </xf>
    <xf numFmtId="237" fontId="35" fillId="0" borderId="4986">
      <alignment horizontal="right" vertical="center"/>
      <protection locked="0"/>
    </xf>
    <xf numFmtId="274" fontId="35" fillId="0" borderId="4918"/>
    <xf numFmtId="0" fontId="91" fillId="0" borderId="4800" applyNumberFormat="0" applyFill="0" applyBorder="0" applyAlignment="0" applyProtection="0"/>
    <xf numFmtId="274" fontId="35" fillId="0" borderId="4989"/>
    <xf numFmtId="232" fontId="35" fillId="0" borderId="4915">
      <alignment horizontal="center" vertical="center"/>
      <protection locked="0"/>
    </xf>
    <xf numFmtId="235" fontId="35" fillId="0" borderId="4915">
      <alignment horizontal="center" vertical="center"/>
      <protection locked="0"/>
    </xf>
    <xf numFmtId="0" fontId="85" fillId="0" borderId="4919"/>
    <xf numFmtId="311" fontId="219" fillId="0" borderId="4970" applyBorder="0">
      <protection locked="0"/>
    </xf>
    <xf numFmtId="10" fontId="3" fillId="57" borderId="4494" applyNumberFormat="0" applyFont="0" applyBorder="0" applyAlignment="0" applyProtection="0">
      <protection locked="0"/>
    </xf>
    <xf numFmtId="234" fontId="35" fillId="0" borderId="4939">
      <alignment horizontal="right" vertical="center"/>
      <protection locked="0"/>
    </xf>
    <xf numFmtId="0" fontId="95" fillId="0" borderId="4926" applyNumberFormat="0" applyFill="0" applyAlignment="0" applyProtection="0"/>
    <xf numFmtId="323" fontId="3" fillId="23" borderId="4971" applyFill="0" applyBorder="0" applyAlignment="0">
      <alignment horizontal="centerContinuous"/>
    </xf>
    <xf numFmtId="175" fontId="46" fillId="0" borderId="4494"/>
    <xf numFmtId="234" fontId="35" fillId="0" borderId="4927">
      <alignment horizontal="center" vertical="center"/>
      <protection locked="0"/>
    </xf>
    <xf numFmtId="0" fontId="35" fillId="0" borderId="4494" applyFill="0">
      <alignment horizontal="center" vertical="center"/>
    </xf>
    <xf numFmtId="274" fontId="35" fillId="0" borderId="5002"/>
    <xf numFmtId="49" fontId="100" fillId="41" borderId="4494">
      <alignment horizontal="center"/>
    </xf>
    <xf numFmtId="0" fontId="103" fillId="38" borderId="4928"/>
    <xf numFmtId="244" fontId="85" fillId="0" borderId="4977"/>
    <xf numFmtId="0" fontId="103" fillId="38" borderId="4904"/>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3" fontId="35" fillId="0" borderId="4903">
      <alignment horizontal="right" vertical="center"/>
      <protection locked="0"/>
    </xf>
    <xf numFmtId="237" fontId="35" fillId="0" borderId="4903">
      <alignment horizontal="right" vertical="center"/>
      <protection locked="0"/>
    </xf>
    <xf numFmtId="232" fontId="35" fillId="0" borderId="4903">
      <alignment horizontal="right" vertical="center"/>
      <protection locked="0"/>
    </xf>
    <xf numFmtId="236" fontId="35" fillId="0" borderId="4903">
      <alignment horizontal="center" vertical="center"/>
      <protection locked="0"/>
    </xf>
    <xf numFmtId="235" fontId="35" fillId="0" borderId="4903">
      <alignment horizontal="center" vertical="center"/>
      <protection locked="0"/>
    </xf>
    <xf numFmtId="233" fontId="35" fillId="0" borderId="4903">
      <alignment horizontal="center" vertical="center"/>
      <protection locked="0"/>
    </xf>
    <xf numFmtId="15" fontId="35" fillId="0" borderId="4903">
      <alignment horizontal="center" vertical="center"/>
      <protection locked="0"/>
    </xf>
    <xf numFmtId="232" fontId="35" fillId="0" borderId="4903">
      <alignment horizontal="center" vertical="center"/>
      <protection locked="0"/>
    </xf>
    <xf numFmtId="0" fontId="95" fillId="0" borderId="4902" applyNumberFormat="0" applyFill="0" applyAlignment="0" applyProtection="0"/>
    <xf numFmtId="311" fontId="219" fillId="0" borderId="4898" applyBorder="0">
      <protection locked="0"/>
    </xf>
    <xf numFmtId="233" fontId="35" fillId="0" borderId="4952">
      <alignment horizontal="right" vertical="center"/>
      <protection locked="0"/>
    </xf>
    <xf numFmtId="311" fontId="219" fillId="0" borderId="4898" applyBorder="0">
      <protection locked="0"/>
    </xf>
    <xf numFmtId="0" fontId="85" fillId="0" borderId="4907"/>
    <xf numFmtId="232" fontId="35" fillId="0" borderId="4986">
      <alignment horizontal="right" vertical="center"/>
      <protection locked="0"/>
    </xf>
    <xf numFmtId="274" fontId="35" fillId="0" borderId="4906"/>
    <xf numFmtId="244" fontId="85" fillId="0" borderId="4905"/>
    <xf numFmtId="233" fontId="35" fillId="0" borderId="4975">
      <alignment horizontal="center" vertical="center"/>
      <protection locked="0"/>
    </xf>
    <xf numFmtId="0" fontId="103" fillId="38" borderId="4904"/>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3" fontId="35" fillId="0" borderId="4903">
      <alignment horizontal="right" vertical="center"/>
      <protection locked="0"/>
    </xf>
    <xf numFmtId="237" fontId="35" fillId="0" borderId="4903">
      <alignment horizontal="right" vertical="center"/>
      <protection locked="0"/>
    </xf>
    <xf numFmtId="232" fontId="35" fillId="0" borderId="4903">
      <alignment horizontal="right" vertical="center"/>
      <protection locked="0"/>
    </xf>
    <xf numFmtId="271" fontId="115" fillId="18" borderId="4501">
      <alignment horizontal="right"/>
    </xf>
    <xf numFmtId="244" fontId="85" fillId="0" borderId="4988"/>
    <xf numFmtId="0" fontId="59" fillId="74" borderId="4521">
      <alignment horizontal="left" vertical="center" wrapText="1"/>
    </xf>
    <xf numFmtId="323" fontId="3" fillId="23" borderId="4971" applyFill="0" applyBorder="0" applyAlignment="0">
      <alignment horizontal="centerContinuous"/>
    </xf>
    <xf numFmtId="233" fontId="35" fillId="0" borderId="5012">
      <alignment horizontal="right" vertical="center"/>
      <protection locked="0"/>
    </xf>
    <xf numFmtId="323" fontId="3" fillId="23" borderId="4982" applyFill="0" applyBorder="0" applyAlignment="0">
      <alignment horizontal="centerContinuous"/>
    </xf>
    <xf numFmtId="232" fontId="35" fillId="0" borderId="4975">
      <alignment horizontal="center" vertical="center"/>
      <protection locked="0"/>
    </xf>
    <xf numFmtId="232" fontId="35" fillId="0" borderId="4939">
      <alignment horizontal="right" vertical="center"/>
      <protection locked="0"/>
    </xf>
    <xf numFmtId="15" fontId="35" fillId="0" borderId="4986">
      <alignment horizontal="center" vertical="center"/>
      <protection locked="0"/>
    </xf>
    <xf numFmtId="4" fontId="27" fillId="19" borderId="4908" applyNumberFormat="0" applyProtection="0">
      <alignment horizontal="left" vertical="center" indent="1"/>
    </xf>
    <xf numFmtId="232" fontId="35" fillId="0" borderId="4939">
      <alignment horizontal="center" vertical="center"/>
      <protection locked="0"/>
    </xf>
    <xf numFmtId="0" fontId="115" fillId="18" borderId="4501" applyProtection="0">
      <alignment horizontal="right"/>
      <protection locked="0"/>
    </xf>
    <xf numFmtId="323" fontId="3" fillId="23" borderId="4875" applyFill="0" applyBorder="0" applyAlignment="0">
      <alignment horizontal="centerContinuous"/>
    </xf>
    <xf numFmtId="232" fontId="35" fillId="0" borderId="4975">
      <alignment horizontal="center" vertical="center"/>
      <protection locked="0"/>
    </xf>
    <xf numFmtId="233" fontId="35" fillId="0" borderId="4975">
      <alignment horizontal="right" vertical="center"/>
      <protection locked="0"/>
    </xf>
    <xf numFmtId="240" fontId="26" fillId="0" borderId="4984" applyFill="0"/>
    <xf numFmtId="233" fontId="35" fillId="0" borderId="4903">
      <alignment horizontal="right" vertical="center"/>
      <protection locked="0"/>
    </xf>
    <xf numFmtId="237" fontId="35" fillId="0" borderId="4903">
      <alignment horizontal="right" vertical="center"/>
      <protection locked="0"/>
    </xf>
    <xf numFmtId="236" fontId="35" fillId="0" borderId="4903">
      <alignment horizontal="center" vertical="center"/>
      <protection locked="0"/>
    </xf>
    <xf numFmtId="234" fontId="35" fillId="0" borderId="4903">
      <alignment horizontal="center" vertical="center"/>
      <protection locked="0"/>
    </xf>
    <xf numFmtId="15" fontId="35" fillId="0" borderId="4903">
      <alignment horizontal="center" vertical="center"/>
      <protection locked="0"/>
    </xf>
    <xf numFmtId="232" fontId="35" fillId="0" borderId="4903">
      <alignment horizontal="center" vertical="center"/>
      <protection locked="0"/>
    </xf>
    <xf numFmtId="0" fontId="103" fillId="38" borderId="5000"/>
    <xf numFmtId="236" fontId="35" fillId="0" borderId="4986">
      <alignment horizontal="center" vertical="center"/>
      <protection locked="0"/>
    </xf>
    <xf numFmtId="1" fontId="3" fillId="1" borderId="5005">
      <protection locked="0"/>
    </xf>
    <xf numFmtId="237" fontId="35" fillId="0" borderId="4975">
      <alignment horizontal="right" vertical="center"/>
      <protection locked="0"/>
    </xf>
    <xf numFmtId="0" fontId="148" fillId="0" borderId="4876" applyNumberFormat="0" applyAlignment="0" applyProtection="0">
      <alignment horizontal="left" vertical="center"/>
    </xf>
    <xf numFmtId="274" fontId="35" fillId="0" borderId="496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908" applyNumberFormat="0" applyProtection="0">
      <alignment horizontal="left" vertical="center" indent="1"/>
    </xf>
    <xf numFmtId="0" fontId="85" fillId="0" borderId="4990"/>
    <xf numFmtId="0" fontId="148" fillId="0" borderId="4972" applyNumberFormat="0" applyAlignment="0" applyProtection="0">
      <alignment horizontal="left" vertical="center"/>
    </xf>
    <xf numFmtId="0" fontId="103" fillId="38" borderId="4964"/>
    <xf numFmtId="234" fontId="35" fillId="0" borderId="4952">
      <alignment horizontal="right" vertical="center"/>
      <protection locked="0"/>
    </xf>
    <xf numFmtId="1" fontId="3" fillId="1" borderId="4897">
      <protection locked="0"/>
    </xf>
    <xf numFmtId="237" fontId="35" fillId="0" borderId="4952">
      <alignment horizontal="right" vertical="center"/>
      <protection locked="0"/>
    </xf>
    <xf numFmtId="49" fontId="36" fillId="0" borderId="4514"/>
    <xf numFmtId="0" fontId="35" fillId="0" borderId="4952">
      <alignment vertical="center"/>
      <protection locked="0"/>
    </xf>
    <xf numFmtId="15" fontId="35" fillId="0" borderId="4952">
      <alignment horizontal="center" vertical="center"/>
      <protection locked="0"/>
    </xf>
    <xf numFmtId="232" fontId="35" fillId="0" borderId="4952">
      <alignment horizontal="center" vertical="center"/>
      <protection locked="0"/>
    </xf>
    <xf numFmtId="0" fontId="95" fillId="0" borderId="4951" applyNumberFormat="0" applyFill="0" applyAlignment="0" applyProtection="0"/>
    <xf numFmtId="236" fontId="35" fillId="0" borderId="4999">
      <alignment horizontal="right" vertical="center"/>
      <protection locked="0"/>
    </xf>
    <xf numFmtId="311" fontId="219" fillId="0" borderId="4898" applyBorder="0">
      <protection locked="0"/>
    </xf>
    <xf numFmtId="234" fontId="35" fillId="0" borderId="4999">
      <alignment horizontal="center" vertical="center"/>
      <protection locked="0"/>
    </xf>
    <xf numFmtId="232" fontId="35" fillId="0" borderId="4975">
      <alignment horizontal="right" vertical="center"/>
      <protection locked="0"/>
    </xf>
    <xf numFmtId="0" fontId="95" fillId="0" borderId="4974" applyNumberFormat="0" applyFill="0" applyAlignment="0" applyProtection="0"/>
    <xf numFmtId="4" fontId="27" fillId="19" borderId="4991" applyNumberFormat="0" applyProtection="0">
      <alignment horizontal="left" vertical="center" indent="1"/>
    </xf>
    <xf numFmtId="233" fontId="35" fillId="0" borderId="4939">
      <alignment horizontal="right" vertical="center"/>
      <protection locked="0"/>
    </xf>
    <xf numFmtId="232" fontId="35" fillId="0" borderId="4939">
      <alignment horizontal="right" vertical="center"/>
      <protection locked="0"/>
    </xf>
    <xf numFmtId="236" fontId="35" fillId="0" borderId="4939">
      <alignment horizontal="center" vertical="center"/>
      <protection locked="0"/>
    </xf>
    <xf numFmtId="234" fontId="35" fillId="0" borderId="4939">
      <alignment horizontal="center" vertical="center"/>
      <protection locked="0"/>
    </xf>
    <xf numFmtId="1" fontId="3" fillId="1" borderId="4921">
      <protection locked="0"/>
    </xf>
    <xf numFmtId="0" fontId="95" fillId="0" borderId="4985" applyNumberFormat="0" applyFill="0" applyAlignment="0" applyProtection="0"/>
    <xf numFmtId="0" fontId="148" fillId="0" borderId="4542">
      <alignment horizontal="left" vertical="center"/>
    </xf>
    <xf numFmtId="234" fontId="35" fillId="0" borderId="4986">
      <alignment horizontal="center" vertical="center"/>
      <protection locked="0"/>
    </xf>
    <xf numFmtId="237" fontId="35" fillId="0" borderId="4999">
      <alignment horizontal="right" vertical="center"/>
      <protection locked="0"/>
    </xf>
    <xf numFmtId="0" fontId="110" fillId="43" borderId="4494" applyNumberFormat="0" applyFont="0" applyAlignment="0" applyProtection="0"/>
    <xf numFmtId="244" fontId="85" fillId="0" borderId="4977"/>
    <xf numFmtId="168" fontId="3" fillId="8" borderId="4494" applyNumberFormat="0" applyFont="0" applyBorder="0" applyAlignment="0" applyProtection="0"/>
    <xf numFmtId="0" fontId="103" fillId="38" borderId="4976"/>
    <xf numFmtId="236" fontId="35" fillId="0" borderId="4975">
      <alignment horizontal="right" vertical="center"/>
      <protection locked="0"/>
    </xf>
    <xf numFmtId="233" fontId="35" fillId="0" borderId="4975">
      <alignment horizontal="right" vertical="center"/>
      <protection locked="0"/>
    </xf>
    <xf numFmtId="237" fontId="35" fillId="0" borderId="4975">
      <alignment horizontal="right" vertical="center"/>
      <protection locked="0"/>
    </xf>
    <xf numFmtId="232" fontId="35" fillId="0" borderId="4975">
      <alignment horizontal="right" vertical="center"/>
      <protection locked="0"/>
    </xf>
    <xf numFmtId="0" fontId="35" fillId="0" borderId="4975">
      <alignment vertical="center"/>
      <protection locked="0"/>
    </xf>
    <xf numFmtId="236" fontId="35" fillId="0" borderId="4975">
      <alignment horizontal="center" vertical="center"/>
      <protection locked="0"/>
    </xf>
    <xf numFmtId="235" fontId="35" fillId="0" borderId="4975">
      <alignment horizontal="center" vertical="center"/>
      <protection locked="0"/>
    </xf>
    <xf numFmtId="15" fontId="35" fillId="0" borderId="4975">
      <alignment horizontal="center" vertical="center"/>
      <protection locked="0"/>
    </xf>
    <xf numFmtId="0" fontId="85" fillId="0" borderId="4883"/>
    <xf numFmtId="232" fontId="35" fillId="0" borderId="4975">
      <alignment horizontal="center" vertical="center"/>
      <protection locked="0"/>
    </xf>
    <xf numFmtId="175" fontId="3" fillId="9" borderId="4542" applyNumberFormat="0" applyFont="0" applyBorder="0" applyAlignment="0">
      <alignment horizontal="centerContinuous"/>
    </xf>
    <xf numFmtId="274" fontId="35" fillId="0" borderId="4978"/>
    <xf numFmtId="244" fontId="85" fillId="0" borderId="4977"/>
    <xf numFmtId="235" fontId="35" fillId="0" borderId="4975">
      <alignment horizontal="right" vertical="center"/>
      <protection locked="0"/>
    </xf>
    <xf numFmtId="234" fontId="35" fillId="0" borderId="4975">
      <alignment horizontal="right" vertical="center"/>
      <protection locked="0"/>
    </xf>
    <xf numFmtId="233" fontId="35" fillId="0" borderId="4975">
      <alignment horizontal="right" vertical="center"/>
      <protection locked="0"/>
    </xf>
    <xf numFmtId="232" fontId="35" fillId="0" borderId="4975">
      <alignment horizontal="right" vertical="center"/>
      <protection locked="0"/>
    </xf>
    <xf numFmtId="0" fontId="35" fillId="0" borderId="4975">
      <alignment vertical="center"/>
      <protection locked="0"/>
    </xf>
    <xf numFmtId="236" fontId="35" fillId="0" borderId="4975">
      <alignment horizontal="center" vertical="center"/>
      <protection locked="0"/>
    </xf>
    <xf numFmtId="233" fontId="35" fillId="0" borderId="4975">
      <alignment horizontal="center" vertical="center"/>
      <protection locked="0"/>
    </xf>
    <xf numFmtId="1" fontId="3" fillId="1" borderId="4945">
      <protection locked="0"/>
    </xf>
    <xf numFmtId="185" fontId="47" fillId="57" borderId="4494" applyFont="0" applyFill="0" applyBorder="0" applyAlignment="0" applyProtection="0">
      <protection locked="0"/>
    </xf>
    <xf numFmtId="323" fontId="3" fillId="23" borderId="4899" applyFill="0" applyBorder="0" applyAlignment="0">
      <alignment horizontal="centerContinuous"/>
    </xf>
    <xf numFmtId="311" fontId="219" fillId="0" borderId="4994" applyBorder="0">
      <protection locked="0"/>
    </xf>
    <xf numFmtId="0" fontId="148" fillId="0" borderId="4900" applyNumberFormat="0" applyAlignment="0" applyProtection="0">
      <alignment horizontal="left" vertical="center"/>
    </xf>
    <xf numFmtId="0" fontId="85" fillId="0" borderId="4979"/>
    <xf numFmtId="172" fontId="55" fillId="9" borderId="4494">
      <alignment horizontal="right"/>
      <protection locked="0"/>
    </xf>
    <xf numFmtId="274" fontId="35" fillId="0" borderId="4978"/>
    <xf numFmtId="244" fontId="85" fillId="0" borderId="4977"/>
    <xf numFmtId="0" fontId="148" fillId="0" borderId="4924" applyNumberFormat="0" applyAlignment="0" applyProtection="0">
      <alignment horizontal="left" vertical="center"/>
    </xf>
    <xf numFmtId="236" fontId="35" fillId="0" borderId="4975">
      <alignment horizontal="right" vertical="center"/>
      <protection locked="0"/>
    </xf>
    <xf numFmtId="235" fontId="35" fillId="0" borderId="4975">
      <alignment horizontal="right" vertical="center"/>
      <protection locked="0"/>
    </xf>
    <xf numFmtId="234" fontId="35" fillId="0" borderId="4975">
      <alignment horizontal="right" vertical="center"/>
      <protection locked="0"/>
    </xf>
    <xf numFmtId="232" fontId="35" fillId="0" borderId="4975">
      <alignment horizontal="right" vertical="center"/>
      <protection locked="0"/>
    </xf>
    <xf numFmtId="236" fontId="35" fillId="0" borderId="4975">
      <alignment horizontal="center" vertical="center"/>
      <protection locked="0"/>
    </xf>
    <xf numFmtId="235" fontId="35" fillId="0" borderId="4975">
      <alignment horizontal="center" vertical="center"/>
      <protection locked="0"/>
    </xf>
    <xf numFmtId="15" fontId="35" fillId="0" borderId="4975">
      <alignment horizontal="center" vertical="center"/>
      <protection locked="0"/>
    </xf>
    <xf numFmtId="232" fontId="35" fillId="0" borderId="4975">
      <alignment horizontal="center" vertical="center"/>
      <protection locked="0"/>
    </xf>
    <xf numFmtId="0" fontId="95" fillId="0" borderId="4974" applyNumberFormat="0" applyFill="0" applyAlignment="0" applyProtection="0"/>
    <xf numFmtId="233" fontId="35" fillId="0" borderId="4986">
      <alignment horizontal="right" vertical="center"/>
      <protection locked="0"/>
    </xf>
    <xf numFmtId="0" fontId="35" fillId="0" borderId="4986">
      <alignment vertical="center"/>
      <protection locked="0"/>
    </xf>
    <xf numFmtId="274" fontId="35" fillId="0" borderId="4978"/>
    <xf numFmtId="234" fontId="35" fillId="0" borderId="4999">
      <alignment horizontal="right" vertical="center"/>
      <protection locked="0"/>
    </xf>
    <xf numFmtId="0" fontId="103" fillId="38" borderId="4976"/>
    <xf numFmtId="15" fontId="35" fillId="0" borderId="4999">
      <alignment horizontal="center" vertical="center"/>
      <protection locked="0"/>
    </xf>
    <xf numFmtId="235" fontId="35" fillId="0" borderId="4975">
      <alignment horizontal="right" vertical="center"/>
      <protection locked="0"/>
    </xf>
    <xf numFmtId="234" fontId="35" fillId="0" borderId="4975">
      <alignment horizontal="right" vertical="center"/>
      <protection locked="0"/>
    </xf>
    <xf numFmtId="237" fontId="35" fillId="0" borderId="4975">
      <alignment horizontal="right" vertical="center"/>
      <protection locked="0"/>
    </xf>
    <xf numFmtId="236" fontId="35" fillId="0" borderId="4975">
      <alignment horizontal="center" vertical="center"/>
      <protection locked="0"/>
    </xf>
    <xf numFmtId="235" fontId="35" fillId="0" borderId="4975">
      <alignment horizontal="center" vertical="center"/>
      <protection locked="0"/>
    </xf>
    <xf numFmtId="233" fontId="35" fillId="0" borderId="4975">
      <alignment horizontal="center" vertical="center"/>
      <protection locked="0"/>
    </xf>
    <xf numFmtId="323" fontId="3" fillId="23" borderId="4947" applyFill="0" applyBorder="0" applyAlignment="0">
      <alignment horizontal="centerContinuous"/>
    </xf>
    <xf numFmtId="15" fontId="35" fillId="0" borderId="5478">
      <alignment horizontal="center" vertical="center"/>
      <protection locked="0"/>
    </xf>
    <xf numFmtId="175" fontId="3" fillId="9" borderId="4841" applyNumberFormat="0" applyFont="0" applyBorder="0" applyAlignment="0">
      <alignment horizontal="centerContinuous"/>
    </xf>
    <xf numFmtId="233" fontId="35" fillId="0" borderId="4986">
      <alignment horizontal="center" vertical="center"/>
      <protection locked="0"/>
    </xf>
    <xf numFmtId="235" fontId="35" fillId="0" borderId="4986">
      <alignment horizontal="right" vertical="center"/>
      <protection locked="0"/>
    </xf>
    <xf numFmtId="234" fontId="35" fillId="0" borderId="4986">
      <alignment horizontal="right" vertical="center"/>
      <protection locked="0"/>
    </xf>
    <xf numFmtId="233" fontId="35" fillId="0" borderId="4986">
      <alignment horizontal="right" vertical="center"/>
      <protection locked="0"/>
    </xf>
    <xf numFmtId="10" fontId="3" fillId="57" borderId="4494" applyNumberFormat="0" applyFont="0" applyBorder="0" applyAlignment="0" applyProtection="0">
      <protection locked="0"/>
    </xf>
    <xf numFmtId="233" fontId="35" fillId="0" borderId="4986">
      <alignment horizontal="center" vertical="center"/>
      <protection locked="0"/>
    </xf>
    <xf numFmtId="8" fontId="141" fillId="0" borderId="4509">
      <protection locked="0"/>
    </xf>
    <xf numFmtId="15" fontId="35" fillId="0" borderId="4986">
      <alignment horizontal="center" vertical="center"/>
      <protection locked="0"/>
    </xf>
    <xf numFmtId="0" fontId="95" fillId="0" borderId="4985" applyNumberFormat="0" applyFill="0" applyAlignment="0" applyProtection="0"/>
    <xf numFmtId="4" fontId="27" fillId="19" borderId="4991" applyNumberFormat="0" applyProtection="0">
      <alignment horizontal="left" vertical="center" indent="1"/>
    </xf>
    <xf numFmtId="274" fontId="35" fillId="0" borderId="5002"/>
    <xf numFmtId="244" fontId="85" fillId="0" borderId="5001"/>
    <xf numFmtId="234" fontId="35" fillId="0" borderId="4999">
      <alignment horizontal="right" vertical="center"/>
      <protection locked="0"/>
    </xf>
    <xf numFmtId="234" fontId="35" fillId="0" borderId="4999">
      <alignment horizontal="center" vertical="center"/>
      <protection locked="0"/>
    </xf>
    <xf numFmtId="233" fontId="35" fillId="0" borderId="4999">
      <alignment horizontal="center" vertical="center"/>
      <protection locked="0"/>
    </xf>
    <xf numFmtId="1" fontId="3" fillId="1" borderId="4981">
      <protection locked="0"/>
    </xf>
    <xf numFmtId="311" fontId="219" fillId="0" borderId="4992" applyBorder="0">
      <protection locked="0"/>
    </xf>
    <xf numFmtId="274" fontId="35" fillId="0" borderId="4882"/>
    <xf numFmtId="240" fontId="26" fillId="0" borderId="4686" applyFill="0"/>
    <xf numFmtId="1" fontId="3" fillId="1" borderId="4993">
      <protection locked="0"/>
    </xf>
    <xf numFmtId="0" fontId="118" fillId="21" borderId="4494"/>
    <xf numFmtId="274" fontId="35" fillId="0" borderId="4930"/>
    <xf numFmtId="240" fontId="26" fillId="0" borderId="4925" applyFill="0"/>
    <xf numFmtId="49" fontId="100" fillId="47" borderId="4494">
      <alignment horizontal="center"/>
    </xf>
    <xf numFmtId="271" fontId="115" fillId="18" borderId="4501">
      <alignment horizontal="right"/>
    </xf>
    <xf numFmtId="202" fontId="115" fillId="18" borderId="4501">
      <alignment horizontal="right"/>
      <protection hidden="1"/>
    </xf>
    <xf numFmtId="270" fontId="115" fillId="46" borderId="4501">
      <protection hidden="1"/>
    </xf>
    <xf numFmtId="269" fontId="115" fillId="45" borderId="4501">
      <protection hidden="1"/>
    </xf>
    <xf numFmtId="3" fontId="217" fillId="10" borderId="4819" applyBorder="0">
      <alignment vertical="center"/>
    </xf>
    <xf numFmtId="240" fontId="26" fillId="0" borderId="4997" applyFill="0"/>
    <xf numFmtId="244" fontId="85" fillId="0" borderId="4881"/>
    <xf numFmtId="0" fontId="104" fillId="43" borderId="4494" applyProtection="0"/>
    <xf numFmtId="0" fontId="103" fillId="38" borderId="4976"/>
    <xf numFmtId="0" fontId="103" fillId="38" borderId="4880"/>
    <xf numFmtId="236" fontId="35" fillId="0" borderId="4927">
      <alignment horizontal="center" vertical="center"/>
      <protection locked="0"/>
    </xf>
    <xf numFmtId="235" fontId="35" fillId="0" borderId="4927">
      <alignment horizontal="center" vertical="center"/>
      <protection locked="0"/>
    </xf>
    <xf numFmtId="15" fontId="35" fillId="0" borderId="4927">
      <alignment horizontal="center" vertical="center"/>
      <protection locked="0"/>
    </xf>
    <xf numFmtId="0" fontId="95" fillId="0" borderId="4926" applyNumberFormat="0" applyFill="0" applyAlignment="0" applyProtection="0"/>
    <xf numFmtId="0" fontId="104" fillId="43" borderId="4494" applyProtection="0"/>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235" fontId="35" fillId="0" borderId="4975">
      <alignment horizontal="right" vertical="center"/>
      <protection locked="0"/>
    </xf>
    <xf numFmtId="233" fontId="35" fillId="0" borderId="4975">
      <alignment horizontal="right" vertical="center"/>
      <protection locked="0"/>
    </xf>
    <xf numFmtId="232" fontId="35" fillId="0" borderId="4975">
      <alignment horizontal="right" vertical="center"/>
      <protection locked="0"/>
    </xf>
    <xf numFmtId="233" fontId="35" fillId="0" borderId="4975">
      <alignment horizontal="center" vertical="center"/>
      <protection locked="0"/>
    </xf>
    <xf numFmtId="244" fontId="85" fillId="0" borderId="4988"/>
    <xf numFmtId="233" fontId="35" fillId="0" borderId="4986">
      <alignment horizontal="center" vertical="center"/>
      <protection locked="0"/>
    </xf>
    <xf numFmtId="233" fontId="35" fillId="0" borderId="4903">
      <alignment horizontal="right" vertical="center"/>
      <protection locked="0"/>
    </xf>
    <xf numFmtId="236" fontId="35" fillId="0" borderId="4903">
      <alignment horizontal="center" vertical="center"/>
      <protection locked="0"/>
    </xf>
    <xf numFmtId="15" fontId="35" fillId="0" borderId="4903">
      <alignment horizontal="center" vertical="center"/>
      <protection locked="0"/>
    </xf>
    <xf numFmtId="232" fontId="35" fillId="0" borderId="4986">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4542"/>
    <xf numFmtId="3" fontId="79" fillId="10" borderId="4494" applyFont="0" applyAlignment="0" applyProtection="0"/>
    <xf numFmtId="0" fontId="88" fillId="0" borderId="4841"/>
    <xf numFmtId="0" fontId="95" fillId="0" borderId="4985" applyNumberFormat="0" applyFill="0" applyAlignment="0" applyProtection="0"/>
    <xf numFmtId="233"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3" fontId="35" fillId="0" borderId="4986">
      <alignment horizontal="right" vertical="center"/>
      <protection locked="0"/>
    </xf>
    <xf numFmtId="236"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6" fontId="35" fillId="0" borderId="4963">
      <alignment horizontal="right" vertical="center"/>
      <protection locked="0"/>
    </xf>
    <xf numFmtId="234" fontId="35" fillId="0" borderId="4986">
      <alignment horizontal="center" vertical="center"/>
      <protection locked="0"/>
    </xf>
    <xf numFmtId="235" fontId="35" fillId="0" borderId="4986">
      <alignment horizontal="center"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6" fontId="35" fillId="0" borderId="4986">
      <alignment horizontal="right" vertical="center"/>
      <protection locked="0"/>
    </xf>
    <xf numFmtId="0" fontId="95" fillId="0" borderId="4938" applyNumberFormat="0" applyFill="0" applyAlignment="0" applyProtection="0"/>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7"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240" fontId="26" fillId="0" borderId="5009" applyFill="0"/>
    <xf numFmtId="3" fontId="79" fillId="10" borderId="4494" applyFont="0" applyAlignment="0" applyProtection="0"/>
    <xf numFmtId="244" fontId="85" fillId="0" borderId="4941"/>
    <xf numFmtId="270" fontId="115" fillId="46" borderId="4800">
      <protection hidden="1"/>
    </xf>
    <xf numFmtId="240" fontId="26" fillId="0" borderId="4973" applyFill="0"/>
    <xf numFmtId="0" fontId="35" fillId="0" borderId="4501" applyNumberFormat="0" applyFill="0" applyAlignment="0" applyProtection="0"/>
    <xf numFmtId="0" fontId="95" fillId="0" borderId="4914" applyNumberFormat="0" applyFill="0" applyAlignment="0" applyProtection="0"/>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3" fontId="35" fillId="0" borderId="4915">
      <alignment horizontal="right" vertical="center"/>
      <protection locked="0"/>
    </xf>
    <xf numFmtId="235" fontId="35" fillId="0" borderId="4915">
      <alignment horizontal="right"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916"/>
    <xf numFmtId="8" fontId="141" fillId="0" borderId="4808">
      <protection locked="0"/>
    </xf>
    <xf numFmtId="0" fontId="103" fillId="38" borderId="4892"/>
    <xf numFmtId="0" fontId="104" fillId="43" borderId="4494" applyProtection="0"/>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6" fontId="35" fillId="0" borderId="4891">
      <alignment horizontal="center"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44" fontId="85" fillId="0" borderId="4893"/>
    <xf numFmtId="0" fontId="85" fillId="0" borderId="4990"/>
    <xf numFmtId="0" fontId="148" fillId="0" borderId="5008" applyNumberFormat="0" applyAlignment="0" applyProtection="0">
      <alignment horizontal="left" vertical="center"/>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92"/>
    <xf numFmtId="240" fontId="26" fillId="0" borderId="4937" applyFill="0"/>
    <xf numFmtId="274" fontId="35" fillId="0" borderId="4942"/>
    <xf numFmtId="0" fontId="103" fillId="38" borderId="4880"/>
    <xf numFmtId="244" fontId="85" fillId="0" borderId="4893"/>
    <xf numFmtId="0" fontId="148" fillId="0" borderId="4983" applyNumberFormat="0" applyAlignment="0" applyProtection="0">
      <alignment horizontal="left" vertical="center"/>
    </xf>
    <xf numFmtId="244" fontId="85" fillId="0" borderId="4881"/>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967"/>
    <xf numFmtId="9" fontId="36" fillId="71" borderId="4494" applyProtection="0">
      <alignment horizontal="right"/>
      <protection locked="0"/>
    </xf>
    <xf numFmtId="0" fontId="59" fillId="74" borderId="4820">
      <alignment horizontal="left" vertical="center" wrapText="1"/>
    </xf>
    <xf numFmtId="15" fontId="35" fillId="0" borderId="4999">
      <alignment horizontal="center" vertical="center"/>
      <protection locked="0"/>
    </xf>
    <xf numFmtId="233"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0" fontId="35" fillId="0" borderId="4999">
      <alignment vertical="center"/>
      <protection locked="0"/>
    </xf>
    <xf numFmtId="234" fontId="35" fillId="0" borderId="4999">
      <alignment horizontal="right" vertical="center"/>
      <protection locked="0"/>
    </xf>
    <xf numFmtId="232" fontId="35" fillId="0" borderId="5012">
      <alignment horizontal="center" vertical="center"/>
      <protection locked="0"/>
    </xf>
    <xf numFmtId="236" fontId="35" fillId="0" borderId="5012">
      <alignment horizontal="center" vertical="center"/>
      <protection locked="0"/>
    </xf>
    <xf numFmtId="0" fontId="35" fillId="0" borderId="4986">
      <alignment vertical="center"/>
      <protection locked="0"/>
    </xf>
    <xf numFmtId="236" fontId="35" fillId="0" borderId="4986">
      <alignment horizontal="right" vertical="center"/>
      <protection locked="0"/>
    </xf>
    <xf numFmtId="49" fontId="100" fillId="41" borderId="4494">
      <alignment horizontal="center"/>
    </xf>
    <xf numFmtId="0" fontId="103" fillId="38" borderId="4987"/>
    <xf numFmtId="0" fontId="104" fillId="43" borderId="4494" applyProtection="0"/>
    <xf numFmtId="0" fontId="85" fillId="0" borderId="4943"/>
    <xf numFmtId="309" fontId="156" fillId="6" borderId="4494"/>
    <xf numFmtId="8" fontId="141" fillId="0" borderId="4509">
      <protection locked="0"/>
    </xf>
    <xf numFmtId="0" fontId="148" fillId="0" borderId="4960" applyNumberFormat="0" applyAlignment="0" applyProtection="0">
      <alignment horizontal="left" vertical="center"/>
    </xf>
    <xf numFmtId="0" fontId="85" fillId="0" borderId="4990"/>
    <xf numFmtId="240" fontId="26" fillId="0" borderId="4889" applyFill="0"/>
    <xf numFmtId="274" fontId="35" fillId="0" borderId="4894"/>
    <xf numFmtId="311" fontId="219" fillId="0" borderId="4992" applyBorder="0">
      <protection locked="0"/>
    </xf>
    <xf numFmtId="4" fontId="27" fillId="19" borderId="4991" applyNumberFormat="0" applyProtection="0">
      <alignment horizontal="left" vertical="center" indent="1"/>
    </xf>
    <xf numFmtId="0" fontId="95" fillId="0" borderId="4985" applyNumberFormat="0" applyFill="0" applyAlignment="0" applyProtection="0"/>
    <xf numFmtId="15" fontId="35" fillId="0" borderId="4986">
      <alignment horizontal="center" vertical="center"/>
      <protection locked="0"/>
    </xf>
    <xf numFmtId="233"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3" fontId="35" fillId="0" borderId="4986">
      <alignment horizontal="right" vertical="center"/>
      <protection locked="0"/>
    </xf>
    <xf numFmtId="235" fontId="35" fillId="0" borderId="4986">
      <alignment horizontal="right" vertical="center"/>
      <protection locked="0"/>
    </xf>
    <xf numFmtId="240" fontId="26" fillId="0" borderId="4686" applyFill="0"/>
    <xf numFmtId="274" fontId="35" fillId="0" borderId="4882"/>
    <xf numFmtId="0" fontId="103" fillId="38" borderId="4987"/>
    <xf numFmtId="244" fontId="85" fillId="0" borderId="4988"/>
    <xf numFmtId="274" fontId="35" fillId="0" borderId="4989"/>
    <xf numFmtId="0" fontId="85" fillId="0" borderId="4990"/>
    <xf numFmtId="0" fontId="63" fillId="0" borderId="4494">
      <alignment horizontal="centerContinuous"/>
    </xf>
    <xf numFmtId="0" fontId="85" fillId="0" borderId="5016"/>
    <xf numFmtId="0" fontId="92" fillId="0" borderId="4800" applyNumberFormat="0" applyFill="0" applyBorder="0" applyAlignment="0" applyProtection="0"/>
    <xf numFmtId="232" fontId="35" fillId="0" borderId="4986">
      <alignment horizontal="center" vertical="center"/>
      <protection locked="0"/>
    </xf>
    <xf numFmtId="234" fontId="35" fillId="0" borderId="4986">
      <alignment horizontal="center" vertical="center"/>
      <protection locked="0"/>
    </xf>
    <xf numFmtId="237" fontId="35" fillId="0" borderId="4986">
      <alignment horizontal="right" vertical="center"/>
      <protection locked="0"/>
    </xf>
    <xf numFmtId="0" fontId="85" fillId="0" borderId="4919"/>
    <xf numFmtId="168" fontId="3" fillId="8" borderId="4494" applyNumberFormat="0" applyFont="0" applyBorder="0" applyAlignment="0" applyProtection="0"/>
    <xf numFmtId="323" fontId="3" fillId="23" borderId="4935" applyFill="0" applyBorder="0" applyAlignment="0">
      <alignment horizontal="centerContinuous"/>
    </xf>
    <xf numFmtId="0" fontId="85" fillId="0" borderId="4990"/>
    <xf numFmtId="0" fontId="35" fillId="0" borderId="4975">
      <alignment vertical="center"/>
      <protection locked="0"/>
    </xf>
    <xf numFmtId="234" fontId="35" fillId="0" borderId="4986">
      <alignment horizontal="right" vertical="center"/>
      <protection locked="0"/>
    </xf>
    <xf numFmtId="274" fontId="35" fillId="0" borderId="4978"/>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4999">
      <alignment horizontal="right" vertical="center"/>
      <protection locked="0"/>
    </xf>
    <xf numFmtId="309" fontId="156" fillId="6" borderId="4494"/>
    <xf numFmtId="175" fontId="3" fillId="9" borderId="4542" applyNumberFormat="0" applyFont="0" applyBorder="0" applyAlignment="0">
      <alignment horizontal="centerContinuous"/>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0" fontId="35" fillId="0" borderId="4975">
      <alignment vertical="center"/>
      <protection locked="0"/>
    </xf>
    <xf numFmtId="237" fontId="35" fillId="0" borderId="4975">
      <alignment horizontal="right" vertical="center"/>
      <protection locked="0"/>
    </xf>
    <xf numFmtId="0" fontId="85" fillId="0" borderId="4895"/>
    <xf numFmtId="237"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311" fontId="219" fillId="0" borderId="4934" applyBorder="0">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323" fontId="3" fillId="23" borderId="4911" applyFill="0" applyBorder="0" applyAlignment="0">
      <alignment horizontal="centerContinuous"/>
    </xf>
    <xf numFmtId="233" fontId="35" fillId="0" borderId="4963">
      <alignment horizontal="right" vertical="center"/>
      <protection locked="0"/>
    </xf>
    <xf numFmtId="234" fontId="35" fillId="0" borderId="4963">
      <alignment horizontal="right" vertical="center"/>
      <protection locked="0"/>
    </xf>
    <xf numFmtId="1" fontId="3" fillId="1" borderId="4933">
      <protection locked="0"/>
    </xf>
    <xf numFmtId="244" fontId="85" fillId="0" borderId="4965"/>
    <xf numFmtId="311" fontId="219" fillId="0" borderId="4958" applyBorder="0">
      <protection locked="0"/>
    </xf>
    <xf numFmtId="0" fontId="63" fillId="0" borderId="4494">
      <alignment horizontal="centerContinuous"/>
    </xf>
    <xf numFmtId="0" fontId="18" fillId="0" borderId="4800" applyNumberFormat="0" applyFill="0" applyBorder="0" applyAlignment="0" applyProtection="0"/>
    <xf numFmtId="234"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4" fontId="35" fillId="0" borderId="4963">
      <alignment horizontal="right" vertical="center"/>
      <protection locked="0"/>
    </xf>
    <xf numFmtId="0" fontId="103" fillId="38" borderId="4964"/>
    <xf numFmtId="244" fontId="85" fillId="0" borderId="4988"/>
    <xf numFmtId="202" fontId="115" fillId="18" borderId="4800">
      <alignment horizontal="right"/>
      <protection hidden="1"/>
    </xf>
    <xf numFmtId="0" fontId="85" fillId="0" borderId="489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967"/>
    <xf numFmtId="236" fontId="35" fillId="0" borderId="4999">
      <alignment horizontal="center" vertical="center"/>
      <protection locked="0"/>
    </xf>
    <xf numFmtId="232" fontId="35" fillId="0" borderId="4999">
      <alignment horizontal="right" vertical="center"/>
      <protection locked="0"/>
    </xf>
    <xf numFmtId="175" fontId="46" fillId="0" borderId="4494"/>
    <xf numFmtId="234" fontId="35" fillId="0" borderId="4986">
      <alignment horizontal="center" vertical="center"/>
      <protection locked="0"/>
    </xf>
    <xf numFmtId="4" fontId="27" fillId="19" borderId="4980" applyNumberFormat="0" applyProtection="0">
      <alignment horizontal="left" vertical="center" indent="1"/>
    </xf>
    <xf numFmtId="311" fontId="219" fillId="0" borderId="4958" applyBorder="0">
      <protection locked="0"/>
    </xf>
    <xf numFmtId="232" fontId="35" fillId="0" borderId="4975">
      <alignment horizontal="center" vertical="center"/>
      <protection locked="0"/>
    </xf>
    <xf numFmtId="9" fontId="36" fillId="71" borderId="4494" applyProtection="0">
      <alignment horizontal="right"/>
      <protection locked="0"/>
    </xf>
    <xf numFmtId="4" fontId="27" fillId="19" borderId="4944" applyNumberFormat="0" applyProtection="0">
      <alignment horizontal="left" vertical="center" indent="1"/>
    </xf>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1" fontId="3" fillId="1" borderId="4909">
      <protection locked="0"/>
    </xf>
    <xf numFmtId="235" fontId="35" fillId="0" borderId="4939">
      <alignment horizontal="center" vertical="center"/>
      <protection locked="0"/>
    </xf>
    <xf numFmtId="0" fontId="103" fillId="38" borderId="4940"/>
    <xf numFmtId="274" fontId="35" fillId="0" borderId="4942"/>
    <xf numFmtId="0" fontId="85" fillId="0" borderId="4943"/>
    <xf numFmtId="234" fontId="35" fillId="0" borderId="4986">
      <alignment horizontal="center" vertical="center"/>
      <protection locked="0"/>
    </xf>
    <xf numFmtId="0" fontId="85" fillId="0" borderId="4979"/>
    <xf numFmtId="237" fontId="35" fillId="0" borderId="4963">
      <alignment horizontal="right" vertical="center"/>
      <protection locked="0"/>
    </xf>
    <xf numFmtId="0" fontId="95" fillId="0" borderId="4938" applyNumberFormat="0" applyFill="0" applyAlignment="0" applyProtection="0"/>
    <xf numFmtId="0" fontId="85" fillId="0" borderId="4883"/>
    <xf numFmtId="232" fontId="35" fillId="0" borderId="4939">
      <alignment horizontal="center" vertical="center"/>
      <protection locked="0"/>
    </xf>
    <xf numFmtId="233" fontId="35" fillId="0" borderId="4939">
      <alignment horizontal="center" vertical="center"/>
      <protection locked="0"/>
    </xf>
    <xf numFmtId="235"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74" fontId="35" fillId="0" borderId="4966"/>
    <xf numFmtId="274" fontId="35" fillId="0" borderId="4942"/>
    <xf numFmtId="0" fontId="85" fillId="0" borderId="4943"/>
    <xf numFmtId="49" fontId="253" fillId="47" borderId="4494">
      <alignment horizontal="center"/>
    </xf>
    <xf numFmtId="0" fontId="85" fillId="0" borderId="4979"/>
    <xf numFmtId="15" fontId="35" fillId="0" borderId="4975">
      <alignment horizontal="center" vertical="center"/>
      <protection locked="0"/>
    </xf>
    <xf numFmtId="4" fontId="27" fillId="19" borderId="4950" applyNumberFormat="0" applyProtection="0">
      <alignment horizontal="left" vertical="center" indent="1"/>
    </xf>
    <xf numFmtId="236" fontId="35" fillId="0" borderId="4999">
      <alignment horizontal="center" vertical="center"/>
      <protection locked="0"/>
    </xf>
    <xf numFmtId="323" fontId="3" fillId="23" borderId="4887" applyFill="0" applyBorder="0" applyAlignment="0">
      <alignment horizontal="centerContinuous"/>
    </xf>
    <xf numFmtId="232" fontId="35" fillId="0" borderId="4903">
      <alignment horizontal="right" vertical="center"/>
      <protection locked="0"/>
    </xf>
    <xf numFmtId="236" fontId="35" fillId="0" borderId="4915">
      <alignment horizontal="center" vertical="center"/>
      <protection locked="0"/>
    </xf>
    <xf numFmtId="0" fontId="35" fillId="0" borderId="4915">
      <alignment vertical="center"/>
      <protection locked="0"/>
    </xf>
    <xf numFmtId="237" fontId="35" fillId="0" borderId="4915">
      <alignment horizontal="right" vertical="center"/>
      <protection locked="0"/>
    </xf>
    <xf numFmtId="233"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4919"/>
    <xf numFmtId="234" fontId="35" fillId="0" borderId="4939">
      <alignment horizontal="center" vertical="center"/>
      <protection locked="0"/>
    </xf>
    <xf numFmtId="244" fontId="85" fillId="0" borderId="4977"/>
    <xf numFmtId="237" fontId="35" fillId="0" borderId="4986">
      <alignment horizontal="right" vertical="center"/>
      <protection locked="0"/>
    </xf>
    <xf numFmtId="234" fontId="35" fillId="0" borderId="4975">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914" applyNumberFormat="0" applyFill="0" applyAlignment="0" applyProtection="0"/>
    <xf numFmtId="15" fontId="35" fillId="0" borderId="4915">
      <alignment horizontal="center" vertical="center"/>
      <protection locked="0"/>
    </xf>
    <xf numFmtId="233" fontId="35" fillId="0" borderId="4915">
      <alignment horizontal="center" vertical="center"/>
      <protection locked="0"/>
    </xf>
    <xf numFmtId="234"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7"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0" fontId="103" fillId="38" borderId="4916"/>
    <xf numFmtId="0" fontId="148" fillId="0" borderId="4876" applyNumberFormat="0" applyAlignment="0" applyProtection="0">
      <alignment horizontal="left" vertical="center"/>
    </xf>
    <xf numFmtId="236" fontId="35" fillId="0" borderId="4975">
      <alignment horizontal="center" vertical="center"/>
      <protection locked="0"/>
    </xf>
    <xf numFmtId="233" fontId="35" fillId="0" borderId="4975">
      <alignment horizontal="center" vertical="center"/>
      <protection locked="0"/>
    </xf>
    <xf numFmtId="323" fontId="3" fillId="23" borderId="4959" applyFill="0" applyBorder="0" applyAlignment="0">
      <alignment horizontal="centerContinuous"/>
    </xf>
    <xf numFmtId="236" fontId="35" fillId="0" borderId="4975">
      <alignment horizontal="center" vertical="center"/>
      <protection locked="0"/>
    </xf>
    <xf numFmtId="237" fontId="35" fillId="0" borderId="4939">
      <alignment horizontal="right" vertical="center"/>
      <protection locked="0"/>
    </xf>
    <xf numFmtId="15" fontId="35" fillId="0" borderId="4975">
      <alignment horizontal="center" vertical="center"/>
      <protection locked="0"/>
    </xf>
    <xf numFmtId="4" fontId="27" fillId="19" borderId="4991" applyNumberFormat="0" applyProtection="0">
      <alignment horizontal="left" vertical="center" indent="1"/>
    </xf>
    <xf numFmtId="0" fontId="103" fillId="38" borderId="4953"/>
    <xf numFmtId="323" fontId="3" fillId="23" borderId="4875" applyFill="0" applyBorder="0" applyAlignment="0">
      <alignment horizontal="centerContinuous"/>
    </xf>
    <xf numFmtId="235" fontId="35" fillId="0" borderId="4903">
      <alignment horizontal="right" vertical="center"/>
      <protection locked="0"/>
    </xf>
    <xf numFmtId="237" fontId="35" fillId="0" borderId="5012">
      <alignment horizontal="right" vertical="center"/>
      <protection locked="0"/>
    </xf>
    <xf numFmtId="232" fontId="35" fillId="0" borderId="4986">
      <alignment horizontal="right" vertical="center"/>
      <protection locked="0"/>
    </xf>
    <xf numFmtId="232" fontId="35" fillId="0" borderId="4975">
      <alignment horizontal="right" vertical="center"/>
      <protection locked="0"/>
    </xf>
    <xf numFmtId="232" fontId="35" fillId="0" borderId="4986">
      <alignment horizontal="center" vertical="center"/>
      <protection locked="0"/>
    </xf>
    <xf numFmtId="311" fontId="219" fillId="0" borderId="4886" applyBorder="0">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6" fontId="35" fillId="0" borderId="4891">
      <alignment horizontal="center" vertical="center"/>
      <protection locked="0"/>
    </xf>
    <xf numFmtId="232" fontId="35" fillId="0" borderId="4891">
      <alignment horizontal="right" vertical="center"/>
      <protection locked="0"/>
    </xf>
    <xf numFmtId="237"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1" fontId="3" fillId="1" borderId="4885">
      <protection locked="0"/>
    </xf>
    <xf numFmtId="0" fontId="103" fillId="38" borderId="4892"/>
    <xf numFmtId="311" fontId="219" fillId="0" borderId="4886" applyBorder="0">
      <protection locked="0"/>
    </xf>
    <xf numFmtId="234" fontId="35" fillId="0" borderId="5012">
      <alignment horizontal="right" vertical="center"/>
      <protection locked="0"/>
    </xf>
    <xf numFmtId="232" fontId="35" fillId="0" borderId="4975">
      <alignment horizontal="right" vertical="center"/>
      <protection locked="0"/>
    </xf>
    <xf numFmtId="234" fontId="35" fillId="0" borderId="4986">
      <alignment horizontal="center" vertical="center"/>
      <protection locked="0"/>
    </xf>
    <xf numFmtId="0" fontId="88" fillId="0" borderId="4542"/>
    <xf numFmtId="237" fontId="35" fillId="0" borderId="4915">
      <alignment horizontal="right" vertical="center"/>
      <protection locked="0"/>
    </xf>
    <xf numFmtId="234" fontId="35" fillId="0" borderId="4915">
      <alignment horizontal="right" vertical="center"/>
      <protection locked="0"/>
    </xf>
    <xf numFmtId="236" fontId="35" fillId="0" borderId="4915">
      <alignment horizontal="right"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4" fontId="35" fillId="0" borderId="4891">
      <alignment horizontal="right" vertical="center"/>
      <protection locked="0"/>
    </xf>
    <xf numFmtId="0" fontId="103" fillId="38" borderId="4892"/>
    <xf numFmtId="244" fontId="85" fillId="0" borderId="4893"/>
    <xf numFmtId="274" fontId="35" fillId="0" borderId="4918"/>
    <xf numFmtId="4" fontId="27" fillId="19" borderId="5004" applyNumberFormat="0" applyProtection="0">
      <alignment horizontal="left" vertical="center" indent="1"/>
    </xf>
    <xf numFmtId="311" fontId="219" fillId="0" borderId="4992" applyBorder="0">
      <protection locked="0"/>
    </xf>
    <xf numFmtId="274" fontId="35" fillId="0" borderId="4894"/>
    <xf numFmtId="232" fontId="35" fillId="0" borderId="4986">
      <alignment horizontal="center" vertical="center"/>
      <protection locked="0"/>
    </xf>
    <xf numFmtId="233" fontId="35" fillId="0" borderId="4975">
      <alignment horizontal="center" vertical="center"/>
      <protection locked="0"/>
    </xf>
    <xf numFmtId="274" fontId="35" fillId="0" borderId="4989"/>
    <xf numFmtId="311" fontId="219" fillId="0" borderId="4970" applyBorder="0">
      <protection locked="0"/>
    </xf>
    <xf numFmtId="0" fontId="147" fillId="10" borderId="4494">
      <alignment horizontal="right"/>
    </xf>
    <xf numFmtId="235" fontId="35" fillId="0" borderId="4963">
      <alignment horizontal="right" vertical="center"/>
      <protection locked="0"/>
    </xf>
    <xf numFmtId="235" fontId="35" fillId="0" borderId="4975">
      <alignment horizontal="right" vertical="center"/>
      <protection locked="0"/>
    </xf>
    <xf numFmtId="233" fontId="35" fillId="0" borderId="4915">
      <alignment horizontal="center" vertical="center"/>
      <protection locked="0"/>
    </xf>
    <xf numFmtId="235" fontId="35" fillId="0" borderId="4939">
      <alignment horizontal="right" vertical="center"/>
      <protection locked="0"/>
    </xf>
    <xf numFmtId="8" fontId="141" fillId="0" borderId="4808">
      <protection locked="0"/>
    </xf>
    <xf numFmtId="0" fontId="95" fillId="0" borderId="4938" applyNumberFormat="0" applyFill="0" applyAlignment="0" applyProtection="0"/>
    <xf numFmtId="236" fontId="35" fillId="0" borderId="4952">
      <alignment horizontal="right" vertical="center"/>
      <protection locked="0"/>
    </xf>
    <xf numFmtId="0" fontId="35" fillId="0" borderId="4903">
      <alignment vertical="center"/>
      <protection locked="0"/>
    </xf>
    <xf numFmtId="232" fontId="35" fillId="0" borderId="4903">
      <alignment horizontal="center" vertical="center"/>
      <protection locked="0"/>
    </xf>
    <xf numFmtId="236" fontId="35" fillId="0" borderId="4903">
      <alignment horizontal="right" vertical="center"/>
      <protection locked="0"/>
    </xf>
    <xf numFmtId="4" fontId="27" fillId="19" borderId="4920" applyNumberFormat="0" applyProtection="0">
      <alignment horizontal="left" vertical="center" indent="1"/>
    </xf>
    <xf numFmtId="311" fontId="219" fillId="0" borderId="4874" applyBorder="0">
      <protection locked="0"/>
    </xf>
    <xf numFmtId="232" fontId="35" fillId="0" borderId="4915">
      <alignment horizontal="center" vertical="center"/>
      <protection locked="0"/>
    </xf>
    <xf numFmtId="236" fontId="35" fillId="0" borderId="4903">
      <alignment horizontal="center" vertical="center"/>
      <protection locked="0"/>
    </xf>
    <xf numFmtId="237" fontId="35" fillId="0" borderId="4999">
      <alignment horizontal="right" vertical="center"/>
      <protection locked="0"/>
    </xf>
    <xf numFmtId="202" fontId="115" fillId="18" borderId="4501">
      <alignment horizontal="right"/>
      <protection hidden="1"/>
    </xf>
    <xf numFmtId="1" fontId="3" fillId="1" borderId="4682">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244" fontId="85" fillId="0" borderId="4893"/>
    <xf numFmtId="274" fontId="35" fillId="0" borderId="4894"/>
    <xf numFmtId="0" fontId="148" fillId="0" borderId="4542">
      <alignment horizontal="left" vertical="center"/>
    </xf>
    <xf numFmtId="49" fontId="36" fillId="0" borderId="4514"/>
    <xf numFmtId="15" fontId="35" fillId="0" borderId="4963">
      <alignment horizontal="center" vertical="center"/>
      <protection locked="0"/>
    </xf>
    <xf numFmtId="0" fontId="85" fillId="0" borderId="4895"/>
    <xf numFmtId="0" fontId="92" fillId="0" borderId="4494" applyFill="0">
      <alignment horizontal="center" vertical="center"/>
    </xf>
    <xf numFmtId="311" fontId="219" fillId="0" borderId="4958" applyBorder="0">
      <protection locked="0"/>
    </xf>
    <xf numFmtId="311" fontId="219" fillId="0" borderId="4874" applyBorder="0">
      <protection locked="0"/>
    </xf>
    <xf numFmtId="240" fontId="26" fillId="0" borderId="4961" applyFill="0"/>
    <xf numFmtId="15" fontId="35" fillId="0" borderId="4986">
      <alignment horizontal="center" vertical="center"/>
      <protection locked="0"/>
    </xf>
    <xf numFmtId="232" fontId="35" fillId="0" borderId="4915">
      <alignment horizontal="right" vertical="center"/>
      <protection locked="0"/>
    </xf>
    <xf numFmtId="236" fontId="35" fillId="0" borderId="4891">
      <alignment horizontal="center" vertical="center"/>
      <protection locked="0"/>
    </xf>
    <xf numFmtId="237" fontId="35" fillId="0" borderId="4891">
      <alignment horizontal="right" vertical="center"/>
      <protection locked="0"/>
    </xf>
    <xf numFmtId="234" fontId="35" fillId="0" borderId="4891">
      <alignment horizontal="right" vertical="center"/>
      <protection locked="0"/>
    </xf>
    <xf numFmtId="244" fontId="85" fillId="0" borderId="4917"/>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244" fontId="85" fillId="0" borderId="4893"/>
    <xf numFmtId="0" fontId="85" fillId="0" borderId="4990"/>
    <xf numFmtId="323" fontId="3" fillId="23" borderId="4982" applyFill="0" applyBorder="0" applyAlignment="0">
      <alignment horizontal="centerContinuous"/>
    </xf>
    <xf numFmtId="274" fontId="35" fillId="0" borderId="4989"/>
    <xf numFmtId="274" fontId="35" fillId="0" borderId="4894"/>
    <xf numFmtId="271" fontId="115" fillId="18" borderId="4800">
      <alignment horizontal="right"/>
    </xf>
    <xf numFmtId="4" fontId="27" fillId="19" borderId="4980" applyNumberFormat="0" applyProtection="0">
      <alignment horizontal="left" vertical="center" indent="1"/>
    </xf>
    <xf numFmtId="235" fontId="35" fillId="0" borderId="4939">
      <alignment horizontal="right" vertical="center"/>
      <protection locked="0"/>
    </xf>
    <xf numFmtId="0" fontId="115" fillId="18" borderId="4800" applyProtection="0">
      <alignment horizontal="right"/>
      <protection locked="0"/>
    </xf>
    <xf numFmtId="4" fontId="27" fillId="19" borderId="4968" applyNumberFormat="0" applyProtection="0">
      <alignment horizontal="left" vertical="center" indent="1"/>
    </xf>
    <xf numFmtId="232" fontId="35" fillId="0" borderId="4963">
      <alignment horizontal="right" vertical="center"/>
      <protection locked="0"/>
    </xf>
    <xf numFmtId="244" fontId="85" fillId="0" borderId="4893"/>
    <xf numFmtId="0" fontId="85" fillId="0" borderId="4895"/>
    <xf numFmtId="235" fontId="35" fillId="0" borderId="4999">
      <alignment horizontal="center" vertical="center"/>
      <protection locked="0"/>
    </xf>
    <xf numFmtId="4" fontId="27" fillId="19" borderId="4884" applyNumberFormat="0" applyProtection="0">
      <alignment horizontal="left" vertical="center" indent="1"/>
    </xf>
    <xf numFmtId="0" fontId="92" fillId="0" borderId="4501" applyNumberFormat="0" applyFill="0" applyBorder="0" applyAlignment="0" applyProtection="0"/>
    <xf numFmtId="0" fontId="35" fillId="0" borderId="4903">
      <alignment vertical="center"/>
      <protection locked="0"/>
    </xf>
    <xf numFmtId="0" fontId="63" fillId="0" borderId="4494">
      <alignment horizontal="centerContinuous"/>
    </xf>
    <xf numFmtId="311" fontId="219" fillId="0" borderId="4886" applyBorder="0">
      <protection locked="0"/>
    </xf>
    <xf numFmtId="234" fontId="35" fillId="0" borderId="4915">
      <alignment horizontal="right" vertical="center"/>
      <protection locked="0"/>
    </xf>
    <xf numFmtId="3" fontId="217" fillId="10" borderId="4819" applyBorder="0">
      <alignment vertical="center"/>
    </xf>
    <xf numFmtId="244" fontId="85" fillId="0" borderId="4917"/>
    <xf numFmtId="233" fontId="35" fillId="0" borderId="4986">
      <alignment horizontal="center" vertical="center"/>
      <protection locked="0"/>
    </xf>
    <xf numFmtId="10" fontId="3" fillId="64" borderId="4494" applyNumberFormat="0" applyBorder="0" applyAlignment="0" applyProtection="0"/>
    <xf numFmtId="233" fontId="35" fillId="0" borderId="4903">
      <alignment horizontal="center" vertical="center"/>
      <protection locked="0"/>
    </xf>
    <xf numFmtId="236" fontId="35" fillId="0" borderId="4915">
      <alignment horizontal="right" vertical="center"/>
      <protection locked="0"/>
    </xf>
    <xf numFmtId="0" fontId="103" fillId="38" borderId="4976"/>
    <xf numFmtId="0" fontId="103" fillId="38" borderId="4940"/>
    <xf numFmtId="4" fontId="27" fillId="19" borderId="4884" applyNumberFormat="0" applyProtection="0">
      <alignment horizontal="left" vertical="center" indent="1"/>
    </xf>
    <xf numFmtId="234" fontId="35" fillId="0" borderId="4891">
      <alignment horizontal="center" vertical="center"/>
      <protection locked="0"/>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274" fontId="35" fillId="0" borderId="4882"/>
    <xf numFmtId="0" fontId="115" fillId="18" borderId="4800" applyProtection="0">
      <alignment horizontal="right"/>
      <protection locked="0"/>
    </xf>
    <xf numFmtId="0" fontId="95" fillId="0" borderId="4938" applyNumberFormat="0" applyFill="0" applyAlignment="0" applyProtection="0"/>
    <xf numFmtId="0" fontId="85" fillId="0" borderId="4883"/>
    <xf numFmtId="244" fontId="85" fillId="0" borderId="4917"/>
    <xf numFmtId="311" fontId="219" fillId="0" borderId="4874" applyBorder="0">
      <protection locked="0"/>
    </xf>
    <xf numFmtId="4" fontId="27" fillId="19" borderId="4884" applyNumberFormat="0" applyProtection="0">
      <alignment horizontal="left" vertical="center" indent="1"/>
    </xf>
    <xf numFmtId="234" fontId="35" fillId="0" borderId="4986">
      <alignment horizontal="right" vertical="center"/>
      <protection locked="0"/>
    </xf>
    <xf numFmtId="244" fontId="85" fillId="0" borderId="4988"/>
    <xf numFmtId="0" fontId="91" fillId="0" borderId="4501" applyNumberFormat="0" applyFill="0" applyBorder="0" applyAlignment="0" applyProtection="0"/>
    <xf numFmtId="235" fontId="35" fillId="0" borderId="4986">
      <alignment horizontal="center" vertical="center"/>
      <protection locked="0"/>
    </xf>
    <xf numFmtId="232" fontId="35" fillId="0" borderId="4891">
      <alignment horizontal="right" vertical="center"/>
      <protection locked="0"/>
    </xf>
    <xf numFmtId="235" fontId="35" fillId="0" borderId="4891">
      <alignment horizontal="center" vertical="center"/>
      <protection locked="0"/>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244" fontId="85" fillId="0" borderId="5001"/>
    <xf numFmtId="237" fontId="35" fillId="0" borderId="4999">
      <alignment horizontal="right" vertical="center"/>
      <protection locked="0"/>
    </xf>
    <xf numFmtId="0" fontId="103" fillId="38" borderId="5000"/>
    <xf numFmtId="235" fontId="35" fillId="0" borderId="4986">
      <alignment horizontal="center" vertical="center"/>
      <protection locked="0"/>
    </xf>
    <xf numFmtId="274" fontId="35" fillId="0" borderId="4882"/>
    <xf numFmtId="236" fontId="35" fillId="0" borderId="4963">
      <alignment horizontal="right" vertical="center"/>
      <protection locked="0"/>
    </xf>
    <xf numFmtId="235" fontId="35" fillId="0" borderId="4963">
      <alignment horizontal="right" vertical="center"/>
      <protection locked="0"/>
    </xf>
    <xf numFmtId="0" fontId="85" fillId="0" borderId="4883"/>
    <xf numFmtId="15" fontId="35" fillId="0" borderId="4939">
      <alignment horizontal="center" vertical="center"/>
      <protection locked="0"/>
    </xf>
    <xf numFmtId="236" fontId="35" fillId="0" borderId="4939">
      <alignment horizontal="right" vertical="center"/>
      <protection locked="0"/>
    </xf>
    <xf numFmtId="0" fontId="148" fillId="0" borderId="4888" applyNumberFormat="0" applyAlignment="0" applyProtection="0">
      <alignment horizontal="left" vertical="center"/>
    </xf>
    <xf numFmtId="236" fontId="35" fillId="0" borderId="4986">
      <alignment horizontal="center" vertical="center"/>
      <protection locked="0"/>
    </xf>
    <xf numFmtId="234" fontId="35" fillId="0" borderId="4986">
      <alignment horizontal="right" vertical="center"/>
      <protection locked="0"/>
    </xf>
    <xf numFmtId="175" fontId="43" fillId="0" borderId="4494" applyBorder="0"/>
    <xf numFmtId="0" fontId="95" fillId="0" borderId="4974" applyNumberFormat="0" applyFill="0" applyAlignment="0" applyProtection="0"/>
    <xf numFmtId="232" fontId="35" fillId="0" borderId="4975">
      <alignment horizontal="center" vertical="center"/>
      <protection locked="0"/>
    </xf>
    <xf numFmtId="274" fontId="35" fillId="0" borderId="4918"/>
    <xf numFmtId="232" fontId="35" fillId="0" borderId="4915">
      <alignment horizontal="center" vertical="center"/>
      <protection locked="0"/>
    </xf>
    <xf numFmtId="235" fontId="35" fillId="0" borderId="4915">
      <alignment horizontal="center" vertical="center"/>
      <protection locked="0"/>
    </xf>
    <xf numFmtId="235" fontId="35" fillId="0" borderId="4891">
      <alignment horizontal="center" vertical="center"/>
      <protection locked="0"/>
    </xf>
    <xf numFmtId="0" fontId="35" fillId="0" borderId="4891">
      <alignment vertical="center"/>
      <protection locked="0"/>
    </xf>
    <xf numFmtId="236" fontId="35" fillId="0" borderId="4891">
      <alignment horizontal="right" vertical="center"/>
      <protection locked="0"/>
    </xf>
    <xf numFmtId="233" fontId="35" fillId="0" borderId="4891">
      <alignment horizontal="right" vertical="center"/>
      <protection locked="0"/>
    </xf>
    <xf numFmtId="235" fontId="35" fillId="0" borderId="4891">
      <alignment horizontal="right" vertical="center"/>
      <protection locked="0"/>
    </xf>
    <xf numFmtId="240" fontId="26" fillId="0" borderId="4913" applyFill="0"/>
    <xf numFmtId="236" fontId="35" fillId="0" borderId="4986">
      <alignment horizontal="center" vertical="center"/>
      <protection locked="0"/>
    </xf>
    <xf numFmtId="274" fontId="35" fillId="0" borderId="4966"/>
    <xf numFmtId="0" fontId="35" fillId="0" borderId="4494" applyFill="0">
      <alignment horizontal="center" vertical="center"/>
    </xf>
    <xf numFmtId="15" fontId="35" fillId="0" borderId="4986">
      <alignment horizontal="center" vertical="center"/>
      <protection locked="0"/>
    </xf>
    <xf numFmtId="237" fontId="35" fillId="0" borderId="4963">
      <alignment horizontal="right" vertical="center"/>
      <protection locked="0"/>
    </xf>
    <xf numFmtId="15" fontId="35" fillId="0" borderId="4927">
      <alignment horizontal="center" vertical="center"/>
      <protection locked="0"/>
    </xf>
    <xf numFmtId="15" fontId="35" fillId="0" borderId="4986">
      <alignment horizontal="center" vertical="center"/>
      <protection locked="0"/>
    </xf>
    <xf numFmtId="232" fontId="35" fillId="0" borderId="4975">
      <alignment horizontal="right" vertical="center"/>
      <protection locked="0"/>
    </xf>
    <xf numFmtId="274" fontId="35" fillId="0" borderId="4906"/>
    <xf numFmtId="4" fontId="27" fillId="19" borderId="4884" applyNumberFormat="0" applyProtection="0">
      <alignment horizontal="left" vertical="center" indent="1"/>
    </xf>
    <xf numFmtId="233" fontId="35" fillId="0" borderId="4903">
      <alignment horizontal="center" vertical="center"/>
      <protection locked="0"/>
    </xf>
    <xf numFmtId="0" fontId="85" fillId="0" borderId="4907"/>
    <xf numFmtId="311" fontId="219" fillId="0" borderId="4874" applyBorder="0">
      <protection locked="0"/>
    </xf>
    <xf numFmtId="232" fontId="35" fillId="0" borderId="4986">
      <alignment horizontal="right" vertical="center"/>
      <protection locked="0"/>
    </xf>
    <xf numFmtId="244" fontId="85" fillId="0" borderId="4881"/>
    <xf numFmtId="311" fontId="219" fillId="0" borderId="4934" applyBorder="0">
      <protection locked="0"/>
    </xf>
    <xf numFmtId="4" fontId="27" fillId="19" borderId="4884" applyNumberFormat="0" applyProtection="0">
      <alignment horizontal="left" vertical="center" indent="1"/>
    </xf>
    <xf numFmtId="232" fontId="35" fillId="0" borderId="4986">
      <alignment horizontal="right" vertical="center"/>
      <protection locked="0"/>
    </xf>
    <xf numFmtId="237" fontId="35" fillId="0" borderId="4986">
      <alignment horizontal="right" vertical="center"/>
      <protection locked="0"/>
    </xf>
    <xf numFmtId="172" fontId="55" fillId="9" borderId="4494">
      <alignment horizontal="right"/>
      <protection locked="0"/>
    </xf>
    <xf numFmtId="0" fontId="35" fillId="0" borderId="4986">
      <alignment vertical="center"/>
      <protection locked="0"/>
    </xf>
    <xf numFmtId="233" fontId="35" fillId="0" borderId="4927">
      <alignment horizontal="center" vertical="center"/>
      <protection locked="0"/>
    </xf>
    <xf numFmtId="233" fontId="35" fillId="0" borderId="4915">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4989"/>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0" fontId="26" fillId="0" borderId="4686" applyFill="0"/>
    <xf numFmtId="274" fontId="35" fillId="0" borderId="4882"/>
    <xf numFmtId="0" fontId="59" fillId="74" borderId="4521">
      <alignment horizontal="left" vertical="center" wrapText="1"/>
    </xf>
    <xf numFmtId="244" fontId="85" fillId="0" borderId="4941"/>
    <xf numFmtId="0" fontId="85" fillId="0" borderId="4883"/>
    <xf numFmtId="0" fontId="148" fillId="0" borderId="4876" applyNumberFormat="0" applyAlignment="0" applyProtection="0">
      <alignment horizontal="left" vertical="center"/>
    </xf>
    <xf numFmtId="323" fontId="3" fillId="23" borderId="4875" applyFill="0" applyBorder="0" applyAlignment="0">
      <alignment horizontal="centerContinuous"/>
    </xf>
    <xf numFmtId="311" fontId="219" fillId="0" borderId="4874" applyBorder="0">
      <protection locked="0"/>
    </xf>
    <xf numFmtId="0" fontId="147" fillId="10" borderId="4494">
      <alignment horizontal="right"/>
    </xf>
    <xf numFmtId="232" fontId="35" fillId="0" borderId="4986">
      <alignment horizontal="right" vertical="center"/>
      <protection locked="0"/>
    </xf>
    <xf numFmtId="0" fontId="95" fillId="0" borderId="4890" applyNumberFormat="0" applyFill="0" applyAlignment="0" applyProtection="0"/>
    <xf numFmtId="311" fontId="219" fillId="0" borderId="4970" applyBorder="0">
      <protection locked="0"/>
    </xf>
    <xf numFmtId="237" fontId="35" fillId="0" borderId="4975">
      <alignment horizontal="right" vertical="center"/>
      <protection locked="0"/>
    </xf>
    <xf numFmtId="234" fontId="35" fillId="0" borderId="4975">
      <alignment horizontal="right" vertical="center"/>
      <protection locked="0"/>
    </xf>
    <xf numFmtId="234" fontId="35" fillId="0" borderId="4903">
      <alignment horizontal="center" vertical="center"/>
      <protection locked="0"/>
    </xf>
    <xf numFmtId="0" fontId="35" fillId="0" borderId="4903">
      <alignment vertical="center"/>
      <protection locked="0"/>
    </xf>
    <xf numFmtId="244" fontId="85" fillId="0" borderId="4905"/>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4939">
      <alignment horizontal="center" vertical="center"/>
      <protection locked="0"/>
    </xf>
    <xf numFmtId="4" fontId="27" fillId="19" borderId="4920" applyNumberFormat="0" applyProtection="0">
      <alignment horizontal="left" vertical="center" indent="1"/>
    </xf>
    <xf numFmtId="236" fontId="35" fillId="0" borderId="4975">
      <alignment horizontal="right" vertical="center"/>
      <protection locked="0"/>
    </xf>
    <xf numFmtId="270" fontId="115" fillId="46" borderId="4501">
      <protection hidden="1"/>
    </xf>
    <xf numFmtId="8" fontId="141" fillId="0" borderId="4509">
      <protection locked="0"/>
    </xf>
    <xf numFmtId="274" fontId="35" fillId="0" borderId="4894"/>
    <xf numFmtId="4" fontId="27" fillId="19" borderId="4884" applyNumberFormat="0" applyProtection="0">
      <alignment horizontal="left" vertical="center" indent="1"/>
    </xf>
    <xf numFmtId="232" fontId="35" fillId="0" borderId="4952">
      <alignment horizontal="right" vertical="center"/>
      <protection locked="0"/>
    </xf>
    <xf numFmtId="244" fontId="85" fillId="0" borderId="4965"/>
    <xf numFmtId="234" fontId="35" fillId="0" borderId="4986">
      <alignment horizontal="right" vertical="center"/>
      <protection locked="0"/>
    </xf>
    <xf numFmtId="233" fontId="35" fillId="0" borderId="4986">
      <alignment horizontal="right" vertical="center"/>
      <protection locked="0"/>
    </xf>
    <xf numFmtId="0" fontId="18" fillId="0" borderId="4501" applyNumberFormat="0" applyFill="0" applyBorder="0" applyAlignment="0" applyProtection="0"/>
    <xf numFmtId="236" fontId="35" fillId="0" borderId="4986">
      <alignment horizontal="right" vertical="center"/>
      <protection locked="0"/>
    </xf>
    <xf numFmtId="0" fontId="85" fillId="0" borderId="4907"/>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4" fontId="35" fillId="0" borderId="4927">
      <alignment horizontal="right" vertical="center"/>
      <protection locked="0"/>
    </xf>
    <xf numFmtId="0" fontId="103" fillId="38" borderId="4880"/>
    <xf numFmtId="274" fontId="35" fillId="0" borderId="4882"/>
    <xf numFmtId="235" fontId="35" fillId="0" borderId="4975">
      <alignment horizontal="center" vertical="center"/>
      <protection locked="0"/>
    </xf>
    <xf numFmtId="0" fontId="103" fillId="38" borderId="4976"/>
    <xf numFmtId="0" fontId="85" fillId="0" borderId="4883"/>
    <xf numFmtId="232" fontId="35" fillId="0" borderId="4986">
      <alignment horizontal="center" vertical="center"/>
      <protection locked="0"/>
    </xf>
    <xf numFmtId="323" fontId="3" fillId="23" borderId="4875" applyFill="0" applyBorder="0" applyAlignment="0">
      <alignment horizontal="centerContinuous"/>
    </xf>
    <xf numFmtId="311" fontId="219" fillId="0" borderId="4874" applyBorder="0">
      <protection locked="0"/>
    </xf>
    <xf numFmtId="236" fontId="35" fillId="0" borderId="4939">
      <alignment horizontal="center" vertical="center"/>
      <protection locked="0"/>
    </xf>
    <xf numFmtId="309" fontId="156" fillId="6" borderId="4494"/>
    <xf numFmtId="0" fontId="103" fillId="38" borderId="4916"/>
    <xf numFmtId="4" fontId="27" fillId="19" borderId="4896" applyNumberFormat="0" applyProtection="0">
      <alignment horizontal="left" vertical="center" indent="1"/>
    </xf>
    <xf numFmtId="15" fontId="35" fillId="0" borderId="4975">
      <alignment horizontal="center" vertical="center"/>
      <protection locked="0"/>
    </xf>
    <xf numFmtId="244" fontId="85" fillId="0" borderId="4954"/>
    <xf numFmtId="235" fontId="35" fillId="0" borderId="4952">
      <alignment horizontal="right" vertical="center"/>
      <protection locked="0"/>
    </xf>
    <xf numFmtId="244" fontId="85" fillId="0" borderId="4988"/>
    <xf numFmtId="236" fontId="35" fillId="0" borderId="4986">
      <alignment horizontal="right" vertical="center"/>
      <protection locked="0"/>
    </xf>
    <xf numFmtId="4" fontId="27" fillId="19" borderId="4896" applyNumberFormat="0" applyProtection="0">
      <alignment horizontal="left" vertical="center" indent="1"/>
    </xf>
    <xf numFmtId="232" fontId="35" fillId="0" borderId="4891">
      <alignment horizontal="center" vertical="center"/>
      <protection locked="0"/>
    </xf>
    <xf numFmtId="311" fontId="219" fillId="0" borderId="4886" applyBorder="0">
      <protection locked="0"/>
    </xf>
    <xf numFmtId="233" fontId="35" fillId="0" borderId="4891">
      <alignment horizontal="right" vertical="center"/>
      <protection locked="0"/>
    </xf>
    <xf numFmtId="0" fontId="148" fillId="0" borderId="4912" applyNumberFormat="0" applyAlignment="0" applyProtection="0">
      <alignment horizontal="left" vertical="center"/>
    </xf>
    <xf numFmtId="271" fontId="115" fillId="18" borderId="4800">
      <alignment horizontal="right"/>
    </xf>
    <xf numFmtId="236" fontId="35" fillId="0" borderId="4975">
      <alignment horizontal="right" vertical="center"/>
      <protection locked="0"/>
    </xf>
    <xf numFmtId="233" fontId="35" fillId="0" borderId="4963">
      <alignment horizontal="right" vertical="center"/>
      <protection locked="0"/>
    </xf>
    <xf numFmtId="4" fontId="27" fillId="19" borderId="4884" applyNumberFormat="0" applyProtection="0">
      <alignment horizontal="left" vertical="center" indent="1"/>
    </xf>
    <xf numFmtId="234" fontId="35" fillId="0" borderId="4986">
      <alignment horizontal="center" vertical="center"/>
      <protection locked="0"/>
    </xf>
    <xf numFmtId="0" fontId="35" fillId="0" borderId="4975">
      <alignment vertical="center"/>
      <protection locked="0"/>
    </xf>
    <xf numFmtId="311" fontId="219" fillId="0" borderId="5006" applyBorder="0">
      <protection locked="0"/>
    </xf>
    <xf numFmtId="233" fontId="35" fillId="0" borderId="4986">
      <alignment horizontal="center" vertical="center"/>
      <protection locked="0"/>
    </xf>
    <xf numFmtId="234" fontId="35" fillId="0" borderId="4903">
      <alignment horizontal="center" vertical="center"/>
      <protection locked="0"/>
    </xf>
    <xf numFmtId="8" fontId="141" fillId="0" borderId="4509">
      <protection locked="0"/>
    </xf>
    <xf numFmtId="311" fontId="219" fillId="0" borderId="4992" applyBorder="0">
      <protection locked="0"/>
    </xf>
    <xf numFmtId="175" fontId="46" fillId="0" borderId="4494"/>
    <xf numFmtId="172" fontId="55" fillId="9" borderId="4494">
      <alignment horizontal="right"/>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1" fontId="3" fillId="1" borderId="4981">
      <protection locked="0"/>
    </xf>
    <xf numFmtId="274" fontId="35" fillId="0" borderId="4894"/>
    <xf numFmtId="233" fontId="35" fillId="0" borderId="4963">
      <alignment horizontal="center" vertical="center"/>
      <protection locked="0"/>
    </xf>
    <xf numFmtId="0" fontId="85" fillId="0" borderId="4895"/>
    <xf numFmtId="0" fontId="103" fillId="38" borderId="5000"/>
    <xf numFmtId="4" fontId="27" fillId="19" borderId="4991" applyNumberFormat="0" applyProtection="0">
      <alignment horizontal="left" vertical="center" indent="1"/>
    </xf>
    <xf numFmtId="311" fontId="219" fillId="0" borderId="4874" applyBorder="0">
      <protection locked="0"/>
    </xf>
    <xf numFmtId="0" fontId="35" fillId="0" borderId="4800" applyNumberFormat="0" applyFill="0" applyAlignment="0" applyProtection="0"/>
    <xf numFmtId="232" fontId="35" fillId="0" borderId="4915">
      <alignment horizontal="right" vertical="center"/>
      <protection locked="0"/>
    </xf>
    <xf numFmtId="311" fontId="219" fillId="0" borderId="4910" applyBorder="0">
      <protection locked="0"/>
    </xf>
    <xf numFmtId="232" fontId="35" fillId="0" borderId="4975">
      <alignment horizontal="center" vertical="center"/>
      <protection locked="0"/>
    </xf>
    <xf numFmtId="0" fontId="148" fillId="0" borderId="4936" applyNumberFormat="0" applyAlignment="0" applyProtection="0">
      <alignment horizontal="left" vertical="center"/>
    </xf>
    <xf numFmtId="234" fontId="35" fillId="0" borderId="4903">
      <alignment horizontal="right" vertical="center"/>
      <protection locked="0"/>
    </xf>
    <xf numFmtId="233" fontId="35" fillId="0" borderId="4927">
      <alignment horizontal="center" vertical="center"/>
      <protection locked="0"/>
    </xf>
    <xf numFmtId="244" fontId="85" fillId="0" borderId="4988"/>
    <xf numFmtId="311" fontId="219" fillId="0" borderId="4994" applyBorder="0">
      <protection locked="0"/>
    </xf>
    <xf numFmtId="0" fontId="115" fillId="18" borderId="4501" applyProtection="0">
      <alignment horizontal="right"/>
      <protection locked="0"/>
    </xf>
    <xf numFmtId="4" fontId="27" fillId="19" borderId="4908" applyNumberFormat="0" applyProtection="0">
      <alignment horizontal="left" vertical="center" indent="1"/>
    </xf>
    <xf numFmtId="0" fontId="103" fillId="38" borderId="4987"/>
    <xf numFmtId="233" fontId="35" fillId="0" borderId="4939">
      <alignment horizontal="right" vertical="center"/>
      <protection locked="0"/>
    </xf>
    <xf numFmtId="237" fontId="35" fillId="0" borderId="4975">
      <alignment horizontal="right" vertical="center"/>
      <protection locked="0"/>
    </xf>
    <xf numFmtId="0" fontId="35" fillId="0" borderId="5012">
      <alignment vertical="center"/>
      <protection locked="0"/>
    </xf>
    <xf numFmtId="0" fontId="59" fillId="74" borderId="4521">
      <alignment horizontal="left" vertical="center" wrapText="1"/>
    </xf>
    <xf numFmtId="234" fontId="35" fillId="0" borderId="4915">
      <alignment horizontal="center" vertical="center"/>
      <protection locked="0"/>
    </xf>
    <xf numFmtId="0" fontId="85" fillId="0" borderId="4895"/>
    <xf numFmtId="244" fontId="85" fillId="0" borderId="4965"/>
    <xf numFmtId="234" fontId="35" fillId="0" borderId="4975">
      <alignment horizontal="center" vertical="center"/>
      <protection locked="0"/>
    </xf>
    <xf numFmtId="233" fontId="35" fillId="0" borderId="4986">
      <alignment horizontal="right" vertical="center"/>
      <protection locked="0"/>
    </xf>
    <xf numFmtId="234" fontId="35" fillId="0" borderId="4975">
      <alignment horizontal="right" vertical="center"/>
      <protection locked="0"/>
    </xf>
    <xf numFmtId="0" fontId="85" fillId="0" borderId="4979"/>
    <xf numFmtId="236" fontId="35" fillId="0" borderId="4986">
      <alignment horizontal="center" vertical="center"/>
      <protection locked="0"/>
    </xf>
    <xf numFmtId="0" fontId="147" fillId="10" borderId="4494">
      <alignment horizontal="right"/>
    </xf>
    <xf numFmtId="0" fontId="92" fillId="0" borderId="4800" applyNumberFormat="0" applyFill="0" applyBorder="0" applyAlignment="0" applyProtection="0"/>
    <xf numFmtId="0" fontId="95" fillId="0" borderId="4985" applyNumberFormat="0" applyFill="0" applyAlignment="0" applyProtection="0"/>
    <xf numFmtId="232" fontId="35" fillId="0" borderId="4903">
      <alignment horizontal="center" vertical="center"/>
      <protection locked="0"/>
    </xf>
    <xf numFmtId="235" fontId="35" fillId="0" borderId="4903">
      <alignment horizontal="center" vertical="center"/>
      <protection locked="0"/>
    </xf>
    <xf numFmtId="237" fontId="35" fillId="0" borderId="4903">
      <alignment horizontal="right" vertical="center"/>
      <protection locked="0"/>
    </xf>
    <xf numFmtId="236" fontId="35" fillId="0" borderId="4903">
      <alignment horizontal="right" vertical="center"/>
      <protection locked="0"/>
    </xf>
    <xf numFmtId="0" fontId="103" fillId="38" borderId="4904"/>
    <xf numFmtId="235" fontId="35" fillId="0" borderId="4975">
      <alignment horizontal="center" vertical="center"/>
      <protection locked="0"/>
    </xf>
    <xf numFmtId="0" fontId="95" fillId="0" borderId="4974" applyNumberFormat="0" applyFill="0" applyAlignment="0" applyProtection="0"/>
    <xf numFmtId="236" fontId="35" fillId="0" borderId="4975">
      <alignment horizontal="center" vertical="center"/>
      <protection locked="0"/>
    </xf>
    <xf numFmtId="232" fontId="35" fillId="0" borderId="4927">
      <alignment horizontal="center" vertical="center"/>
      <protection locked="0"/>
    </xf>
    <xf numFmtId="237" fontId="35" fillId="0" borderId="4927">
      <alignment horizontal="right" vertical="center"/>
      <protection locked="0"/>
    </xf>
    <xf numFmtId="236" fontId="35" fillId="0" borderId="4927">
      <alignment horizontal="right" vertical="center"/>
      <protection locked="0"/>
    </xf>
    <xf numFmtId="240" fontId="26" fillId="0" borderId="4901" applyFill="0"/>
    <xf numFmtId="309" fontId="156" fillId="6" borderId="4494"/>
    <xf numFmtId="0" fontId="148" fillId="0" borderId="4996" applyNumberFormat="0" applyAlignment="0" applyProtection="0">
      <alignment horizontal="left" vertical="center"/>
    </xf>
    <xf numFmtId="1" fontId="3" fillId="1" borderId="4969">
      <protection locked="0"/>
    </xf>
    <xf numFmtId="236" fontId="35" fillId="0" borderId="4986">
      <alignment horizontal="center" vertical="center"/>
      <protection locked="0"/>
    </xf>
    <xf numFmtId="232" fontId="35" fillId="0" borderId="4999">
      <alignment horizontal="center" vertical="center"/>
      <protection locked="0"/>
    </xf>
    <xf numFmtId="233" fontId="35" fillId="0" borderId="4952">
      <alignment horizontal="center" vertical="center"/>
      <protection locked="0"/>
    </xf>
    <xf numFmtId="0" fontId="85" fillId="0" borderId="4990"/>
    <xf numFmtId="4" fontId="27" fillId="19" borderId="5004" applyNumberFormat="0" applyProtection="0">
      <alignment horizontal="left" vertical="center" indent="1"/>
    </xf>
    <xf numFmtId="269" fontId="115" fillId="45" borderId="4501">
      <protection hidden="1"/>
    </xf>
    <xf numFmtId="202" fontId="115" fillId="18" borderId="4501">
      <alignment horizontal="right"/>
      <protection hidden="1"/>
    </xf>
    <xf numFmtId="0" fontId="95" fillId="0" borderId="4985" applyNumberFormat="0" applyFill="0" applyAlignment="0" applyProtection="0"/>
    <xf numFmtId="240" fontId="26" fillId="0" borderId="4984" applyFill="0"/>
    <xf numFmtId="1" fontId="3" fillId="1" borderId="4969">
      <protection locked="0"/>
    </xf>
    <xf numFmtId="4" fontId="27" fillId="19" borderId="4896" applyNumberFormat="0" applyProtection="0">
      <alignment horizontal="left" vertical="center" indent="1"/>
    </xf>
    <xf numFmtId="49" fontId="36" fillId="0" borderId="4514"/>
    <xf numFmtId="0" fontId="103" fillId="38" borderId="4928"/>
    <xf numFmtId="1" fontId="3" fillId="1" borderId="4957">
      <protection locked="0"/>
    </xf>
    <xf numFmtId="235" fontId="35" fillId="0" borderId="4986">
      <alignment horizontal="right" vertical="center"/>
      <protection locked="0"/>
    </xf>
    <xf numFmtId="234" fontId="35" fillId="0" borderId="4986">
      <alignment horizontal="center"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323" fontId="3" fillId="23" borderId="4982" applyFill="0" applyBorder="0" applyAlignment="0">
      <alignment horizontal="centerContinuous"/>
    </xf>
    <xf numFmtId="274" fontId="35" fillId="0" borderId="4894"/>
    <xf numFmtId="185" fontId="47" fillId="57" borderId="4494" applyFont="0" applyFill="0" applyBorder="0" applyAlignment="0" applyProtection="0">
      <protection locked="0"/>
    </xf>
    <xf numFmtId="0" fontId="85" fillId="0" borderId="4895"/>
    <xf numFmtId="0" fontId="115" fillId="18" borderId="4501" applyProtection="0">
      <alignment horizontal="right"/>
      <protection locked="0"/>
    </xf>
    <xf numFmtId="311" fontId="219" fillId="0" borderId="4886" applyBorder="0">
      <protection locked="0"/>
    </xf>
    <xf numFmtId="234" fontId="35" fillId="0" borderId="5012">
      <alignment horizontal="center" vertical="center"/>
      <protection locked="0"/>
    </xf>
    <xf numFmtId="235" fontId="35" fillId="0" borderId="4939">
      <alignment horizontal="center" vertical="center"/>
      <protection locked="0"/>
    </xf>
    <xf numFmtId="0" fontId="35" fillId="0" borderId="4939">
      <alignment vertical="center"/>
      <protection locked="0"/>
    </xf>
    <xf numFmtId="237" fontId="35" fillId="0" borderId="4939">
      <alignment horizontal="right" vertical="center"/>
      <protection locked="0"/>
    </xf>
    <xf numFmtId="234" fontId="35" fillId="0" borderId="4939">
      <alignment horizontal="right" vertical="center"/>
      <protection locked="0"/>
    </xf>
    <xf numFmtId="236" fontId="35" fillId="0" borderId="4939">
      <alignment horizontal="right" vertical="center"/>
      <protection locked="0"/>
    </xf>
    <xf numFmtId="0" fontId="103" fillId="38" borderId="4940"/>
    <xf numFmtId="274" fontId="35" fillId="0" borderId="4942"/>
    <xf numFmtId="0" fontId="85" fillId="0" borderId="4943"/>
    <xf numFmtId="235" fontId="35" fillId="0" borderId="4986">
      <alignment horizontal="right" vertical="center"/>
      <protection locked="0"/>
    </xf>
    <xf numFmtId="237" fontId="35" fillId="0" borderId="4999">
      <alignment horizontal="right" vertical="center"/>
      <protection locked="0"/>
    </xf>
    <xf numFmtId="311" fontId="219" fillId="0" borderId="4898" applyBorder="0">
      <protection locked="0"/>
    </xf>
    <xf numFmtId="236" fontId="35" fillId="0" borderId="4952">
      <alignment horizontal="center" vertical="center"/>
      <protection locked="0"/>
    </xf>
    <xf numFmtId="233" fontId="35" fillId="0" borderId="4903">
      <alignment horizontal="center" vertical="center"/>
      <protection locked="0"/>
    </xf>
    <xf numFmtId="235" fontId="35" fillId="0" borderId="4903">
      <alignment horizontal="center" vertical="center"/>
      <protection locked="0"/>
    </xf>
    <xf numFmtId="0" fontId="35" fillId="0" borderId="4903">
      <alignment vertical="center"/>
      <protection locked="0"/>
    </xf>
    <xf numFmtId="274" fontId="35" fillId="0" borderId="4989"/>
    <xf numFmtId="4" fontId="27" fillId="19" borderId="4908" applyNumberFormat="0" applyProtection="0">
      <alignment horizontal="left" vertical="center" indent="1"/>
    </xf>
    <xf numFmtId="232" fontId="35" fillId="0" borderId="4999">
      <alignment horizontal="right" vertical="center"/>
      <protection locked="0"/>
    </xf>
    <xf numFmtId="232" fontId="35" fillId="0" borderId="4999">
      <alignment horizontal="right" vertical="center"/>
      <protection locked="0"/>
    </xf>
    <xf numFmtId="234" fontId="35" fillId="0" borderId="4975">
      <alignment horizontal="right" vertical="center"/>
      <protection locked="0"/>
    </xf>
    <xf numFmtId="0" fontId="95" fillId="0" borderId="4926" applyNumberFormat="0" applyFill="0" applyAlignment="0" applyProtection="0"/>
    <xf numFmtId="236" fontId="35" fillId="0" borderId="4975">
      <alignment horizontal="right" vertical="center"/>
      <protection locked="0"/>
    </xf>
    <xf numFmtId="235" fontId="35" fillId="0" borderId="4975">
      <alignment horizontal="right" vertical="center"/>
      <protection locked="0"/>
    </xf>
    <xf numFmtId="236" fontId="35" fillId="0" borderId="4939">
      <alignment horizontal="right" vertical="center"/>
      <protection locked="0"/>
    </xf>
    <xf numFmtId="0" fontId="103" fillId="38" borderId="4940"/>
    <xf numFmtId="0" fontId="95" fillId="0" borderId="4902" applyNumberFormat="0" applyFill="0" applyAlignment="0" applyProtection="0"/>
    <xf numFmtId="232" fontId="35" fillId="0" borderId="4903">
      <alignment horizontal="center" vertical="center"/>
      <protection locked="0"/>
    </xf>
    <xf numFmtId="15" fontId="35" fillId="0" borderId="4903">
      <alignment horizontal="center" vertical="center"/>
      <protection locked="0"/>
    </xf>
    <xf numFmtId="233" fontId="35" fillId="0" borderId="4903">
      <alignment horizontal="center" vertical="center"/>
      <protection locked="0"/>
    </xf>
    <xf numFmtId="234" fontId="35" fillId="0" borderId="4903">
      <alignment horizontal="center" vertical="center"/>
      <protection locked="0"/>
    </xf>
    <xf numFmtId="235" fontId="35" fillId="0" borderId="4903">
      <alignment horizontal="center" vertical="center"/>
      <protection locked="0"/>
    </xf>
    <xf numFmtId="236" fontId="35" fillId="0" borderId="4903">
      <alignment horizontal="center" vertical="center"/>
      <protection locked="0"/>
    </xf>
    <xf numFmtId="0" fontId="35" fillId="0" borderId="4903">
      <alignment vertical="center"/>
      <protection locked="0"/>
    </xf>
    <xf numFmtId="232" fontId="35" fillId="0" borderId="4903">
      <alignment horizontal="right" vertical="center"/>
      <protection locked="0"/>
    </xf>
    <xf numFmtId="237" fontId="35" fillId="0" borderId="4903">
      <alignment horizontal="right" vertical="center"/>
      <protection locked="0"/>
    </xf>
    <xf numFmtId="233" fontId="35" fillId="0" borderId="4903">
      <alignment horizontal="right" vertical="center"/>
      <protection locked="0"/>
    </xf>
    <xf numFmtId="234" fontId="35" fillId="0" borderId="4903">
      <alignment horizontal="right" vertical="center"/>
      <protection locked="0"/>
    </xf>
    <xf numFmtId="235" fontId="35" fillId="0" borderId="4903">
      <alignment horizontal="right" vertical="center"/>
      <protection locked="0"/>
    </xf>
    <xf numFmtId="236" fontId="35" fillId="0" borderId="4903">
      <alignment horizontal="right" vertical="center"/>
      <protection locked="0"/>
    </xf>
    <xf numFmtId="0" fontId="103" fillId="38" borderId="4904"/>
    <xf numFmtId="234" fontId="35" fillId="0" borderId="4975">
      <alignment horizontal="center" vertical="center"/>
      <protection locked="0"/>
    </xf>
    <xf numFmtId="244" fontId="85" fillId="0" borderId="4929"/>
    <xf numFmtId="274" fontId="35" fillId="0" borderId="4906"/>
    <xf numFmtId="237" fontId="35" fillId="0" borderId="4986">
      <alignment horizontal="right" vertical="center"/>
      <protection locked="0"/>
    </xf>
    <xf numFmtId="0" fontId="85" fillId="0" borderId="4907"/>
    <xf numFmtId="311" fontId="219" fillId="0" borderId="4898" applyBorder="0">
      <protection locked="0"/>
    </xf>
    <xf numFmtId="0" fontId="35" fillId="0" borderId="4494" applyFill="0">
      <alignment horizontal="center" vertical="center"/>
    </xf>
    <xf numFmtId="232" fontId="35" fillId="0" borderId="5012">
      <alignment horizontal="right" vertical="center"/>
      <protection locked="0"/>
    </xf>
    <xf numFmtId="237" fontId="35" fillId="0" borderId="4975">
      <alignment horizontal="right" vertical="center"/>
      <protection locked="0"/>
    </xf>
    <xf numFmtId="4" fontId="27" fillId="19" borderId="4944" applyNumberFormat="0" applyProtection="0">
      <alignment horizontal="left" vertical="center" indent="1"/>
    </xf>
    <xf numFmtId="0" fontId="115" fillId="18" borderId="4501" applyProtection="0">
      <alignment horizontal="right"/>
      <protection locked="0"/>
    </xf>
    <xf numFmtId="0" fontId="95" fillId="0" borderId="4974" applyNumberFormat="0" applyFill="0" applyAlignment="0" applyProtection="0"/>
    <xf numFmtId="274" fontId="35" fillId="0" borderId="4978"/>
    <xf numFmtId="4" fontId="27" fillId="19" borderId="4991" applyNumberFormat="0" applyProtection="0">
      <alignment horizontal="left" vertical="center" indent="1"/>
    </xf>
    <xf numFmtId="311" fontId="219" fillId="0" borderId="4910"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985" applyNumberFormat="0" applyFill="0" applyAlignment="0" applyProtection="0"/>
    <xf numFmtId="0" fontId="35" fillId="0" borderId="4975">
      <alignment vertical="center"/>
      <protection locked="0"/>
    </xf>
    <xf numFmtId="235" fontId="35" fillId="0" borderId="4986">
      <alignment horizontal="right" vertical="center"/>
      <protection locked="0"/>
    </xf>
    <xf numFmtId="4" fontId="27" fillId="19" borderId="4920" applyNumberFormat="0" applyProtection="0">
      <alignment horizontal="left" vertical="center" indent="1"/>
    </xf>
    <xf numFmtId="15" fontId="35" fillId="0" borderId="4939">
      <alignment horizontal="center" vertical="center"/>
      <protection locked="0"/>
    </xf>
    <xf numFmtId="0" fontId="92" fillId="0" borderId="4494" applyFill="0">
      <alignment horizontal="center" vertical="center"/>
    </xf>
    <xf numFmtId="244" fontId="85" fillId="0" borderId="5014"/>
    <xf numFmtId="0" fontId="103" fillId="38" borderId="5013"/>
    <xf numFmtId="0" fontId="95" fillId="0" borderId="4914" applyNumberFormat="0" applyFill="0" applyAlignment="0" applyProtection="0"/>
    <xf numFmtId="232" fontId="35" fillId="0" borderId="4915">
      <alignment horizontal="center" vertical="center"/>
      <protection locked="0"/>
    </xf>
    <xf numFmtId="15" fontId="35" fillId="0" borderId="4915">
      <alignment horizontal="center" vertical="center"/>
      <protection locked="0"/>
    </xf>
    <xf numFmtId="233" fontId="35" fillId="0" borderId="4915">
      <alignment horizontal="center" vertical="center"/>
      <protection locked="0"/>
    </xf>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2" fontId="35" fillId="0" borderId="4915">
      <alignment horizontal="right" vertical="center"/>
      <protection locked="0"/>
    </xf>
    <xf numFmtId="237" fontId="35" fillId="0" borderId="4915">
      <alignment horizontal="right" vertical="center"/>
      <protection locked="0"/>
    </xf>
    <xf numFmtId="233"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0" fontId="103" fillId="38" borderId="4916"/>
    <xf numFmtId="0" fontId="110" fillId="43" borderId="4494" applyNumberFormat="0" applyFont="0" applyAlignment="0" applyProtection="0"/>
    <xf numFmtId="274" fontId="35" fillId="0" borderId="4918"/>
    <xf numFmtId="0" fontId="85" fillId="0" borderId="4919"/>
    <xf numFmtId="0" fontId="148" fillId="0" borderId="4912" applyNumberFormat="0" applyAlignment="0" applyProtection="0">
      <alignment horizontal="left" vertical="center"/>
    </xf>
    <xf numFmtId="323" fontId="3" fillId="23" borderId="4911" applyFill="0" applyBorder="0" applyAlignment="0">
      <alignment horizontal="centerContinuous"/>
    </xf>
    <xf numFmtId="311" fontId="219" fillId="0" borderId="4910" applyBorder="0">
      <protection locked="0"/>
    </xf>
    <xf numFmtId="235" fontId="35" fillId="0" borderId="4986">
      <alignment horizontal="center" vertical="center"/>
      <protection locked="0"/>
    </xf>
    <xf numFmtId="0" fontId="148" fillId="0" borderId="4972" applyNumberFormat="0" applyAlignment="0" applyProtection="0">
      <alignment horizontal="left" vertical="center"/>
    </xf>
    <xf numFmtId="236" fontId="35" fillId="0" borderId="4986">
      <alignment horizontal="right" vertical="center"/>
      <protection locked="0"/>
    </xf>
    <xf numFmtId="15" fontId="35" fillId="0" borderId="5012">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0" fontId="35" fillId="0" borderId="4927">
      <alignment vertical="center"/>
      <protection locked="0"/>
    </xf>
    <xf numFmtId="232" fontId="35" fillId="0" borderId="4927">
      <alignment horizontal="right" vertical="center"/>
      <protection locked="0"/>
    </xf>
    <xf numFmtId="237" fontId="35" fillId="0" borderId="4927">
      <alignment horizontal="right" vertical="center"/>
      <protection locked="0"/>
    </xf>
    <xf numFmtId="233"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0" fontId="103" fillId="38" borderId="4928"/>
    <xf numFmtId="244" fontId="85" fillId="0" borderId="4929"/>
    <xf numFmtId="240" fontId="26" fillId="0" borderId="4973" applyFill="0"/>
    <xf numFmtId="240" fontId="26" fillId="0" borderId="4949" applyFill="0"/>
    <xf numFmtId="274" fontId="35" fillId="0" borderId="4930"/>
    <xf numFmtId="232" fontId="35" fillId="0" borderId="4986">
      <alignment horizontal="center" vertical="center"/>
      <protection locked="0"/>
    </xf>
    <xf numFmtId="0" fontId="85" fillId="0" borderId="4931"/>
    <xf numFmtId="234" fontId="35" fillId="0" borderId="4986">
      <alignment horizontal="right" vertical="center"/>
      <protection locked="0"/>
    </xf>
    <xf numFmtId="0" fontId="85" fillId="0" borderId="4990"/>
    <xf numFmtId="0" fontId="148" fillId="0" borderId="4948" applyNumberFormat="0" applyAlignment="0" applyProtection="0">
      <alignment horizontal="left" vertical="center"/>
    </xf>
    <xf numFmtId="235" fontId="35" fillId="0" borderId="4986">
      <alignment horizontal="center" vertical="center"/>
      <protection locked="0"/>
    </xf>
    <xf numFmtId="233" fontId="35" fillId="0" borderId="4975">
      <alignment horizontal="right" vertical="center"/>
      <protection locked="0"/>
    </xf>
    <xf numFmtId="235" fontId="35" fillId="0" borderId="4986">
      <alignment horizontal="right" vertical="center"/>
      <protection locked="0"/>
    </xf>
    <xf numFmtId="311" fontId="219" fillId="0" borderId="4946" applyBorder="0">
      <protection locked="0"/>
    </xf>
    <xf numFmtId="232" fontId="35" fillId="0" borderId="4986">
      <alignment horizontal="center" vertical="center"/>
      <protection locked="0"/>
    </xf>
    <xf numFmtId="244" fontId="85" fillId="0" borderId="4977"/>
    <xf numFmtId="237" fontId="35" fillId="0" borderId="4975">
      <alignment horizontal="right" vertical="center"/>
      <protection locked="0"/>
    </xf>
    <xf numFmtId="0" fontId="95" fillId="0" borderId="4974" applyNumberFormat="0" applyFill="0" applyAlignment="0" applyProtection="0"/>
    <xf numFmtId="233" fontId="35" fillId="0" borderId="4975">
      <alignment horizontal="center" vertical="center"/>
      <protection locked="0"/>
    </xf>
    <xf numFmtId="235" fontId="35" fillId="0" borderId="4975">
      <alignment horizontal="right" vertical="center"/>
      <protection locked="0"/>
    </xf>
    <xf numFmtId="244" fontId="85" fillId="0" borderId="5001"/>
    <xf numFmtId="4" fontId="27" fillId="19" borderId="4944" applyNumberFormat="0" applyProtection="0">
      <alignment horizontal="left" vertical="center" indent="1"/>
    </xf>
    <xf numFmtId="0" fontId="85" fillId="0" borderId="4979"/>
    <xf numFmtId="235" fontId="35" fillId="0" borderId="4986">
      <alignment horizontal="right" vertical="center"/>
      <protection locked="0"/>
    </xf>
    <xf numFmtId="311" fontId="219" fillId="0" borderId="4922" applyBorder="0">
      <protection locked="0"/>
    </xf>
    <xf numFmtId="274" fontId="35" fillId="0" borderId="4955"/>
    <xf numFmtId="244" fontId="85" fillId="0" borderId="4941"/>
    <xf numFmtId="4" fontId="27" fillId="19" borderId="4932" applyNumberFormat="0" applyProtection="0">
      <alignment horizontal="left" vertical="center" indent="1"/>
    </xf>
    <xf numFmtId="233" fontId="35" fillId="0" borderId="4975">
      <alignment horizontal="right" vertical="center"/>
      <protection locked="0"/>
    </xf>
    <xf numFmtId="233" fontId="35" fillId="0" borderId="4986">
      <alignment horizontal="center" vertical="center"/>
      <protection locked="0"/>
    </xf>
    <xf numFmtId="0" fontId="35" fillId="0" borderId="4800" applyNumberFormat="0" applyFill="0" applyAlignment="0" applyProtection="0"/>
    <xf numFmtId="0" fontId="95" fillId="0" borderId="4926" applyNumberFormat="0" applyFill="0" applyAlignment="0" applyProtection="0"/>
    <xf numFmtId="232" fontId="35" fillId="0" borderId="4927">
      <alignment horizontal="center" vertical="center"/>
      <protection locked="0"/>
    </xf>
    <xf numFmtId="15" fontId="35" fillId="0" borderId="4927">
      <alignment horizontal="center" vertical="center"/>
      <protection locked="0"/>
    </xf>
    <xf numFmtId="233" fontId="35" fillId="0" borderId="4927">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0" fontId="35" fillId="0" borderId="4927">
      <alignment vertical="center"/>
      <protection locked="0"/>
    </xf>
    <xf numFmtId="232" fontId="35" fillId="0" borderId="4927">
      <alignment horizontal="right" vertical="center"/>
      <protection locked="0"/>
    </xf>
    <xf numFmtId="237" fontId="35" fillId="0" borderId="4927">
      <alignment horizontal="right" vertical="center"/>
      <protection locked="0"/>
    </xf>
    <xf numFmtId="233"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0" fontId="103" fillId="38" borderId="4928"/>
    <xf numFmtId="274" fontId="35" fillId="0" borderId="4978"/>
    <xf numFmtId="274" fontId="35" fillId="0" borderId="4930"/>
    <xf numFmtId="15" fontId="35" fillId="0" borderId="4999">
      <alignment horizontal="center" vertical="center"/>
      <protection locked="0"/>
    </xf>
    <xf numFmtId="236" fontId="35" fillId="0" borderId="4986">
      <alignment horizontal="center" vertical="center"/>
      <protection locked="0"/>
    </xf>
    <xf numFmtId="0" fontId="85" fillId="0" borderId="4931"/>
    <xf numFmtId="0" fontId="103" fillId="38" borderId="4976"/>
    <xf numFmtId="311" fontId="219" fillId="0" borderId="4922" applyBorder="0">
      <protection locked="0"/>
    </xf>
    <xf numFmtId="236" fontId="35" fillId="0" borderId="4986">
      <alignment horizontal="center" vertical="center"/>
      <protection locked="0"/>
    </xf>
    <xf numFmtId="15" fontId="35" fillId="0" borderId="4999">
      <alignment horizontal="center" vertical="center"/>
      <protection locked="0"/>
    </xf>
    <xf numFmtId="4" fontId="27" fillId="19" borderId="4968" applyNumberFormat="0" applyProtection="0">
      <alignment horizontal="left" vertical="center" indent="1"/>
    </xf>
    <xf numFmtId="4" fontId="27" fillId="19" borderId="5004" applyNumberFormat="0" applyProtection="0">
      <alignment horizontal="left" vertical="center" indent="1"/>
    </xf>
    <xf numFmtId="274" fontId="35" fillId="0" borderId="4989"/>
    <xf numFmtId="233" fontId="35" fillId="0" borderId="4999">
      <alignment horizontal="right" vertical="center"/>
      <protection locked="0"/>
    </xf>
    <xf numFmtId="0" fontId="91" fillId="0" borderId="4800" applyNumberFormat="0" applyFill="0" applyBorder="0" applyAlignment="0" applyProtection="0"/>
    <xf numFmtId="233" fontId="35" fillId="0" borderId="4963">
      <alignment horizontal="center" vertical="center"/>
      <protection locked="0"/>
    </xf>
    <xf numFmtId="311" fontId="219" fillId="0" borderId="4934" applyBorder="0">
      <protection locked="0"/>
    </xf>
    <xf numFmtId="235" fontId="35" fillId="0" borderId="4963">
      <alignment horizontal="right" vertical="center"/>
      <protection locked="0"/>
    </xf>
    <xf numFmtId="274" fontId="35" fillId="0" borderId="5002"/>
    <xf numFmtId="0" fontId="85" fillId="0" borderId="5003"/>
    <xf numFmtId="4" fontId="27" fillId="19" borderId="4944" applyNumberFormat="0" applyProtection="0">
      <alignment horizontal="left" vertical="center" indent="1"/>
    </xf>
    <xf numFmtId="0" fontId="103" fillId="38" borderId="4987"/>
    <xf numFmtId="0" fontId="95" fillId="0" borderId="4998" applyNumberFormat="0" applyFill="0" applyAlignment="0" applyProtection="0"/>
    <xf numFmtId="0" fontId="95" fillId="0" borderId="4938" applyNumberFormat="0" applyFill="0" applyAlignment="0" applyProtection="0"/>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7"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0" fontId="103" fillId="38" borderId="4940"/>
    <xf numFmtId="274" fontId="35" fillId="0" borderId="4942"/>
    <xf numFmtId="0" fontId="85" fillId="0" borderId="4943"/>
    <xf numFmtId="244" fontId="85" fillId="0" borderId="4988"/>
    <xf numFmtId="323" fontId="3" fillId="23" borderId="4935" applyFill="0" applyBorder="0" applyAlignment="0">
      <alignment horizontal="centerContinuous"/>
    </xf>
    <xf numFmtId="311" fontId="219" fillId="0" borderId="4934" applyBorder="0">
      <protection locked="0"/>
    </xf>
    <xf numFmtId="0" fontId="148" fillId="0" borderId="4983" applyNumberFormat="0" applyAlignment="0" applyProtection="0">
      <alignment horizontal="left" vertical="center"/>
    </xf>
    <xf numFmtId="233" fontId="35" fillId="0" borderId="4975">
      <alignment horizontal="right" vertical="center"/>
      <protection locked="0"/>
    </xf>
    <xf numFmtId="0" fontId="85" fillId="0" borderId="5003"/>
    <xf numFmtId="4" fontId="27" fillId="19" borderId="5010" applyNumberFormat="0" applyProtection="0">
      <alignment horizontal="left" vertical="center" indent="1"/>
    </xf>
    <xf numFmtId="235" fontId="35" fillId="0" borderId="4986">
      <alignment horizontal="center" vertical="center"/>
      <protection locked="0"/>
    </xf>
    <xf numFmtId="4" fontId="27" fillId="19" borderId="4980" applyNumberFormat="0" applyProtection="0">
      <alignment horizontal="left" vertical="center" indent="1"/>
    </xf>
    <xf numFmtId="311" fontId="219" fillId="0" borderId="4946" applyBorder="0">
      <protection locked="0"/>
    </xf>
    <xf numFmtId="274" fontId="35" fillId="0" borderId="4978"/>
    <xf numFmtId="4" fontId="27" fillId="19" borderId="4950" applyNumberFormat="0" applyProtection="0">
      <alignment horizontal="left" vertical="center" indent="1"/>
    </xf>
    <xf numFmtId="15" fontId="35" fillId="0" borderId="4986">
      <alignment horizontal="center" vertical="center"/>
      <protection locked="0"/>
    </xf>
    <xf numFmtId="0" fontId="35" fillId="0" borderId="4999">
      <alignment vertical="center"/>
      <protection locked="0"/>
    </xf>
    <xf numFmtId="234" fontId="35" fillId="0" borderId="4975">
      <alignment horizontal="center" vertical="center"/>
      <protection locked="0"/>
    </xf>
    <xf numFmtId="0" fontId="95" fillId="0" borderId="4951" applyNumberFormat="0" applyFill="0" applyAlignment="0" applyProtection="0"/>
    <xf numFmtId="232" fontId="35" fillId="0" borderId="4952">
      <alignment horizontal="center" vertical="center"/>
      <protection locked="0"/>
    </xf>
    <xf numFmtId="15" fontId="35" fillId="0" borderId="4952">
      <alignment horizontal="center" vertical="center"/>
      <protection locked="0"/>
    </xf>
    <xf numFmtId="233" fontId="35" fillId="0" borderId="4952">
      <alignment horizontal="center" vertical="center"/>
      <protection locked="0"/>
    </xf>
    <xf numFmtId="234" fontId="35" fillId="0" borderId="4952">
      <alignment horizontal="center" vertical="center"/>
      <protection locked="0"/>
    </xf>
    <xf numFmtId="235" fontId="35" fillId="0" borderId="4952">
      <alignment horizontal="center" vertical="center"/>
      <protection locked="0"/>
    </xf>
    <xf numFmtId="236" fontId="35" fillId="0" borderId="4952">
      <alignment horizontal="center" vertical="center"/>
      <protection locked="0"/>
    </xf>
    <xf numFmtId="0" fontId="35" fillId="0" borderId="4952">
      <alignment vertical="center"/>
      <protection locked="0"/>
    </xf>
    <xf numFmtId="232" fontId="35" fillId="0" borderId="4952">
      <alignment horizontal="right" vertical="center"/>
      <protection locked="0"/>
    </xf>
    <xf numFmtId="237" fontId="35" fillId="0" borderId="4952">
      <alignment horizontal="right" vertical="center"/>
      <protection locked="0"/>
    </xf>
    <xf numFmtId="233" fontId="35" fillId="0" borderId="4952">
      <alignment horizontal="right" vertical="center"/>
      <protection locked="0"/>
    </xf>
    <xf numFmtId="234" fontId="35" fillId="0" borderId="4952">
      <alignment horizontal="right" vertical="center"/>
      <protection locked="0"/>
    </xf>
    <xf numFmtId="235" fontId="35" fillId="0" borderId="4952">
      <alignment horizontal="right" vertical="center"/>
      <protection locked="0"/>
    </xf>
    <xf numFmtId="236" fontId="35" fillId="0" borderId="4952">
      <alignment horizontal="right" vertical="center"/>
      <protection locked="0"/>
    </xf>
    <xf numFmtId="0" fontId="103" fillId="38" borderId="4953"/>
    <xf numFmtId="274" fontId="35" fillId="0" borderId="4955"/>
    <xf numFmtId="0" fontId="85" fillId="0" borderId="4979"/>
    <xf numFmtId="0" fontId="85" fillId="0" borderId="4956"/>
    <xf numFmtId="311" fontId="219" fillId="0" borderId="4946" applyBorder="0">
      <protection locked="0"/>
    </xf>
    <xf numFmtId="323" fontId="3" fillId="23" borderId="5007" applyFill="0" applyBorder="0" applyAlignment="0">
      <alignment horizontal="centerContinuous"/>
    </xf>
    <xf numFmtId="232" fontId="35" fillId="0" borderId="4986">
      <alignment horizontal="right" vertical="center"/>
      <protection locked="0"/>
    </xf>
    <xf numFmtId="0" fontId="85" fillId="0" borderId="4990"/>
    <xf numFmtId="4" fontId="27" fillId="19" borderId="4968" applyNumberFormat="0" applyProtection="0">
      <alignment horizontal="left" vertical="center" indent="1"/>
    </xf>
    <xf numFmtId="0" fontId="95" fillId="0" borderId="4998" applyNumberFormat="0" applyFill="0" applyAlignment="0" applyProtection="0"/>
    <xf numFmtId="234" fontId="35" fillId="0" borderId="4986">
      <alignment horizontal="right" vertical="center"/>
      <protection locked="0"/>
    </xf>
    <xf numFmtId="233" fontId="35" fillId="0" borderId="4999">
      <alignment horizontal="center" vertical="center"/>
      <protection locked="0"/>
    </xf>
    <xf numFmtId="15" fontId="35" fillId="0" borderId="4986">
      <alignment horizontal="center" vertical="center"/>
      <protection locked="0"/>
    </xf>
    <xf numFmtId="236" fontId="35" fillId="0" borderId="4999">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0" fontId="103" fillId="38" borderId="4964"/>
    <xf numFmtId="0" fontId="103" fillId="38" borderId="4987"/>
    <xf numFmtId="49" fontId="100" fillId="47" borderId="4494">
      <alignment horizontal="center"/>
    </xf>
    <xf numFmtId="240" fontId="26" fillId="0" borderId="4961" applyFill="0"/>
    <xf numFmtId="274" fontId="35" fillId="0" borderId="4966"/>
    <xf numFmtId="0" fontId="85" fillId="0" borderId="4967"/>
    <xf numFmtId="0" fontId="148" fillId="0" borderId="4960" applyNumberFormat="0" applyAlignment="0" applyProtection="0">
      <alignment horizontal="left" vertical="center"/>
    </xf>
    <xf numFmtId="323" fontId="3" fillId="23" borderId="4959" applyFill="0" applyBorder="0" applyAlignment="0">
      <alignment horizontal="centerContinuous"/>
    </xf>
    <xf numFmtId="311" fontId="219" fillId="0" borderId="4958" applyBorder="0">
      <protection locked="0"/>
    </xf>
    <xf numFmtId="311" fontId="219" fillId="0" borderId="4994" applyBorder="0">
      <protection locked="0"/>
    </xf>
    <xf numFmtId="0" fontId="95" fillId="0" borderId="4974" applyNumberFormat="0" applyFill="0" applyAlignment="0" applyProtection="0"/>
    <xf numFmtId="234" fontId="35" fillId="0" borderId="4975">
      <alignment horizontal="center" vertical="center"/>
      <protection locked="0"/>
    </xf>
    <xf numFmtId="311" fontId="219" fillId="0" borderId="4970" applyBorder="0">
      <protection locked="0"/>
    </xf>
    <xf numFmtId="236" fontId="35" fillId="0" borderId="4975">
      <alignment horizontal="right" vertical="center"/>
      <protection locked="0"/>
    </xf>
    <xf numFmtId="4" fontId="27" fillId="19" borderId="4980" applyNumberFormat="0" applyProtection="0">
      <alignment horizontal="left" vertical="center" indent="1"/>
    </xf>
    <xf numFmtId="235" fontId="35" fillId="0" borderId="4999">
      <alignment horizontal="center" vertical="center"/>
      <protection locked="0"/>
    </xf>
    <xf numFmtId="235" fontId="35" fillId="0" borderId="4986">
      <alignment horizontal="center" vertical="center"/>
      <protection locked="0"/>
    </xf>
    <xf numFmtId="236" fontId="35" fillId="0" borderId="4986">
      <alignment horizontal="right" vertical="center"/>
      <protection locked="0"/>
    </xf>
    <xf numFmtId="0" fontId="95" fillId="0" borderId="4974" applyNumberFormat="0" applyFill="0" applyAlignment="0" applyProtection="0"/>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0" fontId="103" fillId="38" borderId="4976"/>
    <xf numFmtId="274" fontId="35" fillId="0" borderId="4978"/>
    <xf numFmtId="0" fontId="85" fillId="0" borderId="4979"/>
    <xf numFmtId="0" fontId="103" fillId="38" borderId="4987"/>
    <xf numFmtId="311" fontId="219" fillId="0" borderId="4970" applyBorder="0">
      <protection locked="0"/>
    </xf>
    <xf numFmtId="235" fontId="35" fillId="0" borderId="4986">
      <alignment horizontal="center" vertical="center"/>
      <protection locked="0"/>
    </xf>
    <xf numFmtId="0" fontId="35" fillId="0" borderId="4986">
      <alignment vertical="center"/>
      <protection locked="0"/>
    </xf>
    <xf numFmtId="237" fontId="35" fillId="0" borderId="4986">
      <alignment horizontal="right" vertical="center"/>
      <protection locked="0"/>
    </xf>
    <xf numFmtId="234" fontId="35" fillId="0" borderId="4986">
      <alignment horizontal="right" vertical="center"/>
      <protection locked="0"/>
    </xf>
    <xf numFmtId="236" fontId="35" fillId="0" borderId="4986">
      <alignment horizontal="right" vertical="center"/>
      <protection locked="0"/>
    </xf>
    <xf numFmtId="270" fontId="115" fillId="46" borderId="4800">
      <protection hidden="1"/>
    </xf>
    <xf numFmtId="274" fontId="35" fillId="0" borderId="5015"/>
    <xf numFmtId="311" fontId="219" fillId="0" borderId="4970" applyBorder="0">
      <protection locked="0"/>
    </xf>
    <xf numFmtId="235"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4" fontId="27" fillId="19" borderId="4980" applyNumberFormat="0" applyProtection="0">
      <alignment horizontal="left" vertical="center" indent="1"/>
    </xf>
    <xf numFmtId="0" fontId="147" fillId="10" borderId="4494">
      <alignment horizontal="right"/>
    </xf>
    <xf numFmtId="0" fontId="148" fillId="0" borderId="4841">
      <alignment horizontal="left" vertical="center"/>
    </xf>
    <xf numFmtId="274" fontId="35" fillId="0" borderId="4989"/>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2" fontId="35" fillId="0" borderId="4986">
      <alignment horizontal="center" vertical="center"/>
      <protection locked="0"/>
    </xf>
    <xf numFmtId="0" fontId="35" fillId="0" borderId="4986">
      <alignment vertical="center"/>
      <protection locked="0"/>
    </xf>
    <xf numFmtId="235" fontId="35" fillId="0" borderId="4986">
      <alignment horizontal="right" vertical="center"/>
      <protection locked="0"/>
    </xf>
    <xf numFmtId="240" fontId="26" fillId="0" borderId="4984" applyFill="0"/>
    <xf numFmtId="274" fontId="35" fillId="0" borderId="4978"/>
    <xf numFmtId="0" fontId="85" fillId="0" borderId="4979"/>
    <xf numFmtId="233" fontId="35" fillId="0" borderId="4999">
      <alignment horizontal="right" vertical="center"/>
      <protection locked="0"/>
    </xf>
    <xf numFmtId="235" fontId="35" fillId="0" borderId="5012">
      <alignment horizontal="center" vertical="center"/>
      <protection locked="0"/>
    </xf>
    <xf numFmtId="311" fontId="219" fillId="0" borderId="4970" applyBorder="0">
      <protection locked="0"/>
    </xf>
    <xf numFmtId="4" fontId="27" fillId="19" borderId="4980" applyNumberFormat="0" applyProtection="0">
      <alignment horizontal="left" vertical="center" indent="1"/>
    </xf>
    <xf numFmtId="3" fontId="79" fillId="10" borderId="4494" applyFont="0" applyAlignment="0" applyProtection="0"/>
    <xf numFmtId="0" fontId="95" fillId="0" borderId="4974" applyNumberFormat="0" applyFill="0" applyAlignment="0" applyProtection="0"/>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3" fontId="35" fillId="0" borderId="4999">
      <alignment horizontal="center" vertical="center"/>
      <protection locked="0"/>
    </xf>
    <xf numFmtId="0" fontId="103" fillId="38" borderId="4976"/>
    <xf numFmtId="235" fontId="35" fillId="0" borderId="4999">
      <alignment horizontal="right" vertical="center"/>
      <protection locked="0"/>
    </xf>
    <xf numFmtId="274" fontId="35" fillId="0" borderId="4978"/>
    <xf numFmtId="0" fontId="85" fillId="0" borderId="4979"/>
    <xf numFmtId="0" fontId="148" fillId="0" borderId="4972" applyNumberFormat="0" applyAlignment="0" applyProtection="0">
      <alignment horizontal="left" vertical="center"/>
    </xf>
    <xf numFmtId="323" fontId="3" fillId="23" borderId="4971" applyFill="0" applyBorder="0" applyAlignment="0">
      <alignment horizontal="centerContinuous"/>
    </xf>
    <xf numFmtId="0" fontId="35" fillId="0" borderId="4986">
      <alignment vertical="center"/>
      <protection locked="0"/>
    </xf>
    <xf numFmtId="232" fontId="35" fillId="0" borderId="4999">
      <alignment horizontal="right" vertical="center"/>
      <protection locked="0"/>
    </xf>
    <xf numFmtId="49" fontId="36" fillId="0" borderId="4813"/>
    <xf numFmtId="0" fontId="95" fillId="0" borderId="5011" applyNumberFormat="0" applyFill="0" applyAlignment="0" applyProtection="0"/>
    <xf numFmtId="233" fontId="35" fillId="0" borderId="5012">
      <alignment horizontal="center" vertical="center"/>
      <protection locked="0"/>
    </xf>
    <xf numFmtId="236" fontId="35" fillId="0" borderId="5012">
      <alignment horizontal="right" vertical="center"/>
      <protection locked="0"/>
    </xf>
    <xf numFmtId="332" fontId="35" fillId="0" borderId="4494" applyFill="0">
      <alignment horizontal="center" vertical="center"/>
    </xf>
    <xf numFmtId="49" fontId="253" fillId="47" borderId="4494">
      <alignment horizontal="center"/>
    </xf>
    <xf numFmtId="175" fontId="43" fillId="0" borderId="4494" applyBorder="0"/>
    <xf numFmtId="311" fontId="219" fillId="0" borderId="4992" applyBorder="0">
      <protection locked="0"/>
    </xf>
    <xf numFmtId="269" fontId="115" fillId="45" borderId="4800">
      <protection hidden="1"/>
    </xf>
    <xf numFmtId="202" fontId="115" fillId="18" borderId="4800">
      <alignment horizontal="right"/>
      <protection hidden="1"/>
    </xf>
    <xf numFmtId="4" fontId="27" fillId="19" borderId="4991" applyNumberFormat="0" applyProtection="0">
      <alignment horizontal="left" vertical="center" indent="1"/>
    </xf>
    <xf numFmtId="49" fontId="36" fillId="0" borderId="4813"/>
    <xf numFmtId="0" fontId="85" fillId="0" borderId="5003"/>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44" fontId="85" fillId="0" borderId="4988"/>
    <xf numFmtId="269" fontId="115" fillId="45" borderId="4800">
      <protection hidden="1"/>
    </xf>
    <xf numFmtId="240" fontId="26" fillId="0" borderId="4984" applyFill="0"/>
    <xf numFmtId="274" fontId="35" fillId="0" borderId="4989"/>
    <xf numFmtId="0" fontId="85" fillId="0" borderId="4990"/>
    <xf numFmtId="0" fontId="148" fillId="0" borderId="4983" applyNumberFormat="0" applyAlignment="0" applyProtection="0">
      <alignment horizontal="left" vertical="center"/>
    </xf>
    <xf numFmtId="323" fontId="3" fillId="23" borderId="4982" applyFill="0" applyBorder="0" applyAlignment="0">
      <alignment horizontal="centerContinuous"/>
    </xf>
    <xf numFmtId="311" fontId="219" fillId="0" borderId="4992" applyBorder="0">
      <protection locked="0"/>
    </xf>
    <xf numFmtId="311" fontId="219" fillId="0" borderId="4992" applyBorder="0">
      <protection locked="0"/>
    </xf>
    <xf numFmtId="233" fontId="35" fillId="0" borderId="4999">
      <alignment horizontal="right" vertical="center"/>
      <protection locked="0"/>
    </xf>
    <xf numFmtId="235" fontId="35" fillId="0" borderId="4999">
      <alignment horizontal="right" vertical="center"/>
      <protection locked="0"/>
    </xf>
    <xf numFmtId="4" fontId="27" fillId="19" borderId="4991" applyNumberFormat="0" applyProtection="0">
      <alignment horizontal="left" vertical="center" indent="1"/>
    </xf>
    <xf numFmtId="232" fontId="35" fillId="0" borderId="4999">
      <alignment horizontal="center" vertical="center"/>
      <protection locked="0"/>
    </xf>
    <xf numFmtId="234" fontId="35" fillId="0" borderId="4999">
      <alignment horizontal="center" vertical="center"/>
      <protection locked="0"/>
    </xf>
    <xf numFmtId="0" fontId="35" fillId="0" borderId="4999">
      <alignment vertical="center"/>
      <protection locked="0"/>
    </xf>
    <xf numFmtId="0" fontId="95" fillId="0" borderId="4998" applyNumberFormat="0" applyFill="0" applyAlignment="0" applyProtection="0"/>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74" fontId="35" fillId="0" borderId="4989"/>
    <xf numFmtId="0" fontId="85" fillId="0" borderId="4990"/>
    <xf numFmtId="311" fontId="219" fillId="0" borderId="4992" applyBorder="0">
      <protection locked="0"/>
    </xf>
    <xf numFmtId="0" fontId="115" fillId="18" borderId="4800" applyProtection="0">
      <alignment horizontal="right"/>
      <protection locked="0"/>
    </xf>
    <xf numFmtId="311" fontId="219" fillId="0" borderId="4992" applyBorder="0">
      <protection locked="0"/>
    </xf>
    <xf numFmtId="0" fontId="59" fillId="74" borderId="4820">
      <alignment horizontal="left" vertical="center" wrapText="1"/>
    </xf>
    <xf numFmtId="235" fontId="35" fillId="0" borderId="4999">
      <alignment horizontal="center" vertical="center"/>
      <protection locked="0"/>
    </xf>
    <xf numFmtId="4" fontId="27" fillId="19" borderId="4991" applyNumberFormat="0" applyProtection="0">
      <alignment horizontal="left" vertical="center" indent="1"/>
    </xf>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40" fontId="26" fillId="0" borderId="4984" applyFill="0"/>
    <xf numFmtId="274" fontId="35" fillId="0" borderId="4989"/>
    <xf numFmtId="0" fontId="85" fillId="0" borderId="4990"/>
    <xf numFmtId="0" fontId="148" fillId="0" borderId="4983" applyNumberFormat="0" applyAlignment="0" applyProtection="0">
      <alignment horizontal="left" vertical="center"/>
    </xf>
    <xf numFmtId="323" fontId="3" fillId="23" borderId="4982" applyFill="0" applyBorder="0" applyAlignment="0">
      <alignment horizontal="centerContinuous"/>
    </xf>
    <xf numFmtId="311" fontId="219" fillId="0" borderId="4992" applyBorder="0">
      <protection locked="0"/>
    </xf>
    <xf numFmtId="0" fontId="95" fillId="0" borderId="4998" applyNumberFormat="0" applyFill="0" applyAlignment="0" applyProtection="0"/>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0" fontId="103" fillId="38" borderId="5000"/>
    <xf numFmtId="244" fontId="85" fillId="0" borderId="5001"/>
    <xf numFmtId="274" fontId="35" fillId="0" borderId="5002"/>
    <xf numFmtId="0" fontId="85" fillId="0" borderId="5003"/>
    <xf numFmtId="311" fontId="219" fillId="0" borderId="4994" applyBorder="0">
      <protection locked="0"/>
    </xf>
    <xf numFmtId="235" fontId="35" fillId="0" borderId="5012">
      <alignment horizontal="right" vertical="center"/>
      <protection locked="0"/>
    </xf>
    <xf numFmtId="4" fontId="27" fillId="19" borderId="5004" applyNumberFormat="0" applyProtection="0">
      <alignment horizontal="left" vertical="center" indent="1"/>
    </xf>
    <xf numFmtId="0" fontId="95" fillId="0" borderId="4998" applyNumberFormat="0" applyFill="0" applyAlignment="0" applyProtection="0"/>
    <xf numFmtId="232" fontId="35" fillId="0" borderId="4999">
      <alignment horizontal="center" vertical="center"/>
      <protection locked="0"/>
    </xf>
    <xf numFmtId="15" fontId="35" fillId="0" borderId="4999">
      <alignment horizontal="center" vertical="center"/>
      <protection locked="0"/>
    </xf>
    <xf numFmtId="233"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236" fontId="35" fillId="0" borderId="4999">
      <alignment horizontal="center" vertical="center"/>
      <protection locked="0"/>
    </xf>
    <xf numFmtId="0" fontId="35" fillId="0" borderId="4999">
      <alignment vertical="center"/>
      <protection locked="0"/>
    </xf>
    <xf numFmtId="232" fontId="35" fillId="0" borderId="4999">
      <alignment horizontal="right" vertical="center"/>
      <protection locked="0"/>
    </xf>
    <xf numFmtId="237" fontId="35" fillId="0" borderId="4999">
      <alignment horizontal="right" vertical="center"/>
      <protection locked="0"/>
    </xf>
    <xf numFmtId="233" fontId="35" fillId="0" borderId="4999">
      <alignment horizontal="right" vertical="center"/>
      <protection locked="0"/>
    </xf>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0" fontId="103" fillId="38" borderId="5000"/>
    <xf numFmtId="274" fontId="35" fillId="0" borderId="5002"/>
    <xf numFmtId="0" fontId="85" fillId="0" borderId="5003"/>
    <xf numFmtId="0" fontId="148" fillId="0" borderId="4996" applyNumberFormat="0" applyAlignment="0" applyProtection="0">
      <alignment horizontal="left" vertical="center"/>
    </xf>
    <xf numFmtId="323" fontId="3" fillId="23" borderId="4995" applyFill="0" applyBorder="0" applyAlignment="0">
      <alignment horizontal="centerContinuous"/>
    </xf>
    <xf numFmtId="311" fontId="219" fillId="0" borderId="4994" applyBorder="0">
      <protection locked="0"/>
    </xf>
    <xf numFmtId="311" fontId="219" fillId="0" borderId="5006" applyBorder="0">
      <protection locked="0"/>
    </xf>
    <xf numFmtId="4" fontId="27" fillId="19" borderId="5010" applyNumberFormat="0" applyProtection="0">
      <alignment horizontal="left" vertical="center" indent="1"/>
    </xf>
    <xf numFmtId="0" fontId="95" fillId="0" borderId="5011" applyNumberFormat="0" applyFill="0" applyAlignment="0" applyProtection="0"/>
    <xf numFmtId="232" fontId="35" fillId="0" borderId="5012">
      <alignment horizontal="center" vertical="center"/>
      <protection locked="0"/>
    </xf>
    <xf numFmtId="15" fontId="35" fillId="0" borderId="5012">
      <alignment horizontal="center" vertical="center"/>
      <protection locked="0"/>
    </xf>
    <xf numFmtId="233" fontId="35" fillId="0" borderId="5012">
      <alignment horizontal="center" vertical="center"/>
      <protection locked="0"/>
    </xf>
    <xf numFmtId="234" fontId="35" fillId="0" borderId="5012">
      <alignment horizontal="center" vertical="center"/>
      <protection locked="0"/>
    </xf>
    <xf numFmtId="235" fontId="35" fillId="0" borderId="5012">
      <alignment horizontal="center" vertical="center"/>
      <protection locked="0"/>
    </xf>
    <xf numFmtId="236" fontId="35" fillId="0" borderId="5012">
      <alignment horizontal="center" vertical="center"/>
      <protection locked="0"/>
    </xf>
    <xf numFmtId="0" fontId="35" fillId="0" borderId="5012">
      <alignment vertical="center"/>
      <protection locked="0"/>
    </xf>
    <xf numFmtId="232" fontId="35" fillId="0" borderId="5012">
      <alignment horizontal="right" vertical="center"/>
      <protection locked="0"/>
    </xf>
    <xf numFmtId="237" fontId="35" fillId="0" borderId="5012">
      <alignment horizontal="right" vertical="center"/>
      <protection locked="0"/>
    </xf>
    <xf numFmtId="233" fontId="35" fillId="0" borderId="5012">
      <alignment horizontal="right" vertical="center"/>
      <protection locked="0"/>
    </xf>
    <xf numFmtId="234" fontId="35" fillId="0" borderId="5012">
      <alignment horizontal="right" vertical="center"/>
      <protection locked="0"/>
    </xf>
    <xf numFmtId="235" fontId="35" fillId="0" borderId="5012">
      <alignment horizontal="right" vertical="center"/>
      <protection locked="0"/>
    </xf>
    <xf numFmtId="236" fontId="35" fillId="0" borderId="5012">
      <alignment horizontal="right" vertical="center"/>
      <protection locked="0"/>
    </xf>
    <xf numFmtId="0" fontId="103" fillId="38" borderId="5013"/>
    <xf numFmtId="274" fontId="35" fillId="0" borderId="5015"/>
    <xf numFmtId="0" fontId="85" fillId="0" borderId="5016"/>
    <xf numFmtId="311" fontId="219" fillId="0" borderId="5006" applyBorder="0">
      <protection locked="0"/>
    </xf>
    <xf numFmtId="240" fontId="26" fillId="0" borderId="5057" applyFill="0"/>
    <xf numFmtId="175" fontId="40" fillId="0" borderId="4742">
      <protection locked="0"/>
    </xf>
    <xf numFmtId="175" fontId="43" fillId="0" borderId="4494" applyBorder="0"/>
    <xf numFmtId="311" fontId="219" fillId="0" borderId="5054" applyBorder="0">
      <protection locked="0"/>
    </xf>
    <xf numFmtId="175" fontId="46" fillId="0" borderId="4494"/>
    <xf numFmtId="274" fontId="35" fillId="0" borderId="5038"/>
    <xf numFmtId="233" fontId="35" fillId="0" borderId="5395">
      <alignment horizontal="right" vertical="center"/>
      <protection locked="0"/>
    </xf>
    <xf numFmtId="244" fontId="85" fillId="0" borderId="5480"/>
    <xf numFmtId="0" fontId="95" fillId="0" borderId="5058" applyNumberFormat="0" applyFill="0" applyAlignment="0" applyProtection="0"/>
    <xf numFmtId="232" fontId="35" fillId="0" borderId="5252">
      <alignment horizontal="center" vertical="center"/>
      <protection locked="0"/>
    </xf>
    <xf numFmtId="274" fontId="35" fillId="0" borderId="5038"/>
    <xf numFmtId="274" fontId="35" fillId="0" borderId="5062"/>
    <xf numFmtId="234" fontId="35" fillId="0" borderId="5395">
      <alignment horizontal="right" vertical="center"/>
      <protection locked="0"/>
    </xf>
    <xf numFmtId="271" fontId="115" fillId="18" borderId="4800">
      <alignment horizontal="right"/>
    </xf>
    <xf numFmtId="244" fontId="85" fillId="0" borderId="5469"/>
    <xf numFmtId="0" fontId="85" fillId="0" borderId="5375"/>
    <xf numFmtId="234" fontId="35" fillId="0" borderId="5467">
      <alignment horizontal="right" vertical="center"/>
      <protection locked="0"/>
    </xf>
    <xf numFmtId="175" fontId="3" fillId="9" borderId="4841" applyNumberFormat="0" applyFont="0" applyBorder="0" applyAlignment="0">
      <alignment horizontal="centerContinuous"/>
    </xf>
    <xf numFmtId="0" fontId="35" fillId="0" borderId="5059">
      <alignment vertical="center"/>
      <protection locked="0"/>
    </xf>
    <xf numFmtId="274" fontId="35" fillId="0" borderId="5374"/>
    <xf numFmtId="233" fontId="35" fillId="0" borderId="5478">
      <alignment horizontal="right" vertical="center"/>
      <protection locked="0"/>
    </xf>
    <xf numFmtId="232" fontId="35" fillId="0" borderId="5023">
      <alignment horizontal="center" vertical="center"/>
      <protection locked="0"/>
    </xf>
    <xf numFmtId="0" fontId="95" fillId="0" borderId="5034" applyNumberFormat="0" applyFill="0" applyAlignment="0" applyProtection="0"/>
    <xf numFmtId="0" fontId="88" fillId="0" borderId="4841"/>
    <xf numFmtId="0" fontId="95" fillId="0" borderId="5058" applyNumberFormat="0" applyFill="0" applyAlignment="0" applyProtection="0"/>
    <xf numFmtId="234" fontId="35" fillId="0" borderId="5491">
      <alignment horizontal="right" vertical="center"/>
      <protection locked="0"/>
    </xf>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0" fontId="95" fillId="0" borderId="5022" applyNumberFormat="0" applyFill="0" applyAlignment="0" applyProtection="0"/>
    <xf numFmtId="311" fontId="219" fillId="0" borderId="5018" applyBorder="0">
      <protection locked="0"/>
    </xf>
    <xf numFmtId="0" fontId="85" fillId="0" borderId="5027"/>
    <xf numFmtId="274" fontId="35" fillId="0" borderId="5026"/>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232" fontId="35" fillId="0" borderId="5023">
      <alignment horizontal="center" vertical="center"/>
      <protection locked="0"/>
    </xf>
    <xf numFmtId="0" fontId="95" fillId="0" borderId="5022" applyNumberFormat="0" applyFill="0" applyAlignment="0" applyProtection="0"/>
    <xf numFmtId="233" fontId="35" fillId="0" borderId="5059">
      <alignment horizontal="right" vertical="center"/>
      <protection locked="0"/>
    </xf>
    <xf numFmtId="4" fontId="27" fillId="19" borderId="5028" applyNumberFormat="0" applyProtection="0">
      <alignment horizontal="left" vertical="center" indent="1"/>
    </xf>
    <xf numFmtId="232" fontId="35" fillId="0" borderId="5059">
      <alignment horizontal="right" vertical="center"/>
      <protection locked="0"/>
    </xf>
    <xf numFmtId="234" fontId="35" fillId="0" borderId="5059">
      <alignment horizontal="center" vertical="center"/>
      <protection locked="0"/>
    </xf>
    <xf numFmtId="4" fontId="27" fillId="19" borderId="5028" applyNumberFormat="0" applyProtection="0">
      <alignment horizontal="left" vertical="center" indent="1"/>
    </xf>
    <xf numFmtId="0" fontId="95" fillId="0" borderId="5251" applyNumberFormat="0" applyFill="0" applyAlignment="0" applyProtection="0"/>
    <xf numFmtId="0" fontId="85" fillId="0" borderId="5052"/>
    <xf numFmtId="274" fontId="35" fillId="0" borderId="5051"/>
    <xf numFmtId="244" fontId="85" fillId="0" borderId="5050"/>
    <xf numFmtId="0" fontId="103" fillId="38" borderId="5049"/>
    <xf numFmtId="236" fontId="35" fillId="0" borderId="5048">
      <alignment horizontal="right" vertical="center"/>
      <protection locked="0"/>
    </xf>
    <xf numFmtId="235" fontId="35" fillId="0" borderId="5048">
      <alignment horizontal="right" vertical="center"/>
      <protection locked="0"/>
    </xf>
    <xf numFmtId="234" fontId="35" fillId="0" borderId="5048">
      <alignment horizontal="right" vertical="center"/>
      <protection locked="0"/>
    </xf>
    <xf numFmtId="233" fontId="35" fillId="0" borderId="5048">
      <alignment horizontal="right" vertical="center"/>
      <protection locked="0"/>
    </xf>
    <xf numFmtId="237" fontId="35" fillId="0" borderId="5048">
      <alignment horizontal="right" vertical="center"/>
      <protection locked="0"/>
    </xf>
    <xf numFmtId="232" fontId="35" fillId="0" borderId="5048">
      <alignment horizontal="right" vertical="center"/>
      <protection locked="0"/>
    </xf>
    <xf numFmtId="0" fontId="35" fillId="0" borderId="5048">
      <alignment vertical="center"/>
      <protection locked="0"/>
    </xf>
    <xf numFmtId="236" fontId="35" fillId="0" borderId="5048">
      <alignment horizontal="center" vertical="center"/>
      <protection locked="0"/>
    </xf>
    <xf numFmtId="235" fontId="35" fillId="0" borderId="5048">
      <alignment horizontal="center" vertical="center"/>
      <protection locked="0"/>
    </xf>
    <xf numFmtId="234" fontId="35" fillId="0" borderId="5048">
      <alignment horizontal="center" vertical="center"/>
      <protection locked="0"/>
    </xf>
    <xf numFmtId="233" fontId="35" fillId="0" borderId="5048">
      <alignment horizontal="center" vertical="center"/>
      <protection locked="0"/>
    </xf>
    <xf numFmtId="15" fontId="35" fillId="0" borderId="5048">
      <alignment horizontal="center" vertical="center"/>
      <protection locked="0"/>
    </xf>
    <xf numFmtId="232" fontId="35" fillId="0" borderId="5048">
      <alignment horizontal="center" vertical="center"/>
      <protection locked="0"/>
    </xf>
    <xf numFmtId="0" fontId="95" fillId="0" borderId="5047" applyNumberFormat="0" applyFill="0" applyAlignment="0" applyProtection="0"/>
    <xf numFmtId="4" fontId="27" fillId="19" borderId="5046" applyNumberFormat="0" applyProtection="0">
      <alignment horizontal="left" vertical="center" indent="1"/>
    </xf>
    <xf numFmtId="1" fontId="3" fillId="1" borderId="5017">
      <protection locked="0"/>
    </xf>
    <xf numFmtId="4" fontId="27" fillId="19" borderId="5046" applyNumberFormat="0" applyProtection="0">
      <alignment horizontal="left" vertical="center" indent="1"/>
    </xf>
    <xf numFmtId="311" fontId="219" fillId="0" borderId="5018" applyBorder="0">
      <protection locked="0"/>
    </xf>
    <xf numFmtId="1" fontId="3" fillId="1" borderId="5041">
      <protection locked="0"/>
    </xf>
    <xf numFmtId="311" fontId="219" fillId="0" borderId="5042" applyBorder="0">
      <protection locked="0"/>
    </xf>
    <xf numFmtId="323" fontId="3" fillId="23" borderId="5019" applyFill="0" applyBorder="0" applyAlignment="0">
      <alignment horizontal="centerContinuous"/>
    </xf>
    <xf numFmtId="0" fontId="148" fillId="0" borderId="5020" applyNumberFormat="0" applyAlignment="0" applyProtection="0">
      <alignment horizontal="left" vertical="center"/>
    </xf>
    <xf numFmtId="323" fontId="3" fillId="23" borderId="5043" applyFill="0" applyBorder="0" applyAlignment="0">
      <alignment horizontal="centerContinuous"/>
    </xf>
    <xf numFmtId="0" fontId="85" fillId="0" borderId="5027"/>
    <xf numFmtId="274" fontId="35" fillId="0" borderId="5026"/>
    <xf numFmtId="240" fontId="26" fillId="0" borderId="5021" applyFill="0"/>
    <xf numFmtId="240" fontId="26" fillId="0" borderId="5045" applyFill="0"/>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232" fontId="35" fillId="0" borderId="5023">
      <alignment horizontal="center" vertical="center"/>
      <protection locked="0"/>
    </xf>
    <xf numFmtId="0" fontId="95" fillId="0" borderId="5022" applyNumberFormat="0" applyFill="0" applyAlignment="0" applyProtection="0"/>
    <xf numFmtId="0" fontId="95" fillId="0" borderId="5058" applyNumberFormat="0" applyFill="0" applyAlignment="0" applyProtection="0"/>
    <xf numFmtId="232" fontId="35" fillId="0" borderId="5059">
      <alignment horizontal="center" vertical="center"/>
      <protection locked="0"/>
    </xf>
    <xf numFmtId="15" fontId="35" fillId="0" borderId="5059">
      <alignment horizontal="center" vertical="center"/>
      <protection locked="0"/>
    </xf>
    <xf numFmtId="233"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236" fontId="35" fillId="0" borderId="5059">
      <alignment horizontal="center"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0" fontId="103" fillId="38" borderId="506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44" fontId="85" fillId="0" borderId="5037"/>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4" fontId="85" fillId="0" borderId="5025"/>
    <xf numFmtId="0" fontId="85" fillId="0" borderId="5063"/>
    <xf numFmtId="240" fontId="26" fillId="0" borderId="5021" applyFill="0"/>
    <xf numFmtId="274" fontId="35" fillId="0" borderId="5026"/>
    <xf numFmtId="0" fontId="148" fillId="0" borderId="5056" applyNumberFormat="0" applyAlignment="0" applyProtection="0">
      <alignment horizontal="left" vertical="center"/>
    </xf>
    <xf numFmtId="323" fontId="3" fillId="23" borderId="5055" applyFill="0" applyBorder="0" applyAlignment="0">
      <alignment horizontal="centerContinuous"/>
    </xf>
    <xf numFmtId="1" fontId="3" fillId="1" borderId="5053">
      <protection locked="0"/>
    </xf>
    <xf numFmtId="0" fontId="148" fillId="0" borderId="5032" applyNumberFormat="0" applyAlignment="0" applyProtection="0">
      <alignment horizontal="left" vertical="center"/>
    </xf>
    <xf numFmtId="0" fontId="85" fillId="0" borderId="5027"/>
    <xf numFmtId="4" fontId="27" fillId="19" borderId="5046" applyNumberFormat="0" applyProtection="0">
      <alignment horizontal="left" vertical="center" indent="1"/>
    </xf>
    <xf numFmtId="4" fontId="27" fillId="19" borderId="5046" applyNumberFormat="0" applyProtection="0">
      <alignment horizontal="left" vertical="center" indent="1"/>
    </xf>
    <xf numFmtId="232" fontId="35" fillId="0" borderId="5059">
      <alignment horizontal="center" vertical="center"/>
      <protection locked="0"/>
    </xf>
    <xf numFmtId="15"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0" fontId="35" fillId="0" borderId="5059">
      <alignment vertical="center"/>
      <protection locked="0"/>
    </xf>
    <xf numFmtId="232" fontId="35" fillId="0" borderId="5059">
      <alignment horizontal="right" vertical="center"/>
      <protection locked="0"/>
    </xf>
    <xf numFmtId="237" fontId="35" fillId="0" borderId="5059">
      <alignment horizontal="right" vertical="center"/>
      <protection locked="0"/>
    </xf>
    <xf numFmtId="234" fontId="35" fillId="0" borderId="5059">
      <alignment horizontal="right" vertical="center"/>
      <protection locked="0"/>
    </xf>
    <xf numFmtId="236" fontId="35" fillId="0" borderId="5059">
      <alignment horizontal="right" vertical="center"/>
      <protection locked="0"/>
    </xf>
    <xf numFmtId="0" fontId="103" fillId="38" borderId="5060"/>
    <xf numFmtId="244" fontId="85" fillId="0" borderId="5061"/>
    <xf numFmtId="274" fontId="35" fillId="0" borderId="5062"/>
    <xf numFmtId="311" fontId="219" fillId="0" borderId="5042" applyBorder="0">
      <protection locked="0"/>
    </xf>
    <xf numFmtId="0" fontId="148" fillId="0" borderId="5020" applyNumberFormat="0" applyAlignment="0" applyProtection="0">
      <alignment horizontal="left" vertical="center"/>
    </xf>
    <xf numFmtId="0" fontId="95" fillId="0" borderId="5058" applyNumberFormat="0" applyFill="0" applyAlignment="0" applyProtection="0"/>
    <xf numFmtId="15" fontId="35" fillId="0" borderId="5059">
      <alignment horizontal="center" vertical="center"/>
      <protection locked="0"/>
    </xf>
    <xf numFmtId="234" fontId="35" fillId="0" borderId="5059">
      <alignment horizontal="center" vertical="center"/>
      <protection locked="0"/>
    </xf>
    <xf numFmtId="236" fontId="35" fillId="0" borderId="5059">
      <alignment horizontal="center" vertical="center"/>
      <protection locked="0"/>
    </xf>
    <xf numFmtId="232" fontId="35" fillId="0" borderId="5059">
      <alignment horizontal="right" vertical="center"/>
      <protection locked="0"/>
    </xf>
    <xf numFmtId="237" fontId="35" fillId="0" borderId="5059">
      <alignment horizontal="right" vertical="center"/>
      <protection locked="0"/>
    </xf>
    <xf numFmtId="233" fontId="35" fillId="0" borderId="5059">
      <alignment horizontal="right" vertical="center"/>
      <protection locked="0"/>
    </xf>
    <xf numFmtId="234" fontId="35" fillId="0" borderId="5059">
      <alignment horizontal="right" vertical="center"/>
      <protection locked="0"/>
    </xf>
    <xf numFmtId="236" fontId="35" fillId="0" borderId="5059">
      <alignment horizontal="right" vertical="center"/>
      <protection locked="0"/>
    </xf>
    <xf numFmtId="0" fontId="103" fillId="38" borderId="5060"/>
    <xf numFmtId="311" fontId="219" fillId="0" borderId="5030" applyBorder="0">
      <protection locked="0"/>
    </xf>
    <xf numFmtId="323" fontId="3" fillId="23" borderId="5019" applyFill="0" applyBorder="0" applyAlignment="0">
      <alignment horizontal="centerContinuous"/>
    </xf>
    <xf numFmtId="1" fontId="3" fillId="1" borderId="5029">
      <protection locked="0"/>
    </xf>
    <xf numFmtId="311" fontId="219" fillId="0" borderId="5054" applyBorder="0">
      <protection locked="0"/>
    </xf>
    <xf numFmtId="232" fontId="35" fillId="0" borderId="5059">
      <alignment horizontal="center" vertical="center"/>
      <protection locked="0"/>
    </xf>
    <xf numFmtId="15" fontId="35" fillId="0" borderId="5059">
      <alignment horizontal="center" vertical="center"/>
      <protection locked="0"/>
    </xf>
    <xf numFmtId="4" fontId="27" fillId="19" borderId="5040" applyNumberFormat="0" applyProtection="0">
      <alignment horizontal="left" vertical="center" indent="1"/>
    </xf>
    <xf numFmtId="4" fontId="27" fillId="19" borderId="5040" applyNumberFormat="0" applyProtection="0">
      <alignment horizontal="left" vertical="center" indent="1"/>
    </xf>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311" fontId="219" fillId="0" borderId="5018" applyBorder="0">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0" fontId="103" fillId="38" borderId="5036"/>
    <xf numFmtId="1" fontId="3" fillId="1" borderId="5017">
      <protection locked="0"/>
    </xf>
    <xf numFmtId="244" fontId="85" fillId="0" borderId="5037"/>
    <xf numFmtId="0" fontId="85" fillId="0" borderId="5039"/>
    <xf numFmtId="311" fontId="219" fillId="0" borderId="5030" applyBorder="0">
      <protection locked="0"/>
    </xf>
    <xf numFmtId="0" fontId="95" fillId="0" borderId="5034" applyNumberFormat="0" applyFill="0" applyAlignment="0" applyProtection="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244" fontId="85" fillId="0" borderId="5037"/>
    <xf numFmtId="0" fontId="85" fillId="0" borderId="5039"/>
    <xf numFmtId="185" fontId="47" fillId="57" borderId="4793" applyFont="0" applyFill="0" applyBorder="0" applyAlignment="0" applyProtection="0">
      <protection locked="0"/>
    </xf>
    <xf numFmtId="236" fontId="35" fillId="0" borderId="5059">
      <alignment horizontal="center" vertical="center"/>
      <protection locked="0"/>
    </xf>
    <xf numFmtId="274" fontId="35" fillId="0" borderId="5062"/>
    <xf numFmtId="235" fontId="35" fillId="0" borderId="5059">
      <alignment horizontal="center" vertical="center"/>
      <protection locked="0"/>
    </xf>
    <xf numFmtId="4" fontId="27" fillId="19" borderId="4950" applyNumberFormat="0" applyProtection="0">
      <alignment horizontal="left" vertical="center" indent="1"/>
    </xf>
    <xf numFmtId="244" fontId="85" fillId="0" borderId="5061"/>
    <xf numFmtId="4" fontId="27" fillId="19" borderId="5028" applyNumberFormat="0" applyProtection="0">
      <alignment horizontal="left" vertical="center" indent="1"/>
    </xf>
    <xf numFmtId="1" fontId="3" fillId="1" borderId="5473">
      <protection locked="0"/>
    </xf>
    <xf numFmtId="0" fontId="88" fillId="0" borderId="4841"/>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0" fontId="103" fillId="38" borderId="4964"/>
    <xf numFmtId="244" fontId="85" fillId="0" borderId="4941"/>
    <xf numFmtId="274" fontId="35" fillId="0" borderId="4966"/>
    <xf numFmtId="0" fontId="85" fillId="0" borderId="4967"/>
    <xf numFmtId="175" fontId="3" fillId="9" borderId="4841" applyNumberFormat="0" applyFont="0" applyBorder="0" applyAlignment="0">
      <alignment horizontal="centerContinuous"/>
    </xf>
    <xf numFmtId="0" fontId="148" fillId="0" borderId="4841">
      <alignment horizontal="left" vertical="center"/>
    </xf>
    <xf numFmtId="237" fontId="35" fillId="0" borderId="5059">
      <alignment horizontal="right" vertical="center"/>
      <protection locked="0"/>
    </xf>
    <xf numFmtId="311" fontId="219" fillId="0" borderId="5018" applyBorder="0">
      <protection locked="0"/>
    </xf>
    <xf numFmtId="1" fontId="3" fillId="1" borderId="4969">
      <protection locked="0"/>
    </xf>
    <xf numFmtId="1" fontId="3" fillId="1" borderId="5437">
      <protection locked="0"/>
    </xf>
    <xf numFmtId="237" fontId="35" fillId="0" borderId="5035">
      <alignment horizontal="right" vertical="center"/>
      <protection locked="0"/>
    </xf>
    <xf numFmtId="0" fontId="103" fillId="38" borderId="5036"/>
    <xf numFmtId="0" fontId="88" fillId="0" borderId="4841"/>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4" fontId="85" fillId="0" borderId="5025"/>
    <xf numFmtId="274" fontId="35" fillId="0" borderId="5038"/>
    <xf numFmtId="240" fontId="26" fillId="0" borderId="5033" applyFill="0"/>
    <xf numFmtId="274" fontId="35" fillId="0" borderId="5026"/>
    <xf numFmtId="0" fontId="85" fillId="0" borderId="5039"/>
    <xf numFmtId="0" fontId="85" fillId="0" borderId="5027"/>
    <xf numFmtId="323" fontId="3" fillId="23" borderId="5031" applyFill="0" applyBorder="0" applyAlignment="0">
      <alignment horizontal="centerContinuous"/>
    </xf>
    <xf numFmtId="175" fontId="3" fillId="9" borderId="4841" applyNumberFormat="0" applyFont="0" applyBorder="0" applyAlignment="0">
      <alignment horizontal="centerContinuous"/>
    </xf>
    <xf numFmtId="236" fontId="35" fillId="0" borderId="5059">
      <alignment horizontal="center" vertical="center"/>
      <protection locked="0"/>
    </xf>
    <xf numFmtId="233" fontId="35" fillId="0" borderId="5059">
      <alignment horizontal="right" vertical="center"/>
      <protection locked="0"/>
    </xf>
    <xf numFmtId="0" fontId="148" fillId="0" borderId="4841">
      <alignment horizontal="left" vertical="center"/>
    </xf>
    <xf numFmtId="233" fontId="35" fillId="0" borderId="5059">
      <alignment horizontal="center" vertical="center"/>
      <protection locked="0"/>
    </xf>
    <xf numFmtId="4" fontId="27" fillId="19" borderId="5046" applyNumberFormat="0" applyProtection="0">
      <alignment horizontal="left" vertical="center" indent="1"/>
    </xf>
    <xf numFmtId="0" fontId="95" fillId="0" borderId="5034" applyNumberFormat="0" applyFill="0" applyAlignment="0" applyProtection="0"/>
    <xf numFmtId="234" fontId="35" fillId="0" borderId="5035">
      <alignment horizontal="center" vertical="center"/>
      <protection locked="0"/>
    </xf>
    <xf numFmtId="311" fontId="219" fillId="0" borderId="5018" applyBorder="0">
      <protection locked="0"/>
    </xf>
    <xf numFmtId="236" fontId="35" fillId="0" borderId="5035">
      <alignment horizontal="right" vertical="center"/>
      <protection locked="0"/>
    </xf>
    <xf numFmtId="4" fontId="27" fillId="19" borderId="5028" applyNumberFormat="0" applyProtection="0">
      <alignment horizontal="left" vertical="center" indent="1"/>
    </xf>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0" fontId="26" fillId="0" borderId="4937" applyFill="0"/>
    <xf numFmtId="274" fontId="35" fillId="0" borderId="5026"/>
    <xf numFmtId="0" fontId="85" fillId="0" borderId="5027"/>
    <xf numFmtId="0" fontId="148" fillId="0" borderId="5020" applyNumberFormat="0" applyAlignment="0" applyProtection="0">
      <alignment horizontal="left" vertical="center"/>
    </xf>
    <xf numFmtId="323" fontId="3" fillId="23" borderId="5019" applyFill="0" applyBorder="0" applyAlignment="0">
      <alignment horizontal="centerContinuous"/>
    </xf>
    <xf numFmtId="311" fontId="219" fillId="0" borderId="5018" applyBorder="0">
      <protection locked="0"/>
    </xf>
    <xf numFmtId="274" fontId="35" fillId="0" borderId="5026"/>
    <xf numFmtId="0" fontId="85" fillId="0" borderId="5027"/>
    <xf numFmtId="0" fontId="148" fillId="0" borderId="5044" applyNumberFormat="0" applyAlignment="0" applyProtection="0">
      <alignment horizontal="left" vertical="center"/>
    </xf>
    <xf numFmtId="311" fontId="219" fillId="0" borderId="5018" applyBorder="0">
      <protection locked="0"/>
    </xf>
    <xf numFmtId="232" fontId="35" fillId="0" borderId="5059">
      <alignment horizontal="right" vertical="center"/>
      <protection locked="0"/>
    </xf>
    <xf numFmtId="4" fontId="27" fillId="19" borderId="5028" applyNumberFormat="0" applyProtection="0">
      <alignment horizontal="left" vertical="center" indent="1"/>
    </xf>
    <xf numFmtId="0" fontId="85" fillId="0" borderId="5063"/>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0" fontId="26" fillId="0" borderId="5021" applyFill="0"/>
    <xf numFmtId="274" fontId="35" fillId="0" borderId="5026"/>
    <xf numFmtId="0" fontId="85" fillId="0" borderId="5027"/>
    <xf numFmtId="0" fontId="148" fillId="0" borderId="5020" applyNumberFormat="0" applyAlignment="0" applyProtection="0">
      <alignment horizontal="left" vertical="center"/>
    </xf>
    <xf numFmtId="323" fontId="3" fillId="23" borderId="5019" applyFill="0" applyBorder="0" applyAlignment="0">
      <alignment horizontal="centerContinuous"/>
    </xf>
    <xf numFmtId="311" fontId="219" fillId="0" borderId="5018" applyBorder="0">
      <protection locked="0"/>
    </xf>
    <xf numFmtId="0" fontId="35" fillId="0" borderId="5059">
      <alignment vertical="center"/>
      <protection locked="0"/>
    </xf>
    <xf numFmtId="233" fontId="35" fillId="0" borderId="5059">
      <alignment horizontal="center" vertical="center"/>
      <protection locked="0"/>
    </xf>
    <xf numFmtId="235" fontId="35" fillId="0" borderId="5059">
      <alignment horizontal="right" vertical="center"/>
      <protection locked="0"/>
    </xf>
    <xf numFmtId="0" fontId="85" fillId="0" borderId="5063"/>
    <xf numFmtId="232" fontId="35" fillId="0" borderId="5059">
      <alignment horizontal="center" vertical="center"/>
      <protection locked="0"/>
    </xf>
    <xf numFmtId="233" fontId="35" fillId="0" borderId="5059">
      <alignment horizontal="center" vertical="center"/>
      <protection locked="0"/>
    </xf>
    <xf numFmtId="235" fontId="35" fillId="0" borderId="5059">
      <alignment horizontal="center" vertical="center"/>
      <protection locked="0"/>
    </xf>
    <xf numFmtId="0" fontId="35" fillId="0" borderId="5059">
      <alignment vertical="center"/>
      <protection locked="0"/>
    </xf>
    <xf numFmtId="235" fontId="35" fillId="0" borderId="5059">
      <alignment horizontal="right" vertical="center"/>
      <protection locked="0"/>
    </xf>
    <xf numFmtId="244" fontId="85" fillId="0" borderId="5061"/>
    <xf numFmtId="311" fontId="219" fillId="0" borderId="5030" applyBorder="0">
      <protection locked="0"/>
    </xf>
    <xf numFmtId="4" fontId="27" fillId="19" borderId="5040" applyNumberFormat="0" applyProtection="0">
      <alignment horizontal="left" vertical="center" indent="1"/>
    </xf>
    <xf numFmtId="0" fontId="95" fillId="0" borderId="5034" applyNumberFormat="0" applyFill="0" applyAlignment="0" applyProtection="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274" fontId="35" fillId="0" borderId="5038"/>
    <xf numFmtId="0" fontId="85" fillId="0" borderId="5039"/>
    <xf numFmtId="311" fontId="219" fillId="0" borderId="5030" applyBorder="0">
      <protection locked="0"/>
    </xf>
    <xf numFmtId="4" fontId="27" fillId="19" borderId="5046" applyNumberFormat="0" applyProtection="0">
      <alignment horizontal="left" vertical="center" indent="1"/>
    </xf>
    <xf numFmtId="311" fontId="219" fillId="0" borderId="5018" applyBorder="0">
      <protection locked="0"/>
    </xf>
    <xf numFmtId="311" fontId="219" fillId="0" borderId="5018" applyBorder="0">
      <protection locked="0"/>
    </xf>
    <xf numFmtId="237" fontId="35" fillId="0" borderId="5059">
      <alignment horizontal="right" vertical="center"/>
      <protection locked="0"/>
    </xf>
    <xf numFmtId="233" fontId="35" fillId="0" borderId="5059">
      <alignment horizontal="right"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0" fontId="103" fillId="38" borderId="5060"/>
    <xf numFmtId="274" fontId="35" fillId="0" borderId="5062"/>
    <xf numFmtId="0" fontId="85" fillId="0" borderId="5063"/>
    <xf numFmtId="0" fontId="148" fillId="0" borderId="5056" applyNumberFormat="0" applyAlignment="0" applyProtection="0">
      <alignment horizontal="left" vertical="center"/>
    </xf>
    <xf numFmtId="323" fontId="3" fillId="23" borderId="5055" applyFill="0" applyBorder="0" applyAlignment="0">
      <alignment horizontal="centerContinuous"/>
    </xf>
    <xf numFmtId="311" fontId="219" fillId="0" borderId="5042" applyBorder="0">
      <protection locked="0"/>
    </xf>
    <xf numFmtId="15" fontId="35" fillId="0" borderId="5252">
      <alignment horizontal="center" vertical="center"/>
      <protection locked="0"/>
    </xf>
    <xf numFmtId="235" fontId="35" fillId="0" borderId="5395">
      <alignment horizontal="right" vertical="center"/>
      <protection locked="0"/>
    </xf>
    <xf numFmtId="0" fontId="115" fillId="18" borderId="4800" applyProtection="0">
      <alignment horizontal="right"/>
      <protection locked="0"/>
    </xf>
    <xf numFmtId="0" fontId="104" fillId="43" borderId="4793" applyProtection="0"/>
    <xf numFmtId="244" fontId="85" fillId="0" borderId="5097"/>
    <xf numFmtId="274" fontId="35" fillId="0" borderId="5098"/>
    <xf numFmtId="0" fontId="147" fillId="10" borderId="4793">
      <alignment horizontal="right"/>
    </xf>
    <xf numFmtId="10" fontId="3" fillId="57" borderId="4793" applyNumberFormat="0" applyFont="0" applyBorder="0" applyAlignment="0" applyProtection="0">
      <protection locked="0"/>
    </xf>
    <xf numFmtId="0" fontId="85" fillId="0" borderId="5099"/>
    <xf numFmtId="0" fontId="85" fillId="0" borderId="5123"/>
    <xf numFmtId="4" fontId="27" fillId="19" borderId="5064" applyNumberFormat="0" applyProtection="0">
      <alignment horizontal="left" vertical="center" indent="1"/>
    </xf>
    <xf numFmtId="237" fontId="35" fillId="0" borderId="5107">
      <alignment horizontal="right" vertical="center"/>
      <protection locked="0"/>
    </xf>
    <xf numFmtId="0" fontId="35" fillId="0" borderId="5107">
      <alignment vertical="center"/>
      <protection locked="0"/>
    </xf>
    <xf numFmtId="233" fontId="35" fillId="0" borderId="5252">
      <alignment horizontal="center"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107">
      <alignment horizontal="center" vertical="center"/>
      <protection locked="0"/>
    </xf>
    <xf numFmtId="0" fontId="103" fillId="38" borderId="5108"/>
    <xf numFmtId="4" fontId="27" fillId="19" borderId="5112" applyNumberFormat="0" applyProtection="0">
      <alignment horizontal="left" vertical="center" indent="1"/>
    </xf>
    <xf numFmtId="309" fontId="156" fillId="6" borderId="4793"/>
    <xf numFmtId="233" fontId="35" fillId="0" borderId="5119">
      <alignment horizontal="right" vertical="center"/>
      <protection locked="0"/>
    </xf>
    <xf numFmtId="15" fontId="35" fillId="0" borderId="5107">
      <alignment horizontal="center" vertical="center"/>
      <protection locked="0"/>
    </xf>
    <xf numFmtId="0" fontId="95" fillId="0" borderId="5118" applyNumberFormat="0" applyFill="0" applyAlignment="0" applyProtection="0"/>
    <xf numFmtId="236" fontId="35" fillId="0" borderId="5119">
      <alignment horizontal="right" vertical="center"/>
      <protection locked="0"/>
    </xf>
    <xf numFmtId="15" fontId="35" fillId="0" borderId="5119">
      <alignment horizontal="center" vertical="center"/>
      <protection locked="0"/>
    </xf>
    <xf numFmtId="246" fontId="48" fillId="0" borderId="4799"/>
    <xf numFmtId="274" fontId="35" fillId="0" borderId="5122"/>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071">
      <alignment horizontal="center" vertical="center"/>
      <protection locked="0"/>
    </xf>
    <xf numFmtId="15" fontId="35" fillId="0" borderId="5071">
      <alignment horizontal="center" vertical="center"/>
      <protection locked="0"/>
    </xf>
    <xf numFmtId="232" fontId="35" fillId="0" borderId="5071">
      <alignment horizontal="center" vertical="center"/>
      <protection locked="0"/>
    </xf>
    <xf numFmtId="0" fontId="95" fillId="0" borderId="5070" applyNumberFormat="0" applyFill="0" applyAlignment="0" applyProtection="0"/>
    <xf numFmtId="0" fontId="88" fillId="0" borderId="4841"/>
    <xf numFmtId="4" fontId="27" fillId="19" borderId="5088" applyNumberFormat="0" applyProtection="0">
      <alignment horizontal="left" vertical="center" indent="1"/>
    </xf>
    <xf numFmtId="234" fontId="35" fillId="0" borderId="5107">
      <alignment horizontal="right" vertical="center"/>
      <protection locked="0"/>
    </xf>
    <xf numFmtId="237" fontId="35" fillId="0" borderId="5252">
      <alignment horizontal="right" vertical="center"/>
      <protection locked="0"/>
    </xf>
    <xf numFmtId="235" fontId="35" fillId="0" borderId="5119">
      <alignment horizontal="right" vertical="center"/>
      <protection locked="0"/>
    </xf>
    <xf numFmtId="236" fontId="35" fillId="0" borderId="5107">
      <alignment horizontal="center" vertical="center"/>
      <protection locked="0"/>
    </xf>
    <xf numFmtId="233" fontId="35" fillId="0" borderId="5107">
      <alignment horizontal="center" vertical="center"/>
      <protection locked="0"/>
    </xf>
    <xf numFmtId="0" fontId="95" fillId="0" borderId="5106" applyNumberFormat="0" applyFill="0" applyAlignment="0" applyProtection="0"/>
    <xf numFmtId="0" fontId="3" fillId="11" borderId="4798" applyNumberFormat="0">
      <alignment horizontal="left" vertical="center"/>
    </xf>
    <xf numFmtId="4" fontId="27" fillId="19" borderId="5076" applyNumberFormat="0" applyProtection="0">
      <alignment horizontal="left" vertical="center" indent="1"/>
    </xf>
    <xf numFmtId="4" fontId="27" fillId="19" borderId="5124" applyNumberFormat="0" applyProtection="0">
      <alignment horizontal="left" vertical="center" indent="1"/>
    </xf>
    <xf numFmtId="232" fontId="35" fillId="0" borderId="5119">
      <alignment horizontal="center" vertical="center"/>
      <protection locked="0"/>
    </xf>
    <xf numFmtId="232" fontId="35" fillId="0" borderId="5119">
      <alignment horizontal="center" vertical="center"/>
      <protection locked="0"/>
    </xf>
    <xf numFmtId="0" fontId="85" fillId="0" borderId="5111"/>
    <xf numFmtId="244" fontId="85" fillId="0" borderId="5109"/>
    <xf numFmtId="236" fontId="35" fillId="0" borderId="5107">
      <alignment horizontal="right" vertical="center"/>
      <protection locked="0"/>
    </xf>
    <xf numFmtId="234" fontId="35" fillId="0" borderId="5107">
      <alignment horizontal="right" vertical="center"/>
      <protection locked="0"/>
    </xf>
    <xf numFmtId="237" fontId="35" fillId="0" borderId="5107">
      <alignment horizontal="right" vertical="center"/>
      <protection locked="0"/>
    </xf>
    <xf numFmtId="232" fontId="35" fillId="0" borderId="5107">
      <alignment horizontal="right" vertical="center"/>
      <protection locked="0"/>
    </xf>
    <xf numFmtId="236" fontId="35" fillId="0" borderId="5107">
      <alignment horizontal="center" vertical="center"/>
      <protection locked="0"/>
    </xf>
    <xf numFmtId="235" fontId="35" fillId="0" borderId="5107">
      <alignment horizontal="center" vertical="center"/>
      <protection locked="0"/>
    </xf>
    <xf numFmtId="233" fontId="35" fillId="0" borderId="5107">
      <alignment horizontal="center" vertical="center"/>
      <protection locked="0"/>
    </xf>
    <xf numFmtId="15" fontId="35" fillId="0" borderId="5107">
      <alignment horizontal="center" vertical="center"/>
      <protection locked="0"/>
    </xf>
    <xf numFmtId="232" fontId="35" fillId="0" borderId="5107">
      <alignment horizontal="center" vertical="center"/>
      <protection locked="0"/>
    </xf>
    <xf numFmtId="0" fontId="95" fillId="0" borderId="5106" applyNumberFormat="0" applyFill="0" applyAlignment="0" applyProtection="0"/>
    <xf numFmtId="237" fontId="35" fillId="0" borderId="5119">
      <alignment horizontal="right" vertical="center"/>
      <protection locked="0"/>
    </xf>
    <xf numFmtId="4" fontId="27" fillId="19" borderId="5112" applyNumberFormat="0" applyProtection="0">
      <alignment horizontal="left" vertical="center" indent="1"/>
    </xf>
    <xf numFmtId="0" fontId="85" fillId="0" borderId="5123"/>
    <xf numFmtId="0" fontId="95" fillId="0" borderId="5118" applyNumberFormat="0" applyFill="0" applyAlignment="0" applyProtection="0"/>
    <xf numFmtId="4" fontId="27" fillId="19" borderId="5112" applyNumberFormat="0" applyProtection="0">
      <alignment horizontal="left" vertical="center" indent="1"/>
    </xf>
    <xf numFmtId="1" fontId="3" fillId="1" borderId="5077">
      <protection locked="0"/>
    </xf>
    <xf numFmtId="244" fontId="85" fillId="0" borderId="5121"/>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311" fontId="219" fillId="0" borderId="5078" applyBorder="0">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0" fontId="95" fillId="0" borderId="5118" applyNumberFormat="0" applyFill="0" applyAlignment="0" applyProtection="0"/>
    <xf numFmtId="311" fontId="219" fillId="0" borderId="5114" applyBorder="0">
      <protection locked="0"/>
    </xf>
    <xf numFmtId="0" fontId="85" fillId="0" borderId="5123"/>
    <xf numFmtId="274" fontId="35" fillId="0" borderId="5122"/>
    <xf numFmtId="235" fontId="35" fillId="0" borderId="5119">
      <alignment horizontal="right" vertical="center"/>
      <protection locked="0"/>
    </xf>
    <xf numFmtId="233"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 fontId="3" fillId="1" borderId="5101">
      <protection locked="0"/>
    </xf>
    <xf numFmtId="311" fontId="219" fillId="0" borderId="5102" applyBorder="0">
      <protection locked="0"/>
    </xf>
    <xf numFmtId="323" fontId="3" fillId="23" borderId="5079" applyFill="0" applyBorder="0" applyAlignment="0">
      <alignment horizontal="centerContinuous"/>
    </xf>
    <xf numFmtId="1" fontId="3" fillId="1" borderId="5113">
      <protection locked="0"/>
    </xf>
    <xf numFmtId="0" fontId="148" fillId="0" borderId="5080" applyNumberFormat="0" applyAlignment="0" applyProtection="0">
      <alignment horizontal="left" vertical="center"/>
    </xf>
    <xf numFmtId="323" fontId="3" fillId="23" borderId="5103" applyFill="0" applyBorder="0" applyAlignment="0">
      <alignment horizontal="centerContinuous"/>
    </xf>
    <xf numFmtId="0" fontId="148" fillId="0" borderId="5104" applyNumberFormat="0" applyAlignment="0" applyProtection="0">
      <alignment horizontal="left" vertical="center"/>
    </xf>
    <xf numFmtId="323" fontId="3" fillId="23" borderId="5115" applyFill="0" applyBorder="0" applyAlignment="0">
      <alignment horizontal="centerContinuous"/>
    </xf>
    <xf numFmtId="0" fontId="85" fillId="0" borderId="5087"/>
    <xf numFmtId="327" fontId="48" fillId="69" borderId="4815" applyNumberFormat="0" applyAlignment="0">
      <alignment vertical="center"/>
      <protection locked="0"/>
    </xf>
    <xf numFmtId="0" fontId="85" fillId="0" borderId="5123"/>
    <xf numFmtId="274" fontId="35" fillId="0" borderId="5110"/>
    <xf numFmtId="240" fontId="26" fillId="0" borderId="5105" applyFill="0"/>
    <xf numFmtId="261" fontId="48" fillId="0" borderId="4799"/>
    <xf numFmtId="274" fontId="35" fillId="0" borderId="5086"/>
    <xf numFmtId="240" fontId="26" fillId="0" borderId="5081" applyFill="0"/>
    <xf numFmtId="240" fontId="26" fillId="0" borderId="5117"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109"/>
    <xf numFmtId="246" fontId="48" fillId="0" borderId="4799"/>
    <xf numFmtId="0" fontId="103" fillId="38" borderId="5108"/>
    <xf numFmtId="236" fontId="35" fillId="0" borderId="5107">
      <alignment horizontal="right" vertical="center"/>
      <protection locked="0"/>
    </xf>
    <xf numFmtId="235" fontId="35" fillId="0" borderId="5107">
      <alignment horizontal="right" vertical="center"/>
      <protection locked="0"/>
    </xf>
    <xf numFmtId="234" fontId="35" fillId="0" borderId="5107">
      <alignment horizontal="right" vertical="center"/>
      <protection locked="0"/>
    </xf>
    <xf numFmtId="233" fontId="35" fillId="0" borderId="5107">
      <alignment horizontal="right" vertical="center"/>
      <protection locked="0"/>
    </xf>
    <xf numFmtId="237" fontId="35" fillId="0" borderId="5107">
      <alignment horizontal="right" vertical="center"/>
      <protection locked="0"/>
    </xf>
    <xf numFmtId="232" fontId="35" fillId="0" borderId="5107">
      <alignment horizontal="right" vertical="center"/>
      <protection locked="0"/>
    </xf>
    <xf numFmtId="0" fontId="35" fillId="0" borderId="5107">
      <alignment vertical="center"/>
      <protection locked="0"/>
    </xf>
    <xf numFmtId="236" fontId="35" fillId="0" borderId="5107">
      <alignment horizontal="center" vertical="center"/>
      <protection locked="0"/>
    </xf>
    <xf numFmtId="235" fontId="35" fillId="0" borderId="5107">
      <alignment horizontal="center" vertical="center"/>
      <protection locked="0"/>
    </xf>
    <xf numFmtId="234" fontId="35" fillId="0" borderId="5107">
      <alignment horizontal="center" vertical="center"/>
      <protection locked="0"/>
    </xf>
    <xf numFmtId="233" fontId="35" fillId="0" borderId="5107">
      <alignment horizontal="center" vertical="center"/>
      <protection locked="0"/>
    </xf>
    <xf numFmtId="15" fontId="35" fillId="0" borderId="5107">
      <alignment horizontal="center" vertical="center"/>
      <protection locked="0"/>
    </xf>
    <xf numFmtId="232" fontId="35" fillId="0" borderId="5107">
      <alignment horizontal="center" vertical="center"/>
      <protection locked="0"/>
    </xf>
    <xf numFmtId="0" fontId="95" fillId="0" borderId="5106" applyNumberFormat="0" applyFill="0" applyAlignment="0" applyProtection="0"/>
    <xf numFmtId="244" fontId="85" fillId="0" borderId="5085"/>
    <xf numFmtId="0" fontId="103" fillId="38" borderId="5120"/>
    <xf numFmtId="234" fontId="35" fillId="0" borderId="5119">
      <alignment horizontal="righ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0" fontId="103" fillId="38" borderId="5084"/>
    <xf numFmtId="233" fontId="35" fillId="0" borderId="5119">
      <alignment horizontal="center" vertical="center"/>
      <protection locked="0"/>
    </xf>
    <xf numFmtId="236" fontId="35" fillId="0" borderId="5083">
      <alignment horizontal="right" vertical="center"/>
      <protection locked="0"/>
    </xf>
    <xf numFmtId="235" fontId="35" fillId="0" borderId="5083">
      <alignment horizontal="right" vertical="center"/>
      <protection locked="0"/>
    </xf>
    <xf numFmtId="234" fontId="35" fillId="0" borderId="5083">
      <alignment horizontal="right" vertical="center"/>
      <protection locked="0"/>
    </xf>
    <xf numFmtId="233" fontId="35" fillId="0" borderId="5083">
      <alignment horizontal="right" vertical="center"/>
      <protection locked="0"/>
    </xf>
    <xf numFmtId="237" fontId="35" fillId="0" borderId="5083">
      <alignment horizontal="right" vertical="center"/>
      <protection locked="0"/>
    </xf>
    <xf numFmtId="232" fontId="35" fillId="0" borderId="5083">
      <alignment horizontal="right" vertical="center"/>
      <protection locked="0"/>
    </xf>
    <xf numFmtId="0" fontId="35" fillId="0" borderId="5083">
      <alignment vertical="center"/>
      <protection locked="0"/>
    </xf>
    <xf numFmtId="236" fontId="35" fillId="0" borderId="5083">
      <alignment horizontal="center" vertical="center"/>
      <protection locked="0"/>
    </xf>
    <xf numFmtId="235" fontId="35" fillId="0" borderId="5083">
      <alignment horizontal="center" vertical="center"/>
      <protection locked="0"/>
    </xf>
    <xf numFmtId="234" fontId="35" fillId="0" borderId="5083">
      <alignment horizontal="center" vertical="center"/>
      <protection locked="0"/>
    </xf>
    <xf numFmtId="233" fontId="35" fillId="0" borderId="5083">
      <alignment horizontal="center" vertical="center"/>
      <protection locked="0"/>
    </xf>
    <xf numFmtId="15" fontId="35" fillId="0" borderId="5083">
      <alignment horizontal="center" vertical="center"/>
      <protection locked="0"/>
    </xf>
    <xf numFmtId="232" fontId="35" fillId="0" borderId="5083">
      <alignment horizontal="center" vertical="center"/>
      <protection locked="0"/>
    </xf>
    <xf numFmtId="0" fontId="95" fillId="0" borderId="5082" applyNumberFormat="0" applyFill="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2" fontId="35" fillId="0" borderId="5119">
      <alignment horizontal="right" vertical="center"/>
      <protection locked="0"/>
    </xf>
    <xf numFmtId="233" fontId="35" fillId="0" borderId="5119">
      <alignment horizontal="right" vertical="center"/>
      <protection locked="0"/>
    </xf>
    <xf numFmtId="235" fontId="35" fillId="0" borderId="5119">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3" fontId="79" fillId="10" borderId="4793" applyFont="0" applyAlignment="0" applyProtection="0"/>
    <xf numFmtId="0" fontId="103" fillId="38" borderId="5108"/>
    <xf numFmtId="244" fontId="85" fillId="0" borderId="5121"/>
    <xf numFmtId="244" fontId="85" fillId="0" borderId="510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44" fontId="85" fillId="0" borderId="5097"/>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261" fontId="48" fillId="0" borderId="4799"/>
    <xf numFmtId="240" fontId="26" fillId="0" borderId="5117" applyFill="0"/>
    <xf numFmtId="240" fontId="26" fillId="0" borderId="5105"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70" applyNumberFormat="0" applyFill="0" applyAlignment="0" applyProtection="0"/>
    <xf numFmtId="232" fontId="35" fillId="0" borderId="5071">
      <alignment horizontal="center" vertical="center"/>
      <protection locked="0"/>
    </xf>
    <xf numFmtId="15" fontId="35" fillId="0" borderId="5071">
      <alignment horizontal="center" vertical="center"/>
      <protection locked="0"/>
    </xf>
    <xf numFmtId="233" fontId="35" fillId="0" borderId="5071">
      <alignment horizontal="center" vertical="center"/>
      <protection locked="0"/>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0" fontId="35" fillId="0" borderId="5071">
      <alignment vertical="center"/>
      <protection locked="0"/>
    </xf>
    <xf numFmtId="232" fontId="35" fillId="0" borderId="5071">
      <alignment horizontal="right" vertical="center"/>
      <protection locked="0"/>
    </xf>
    <xf numFmtId="237" fontId="35" fillId="0" borderId="5071">
      <alignment horizontal="right" vertical="center"/>
      <protection locked="0"/>
    </xf>
    <xf numFmtId="233"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49" fontId="100" fillId="41" borderId="4793">
      <alignment horizontal="center"/>
    </xf>
    <xf numFmtId="0" fontId="103" fillId="38" borderId="5072"/>
    <xf numFmtId="0" fontId="104" fillId="43" borderId="4793" applyProtection="0"/>
    <xf numFmtId="1" fontId="109" fillId="9" borderId="4804"/>
    <xf numFmtId="244" fontId="85" fillId="0" borderId="5073"/>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111"/>
    <xf numFmtId="250" fontId="48" fillId="0" borderId="4799"/>
    <xf numFmtId="253" fontId="48" fillId="0" borderId="4799"/>
    <xf numFmtId="254" fontId="48" fillId="0" borderId="4799"/>
    <xf numFmtId="232" fontId="35" fillId="0" borderId="5383">
      <alignment horizontal="right" vertical="center"/>
      <protection locked="0"/>
    </xf>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069" applyFill="0"/>
    <xf numFmtId="274" fontId="35" fillId="0" borderId="5074"/>
    <xf numFmtId="323" fontId="3" fillId="23" borderId="5115" applyFill="0" applyBorder="0" applyAlignment="0">
      <alignment horizontal="centerContinuous"/>
    </xf>
    <xf numFmtId="0" fontId="85" fillId="0" borderId="5099"/>
    <xf numFmtId="172" fontId="55" fillId="9" borderId="4793">
      <alignment horizontal="right"/>
      <protection locked="0"/>
    </xf>
    <xf numFmtId="4" fontId="27" fillId="19" borderId="5376" applyNumberFormat="0" applyProtection="0">
      <alignment horizontal="left" vertical="center" indent="1"/>
    </xf>
    <xf numFmtId="4" fontId="27" fillId="19" borderId="5376" applyNumberFormat="0" applyProtection="0">
      <alignment horizontal="left" vertical="center" indent="1"/>
    </xf>
    <xf numFmtId="0" fontId="148" fillId="0" borderId="5104"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113">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092" applyNumberFormat="0" applyAlignment="0" applyProtection="0">
      <alignment horizontal="left" vertical="center"/>
    </xf>
    <xf numFmtId="0" fontId="148" fillId="0" borderId="4841">
      <alignment horizontal="left" vertical="center"/>
    </xf>
    <xf numFmtId="0" fontId="147" fillId="10" borderId="4793">
      <alignment horizontal="right"/>
    </xf>
    <xf numFmtId="168" fontId="3" fillId="8" borderId="4793" applyNumberFormat="0" applyFont="0" applyBorder="0" applyAlignment="0" applyProtection="0"/>
    <xf numFmtId="236" fontId="35" fillId="0" borderId="5467">
      <alignment horizontal="right" vertical="center"/>
      <protection locked="0"/>
    </xf>
    <xf numFmtId="323" fontId="3" fillId="23" borderId="5091"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0" fontId="85" fillId="0" borderId="5075"/>
    <xf numFmtId="235" fontId="35" fillId="0" borderId="5119">
      <alignment horizontal="right" vertical="center"/>
      <protection locked="0"/>
    </xf>
    <xf numFmtId="0" fontId="103" fillId="38" borderId="5120"/>
    <xf numFmtId="244" fontId="85" fillId="0" borderId="5121"/>
    <xf numFmtId="274" fontId="35" fillId="0" borderId="5122"/>
    <xf numFmtId="10" fontId="3" fillId="6" borderId="4818">
      <alignment horizontal="right"/>
      <protection locked="0"/>
    </xf>
    <xf numFmtId="0" fontId="85" fillId="0" borderId="5123"/>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113">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175" fontId="80" fillId="0" borderId="4812">
      <alignment vertical="center"/>
    </xf>
    <xf numFmtId="4" fontId="27" fillId="19" borderId="5112" applyNumberFormat="0" applyProtection="0">
      <alignment horizontal="left" vertical="center" indent="1"/>
    </xf>
    <xf numFmtId="9" fontId="36" fillId="71" borderId="4793" applyProtection="0">
      <alignment horizontal="right"/>
      <protection locked="0"/>
    </xf>
    <xf numFmtId="311" fontId="219" fillId="0" borderId="5090" applyBorder="0">
      <protection locked="0"/>
    </xf>
    <xf numFmtId="0" fontId="59" fillId="74" borderId="4820">
      <alignment horizontal="left" vertical="center" wrapText="1"/>
    </xf>
    <xf numFmtId="1" fontId="3" fillId="1" borderId="5089">
      <protection locked="0"/>
    </xf>
    <xf numFmtId="0" fontId="35" fillId="0" borderId="4800" applyNumberFormat="0" applyFill="0" applyAlignment="0" applyProtection="0"/>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0" fontId="148" fillId="0" borderId="5068" applyNumberFormat="0" applyAlignment="0" applyProtection="0">
      <alignment horizontal="left" vertical="center"/>
    </xf>
    <xf numFmtId="236" fontId="35" fillId="0" borderId="5107">
      <alignment horizontal="center"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20"/>
    <xf numFmtId="0" fontId="103" fillId="38" borderId="5108"/>
    <xf numFmtId="244" fontId="85" fillId="0" borderId="5109"/>
    <xf numFmtId="274" fontId="35" fillId="0" borderId="5110"/>
    <xf numFmtId="0" fontId="85" fillId="0" borderId="5111"/>
    <xf numFmtId="311" fontId="219" fillId="0" borderId="5102" applyBorder="0">
      <protection locked="0"/>
    </xf>
    <xf numFmtId="323" fontId="3" fillId="23" borderId="5067" applyFill="0" applyBorder="0" applyAlignment="0">
      <alignment horizontal="centerContinuous"/>
    </xf>
    <xf numFmtId="0" fontId="35" fillId="0" borderId="5119">
      <alignment vertical="center"/>
      <protection locked="0"/>
    </xf>
    <xf numFmtId="237"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49" fontId="36" fillId="0" borderId="4813"/>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175" fontId="46" fillId="0" borderId="4793"/>
    <xf numFmtId="4" fontId="27" fillId="19" borderId="5100" applyNumberFormat="0" applyProtection="0">
      <alignment horizontal="left" vertical="center" indent="1"/>
    </xf>
    <xf numFmtId="4" fontId="27" fillId="19" borderId="5124"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119">
      <alignment horizontal="center" vertical="center"/>
      <protection locked="0"/>
    </xf>
    <xf numFmtId="0" fontId="48" fillId="0" borderId="4816" applyNumberFormat="0" applyAlignment="0">
      <alignment vertical="center"/>
      <protection locked="0"/>
    </xf>
    <xf numFmtId="233" fontId="35" fillId="0" borderId="5252">
      <alignment horizontal="righ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100" applyNumberFormat="0" applyProtection="0">
      <alignment horizontal="left" vertical="center" indent="1"/>
    </xf>
    <xf numFmtId="3" fontId="217" fillId="10" borderId="4819" applyBorder="0">
      <alignment vertical="center"/>
    </xf>
    <xf numFmtId="0" fontId="95" fillId="0" borderId="5094" applyNumberFormat="0" applyFill="0" applyAlignment="0" applyProtection="0"/>
    <xf numFmtId="232" fontId="35" fillId="0" borderId="5095">
      <alignment horizontal="center" vertical="center"/>
      <protection locked="0"/>
    </xf>
    <xf numFmtId="311" fontId="219" fillId="0" borderId="5066" applyBorder="0">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0" fontId="59" fillId="74" borderId="4820">
      <alignment horizontal="left" vertical="center" wrapText="1"/>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1" fontId="3" fillId="1" borderId="5065">
      <protection locked="0"/>
    </xf>
    <xf numFmtId="0" fontId="103" fillId="38" borderId="5096"/>
    <xf numFmtId="311" fontId="219" fillId="0" borderId="5090" applyBorder="0">
      <protection locked="0"/>
    </xf>
    <xf numFmtId="0" fontId="85" fillId="0" borderId="511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0" fontId="103" fillId="38" borderId="5096"/>
    <xf numFmtId="250" fontId="48" fillId="0" borderId="4799"/>
    <xf numFmtId="244" fontId="85" fillId="0" borderId="5097"/>
    <xf numFmtId="274" fontId="35" fillId="0" borderId="5110"/>
    <xf numFmtId="274" fontId="35" fillId="0" borderId="5098"/>
    <xf numFmtId="8" fontId="141" fillId="0" borderId="4808">
      <protection locked="0"/>
    </xf>
    <xf numFmtId="0" fontId="85" fillId="0" borderId="5099"/>
    <xf numFmtId="49" fontId="36" fillId="0" borderId="4813"/>
    <xf numFmtId="311" fontId="219" fillId="0" borderId="5114" applyBorder="0">
      <protection locked="0"/>
    </xf>
    <xf numFmtId="237" fontId="35" fillId="0" borderId="5107">
      <alignment horizontal="right" vertical="center"/>
      <protection locked="0"/>
    </xf>
    <xf numFmtId="175" fontId="40" fillId="0" borderId="4742">
      <protection locked="0"/>
    </xf>
    <xf numFmtId="1" fontId="3" fillId="1" borderId="5101">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118" applyNumberFormat="0" applyFill="0" applyAlignment="0" applyProtection="0"/>
    <xf numFmtId="0" fontId="3" fillId="11" borderId="4798" applyNumberFormat="0">
      <alignment horizontal="left" vertical="center"/>
    </xf>
    <xf numFmtId="4" fontId="27" fillId="19" borderId="4968"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098"/>
    <xf numFmtId="49" fontId="36" fillId="0" borderId="4813"/>
    <xf numFmtId="237" fontId="35" fillId="0" borderId="5119">
      <alignment horizontal="right" vertical="center"/>
      <protection locked="0"/>
    </xf>
    <xf numFmtId="0" fontId="35" fillId="0" borderId="5107">
      <alignment vertical="center"/>
      <protection locked="0"/>
    </xf>
    <xf numFmtId="311" fontId="219" fillId="0" borderId="5066" applyBorder="0">
      <protection locked="0"/>
    </xf>
    <xf numFmtId="49" fontId="100" fillId="41" borderId="4793">
      <alignment horizontal="center"/>
    </xf>
    <xf numFmtId="235" fontId="35" fillId="0" borderId="5107">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119">
      <alignment horizontal="right" vertical="center"/>
      <protection locked="0"/>
    </xf>
    <xf numFmtId="236" fontId="35" fillId="0" borderId="5119">
      <alignment horizontal="right" vertical="center"/>
      <protection locked="0"/>
    </xf>
    <xf numFmtId="0" fontId="48" fillId="0" borderId="4815" applyNumberFormat="0" applyAlignment="0">
      <alignment vertical="center"/>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107">
      <alignment horizontal="right" vertical="center"/>
      <protection locked="0"/>
    </xf>
    <xf numFmtId="237" fontId="35" fillId="0" borderId="5107">
      <alignment horizontal="right" vertical="center"/>
      <protection locked="0"/>
    </xf>
    <xf numFmtId="49" fontId="36" fillId="0" borderId="4813"/>
    <xf numFmtId="233" fontId="35" fillId="0" borderId="5119">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095">
      <alignment horizontal="center" vertical="center"/>
      <protection locked="0"/>
    </xf>
    <xf numFmtId="311" fontId="219" fillId="0" borderId="5066" applyBorder="0">
      <protection locked="0"/>
    </xf>
    <xf numFmtId="0" fontId="59" fillId="74" borderId="4820">
      <alignment horizontal="left" vertical="center" wrapText="1"/>
    </xf>
    <xf numFmtId="274" fontId="35" fillId="0" borderId="5110"/>
    <xf numFmtId="234" fontId="35" fillId="0" borderId="5252">
      <alignment horizontal="center" vertical="center"/>
      <protection locked="0"/>
    </xf>
    <xf numFmtId="4" fontId="27" fillId="19" borderId="5076" applyNumberFormat="0" applyProtection="0">
      <alignment horizontal="left" vertical="center" indent="1"/>
    </xf>
    <xf numFmtId="274" fontId="35" fillId="0" borderId="5110"/>
    <xf numFmtId="323" fontId="3" fillId="23" borderId="5103" applyFill="0" applyBorder="0" applyAlignment="0">
      <alignment horizontal="centerContinuous"/>
    </xf>
    <xf numFmtId="232" fontId="35" fillId="0" borderId="5107">
      <alignment horizontal="right" vertical="center"/>
      <protection locked="0"/>
    </xf>
    <xf numFmtId="0" fontId="56" fillId="31" borderId="4791" applyNumberFormat="0" applyFont="0" applyAlignment="0" applyProtection="0"/>
    <xf numFmtId="0" fontId="148" fillId="0" borderId="5116"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093" applyFill="0"/>
    <xf numFmtId="246" fontId="48" fillId="0" borderId="4799"/>
    <xf numFmtId="250" fontId="48" fillId="0" borderId="4799"/>
    <xf numFmtId="261" fontId="48" fillId="0" borderId="4799"/>
    <xf numFmtId="234" fontId="35" fillId="0" borderId="5119">
      <alignment horizontal="right" vertical="center"/>
      <protection locked="0"/>
    </xf>
    <xf numFmtId="0" fontId="148" fillId="0" borderId="5068" applyNumberFormat="0" applyAlignment="0" applyProtection="0">
      <alignment horizontal="left" vertical="center"/>
    </xf>
    <xf numFmtId="323" fontId="3" fillId="23" borderId="5067" applyFill="0" applyBorder="0" applyAlignment="0">
      <alignment horizontal="centerContinuous"/>
    </xf>
    <xf numFmtId="233" fontId="35" fillId="0" borderId="5095">
      <alignment horizontal="center" vertical="center"/>
      <protection locked="0"/>
    </xf>
    <xf numFmtId="311" fontId="219" fillId="0" borderId="5102" applyBorder="0">
      <protection locked="0"/>
    </xf>
    <xf numFmtId="233" fontId="35" fillId="0" borderId="5107">
      <alignment horizontal="center" vertical="center"/>
      <protection locked="0"/>
    </xf>
    <xf numFmtId="202" fontId="115" fillId="18" borderId="4800">
      <alignment horizontal="right"/>
      <protection hidden="1"/>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0" fontId="35" fillId="0" borderId="5071">
      <alignment vertical="center"/>
      <protection locked="0"/>
    </xf>
    <xf numFmtId="232" fontId="35" fillId="0" borderId="5071">
      <alignment horizontal="right" vertical="center"/>
      <protection locked="0"/>
    </xf>
    <xf numFmtId="237" fontId="35" fillId="0" borderId="5071">
      <alignment horizontal="right" vertical="center"/>
      <protection locked="0"/>
    </xf>
    <xf numFmtId="233"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0" fontId="103" fillId="38" borderId="5072"/>
    <xf numFmtId="0" fontId="35" fillId="0" borderId="5119">
      <alignment vertical="center"/>
      <protection locked="0"/>
    </xf>
    <xf numFmtId="244" fontId="85" fillId="0" borderId="5073"/>
    <xf numFmtId="274" fontId="35" fillId="0" borderId="5074"/>
    <xf numFmtId="0" fontId="85" fillId="0" borderId="5075"/>
    <xf numFmtId="311" fontId="219" fillId="0" borderId="5078" applyBorder="0">
      <protection locked="0"/>
    </xf>
    <xf numFmtId="1" fontId="3" fillId="1" borderId="5077">
      <protection locked="0"/>
    </xf>
    <xf numFmtId="0" fontId="95" fillId="0" borderId="5082" applyNumberFormat="0" applyFill="0" applyAlignment="0" applyProtection="0"/>
    <xf numFmtId="232"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0" fontId="35" fillId="0" borderId="5083">
      <alignment vertical="center"/>
      <protection locked="0"/>
    </xf>
    <xf numFmtId="232" fontId="35" fillId="0" borderId="5083">
      <alignment horizontal="right" vertical="center"/>
      <protection locked="0"/>
    </xf>
    <xf numFmtId="237" fontId="35" fillId="0" borderId="5083">
      <alignment horizontal="right" vertical="center"/>
      <protection locked="0"/>
    </xf>
    <xf numFmtId="233"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0" fontId="103" fillId="38" borderId="5084"/>
    <xf numFmtId="244" fontId="85" fillId="0" borderId="5085"/>
    <xf numFmtId="274" fontId="35" fillId="0" borderId="5086"/>
    <xf numFmtId="0" fontId="85" fillId="0" borderId="5087"/>
    <xf numFmtId="237"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32" fontId="35" fillId="0" borderId="5119">
      <alignment horizontal="center" vertical="center"/>
      <protection locked="0"/>
    </xf>
    <xf numFmtId="235" fontId="35" fillId="0" borderId="5119">
      <alignment horizontal="center" vertical="center"/>
      <protection locked="0"/>
    </xf>
    <xf numFmtId="311" fontId="219" fillId="0" borderId="5078" applyBorder="0">
      <protection locked="0"/>
    </xf>
    <xf numFmtId="0" fontId="103" fillId="38" borderId="5120"/>
    <xf numFmtId="233" fontId="35" fillId="0" borderId="5107">
      <alignment horizontal="right" vertical="center"/>
      <protection locked="0"/>
    </xf>
    <xf numFmtId="235" fontId="35" fillId="0" borderId="5107">
      <alignment horizontal="right" vertical="center"/>
      <protection locked="0"/>
    </xf>
    <xf numFmtId="0" fontId="103" fillId="38" borderId="5108"/>
    <xf numFmtId="236" fontId="35" fillId="0" borderId="5095">
      <alignment horizontal="right" vertical="center"/>
      <protection locked="0"/>
    </xf>
    <xf numFmtId="0" fontId="85" fillId="0" borderId="5111"/>
    <xf numFmtId="4" fontId="27" fillId="19" borderId="5088" applyNumberFormat="0" applyProtection="0">
      <alignment horizontal="left" vertical="center" indent="1"/>
    </xf>
    <xf numFmtId="235" fontId="35" fillId="0" borderId="5252">
      <alignment horizontal="center" vertical="center"/>
      <protection locked="0"/>
    </xf>
    <xf numFmtId="234" fontId="35" fillId="0" borderId="5107">
      <alignment horizontal="center" vertical="center"/>
      <protection locked="0"/>
    </xf>
    <xf numFmtId="0" fontId="35" fillId="0" borderId="5107">
      <alignment vertical="center"/>
      <protection locked="0"/>
    </xf>
    <xf numFmtId="244" fontId="85" fillId="0" borderId="5121"/>
    <xf numFmtId="233" fontId="35" fillId="0" borderId="5107">
      <alignment horizontal="right" vertical="center"/>
      <protection locked="0"/>
    </xf>
    <xf numFmtId="15" fontId="35" fillId="0" borderId="5107">
      <alignment horizontal="center" vertical="center"/>
      <protection locked="0"/>
    </xf>
    <xf numFmtId="0" fontId="95" fillId="0" borderId="5082" applyNumberFormat="0" applyFill="0" applyAlignment="0" applyProtection="0"/>
    <xf numFmtId="232"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0" fontId="35" fillId="0" borderId="5083">
      <alignment vertical="center"/>
      <protection locked="0"/>
    </xf>
    <xf numFmtId="232" fontId="35" fillId="0" borderId="5083">
      <alignment horizontal="right" vertical="center"/>
      <protection locked="0"/>
    </xf>
    <xf numFmtId="237" fontId="35" fillId="0" borderId="5083">
      <alignment horizontal="right" vertical="center"/>
      <protection locked="0"/>
    </xf>
    <xf numFmtId="233"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0" fontId="103" fillId="38" borderId="5084"/>
    <xf numFmtId="232" fontId="35" fillId="0" borderId="5119">
      <alignment horizontal="right" vertical="center"/>
      <protection locked="0"/>
    </xf>
    <xf numFmtId="274" fontId="35" fillId="0" borderId="5122"/>
    <xf numFmtId="274" fontId="35" fillId="0" borderId="5086"/>
    <xf numFmtId="0" fontId="85" fillId="0" borderId="5087"/>
    <xf numFmtId="0" fontId="148" fillId="0" borderId="5080" applyNumberFormat="0" applyAlignment="0" applyProtection="0">
      <alignment horizontal="left" vertical="center"/>
    </xf>
    <xf numFmtId="323" fontId="3" fillId="23" borderId="5079" applyFill="0" applyBorder="0" applyAlignment="0">
      <alignment horizontal="centerContinuous"/>
    </xf>
    <xf numFmtId="311" fontId="219" fillId="0" borderId="5078" applyBorder="0">
      <protection locked="0"/>
    </xf>
    <xf numFmtId="0" fontId="85" fillId="0" borderId="5123"/>
    <xf numFmtId="0" fontId="95" fillId="0" borderId="5118" applyNumberFormat="0" applyFill="0" applyAlignment="0" applyProtection="0"/>
    <xf numFmtId="237" fontId="35" fillId="0" borderId="5119">
      <alignment horizontal="right" vertical="center"/>
      <protection locked="0"/>
    </xf>
    <xf numFmtId="0" fontId="115" fillId="18" borderId="4800" applyProtection="0">
      <alignment horizontal="right"/>
      <protection locked="0"/>
    </xf>
    <xf numFmtId="311" fontId="219" fillId="0" borderId="5090" applyBorder="0">
      <protection locked="0"/>
    </xf>
    <xf numFmtId="0" fontId="59" fillId="74" borderId="4820">
      <alignment horizontal="left" vertical="center" wrapText="1"/>
    </xf>
    <xf numFmtId="244" fontId="85" fillId="0" borderId="5109"/>
    <xf numFmtId="311" fontId="219" fillId="0" borderId="5366" applyBorder="0">
      <protection locked="0"/>
    </xf>
    <xf numFmtId="234" fontId="35" fillId="0" borderId="5107">
      <alignment horizontal="center" vertical="center"/>
      <protection locked="0"/>
    </xf>
    <xf numFmtId="4" fontId="27" fillId="19" borderId="5100" applyNumberFormat="0" applyProtection="0">
      <alignment horizontal="left" vertical="center" indent="1"/>
    </xf>
    <xf numFmtId="0" fontId="95" fillId="0" borderId="5118"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40" fontId="26" fillId="0" borderId="5093" applyFill="0"/>
    <xf numFmtId="274" fontId="35" fillId="0" borderId="5098"/>
    <xf numFmtId="0" fontId="85" fillId="0" borderId="5099"/>
    <xf numFmtId="0" fontId="148" fillId="0" borderId="5092" applyNumberFormat="0" applyAlignment="0" applyProtection="0">
      <alignment horizontal="left" vertical="center"/>
    </xf>
    <xf numFmtId="323" fontId="3" fillId="23" borderId="5091" applyFill="0" applyBorder="0" applyAlignment="0">
      <alignment horizontal="centerContinuous"/>
    </xf>
    <xf numFmtId="311" fontId="219" fillId="0" borderId="5090" applyBorder="0">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44" fontId="85" fillId="0" borderId="5109"/>
    <xf numFmtId="274" fontId="35" fillId="0" borderId="5110"/>
    <xf numFmtId="0" fontId="85" fillId="0" borderId="5111"/>
    <xf numFmtId="0" fontId="148" fillId="0" borderId="5116" applyNumberFormat="0" applyAlignment="0" applyProtection="0">
      <alignment horizontal="left" vertical="center"/>
    </xf>
    <xf numFmtId="311" fontId="219" fillId="0" borderId="5114" applyBorder="0">
      <protection locked="0"/>
    </xf>
    <xf numFmtId="4" fontId="27" fillId="19" borderId="5124" applyNumberFormat="0" applyProtection="0">
      <alignment horizontal="left" vertical="center" indent="1"/>
    </xf>
    <xf numFmtId="311" fontId="219" fillId="0" borderId="5102" applyBorder="0">
      <protection locked="0"/>
    </xf>
    <xf numFmtId="274" fontId="35" fillId="0" borderId="5122"/>
    <xf numFmtId="232" fontId="35" fillId="0" borderId="5107">
      <alignment horizontal="right" vertical="center"/>
      <protection locked="0"/>
    </xf>
    <xf numFmtId="4" fontId="27" fillId="19" borderId="5112" applyNumberFormat="0" applyProtection="0">
      <alignment horizontal="left" vertical="center" indent="1"/>
    </xf>
    <xf numFmtId="234" fontId="35" fillId="0" borderId="5252">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40" fontId="26" fillId="0" borderId="5105" applyFill="0"/>
    <xf numFmtId="274" fontId="35" fillId="0" borderId="5110"/>
    <xf numFmtId="0" fontId="85" fillId="0" borderId="5111"/>
    <xf numFmtId="0" fontId="148" fillId="0" borderId="5104" applyNumberFormat="0" applyAlignment="0" applyProtection="0">
      <alignment horizontal="left" vertical="center"/>
    </xf>
    <xf numFmtId="323" fontId="3" fillId="23" borderId="5103" applyFill="0" applyBorder="0" applyAlignment="0">
      <alignment horizontal="centerContinuous"/>
    </xf>
    <xf numFmtId="311" fontId="219" fillId="0" borderId="5102" applyBorder="0">
      <protection locked="0"/>
    </xf>
    <xf numFmtId="0" fontId="103" fillId="38" borderId="5468"/>
    <xf numFmtId="4" fontId="27" fillId="19" borderId="5124" applyNumberFormat="0" applyProtection="0">
      <alignment horizontal="left" vertical="center" indent="1"/>
    </xf>
    <xf numFmtId="311" fontId="219" fillId="0" borderId="5102" applyBorder="0">
      <protection locked="0"/>
    </xf>
    <xf numFmtId="4" fontId="27" fillId="19" borderId="5112" applyNumberFormat="0" applyProtection="0">
      <alignment horizontal="left" vertical="center" indent="1"/>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74" fontId="35" fillId="0" borderId="5110"/>
    <xf numFmtId="0" fontId="85" fillId="0" borderId="5111"/>
    <xf numFmtId="0" fontId="35" fillId="0" borderId="5431">
      <alignment vertical="center"/>
      <protection locked="0"/>
    </xf>
    <xf numFmtId="311" fontId="219" fillId="0" borderId="5102" applyBorder="0">
      <protection locked="0"/>
    </xf>
    <xf numFmtId="274" fontId="35" fillId="0" borderId="5122"/>
    <xf numFmtId="311"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74" fontId="35" fillId="0" borderId="5122"/>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311"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0" fontId="26" fillId="0" borderId="5117" applyFill="0"/>
    <xf numFmtId="274" fontId="35" fillId="0" borderId="5122"/>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236" fontId="35" fillId="0" borderId="5239">
      <alignment horizontal="center" vertical="center"/>
      <protection locked="0"/>
    </xf>
    <xf numFmtId="274" fontId="35" fillId="0" borderId="5146"/>
    <xf numFmtId="235" fontId="35" fillId="0" borderId="5167">
      <alignment horizontal="right" vertical="center"/>
      <protection locked="0"/>
    </xf>
    <xf numFmtId="236" fontId="35" fillId="0" borderId="5203">
      <alignment horizontal="right" vertical="center"/>
      <protection locked="0"/>
    </xf>
    <xf numFmtId="0" fontId="85" fillId="0" borderId="5135"/>
    <xf numFmtId="232" fontId="35" fillId="0" borderId="5155">
      <alignment horizontal="right" vertical="center"/>
      <protection locked="0"/>
    </xf>
    <xf numFmtId="1" fontId="3" fillId="1" borderId="5221">
      <protection locked="0"/>
    </xf>
    <xf numFmtId="232" fontId="35" fillId="0" borderId="5131">
      <alignment horizontal="right" vertical="center"/>
      <protection locked="0"/>
    </xf>
    <xf numFmtId="234" fontId="35" fillId="0" borderId="5131">
      <alignment horizontal="center" vertical="center"/>
      <protection locked="0"/>
    </xf>
    <xf numFmtId="236" fontId="35" fillId="0" borderId="5131">
      <alignment horizontal="center" vertical="center"/>
      <protection locked="0"/>
    </xf>
    <xf numFmtId="323" fontId="3" fillId="23" borderId="5163" applyFill="0" applyBorder="0" applyAlignment="0">
      <alignment horizontal="centerContinuous"/>
    </xf>
    <xf numFmtId="0" fontId="148" fillId="0" borderId="5223" applyNumberFormat="0" applyAlignment="0" applyProtection="0">
      <alignment horizontal="left" vertical="center"/>
    </xf>
    <xf numFmtId="232" fontId="35" fillId="0" borderId="5167">
      <alignment horizontal="center" vertical="center"/>
      <protection locked="0"/>
    </xf>
    <xf numFmtId="0" fontId="35" fillId="0" borderId="5239">
      <alignment vertical="center"/>
      <protection locked="0"/>
    </xf>
    <xf numFmtId="49" fontId="36" fillId="0" borderId="4813"/>
    <xf numFmtId="270" fontId="115" fillId="46" borderId="4800">
      <protection hidden="1"/>
    </xf>
    <xf numFmtId="15" fontId="35" fillId="0" borderId="5215">
      <alignment horizontal="center" vertical="center"/>
      <protection locked="0"/>
    </xf>
    <xf numFmtId="0" fontId="103" fillId="38" borderId="5227"/>
    <xf numFmtId="0" fontId="85" fillId="0" borderId="5196"/>
    <xf numFmtId="233" fontId="35" fillId="0" borderId="5155">
      <alignment horizontal="center" vertical="center"/>
      <protection locked="0"/>
    </xf>
    <xf numFmtId="244" fontId="85" fillId="0" borderId="5217"/>
    <xf numFmtId="237" fontId="35" fillId="0" borderId="5226">
      <alignment horizontal="right" vertical="center"/>
      <protection locked="0"/>
    </xf>
    <xf numFmtId="0" fontId="118" fillId="21" borderId="4494"/>
    <xf numFmtId="0" fontId="110" fillId="43" borderId="4494" applyNumberFormat="0" applyFont="0" applyAlignment="0" applyProtection="0"/>
    <xf numFmtId="237" fontId="35" fillId="0" borderId="5179">
      <alignment horizontal="right" vertical="center"/>
      <protection locked="0"/>
    </xf>
    <xf numFmtId="323" fontId="3" fillId="23" borderId="5235" applyFill="0" applyBorder="0" applyAlignment="0">
      <alignment horizontal="centerContinuous"/>
    </xf>
    <xf numFmtId="9" fontId="36" fillId="71" borderId="4494" applyProtection="0">
      <alignment horizontal="right"/>
      <protection locked="0"/>
    </xf>
    <xf numFmtId="311" fontId="219" fillId="0" borderId="5210" applyBorder="0">
      <protection locked="0"/>
    </xf>
    <xf numFmtId="235" fontId="35" fillId="0" borderId="5192">
      <alignment horizontal="center" vertical="center"/>
      <protection locked="0"/>
    </xf>
    <xf numFmtId="235" fontId="35" fillId="0" borderId="5179">
      <alignment horizontal="right" vertical="center"/>
      <protection locked="0"/>
    </xf>
    <xf numFmtId="274" fontId="35" fillId="0" borderId="5218"/>
    <xf numFmtId="311" fontId="219" fillId="0" borderId="5162" applyBorder="0">
      <protection locked="0"/>
    </xf>
    <xf numFmtId="4" fontId="27" fillId="19" borderId="5220" applyNumberFormat="0" applyProtection="0">
      <alignment horizontal="left" vertical="center" indent="1"/>
    </xf>
    <xf numFmtId="235" fontId="35" fillId="0" borderId="5215">
      <alignment horizontal="center" vertical="center"/>
      <protection locked="0"/>
    </xf>
    <xf numFmtId="236" fontId="35" fillId="0" borderId="5239">
      <alignment horizontal="center" vertical="center"/>
      <protection locked="0"/>
    </xf>
    <xf numFmtId="234" fontId="35" fillId="0" borderId="5215">
      <alignment horizontal="right" vertical="center"/>
      <protection locked="0"/>
    </xf>
    <xf numFmtId="234" fontId="35" fillId="0" borderId="5215">
      <alignment horizontal="center" vertical="center"/>
      <protection locked="0"/>
    </xf>
    <xf numFmtId="0" fontId="85" fillId="0" borderId="5123"/>
    <xf numFmtId="235" fontId="35" fillId="0" borderId="5215">
      <alignment horizontal="right" vertical="center"/>
      <protection locked="0"/>
    </xf>
    <xf numFmtId="311" fontId="219" fillId="0" borderId="5210" applyBorder="0">
      <protection locked="0"/>
    </xf>
    <xf numFmtId="274" fontId="35" fillId="0" borderId="5122"/>
    <xf numFmtId="0" fontId="103" fillId="38" borderId="5120"/>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0" fontId="35" fillId="0" borderId="5215">
      <alignment vertical="center"/>
      <protection locked="0"/>
    </xf>
    <xf numFmtId="236" fontId="35" fillId="0" borderId="5215">
      <alignment horizontal="center" vertical="center"/>
      <protection locked="0"/>
    </xf>
    <xf numFmtId="0" fontId="103" fillId="38" borderId="5227"/>
    <xf numFmtId="311" fontId="219" fillId="0" borderId="5114" applyBorder="0">
      <protection locked="0"/>
    </xf>
    <xf numFmtId="311" fontId="219" fillId="0" borderId="5618" applyBorder="0">
      <protection locked="0"/>
    </xf>
    <xf numFmtId="234" fontId="35" fillId="0" borderId="5192">
      <alignment horizontal="center" vertical="center"/>
      <protection locked="0"/>
    </xf>
    <xf numFmtId="0" fontId="85" fillId="0" borderId="5123"/>
    <xf numFmtId="236" fontId="35" fillId="0" borderId="5215">
      <alignment horizontal="right" vertical="center"/>
      <protection locked="0"/>
    </xf>
    <xf numFmtId="234" fontId="35" fillId="0" borderId="5215">
      <alignment horizontal="center" vertical="center"/>
      <protection locked="0"/>
    </xf>
    <xf numFmtId="274" fontId="35" fillId="0" borderId="5122"/>
    <xf numFmtId="244" fontId="85" fillId="0" borderId="5121"/>
    <xf numFmtId="0" fontId="103" fillId="38" borderId="5120"/>
    <xf numFmtId="233" fontId="35" fillId="0" borderId="5167">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4" fontId="27" fillId="19" borderId="5124" applyNumberFormat="0" applyProtection="0">
      <alignment horizontal="left" vertical="center" indent="1"/>
    </xf>
    <xf numFmtId="236" fontId="35" fillId="0" borderId="5226">
      <alignment horizontal="center" vertical="center"/>
      <protection locked="0"/>
    </xf>
    <xf numFmtId="0" fontId="85" fillId="0" borderId="5171"/>
    <xf numFmtId="233" fontId="35" fillId="0" borderId="5226">
      <alignment horizontal="right" vertical="center"/>
      <protection locked="0"/>
    </xf>
    <xf numFmtId="234" fontId="35" fillId="0" borderId="5179">
      <alignment horizontal="center" vertical="center"/>
      <protection locked="0"/>
    </xf>
    <xf numFmtId="232" fontId="35" fillId="0" borderId="5226">
      <alignment horizontal="center" vertical="center"/>
      <protection locked="0"/>
    </xf>
    <xf numFmtId="0" fontId="103" fillId="38" borderId="5227"/>
    <xf numFmtId="0" fontId="85" fillId="0" borderId="5207"/>
    <xf numFmtId="274" fontId="35" fillId="0" borderId="5134"/>
    <xf numFmtId="0" fontId="85" fillId="0" borderId="5219"/>
    <xf numFmtId="0" fontId="95" fillId="0" borderId="5225" applyNumberFormat="0" applyFill="0" applyAlignment="0" applyProtection="0"/>
    <xf numFmtId="4" fontId="27" fillId="19" borderId="5124" applyNumberFormat="0" applyProtection="0">
      <alignment horizontal="left" vertical="center" indent="1"/>
    </xf>
    <xf numFmtId="0" fontId="35" fillId="0" borderId="5179">
      <alignment vertical="center"/>
      <protection locked="0"/>
    </xf>
    <xf numFmtId="4" fontId="27" fillId="19" borderId="5124" applyNumberFormat="0" applyProtection="0">
      <alignment horizontal="left" vertical="center" indent="1"/>
    </xf>
    <xf numFmtId="15" fontId="35" fillId="0" borderId="5155">
      <alignment horizontal="center" vertical="center"/>
      <protection locked="0"/>
    </xf>
    <xf numFmtId="274" fontId="35" fillId="0" borderId="5146"/>
    <xf numFmtId="15" fontId="35" fillId="0" borderId="5143">
      <alignment horizontal="center" vertical="center"/>
      <protection locked="0"/>
    </xf>
    <xf numFmtId="232" fontId="35" fillId="0" borderId="5239">
      <alignment horizontal="center" vertical="center"/>
      <protection locked="0"/>
    </xf>
    <xf numFmtId="0" fontId="35" fillId="0" borderId="5215">
      <alignment vertical="center"/>
      <protection locked="0"/>
    </xf>
    <xf numFmtId="0" fontId="85" fillId="0" borderId="5219"/>
    <xf numFmtId="4" fontId="27" fillId="19" borderId="5172" applyNumberFormat="0" applyProtection="0">
      <alignment horizontal="left" vertical="center" indent="1"/>
    </xf>
    <xf numFmtId="0" fontId="103" fillId="38" borderId="5216"/>
    <xf numFmtId="49" fontId="100" fillId="41" borderId="4494">
      <alignment horizontal="center"/>
    </xf>
    <xf numFmtId="271" fontId="115" fillId="18" borderId="4800">
      <alignment horizontal="right"/>
    </xf>
    <xf numFmtId="269" fontId="115" fillId="45" borderId="4800">
      <protection hidden="1"/>
    </xf>
    <xf numFmtId="244" fontId="85" fillId="0" borderId="5217"/>
    <xf numFmtId="232" fontId="35" fillId="0" borderId="5167">
      <alignment horizontal="right" vertical="center"/>
      <protection locked="0"/>
    </xf>
    <xf numFmtId="235" fontId="35" fillId="0" borderId="5215">
      <alignment horizontal="center" vertical="center"/>
      <protection locked="0"/>
    </xf>
    <xf numFmtId="233" fontId="35" fillId="0" borderId="5239">
      <alignment horizontal="right" vertical="center"/>
      <protection locked="0"/>
    </xf>
    <xf numFmtId="15" fontId="35" fillId="0" borderId="5215">
      <alignment horizontal="center" vertical="center"/>
      <protection locked="0"/>
    </xf>
    <xf numFmtId="236" fontId="35" fillId="0" borderId="5226">
      <alignment horizontal="right" vertical="center"/>
      <protection locked="0"/>
    </xf>
    <xf numFmtId="235" fontId="35" fillId="0" borderId="5143">
      <alignment horizontal="right" vertical="center"/>
      <protection locked="0"/>
    </xf>
    <xf numFmtId="232" fontId="35" fillId="0" borderId="5143">
      <alignment horizontal="right" vertical="center"/>
      <protection locked="0"/>
    </xf>
    <xf numFmtId="234" fontId="35" fillId="0" borderId="5143">
      <alignment horizontal="center" vertical="center"/>
      <protection locked="0"/>
    </xf>
    <xf numFmtId="0" fontId="95" fillId="0" borderId="5142"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95" fillId="0" borderId="5225" applyNumberFormat="0" applyFill="0" applyAlignment="0" applyProtection="0"/>
    <xf numFmtId="4" fontId="27" fillId="19" borderId="5148" applyNumberFormat="0" applyProtection="0">
      <alignment horizontal="left" vertical="center" indent="1"/>
    </xf>
    <xf numFmtId="236" fontId="35" fillId="0" borderId="5239">
      <alignment horizontal="right" vertical="center"/>
      <protection locked="0"/>
    </xf>
    <xf numFmtId="232" fontId="35" fillId="0" borderId="5239">
      <alignment horizontal="center" vertical="center"/>
      <protection locked="0"/>
    </xf>
    <xf numFmtId="274" fontId="35" fillId="0" borderId="5229"/>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5167">
      <alignment vertical="center"/>
      <protection locked="0"/>
    </xf>
    <xf numFmtId="49" fontId="100" fillId="41" borderId="4494">
      <alignment horizontal="center"/>
    </xf>
    <xf numFmtId="234" fontId="35" fillId="0" borderId="5215">
      <alignment horizontal="center" vertical="center"/>
      <protection locked="0"/>
    </xf>
    <xf numFmtId="244" fontId="85" fillId="0" borderId="5145"/>
    <xf numFmtId="233" fontId="35" fillId="0" borderId="5215">
      <alignment horizontal="right" vertical="center"/>
      <protection locked="0"/>
    </xf>
    <xf numFmtId="232" fontId="35" fillId="0" borderId="5215">
      <alignment horizontal="center" vertical="center"/>
      <protection locked="0"/>
    </xf>
    <xf numFmtId="234" fontId="35" fillId="0" borderId="5226">
      <alignment horizontal="center" vertical="center"/>
      <protection locked="0"/>
    </xf>
    <xf numFmtId="234" fontId="35" fillId="0" borderId="5143">
      <alignment horizontal="right" vertical="center"/>
      <protection locked="0"/>
    </xf>
    <xf numFmtId="1" fontId="3" fillId="1" borderId="4957">
      <protection locked="0"/>
    </xf>
    <xf numFmtId="4" fontId="27" fillId="19" borderId="5220" applyNumberFormat="0" applyProtection="0">
      <alignment horizontal="left" vertical="center" indent="1"/>
    </xf>
    <xf numFmtId="237" fontId="35" fillId="0" borderId="5226">
      <alignment horizontal="right" vertical="center"/>
      <protection locked="0"/>
    </xf>
    <xf numFmtId="274" fontId="35" fillId="0" borderId="5158"/>
    <xf numFmtId="274" fontId="35" fillId="0" borderId="5229"/>
    <xf numFmtId="232" fontId="35" fillId="0" borderId="5155">
      <alignment horizontal="center" vertical="center"/>
      <protection locked="0"/>
    </xf>
    <xf numFmtId="235" fontId="35" fillId="0" borderId="5155">
      <alignment horizontal="center" vertical="center"/>
      <protection locked="0"/>
    </xf>
    <xf numFmtId="0" fontId="85" fillId="0" borderId="5159"/>
    <xf numFmtId="311" fontId="219" fillId="0" borderId="5210" applyBorder="0">
      <protection locked="0"/>
    </xf>
    <xf numFmtId="234" fontId="35" fillId="0" borderId="5179">
      <alignment horizontal="right" vertical="center"/>
      <protection locked="0"/>
    </xf>
    <xf numFmtId="0" fontId="95" fillId="0" borderId="5166" applyNumberFormat="0" applyFill="0" applyAlignment="0" applyProtection="0"/>
    <xf numFmtId="323" fontId="3" fillId="23" borderId="5211" applyFill="0" applyBorder="0" applyAlignment="0">
      <alignment horizontal="centerContinuous"/>
    </xf>
    <xf numFmtId="175" fontId="46" fillId="0" borderId="4494"/>
    <xf numFmtId="234" fontId="35" fillId="0" borderId="5167">
      <alignment horizontal="center" vertical="center"/>
      <protection locked="0"/>
    </xf>
    <xf numFmtId="0" fontId="35" fillId="0" borderId="4494" applyFill="0">
      <alignment horizontal="center" vertical="center"/>
    </xf>
    <xf numFmtId="274" fontId="35" fillId="0" borderId="5242"/>
    <xf numFmtId="49" fontId="100" fillId="41" borderId="3439">
      <alignment horizontal="center"/>
    </xf>
    <xf numFmtId="0" fontId="103" fillId="38" borderId="5168"/>
    <xf numFmtId="244" fontId="85" fillId="0" borderId="5217"/>
    <xf numFmtId="0" fontId="103" fillId="38" borderId="5144"/>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3" fontId="35" fillId="0" borderId="5143">
      <alignment horizontal="right" vertical="center"/>
      <protection locked="0"/>
    </xf>
    <xf numFmtId="237" fontId="35" fillId="0" borderId="5143">
      <alignment horizontal="right" vertical="center"/>
      <protection locked="0"/>
    </xf>
    <xf numFmtId="232" fontId="35" fillId="0" borderId="5143">
      <alignment horizontal="right" vertical="center"/>
      <protection locked="0"/>
    </xf>
    <xf numFmtId="236" fontId="35" fillId="0" borderId="5143">
      <alignment horizontal="center" vertical="center"/>
      <protection locked="0"/>
    </xf>
    <xf numFmtId="235" fontId="35" fillId="0" borderId="5143">
      <alignment horizontal="center" vertical="center"/>
      <protection locked="0"/>
    </xf>
    <xf numFmtId="233" fontId="35" fillId="0" borderId="5143">
      <alignment horizontal="center" vertical="center"/>
      <protection locked="0"/>
    </xf>
    <xf numFmtId="15" fontId="35" fillId="0" borderId="5143">
      <alignment horizontal="center" vertical="center"/>
      <protection locked="0"/>
    </xf>
    <xf numFmtId="232" fontId="35" fillId="0" borderId="5143">
      <alignment horizontal="center" vertical="center"/>
      <protection locked="0"/>
    </xf>
    <xf numFmtId="0" fontId="95" fillId="0" borderId="5142" applyNumberFormat="0" applyFill="0" applyAlignment="0" applyProtection="0"/>
    <xf numFmtId="311" fontId="219" fillId="0" borderId="5138" applyBorder="0">
      <protection locked="0"/>
    </xf>
    <xf numFmtId="233" fontId="35" fillId="0" borderId="5192">
      <alignment horizontal="right" vertical="center"/>
      <protection locked="0"/>
    </xf>
    <xf numFmtId="311" fontId="219" fillId="0" borderId="5138" applyBorder="0">
      <protection locked="0"/>
    </xf>
    <xf numFmtId="0" fontId="85" fillId="0" borderId="5147"/>
    <xf numFmtId="232" fontId="35" fillId="0" borderId="5226">
      <alignment horizontal="right" vertical="center"/>
      <protection locked="0"/>
    </xf>
    <xf numFmtId="274" fontId="35" fillId="0" borderId="5146"/>
    <xf numFmtId="244" fontId="85" fillId="0" borderId="5145"/>
    <xf numFmtId="233" fontId="35" fillId="0" borderId="5215">
      <alignment horizontal="center" vertical="center"/>
      <protection locked="0"/>
    </xf>
    <xf numFmtId="0" fontId="103" fillId="38" borderId="5144"/>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3" fontId="35" fillId="0" borderId="5143">
      <alignment horizontal="right" vertical="center"/>
      <protection locked="0"/>
    </xf>
    <xf numFmtId="237" fontId="35" fillId="0" borderId="5143">
      <alignment horizontal="right" vertical="center"/>
      <protection locked="0"/>
    </xf>
    <xf numFmtId="232" fontId="35" fillId="0" borderId="5143">
      <alignment horizontal="right" vertical="center"/>
      <protection locked="0"/>
    </xf>
    <xf numFmtId="271" fontId="115" fillId="18" borderId="4800">
      <alignment horizontal="right"/>
    </xf>
    <xf numFmtId="244" fontId="85" fillId="0" borderId="5228"/>
    <xf numFmtId="0" fontId="59" fillId="74" borderId="4820">
      <alignment horizontal="left" vertical="center" wrapText="1"/>
    </xf>
    <xf numFmtId="323" fontId="3" fillId="23" borderId="5211" applyFill="0" applyBorder="0" applyAlignment="0">
      <alignment horizontal="centerContinuous"/>
    </xf>
    <xf numFmtId="233" fontId="35" fillId="0" borderId="5252">
      <alignment horizontal="right" vertical="center"/>
      <protection locked="0"/>
    </xf>
    <xf numFmtId="323" fontId="3" fillId="23" borderId="5222" applyFill="0" applyBorder="0" applyAlignment="0">
      <alignment horizontal="centerContinuous"/>
    </xf>
    <xf numFmtId="232" fontId="35" fillId="0" borderId="5215">
      <alignment horizontal="center" vertical="center"/>
      <protection locked="0"/>
    </xf>
    <xf numFmtId="232" fontId="35" fillId="0" borderId="5179">
      <alignment horizontal="right" vertical="center"/>
      <protection locked="0"/>
    </xf>
    <xf numFmtId="15" fontId="35" fillId="0" borderId="5226">
      <alignment horizontal="center" vertical="center"/>
      <protection locked="0"/>
    </xf>
    <xf numFmtId="4" fontId="27" fillId="19" borderId="5148" applyNumberFormat="0" applyProtection="0">
      <alignment horizontal="left" vertical="center" indent="1"/>
    </xf>
    <xf numFmtId="232" fontId="35" fillId="0" borderId="5179">
      <alignment horizontal="center" vertical="center"/>
      <protection locked="0"/>
    </xf>
    <xf numFmtId="0" fontId="115" fillId="18" borderId="4800" applyProtection="0">
      <alignment horizontal="right"/>
      <protection locked="0"/>
    </xf>
    <xf numFmtId="323" fontId="3" fillId="23" borderId="5115" applyFill="0" applyBorder="0" applyAlignment="0">
      <alignment horizontal="centerContinuous"/>
    </xf>
    <xf numFmtId="232" fontId="35" fillId="0" borderId="5215">
      <alignment horizontal="center" vertical="center"/>
      <protection locked="0"/>
    </xf>
    <xf numFmtId="233" fontId="35" fillId="0" borderId="5215">
      <alignment horizontal="right" vertical="center"/>
      <protection locked="0"/>
    </xf>
    <xf numFmtId="240" fontId="26" fillId="0" borderId="5224" applyFill="0"/>
    <xf numFmtId="233" fontId="35" fillId="0" borderId="5143">
      <alignment horizontal="right" vertical="center"/>
      <protection locked="0"/>
    </xf>
    <xf numFmtId="237" fontId="35" fillId="0" borderId="5143">
      <alignment horizontal="right" vertical="center"/>
      <protection locked="0"/>
    </xf>
    <xf numFmtId="236" fontId="35" fillId="0" borderId="5143">
      <alignment horizontal="center" vertical="center"/>
      <protection locked="0"/>
    </xf>
    <xf numFmtId="234" fontId="35" fillId="0" borderId="5143">
      <alignment horizontal="center" vertical="center"/>
      <protection locked="0"/>
    </xf>
    <xf numFmtId="15" fontId="35" fillId="0" borderId="5143">
      <alignment horizontal="center" vertical="center"/>
      <protection locked="0"/>
    </xf>
    <xf numFmtId="232" fontId="35" fillId="0" borderId="5143">
      <alignment horizontal="center" vertical="center"/>
      <protection locked="0"/>
    </xf>
    <xf numFmtId="0" fontId="103" fillId="38" borderId="5240"/>
    <xf numFmtId="236" fontId="35" fillId="0" borderId="5226">
      <alignment horizontal="center" vertical="center"/>
      <protection locked="0"/>
    </xf>
    <xf numFmtId="1" fontId="3" fillId="1" borderId="5245">
      <protection locked="0"/>
    </xf>
    <xf numFmtId="237" fontId="35" fillId="0" borderId="5215">
      <alignment horizontal="right" vertical="center"/>
      <protection locked="0"/>
    </xf>
    <xf numFmtId="0" fontId="148" fillId="0" borderId="5116" applyNumberFormat="0" applyAlignment="0" applyProtection="0">
      <alignment horizontal="left" vertical="center"/>
    </xf>
    <xf numFmtId="274" fontId="35" fillId="0" borderId="520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5148" applyNumberFormat="0" applyProtection="0">
      <alignment horizontal="left" vertical="center" indent="1"/>
    </xf>
    <xf numFmtId="0" fontId="85" fillId="0" borderId="5230"/>
    <xf numFmtId="0" fontId="148" fillId="0" borderId="5212" applyNumberFormat="0" applyAlignment="0" applyProtection="0">
      <alignment horizontal="left" vertical="center"/>
    </xf>
    <xf numFmtId="0" fontId="103" fillId="38" borderId="5204"/>
    <xf numFmtId="234" fontId="35" fillId="0" borderId="5192">
      <alignment horizontal="right" vertical="center"/>
      <protection locked="0"/>
    </xf>
    <xf numFmtId="1" fontId="3" fillId="1" borderId="5137">
      <protection locked="0"/>
    </xf>
    <xf numFmtId="237" fontId="35" fillId="0" borderId="5192">
      <alignment horizontal="right" vertical="center"/>
      <protection locked="0"/>
    </xf>
    <xf numFmtId="49" fontId="36" fillId="0" borderId="4813"/>
    <xf numFmtId="0" fontId="35" fillId="0" borderId="5192">
      <alignment vertical="center"/>
      <protection locked="0"/>
    </xf>
    <xf numFmtId="15" fontId="35" fillId="0" borderId="5192">
      <alignment horizontal="center" vertical="center"/>
      <protection locked="0"/>
    </xf>
    <xf numFmtId="232" fontId="35" fillId="0" borderId="5192">
      <alignment horizontal="center" vertical="center"/>
      <protection locked="0"/>
    </xf>
    <xf numFmtId="0" fontId="95" fillId="0" borderId="5191" applyNumberFormat="0" applyFill="0" applyAlignment="0" applyProtection="0"/>
    <xf numFmtId="236" fontId="35" fillId="0" borderId="5239">
      <alignment horizontal="right" vertical="center"/>
      <protection locked="0"/>
    </xf>
    <xf numFmtId="311" fontId="219" fillId="0" borderId="5138" applyBorder="0">
      <protection locked="0"/>
    </xf>
    <xf numFmtId="234" fontId="35" fillId="0" borderId="5239">
      <alignment horizontal="center" vertical="center"/>
      <protection locked="0"/>
    </xf>
    <xf numFmtId="232" fontId="35" fillId="0" borderId="5215">
      <alignment horizontal="right" vertical="center"/>
      <protection locked="0"/>
    </xf>
    <xf numFmtId="0" fontId="95" fillId="0" borderId="5214" applyNumberFormat="0" applyFill="0" applyAlignment="0" applyProtection="0"/>
    <xf numFmtId="4" fontId="27" fillId="19" borderId="5231" applyNumberFormat="0" applyProtection="0">
      <alignment horizontal="left" vertical="center" indent="1"/>
    </xf>
    <xf numFmtId="233" fontId="35" fillId="0" borderId="5179">
      <alignment horizontal="right" vertical="center"/>
      <protection locked="0"/>
    </xf>
    <xf numFmtId="232" fontId="35" fillId="0" borderId="5179">
      <alignment horizontal="right" vertical="center"/>
      <protection locked="0"/>
    </xf>
    <xf numFmtId="236" fontId="35" fillId="0" borderId="5179">
      <alignment horizontal="center" vertical="center"/>
      <protection locked="0"/>
    </xf>
    <xf numFmtId="234" fontId="35" fillId="0" borderId="5179">
      <alignment horizontal="center" vertical="center"/>
      <protection locked="0"/>
    </xf>
    <xf numFmtId="1" fontId="3" fillId="1" borderId="5161">
      <protection locked="0"/>
    </xf>
    <xf numFmtId="0" fontId="95" fillId="0" borderId="5225" applyNumberFormat="0" applyFill="0" applyAlignment="0" applyProtection="0"/>
    <xf numFmtId="0" fontId="148" fillId="0" borderId="4841">
      <alignment horizontal="left" vertical="center"/>
    </xf>
    <xf numFmtId="234" fontId="35" fillId="0" borderId="5226">
      <alignment horizontal="center" vertical="center"/>
      <protection locked="0"/>
    </xf>
    <xf numFmtId="237" fontId="35" fillId="0" borderId="5239">
      <alignment horizontal="right" vertical="center"/>
      <protection locked="0"/>
    </xf>
    <xf numFmtId="0" fontId="110" fillId="43" borderId="4494" applyNumberFormat="0" applyFont="0" applyAlignment="0" applyProtection="0"/>
    <xf numFmtId="244" fontId="85" fillId="0" borderId="5217"/>
    <xf numFmtId="168" fontId="3" fillId="8" borderId="4494" applyNumberFormat="0" applyFont="0" applyBorder="0" applyAlignment="0" applyProtection="0"/>
    <xf numFmtId="0" fontId="103" fillId="38" borderId="5216"/>
    <xf numFmtId="236" fontId="35" fillId="0" borderId="5215">
      <alignment horizontal="right" vertical="center"/>
      <protection locked="0"/>
    </xf>
    <xf numFmtId="233" fontId="35" fillId="0" borderId="5215">
      <alignment horizontal="right" vertical="center"/>
      <protection locked="0"/>
    </xf>
    <xf numFmtId="237" fontId="35" fillId="0" borderId="5215">
      <alignment horizontal="right" vertical="center"/>
      <protection locked="0"/>
    </xf>
    <xf numFmtId="232" fontId="35" fillId="0" borderId="5215">
      <alignment horizontal="right" vertical="center"/>
      <protection locked="0"/>
    </xf>
    <xf numFmtId="0" fontId="35" fillId="0" borderId="5215">
      <alignment vertical="center"/>
      <protection locked="0"/>
    </xf>
    <xf numFmtId="236" fontId="35" fillId="0" borderId="5215">
      <alignment horizontal="center" vertical="center"/>
      <protection locked="0"/>
    </xf>
    <xf numFmtId="235" fontId="35" fillId="0" borderId="5215">
      <alignment horizontal="center" vertical="center"/>
      <protection locked="0"/>
    </xf>
    <xf numFmtId="15" fontId="35" fillId="0" borderId="5215">
      <alignment horizontal="center" vertical="center"/>
      <protection locked="0"/>
    </xf>
    <xf numFmtId="0" fontId="85" fillId="0" borderId="5123"/>
    <xf numFmtId="232" fontId="35" fillId="0" borderId="5215">
      <alignment horizontal="center" vertical="center"/>
      <protection locked="0"/>
    </xf>
    <xf numFmtId="175" fontId="3" fillId="9" borderId="4841" applyNumberFormat="0" applyFont="0" applyBorder="0" applyAlignment="0">
      <alignment horizontal="centerContinuous"/>
    </xf>
    <xf numFmtId="274" fontId="35" fillId="0" borderId="5218"/>
    <xf numFmtId="244" fontId="85" fillId="0" borderId="5217"/>
    <xf numFmtId="235" fontId="35" fillId="0" borderId="5215">
      <alignment horizontal="right" vertical="center"/>
      <protection locked="0"/>
    </xf>
    <xf numFmtId="234" fontId="35" fillId="0" borderId="5215">
      <alignment horizontal="right" vertical="center"/>
      <protection locked="0"/>
    </xf>
    <xf numFmtId="233" fontId="35" fillId="0" borderId="5215">
      <alignment horizontal="right" vertical="center"/>
      <protection locked="0"/>
    </xf>
    <xf numFmtId="232" fontId="35" fillId="0" borderId="5215">
      <alignment horizontal="right" vertical="center"/>
      <protection locked="0"/>
    </xf>
    <xf numFmtId="0" fontId="35" fillId="0" borderId="5215">
      <alignment vertical="center"/>
      <protection locked="0"/>
    </xf>
    <xf numFmtId="236" fontId="35" fillId="0" borderId="5215">
      <alignment horizontal="center" vertical="center"/>
      <protection locked="0"/>
    </xf>
    <xf numFmtId="233" fontId="35" fillId="0" borderId="5215">
      <alignment horizontal="center" vertical="center"/>
      <protection locked="0"/>
    </xf>
    <xf numFmtId="1" fontId="3" fillId="1" borderId="5185">
      <protection locked="0"/>
    </xf>
    <xf numFmtId="185" fontId="47" fillId="57" borderId="4494" applyFont="0" applyFill="0" applyBorder="0" applyAlignment="0" applyProtection="0">
      <protection locked="0"/>
    </xf>
    <xf numFmtId="323" fontId="3" fillId="23" borderId="5139" applyFill="0" applyBorder="0" applyAlignment="0">
      <alignment horizontal="centerContinuous"/>
    </xf>
    <xf numFmtId="311" fontId="219" fillId="0" borderId="5234" applyBorder="0">
      <protection locked="0"/>
    </xf>
    <xf numFmtId="0" fontId="148" fillId="0" borderId="5140" applyNumberFormat="0" applyAlignment="0" applyProtection="0">
      <alignment horizontal="left" vertical="center"/>
    </xf>
    <xf numFmtId="0" fontId="85" fillId="0" borderId="5219"/>
    <xf numFmtId="172" fontId="55" fillId="9" borderId="4494">
      <alignment horizontal="right"/>
      <protection locked="0"/>
    </xf>
    <xf numFmtId="274" fontId="35" fillId="0" borderId="5218"/>
    <xf numFmtId="244" fontId="85" fillId="0" borderId="5217"/>
    <xf numFmtId="0" fontId="148" fillId="0" borderId="5164" applyNumberFormat="0" applyAlignment="0" applyProtection="0">
      <alignment horizontal="left" vertical="center"/>
    </xf>
    <xf numFmtId="236" fontId="35" fillId="0" borderId="5215">
      <alignment horizontal="right" vertical="center"/>
      <protection locked="0"/>
    </xf>
    <xf numFmtId="235" fontId="35" fillId="0" borderId="5215">
      <alignment horizontal="right" vertical="center"/>
      <protection locked="0"/>
    </xf>
    <xf numFmtId="234" fontId="35" fillId="0" borderId="5215">
      <alignment horizontal="right" vertical="center"/>
      <protection locked="0"/>
    </xf>
    <xf numFmtId="232" fontId="35" fillId="0" borderId="5215">
      <alignment horizontal="right" vertical="center"/>
      <protection locked="0"/>
    </xf>
    <xf numFmtId="236" fontId="35" fillId="0" borderId="5215">
      <alignment horizontal="center" vertical="center"/>
      <protection locked="0"/>
    </xf>
    <xf numFmtId="235" fontId="35" fillId="0" borderId="5215">
      <alignment horizontal="center" vertical="center"/>
      <protection locked="0"/>
    </xf>
    <xf numFmtId="15" fontId="35" fillId="0" borderId="5215">
      <alignment horizontal="center" vertical="center"/>
      <protection locked="0"/>
    </xf>
    <xf numFmtId="232" fontId="35" fillId="0" borderId="5215">
      <alignment horizontal="center" vertical="center"/>
      <protection locked="0"/>
    </xf>
    <xf numFmtId="0" fontId="95" fillId="0" borderId="5214" applyNumberFormat="0" applyFill="0" applyAlignment="0" applyProtection="0"/>
    <xf numFmtId="233" fontId="35" fillId="0" borderId="5226">
      <alignment horizontal="right" vertical="center"/>
      <protection locked="0"/>
    </xf>
    <xf numFmtId="0" fontId="35" fillId="0" borderId="5226">
      <alignment vertical="center"/>
      <protection locked="0"/>
    </xf>
    <xf numFmtId="274" fontId="35" fillId="0" borderId="5218"/>
    <xf numFmtId="234" fontId="35" fillId="0" borderId="5239">
      <alignment horizontal="right" vertical="center"/>
      <protection locked="0"/>
    </xf>
    <xf numFmtId="0" fontId="103" fillId="38" borderId="5216"/>
    <xf numFmtId="15" fontId="35" fillId="0" borderId="5239">
      <alignment horizontal="center" vertical="center"/>
      <protection locked="0"/>
    </xf>
    <xf numFmtId="235" fontId="35" fillId="0" borderId="5215">
      <alignment horizontal="right" vertical="center"/>
      <protection locked="0"/>
    </xf>
    <xf numFmtId="234" fontId="35" fillId="0" borderId="5215">
      <alignment horizontal="right" vertical="center"/>
      <protection locked="0"/>
    </xf>
    <xf numFmtId="237" fontId="35" fillId="0" borderId="5215">
      <alignment horizontal="right" vertical="center"/>
      <protection locked="0"/>
    </xf>
    <xf numFmtId="236" fontId="35" fillId="0" borderId="5215">
      <alignment horizontal="center" vertical="center"/>
      <protection locked="0"/>
    </xf>
    <xf numFmtId="235" fontId="35" fillId="0" borderId="5215">
      <alignment horizontal="center" vertical="center"/>
      <protection locked="0"/>
    </xf>
    <xf numFmtId="233" fontId="35" fillId="0" borderId="5215">
      <alignment horizontal="center" vertical="center"/>
      <protection locked="0"/>
    </xf>
    <xf numFmtId="323" fontId="3" fillId="23" borderId="5187" applyFill="0" applyBorder="0" applyAlignment="0">
      <alignment horizontal="centerContinuous"/>
    </xf>
    <xf numFmtId="233" fontId="35" fillId="0" borderId="5226">
      <alignment horizontal="center" vertical="center"/>
      <protection locked="0"/>
    </xf>
    <xf numFmtId="235" fontId="35" fillId="0" borderId="5226">
      <alignment horizontal="right" vertical="center"/>
      <protection locked="0"/>
    </xf>
    <xf numFmtId="234" fontId="35" fillId="0" borderId="5226">
      <alignment horizontal="right" vertical="center"/>
      <protection locked="0"/>
    </xf>
    <xf numFmtId="233" fontId="35" fillId="0" borderId="5226">
      <alignment horizontal="right" vertical="center"/>
      <protection locked="0"/>
    </xf>
    <xf numFmtId="10" fontId="3" fillId="57" borderId="3439" applyNumberFormat="0" applyFont="0" applyBorder="0" applyAlignment="0" applyProtection="0">
      <protection locked="0"/>
    </xf>
    <xf numFmtId="233" fontId="35" fillId="0" borderId="5226">
      <alignment horizontal="center" vertical="center"/>
      <protection locked="0"/>
    </xf>
    <xf numFmtId="8" fontId="141" fillId="0" borderId="4808">
      <protection locked="0"/>
    </xf>
    <xf numFmtId="15" fontId="35" fillId="0" borderId="5226">
      <alignment horizontal="center" vertical="center"/>
      <protection locked="0"/>
    </xf>
    <xf numFmtId="0" fontId="95" fillId="0" borderId="5225" applyNumberFormat="0" applyFill="0" applyAlignment="0" applyProtection="0"/>
    <xf numFmtId="4" fontId="27" fillId="19" borderId="5231" applyNumberFormat="0" applyProtection="0">
      <alignment horizontal="left" vertical="center" indent="1"/>
    </xf>
    <xf numFmtId="274" fontId="35" fillId="0" borderId="5242"/>
    <xf numFmtId="244" fontId="85" fillId="0" borderId="5241"/>
    <xf numFmtId="234" fontId="35" fillId="0" borderId="5239">
      <alignment horizontal="right" vertical="center"/>
      <protection locked="0"/>
    </xf>
    <xf numFmtId="234" fontId="35" fillId="0" borderId="5239">
      <alignment horizontal="center" vertical="center"/>
      <protection locked="0"/>
    </xf>
    <xf numFmtId="233" fontId="35" fillId="0" borderId="5239">
      <alignment horizontal="center" vertical="center"/>
      <protection locked="0"/>
    </xf>
    <xf numFmtId="1" fontId="3" fillId="1" borderId="5221">
      <protection locked="0"/>
    </xf>
    <xf numFmtId="311" fontId="219" fillId="0" borderId="5232" applyBorder="0">
      <protection locked="0"/>
    </xf>
    <xf numFmtId="274" fontId="35" fillId="0" borderId="5122"/>
    <xf numFmtId="240" fontId="26" fillId="0" borderId="4984" applyFill="0"/>
    <xf numFmtId="1" fontId="3" fillId="1" borderId="5233">
      <protection locked="0"/>
    </xf>
    <xf numFmtId="0" fontId="118" fillId="21" borderId="4494"/>
    <xf numFmtId="274" fontId="35" fillId="0" borderId="5170"/>
    <xf numFmtId="240" fontId="26" fillId="0" borderId="5165" applyFill="0"/>
    <xf numFmtId="49" fontId="100" fillId="47" borderId="4494">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237" applyFill="0"/>
    <xf numFmtId="244" fontId="85" fillId="0" borderId="5121"/>
    <xf numFmtId="0" fontId="104" fillId="43" borderId="3439" applyProtection="0"/>
    <xf numFmtId="0" fontId="103" fillId="38" borderId="5216"/>
    <xf numFmtId="0" fontId="103" fillId="38" borderId="5120"/>
    <xf numFmtId="236" fontId="35" fillId="0" borderId="5167">
      <alignment horizontal="center" vertical="center"/>
      <protection locked="0"/>
    </xf>
    <xf numFmtId="235" fontId="35" fillId="0" borderId="5167">
      <alignment horizontal="center" vertical="center"/>
      <protection locked="0"/>
    </xf>
    <xf numFmtId="15" fontId="35" fillId="0" borderId="5167">
      <alignment horizontal="center" vertical="center"/>
      <protection locked="0"/>
    </xf>
    <xf numFmtId="0" fontId="95" fillId="0" borderId="5166" applyNumberFormat="0" applyFill="0" applyAlignment="0" applyProtection="0"/>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235" fontId="35" fillId="0" borderId="5215">
      <alignment horizontal="right" vertical="center"/>
      <protection locked="0"/>
    </xf>
    <xf numFmtId="233" fontId="35" fillId="0" borderId="5215">
      <alignment horizontal="right" vertical="center"/>
      <protection locked="0"/>
    </xf>
    <xf numFmtId="232" fontId="35" fillId="0" borderId="5215">
      <alignment horizontal="right" vertical="center"/>
      <protection locked="0"/>
    </xf>
    <xf numFmtId="233" fontId="35" fillId="0" borderId="5215">
      <alignment horizontal="center" vertical="center"/>
      <protection locked="0"/>
    </xf>
    <xf numFmtId="244" fontId="85" fillId="0" borderId="5228"/>
    <xf numFmtId="233" fontId="35" fillId="0" borderId="5226">
      <alignment horizontal="center" vertical="center"/>
      <protection locked="0"/>
    </xf>
    <xf numFmtId="233" fontId="35" fillId="0" borderId="5143">
      <alignment horizontal="right" vertical="center"/>
      <protection locked="0"/>
    </xf>
    <xf numFmtId="236" fontId="35" fillId="0" borderId="5143">
      <alignment horizontal="center" vertical="center"/>
      <protection locked="0"/>
    </xf>
    <xf numFmtId="15" fontId="35" fillId="0" borderId="5143">
      <alignment horizontal="center" vertical="center"/>
      <protection locked="0"/>
    </xf>
    <xf numFmtId="232" fontId="35" fillId="0" borderId="5226">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494" applyFont="0" applyAlignment="0" applyProtection="0"/>
    <xf numFmtId="0" fontId="95" fillId="0" borderId="5225" applyNumberFormat="0" applyFill="0" applyAlignment="0" applyProtection="0"/>
    <xf numFmtId="233"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3" fontId="35" fillId="0" borderId="5226">
      <alignment horizontal="right" vertical="center"/>
      <protection locked="0"/>
    </xf>
    <xf numFmtId="236"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6" fontId="35" fillId="0" borderId="5203">
      <alignment horizontal="right" vertical="center"/>
      <protection locked="0"/>
    </xf>
    <xf numFmtId="234" fontId="35" fillId="0" borderId="5226">
      <alignment horizontal="center" vertical="center"/>
      <protection locked="0"/>
    </xf>
    <xf numFmtId="235" fontId="35" fillId="0" borderId="5226">
      <alignment horizontal="center"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6" fontId="35" fillId="0" borderId="5226">
      <alignment horizontal="right" vertical="center"/>
      <protection locked="0"/>
    </xf>
    <xf numFmtId="0" fontId="95" fillId="0" borderId="5178" applyNumberFormat="0" applyFill="0" applyAlignment="0" applyProtection="0"/>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7"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240" fontId="26" fillId="0" borderId="5249" applyFill="0"/>
    <xf numFmtId="3" fontId="79" fillId="10" borderId="4494" applyFont="0" applyAlignment="0" applyProtection="0"/>
    <xf numFmtId="244" fontId="85" fillId="0" borderId="5181"/>
    <xf numFmtId="240" fontId="26" fillId="0" borderId="5213" applyFill="0"/>
    <xf numFmtId="0" fontId="35" fillId="0" borderId="4800" applyNumberFormat="0" applyFill="0" applyAlignment="0" applyProtection="0"/>
    <xf numFmtId="0" fontId="95" fillId="0" borderId="5154" applyNumberFormat="0" applyFill="0" applyAlignment="0" applyProtection="0"/>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3" fontId="35" fillId="0" borderId="5155">
      <alignment horizontal="right" vertical="center"/>
      <protection locked="0"/>
    </xf>
    <xf numFmtId="235" fontId="35" fillId="0" borderId="5155">
      <alignment horizontal="right"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56"/>
    <xf numFmtId="0" fontId="103" fillId="38" borderId="5132"/>
    <xf numFmtId="0" fontId="104" fillId="43" borderId="4494" applyProtection="0"/>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6" fontId="35" fillId="0" borderId="5131">
      <alignment horizontal="center"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44" fontId="85" fillId="0" borderId="5133"/>
    <xf numFmtId="0" fontId="85" fillId="0" borderId="5230"/>
    <xf numFmtId="0" fontId="148" fillId="0" borderId="5248" applyNumberFormat="0" applyAlignment="0" applyProtection="0">
      <alignment horizontal="left" vertical="center"/>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32"/>
    <xf numFmtId="240" fontId="26" fillId="0" borderId="5177" applyFill="0"/>
    <xf numFmtId="274" fontId="35" fillId="0" borderId="5182"/>
    <xf numFmtId="0" fontId="103" fillId="38" borderId="5120"/>
    <xf numFmtId="244" fontId="85" fillId="0" borderId="5133"/>
    <xf numFmtId="0" fontId="148" fillId="0" borderId="5223" applyNumberFormat="0" applyAlignment="0" applyProtection="0">
      <alignment horizontal="left" vertical="center"/>
    </xf>
    <xf numFmtId="244" fontId="85" fillId="0" borderId="5121"/>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5207"/>
    <xf numFmtId="9" fontId="36" fillId="71" borderId="3439" applyProtection="0">
      <alignment horizontal="right"/>
      <protection locked="0"/>
    </xf>
    <xf numFmtId="15" fontId="35" fillId="0" borderId="5239">
      <alignment horizontal="center" vertical="center"/>
      <protection locked="0"/>
    </xf>
    <xf numFmtId="233"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0" fontId="35" fillId="0" borderId="5239">
      <alignment vertical="center"/>
      <protection locked="0"/>
    </xf>
    <xf numFmtId="234" fontId="35" fillId="0" borderId="5239">
      <alignment horizontal="right" vertical="center"/>
      <protection locked="0"/>
    </xf>
    <xf numFmtId="232" fontId="35" fillId="0" borderId="5252">
      <alignment horizontal="center" vertical="center"/>
      <protection locked="0"/>
    </xf>
    <xf numFmtId="236" fontId="35" fillId="0" borderId="5252">
      <alignment horizontal="center" vertical="center"/>
      <protection locked="0"/>
    </xf>
    <xf numFmtId="0" fontId="35" fillId="0" borderId="5226">
      <alignment vertical="center"/>
      <protection locked="0"/>
    </xf>
    <xf numFmtId="236" fontId="35" fillId="0" borderId="5226">
      <alignment horizontal="right" vertical="center"/>
      <protection locked="0"/>
    </xf>
    <xf numFmtId="49" fontId="100" fillId="41" borderId="3439">
      <alignment horizontal="center"/>
    </xf>
    <xf numFmtId="0" fontId="103" fillId="38" borderId="5227"/>
    <xf numFmtId="0" fontId="104" fillId="43" borderId="3439" applyProtection="0"/>
    <xf numFmtId="0" fontId="85" fillId="0" borderId="5183"/>
    <xf numFmtId="309" fontId="156" fillId="6" borderId="3439"/>
    <xf numFmtId="8" fontId="141" fillId="0" borderId="4808">
      <protection locked="0"/>
    </xf>
    <xf numFmtId="0" fontId="148" fillId="0" borderId="5200" applyNumberFormat="0" applyAlignment="0" applyProtection="0">
      <alignment horizontal="left" vertical="center"/>
    </xf>
    <xf numFmtId="0" fontId="85" fillId="0" borderId="5230"/>
    <xf numFmtId="240" fontId="26" fillId="0" borderId="5129" applyFill="0"/>
    <xf numFmtId="274" fontId="35" fillId="0" borderId="5134"/>
    <xf numFmtId="311" fontId="219" fillId="0" borderId="5232" applyBorder="0">
      <protection locked="0"/>
    </xf>
    <xf numFmtId="4" fontId="27" fillId="19" borderId="5231" applyNumberFormat="0" applyProtection="0">
      <alignment horizontal="left" vertical="center" indent="1"/>
    </xf>
    <xf numFmtId="0" fontId="95" fillId="0" borderId="5225" applyNumberFormat="0" applyFill="0" applyAlignment="0" applyProtection="0"/>
    <xf numFmtId="15" fontId="35" fillId="0" borderId="5226">
      <alignment horizontal="center" vertical="center"/>
      <protection locked="0"/>
    </xf>
    <xf numFmtId="233"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3" fontId="35" fillId="0" borderId="5226">
      <alignment horizontal="right" vertical="center"/>
      <protection locked="0"/>
    </xf>
    <xf numFmtId="235" fontId="35" fillId="0" borderId="5226">
      <alignment horizontal="right" vertical="center"/>
      <protection locked="0"/>
    </xf>
    <xf numFmtId="240" fontId="26" fillId="0" borderId="4984" applyFill="0"/>
    <xf numFmtId="274" fontId="35" fillId="0" borderId="5122"/>
    <xf numFmtId="0" fontId="103" fillId="38" borderId="5227"/>
    <xf numFmtId="244" fontId="85" fillId="0" borderId="5228"/>
    <xf numFmtId="274" fontId="35" fillId="0" borderId="5229"/>
    <xf numFmtId="0" fontId="85" fillId="0" borderId="5230"/>
    <xf numFmtId="0" fontId="63" fillId="0" borderId="3439">
      <alignment horizontal="centerContinuous"/>
    </xf>
    <xf numFmtId="0" fontId="85" fillId="0" borderId="5256"/>
    <xf numFmtId="232" fontId="35" fillId="0" borderId="5226">
      <alignment horizontal="center" vertical="center"/>
      <protection locked="0"/>
    </xf>
    <xf numFmtId="234" fontId="35" fillId="0" borderId="5226">
      <alignment horizontal="center" vertical="center"/>
      <protection locked="0"/>
    </xf>
    <xf numFmtId="237" fontId="35" fillId="0" borderId="5226">
      <alignment horizontal="right" vertical="center"/>
      <protection locked="0"/>
    </xf>
    <xf numFmtId="0" fontId="85" fillId="0" borderId="5159"/>
    <xf numFmtId="168" fontId="3" fillId="8" borderId="3439" applyNumberFormat="0" applyFont="0" applyBorder="0" applyAlignment="0" applyProtection="0"/>
    <xf numFmtId="323" fontId="3" fillId="23" borderId="5175" applyFill="0" applyBorder="0" applyAlignment="0">
      <alignment horizontal="centerContinuous"/>
    </xf>
    <xf numFmtId="0" fontId="85" fillId="0" borderId="5230"/>
    <xf numFmtId="0" fontId="35" fillId="0" borderId="5215">
      <alignment vertical="center"/>
      <protection locked="0"/>
    </xf>
    <xf numFmtId="234" fontId="35" fillId="0" borderId="5226">
      <alignment horizontal="right" vertical="center"/>
      <protection locked="0"/>
    </xf>
    <xf numFmtId="274" fontId="35" fillId="0" borderId="5218"/>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5239">
      <alignment horizontal="right" vertical="center"/>
      <protection locked="0"/>
    </xf>
    <xf numFmtId="309" fontId="156" fillId="6" borderId="4494"/>
    <xf numFmtId="175" fontId="3" fillId="9" borderId="4841" applyNumberFormat="0" applyFont="0" applyBorder="0" applyAlignment="0">
      <alignment horizontal="centerContinuous"/>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0" fontId="35" fillId="0" borderId="5215">
      <alignment vertical="center"/>
      <protection locked="0"/>
    </xf>
    <xf numFmtId="237" fontId="35" fillId="0" borderId="5215">
      <alignment horizontal="right" vertical="center"/>
      <protection locked="0"/>
    </xf>
    <xf numFmtId="0" fontId="85" fillId="0" borderId="5135"/>
    <xf numFmtId="237"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311" fontId="219" fillId="0" borderId="5174" applyBorder="0">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323" fontId="3" fillId="23" borderId="5151" applyFill="0" applyBorder="0" applyAlignment="0">
      <alignment horizontal="centerContinuous"/>
    </xf>
    <xf numFmtId="233" fontId="35" fillId="0" borderId="5203">
      <alignment horizontal="right" vertical="center"/>
      <protection locked="0"/>
    </xf>
    <xf numFmtId="234" fontId="35" fillId="0" borderId="5203">
      <alignment horizontal="right" vertical="center"/>
      <protection locked="0"/>
    </xf>
    <xf numFmtId="1" fontId="3" fillId="1" borderId="5173">
      <protection locked="0"/>
    </xf>
    <xf numFmtId="244" fontId="85" fillId="0" borderId="5205"/>
    <xf numFmtId="311" fontId="219" fillId="0" borderId="5198" applyBorder="0">
      <protection locked="0"/>
    </xf>
    <xf numFmtId="0" fontId="63" fillId="0" borderId="4494">
      <alignment horizontal="centerContinuous"/>
    </xf>
    <xf numFmtId="234"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4" fontId="35" fillId="0" borderId="5203">
      <alignment horizontal="right" vertical="center"/>
      <protection locked="0"/>
    </xf>
    <xf numFmtId="0" fontId="103" fillId="38" borderId="5204"/>
    <xf numFmtId="244" fontId="85" fillId="0" borderId="5228"/>
    <xf numFmtId="0" fontId="85" fillId="0" borderId="513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207"/>
    <xf numFmtId="236" fontId="35" fillId="0" borderId="5239">
      <alignment horizontal="center" vertical="center"/>
      <protection locked="0"/>
    </xf>
    <xf numFmtId="232" fontId="35" fillId="0" borderId="5239">
      <alignment horizontal="right" vertical="center"/>
      <protection locked="0"/>
    </xf>
    <xf numFmtId="175" fontId="46" fillId="0" borderId="3439"/>
    <xf numFmtId="234" fontId="35" fillId="0" borderId="5226">
      <alignment horizontal="center" vertical="center"/>
      <protection locked="0"/>
    </xf>
    <xf numFmtId="4" fontId="27" fillId="19" borderId="5220" applyNumberFormat="0" applyProtection="0">
      <alignment horizontal="left" vertical="center" indent="1"/>
    </xf>
    <xf numFmtId="311" fontId="219" fillId="0" borderId="5198" applyBorder="0">
      <protection locked="0"/>
    </xf>
    <xf numFmtId="232" fontId="35" fillId="0" borderId="5215">
      <alignment horizontal="center" vertical="center"/>
      <protection locked="0"/>
    </xf>
    <xf numFmtId="9" fontId="36" fillId="71" borderId="4494" applyProtection="0">
      <alignment horizontal="right"/>
      <protection locked="0"/>
    </xf>
    <xf numFmtId="4" fontId="27" fillId="19" borderId="5184" applyNumberFormat="0" applyProtection="0">
      <alignment horizontal="left" vertical="center" indent="1"/>
    </xf>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1" fontId="3" fillId="1" borderId="5149">
      <protection locked="0"/>
    </xf>
    <xf numFmtId="235" fontId="35" fillId="0" borderId="5179">
      <alignment horizontal="center" vertical="center"/>
      <protection locked="0"/>
    </xf>
    <xf numFmtId="0" fontId="103" fillId="38" borderId="5180"/>
    <xf numFmtId="274" fontId="35" fillId="0" borderId="5182"/>
    <xf numFmtId="0" fontId="85" fillId="0" borderId="5183"/>
    <xf numFmtId="234" fontId="35" fillId="0" borderId="5226">
      <alignment horizontal="center" vertical="center"/>
      <protection locked="0"/>
    </xf>
    <xf numFmtId="0" fontId="85" fillId="0" borderId="5219"/>
    <xf numFmtId="237" fontId="35" fillId="0" borderId="5203">
      <alignment horizontal="right" vertical="center"/>
      <protection locked="0"/>
    </xf>
    <xf numFmtId="0" fontId="95" fillId="0" borderId="5178" applyNumberFormat="0" applyFill="0" applyAlignment="0" applyProtection="0"/>
    <xf numFmtId="0" fontId="85" fillId="0" borderId="5123"/>
    <xf numFmtId="232" fontId="35" fillId="0" borderId="5179">
      <alignment horizontal="center" vertical="center"/>
      <protection locked="0"/>
    </xf>
    <xf numFmtId="233" fontId="35" fillId="0" borderId="5179">
      <alignment horizontal="center" vertical="center"/>
      <protection locked="0"/>
    </xf>
    <xf numFmtId="235"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74" fontId="35" fillId="0" borderId="5206"/>
    <xf numFmtId="274" fontId="35" fillId="0" borderId="5182"/>
    <xf numFmtId="0" fontId="85" fillId="0" borderId="5183"/>
    <xf numFmtId="49" fontId="253" fillId="47" borderId="4494">
      <alignment horizontal="center"/>
    </xf>
    <xf numFmtId="0" fontId="85" fillId="0" borderId="5219"/>
    <xf numFmtId="15" fontId="35" fillId="0" borderId="5215">
      <alignment horizontal="center" vertical="center"/>
      <protection locked="0"/>
    </xf>
    <xf numFmtId="4" fontId="27" fillId="19" borderId="5190" applyNumberFormat="0" applyProtection="0">
      <alignment horizontal="left" vertical="center" indent="1"/>
    </xf>
    <xf numFmtId="236" fontId="35" fillId="0" borderId="5239">
      <alignment horizontal="center" vertical="center"/>
      <protection locked="0"/>
    </xf>
    <xf numFmtId="323" fontId="3" fillId="23" borderId="5127" applyFill="0" applyBorder="0" applyAlignment="0">
      <alignment horizontal="centerContinuous"/>
    </xf>
    <xf numFmtId="232" fontId="35" fillId="0" borderId="5143">
      <alignment horizontal="right" vertical="center"/>
      <protection locked="0"/>
    </xf>
    <xf numFmtId="236" fontId="35" fillId="0" borderId="5155">
      <alignment horizontal="center" vertical="center"/>
      <protection locked="0"/>
    </xf>
    <xf numFmtId="0" fontId="35" fillId="0" borderId="5155">
      <alignment vertical="center"/>
      <protection locked="0"/>
    </xf>
    <xf numFmtId="237" fontId="35" fillId="0" borderId="5155">
      <alignment horizontal="right" vertical="center"/>
      <protection locked="0"/>
    </xf>
    <xf numFmtId="233"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5159"/>
    <xf numFmtId="234" fontId="35" fillId="0" borderId="5179">
      <alignment horizontal="center" vertical="center"/>
      <protection locked="0"/>
    </xf>
    <xf numFmtId="244" fontId="85" fillId="0" borderId="5217"/>
    <xf numFmtId="237" fontId="35" fillId="0" borderId="5226">
      <alignment horizontal="right" vertical="center"/>
      <protection locked="0"/>
    </xf>
    <xf numFmtId="234" fontId="35" fillId="0" borderId="5215">
      <alignment horizontal="right" vertical="center"/>
      <protection locked="0"/>
    </xf>
    <xf numFmtId="0" fontId="118" fillId="21" borderId="343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154" applyNumberFormat="0" applyFill="0" applyAlignment="0" applyProtection="0"/>
    <xf numFmtId="15" fontId="35" fillId="0" borderId="5155">
      <alignment horizontal="center" vertical="center"/>
      <protection locked="0"/>
    </xf>
    <xf numFmtId="233" fontId="35" fillId="0" borderId="5155">
      <alignment horizontal="center" vertical="center"/>
      <protection locked="0"/>
    </xf>
    <xf numFmtId="234"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7"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0" fontId="103" fillId="38" borderId="5156"/>
    <xf numFmtId="0" fontId="148" fillId="0" borderId="5116" applyNumberFormat="0" applyAlignment="0" applyProtection="0">
      <alignment horizontal="left" vertical="center"/>
    </xf>
    <xf numFmtId="236" fontId="35" fillId="0" borderId="5215">
      <alignment horizontal="center" vertical="center"/>
      <protection locked="0"/>
    </xf>
    <xf numFmtId="233" fontId="35" fillId="0" borderId="5215">
      <alignment horizontal="center" vertical="center"/>
      <protection locked="0"/>
    </xf>
    <xf numFmtId="323" fontId="3" fillId="23" borderId="5199" applyFill="0" applyBorder="0" applyAlignment="0">
      <alignment horizontal="centerContinuous"/>
    </xf>
    <xf numFmtId="236" fontId="35" fillId="0" borderId="5215">
      <alignment horizontal="center" vertical="center"/>
      <protection locked="0"/>
    </xf>
    <xf numFmtId="237" fontId="35" fillId="0" borderId="5179">
      <alignment horizontal="right" vertical="center"/>
      <protection locked="0"/>
    </xf>
    <xf numFmtId="15" fontId="35" fillId="0" borderId="5215">
      <alignment horizontal="center" vertical="center"/>
      <protection locked="0"/>
    </xf>
    <xf numFmtId="4" fontId="27" fillId="19" borderId="5231" applyNumberFormat="0" applyProtection="0">
      <alignment horizontal="left" vertical="center" indent="1"/>
    </xf>
    <xf numFmtId="0" fontId="103" fillId="38" borderId="5193"/>
    <xf numFmtId="323" fontId="3" fillId="23" borderId="5115" applyFill="0" applyBorder="0" applyAlignment="0">
      <alignment horizontal="centerContinuous"/>
    </xf>
    <xf numFmtId="235" fontId="35" fillId="0" borderId="5143">
      <alignment horizontal="right" vertical="center"/>
      <protection locked="0"/>
    </xf>
    <xf numFmtId="237" fontId="35" fillId="0" borderId="5252">
      <alignment horizontal="right" vertical="center"/>
      <protection locked="0"/>
    </xf>
    <xf numFmtId="232" fontId="35" fillId="0" borderId="5226">
      <alignment horizontal="right" vertical="center"/>
      <protection locked="0"/>
    </xf>
    <xf numFmtId="232" fontId="35" fillId="0" borderId="5215">
      <alignment horizontal="right" vertical="center"/>
      <protection locked="0"/>
    </xf>
    <xf numFmtId="232" fontId="35" fillId="0" borderId="5226">
      <alignment horizontal="center" vertical="center"/>
      <protection locked="0"/>
    </xf>
    <xf numFmtId="311" fontId="219" fillId="0" borderId="5126" applyBorder="0">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6" fontId="35" fillId="0" borderId="5131">
      <alignment horizontal="center" vertical="center"/>
      <protection locked="0"/>
    </xf>
    <xf numFmtId="232" fontId="35" fillId="0" borderId="5131">
      <alignment horizontal="right" vertical="center"/>
      <protection locked="0"/>
    </xf>
    <xf numFmtId="237"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1" fontId="3" fillId="1" borderId="5125">
      <protection locked="0"/>
    </xf>
    <xf numFmtId="0" fontId="103" fillId="38" borderId="5132"/>
    <xf numFmtId="311" fontId="219" fillId="0" borderId="5126" applyBorder="0">
      <protection locked="0"/>
    </xf>
    <xf numFmtId="234" fontId="35" fillId="0" borderId="5252">
      <alignment horizontal="right" vertical="center"/>
      <protection locked="0"/>
    </xf>
    <xf numFmtId="232" fontId="35" fillId="0" borderId="5215">
      <alignment horizontal="right" vertical="center"/>
      <protection locked="0"/>
    </xf>
    <xf numFmtId="234" fontId="35" fillId="0" borderId="5226">
      <alignment horizontal="center" vertical="center"/>
      <protection locked="0"/>
    </xf>
    <xf numFmtId="0" fontId="88" fillId="0" borderId="4841"/>
    <xf numFmtId="237" fontId="35" fillId="0" borderId="5155">
      <alignment horizontal="right" vertical="center"/>
      <protection locked="0"/>
    </xf>
    <xf numFmtId="234" fontId="35" fillId="0" borderId="5155">
      <alignment horizontal="right" vertical="center"/>
      <protection locked="0"/>
    </xf>
    <xf numFmtId="236" fontId="35" fillId="0" borderId="5155">
      <alignment horizontal="right"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4" fontId="35" fillId="0" borderId="5131">
      <alignment horizontal="right" vertical="center"/>
      <protection locked="0"/>
    </xf>
    <xf numFmtId="0" fontId="103" fillId="38" borderId="5132"/>
    <xf numFmtId="244" fontId="85" fillId="0" borderId="5133"/>
    <xf numFmtId="274" fontId="35" fillId="0" borderId="5158"/>
    <xf numFmtId="4" fontId="27" fillId="19" borderId="5244" applyNumberFormat="0" applyProtection="0">
      <alignment horizontal="left" vertical="center" indent="1"/>
    </xf>
    <xf numFmtId="311" fontId="219" fillId="0" borderId="5232" applyBorder="0">
      <protection locked="0"/>
    </xf>
    <xf numFmtId="274" fontId="35" fillId="0" borderId="5134"/>
    <xf numFmtId="232" fontId="35" fillId="0" borderId="5226">
      <alignment horizontal="center" vertical="center"/>
      <protection locked="0"/>
    </xf>
    <xf numFmtId="233" fontId="35" fillId="0" borderId="5215">
      <alignment horizontal="center" vertical="center"/>
      <protection locked="0"/>
    </xf>
    <xf numFmtId="274" fontId="35" fillId="0" borderId="5229"/>
    <xf numFmtId="311" fontId="219" fillId="0" borderId="5210" applyBorder="0">
      <protection locked="0"/>
    </xf>
    <xf numFmtId="0" fontId="147" fillId="10" borderId="3439">
      <alignment horizontal="right"/>
    </xf>
    <xf numFmtId="235" fontId="35" fillId="0" borderId="5203">
      <alignment horizontal="right" vertical="center"/>
      <protection locked="0"/>
    </xf>
    <xf numFmtId="235" fontId="35" fillId="0" borderId="5215">
      <alignment horizontal="right" vertical="center"/>
      <protection locked="0"/>
    </xf>
    <xf numFmtId="233" fontId="35" fillId="0" borderId="5155">
      <alignment horizontal="center" vertical="center"/>
      <protection locked="0"/>
    </xf>
    <xf numFmtId="235" fontId="35" fillId="0" borderId="5179">
      <alignment horizontal="right" vertical="center"/>
      <protection locked="0"/>
    </xf>
    <xf numFmtId="0" fontId="95" fillId="0" borderId="5178" applyNumberFormat="0" applyFill="0" applyAlignment="0" applyProtection="0"/>
    <xf numFmtId="236" fontId="35" fillId="0" borderId="5192">
      <alignment horizontal="right" vertical="center"/>
      <protection locked="0"/>
    </xf>
    <xf numFmtId="0" fontId="35" fillId="0" borderId="5143">
      <alignment vertical="center"/>
      <protection locked="0"/>
    </xf>
    <xf numFmtId="232" fontId="35" fillId="0" borderId="5143">
      <alignment horizontal="center" vertical="center"/>
      <protection locked="0"/>
    </xf>
    <xf numFmtId="236" fontId="35" fillId="0" borderId="5143">
      <alignment horizontal="right" vertical="center"/>
      <protection locked="0"/>
    </xf>
    <xf numFmtId="4" fontId="27" fillId="19" borderId="5160" applyNumberFormat="0" applyProtection="0">
      <alignment horizontal="left" vertical="center" indent="1"/>
    </xf>
    <xf numFmtId="311" fontId="219" fillId="0" borderId="5114" applyBorder="0">
      <protection locked="0"/>
    </xf>
    <xf numFmtId="232" fontId="35" fillId="0" borderId="5155">
      <alignment horizontal="center" vertical="center"/>
      <protection locked="0"/>
    </xf>
    <xf numFmtId="236" fontId="35" fillId="0" borderId="5143">
      <alignment horizontal="center" vertical="center"/>
      <protection locked="0"/>
    </xf>
    <xf numFmtId="237" fontId="35" fillId="0" borderId="5239">
      <alignment horizontal="right" vertical="center"/>
      <protection locked="0"/>
    </xf>
    <xf numFmtId="202" fontId="115" fillId="18" borderId="4800">
      <alignment horizontal="right"/>
      <protection hidden="1"/>
    </xf>
    <xf numFmtId="1" fontId="3" fillId="1" borderId="4909">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244" fontId="85" fillId="0" borderId="5133"/>
    <xf numFmtId="274" fontId="35" fillId="0" borderId="5134"/>
    <xf numFmtId="0" fontId="148" fillId="0" borderId="4841">
      <alignment horizontal="left" vertical="center"/>
    </xf>
    <xf numFmtId="49" fontId="36" fillId="0" borderId="4813"/>
    <xf numFmtId="15" fontId="35" fillId="0" borderId="5203">
      <alignment horizontal="center" vertical="center"/>
      <protection locked="0"/>
    </xf>
    <xf numFmtId="0" fontId="85" fillId="0" borderId="5135"/>
    <xf numFmtId="0" fontId="92" fillId="0" borderId="4494" applyFill="0">
      <alignment horizontal="center" vertical="center"/>
    </xf>
    <xf numFmtId="311" fontId="219" fillId="0" borderId="5198" applyBorder="0">
      <protection locked="0"/>
    </xf>
    <xf numFmtId="311" fontId="219" fillId="0" borderId="5114" applyBorder="0">
      <protection locked="0"/>
    </xf>
    <xf numFmtId="240" fontId="26" fillId="0" borderId="5201" applyFill="0"/>
    <xf numFmtId="15" fontId="35" fillId="0" borderId="5226">
      <alignment horizontal="center" vertical="center"/>
      <protection locked="0"/>
    </xf>
    <xf numFmtId="232" fontId="35" fillId="0" borderId="5155">
      <alignment horizontal="right" vertical="center"/>
      <protection locked="0"/>
    </xf>
    <xf numFmtId="236" fontId="35" fillId="0" borderId="5131">
      <alignment horizontal="center" vertical="center"/>
      <protection locked="0"/>
    </xf>
    <xf numFmtId="237" fontId="35" fillId="0" borderId="5131">
      <alignment horizontal="right" vertical="center"/>
      <protection locked="0"/>
    </xf>
    <xf numFmtId="234" fontId="35" fillId="0" borderId="5131">
      <alignment horizontal="right" vertical="center"/>
      <protection locked="0"/>
    </xf>
    <xf numFmtId="244" fontId="85" fillId="0" borderId="5157"/>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244" fontId="85" fillId="0" borderId="5133"/>
    <xf numFmtId="0" fontId="85" fillId="0" borderId="5230"/>
    <xf numFmtId="323" fontId="3" fillId="23" borderId="5222" applyFill="0" applyBorder="0" applyAlignment="0">
      <alignment horizontal="centerContinuous"/>
    </xf>
    <xf numFmtId="274" fontId="35" fillId="0" borderId="5229"/>
    <xf numFmtId="274" fontId="35" fillId="0" borderId="5134"/>
    <xf numFmtId="4" fontId="27" fillId="19" borderId="5220" applyNumberFormat="0" applyProtection="0">
      <alignment horizontal="left" vertical="center" indent="1"/>
    </xf>
    <xf numFmtId="235" fontId="35" fillId="0" borderId="5179">
      <alignment horizontal="right" vertical="center"/>
      <protection locked="0"/>
    </xf>
    <xf numFmtId="4" fontId="27" fillId="19" borderId="5208" applyNumberFormat="0" applyProtection="0">
      <alignment horizontal="left" vertical="center" indent="1"/>
    </xf>
    <xf numFmtId="232" fontId="35" fillId="0" borderId="5203">
      <alignment horizontal="right" vertical="center"/>
      <protection locked="0"/>
    </xf>
    <xf numFmtId="244" fontId="85" fillId="0" borderId="5133"/>
    <xf numFmtId="0" fontId="85" fillId="0" borderId="5135"/>
    <xf numFmtId="235" fontId="35" fillId="0" borderId="5239">
      <alignment horizontal="center" vertical="center"/>
      <protection locked="0"/>
    </xf>
    <xf numFmtId="4" fontId="27" fillId="19" borderId="5124" applyNumberFormat="0" applyProtection="0">
      <alignment horizontal="left" vertical="center" indent="1"/>
    </xf>
    <xf numFmtId="0" fontId="92" fillId="0" borderId="4800" applyNumberFormat="0" applyFill="0" applyBorder="0" applyAlignment="0" applyProtection="0"/>
    <xf numFmtId="0" fontId="35" fillId="0" borderId="5143">
      <alignment vertical="center"/>
      <protection locked="0"/>
    </xf>
    <xf numFmtId="0" fontId="63" fillId="0" borderId="4494">
      <alignment horizontal="centerContinuous"/>
    </xf>
    <xf numFmtId="311" fontId="219" fillId="0" borderId="5126" applyBorder="0">
      <protection locked="0"/>
    </xf>
    <xf numFmtId="234" fontId="35" fillId="0" borderId="5155">
      <alignment horizontal="right" vertical="center"/>
      <protection locked="0"/>
    </xf>
    <xf numFmtId="244" fontId="85" fillId="0" borderId="5157"/>
    <xf numFmtId="233" fontId="35" fillId="0" borderId="5226">
      <alignment horizontal="center" vertical="center"/>
      <protection locked="0"/>
    </xf>
    <xf numFmtId="10" fontId="3" fillId="64" borderId="3439" applyNumberFormat="0" applyBorder="0" applyAlignment="0" applyProtection="0"/>
    <xf numFmtId="233" fontId="35" fillId="0" borderId="5143">
      <alignment horizontal="center" vertical="center"/>
      <protection locked="0"/>
    </xf>
    <xf numFmtId="236" fontId="35" fillId="0" borderId="5155">
      <alignment horizontal="right" vertical="center"/>
      <protection locked="0"/>
    </xf>
    <xf numFmtId="0" fontId="103" fillId="38" borderId="5216"/>
    <xf numFmtId="0" fontId="103" fillId="38" borderId="5180"/>
    <xf numFmtId="4" fontId="27" fillId="19" borderId="5124" applyNumberFormat="0" applyProtection="0">
      <alignment horizontal="left" vertical="center" indent="1"/>
    </xf>
    <xf numFmtId="234" fontId="35" fillId="0" borderId="5131">
      <alignment horizontal="center" vertical="center"/>
      <protection locked="0"/>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74" fontId="35" fillId="0" borderId="5122"/>
    <xf numFmtId="0" fontId="95" fillId="0" borderId="5178" applyNumberFormat="0" applyFill="0" applyAlignment="0" applyProtection="0"/>
    <xf numFmtId="0" fontId="85" fillId="0" borderId="5123"/>
    <xf numFmtId="244" fontId="85" fillId="0" borderId="5157"/>
    <xf numFmtId="311" fontId="219" fillId="0" borderId="5114" applyBorder="0">
      <protection locked="0"/>
    </xf>
    <xf numFmtId="4" fontId="27" fillId="19" borderId="5124" applyNumberFormat="0" applyProtection="0">
      <alignment horizontal="left" vertical="center" indent="1"/>
    </xf>
    <xf numFmtId="234" fontId="35" fillId="0" borderId="5226">
      <alignment horizontal="right" vertical="center"/>
      <protection locked="0"/>
    </xf>
    <xf numFmtId="244" fontId="85" fillId="0" borderId="5228"/>
    <xf numFmtId="0" fontId="91" fillId="0" borderId="4800" applyNumberFormat="0" applyFill="0" applyBorder="0" applyAlignment="0" applyProtection="0"/>
    <xf numFmtId="235" fontId="35" fillId="0" borderId="5226">
      <alignment horizontal="center" vertical="center"/>
      <protection locked="0"/>
    </xf>
    <xf numFmtId="232" fontId="35" fillId="0" borderId="5131">
      <alignment horizontal="right" vertical="center"/>
      <protection locked="0"/>
    </xf>
    <xf numFmtId="235" fontId="35" fillId="0" borderId="5131">
      <alignment horizontal="center" vertical="center"/>
      <protection locked="0"/>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44" fontId="85" fillId="0" borderId="5241"/>
    <xf numFmtId="237" fontId="35" fillId="0" borderId="5239">
      <alignment horizontal="right" vertical="center"/>
      <protection locked="0"/>
    </xf>
    <xf numFmtId="0" fontId="103" fillId="38" borderId="5240"/>
    <xf numFmtId="235" fontId="35" fillId="0" borderId="5226">
      <alignment horizontal="center" vertical="center"/>
      <protection locked="0"/>
    </xf>
    <xf numFmtId="274" fontId="35" fillId="0" borderId="5122"/>
    <xf numFmtId="236" fontId="35" fillId="0" borderId="5203">
      <alignment horizontal="right" vertical="center"/>
      <protection locked="0"/>
    </xf>
    <xf numFmtId="235" fontId="35" fillId="0" borderId="5203">
      <alignment horizontal="right" vertical="center"/>
      <protection locked="0"/>
    </xf>
    <xf numFmtId="0" fontId="85" fillId="0" borderId="5123"/>
    <xf numFmtId="15" fontId="35" fillId="0" borderId="5179">
      <alignment horizontal="center" vertical="center"/>
      <protection locked="0"/>
    </xf>
    <xf numFmtId="236" fontId="35" fillId="0" borderId="5179">
      <alignment horizontal="right" vertical="center"/>
      <protection locked="0"/>
    </xf>
    <xf numFmtId="0" fontId="148" fillId="0" borderId="5128" applyNumberFormat="0" applyAlignment="0" applyProtection="0">
      <alignment horizontal="left" vertical="center"/>
    </xf>
    <xf numFmtId="236" fontId="35" fillId="0" borderId="5226">
      <alignment horizontal="center" vertical="center"/>
      <protection locked="0"/>
    </xf>
    <xf numFmtId="234" fontId="35" fillId="0" borderId="5226">
      <alignment horizontal="right" vertical="center"/>
      <protection locked="0"/>
    </xf>
    <xf numFmtId="175" fontId="43" fillId="0" borderId="4494" applyBorder="0"/>
    <xf numFmtId="0" fontId="95" fillId="0" borderId="5214" applyNumberFormat="0" applyFill="0" applyAlignment="0" applyProtection="0"/>
    <xf numFmtId="232" fontId="35" fillId="0" borderId="5215">
      <alignment horizontal="center" vertical="center"/>
      <protection locked="0"/>
    </xf>
    <xf numFmtId="274" fontId="35" fillId="0" borderId="5158"/>
    <xf numFmtId="232" fontId="35" fillId="0" borderId="5155">
      <alignment horizontal="center" vertical="center"/>
      <protection locked="0"/>
    </xf>
    <xf numFmtId="235" fontId="35" fillId="0" borderId="5155">
      <alignment horizontal="center" vertical="center"/>
      <protection locked="0"/>
    </xf>
    <xf numFmtId="235" fontId="35" fillId="0" borderId="5131">
      <alignment horizontal="center" vertical="center"/>
      <protection locked="0"/>
    </xf>
    <xf numFmtId="0" fontId="35" fillId="0" borderId="5131">
      <alignment vertical="center"/>
      <protection locked="0"/>
    </xf>
    <xf numFmtId="236" fontId="35" fillId="0" borderId="5131">
      <alignment horizontal="right" vertical="center"/>
      <protection locked="0"/>
    </xf>
    <xf numFmtId="233" fontId="35" fillId="0" borderId="5131">
      <alignment horizontal="right" vertical="center"/>
      <protection locked="0"/>
    </xf>
    <xf numFmtId="235" fontId="35" fillId="0" borderId="5131">
      <alignment horizontal="right" vertical="center"/>
      <protection locked="0"/>
    </xf>
    <xf numFmtId="240" fontId="26" fillId="0" borderId="5153" applyFill="0"/>
    <xf numFmtId="236" fontId="35" fillId="0" borderId="5226">
      <alignment horizontal="center" vertical="center"/>
      <protection locked="0"/>
    </xf>
    <xf numFmtId="274" fontId="35" fillId="0" borderId="5206"/>
    <xf numFmtId="0" fontId="35" fillId="0" borderId="4494" applyFill="0">
      <alignment horizontal="center" vertical="center"/>
    </xf>
    <xf numFmtId="15" fontId="35" fillId="0" borderId="5226">
      <alignment horizontal="center" vertical="center"/>
      <protection locked="0"/>
    </xf>
    <xf numFmtId="237" fontId="35" fillId="0" borderId="5203">
      <alignment horizontal="right" vertical="center"/>
      <protection locked="0"/>
    </xf>
    <xf numFmtId="15" fontId="35" fillId="0" borderId="5167">
      <alignment horizontal="center" vertical="center"/>
      <protection locked="0"/>
    </xf>
    <xf numFmtId="15" fontId="35" fillId="0" borderId="5226">
      <alignment horizontal="center" vertical="center"/>
      <protection locked="0"/>
    </xf>
    <xf numFmtId="232" fontId="35" fillId="0" borderId="5215">
      <alignment horizontal="right" vertical="center"/>
      <protection locked="0"/>
    </xf>
    <xf numFmtId="274" fontId="35" fillId="0" borderId="5146"/>
    <xf numFmtId="4" fontId="27" fillId="19" borderId="5124" applyNumberFormat="0" applyProtection="0">
      <alignment horizontal="left" vertical="center" indent="1"/>
    </xf>
    <xf numFmtId="233" fontId="35" fillId="0" borderId="5143">
      <alignment horizontal="center" vertical="center"/>
      <protection locked="0"/>
    </xf>
    <xf numFmtId="0" fontId="85" fillId="0" borderId="5147"/>
    <xf numFmtId="311" fontId="219" fillId="0" borderId="5114" applyBorder="0">
      <protection locked="0"/>
    </xf>
    <xf numFmtId="232" fontId="35" fillId="0" borderId="5226">
      <alignment horizontal="right" vertical="center"/>
      <protection locked="0"/>
    </xf>
    <xf numFmtId="244" fontId="85" fillId="0" borderId="5121"/>
    <xf numFmtId="311" fontId="219" fillId="0" borderId="5174" applyBorder="0">
      <protection locked="0"/>
    </xf>
    <xf numFmtId="4" fontId="27" fillId="19" borderId="5124" applyNumberFormat="0" applyProtection="0">
      <alignment horizontal="left" vertical="center" indent="1"/>
    </xf>
    <xf numFmtId="232" fontId="35" fillId="0" borderId="5226">
      <alignment horizontal="right" vertical="center"/>
      <protection locked="0"/>
    </xf>
    <xf numFmtId="237" fontId="35" fillId="0" borderId="5226">
      <alignment horizontal="right" vertical="center"/>
      <protection locked="0"/>
    </xf>
    <xf numFmtId="172" fontId="55" fillId="9" borderId="3439">
      <alignment horizontal="right"/>
      <protection locked="0"/>
    </xf>
    <xf numFmtId="0" fontId="35" fillId="0" borderId="5226">
      <alignment vertical="center"/>
      <protection locked="0"/>
    </xf>
    <xf numFmtId="233" fontId="35" fillId="0" borderId="5167">
      <alignment horizontal="center" vertical="center"/>
      <protection locked="0"/>
    </xf>
    <xf numFmtId="233" fontId="35" fillId="0" borderId="5155">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5229"/>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0" fontId="26" fillId="0" borderId="4984" applyFill="0"/>
    <xf numFmtId="274" fontId="35" fillId="0" borderId="5122"/>
    <xf numFmtId="0" fontId="59" fillId="74" borderId="4820">
      <alignment horizontal="left" vertical="center" wrapText="1"/>
    </xf>
    <xf numFmtId="244" fontId="85" fillId="0" borderId="5181"/>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0" fontId="147" fillId="10" borderId="4494">
      <alignment horizontal="right"/>
    </xf>
    <xf numFmtId="232" fontId="35" fillId="0" borderId="5226">
      <alignment horizontal="right" vertical="center"/>
      <protection locked="0"/>
    </xf>
    <xf numFmtId="0" fontId="95" fillId="0" borderId="5130" applyNumberFormat="0" applyFill="0" applyAlignment="0" applyProtection="0"/>
    <xf numFmtId="311" fontId="219" fillId="0" borderId="5210" applyBorder="0">
      <protection locked="0"/>
    </xf>
    <xf numFmtId="237" fontId="35" fillId="0" borderId="5215">
      <alignment horizontal="right" vertical="center"/>
      <protection locked="0"/>
    </xf>
    <xf numFmtId="234" fontId="35" fillId="0" borderId="5215">
      <alignment horizontal="right" vertical="center"/>
      <protection locked="0"/>
    </xf>
    <xf numFmtId="234" fontId="35" fillId="0" borderId="5143">
      <alignment horizontal="center" vertical="center"/>
      <protection locked="0"/>
    </xf>
    <xf numFmtId="0" fontId="35" fillId="0" borderId="5143">
      <alignment vertical="center"/>
      <protection locked="0"/>
    </xf>
    <xf numFmtId="244" fontId="85" fillId="0" borderId="5145"/>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5179">
      <alignment horizontal="center" vertical="center"/>
      <protection locked="0"/>
    </xf>
    <xf numFmtId="4" fontId="27" fillId="19" borderId="5160" applyNumberFormat="0" applyProtection="0">
      <alignment horizontal="left" vertical="center" indent="1"/>
    </xf>
    <xf numFmtId="236" fontId="35" fillId="0" borderId="5215">
      <alignment horizontal="right" vertical="center"/>
      <protection locked="0"/>
    </xf>
    <xf numFmtId="270" fontId="115" fillId="46" borderId="4800">
      <protection hidden="1"/>
    </xf>
    <xf numFmtId="8" fontId="141" fillId="0" borderId="4808">
      <protection locked="0"/>
    </xf>
    <xf numFmtId="274" fontId="35" fillId="0" borderId="5134"/>
    <xf numFmtId="4" fontId="27" fillId="19" borderId="5124" applyNumberFormat="0" applyProtection="0">
      <alignment horizontal="left" vertical="center" indent="1"/>
    </xf>
    <xf numFmtId="232" fontId="35" fillId="0" borderId="5192">
      <alignment horizontal="right" vertical="center"/>
      <protection locked="0"/>
    </xf>
    <xf numFmtId="244" fontId="85" fillId="0" borderId="5205"/>
    <xf numFmtId="234" fontId="35" fillId="0" borderId="5226">
      <alignment horizontal="right" vertical="center"/>
      <protection locked="0"/>
    </xf>
    <xf numFmtId="233" fontId="35" fillId="0" borderId="5226">
      <alignment horizontal="right" vertical="center"/>
      <protection locked="0"/>
    </xf>
    <xf numFmtId="0" fontId="18" fillId="0" borderId="4800" applyNumberFormat="0" applyFill="0" applyBorder="0" applyAlignment="0" applyProtection="0"/>
    <xf numFmtId="236" fontId="35" fillId="0" borderId="5226">
      <alignment horizontal="right" vertical="center"/>
      <protection locked="0"/>
    </xf>
    <xf numFmtId="0" fontId="85" fillId="0" borderId="5147"/>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4" fontId="35" fillId="0" borderId="5167">
      <alignment horizontal="right" vertical="center"/>
      <protection locked="0"/>
    </xf>
    <xf numFmtId="0" fontId="103" fillId="38" borderId="5120"/>
    <xf numFmtId="274" fontId="35" fillId="0" borderId="5122"/>
    <xf numFmtId="235" fontId="35" fillId="0" borderId="5215">
      <alignment horizontal="center" vertical="center"/>
      <protection locked="0"/>
    </xf>
    <xf numFmtId="0" fontId="103" fillId="38" borderId="5216"/>
    <xf numFmtId="0" fontId="85" fillId="0" borderId="5123"/>
    <xf numFmtId="232" fontId="35" fillId="0" borderId="5226">
      <alignment horizontal="center" vertical="center"/>
      <protection locked="0"/>
    </xf>
    <xf numFmtId="323" fontId="3" fillId="23" borderId="5115" applyFill="0" applyBorder="0" applyAlignment="0">
      <alignment horizontal="centerContinuous"/>
    </xf>
    <xf numFmtId="311" fontId="219" fillId="0" borderId="5114" applyBorder="0">
      <protection locked="0"/>
    </xf>
    <xf numFmtId="236" fontId="35" fillId="0" borderId="5179">
      <alignment horizontal="center" vertical="center"/>
      <protection locked="0"/>
    </xf>
    <xf numFmtId="309" fontId="156" fillId="6" borderId="3439"/>
    <xf numFmtId="0" fontId="103" fillId="38" borderId="5156"/>
    <xf numFmtId="4" fontId="27" fillId="19" borderId="5136" applyNumberFormat="0" applyProtection="0">
      <alignment horizontal="left" vertical="center" indent="1"/>
    </xf>
    <xf numFmtId="15" fontId="35" fillId="0" borderId="5215">
      <alignment horizontal="center" vertical="center"/>
      <protection locked="0"/>
    </xf>
    <xf numFmtId="244" fontId="85" fillId="0" borderId="5194"/>
    <xf numFmtId="235" fontId="35" fillId="0" borderId="5192">
      <alignment horizontal="right" vertical="center"/>
      <protection locked="0"/>
    </xf>
    <xf numFmtId="244" fontId="85" fillId="0" borderId="5228"/>
    <xf numFmtId="236" fontId="35" fillId="0" borderId="5226">
      <alignment horizontal="right" vertical="center"/>
      <protection locked="0"/>
    </xf>
    <xf numFmtId="4" fontId="27" fillId="19" borderId="5136" applyNumberFormat="0" applyProtection="0">
      <alignment horizontal="left" vertical="center" indent="1"/>
    </xf>
    <xf numFmtId="232" fontId="35" fillId="0" borderId="5131">
      <alignment horizontal="center" vertical="center"/>
      <protection locked="0"/>
    </xf>
    <xf numFmtId="311" fontId="219" fillId="0" borderId="5126" applyBorder="0">
      <protection locked="0"/>
    </xf>
    <xf numFmtId="233" fontId="35" fillId="0" borderId="5131">
      <alignment horizontal="right" vertical="center"/>
      <protection locked="0"/>
    </xf>
    <xf numFmtId="0" fontId="148" fillId="0" borderId="5152" applyNumberFormat="0" applyAlignment="0" applyProtection="0">
      <alignment horizontal="left" vertical="center"/>
    </xf>
    <xf numFmtId="236" fontId="35" fillId="0" borderId="5215">
      <alignment horizontal="right" vertical="center"/>
      <protection locked="0"/>
    </xf>
    <xf numFmtId="233" fontId="35" fillId="0" borderId="5203">
      <alignment horizontal="right" vertical="center"/>
      <protection locked="0"/>
    </xf>
    <xf numFmtId="4" fontId="27" fillId="19" borderId="5124" applyNumberFormat="0" applyProtection="0">
      <alignment horizontal="left" vertical="center" indent="1"/>
    </xf>
    <xf numFmtId="234" fontId="35" fillId="0" borderId="5226">
      <alignment horizontal="center" vertical="center"/>
      <protection locked="0"/>
    </xf>
    <xf numFmtId="0" fontId="35" fillId="0" borderId="5215">
      <alignment vertical="center"/>
      <protection locked="0"/>
    </xf>
    <xf numFmtId="311" fontId="219" fillId="0" borderId="5246" applyBorder="0">
      <protection locked="0"/>
    </xf>
    <xf numFmtId="233" fontId="35" fillId="0" borderId="5226">
      <alignment horizontal="center" vertical="center"/>
      <protection locked="0"/>
    </xf>
    <xf numFmtId="234" fontId="35" fillId="0" borderId="5143">
      <alignment horizontal="center" vertical="center"/>
      <protection locked="0"/>
    </xf>
    <xf numFmtId="8" fontId="141" fillId="0" borderId="4808">
      <protection locked="0"/>
    </xf>
    <xf numFmtId="311" fontId="219" fillId="0" borderId="5232" applyBorder="0">
      <protection locked="0"/>
    </xf>
    <xf numFmtId="175" fontId="46" fillId="0" borderId="4494"/>
    <xf numFmtId="172" fontId="55" fillId="9" borderId="4494">
      <alignment horizontal="right"/>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1" fontId="3" fillId="1" borderId="5221">
      <protection locked="0"/>
    </xf>
    <xf numFmtId="274" fontId="35" fillId="0" borderId="5134"/>
    <xf numFmtId="233" fontId="35" fillId="0" borderId="5203">
      <alignment horizontal="center" vertical="center"/>
      <protection locked="0"/>
    </xf>
    <xf numFmtId="0" fontId="85" fillId="0" borderId="5135"/>
    <xf numFmtId="0" fontId="103" fillId="38" borderId="5240"/>
    <xf numFmtId="4" fontId="27" fillId="19" borderId="5231" applyNumberFormat="0" applyProtection="0">
      <alignment horizontal="left" vertical="center" indent="1"/>
    </xf>
    <xf numFmtId="311" fontId="219" fillId="0" borderId="5114" applyBorder="0">
      <protection locked="0"/>
    </xf>
    <xf numFmtId="232" fontId="35" fillId="0" borderId="5155">
      <alignment horizontal="right" vertical="center"/>
      <protection locked="0"/>
    </xf>
    <xf numFmtId="311" fontId="219" fillId="0" borderId="5150" applyBorder="0">
      <protection locked="0"/>
    </xf>
    <xf numFmtId="232" fontId="35" fillId="0" borderId="5215">
      <alignment horizontal="center" vertical="center"/>
      <protection locked="0"/>
    </xf>
    <xf numFmtId="0" fontId="148" fillId="0" borderId="5176" applyNumberFormat="0" applyAlignment="0" applyProtection="0">
      <alignment horizontal="left" vertical="center"/>
    </xf>
    <xf numFmtId="234" fontId="35" fillId="0" borderId="5143">
      <alignment horizontal="right" vertical="center"/>
      <protection locked="0"/>
    </xf>
    <xf numFmtId="233" fontId="35" fillId="0" borderId="5167">
      <alignment horizontal="center" vertical="center"/>
      <protection locked="0"/>
    </xf>
    <xf numFmtId="244" fontId="85" fillId="0" borderId="5228"/>
    <xf numFmtId="311" fontId="219" fillId="0" borderId="5234" applyBorder="0">
      <protection locked="0"/>
    </xf>
    <xf numFmtId="0" fontId="115" fillId="18" borderId="4800" applyProtection="0">
      <alignment horizontal="right"/>
      <protection locked="0"/>
    </xf>
    <xf numFmtId="0" fontId="92" fillId="0" borderId="4793" applyFill="0">
      <alignment horizontal="center" vertical="center"/>
    </xf>
    <xf numFmtId="4" fontId="27" fillId="19" borderId="5148" applyNumberFormat="0" applyProtection="0">
      <alignment horizontal="left" vertical="center" indent="1"/>
    </xf>
    <xf numFmtId="0" fontId="103" fillId="38" borderId="5227"/>
    <xf numFmtId="233" fontId="35" fillId="0" borderId="5179">
      <alignment horizontal="right" vertical="center"/>
      <protection locked="0"/>
    </xf>
    <xf numFmtId="237" fontId="35" fillId="0" borderId="5215">
      <alignment horizontal="right" vertical="center"/>
      <protection locked="0"/>
    </xf>
    <xf numFmtId="0" fontId="35" fillId="0" borderId="5252">
      <alignment vertical="center"/>
      <protection locked="0"/>
    </xf>
    <xf numFmtId="0" fontId="59" fillId="74" borderId="4820">
      <alignment horizontal="left" vertical="center" wrapText="1"/>
    </xf>
    <xf numFmtId="234" fontId="35" fillId="0" borderId="5155">
      <alignment horizontal="center" vertical="center"/>
      <protection locked="0"/>
    </xf>
    <xf numFmtId="0" fontId="85" fillId="0" borderId="5135"/>
    <xf numFmtId="244" fontId="85" fillId="0" borderId="5205"/>
    <xf numFmtId="234" fontId="35" fillId="0" borderId="5215">
      <alignment horizontal="center" vertical="center"/>
      <protection locked="0"/>
    </xf>
    <xf numFmtId="233" fontId="35" fillId="0" borderId="5226">
      <alignment horizontal="right" vertical="center"/>
      <protection locked="0"/>
    </xf>
    <xf numFmtId="234" fontId="35" fillId="0" borderId="5215">
      <alignment horizontal="right" vertical="center"/>
      <protection locked="0"/>
    </xf>
    <xf numFmtId="0" fontId="85" fillId="0" borderId="5219"/>
    <xf numFmtId="236" fontId="35" fillId="0" borderId="5226">
      <alignment horizontal="center" vertical="center"/>
      <protection locked="0"/>
    </xf>
    <xf numFmtId="0" fontId="147" fillId="10" borderId="3439">
      <alignment horizontal="right"/>
    </xf>
    <xf numFmtId="0" fontId="95" fillId="0" borderId="5225" applyNumberFormat="0" applyFill="0" applyAlignment="0" applyProtection="0"/>
    <xf numFmtId="232" fontId="35" fillId="0" borderId="5143">
      <alignment horizontal="center" vertical="center"/>
      <protection locked="0"/>
    </xf>
    <xf numFmtId="235" fontId="35" fillId="0" borderId="5143">
      <alignment horizontal="center" vertical="center"/>
      <protection locked="0"/>
    </xf>
    <xf numFmtId="237" fontId="35" fillId="0" borderId="5143">
      <alignment horizontal="right" vertical="center"/>
      <protection locked="0"/>
    </xf>
    <xf numFmtId="236" fontId="35" fillId="0" borderId="5143">
      <alignment horizontal="right" vertical="center"/>
      <protection locked="0"/>
    </xf>
    <xf numFmtId="0" fontId="103" fillId="38" borderId="5144"/>
    <xf numFmtId="235" fontId="35" fillId="0" borderId="5215">
      <alignment horizontal="center" vertical="center"/>
      <protection locked="0"/>
    </xf>
    <xf numFmtId="0" fontId="95" fillId="0" borderId="5214" applyNumberFormat="0" applyFill="0" applyAlignment="0" applyProtection="0"/>
    <xf numFmtId="236" fontId="35" fillId="0" borderId="5215">
      <alignment horizontal="center" vertical="center"/>
      <protection locked="0"/>
    </xf>
    <xf numFmtId="232" fontId="35" fillId="0" borderId="5167">
      <alignment horizontal="center" vertical="center"/>
      <protection locked="0"/>
    </xf>
    <xf numFmtId="237" fontId="35" fillId="0" borderId="5167">
      <alignment horizontal="right" vertical="center"/>
      <protection locked="0"/>
    </xf>
    <xf numFmtId="236" fontId="35" fillId="0" borderId="5167">
      <alignment horizontal="right" vertical="center"/>
      <protection locked="0"/>
    </xf>
    <xf numFmtId="240" fontId="26" fillId="0" borderId="5141" applyFill="0"/>
    <xf numFmtId="0" fontId="148" fillId="0" borderId="5236" applyNumberFormat="0" applyAlignment="0" applyProtection="0">
      <alignment horizontal="left" vertical="center"/>
    </xf>
    <xf numFmtId="1" fontId="3" fillId="1" borderId="5209">
      <protection locked="0"/>
    </xf>
    <xf numFmtId="236" fontId="35" fillId="0" borderId="5226">
      <alignment horizontal="center" vertical="center"/>
      <protection locked="0"/>
    </xf>
    <xf numFmtId="232" fontId="35" fillId="0" borderId="5239">
      <alignment horizontal="center" vertical="center"/>
      <protection locked="0"/>
    </xf>
    <xf numFmtId="233" fontId="35" fillId="0" borderId="5192">
      <alignment horizontal="center" vertical="center"/>
      <protection locked="0"/>
    </xf>
    <xf numFmtId="0" fontId="85" fillId="0" borderId="5230"/>
    <xf numFmtId="4" fontId="27" fillId="19" borderId="5244"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225" applyNumberFormat="0" applyFill="0" applyAlignment="0" applyProtection="0"/>
    <xf numFmtId="240" fontId="26" fillId="0" borderId="5224" applyFill="0"/>
    <xf numFmtId="1" fontId="3" fillId="1" borderId="5209">
      <protection locked="0"/>
    </xf>
    <xf numFmtId="4" fontId="27" fillId="19" borderId="5136" applyNumberFormat="0" applyProtection="0">
      <alignment horizontal="left" vertical="center" indent="1"/>
    </xf>
    <xf numFmtId="49" fontId="36" fillId="0" borderId="4813"/>
    <xf numFmtId="0" fontId="103" fillId="38" borderId="5168"/>
    <xf numFmtId="1" fontId="3" fillId="1" borderId="5197">
      <protection locked="0"/>
    </xf>
    <xf numFmtId="235" fontId="35" fillId="0" borderId="5226">
      <alignment horizontal="right" vertical="center"/>
      <protection locked="0"/>
    </xf>
    <xf numFmtId="234" fontId="35" fillId="0" borderId="5226">
      <alignment horizontal="center"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323" fontId="3" fillId="23" borderId="5222" applyFill="0" applyBorder="0" applyAlignment="0">
      <alignment horizontal="centerContinuous"/>
    </xf>
    <xf numFmtId="274" fontId="35" fillId="0" borderId="5134"/>
    <xf numFmtId="185" fontId="47" fillId="57" borderId="3439" applyFont="0" applyFill="0" applyBorder="0" applyAlignment="0" applyProtection="0">
      <protection locked="0"/>
    </xf>
    <xf numFmtId="0" fontId="85" fillId="0" borderId="5135"/>
    <xf numFmtId="0" fontId="115" fillId="18" borderId="4800" applyProtection="0">
      <alignment horizontal="right"/>
      <protection locked="0"/>
    </xf>
    <xf numFmtId="311" fontId="219" fillId="0" borderId="5126" applyBorder="0">
      <protection locked="0"/>
    </xf>
    <xf numFmtId="234" fontId="35" fillId="0" borderId="5252">
      <alignment horizontal="center" vertical="center"/>
      <protection locked="0"/>
    </xf>
    <xf numFmtId="235" fontId="35" fillId="0" borderId="5179">
      <alignment horizontal="center" vertical="center"/>
      <protection locked="0"/>
    </xf>
    <xf numFmtId="0" fontId="35" fillId="0" borderId="5179">
      <alignment vertical="center"/>
      <protection locked="0"/>
    </xf>
    <xf numFmtId="237" fontId="35" fillId="0" borderId="5179">
      <alignment horizontal="right" vertical="center"/>
      <protection locked="0"/>
    </xf>
    <xf numFmtId="234" fontId="35" fillId="0" borderId="5179">
      <alignment horizontal="right" vertical="center"/>
      <protection locked="0"/>
    </xf>
    <xf numFmtId="236" fontId="35" fillId="0" borderId="5179">
      <alignment horizontal="right" vertical="center"/>
      <protection locked="0"/>
    </xf>
    <xf numFmtId="0" fontId="103" fillId="38" borderId="5180"/>
    <xf numFmtId="274" fontId="35" fillId="0" borderId="5182"/>
    <xf numFmtId="0" fontId="85" fillId="0" borderId="5183"/>
    <xf numFmtId="235" fontId="35" fillId="0" borderId="5226">
      <alignment horizontal="right" vertical="center"/>
      <protection locked="0"/>
    </xf>
    <xf numFmtId="237" fontId="35" fillId="0" borderId="5239">
      <alignment horizontal="right" vertical="center"/>
      <protection locked="0"/>
    </xf>
    <xf numFmtId="311" fontId="219" fillId="0" borderId="5138" applyBorder="0">
      <protection locked="0"/>
    </xf>
    <xf numFmtId="236" fontId="35" fillId="0" borderId="5192">
      <alignment horizontal="center" vertical="center"/>
      <protection locked="0"/>
    </xf>
    <xf numFmtId="233" fontId="35" fillId="0" borderId="5143">
      <alignment horizontal="center" vertical="center"/>
      <protection locked="0"/>
    </xf>
    <xf numFmtId="235" fontId="35" fillId="0" borderId="5143">
      <alignment horizontal="center" vertical="center"/>
      <protection locked="0"/>
    </xf>
    <xf numFmtId="0" fontId="35" fillId="0" borderId="5143">
      <alignment vertical="center"/>
      <protection locked="0"/>
    </xf>
    <xf numFmtId="274" fontId="35" fillId="0" borderId="5229"/>
    <xf numFmtId="4" fontId="27" fillId="19" borderId="5148" applyNumberFormat="0" applyProtection="0">
      <alignment horizontal="left" vertical="center" indent="1"/>
    </xf>
    <xf numFmtId="232" fontId="35" fillId="0" borderId="5239">
      <alignment horizontal="right" vertical="center"/>
      <protection locked="0"/>
    </xf>
    <xf numFmtId="232" fontId="35" fillId="0" borderId="5239">
      <alignment horizontal="right" vertical="center"/>
      <protection locked="0"/>
    </xf>
    <xf numFmtId="234" fontId="35" fillId="0" borderId="5215">
      <alignment horizontal="right" vertical="center"/>
      <protection locked="0"/>
    </xf>
    <xf numFmtId="0" fontId="95" fillId="0" borderId="5166" applyNumberFormat="0" applyFill="0" applyAlignment="0" applyProtection="0"/>
    <xf numFmtId="236" fontId="35" fillId="0" borderId="5215">
      <alignment horizontal="right" vertical="center"/>
      <protection locked="0"/>
    </xf>
    <xf numFmtId="235" fontId="35" fillId="0" borderId="5215">
      <alignment horizontal="right" vertical="center"/>
      <protection locked="0"/>
    </xf>
    <xf numFmtId="236" fontId="35" fillId="0" borderId="5179">
      <alignment horizontal="right" vertical="center"/>
      <protection locked="0"/>
    </xf>
    <xf numFmtId="0" fontId="103" fillId="38" borderId="5180"/>
    <xf numFmtId="0" fontId="95" fillId="0" borderId="5142" applyNumberFormat="0" applyFill="0" applyAlignment="0" applyProtection="0"/>
    <xf numFmtId="232" fontId="35" fillId="0" borderId="5143">
      <alignment horizontal="center" vertical="center"/>
      <protection locked="0"/>
    </xf>
    <xf numFmtId="15" fontId="35" fillId="0" borderId="5143">
      <alignment horizontal="center" vertical="center"/>
      <protection locked="0"/>
    </xf>
    <xf numFmtId="233" fontId="35" fillId="0" borderId="5143">
      <alignment horizontal="center" vertical="center"/>
      <protection locked="0"/>
    </xf>
    <xf numFmtId="234" fontId="35" fillId="0" borderId="5143">
      <alignment horizontal="center" vertical="center"/>
      <protection locked="0"/>
    </xf>
    <xf numFmtId="235" fontId="35" fillId="0" borderId="5143">
      <alignment horizontal="center" vertical="center"/>
      <protection locked="0"/>
    </xf>
    <xf numFmtId="236" fontId="35" fillId="0" borderId="5143">
      <alignment horizontal="center" vertical="center"/>
      <protection locked="0"/>
    </xf>
    <xf numFmtId="0" fontId="35" fillId="0" borderId="5143">
      <alignment vertical="center"/>
      <protection locked="0"/>
    </xf>
    <xf numFmtId="232" fontId="35" fillId="0" borderId="5143">
      <alignment horizontal="right" vertical="center"/>
      <protection locked="0"/>
    </xf>
    <xf numFmtId="237" fontId="35" fillId="0" borderId="5143">
      <alignment horizontal="right" vertical="center"/>
      <protection locked="0"/>
    </xf>
    <xf numFmtId="233" fontId="35" fillId="0" borderId="5143">
      <alignment horizontal="right" vertical="center"/>
      <protection locked="0"/>
    </xf>
    <xf numFmtId="234" fontId="35" fillId="0" borderId="5143">
      <alignment horizontal="right" vertical="center"/>
      <protection locked="0"/>
    </xf>
    <xf numFmtId="235" fontId="35" fillId="0" borderId="5143">
      <alignment horizontal="right" vertical="center"/>
      <protection locked="0"/>
    </xf>
    <xf numFmtId="236" fontId="35" fillId="0" borderId="5143">
      <alignment horizontal="right" vertical="center"/>
      <protection locked="0"/>
    </xf>
    <xf numFmtId="0" fontId="103" fillId="38" borderId="5144"/>
    <xf numFmtId="234" fontId="35" fillId="0" borderId="5215">
      <alignment horizontal="center" vertical="center"/>
      <protection locked="0"/>
    </xf>
    <xf numFmtId="244" fontId="85" fillId="0" borderId="5169"/>
    <xf numFmtId="274" fontId="35" fillId="0" borderId="5146"/>
    <xf numFmtId="237" fontId="35" fillId="0" borderId="5226">
      <alignment horizontal="right" vertical="center"/>
      <protection locked="0"/>
    </xf>
    <xf numFmtId="0" fontId="85" fillId="0" borderId="5147"/>
    <xf numFmtId="311" fontId="219" fillId="0" borderId="5138" applyBorder="0">
      <protection locked="0"/>
    </xf>
    <xf numFmtId="0" fontId="35" fillId="0" borderId="3439" applyFill="0">
      <alignment horizontal="center" vertical="center"/>
    </xf>
    <xf numFmtId="232" fontId="35" fillId="0" borderId="5252">
      <alignment horizontal="right" vertical="center"/>
      <protection locked="0"/>
    </xf>
    <xf numFmtId="237" fontId="35" fillId="0" borderId="5215">
      <alignment horizontal="right" vertical="center"/>
      <protection locked="0"/>
    </xf>
    <xf numFmtId="4" fontId="27" fillId="19" borderId="5184" applyNumberFormat="0" applyProtection="0">
      <alignment horizontal="left" vertical="center" indent="1"/>
    </xf>
    <xf numFmtId="0" fontId="115" fillId="18" borderId="4800" applyProtection="0">
      <alignment horizontal="right"/>
      <protection locked="0"/>
    </xf>
    <xf numFmtId="0" fontId="95" fillId="0" borderId="5214" applyNumberFormat="0" applyFill="0" applyAlignment="0" applyProtection="0"/>
    <xf numFmtId="274" fontId="35" fillId="0" borderId="5218"/>
    <xf numFmtId="4" fontId="27" fillId="19" borderId="5231" applyNumberFormat="0" applyProtection="0">
      <alignment horizontal="left" vertical="center" indent="1"/>
    </xf>
    <xf numFmtId="311" fontId="219" fillId="0" borderId="5150" applyBorder="0">
      <protection locked="0"/>
    </xf>
    <xf numFmtId="0" fontId="59" fillId="74" borderId="4820">
      <alignment horizontal="left" vertical="center" wrapText="1"/>
    </xf>
    <xf numFmtId="10" fontId="3" fillId="57" borderId="3439" applyNumberFormat="0" applyFont="0" applyBorder="0" applyAlignment="0" applyProtection="0">
      <protection locked="0"/>
    </xf>
    <xf numFmtId="0" fontId="95" fillId="0" borderId="5225" applyNumberFormat="0" applyFill="0" applyAlignment="0" applyProtection="0"/>
    <xf numFmtId="0" fontId="35" fillId="0" borderId="5215">
      <alignment vertical="center"/>
      <protection locked="0"/>
    </xf>
    <xf numFmtId="235" fontId="35" fillId="0" borderId="5226">
      <alignment horizontal="right" vertical="center"/>
      <protection locked="0"/>
    </xf>
    <xf numFmtId="4" fontId="27" fillId="19" borderId="5160" applyNumberFormat="0" applyProtection="0">
      <alignment horizontal="left" vertical="center" indent="1"/>
    </xf>
    <xf numFmtId="15" fontId="35" fillId="0" borderId="5179">
      <alignment horizontal="center" vertical="center"/>
      <protection locked="0"/>
    </xf>
    <xf numFmtId="9" fontId="36" fillId="71" borderId="4793" applyProtection="0">
      <alignment horizontal="right"/>
      <protection locked="0"/>
    </xf>
    <xf numFmtId="0" fontId="92" fillId="0" borderId="3439" applyFill="0">
      <alignment horizontal="center" vertical="center"/>
    </xf>
    <xf numFmtId="244" fontId="85" fillId="0" borderId="5254"/>
    <xf numFmtId="0" fontId="103" fillId="38" borderId="5253"/>
    <xf numFmtId="0" fontId="95" fillId="0" borderId="5154" applyNumberFormat="0" applyFill="0" applyAlignment="0" applyProtection="0"/>
    <xf numFmtId="232" fontId="35" fillId="0" borderId="5155">
      <alignment horizontal="center" vertical="center"/>
      <protection locked="0"/>
    </xf>
    <xf numFmtId="15" fontId="35" fillId="0" borderId="5155">
      <alignment horizontal="center" vertical="center"/>
      <protection locked="0"/>
    </xf>
    <xf numFmtId="233" fontId="35" fillId="0" borderId="5155">
      <alignment horizontal="center" vertical="center"/>
      <protection locked="0"/>
    </xf>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2" fontId="35" fillId="0" borderId="5155">
      <alignment horizontal="right" vertical="center"/>
      <protection locked="0"/>
    </xf>
    <xf numFmtId="237" fontId="35" fillId="0" borderId="5155">
      <alignment horizontal="right" vertical="center"/>
      <protection locked="0"/>
    </xf>
    <xf numFmtId="233"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0" fontId="103" fillId="38" borderId="5156"/>
    <xf numFmtId="0" fontId="110" fillId="43" borderId="3439" applyNumberFormat="0" applyFont="0" applyAlignment="0" applyProtection="0"/>
    <xf numFmtId="274" fontId="35" fillId="0" borderId="5158"/>
    <xf numFmtId="0" fontId="85" fillId="0" borderId="5159"/>
    <xf numFmtId="0" fontId="148" fillId="0" borderId="5152" applyNumberFormat="0" applyAlignment="0" applyProtection="0">
      <alignment horizontal="left" vertical="center"/>
    </xf>
    <xf numFmtId="323" fontId="3" fillId="23" borderId="5151" applyFill="0" applyBorder="0" applyAlignment="0">
      <alignment horizontal="centerContinuous"/>
    </xf>
    <xf numFmtId="311" fontId="219" fillId="0" borderId="5150" applyBorder="0">
      <protection locked="0"/>
    </xf>
    <xf numFmtId="235" fontId="35" fillId="0" borderId="5226">
      <alignment horizontal="center" vertical="center"/>
      <protection locked="0"/>
    </xf>
    <xf numFmtId="0" fontId="148" fillId="0" borderId="5212" applyNumberFormat="0" applyAlignment="0" applyProtection="0">
      <alignment horizontal="left" vertical="center"/>
    </xf>
    <xf numFmtId="236" fontId="35" fillId="0" borderId="5226">
      <alignment horizontal="right" vertical="center"/>
      <protection locked="0"/>
    </xf>
    <xf numFmtId="15" fontId="35" fillId="0" borderId="5252">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0" fontId="35" fillId="0" borderId="5167">
      <alignment vertical="center"/>
      <protection locked="0"/>
    </xf>
    <xf numFmtId="232" fontId="35" fillId="0" borderId="5167">
      <alignment horizontal="right" vertical="center"/>
      <protection locked="0"/>
    </xf>
    <xf numFmtId="237" fontId="35" fillId="0" borderId="5167">
      <alignment horizontal="right" vertical="center"/>
      <protection locked="0"/>
    </xf>
    <xf numFmtId="233"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0" fontId="103" fillId="38" borderId="5168"/>
    <xf numFmtId="244" fontId="85" fillId="0" borderId="5169"/>
    <xf numFmtId="240" fontId="26" fillId="0" borderId="5213" applyFill="0"/>
    <xf numFmtId="240" fontId="26" fillId="0" borderId="5189" applyFill="0"/>
    <xf numFmtId="274" fontId="35" fillId="0" borderId="5170"/>
    <xf numFmtId="232" fontId="35" fillId="0" borderId="5226">
      <alignment horizontal="center" vertical="center"/>
      <protection locked="0"/>
    </xf>
    <xf numFmtId="0" fontId="85" fillId="0" borderId="5171"/>
    <xf numFmtId="234" fontId="35" fillId="0" borderId="5226">
      <alignment horizontal="right" vertical="center"/>
      <protection locked="0"/>
    </xf>
    <xf numFmtId="0" fontId="85" fillId="0" borderId="5230"/>
    <xf numFmtId="0" fontId="148" fillId="0" borderId="5188" applyNumberFormat="0" applyAlignment="0" applyProtection="0">
      <alignment horizontal="left" vertical="center"/>
    </xf>
    <xf numFmtId="235" fontId="35" fillId="0" borderId="5226">
      <alignment horizontal="center" vertical="center"/>
      <protection locked="0"/>
    </xf>
    <xf numFmtId="233" fontId="35" fillId="0" borderId="5215">
      <alignment horizontal="right" vertical="center"/>
      <protection locked="0"/>
    </xf>
    <xf numFmtId="235" fontId="35" fillId="0" borderId="5226">
      <alignment horizontal="right" vertical="center"/>
      <protection locked="0"/>
    </xf>
    <xf numFmtId="311" fontId="219" fillId="0" borderId="5186" applyBorder="0">
      <protection locked="0"/>
    </xf>
    <xf numFmtId="232" fontId="35" fillId="0" borderId="5226">
      <alignment horizontal="center" vertical="center"/>
      <protection locked="0"/>
    </xf>
    <xf numFmtId="244" fontId="85" fillId="0" borderId="5217"/>
    <xf numFmtId="237" fontId="35" fillId="0" borderId="5215">
      <alignment horizontal="right" vertical="center"/>
      <protection locked="0"/>
    </xf>
    <xf numFmtId="0" fontId="95" fillId="0" borderId="5214" applyNumberFormat="0" applyFill="0" applyAlignment="0" applyProtection="0"/>
    <xf numFmtId="233" fontId="35" fillId="0" borderId="5215">
      <alignment horizontal="center" vertical="center"/>
      <protection locked="0"/>
    </xf>
    <xf numFmtId="235" fontId="35" fillId="0" borderId="5215">
      <alignment horizontal="right" vertical="center"/>
      <protection locked="0"/>
    </xf>
    <xf numFmtId="244" fontId="85" fillId="0" borderId="5241"/>
    <xf numFmtId="4" fontId="27" fillId="19" borderId="5184" applyNumberFormat="0" applyProtection="0">
      <alignment horizontal="left" vertical="center" indent="1"/>
    </xf>
    <xf numFmtId="0" fontId="85" fillId="0" borderId="5219"/>
    <xf numFmtId="235" fontId="35" fillId="0" borderId="5226">
      <alignment horizontal="right" vertical="center"/>
      <protection locked="0"/>
    </xf>
    <xf numFmtId="311" fontId="219" fillId="0" borderId="5162" applyBorder="0">
      <protection locked="0"/>
    </xf>
    <xf numFmtId="274" fontId="35" fillId="0" borderId="5195"/>
    <xf numFmtId="244" fontId="85" fillId="0" borderId="5181"/>
    <xf numFmtId="4" fontId="27" fillId="19" borderId="5172" applyNumberFormat="0" applyProtection="0">
      <alignment horizontal="left" vertical="center" indent="1"/>
    </xf>
    <xf numFmtId="233" fontId="35" fillId="0" borderId="5215">
      <alignment horizontal="right" vertical="center"/>
      <protection locked="0"/>
    </xf>
    <xf numFmtId="233" fontId="35" fillId="0" borderId="5226">
      <alignment horizontal="center" vertical="center"/>
      <protection locked="0"/>
    </xf>
    <xf numFmtId="0" fontId="95" fillId="0" borderId="5166" applyNumberFormat="0" applyFill="0" applyAlignment="0" applyProtection="0"/>
    <xf numFmtId="232" fontId="35" fillId="0" borderId="5167">
      <alignment horizontal="center" vertical="center"/>
      <protection locked="0"/>
    </xf>
    <xf numFmtId="15" fontId="35" fillId="0" borderId="5167">
      <alignment horizontal="center" vertical="center"/>
      <protection locked="0"/>
    </xf>
    <xf numFmtId="233" fontId="35" fillId="0" borderId="5167">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0" fontId="35" fillId="0" borderId="5167">
      <alignment vertical="center"/>
      <protection locked="0"/>
    </xf>
    <xf numFmtId="232" fontId="35" fillId="0" borderId="5167">
      <alignment horizontal="right" vertical="center"/>
      <protection locked="0"/>
    </xf>
    <xf numFmtId="237" fontId="35" fillId="0" borderId="5167">
      <alignment horizontal="right" vertical="center"/>
      <protection locked="0"/>
    </xf>
    <xf numFmtId="233"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0" fontId="103" fillId="38" borderId="5168"/>
    <xf numFmtId="274" fontId="35" fillId="0" borderId="5218"/>
    <xf numFmtId="274" fontId="35" fillId="0" borderId="5170"/>
    <xf numFmtId="15" fontId="35" fillId="0" borderId="5239">
      <alignment horizontal="center" vertical="center"/>
      <protection locked="0"/>
    </xf>
    <xf numFmtId="236" fontId="35" fillId="0" borderId="5226">
      <alignment horizontal="center" vertical="center"/>
      <protection locked="0"/>
    </xf>
    <xf numFmtId="0" fontId="85" fillId="0" borderId="5171"/>
    <xf numFmtId="0" fontId="103" fillId="38" borderId="5216"/>
    <xf numFmtId="311" fontId="219" fillId="0" borderId="5162" applyBorder="0">
      <protection locked="0"/>
    </xf>
    <xf numFmtId="236" fontId="35" fillId="0" borderId="5226">
      <alignment horizontal="center" vertical="center"/>
      <protection locked="0"/>
    </xf>
    <xf numFmtId="15" fontId="35" fillId="0" borderId="5239">
      <alignment horizontal="center" vertical="center"/>
      <protection locked="0"/>
    </xf>
    <xf numFmtId="4" fontId="27" fillId="19" borderId="5208" applyNumberFormat="0" applyProtection="0">
      <alignment horizontal="left" vertical="center" indent="1"/>
    </xf>
    <xf numFmtId="4" fontId="27" fillId="19" borderId="5244" applyNumberFormat="0" applyProtection="0">
      <alignment horizontal="left" vertical="center" indent="1"/>
    </xf>
    <xf numFmtId="274" fontId="35" fillId="0" borderId="5229"/>
    <xf numFmtId="233" fontId="35" fillId="0" borderId="5239">
      <alignment horizontal="right" vertical="center"/>
      <protection locked="0"/>
    </xf>
    <xf numFmtId="233" fontId="35" fillId="0" borderId="5203">
      <alignment horizontal="center" vertical="center"/>
      <protection locked="0"/>
    </xf>
    <xf numFmtId="311" fontId="219" fillId="0" borderId="5174" applyBorder="0">
      <protection locked="0"/>
    </xf>
    <xf numFmtId="235" fontId="35" fillId="0" borderId="5203">
      <alignment horizontal="right" vertical="center"/>
      <protection locked="0"/>
    </xf>
    <xf numFmtId="274" fontId="35" fillId="0" borderId="5242"/>
    <xf numFmtId="0" fontId="85" fillId="0" borderId="5243"/>
    <xf numFmtId="4" fontId="27" fillId="19" borderId="5184" applyNumberFormat="0" applyProtection="0">
      <alignment horizontal="left" vertical="center" indent="1"/>
    </xf>
    <xf numFmtId="0" fontId="103" fillId="38" borderId="5227"/>
    <xf numFmtId="0" fontId="95" fillId="0" borderId="5238" applyNumberFormat="0" applyFill="0" applyAlignment="0" applyProtection="0"/>
    <xf numFmtId="0" fontId="95" fillId="0" borderId="5178" applyNumberFormat="0" applyFill="0" applyAlignment="0" applyProtection="0"/>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7"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0" fontId="103" fillId="38" borderId="5180"/>
    <xf numFmtId="274" fontId="35" fillId="0" borderId="5182"/>
    <xf numFmtId="0" fontId="85" fillId="0" borderId="5183"/>
    <xf numFmtId="244" fontId="85" fillId="0" borderId="5228"/>
    <xf numFmtId="323" fontId="3" fillId="23" borderId="5175" applyFill="0" applyBorder="0" applyAlignment="0">
      <alignment horizontal="centerContinuous"/>
    </xf>
    <xf numFmtId="311" fontId="219" fillId="0" borderId="5174" applyBorder="0">
      <protection locked="0"/>
    </xf>
    <xf numFmtId="0" fontId="148" fillId="0" borderId="5223" applyNumberFormat="0" applyAlignment="0" applyProtection="0">
      <alignment horizontal="left" vertical="center"/>
    </xf>
    <xf numFmtId="233" fontId="35" fillId="0" borderId="5215">
      <alignment horizontal="right" vertical="center"/>
      <protection locked="0"/>
    </xf>
    <xf numFmtId="0" fontId="85" fillId="0" borderId="5243"/>
    <xf numFmtId="4" fontId="27" fillId="19" borderId="5250" applyNumberFormat="0" applyProtection="0">
      <alignment horizontal="left" vertical="center" indent="1"/>
    </xf>
    <xf numFmtId="235" fontId="35" fillId="0" borderId="5226">
      <alignment horizontal="center" vertical="center"/>
      <protection locked="0"/>
    </xf>
    <xf numFmtId="4" fontId="27" fillId="19" borderId="5220" applyNumberFormat="0" applyProtection="0">
      <alignment horizontal="left" vertical="center" indent="1"/>
    </xf>
    <xf numFmtId="311" fontId="219" fillId="0" borderId="5186" applyBorder="0">
      <protection locked="0"/>
    </xf>
    <xf numFmtId="274" fontId="35" fillId="0" borderId="5218"/>
    <xf numFmtId="4" fontId="27" fillId="19" borderId="5190" applyNumberFormat="0" applyProtection="0">
      <alignment horizontal="left" vertical="center" indent="1"/>
    </xf>
    <xf numFmtId="15" fontId="35" fillId="0" borderId="5226">
      <alignment horizontal="center" vertical="center"/>
      <protection locked="0"/>
    </xf>
    <xf numFmtId="0" fontId="35" fillId="0" borderId="5239">
      <alignment vertical="center"/>
      <protection locked="0"/>
    </xf>
    <xf numFmtId="234" fontId="35" fillId="0" borderId="5215">
      <alignment horizontal="center" vertical="center"/>
      <protection locked="0"/>
    </xf>
    <xf numFmtId="0" fontId="95" fillId="0" borderId="5191" applyNumberFormat="0" applyFill="0" applyAlignment="0" applyProtection="0"/>
    <xf numFmtId="232" fontId="35" fillId="0" borderId="5192">
      <alignment horizontal="center" vertical="center"/>
      <protection locked="0"/>
    </xf>
    <xf numFmtId="15" fontId="35" fillId="0" borderId="5192">
      <alignment horizontal="center" vertical="center"/>
      <protection locked="0"/>
    </xf>
    <xf numFmtId="233" fontId="35" fillId="0" borderId="5192">
      <alignment horizontal="center" vertical="center"/>
      <protection locked="0"/>
    </xf>
    <xf numFmtId="234" fontId="35" fillId="0" borderId="5192">
      <alignment horizontal="center" vertical="center"/>
      <protection locked="0"/>
    </xf>
    <xf numFmtId="235" fontId="35" fillId="0" borderId="5192">
      <alignment horizontal="center" vertical="center"/>
      <protection locked="0"/>
    </xf>
    <xf numFmtId="236" fontId="35" fillId="0" borderId="5192">
      <alignment horizontal="center" vertical="center"/>
      <protection locked="0"/>
    </xf>
    <xf numFmtId="0" fontId="35" fillId="0" borderId="5192">
      <alignment vertical="center"/>
      <protection locked="0"/>
    </xf>
    <xf numFmtId="232" fontId="35" fillId="0" borderId="5192">
      <alignment horizontal="right" vertical="center"/>
      <protection locked="0"/>
    </xf>
    <xf numFmtId="237" fontId="35" fillId="0" borderId="5192">
      <alignment horizontal="right" vertical="center"/>
      <protection locked="0"/>
    </xf>
    <xf numFmtId="233" fontId="35" fillId="0" borderId="5192">
      <alignment horizontal="right" vertical="center"/>
      <protection locked="0"/>
    </xf>
    <xf numFmtId="234" fontId="35" fillId="0" borderId="5192">
      <alignment horizontal="right" vertical="center"/>
      <protection locked="0"/>
    </xf>
    <xf numFmtId="235" fontId="35" fillId="0" borderId="5192">
      <alignment horizontal="right" vertical="center"/>
      <protection locked="0"/>
    </xf>
    <xf numFmtId="236" fontId="35" fillId="0" borderId="5192">
      <alignment horizontal="right" vertical="center"/>
      <protection locked="0"/>
    </xf>
    <xf numFmtId="0" fontId="103" fillId="38" borderId="5193"/>
    <xf numFmtId="274" fontId="35" fillId="0" borderId="5195"/>
    <xf numFmtId="0" fontId="85" fillId="0" borderId="5219"/>
    <xf numFmtId="0" fontId="85" fillId="0" borderId="5196"/>
    <xf numFmtId="311" fontId="219" fillId="0" borderId="5186" applyBorder="0">
      <protection locked="0"/>
    </xf>
    <xf numFmtId="323" fontId="3" fillId="23" borderId="5247" applyFill="0" applyBorder="0" applyAlignment="0">
      <alignment horizontal="centerContinuous"/>
    </xf>
    <xf numFmtId="232" fontId="35" fillId="0" borderId="5226">
      <alignment horizontal="right" vertical="center"/>
      <protection locked="0"/>
    </xf>
    <xf numFmtId="0" fontId="85" fillId="0" borderId="5230"/>
    <xf numFmtId="4" fontId="27" fillId="19" borderId="5208" applyNumberFormat="0" applyProtection="0">
      <alignment horizontal="left" vertical="center" indent="1"/>
    </xf>
    <xf numFmtId="0" fontId="95" fillId="0" borderId="5238" applyNumberFormat="0" applyFill="0" applyAlignment="0" applyProtection="0"/>
    <xf numFmtId="234" fontId="35" fillId="0" borderId="5226">
      <alignment horizontal="right" vertical="center"/>
      <protection locked="0"/>
    </xf>
    <xf numFmtId="233" fontId="35" fillId="0" borderId="5239">
      <alignment horizontal="center" vertical="center"/>
      <protection locked="0"/>
    </xf>
    <xf numFmtId="15" fontId="35" fillId="0" borderId="5226">
      <alignment horizontal="center" vertical="center"/>
      <protection locked="0"/>
    </xf>
    <xf numFmtId="236" fontId="35" fillId="0" borderId="5239">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0" fontId="103" fillId="38" borderId="5204"/>
    <xf numFmtId="0" fontId="103" fillId="38" borderId="5227"/>
    <xf numFmtId="49" fontId="100" fillId="47" borderId="3439">
      <alignment horizontal="center"/>
    </xf>
    <xf numFmtId="240" fontId="26" fillId="0" borderId="5201" applyFill="0"/>
    <xf numFmtId="274" fontId="35" fillId="0" borderId="5206"/>
    <xf numFmtId="0" fontId="85" fillId="0" borderId="5207"/>
    <xf numFmtId="0" fontId="148" fillId="0" borderId="5200" applyNumberFormat="0" applyAlignment="0" applyProtection="0">
      <alignment horizontal="left" vertical="center"/>
    </xf>
    <xf numFmtId="323" fontId="3" fillId="23" borderId="5199" applyFill="0" applyBorder="0" applyAlignment="0">
      <alignment horizontal="centerContinuous"/>
    </xf>
    <xf numFmtId="311" fontId="219" fillId="0" borderId="5198" applyBorder="0">
      <protection locked="0"/>
    </xf>
    <xf numFmtId="311" fontId="219" fillId="0" borderId="5234" applyBorder="0">
      <protection locked="0"/>
    </xf>
    <xf numFmtId="0" fontId="95" fillId="0" borderId="5214" applyNumberFormat="0" applyFill="0" applyAlignment="0" applyProtection="0"/>
    <xf numFmtId="234" fontId="35" fillId="0" borderId="5215">
      <alignment horizontal="center" vertical="center"/>
      <protection locked="0"/>
    </xf>
    <xf numFmtId="311" fontId="219" fillId="0" borderId="5210" applyBorder="0">
      <protection locked="0"/>
    </xf>
    <xf numFmtId="236" fontId="35" fillId="0" borderId="5215">
      <alignment horizontal="right" vertical="center"/>
      <protection locked="0"/>
    </xf>
    <xf numFmtId="4" fontId="27" fillId="19" borderId="5220" applyNumberFormat="0" applyProtection="0">
      <alignment horizontal="left" vertical="center" indent="1"/>
    </xf>
    <xf numFmtId="235" fontId="35" fillId="0" borderId="5239">
      <alignment horizontal="center" vertical="center"/>
      <protection locked="0"/>
    </xf>
    <xf numFmtId="235" fontId="35" fillId="0" borderId="5226">
      <alignment horizontal="center" vertical="center"/>
      <protection locked="0"/>
    </xf>
    <xf numFmtId="236" fontId="35" fillId="0" borderId="5226">
      <alignment horizontal="right" vertical="center"/>
      <protection locked="0"/>
    </xf>
    <xf numFmtId="0" fontId="95" fillId="0" borderId="5214" applyNumberFormat="0" applyFill="0" applyAlignment="0" applyProtection="0"/>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0" fontId="103" fillId="38" borderId="5216"/>
    <xf numFmtId="274" fontId="35" fillId="0" borderId="5218"/>
    <xf numFmtId="0" fontId="85" fillId="0" borderId="5219"/>
    <xf numFmtId="0" fontId="103" fillId="38" borderId="5227"/>
    <xf numFmtId="311" fontId="219" fillId="0" borderId="5210" applyBorder="0">
      <protection locked="0"/>
    </xf>
    <xf numFmtId="235" fontId="35" fillId="0" borderId="5226">
      <alignment horizontal="center" vertical="center"/>
      <protection locked="0"/>
    </xf>
    <xf numFmtId="0" fontId="35" fillId="0" borderId="5226">
      <alignment vertical="center"/>
      <protection locked="0"/>
    </xf>
    <xf numFmtId="237" fontId="35" fillId="0" borderId="5226">
      <alignment horizontal="right" vertical="center"/>
      <protection locked="0"/>
    </xf>
    <xf numFmtId="234" fontId="35" fillId="0" borderId="5226">
      <alignment horizontal="right" vertical="center"/>
      <protection locked="0"/>
    </xf>
    <xf numFmtId="236" fontId="35" fillId="0" borderId="5226">
      <alignment horizontal="right" vertical="center"/>
      <protection locked="0"/>
    </xf>
    <xf numFmtId="274" fontId="35" fillId="0" borderId="5255"/>
    <xf numFmtId="311" fontId="219" fillId="0" borderId="5210" applyBorder="0">
      <protection locked="0"/>
    </xf>
    <xf numFmtId="235"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4" fontId="27" fillId="19" borderId="5220" applyNumberFormat="0" applyProtection="0">
      <alignment horizontal="left" vertical="center" indent="1"/>
    </xf>
    <xf numFmtId="274" fontId="35" fillId="0" borderId="5229"/>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2" fontId="35" fillId="0" borderId="5226">
      <alignment horizontal="center" vertical="center"/>
      <protection locked="0"/>
    </xf>
    <xf numFmtId="0" fontId="35" fillId="0" borderId="5226">
      <alignment vertical="center"/>
      <protection locked="0"/>
    </xf>
    <xf numFmtId="235" fontId="35" fillId="0" borderId="5226">
      <alignment horizontal="right" vertical="center"/>
      <protection locked="0"/>
    </xf>
    <xf numFmtId="240" fontId="26" fillId="0" borderId="5224" applyFill="0"/>
    <xf numFmtId="274" fontId="35" fillId="0" borderId="5218"/>
    <xf numFmtId="0" fontId="85" fillId="0" borderId="5219"/>
    <xf numFmtId="233" fontId="35" fillId="0" borderId="5239">
      <alignment horizontal="right" vertical="center"/>
      <protection locked="0"/>
    </xf>
    <xf numFmtId="235" fontId="35" fillId="0" borderId="5252">
      <alignment horizontal="center" vertical="center"/>
      <protection locked="0"/>
    </xf>
    <xf numFmtId="311" fontId="219" fillId="0" borderId="5210" applyBorder="0">
      <protection locked="0"/>
    </xf>
    <xf numFmtId="4" fontId="27" fillId="19" borderId="5220" applyNumberFormat="0" applyProtection="0">
      <alignment horizontal="left" vertical="center" indent="1"/>
    </xf>
    <xf numFmtId="3" fontId="79" fillId="10" borderId="3439" applyFont="0" applyAlignment="0" applyProtection="0"/>
    <xf numFmtId="0" fontId="95" fillId="0" borderId="5214" applyNumberFormat="0" applyFill="0" applyAlignment="0" applyProtection="0"/>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3" fontId="35" fillId="0" borderId="5239">
      <alignment horizontal="center" vertical="center"/>
      <protection locked="0"/>
    </xf>
    <xf numFmtId="0" fontId="103" fillId="38" borderId="5216"/>
    <xf numFmtId="235" fontId="35" fillId="0" borderId="5239">
      <alignment horizontal="right" vertical="center"/>
      <protection locked="0"/>
    </xf>
    <xf numFmtId="274" fontId="35" fillId="0" borderId="5218"/>
    <xf numFmtId="0" fontId="85" fillId="0" borderId="5219"/>
    <xf numFmtId="0" fontId="148" fillId="0" borderId="5212" applyNumberFormat="0" applyAlignment="0" applyProtection="0">
      <alignment horizontal="left" vertical="center"/>
    </xf>
    <xf numFmtId="323" fontId="3" fillId="23" borderId="5211" applyFill="0" applyBorder="0" applyAlignment="0">
      <alignment horizontal="centerContinuous"/>
    </xf>
    <xf numFmtId="0" fontId="35" fillId="0" borderId="5226">
      <alignment vertical="center"/>
      <protection locked="0"/>
    </xf>
    <xf numFmtId="232" fontId="35" fillId="0" borderId="5239">
      <alignment horizontal="right" vertical="center"/>
      <protection locked="0"/>
    </xf>
    <xf numFmtId="0" fontId="95" fillId="0" borderId="5251" applyNumberFormat="0" applyFill="0" applyAlignment="0" applyProtection="0"/>
    <xf numFmtId="233" fontId="35" fillId="0" borderId="5252">
      <alignment horizontal="center" vertical="center"/>
      <protection locked="0"/>
    </xf>
    <xf numFmtId="236" fontId="35" fillId="0" borderId="5252">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5232" applyBorder="0">
      <protection locked="0"/>
    </xf>
    <xf numFmtId="4" fontId="27" fillId="19" borderId="5231" applyNumberFormat="0" applyProtection="0">
      <alignment horizontal="left" vertical="center" indent="1"/>
    </xf>
    <xf numFmtId="0" fontId="85" fillId="0" borderId="5243"/>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44" fontId="85" fillId="0" borderId="5228"/>
    <xf numFmtId="240" fontId="26" fillId="0" borderId="5224" applyFill="0"/>
    <xf numFmtId="274" fontId="35" fillId="0" borderId="5229"/>
    <xf numFmtId="0" fontId="85" fillId="0" borderId="5230"/>
    <xf numFmtId="0" fontId="148" fillId="0" borderId="5223" applyNumberFormat="0" applyAlignment="0" applyProtection="0">
      <alignment horizontal="left" vertical="center"/>
    </xf>
    <xf numFmtId="323" fontId="3" fillId="23" borderId="5222" applyFill="0" applyBorder="0" applyAlignment="0">
      <alignment horizontal="centerContinuous"/>
    </xf>
    <xf numFmtId="311" fontId="219" fillId="0" borderId="5232" applyBorder="0">
      <protection locked="0"/>
    </xf>
    <xf numFmtId="311" fontId="219" fillId="0" borderId="5232" applyBorder="0">
      <protection locked="0"/>
    </xf>
    <xf numFmtId="233" fontId="35" fillId="0" borderId="5239">
      <alignment horizontal="right" vertical="center"/>
      <protection locked="0"/>
    </xf>
    <xf numFmtId="235" fontId="35" fillId="0" borderId="5239">
      <alignment horizontal="right" vertical="center"/>
      <protection locked="0"/>
    </xf>
    <xf numFmtId="4" fontId="27" fillId="19" borderId="5231" applyNumberFormat="0" applyProtection="0">
      <alignment horizontal="left" vertical="center" indent="1"/>
    </xf>
    <xf numFmtId="232" fontId="35" fillId="0" borderId="5239">
      <alignment horizontal="center" vertical="center"/>
      <protection locked="0"/>
    </xf>
    <xf numFmtId="234" fontId="35" fillId="0" borderId="5239">
      <alignment horizontal="center" vertical="center"/>
      <protection locked="0"/>
    </xf>
    <xf numFmtId="0" fontId="35" fillId="0" borderId="5239">
      <alignment vertical="center"/>
      <protection locked="0"/>
    </xf>
    <xf numFmtId="0" fontId="95" fillId="0" borderId="5238" applyNumberFormat="0" applyFill="0" applyAlignment="0" applyProtection="0"/>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74" fontId="35" fillId="0" borderId="5229"/>
    <xf numFmtId="0" fontId="85" fillId="0" borderId="5230"/>
    <xf numFmtId="311" fontId="219" fillId="0" borderId="5232" applyBorder="0">
      <protection locked="0"/>
    </xf>
    <xf numFmtId="311" fontId="219" fillId="0" borderId="5232" applyBorder="0">
      <protection locked="0"/>
    </xf>
    <xf numFmtId="235" fontId="35" fillId="0" borderId="5239">
      <alignment horizontal="center" vertical="center"/>
      <protection locked="0"/>
    </xf>
    <xf numFmtId="4" fontId="27" fillId="19" borderId="5231" applyNumberFormat="0" applyProtection="0">
      <alignment horizontal="left" vertical="center" indent="1"/>
    </xf>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40" fontId="26" fillId="0" borderId="5224" applyFill="0"/>
    <xf numFmtId="274" fontId="35" fillId="0" borderId="5229"/>
    <xf numFmtId="0" fontId="85" fillId="0" borderId="5230"/>
    <xf numFmtId="0" fontId="148" fillId="0" borderId="5223" applyNumberFormat="0" applyAlignment="0" applyProtection="0">
      <alignment horizontal="left" vertical="center"/>
    </xf>
    <xf numFmtId="323" fontId="3" fillId="23" borderId="5222" applyFill="0" applyBorder="0" applyAlignment="0">
      <alignment horizontal="centerContinuous"/>
    </xf>
    <xf numFmtId="311" fontId="219" fillId="0" borderId="5232" applyBorder="0">
      <protection locked="0"/>
    </xf>
    <xf numFmtId="0" fontId="95" fillId="0" borderId="5238" applyNumberFormat="0" applyFill="0" applyAlignment="0" applyProtection="0"/>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0" fontId="103" fillId="38" borderId="5240"/>
    <xf numFmtId="244" fontId="85" fillId="0" borderId="5241"/>
    <xf numFmtId="274" fontId="35" fillId="0" borderId="5242"/>
    <xf numFmtId="0" fontId="85" fillId="0" borderId="5243"/>
    <xf numFmtId="311" fontId="219" fillId="0" borderId="5234" applyBorder="0">
      <protection locked="0"/>
    </xf>
    <xf numFmtId="235" fontId="35" fillId="0" borderId="5252">
      <alignment horizontal="right" vertical="center"/>
      <protection locked="0"/>
    </xf>
    <xf numFmtId="4" fontId="27" fillId="19" borderId="5244" applyNumberFormat="0" applyProtection="0">
      <alignment horizontal="left" vertical="center" indent="1"/>
    </xf>
    <xf numFmtId="0" fontId="95" fillId="0" borderId="5238" applyNumberFormat="0" applyFill="0" applyAlignment="0" applyProtection="0"/>
    <xf numFmtId="232" fontId="35" fillId="0" borderId="5239">
      <alignment horizontal="center" vertical="center"/>
      <protection locked="0"/>
    </xf>
    <xf numFmtId="15" fontId="35" fillId="0" borderId="5239">
      <alignment horizontal="center" vertical="center"/>
      <protection locked="0"/>
    </xf>
    <xf numFmtId="233"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236" fontId="35" fillId="0" borderId="5239">
      <alignment horizontal="center" vertical="center"/>
      <protection locked="0"/>
    </xf>
    <xf numFmtId="0" fontId="35" fillId="0" borderId="5239">
      <alignment vertical="center"/>
      <protection locked="0"/>
    </xf>
    <xf numFmtId="232" fontId="35" fillId="0" borderId="5239">
      <alignment horizontal="right" vertical="center"/>
      <protection locked="0"/>
    </xf>
    <xf numFmtId="237" fontId="35" fillId="0" borderId="5239">
      <alignment horizontal="right" vertical="center"/>
      <protection locked="0"/>
    </xf>
    <xf numFmtId="233" fontId="35" fillId="0" borderId="5239">
      <alignment horizontal="right" vertical="center"/>
      <protection locked="0"/>
    </xf>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0" fontId="103" fillId="38" borderId="5240"/>
    <xf numFmtId="274" fontId="35" fillId="0" borderId="5242"/>
    <xf numFmtId="0" fontId="85" fillId="0" borderId="5243"/>
    <xf numFmtId="0" fontId="148" fillId="0" borderId="5236" applyNumberFormat="0" applyAlignment="0" applyProtection="0">
      <alignment horizontal="left" vertical="center"/>
    </xf>
    <xf numFmtId="323" fontId="3" fillId="23" borderId="5235" applyFill="0" applyBorder="0" applyAlignment="0">
      <alignment horizontal="centerContinuous"/>
    </xf>
    <xf numFmtId="311" fontId="219" fillId="0" borderId="5234" applyBorder="0">
      <protection locked="0"/>
    </xf>
    <xf numFmtId="311" fontId="219" fillId="0" borderId="5246" applyBorder="0">
      <protection locked="0"/>
    </xf>
    <xf numFmtId="4" fontId="27" fillId="19" borderId="5250" applyNumberFormat="0" applyProtection="0">
      <alignment horizontal="left" vertical="center" indent="1"/>
    </xf>
    <xf numFmtId="0" fontId="95" fillId="0" borderId="5251" applyNumberFormat="0" applyFill="0" applyAlignment="0" applyProtection="0"/>
    <xf numFmtId="232" fontId="35" fillId="0" borderId="5252">
      <alignment horizontal="center" vertical="center"/>
      <protection locked="0"/>
    </xf>
    <xf numFmtId="15" fontId="35" fillId="0" borderId="5252">
      <alignment horizontal="center" vertical="center"/>
      <protection locked="0"/>
    </xf>
    <xf numFmtId="233" fontId="35" fillId="0" borderId="5252">
      <alignment horizontal="center" vertical="center"/>
      <protection locked="0"/>
    </xf>
    <xf numFmtId="234" fontId="35" fillId="0" borderId="5252">
      <alignment horizontal="center" vertical="center"/>
      <protection locked="0"/>
    </xf>
    <xf numFmtId="235" fontId="35" fillId="0" borderId="5252">
      <alignment horizontal="center" vertical="center"/>
      <protection locked="0"/>
    </xf>
    <xf numFmtId="236" fontId="35" fillId="0" borderId="5252">
      <alignment horizontal="center" vertical="center"/>
      <protection locked="0"/>
    </xf>
    <xf numFmtId="0" fontId="35" fillId="0" borderId="5252">
      <alignment vertical="center"/>
      <protection locked="0"/>
    </xf>
    <xf numFmtId="232" fontId="35" fillId="0" borderId="5252">
      <alignment horizontal="right" vertical="center"/>
      <protection locked="0"/>
    </xf>
    <xf numFmtId="237" fontId="35" fillId="0" borderId="5252">
      <alignment horizontal="right" vertical="center"/>
      <protection locked="0"/>
    </xf>
    <xf numFmtId="233" fontId="35" fillId="0" borderId="5252">
      <alignment horizontal="right" vertical="center"/>
      <protection locked="0"/>
    </xf>
    <xf numFmtId="234" fontId="35" fillId="0" borderId="5252">
      <alignment horizontal="right" vertical="center"/>
      <protection locked="0"/>
    </xf>
    <xf numFmtId="235" fontId="35" fillId="0" borderId="5252">
      <alignment horizontal="right" vertical="center"/>
      <protection locked="0"/>
    </xf>
    <xf numFmtId="236" fontId="35" fillId="0" borderId="5252">
      <alignment horizontal="right" vertical="center"/>
      <protection locked="0"/>
    </xf>
    <xf numFmtId="0" fontId="103" fillId="38" borderId="5253"/>
    <xf numFmtId="274" fontId="35" fillId="0" borderId="5255"/>
    <xf numFmtId="0" fontId="85" fillId="0" borderId="5256"/>
    <xf numFmtId="311" fontId="219" fillId="0" borderId="5246" applyBorder="0">
      <protection locked="0"/>
    </xf>
    <xf numFmtId="240" fontId="26" fillId="0" borderId="5297" applyFill="0"/>
    <xf numFmtId="311" fontId="219" fillId="0" borderId="5294" applyBorder="0">
      <protection locked="0"/>
    </xf>
    <xf numFmtId="274" fontId="35" fillId="0" borderId="5278"/>
    <xf numFmtId="0" fontId="95" fillId="0" borderId="5298" applyNumberFormat="0" applyFill="0" applyAlignment="0" applyProtection="0"/>
    <xf numFmtId="274" fontId="35" fillId="0" borderId="5278"/>
    <xf numFmtId="274" fontId="35" fillId="0" borderId="5302"/>
    <xf numFmtId="0" fontId="35" fillId="0" borderId="5299">
      <alignment vertical="center"/>
      <protection locked="0"/>
    </xf>
    <xf numFmtId="10" fontId="3" fillId="64" borderId="4793" applyNumberFormat="0" applyBorder="0" applyAlignment="0" applyProtection="0"/>
    <xf numFmtId="0" fontId="118" fillId="21" borderId="4793"/>
    <xf numFmtId="232" fontId="35" fillId="0" borderId="5263">
      <alignment horizontal="center" vertical="center"/>
      <protection locked="0"/>
    </xf>
    <xf numFmtId="0" fontId="95" fillId="0" borderId="5274" applyNumberFormat="0" applyFill="0" applyAlignment="0" applyProtection="0"/>
    <xf numFmtId="0" fontId="95" fillId="0" borderId="5298" applyNumberFormat="0" applyFill="0" applyAlignment="0" applyProtection="0"/>
    <xf numFmtId="168" fontId="3" fillId="8" borderId="4793" applyNumberFormat="0" applyFont="0" applyBorder="0" applyAlignment="0" applyProtection="0"/>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0" fontId="95" fillId="0" borderId="5262" applyNumberFormat="0" applyFill="0" applyAlignment="0" applyProtection="0"/>
    <xf numFmtId="311" fontId="219" fillId="0" borderId="5258" applyBorder="0">
      <protection locked="0"/>
    </xf>
    <xf numFmtId="0" fontId="85" fillId="0" borderId="5267"/>
    <xf numFmtId="274" fontId="35" fillId="0" borderId="5266"/>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232" fontId="35" fillId="0" borderId="5263">
      <alignment horizontal="center" vertical="center"/>
      <protection locked="0"/>
    </xf>
    <xf numFmtId="0" fontId="95" fillId="0" borderId="5262" applyNumberFormat="0" applyFill="0" applyAlignment="0" applyProtection="0"/>
    <xf numFmtId="233" fontId="35" fillId="0" borderId="5299">
      <alignment horizontal="right" vertical="center"/>
      <protection locked="0"/>
    </xf>
    <xf numFmtId="4" fontId="27" fillId="19" borderId="5268" applyNumberFormat="0" applyProtection="0">
      <alignment horizontal="left" vertical="center" indent="1"/>
    </xf>
    <xf numFmtId="232" fontId="35" fillId="0" borderId="5299">
      <alignment horizontal="right" vertical="center"/>
      <protection locked="0"/>
    </xf>
    <xf numFmtId="234" fontId="35" fillId="0" borderId="5299">
      <alignment horizontal="center" vertical="center"/>
      <protection locked="0"/>
    </xf>
    <xf numFmtId="4" fontId="27" fillId="19" borderId="5268" applyNumberFormat="0" applyProtection="0">
      <alignment horizontal="left" vertical="center" indent="1"/>
    </xf>
    <xf numFmtId="0" fontId="85" fillId="0" borderId="5292"/>
    <xf numFmtId="274" fontId="35" fillId="0" borderId="5291"/>
    <xf numFmtId="244" fontId="85" fillId="0" borderId="5290"/>
    <xf numFmtId="0" fontId="103" fillId="38" borderId="5289"/>
    <xf numFmtId="236" fontId="35" fillId="0" borderId="5288">
      <alignment horizontal="right" vertical="center"/>
      <protection locked="0"/>
    </xf>
    <xf numFmtId="235" fontId="35" fillId="0" borderId="5288">
      <alignment horizontal="right" vertical="center"/>
      <protection locked="0"/>
    </xf>
    <xf numFmtId="234" fontId="35" fillId="0" borderId="5288">
      <alignment horizontal="right" vertical="center"/>
      <protection locked="0"/>
    </xf>
    <xf numFmtId="233" fontId="35" fillId="0" borderId="5288">
      <alignment horizontal="right" vertical="center"/>
      <protection locked="0"/>
    </xf>
    <xf numFmtId="237" fontId="35" fillId="0" borderId="5288">
      <alignment horizontal="right" vertical="center"/>
      <protection locked="0"/>
    </xf>
    <xf numFmtId="232" fontId="35" fillId="0" borderId="5288">
      <alignment horizontal="right" vertical="center"/>
      <protection locked="0"/>
    </xf>
    <xf numFmtId="0" fontId="35" fillId="0" borderId="5288">
      <alignment vertical="center"/>
      <protection locked="0"/>
    </xf>
    <xf numFmtId="236" fontId="35" fillId="0" borderId="5288">
      <alignment horizontal="center" vertical="center"/>
      <protection locked="0"/>
    </xf>
    <xf numFmtId="235" fontId="35" fillId="0" borderId="5288">
      <alignment horizontal="center" vertical="center"/>
      <protection locked="0"/>
    </xf>
    <xf numFmtId="234" fontId="35" fillId="0" borderId="5288">
      <alignment horizontal="center" vertical="center"/>
      <protection locked="0"/>
    </xf>
    <xf numFmtId="233" fontId="35" fillId="0" borderId="5288">
      <alignment horizontal="center" vertical="center"/>
      <protection locked="0"/>
    </xf>
    <xf numFmtId="15" fontId="35" fillId="0" borderId="5288">
      <alignment horizontal="center" vertical="center"/>
      <protection locked="0"/>
    </xf>
    <xf numFmtId="232" fontId="35" fillId="0" borderId="5288">
      <alignment horizontal="center" vertical="center"/>
      <protection locked="0"/>
    </xf>
    <xf numFmtId="0" fontId="95" fillId="0" borderId="5287" applyNumberFormat="0" applyFill="0" applyAlignment="0" applyProtection="0"/>
    <xf numFmtId="4" fontId="27" fillId="19" borderId="5286" applyNumberFormat="0" applyProtection="0">
      <alignment horizontal="left" vertical="center" indent="1"/>
    </xf>
    <xf numFmtId="1" fontId="3" fillId="1" borderId="5257">
      <protection locked="0"/>
    </xf>
    <xf numFmtId="4" fontId="27" fillId="19" borderId="5286" applyNumberFormat="0" applyProtection="0">
      <alignment horizontal="left" vertical="center" indent="1"/>
    </xf>
    <xf numFmtId="311" fontId="219" fillId="0" borderId="5258" applyBorder="0">
      <protection locked="0"/>
    </xf>
    <xf numFmtId="1" fontId="3" fillId="1" borderId="5281">
      <protection locked="0"/>
    </xf>
    <xf numFmtId="311" fontId="219" fillId="0" borderId="5282" applyBorder="0">
      <protection locked="0"/>
    </xf>
    <xf numFmtId="323" fontId="3" fillId="23" borderId="5259" applyFill="0" applyBorder="0" applyAlignment="0">
      <alignment horizontal="centerContinuous"/>
    </xf>
    <xf numFmtId="0" fontId="148" fillId="0" borderId="5260" applyNumberFormat="0" applyAlignment="0" applyProtection="0">
      <alignment horizontal="left" vertical="center"/>
    </xf>
    <xf numFmtId="323" fontId="3" fillId="23" borderId="5283" applyFill="0" applyBorder="0" applyAlignment="0">
      <alignment horizontal="centerContinuous"/>
    </xf>
    <xf numFmtId="0" fontId="85" fillId="0" borderId="5267"/>
    <xf numFmtId="274" fontId="35" fillId="0" borderId="5266"/>
    <xf numFmtId="240" fontId="26" fillId="0" borderId="5261" applyFill="0"/>
    <xf numFmtId="240" fontId="26" fillId="0" borderId="5285" applyFill="0"/>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232" fontId="35" fillId="0" borderId="5263">
      <alignment horizontal="center" vertical="center"/>
      <protection locked="0"/>
    </xf>
    <xf numFmtId="0" fontId="95" fillId="0" borderId="5262" applyNumberFormat="0" applyFill="0" applyAlignment="0" applyProtection="0"/>
    <xf numFmtId="0" fontId="95" fillId="0" borderId="5298" applyNumberFormat="0" applyFill="0" applyAlignment="0" applyProtection="0"/>
    <xf numFmtId="232" fontId="35" fillId="0" borderId="5299">
      <alignment horizontal="center" vertical="center"/>
      <protection locked="0"/>
    </xf>
    <xf numFmtId="15" fontId="35" fillId="0" borderId="5299">
      <alignment horizontal="center" vertical="center"/>
      <protection locked="0"/>
    </xf>
    <xf numFmtId="233"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236" fontId="35" fillId="0" borderId="5299">
      <alignment horizontal="center"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0" fontId="103" fillId="38" borderId="530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44" fontId="85" fillId="0" borderId="5277"/>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4" fontId="85" fillId="0" borderId="5265"/>
    <xf numFmtId="0" fontId="85" fillId="0" borderId="5303"/>
    <xf numFmtId="240" fontId="26" fillId="0" borderId="5261" applyFill="0"/>
    <xf numFmtId="274" fontId="35" fillId="0" borderId="5266"/>
    <xf numFmtId="0" fontId="148" fillId="0" borderId="5296" applyNumberFormat="0" applyAlignment="0" applyProtection="0">
      <alignment horizontal="left" vertical="center"/>
    </xf>
    <xf numFmtId="323" fontId="3" fillId="23" borderId="5295" applyFill="0" applyBorder="0" applyAlignment="0">
      <alignment horizontal="centerContinuous"/>
    </xf>
    <xf numFmtId="1" fontId="3" fillId="1" borderId="5293">
      <protection locked="0"/>
    </xf>
    <xf numFmtId="0" fontId="148" fillId="0" borderId="5272" applyNumberFormat="0" applyAlignment="0" applyProtection="0">
      <alignment horizontal="left" vertical="center"/>
    </xf>
    <xf numFmtId="0" fontId="85" fillId="0" borderId="5267"/>
    <xf numFmtId="4" fontId="27" fillId="19" borderId="5286" applyNumberFormat="0" applyProtection="0">
      <alignment horizontal="left" vertical="center" indent="1"/>
    </xf>
    <xf numFmtId="4" fontId="27" fillId="19" borderId="5286" applyNumberFormat="0" applyProtection="0">
      <alignment horizontal="left" vertical="center" indent="1"/>
    </xf>
    <xf numFmtId="232" fontId="35" fillId="0" borderId="5299">
      <alignment horizontal="center" vertical="center"/>
      <protection locked="0"/>
    </xf>
    <xf numFmtId="15"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0" fontId="35" fillId="0" borderId="5299">
      <alignment vertical="center"/>
      <protection locked="0"/>
    </xf>
    <xf numFmtId="232" fontId="35" fillId="0" borderId="5299">
      <alignment horizontal="right" vertical="center"/>
      <protection locked="0"/>
    </xf>
    <xf numFmtId="237" fontId="35" fillId="0" borderId="5299">
      <alignment horizontal="right" vertical="center"/>
      <protection locked="0"/>
    </xf>
    <xf numFmtId="234" fontId="35" fillId="0" borderId="5299">
      <alignment horizontal="right" vertical="center"/>
      <protection locked="0"/>
    </xf>
    <xf numFmtId="236" fontId="35" fillId="0" borderId="5299">
      <alignment horizontal="right" vertical="center"/>
      <protection locked="0"/>
    </xf>
    <xf numFmtId="0" fontId="103" fillId="38" borderId="5300"/>
    <xf numFmtId="244" fontId="85" fillId="0" borderId="5301"/>
    <xf numFmtId="274" fontId="35" fillId="0" borderId="5302"/>
    <xf numFmtId="311" fontId="219" fillId="0" borderId="5282" applyBorder="0">
      <protection locked="0"/>
    </xf>
    <xf numFmtId="0" fontId="148" fillId="0" borderId="5260" applyNumberFormat="0" applyAlignment="0" applyProtection="0">
      <alignment horizontal="left" vertical="center"/>
    </xf>
    <xf numFmtId="0" fontId="95" fillId="0" borderId="5298" applyNumberFormat="0" applyFill="0" applyAlignment="0" applyProtection="0"/>
    <xf numFmtId="15" fontId="35" fillId="0" borderId="5299">
      <alignment horizontal="center" vertical="center"/>
      <protection locked="0"/>
    </xf>
    <xf numFmtId="234" fontId="35" fillId="0" borderId="5299">
      <alignment horizontal="center" vertical="center"/>
      <protection locked="0"/>
    </xf>
    <xf numFmtId="236" fontId="35" fillId="0" borderId="5299">
      <alignment horizontal="center" vertical="center"/>
      <protection locked="0"/>
    </xf>
    <xf numFmtId="232" fontId="35" fillId="0" borderId="5299">
      <alignment horizontal="right" vertical="center"/>
      <protection locked="0"/>
    </xf>
    <xf numFmtId="237" fontId="35" fillId="0" borderId="5299">
      <alignment horizontal="right" vertical="center"/>
      <protection locked="0"/>
    </xf>
    <xf numFmtId="233" fontId="35" fillId="0" borderId="5299">
      <alignment horizontal="right" vertical="center"/>
      <protection locked="0"/>
    </xf>
    <xf numFmtId="234" fontId="35" fillId="0" borderId="5299">
      <alignment horizontal="right" vertical="center"/>
      <protection locked="0"/>
    </xf>
    <xf numFmtId="236" fontId="35" fillId="0" borderId="5299">
      <alignment horizontal="right" vertical="center"/>
      <protection locked="0"/>
    </xf>
    <xf numFmtId="0" fontId="103" fillId="38" borderId="5300"/>
    <xf numFmtId="311" fontId="219" fillId="0" borderId="5270" applyBorder="0">
      <protection locked="0"/>
    </xf>
    <xf numFmtId="323" fontId="3" fillId="23" borderId="5259" applyFill="0" applyBorder="0" applyAlignment="0">
      <alignment horizontal="centerContinuous"/>
    </xf>
    <xf numFmtId="1" fontId="3" fillId="1" borderId="5269">
      <protection locked="0"/>
    </xf>
    <xf numFmtId="311" fontId="219" fillId="0" borderId="5294" applyBorder="0">
      <protection locked="0"/>
    </xf>
    <xf numFmtId="232" fontId="35" fillId="0" borderId="5299">
      <alignment horizontal="center" vertical="center"/>
      <protection locked="0"/>
    </xf>
    <xf numFmtId="15" fontId="35" fillId="0" borderId="5299">
      <alignment horizontal="center" vertical="center"/>
      <protection locked="0"/>
    </xf>
    <xf numFmtId="4" fontId="27" fillId="19" borderId="5280" applyNumberFormat="0" applyProtection="0">
      <alignment horizontal="left" vertical="center" indent="1"/>
    </xf>
    <xf numFmtId="4" fontId="27" fillId="19" borderId="5280" applyNumberFormat="0" applyProtection="0">
      <alignment horizontal="left" vertical="center" indent="1"/>
    </xf>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311" fontId="219" fillId="0" borderId="5258" applyBorder="0">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0" fontId="103" fillId="38" borderId="5276"/>
    <xf numFmtId="1" fontId="3" fillId="1" borderId="5257">
      <protection locked="0"/>
    </xf>
    <xf numFmtId="244" fontId="85" fillId="0" borderId="5277"/>
    <xf numFmtId="0" fontId="85" fillId="0" borderId="5279"/>
    <xf numFmtId="311" fontId="219" fillId="0" borderId="5270" applyBorder="0">
      <protection locked="0"/>
    </xf>
    <xf numFmtId="0" fontId="95" fillId="0" borderId="5274" applyNumberFormat="0" applyFill="0" applyAlignment="0" applyProtection="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244" fontId="85" fillId="0" borderId="5277"/>
    <xf numFmtId="0" fontId="85" fillId="0" borderId="5279"/>
    <xf numFmtId="236" fontId="35" fillId="0" borderId="5299">
      <alignment horizontal="center" vertical="center"/>
      <protection locked="0"/>
    </xf>
    <xf numFmtId="274" fontId="35" fillId="0" borderId="5302"/>
    <xf numFmtId="235" fontId="35" fillId="0" borderId="5299">
      <alignment horizontal="center" vertical="center"/>
      <protection locked="0"/>
    </xf>
    <xf numFmtId="4" fontId="27" fillId="19" borderId="5190" applyNumberFormat="0" applyProtection="0">
      <alignment horizontal="left" vertical="center" indent="1"/>
    </xf>
    <xf numFmtId="244" fontId="85" fillId="0" borderId="5301"/>
    <xf numFmtId="4" fontId="27" fillId="19" borderId="5268" applyNumberFormat="0" applyProtection="0">
      <alignment horizontal="left" vertical="center" indent="1"/>
    </xf>
    <xf numFmtId="0" fontId="63" fillId="0" borderId="4793">
      <alignment horizontal="centerContinuous"/>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0" fontId="103" fillId="38" borderId="5204"/>
    <xf numFmtId="244" fontId="85" fillId="0" borderId="5181"/>
    <xf numFmtId="274" fontId="35" fillId="0" borderId="5206"/>
    <xf numFmtId="0" fontId="85" fillId="0" borderId="5207"/>
    <xf numFmtId="237" fontId="35" fillId="0" borderId="5299">
      <alignment horizontal="right" vertical="center"/>
      <protection locked="0"/>
    </xf>
    <xf numFmtId="311" fontId="219" fillId="0" borderId="5258" applyBorder="0">
      <protection locked="0"/>
    </xf>
    <xf numFmtId="1" fontId="3" fillId="1" borderId="5209">
      <protection locked="0"/>
    </xf>
    <xf numFmtId="237" fontId="35" fillId="0" borderId="5275">
      <alignment horizontal="right" vertical="center"/>
      <protection locked="0"/>
    </xf>
    <xf numFmtId="0" fontId="103" fillId="38" borderId="5276"/>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4" fontId="85" fillId="0" borderId="5265"/>
    <xf numFmtId="274" fontId="35" fillId="0" borderId="5278"/>
    <xf numFmtId="240" fontId="26" fillId="0" borderId="5273" applyFill="0"/>
    <xf numFmtId="274" fontId="35" fillId="0" borderId="5266"/>
    <xf numFmtId="0" fontId="85" fillId="0" borderId="5279"/>
    <xf numFmtId="0" fontId="85" fillId="0" borderId="5267"/>
    <xf numFmtId="323" fontId="3" fillId="23" borderId="5271" applyFill="0" applyBorder="0" applyAlignment="0">
      <alignment horizontal="centerContinuous"/>
    </xf>
    <xf numFmtId="236" fontId="35" fillId="0" borderId="5299">
      <alignment horizontal="center" vertical="center"/>
      <protection locked="0"/>
    </xf>
    <xf numFmtId="233" fontId="35" fillId="0" borderId="5299">
      <alignment horizontal="right" vertical="center"/>
      <protection locked="0"/>
    </xf>
    <xf numFmtId="233" fontId="35" fillId="0" borderId="5299">
      <alignment horizontal="center" vertical="center"/>
      <protection locked="0"/>
    </xf>
    <xf numFmtId="4" fontId="27" fillId="19" borderId="5286" applyNumberFormat="0" applyProtection="0">
      <alignment horizontal="left" vertical="center" indent="1"/>
    </xf>
    <xf numFmtId="0" fontId="95" fillId="0" borderId="5274" applyNumberFormat="0" applyFill="0" applyAlignment="0" applyProtection="0"/>
    <xf numFmtId="234" fontId="35" fillId="0" borderId="5275">
      <alignment horizontal="center" vertical="center"/>
      <protection locked="0"/>
    </xf>
    <xf numFmtId="311" fontId="219" fillId="0" borderId="5258" applyBorder="0">
      <protection locked="0"/>
    </xf>
    <xf numFmtId="236" fontId="35" fillId="0" borderId="5275">
      <alignment horizontal="right" vertical="center"/>
      <protection locked="0"/>
    </xf>
    <xf numFmtId="10" fontId="3" fillId="64" borderId="4793" applyNumberFormat="0" applyBorder="0" applyAlignment="0" applyProtection="0"/>
    <xf numFmtId="4" fontId="27" fillId="19" borderId="5268" applyNumberFormat="0" applyProtection="0">
      <alignment horizontal="left" vertical="center" indent="1"/>
    </xf>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0" fontId="26" fillId="0" borderId="5177" applyFill="0"/>
    <xf numFmtId="274" fontId="35" fillId="0" borderId="5266"/>
    <xf numFmtId="0" fontId="85" fillId="0" borderId="5267"/>
    <xf numFmtId="0" fontId="148" fillId="0" borderId="5260" applyNumberFormat="0" applyAlignment="0" applyProtection="0">
      <alignment horizontal="left" vertical="center"/>
    </xf>
    <xf numFmtId="323" fontId="3" fillId="23" borderId="5259" applyFill="0" applyBorder="0" applyAlignment="0">
      <alignment horizontal="centerContinuous"/>
    </xf>
    <xf numFmtId="311" fontId="219" fillId="0" borderId="5258" applyBorder="0">
      <protection locked="0"/>
    </xf>
    <xf numFmtId="274" fontId="35" fillId="0" borderId="5266"/>
    <xf numFmtId="0" fontId="85" fillId="0" borderId="5267"/>
    <xf numFmtId="0" fontId="148" fillId="0" borderId="5284" applyNumberFormat="0" applyAlignment="0" applyProtection="0">
      <alignment horizontal="left" vertical="center"/>
    </xf>
    <xf numFmtId="311" fontId="219" fillId="0" borderId="5258" applyBorder="0">
      <protection locked="0"/>
    </xf>
    <xf numFmtId="232" fontId="35" fillId="0" borderId="5299">
      <alignment horizontal="right" vertical="center"/>
      <protection locked="0"/>
    </xf>
    <xf numFmtId="4" fontId="27" fillId="19" borderId="5268" applyNumberFormat="0" applyProtection="0">
      <alignment horizontal="left" vertical="center" indent="1"/>
    </xf>
    <xf numFmtId="0" fontId="85" fillId="0" borderId="5303"/>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0" fontId="26" fillId="0" borderId="5261" applyFill="0"/>
    <xf numFmtId="274" fontId="35" fillId="0" borderId="5266"/>
    <xf numFmtId="0" fontId="85" fillId="0" borderId="5267"/>
    <xf numFmtId="0" fontId="148" fillId="0" borderId="5260" applyNumberFormat="0" applyAlignment="0" applyProtection="0">
      <alignment horizontal="left" vertical="center"/>
    </xf>
    <xf numFmtId="323" fontId="3" fillId="23" borderId="5259" applyFill="0" applyBorder="0" applyAlignment="0">
      <alignment horizontal="centerContinuous"/>
    </xf>
    <xf numFmtId="311" fontId="219" fillId="0" borderId="5258" applyBorder="0">
      <protection locked="0"/>
    </xf>
    <xf numFmtId="0" fontId="35" fillId="0" borderId="5299">
      <alignment vertical="center"/>
      <protection locked="0"/>
    </xf>
    <xf numFmtId="233" fontId="35" fillId="0" borderId="5299">
      <alignment horizontal="center" vertical="center"/>
      <protection locked="0"/>
    </xf>
    <xf numFmtId="235" fontId="35" fillId="0" borderId="5299">
      <alignment horizontal="right" vertical="center"/>
      <protection locked="0"/>
    </xf>
    <xf numFmtId="0" fontId="85" fillId="0" borderId="5303"/>
    <xf numFmtId="232" fontId="35" fillId="0" borderId="5299">
      <alignment horizontal="center" vertical="center"/>
      <protection locked="0"/>
    </xf>
    <xf numFmtId="233" fontId="35" fillId="0" borderId="5299">
      <alignment horizontal="center" vertical="center"/>
      <protection locked="0"/>
    </xf>
    <xf numFmtId="235" fontId="35" fillId="0" borderId="5299">
      <alignment horizontal="center" vertical="center"/>
      <protection locked="0"/>
    </xf>
    <xf numFmtId="0" fontId="35" fillId="0" borderId="5299">
      <alignment vertical="center"/>
      <protection locked="0"/>
    </xf>
    <xf numFmtId="235" fontId="35" fillId="0" borderId="5299">
      <alignment horizontal="right" vertical="center"/>
      <protection locked="0"/>
    </xf>
    <xf numFmtId="244" fontId="85" fillId="0" borderId="5301"/>
    <xf numFmtId="311" fontId="219" fillId="0" borderId="5270" applyBorder="0">
      <protection locked="0"/>
    </xf>
    <xf numFmtId="4" fontId="27" fillId="19" borderId="5280" applyNumberFormat="0" applyProtection="0">
      <alignment horizontal="left" vertical="center" indent="1"/>
    </xf>
    <xf numFmtId="0" fontId="95" fillId="0" borderId="5274" applyNumberFormat="0" applyFill="0" applyAlignment="0" applyProtection="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274" fontId="35" fillId="0" borderId="5278"/>
    <xf numFmtId="0" fontId="85" fillId="0" borderId="5279"/>
    <xf numFmtId="311" fontId="219" fillId="0" borderId="5270" applyBorder="0">
      <protection locked="0"/>
    </xf>
    <xf numFmtId="4" fontId="27" fillId="19" borderId="5286" applyNumberFormat="0" applyProtection="0">
      <alignment horizontal="left" vertical="center" indent="1"/>
    </xf>
    <xf numFmtId="311" fontId="219" fillId="0" borderId="5258" applyBorder="0">
      <protection locked="0"/>
    </xf>
    <xf numFmtId="311" fontId="219" fillId="0" borderId="5258" applyBorder="0">
      <protection locked="0"/>
    </xf>
    <xf numFmtId="237" fontId="35" fillId="0" borderId="5299">
      <alignment horizontal="right" vertical="center"/>
      <protection locked="0"/>
    </xf>
    <xf numFmtId="233" fontId="35" fillId="0" borderId="5299">
      <alignment horizontal="right"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0" fontId="103" fillId="38" borderId="5300"/>
    <xf numFmtId="274" fontId="35" fillId="0" borderId="5302"/>
    <xf numFmtId="0" fontId="85" fillId="0" borderId="5303"/>
    <xf numFmtId="0" fontId="148" fillId="0" borderId="5296" applyNumberFormat="0" applyAlignment="0" applyProtection="0">
      <alignment horizontal="left" vertical="center"/>
    </xf>
    <xf numFmtId="323" fontId="3" fillId="23" borderId="5295" applyFill="0" applyBorder="0" applyAlignment="0">
      <alignment horizontal="centerContinuous"/>
    </xf>
    <xf numFmtId="311" fontId="219" fillId="0" borderId="5282" applyBorder="0">
      <protection locked="0"/>
    </xf>
    <xf numFmtId="244" fontId="85" fillId="0" borderId="5337"/>
    <xf numFmtId="274" fontId="35" fillId="0" borderId="5338"/>
    <xf numFmtId="0" fontId="85" fillId="0" borderId="5339"/>
    <xf numFmtId="0" fontId="85" fillId="0" borderId="5363"/>
    <xf numFmtId="4" fontId="27" fillId="19" borderId="5304" applyNumberFormat="0" applyProtection="0">
      <alignment horizontal="left" vertical="center" indent="1"/>
    </xf>
    <xf numFmtId="237" fontId="35" fillId="0" borderId="5347">
      <alignment horizontal="right" vertical="center"/>
      <protection locked="0"/>
    </xf>
    <xf numFmtId="0" fontId="35" fillId="0" borderId="5347">
      <alignment vertical="center"/>
      <protection locked="0"/>
    </xf>
    <xf numFmtId="232" fontId="35" fillId="0" borderId="5347">
      <alignment horizontal="center" vertical="center"/>
      <protection locked="0"/>
    </xf>
    <xf numFmtId="0" fontId="103" fillId="38" borderId="5348"/>
    <xf numFmtId="4" fontId="27" fillId="19" borderId="5352" applyNumberFormat="0" applyProtection="0">
      <alignment horizontal="left" vertical="center" indent="1"/>
    </xf>
    <xf numFmtId="233" fontId="35" fillId="0" borderId="5359">
      <alignment horizontal="right" vertical="center"/>
      <protection locked="0"/>
    </xf>
    <xf numFmtId="15" fontId="35" fillId="0" borderId="5347">
      <alignment horizontal="center" vertical="center"/>
      <protection locked="0"/>
    </xf>
    <xf numFmtId="0" fontId="95" fillId="0" borderId="5358" applyNumberFormat="0" applyFill="0" applyAlignment="0" applyProtection="0"/>
    <xf numFmtId="236" fontId="35" fillId="0" borderId="5359">
      <alignment horizontal="right" vertical="center"/>
      <protection locked="0"/>
    </xf>
    <xf numFmtId="15" fontId="35" fillId="0" borderId="5359">
      <alignment horizontal="center" vertical="center"/>
      <protection locked="0"/>
    </xf>
    <xf numFmtId="274" fontId="35" fillId="0" borderId="5362"/>
    <xf numFmtId="233" fontId="35" fillId="0" borderId="5311">
      <alignment horizontal="center" vertical="center"/>
      <protection locked="0"/>
    </xf>
    <xf numFmtId="15" fontId="35" fillId="0" borderId="5311">
      <alignment horizontal="center" vertical="center"/>
      <protection locked="0"/>
    </xf>
    <xf numFmtId="232" fontId="35" fillId="0" borderId="5311">
      <alignment horizontal="center" vertical="center"/>
      <protection locked="0"/>
    </xf>
    <xf numFmtId="0" fontId="95" fillId="0" borderId="5310" applyNumberFormat="0" applyFill="0" applyAlignment="0" applyProtection="0"/>
    <xf numFmtId="4" fontId="27" fillId="19" borderId="5328" applyNumberFormat="0" applyProtection="0">
      <alignment horizontal="left" vertical="center" indent="1"/>
    </xf>
    <xf numFmtId="234" fontId="35" fillId="0" borderId="5347">
      <alignment horizontal="right" vertical="center"/>
      <protection locked="0"/>
    </xf>
    <xf numFmtId="235" fontId="35" fillId="0" borderId="5359">
      <alignment horizontal="right" vertical="center"/>
      <protection locked="0"/>
    </xf>
    <xf numFmtId="236" fontId="35" fillId="0" borderId="5347">
      <alignment horizontal="center" vertical="center"/>
      <protection locked="0"/>
    </xf>
    <xf numFmtId="233" fontId="35" fillId="0" borderId="5347">
      <alignment horizontal="center" vertical="center"/>
      <protection locked="0"/>
    </xf>
    <xf numFmtId="0" fontId="95" fillId="0" borderId="5346" applyNumberFormat="0" applyFill="0" applyAlignment="0" applyProtection="0"/>
    <xf numFmtId="235" fontId="35" fillId="0" borderId="5467">
      <alignment horizontal="center" vertical="center"/>
      <protection locked="0"/>
    </xf>
    <xf numFmtId="4" fontId="27" fillId="19" borderId="5316" applyNumberFormat="0" applyProtection="0">
      <alignment horizontal="left" vertical="center" indent="1"/>
    </xf>
    <xf numFmtId="4" fontId="27" fillId="19" borderId="5364" applyNumberFormat="0" applyProtection="0">
      <alignment horizontal="left" vertical="center" indent="1"/>
    </xf>
    <xf numFmtId="232" fontId="35" fillId="0" borderId="5359">
      <alignment horizontal="center" vertical="center"/>
      <protection locked="0"/>
    </xf>
    <xf numFmtId="232" fontId="35" fillId="0" borderId="5359">
      <alignment horizontal="center" vertical="center"/>
      <protection locked="0"/>
    </xf>
    <xf numFmtId="0" fontId="85" fillId="0" borderId="5351"/>
    <xf numFmtId="244" fontId="85" fillId="0" borderId="5349"/>
    <xf numFmtId="236" fontId="35" fillId="0" borderId="5347">
      <alignment horizontal="right" vertical="center"/>
      <protection locked="0"/>
    </xf>
    <xf numFmtId="234" fontId="35" fillId="0" borderId="5347">
      <alignment horizontal="right" vertical="center"/>
      <protection locked="0"/>
    </xf>
    <xf numFmtId="237" fontId="35" fillId="0" borderId="5347">
      <alignment horizontal="right" vertical="center"/>
      <protection locked="0"/>
    </xf>
    <xf numFmtId="232" fontId="35" fillId="0" borderId="5347">
      <alignment horizontal="right" vertical="center"/>
      <protection locked="0"/>
    </xf>
    <xf numFmtId="236" fontId="35" fillId="0" borderId="5347">
      <alignment horizontal="center" vertical="center"/>
      <protection locked="0"/>
    </xf>
    <xf numFmtId="235" fontId="35" fillId="0" borderId="5347">
      <alignment horizontal="center" vertical="center"/>
      <protection locked="0"/>
    </xf>
    <xf numFmtId="233" fontId="35" fillId="0" borderId="5347">
      <alignment horizontal="center" vertical="center"/>
      <protection locked="0"/>
    </xf>
    <xf numFmtId="15" fontId="35" fillId="0" borderId="5347">
      <alignment horizontal="center" vertical="center"/>
      <protection locked="0"/>
    </xf>
    <xf numFmtId="232" fontId="35" fillId="0" borderId="5347">
      <alignment horizontal="center" vertical="center"/>
      <protection locked="0"/>
    </xf>
    <xf numFmtId="0" fontId="95" fillId="0" borderId="5346" applyNumberFormat="0" applyFill="0" applyAlignment="0" applyProtection="0"/>
    <xf numFmtId="237" fontId="35" fillId="0" borderId="5359">
      <alignment horizontal="right" vertical="center"/>
      <protection locked="0"/>
    </xf>
    <xf numFmtId="4" fontId="27" fillId="19" borderId="5352" applyNumberFormat="0" applyProtection="0">
      <alignment horizontal="left" vertical="center" indent="1"/>
    </xf>
    <xf numFmtId="0" fontId="85" fillId="0" borderId="5363"/>
    <xf numFmtId="0" fontId="95" fillId="0" borderId="5358" applyNumberFormat="0" applyFill="0" applyAlignment="0" applyProtection="0"/>
    <xf numFmtId="4" fontId="27" fillId="19" borderId="5352" applyNumberFormat="0" applyProtection="0">
      <alignment horizontal="left" vertical="center" indent="1"/>
    </xf>
    <xf numFmtId="1" fontId="3" fillId="1" borderId="5317">
      <protection locked="0"/>
    </xf>
    <xf numFmtId="244" fontId="85" fillId="0" borderId="5361"/>
    <xf numFmtId="236" fontId="35" fillId="0" borderId="5359">
      <alignment horizontal="right" vertical="center"/>
      <protection locked="0"/>
    </xf>
    <xf numFmtId="235" fontId="35" fillId="0" borderId="5359">
      <alignment horizontal="right" vertical="center"/>
      <protection locked="0"/>
    </xf>
    <xf numFmtId="234" fontId="35" fillId="0" borderId="5359">
      <alignment horizontal="right" vertical="center"/>
      <protection locked="0"/>
    </xf>
    <xf numFmtId="233" fontId="35" fillId="0" borderId="5359">
      <alignment horizontal="right" vertical="center"/>
      <protection locked="0"/>
    </xf>
    <xf numFmtId="237" fontId="35" fillId="0" borderId="5359">
      <alignment horizontal="right" vertical="center"/>
      <protection locked="0"/>
    </xf>
    <xf numFmtId="232" fontId="35" fillId="0" borderId="5359">
      <alignment horizontal="right" vertical="center"/>
      <protection locked="0"/>
    </xf>
    <xf numFmtId="0" fontId="35" fillId="0" borderId="5359">
      <alignment vertical="center"/>
      <protection locked="0"/>
    </xf>
    <xf numFmtId="236" fontId="35" fillId="0" borderId="5359">
      <alignment horizontal="center" vertical="center"/>
      <protection locked="0"/>
    </xf>
    <xf numFmtId="311" fontId="219" fillId="0" borderId="5318" applyBorder="0">
      <protection locked="0"/>
    </xf>
    <xf numFmtId="234" fontId="35" fillId="0" borderId="5359">
      <alignment horizontal="center" vertical="center"/>
      <protection locked="0"/>
    </xf>
    <xf numFmtId="233" fontId="35" fillId="0" borderId="5359">
      <alignment horizontal="center" vertical="center"/>
      <protection locked="0"/>
    </xf>
    <xf numFmtId="15" fontId="35" fillId="0" borderId="5359">
      <alignment horizontal="center" vertical="center"/>
      <protection locked="0"/>
    </xf>
    <xf numFmtId="0" fontId="95" fillId="0" borderId="5358" applyNumberFormat="0" applyFill="0" applyAlignment="0" applyProtection="0"/>
    <xf numFmtId="311" fontId="219" fillId="0" borderId="5354" applyBorder="0">
      <protection locked="0"/>
    </xf>
    <xf numFmtId="0" fontId="85" fillId="0" borderId="5363"/>
    <xf numFmtId="274" fontId="35" fillId="0" borderId="5362"/>
    <xf numFmtId="235" fontId="35" fillId="0" borderId="5359">
      <alignment horizontal="right" vertical="center"/>
      <protection locked="0"/>
    </xf>
    <xf numFmtId="233" fontId="35" fillId="0" borderId="5359">
      <alignment horizontal="right" vertical="center"/>
      <protection locked="0"/>
    </xf>
    <xf numFmtId="232" fontId="35" fillId="0" borderId="5359">
      <alignment horizontal="right" vertical="center"/>
      <protection locked="0"/>
    </xf>
    <xf numFmtId="0" fontId="35" fillId="0" borderId="5359">
      <alignment vertical="center"/>
      <protection locked="0"/>
    </xf>
    <xf numFmtId="236" fontId="35" fillId="0" borderId="5359">
      <alignment horizontal="center" vertical="center"/>
      <protection locked="0"/>
    </xf>
    <xf numFmtId="235" fontId="35" fillId="0" borderId="5359">
      <alignment horizontal="center" vertical="center"/>
      <protection locked="0"/>
    </xf>
    <xf numFmtId="234" fontId="35" fillId="0" borderId="5359">
      <alignment horizontal="center" vertical="center"/>
      <protection locked="0"/>
    </xf>
    <xf numFmtId="1" fontId="3" fillId="1" borderId="5341">
      <protection locked="0"/>
    </xf>
    <xf numFmtId="311" fontId="219" fillId="0" borderId="5342" applyBorder="0">
      <protection locked="0"/>
    </xf>
    <xf numFmtId="323" fontId="3" fillId="23" borderId="5319" applyFill="0" applyBorder="0" applyAlignment="0">
      <alignment horizontal="centerContinuous"/>
    </xf>
    <xf numFmtId="1" fontId="3" fillId="1" borderId="5353">
      <protection locked="0"/>
    </xf>
    <xf numFmtId="0" fontId="148" fillId="0" borderId="5320" applyNumberFormat="0" applyAlignment="0" applyProtection="0">
      <alignment horizontal="left" vertical="center"/>
    </xf>
    <xf numFmtId="323" fontId="3" fillId="23" borderId="5343" applyFill="0" applyBorder="0" applyAlignment="0">
      <alignment horizontal="centerContinuous"/>
    </xf>
    <xf numFmtId="0" fontId="148" fillId="0" borderId="5344" applyNumberFormat="0" applyAlignment="0" applyProtection="0">
      <alignment horizontal="left" vertical="center"/>
    </xf>
    <xf numFmtId="323" fontId="3" fillId="23" borderId="5355" applyFill="0" applyBorder="0" applyAlignment="0">
      <alignment horizontal="centerContinuous"/>
    </xf>
    <xf numFmtId="0" fontId="85" fillId="0" borderId="5327"/>
    <xf numFmtId="0" fontId="85" fillId="0" borderId="5363"/>
    <xf numFmtId="274" fontId="35" fillId="0" borderId="5350"/>
    <xf numFmtId="240" fontId="26" fillId="0" borderId="5345" applyFill="0"/>
    <xf numFmtId="274" fontId="35" fillId="0" borderId="5326"/>
    <xf numFmtId="240" fontId="26" fillId="0" borderId="5321" applyFill="0"/>
    <xf numFmtId="240" fontId="26" fillId="0" borderId="5357" applyFill="0"/>
    <xf numFmtId="244" fontId="85" fillId="0" borderId="5349"/>
    <xf numFmtId="0" fontId="103" fillId="38" borderId="5348"/>
    <xf numFmtId="236" fontId="35" fillId="0" borderId="5347">
      <alignment horizontal="right" vertical="center"/>
      <protection locked="0"/>
    </xf>
    <xf numFmtId="235" fontId="35" fillId="0" borderId="5347">
      <alignment horizontal="right" vertical="center"/>
      <protection locked="0"/>
    </xf>
    <xf numFmtId="234" fontId="35" fillId="0" borderId="5347">
      <alignment horizontal="right" vertical="center"/>
      <protection locked="0"/>
    </xf>
    <xf numFmtId="233" fontId="35" fillId="0" borderId="5347">
      <alignment horizontal="right" vertical="center"/>
      <protection locked="0"/>
    </xf>
    <xf numFmtId="237" fontId="35" fillId="0" borderId="5347">
      <alignment horizontal="right" vertical="center"/>
      <protection locked="0"/>
    </xf>
    <xf numFmtId="232" fontId="35" fillId="0" borderId="5347">
      <alignment horizontal="right" vertical="center"/>
      <protection locked="0"/>
    </xf>
    <xf numFmtId="0" fontId="35" fillId="0" borderId="5347">
      <alignment vertical="center"/>
      <protection locked="0"/>
    </xf>
    <xf numFmtId="236" fontId="35" fillId="0" borderId="5347">
      <alignment horizontal="center" vertical="center"/>
      <protection locked="0"/>
    </xf>
    <xf numFmtId="235" fontId="35" fillId="0" borderId="5347">
      <alignment horizontal="center" vertical="center"/>
      <protection locked="0"/>
    </xf>
    <xf numFmtId="234" fontId="35" fillId="0" borderId="5347">
      <alignment horizontal="center" vertical="center"/>
      <protection locked="0"/>
    </xf>
    <xf numFmtId="233" fontId="35" fillId="0" borderId="5347">
      <alignment horizontal="center" vertical="center"/>
      <protection locked="0"/>
    </xf>
    <xf numFmtId="15" fontId="35" fillId="0" borderId="5347">
      <alignment horizontal="center" vertical="center"/>
      <protection locked="0"/>
    </xf>
    <xf numFmtId="232" fontId="35" fillId="0" borderId="5347">
      <alignment horizontal="center" vertical="center"/>
      <protection locked="0"/>
    </xf>
    <xf numFmtId="0" fontId="95" fillId="0" borderId="5346" applyNumberFormat="0" applyFill="0" applyAlignment="0" applyProtection="0"/>
    <xf numFmtId="244" fontId="85" fillId="0" borderId="5325"/>
    <xf numFmtId="0" fontId="103" fillId="38" borderId="5360"/>
    <xf numFmtId="234" fontId="35" fillId="0" borderId="5359">
      <alignment horizontal="right" vertical="center"/>
      <protection locked="0"/>
    </xf>
    <xf numFmtId="236" fontId="35" fillId="0" borderId="5359">
      <alignment horizontal="center" vertical="center"/>
      <protection locked="0"/>
    </xf>
    <xf numFmtId="235" fontId="35" fillId="0" borderId="5359">
      <alignment horizontal="center" vertical="center"/>
      <protection locked="0"/>
    </xf>
    <xf numFmtId="234" fontId="35" fillId="0" borderId="5359">
      <alignment horizontal="center" vertical="center"/>
      <protection locked="0"/>
    </xf>
    <xf numFmtId="0" fontId="103" fillId="38" borderId="5324"/>
    <xf numFmtId="233" fontId="35" fillId="0" borderId="5359">
      <alignment horizontal="center" vertical="center"/>
      <protection locked="0"/>
    </xf>
    <xf numFmtId="236" fontId="35" fillId="0" borderId="5323">
      <alignment horizontal="right" vertical="center"/>
      <protection locked="0"/>
    </xf>
    <xf numFmtId="235" fontId="35" fillId="0" borderId="5323">
      <alignment horizontal="right" vertical="center"/>
      <protection locked="0"/>
    </xf>
    <xf numFmtId="234" fontId="35" fillId="0" borderId="5323">
      <alignment horizontal="right" vertical="center"/>
      <protection locked="0"/>
    </xf>
    <xf numFmtId="233" fontId="35" fillId="0" borderId="5323">
      <alignment horizontal="right" vertical="center"/>
      <protection locked="0"/>
    </xf>
    <xf numFmtId="237" fontId="35" fillId="0" borderId="5323">
      <alignment horizontal="right" vertical="center"/>
      <protection locked="0"/>
    </xf>
    <xf numFmtId="232" fontId="35" fillId="0" borderId="5323">
      <alignment horizontal="right" vertical="center"/>
      <protection locked="0"/>
    </xf>
    <xf numFmtId="0" fontId="35" fillId="0" borderId="5323">
      <alignment vertical="center"/>
      <protection locked="0"/>
    </xf>
    <xf numFmtId="236" fontId="35" fillId="0" borderId="5323">
      <alignment horizontal="center" vertical="center"/>
      <protection locked="0"/>
    </xf>
    <xf numFmtId="235" fontId="35" fillId="0" borderId="5323">
      <alignment horizontal="center" vertical="center"/>
      <protection locked="0"/>
    </xf>
    <xf numFmtId="234" fontId="35" fillId="0" borderId="5323">
      <alignment horizontal="center" vertical="center"/>
      <protection locked="0"/>
    </xf>
    <xf numFmtId="233" fontId="35" fillId="0" borderId="5323">
      <alignment horizontal="center" vertical="center"/>
      <protection locked="0"/>
    </xf>
    <xf numFmtId="15" fontId="35" fillId="0" borderId="5323">
      <alignment horizontal="center" vertical="center"/>
      <protection locked="0"/>
    </xf>
    <xf numFmtId="232" fontId="35" fillId="0" borderId="5323">
      <alignment horizontal="center" vertical="center"/>
      <protection locked="0"/>
    </xf>
    <xf numFmtId="0" fontId="95" fillId="0" borderId="5322"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2" fontId="35" fillId="0" borderId="5359">
      <alignment horizontal="right" vertical="center"/>
      <protection locked="0"/>
    </xf>
    <xf numFmtId="233" fontId="35" fillId="0" borderId="5359">
      <alignment horizontal="right" vertical="center"/>
      <protection locked="0"/>
    </xf>
    <xf numFmtId="235" fontId="35" fillId="0" borderId="5359">
      <alignment horizontal="right" vertical="center"/>
      <protection locked="0"/>
    </xf>
    <xf numFmtId="0" fontId="95" fillId="0" borderId="5346" applyNumberFormat="0" applyFill="0" applyAlignment="0" applyProtection="0"/>
    <xf numFmtId="232"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4" fontId="85" fillId="0" borderId="5361"/>
    <xf numFmtId="244" fontId="85" fillId="0" borderId="5349"/>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4" fontId="85" fillId="0" borderId="5337"/>
    <xf numFmtId="240" fontId="26" fillId="0" borderId="5357" applyFill="0"/>
    <xf numFmtId="240" fontId="26" fillId="0" borderId="5345" applyFill="0"/>
    <xf numFmtId="0" fontId="95" fillId="0" borderId="5310" applyNumberFormat="0" applyFill="0" applyAlignment="0" applyProtection="0"/>
    <xf numFmtId="232" fontId="35" fillId="0" borderId="5311">
      <alignment horizontal="center" vertical="center"/>
      <protection locked="0"/>
    </xf>
    <xf numFmtId="15" fontId="35" fillId="0" borderId="5311">
      <alignment horizontal="center" vertical="center"/>
      <protection locked="0"/>
    </xf>
    <xf numFmtId="233" fontId="35" fillId="0" borderId="5311">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0" fontId="35" fillId="0" borderId="5311">
      <alignment vertical="center"/>
      <protection locked="0"/>
    </xf>
    <xf numFmtId="232" fontId="35" fillId="0" borderId="5311">
      <alignment horizontal="right" vertical="center"/>
      <protection locked="0"/>
    </xf>
    <xf numFmtId="237" fontId="35" fillId="0" borderId="5311">
      <alignment horizontal="right" vertical="center"/>
      <protection locked="0"/>
    </xf>
    <xf numFmtId="233"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0" fontId="103" fillId="38" borderId="5312"/>
    <xf numFmtId="244" fontId="85" fillId="0" borderId="5313"/>
    <xf numFmtId="0" fontId="85" fillId="0" borderId="5351"/>
    <xf numFmtId="240" fontId="26" fillId="0" borderId="5309" applyFill="0"/>
    <xf numFmtId="274" fontId="35" fillId="0" borderId="5314"/>
    <xf numFmtId="323" fontId="3" fillId="23" borderId="5355" applyFill="0" applyBorder="0" applyAlignment="0">
      <alignment horizontal="centerContinuous"/>
    </xf>
    <xf numFmtId="0" fontId="85" fillId="0" borderId="5339"/>
    <xf numFmtId="0" fontId="148" fillId="0" borderId="5344" applyNumberFormat="0" applyAlignment="0" applyProtection="0">
      <alignment horizontal="left" vertical="center"/>
    </xf>
    <xf numFmtId="1" fontId="3" fillId="1" borderId="5353">
      <protection locked="0"/>
    </xf>
    <xf numFmtId="0" fontId="148" fillId="0" borderId="5332" applyNumberFormat="0" applyAlignment="0" applyProtection="0">
      <alignment horizontal="left" vertical="center"/>
    </xf>
    <xf numFmtId="246" fontId="48" fillId="0" borderId="4799"/>
    <xf numFmtId="323" fontId="3" fillId="23" borderId="5331" applyFill="0" applyBorder="0" applyAlignment="0">
      <alignment horizontal="centerContinuous"/>
    </xf>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0" fontId="85" fillId="0" borderId="5315"/>
    <xf numFmtId="235" fontId="35" fillId="0" borderId="5359">
      <alignment horizontal="right" vertical="center"/>
      <protection locked="0"/>
    </xf>
    <xf numFmtId="0" fontId="103" fillId="38" borderId="5360"/>
    <xf numFmtId="244" fontId="85" fillId="0" borderId="5361"/>
    <xf numFmtId="274" fontId="35" fillId="0" borderId="5362"/>
    <xf numFmtId="0" fontId="85" fillId="0" borderId="5363"/>
    <xf numFmtId="1" fontId="3" fillId="1" borderId="5353">
      <protection locked="0"/>
    </xf>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44" fontId="85" fillId="0" borderId="5361"/>
    <xf numFmtId="4" fontId="27" fillId="19" borderId="5352" applyNumberFormat="0" applyProtection="0">
      <alignment horizontal="left" vertical="center" indent="1"/>
    </xf>
    <xf numFmtId="311" fontId="219" fillId="0" borderId="5330" applyBorder="0">
      <protection locked="0"/>
    </xf>
    <xf numFmtId="1" fontId="3" fillId="1" borderId="5329">
      <protection locked="0"/>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0" fontId="148" fillId="0" borderId="5308" applyNumberFormat="0" applyAlignment="0" applyProtection="0">
      <alignment horizontal="left" vertical="center"/>
    </xf>
    <xf numFmtId="236" fontId="35" fillId="0" borderId="5347">
      <alignment horizontal="center"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60"/>
    <xf numFmtId="0" fontId="103" fillId="38" borderId="5348"/>
    <xf numFmtId="244" fontId="85" fillId="0" borderId="5349"/>
    <xf numFmtId="274" fontId="35" fillId="0" borderId="5350"/>
    <xf numFmtId="0" fontId="85" fillId="0" borderId="5351"/>
    <xf numFmtId="311" fontId="219" fillId="0" borderId="5342" applyBorder="0">
      <protection locked="0"/>
    </xf>
    <xf numFmtId="323" fontId="3" fillId="23" borderId="5307" applyFill="0" applyBorder="0" applyAlignment="0">
      <alignment horizontal="centerContinuous"/>
    </xf>
    <xf numFmtId="0" fontId="35" fillId="0" borderId="5359">
      <alignment vertical="center"/>
      <protection locked="0"/>
    </xf>
    <xf numFmtId="237"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3" fontId="79" fillId="10" borderId="4793" applyFont="0" applyAlignment="0" applyProtection="0"/>
    <xf numFmtId="4" fontId="27" fillId="19" borderId="5340" applyNumberFormat="0" applyProtection="0">
      <alignment horizontal="left" vertical="center" indent="1"/>
    </xf>
    <xf numFmtId="4" fontId="27" fillId="19" borderId="5364" applyNumberFormat="0" applyProtection="0">
      <alignment horizontal="left" vertical="center" indent="1"/>
    </xf>
    <xf numFmtId="15" fontId="35" fillId="0" borderId="5359">
      <alignment horizontal="center" vertical="center"/>
      <protection locked="0"/>
    </xf>
    <xf numFmtId="311" fontId="219" fillId="0" borderId="5618" applyBorder="0">
      <protection locked="0"/>
    </xf>
    <xf numFmtId="1" fontId="3" fillId="1" borderId="5617">
      <protection locked="0"/>
    </xf>
    <xf numFmtId="4" fontId="27" fillId="19" borderId="5340" applyNumberFormat="0" applyProtection="0">
      <alignment horizontal="left" vertical="center" indent="1"/>
    </xf>
    <xf numFmtId="0" fontId="95" fillId="0" borderId="5334" applyNumberFormat="0" applyFill="0" applyAlignment="0" applyProtection="0"/>
    <xf numFmtId="232" fontId="35" fillId="0" borderId="5335">
      <alignment horizontal="center" vertical="center"/>
      <protection locked="0"/>
    </xf>
    <xf numFmtId="311" fontId="219" fillId="0" borderId="5306" applyBorder="0">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1" fontId="3" fillId="1" borderId="5305">
      <protection locked="0"/>
    </xf>
    <xf numFmtId="0" fontId="103" fillId="38" borderId="5336"/>
    <xf numFmtId="311" fontId="219" fillId="0" borderId="5330" applyBorder="0">
      <protection locked="0"/>
    </xf>
    <xf numFmtId="0" fontId="85" fillId="0" borderId="5351"/>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0" fontId="103" fillId="38" borderId="5336"/>
    <xf numFmtId="244" fontId="85" fillId="0" borderId="5337"/>
    <xf numFmtId="274" fontId="35" fillId="0" borderId="5350"/>
    <xf numFmtId="274" fontId="35" fillId="0" borderId="5338"/>
    <xf numFmtId="0" fontId="85" fillId="0" borderId="5339"/>
    <xf numFmtId="311" fontId="219" fillId="0" borderId="5354" applyBorder="0">
      <protection locked="0"/>
    </xf>
    <xf numFmtId="237" fontId="35" fillId="0" borderId="5347">
      <alignment horizontal="right" vertical="center"/>
      <protection locked="0"/>
    </xf>
    <xf numFmtId="1" fontId="3" fillId="1" borderId="5341">
      <protection locked="0"/>
    </xf>
    <xf numFmtId="0" fontId="95" fillId="0" borderId="5358" applyNumberFormat="0" applyFill="0" applyAlignment="0" applyProtection="0"/>
    <xf numFmtId="15" fontId="35" fillId="0" borderId="5467">
      <alignment horizontal="center" vertical="center"/>
      <protection locked="0"/>
    </xf>
    <xf numFmtId="4" fontId="27" fillId="19" borderId="5208" applyNumberFormat="0" applyProtection="0">
      <alignment horizontal="left" vertical="center" indent="1"/>
    </xf>
    <xf numFmtId="274" fontId="35" fillId="0" borderId="5338"/>
    <xf numFmtId="237" fontId="35" fillId="0" borderId="5359">
      <alignment horizontal="right" vertical="center"/>
      <protection locked="0"/>
    </xf>
    <xf numFmtId="0" fontId="35" fillId="0" borderId="5347">
      <alignment vertical="center"/>
      <protection locked="0"/>
    </xf>
    <xf numFmtId="311" fontId="219" fillId="0" borderId="5306" applyBorder="0">
      <protection locked="0"/>
    </xf>
    <xf numFmtId="235" fontId="35" fillId="0" borderId="5347">
      <alignment horizontal="center" vertical="center"/>
      <protection locked="0"/>
    </xf>
    <xf numFmtId="233" fontId="35" fillId="0" borderId="5359">
      <alignment horizontal="right" vertical="center"/>
      <protection locked="0"/>
    </xf>
    <xf numFmtId="236" fontId="35" fillId="0" borderId="5359">
      <alignment horizontal="righ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59">
      <alignment horizontal="center" vertical="center"/>
      <protection locked="0"/>
    </xf>
    <xf numFmtId="15" fontId="35" fillId="0" borderId="5335">
      <alignment horizontal="center" vertical="center"/>
      <protection locked="0"/>
    </xf>
    <xf numFmtId="311" fontId="219" fillId="0" borderId="5306" applyBorder="0">
      <protection locked="0"/>
    </xf>
    <xf numFmtId="274" fontId="35" fillId="0" borderId="5350"/>
    <xf numFmtId="4" fontId="27" fillId="19" borderId="5316" applyNumberFormat="0" applyProtection="0">
      <alignment horizontal="left" vertical="center" indent="1"/>
    </xf>
    <xf numFmtId="274" fontId="35" fillId="0" borderId="5350"/>
    <xf numFmtId="323" fontId="3" fillId="23" borderId="5343" applyFill="0" applyBorder="0" applyAlignment="0">
      <alignment horizontal="centerContinuous"/>
    </xf>
    <xf numFmtId="232" fontId="35" fillId="0" borderId="5347">
      <alignment horizontal="right" vertical="center"/>
      <protection locked="0"/>
    </xf>
    <xf numFmtId="0" fontId="148" fillId="0" borderId="5356" applyNumberFormat="0" applyAlignment="0" applyProtection="0">
      <alignment horizontal="left" vertical="center"/>
    </xf>
    <xf numFmtId="240" fontId="26" fillId="0" borderId="5333" applyFill="0"/>
    <xf numFmtId="234" fontId="35" fillId="0" borderId="5359">
      <alignment horizontal="right" vertical="center"/>
      <protection locked="0"/>
    </xf>
    <xf numFmtId="0" fontId="148" fillId="0" borderId="5308" applyNumberFormat="0" applyAlignment="0" applyProtection="0">
      <alignment horizontal="left" vertical="center"/>
    </xf>
    <xf numFmtId="323" fontId="3" fillId="23" borderId="5307" applyFill="0" applyBorder="0" applyAlignment="0">
      <alignment horizontal="centerContinuous"/>
    </xf>
    <xf numFmtId="233" fontId="35" fillId="0" borderId="5335">
      <alignment horizontal="center" vertical="center"/>
      <protection locked="0"/>
    </xf>
    <xf numFmtId="311" fontId="219" fillId="0" borderId="5342" applyBorder="0">
      <protection locked="0"/>
    </xf>
    <xf numFmtId="233" fontId="35" fillId="0" borderId="5347">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0" fontId="35" fillId="0" borderId="5311">
      <alignment vertical="center"/>
      <protection locked="0"/>
    </xf>
    <xf numFmtId="232" fontId="35" fillId="0" borderId="5311">
      <alignment horizontal="right" vertical="center"/>
      <protection locked="0"/>
    </xf>
    <xf numFmtId="237" fontId="35" fillId="0" borderId="5311">
      <alignment horizontal="right" vertical="center"/>
      <protection locked="0"/>
    </xf>
    <xf numFmtId="233"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0" fontId="103" fillId="38" borderId="5312"/>
    <xf numFmtId="0" fontId="35" fillId="0" borderId="5359">
      <alignment vertical="center"/>
      <protection locked="0"/>
    </xf>
    <xf numFmtId="244" fontId="85" fillId="0" borderId="5313"/>
    <xf numFmtId="274" fontId="35" fillId="0" borderId="5314"/>
    <xf numFmtId="0" fontId="85" fillId="0" borderId="5315"/>
    <xf numFmtId="311" fontId="219" fillId="0" borderId="5318" applyBorder="0">
      <protection locked="0"/>
    </xf>
    <xf numFmtId="1" fontId="3" fillId="1" borderId="5317">
      <protection locked="0"/>
    </xf>
    <xf numFmtId="0" fontId="95" fillId="0" borderId="5322" applyNumberFormat="0" applyFill="0" applyAlignment="0" applyProtection="0"/>
    <xf numFmtId="232"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0" fontId="35" fillId="0" borderId="5323">
      <alignment vertical="center"/>
      <protection locked="0"/>
    </xf>
    <xf numFmtId="232" fontId="35" fillId="0" borderId="5323">
      <alignment horizontal="right" vertical="center"/>
      <protection locked="0"/>
    </xf>
    <xf numFmtId="237" fontId="35" fillId="0" borderId="5323">
      <alignment horizontal="right" vertical="center"/>
      <protection locked="0"/>
    </xf>
    <xf numFmtId="233"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0" fontId="103" fillId="38" borderId="5324"/>
    <xf numFmtId="244" fontId="85" fillId="0" borderId="5325"/>
    <xf numFmtId="274" fontId="35" fillId="0" borderId="5326"/>
    <xf numFmtId="0" fontId="85" fillId="0" borderId="5327"/>
    <xf numFmtId="237"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103" fillId="38" borderId="5360"/>
    <xf numFmtId="244" fontId="85" fillId="0" borderId="5361"/>
    <xf numFmtId="232" fontId="35" fillId="0" borderId="5359">
      <alignment horizontal="center" vertical="center"/>
      <protection locked="0"/>
    </xf>
    <xf numFmtId="235" fontId="35" fillId="0" borderId="5359">
      <alignment horizontal="center" vertical="center"/>
      <protection locked="0"/>
    </xf>
    <xf numFmtId="311" fontId="219" fillId="0" borderId="5318" applyBorder="0">
      <protection locked="0"/>
    </xf>
    <xf numFmtId="0" fontId="103" fillId="38" borderId="5360"/>
    <xf numFmtId="233" fontId="35" fillId="0" borderId="5347">
      <alignment horizontal="right" vertical="center"/>
      <protection locked="0"/>
    </xf>
    <xf numFmtId="235" fontId="35" fillId="0" borderId="5347">
      <alignment horizontal="right" vertical="center"/>
      <protection locked="0"/>
    </xf>
    <xf numFmtId="0" fontId="103" fillId="38" borderId="5348"/>
    <xf numFmtId="236" fontId="35" fillId="0" borderId="5335">
      <alignment horizontal="right" vertical="center"/>
      <protection locked="0"/>
    </xf>
    <xf numFmtId="0" fontId="85" fillId="0" borderId="5351"/>
    <xf numFmtId="4" fontId="27" fillId="19" borderId="5328" applyNumberFormat="0" applyProtection="0">
      <alignment horizontal="left" vertical="center" indent="1"/>
    </xf>
    <xf numFmtId="234" fontId="35" fillId="0" borderId="5347">
      <alignment horizontal="center" vertical="center"/>
      <protection locked="0"/>
    </xf>
    <xf numFmtId="0" fontId="35" fillId="0" borderId="5347">
      <alignment vertical="center"/>
      <protection locked="0"/>
    </xf>
    <xf numFmtId="244" fontId="85" fillId="0" borderId="5361"/>
    <xf numFmtId="233" fontId="35" fillId="0" borderId="5347">
      <alignment horizontal="right" vertical="center"/>
      <protection locked="0"/>
    </xf>
    <xf numFmtId="15" fontId="35" fillId="0" borderId="5347">
      <alignment horizontal="center" vertical="center"/>
      <protection locked="0"/>
    </xf>
    <xf numFmtId="0" fontId="95" fillId="0" borderId="5322" applyNumberFormat="0" applyFill="0" applyAlignment="0" applyProtection="0"/>
    <xf numFmtId="232"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0" fontId="35" fillId="0" borderId="5323">
      <alignment vertical="center"/>
      <protection locked="0"/>
    </xf>
    <xf numFmtId="232" fontId="35" fillId="0" borderId="5323">
      <alignment horizontal="right" vertical="center"/>
      <protection locked="0"/>
    </xf>
    <xf numFmtId="237" fontId="35" fillId="0" borderId="5323">
      <alignment horizontal="right" vertical="center"/>
      <protection locked="0"/>
    </xf>
    <xf numFmtId="233"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0" fontId="103" fillId="38" borderId="5324"/>
    <xf numFmtId="232" fontId="35" fillId="0" borderId="5359">
      <alignment horizontal="right" vertical="center"/>
      <protection locked="0"/>
    </xf>
    <xf numFmtId="274" fontId="35" fillId="0" borderId="5362"/>
    <xf numFmtId="274" fontId="35" fillId="0" borderId="5326"/>
    <xf numFmtId="0" fontId="85" fillId="0" borderId="5327"/>
    <xf numFmtId="0" fontId="148" fillId="0" borderId="5320" applyNumberFormat="0" applyAlignment="0" applyProtection="0">
      <alignment horizontal="left" vertical="center"/>
    </xf>
    <xf numFmtId="323" fontId="3" fillId="23" borderId="5319" applyFill="0" applyBorder="0" applyAlignment="0">
      <alignment horizontal="centerContinuous"/>
    </xf>
    <xf numFmtId="311" fontId="219" fillId="0" borderId="5318" applyBorder="0">
      <protection locked="0"/>
    </xf>
    <xf numFmtId="0" fontId="85" fillId="0" borderId="5363"/>
    <xf numFmtId="0" fontId="95" fillId="0" borderId="5358" applyNumberFormat="0" applyFill="0" applyAlignment="0" applyProtection="0"/>
    <xf numFmtId="237" fontId="35" fillId="0" borderId="5359">
      <alignment horizontal="right" vertical="center"/>
      <protection locked="0"/>
    </xf>
    <xf numFmtId="311" fontId="219" fillId="0" borderId="5330" applyBorder="0">
      <protection locked="0"/>
    </xf>
    <xf numFmtId="244" fontId="85" fillId="0" borderId="5349"/>
    <xf numFmtId="234" fontId="35" fillId="0" borderId="5347">
      <alignment horizontal="center" vertical="center"/>
      <protection locked="0"/>
    </xf>
    <xf numFmtId="4" fontId="27" fillId="19" borderId="5340" applyNumberFormat="0" applyProtection="0">
      <alignment horizontal="left" vertical="center" indent="1"/>
    </xf>
    <xf numFmtId="0" fontId="95" fillId="0" borderId="5358" applyNumberFormat="0" applyFill="0" applyAlignment="0" applyProtection="0"/>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0" fontId="26" fillId="0" borderId="5333" applyFill="0"/>
    <xf numFmtId="274" fontId="35" fillId="0" borderId="5338"/>
    <xf numFmtId="0" fontId="85" fillId="0" borderId="5339"/>
    <xf numFmtId="0" fontId="148" fillId="0" borderId="5332" applyNumberFormat="0" applyAlignment="0" applyProtection="0">
      <alignment horizontal="left" vertical="center"/>
    </xf>
    <xf numFmtId="323" fontId="3" fillId="23" borderId="5331" applyFill="0" applyBorder="0" applyAlignment="0">
      <alignment horizontal="centerContinuous"/>
    </xf>
    <xf numFmtId="311" fontId="219" fillId="0" borderId="5330" applyBorder="0">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4" fontId="85" fillId="0" borderId="5349"/>
    <xf numFmtId="274" fontId="35" fillId="0" borderId="5350"/>
    <xf numFmtId="0" fontId="85" fillId="0" borderId="5351"/>
    <xf numFmtId="0" fontId="148" fillId="0" borderId="5356" applyNumberFormat="0" applyAlignment="0" applyProtection="0">
      <alignment horizontal="left" vertical="center"/>
    </xf>
    <xf numFmtId="311" fontId="219" fillId="0" borderId="5354" applyBorder="0">
      <protection locked="0"/>
    </xf>
    <xf numFmtId="4" fontId="27" fillId="19" borderId="5364" applyNumberFormat="0" applyProtection="0">
      <alignment horizontal="left" vertical="center" indent="1"/>
    </xf>
    <xf numFmtId="311" fontId="219" fillId="0" borderId="5342" applyBorder="0">
      <protection locked="0"/>
    </xf>
    <xf numFmtId="274" fontId="35" fillId="0" borderId="5362"/>
    <xf numFmtId="232" fontId="35" fillId="0" borderId="5347">
      <alignment horizontal="right" vertical="center"/>
      <protection locked="0"/>
    </xf>
    <xf numFmtId="4" fontId="27" fillId="19" borderId="5352" applyNumberFormat="0" applyProtection="0">
      <alignment horizontal="left" vertical="center" indent="1"/>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0" fontId="26" fillId="0" borderId="5345" applyFill="0"/>
    <xf numFmtId="274" fontId="35" fillId="0" borderId="5350"/>
    <xf numFmtId="0" fontId="85" fillId="0" borderId="5351"/>
    <xf numFmtId="0" fontId="148" fillId="0" borderId="5344" applyNumberFormat="0" applyAlignment="0" applyProtection="0">
      <alignment horizontal="left" vertical="center"/>
    </xf>
    <xf numFmtId="323" fontId="3" fillId="23" borderId="5343" applyFill="0" applyBorder="0" applyAlignment="0">
      <alignment horizontal="centerContinuous"/>
    </xf>
    <xf numFmtId="311" fontId="219" fillId="0" borderId="5342" applyBorder="0">
      <protection locked="0"/>
    </xf>
    <xf numFmtId="4" fontId="27" fillId="19" borderId="5364" applyNumberFormat="0" applyProtection="0">
      <alignment horizontal="left" vertical="center" indent="1"/>
    </xf>
    <xf numFmtId="311" fontId="219" fillId="0" borderId="5342" applyBorder="0">
      <protection locked="0"/>
    </xf>
    <xf numFmtId="4" fontId="27" fillId="19" borderId="5352" applyNumberFormat="0" applyProtection="0">
      <alignment horizontal="left" vertical="center" indent="1"/>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74" fontId="35" fillId="0" borderId="5350"/>
    <xf numFmtId="0" fontId="85" fillId="0" borderId="5351"/>
    <xf numFmtId="311" fontId="219" fillId="0" borderId="5342" applyBorder="0">
      <protection locked="0"/>
    </xf>
    <xf numFmtId="274" fontId="35" fillId="0" borderId="5362"/>
    <xf numFmtId="311"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7"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74" fontId="35" fillId="0" borderId="5362"/>
    <xf numFmtId="0" fontId="85" fillId="0" borderId="5363"/>
    <xf numFmtId="0" fontId="148" fillId="0" borderId="5356" applyNumberFormat="0" applyAlignment="0" applyProtection="0">
      <alignment horizontal="left" vertical="center"/>
    </xf>
    <xf numFmtId="323" fontId="3" fillId="23" borderId="5355" applyFill="0" applyBorder="0" applyAlignment="0">
      <alignment horizontal="centerContinuous"/>
    </xf>
    <xf numFmtId="311" fontId="219" fillId="0" borderId="5354" applyBorder="0">
      <protection locked="0"/>
    </xf>
    <xf numFmtId="311"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7"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40" fontId="26" fillId="0" borderId="5357" applyFill="0"/>
    <xf numFmtId="274" fontId="35" fillId="0" borderId="5362"/>
    <xf numFmtId="0" fontId="85" fillId="0" borderId="5363"/>
    <xf numFmtId="0" fontId="148" fillId="0" borderId="5356" applyNumberFormat="0" applyAlignment="0" applyProtection="0">
      <alignment horizontal="left" vertical="center"/>
    </xf>
    <xf numFmtId="323" fontId="3" fillId="23" borderId="5355" applyFill="0" applyBorder="0" applyAlignment="0">
      <alignment horizontal="centerContinuous"/>
    </xf>
    <xf numFmtId="311" fontId="219" fillId="0" borderId="5354" applyBorder="0">
      <protection locked="0"/>
    </xf>
    <xf numFmtId="1" fontId="3" fillId="1" borderId="5485">
      <protection locked="0"/>
    </xf>
    <xf numFmtId="0" fontId="118" fillId="21" borderId="4793"/>
    <xf numFmtId="274" fontId="35" fillId="0" borderId="5422"/>
    <xf numFmtId="240" fontId="26" fillId="0" borderId="5417" applyFill="0"/>
    <xf numFmtId="49" fontId="100" fillId="47" borderId="4793">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489" applyFill="0"/>
    <xf numFmtId="244" fontId="85" fillId="0" borderId="5373"/>
    <xf numFmtId="0" fontId="104" fillId="43" borderId="4793" applyProtection="0"/>
    <xf numFmtId="0" fontId="103" fillId="38" borderId="5468"/>
    <xf numFmtId="0" fontId="103" fillId="38" borderId="5372"/>
    <xf numFmtId="236" fontId="35" fillId="0" borderId="5419">
      <alignment horizontal="center" vertical="center"/>
      <protection locked="0"/>
    </xf>
    <xf numFmtId="235" fontId="35" fillId="0" borderId="5419">
      <alignment horizontal="center" vertical="center"/>
      <protection locked="0"/>
    </xf>
    <xf numFmtId="15" fontId="35" fillId="0" borderId="5419">
      <alignment horizontal="center" vertical="center"/>
      <protection locked="0"/>
    </xf>
    <xf numFmtId="0" fontId="95" fillId="0" borderId="5418" applyNumberFormat="0" applyFill="0" applyAlignment="0" applyProtection="0"/>
    <xf numFmtId="0" fontId="104" fillId="43" borderId="4494" applyProtection="0"/>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235" fontId="35" fillId="0" borderId="5467">
      <alignment horizontal="right" vertical="center"/>
      <protection locked="0"/>
    </xf>
    <xf numFmtId="233" fontId="35" fillId="0" borderId="5467">
      <alignment horizontal="right" vertical="center"/>
      <protection locked="0"/>
    </xf>
    <xf numFmtId="232" fontId="35" fillId="0" borderId="5467">
      <alignment horizontal="right" vertical="center"/>
      <protection locked="0"/>
    </xf>
    <xf numFmtId="233" fontId="35" fillId="0" borderId="5467">
      <alignment horizontal="center" vertical="center"/>
      <protection locked="0"/>
    </xf>
    <xf numFmtId="244" fontId="85" fillId="0" borderId="5480"/>
    <xf numFmtId="233" fontId="35" fillId="0" borderId="5478">
      <alignment horizontal="center" vertical="center"/>
      <protection locked="0"/>
    </xf>
    <xf numFmtId="233" fontId="35" fillId="0" borderId="5395">
      <alignment horizontal="right" vertical="center"/>
      <protection locked="0"/>
    </xf>
    <xf numFmtId="236" fontId="35" fillId="0" borderId="5395">
      <alignment horizontal="center" vertical="center"/>
      <protection locked="0"/>
    </xf>
    <xf numFmtId="15" fontId="35" fillId="0" borderId="5395">
      <alignment horizontal="center" vertical="center"/>
      <protection locked="0"/>
    </xf>
    <xf numFmtId="232" fontId="35" fillId="0" borderId="547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793" applyFont="0" applyAlignment="0" applyProtection="0"/>
    <xf numFmtId="0" fontId="88" fillId="0" borderId="4841"/>
    <xf numFmtId="0" fontId="95" fillId="0" borderId="5477" applyNumberFormat="0" applyFill="0" applyAlignment="0" applyProtection="0"/>
    <xf numFmtId="233"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3" fontId="35" fillId="0" borderId="5478">
      <alignment horizontal="right" vertical="center"/>
      <protection locked="0"/>
    </xf>
    <xf numFmtId="236"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6" fontId="35" fillId="0" borderId="5455">
      <alignment horizontal="right" vertical="center"/>
      <protection locked="0"/>
    </xf>
    <xf numFmtId="234" fontId="35" fillId="0" borderId="5478">
      <alignment horizontal="center" vertical="center"/>
      <protection locked="0"/>
    </xf>
    <xf numFmtId="235" fontId="35" fillId="0" borderId="5478">
      <alignment horizontal="center"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6" fontId="35" fillId="0" borderId="5478">
      <alignment horizontal="right" vertical="center"/>
      <protection locked="0"/>
    </xf>
    <xf numFmtId="0" fontId="95" fillId="0" borderId="5430" applyNumberFormat="0" applyFill="0" applyAlignment="0" applyProtection="0"/>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7"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240" fontId="26" fillId="0" borderId="5501" applyFill="0"/>
    <xf numFmtId="3" fontId="79" fillId="10" borderId="4494" applyFont="0" applyAlignment="0" applyProtection="0"/>
    <xf numFmtId="244" fontId="85" fillId="0" borderId="5433"/>
    <xf numFmtId="270" fontId="115" fillId="46" borderId="4800">
      <protection hidden="1"/>
    </xf>
    <xf numFmtId="240" fontId="26" fillId="0" borderId="5465" applyFill="0"/>
    <xf numFmtId="0" fontId="35" fillId="0" borderId="4800" applyNumberFormat="0" applyFill="0" applyAlignment="0" applyProtection="0"/>
    <xf numFmtId="0" fontId="95" fillId="0" borderId="5406" applyNumberFormat="0" applyFill="0" applyAlignment="0" applyProtection="0"/>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3" fontId="35" fillId="0" borderId="5407">
      <alignment horizontal="right" vertical="center"/>
      <protection locked="0"/>
    </xf>
    <xf numFmtId="235" fontId="35" fillId="0" borderId="5407">
      <alignment horizontal="right"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408"/>
    <xf numFmtId="8" fontId="141" fillId="0" borderId="4808">
      <protection locked="0"/>
    </xf>
    <xf numFmtId="0" fontId="103" fillId="38" borderId="5384"/>
    <xf numFmtId="0" fontId="104" fillId="43" borderId="4494" applyProtection="0"/>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6" fontId="35" fillId="0" borderId="5383">
      <alignment horizontal="center"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44" fontId="85" fillId="0" borderId="5385"/>
    <xf numFmtId="0" fontId="85" fillId="0" borderId="5482"/>
    <xf numFmtId="0" fontId="148" fillId="0" borderId="5500" applyNumberFormat="0" applyAlignment="0" applyProtection="0">
      <alignment horizontal="left" vertical="center"/>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84"/>
    <xf numFmtId="240" fontId="26" fillId="0" borderId="5429" applyFill="0"/>
    <xf numFmtId="274" fontId="35" fillId="0" borderId="5434"/>
    <xf numFmtId="0" fontId="103" fillId="38" borderId="5372"/>
    <xf numFmtId="244" fontId="85" fillId="0" borderId="5385"/>
    <xf numFmtId="0" fontId="148" fillId="0" borderId="5475" applyNumberFormat="0" applyAlignment="0" applyProtection="0">
      <alignment horizontal="left" vertical="center"/>
    </xf>
    <xf numFmtId="244" fontId="85" fillId="0" borderId="5373"/>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459"/>
    <xf numFmtId="9" fontId="36" fillId="71" borderId="4793" applyProtection="0">
      <alignment horizontal="right"/>
      <protection locked="0"/>
    </xf>
    <xf numFmtId="0" fontId="59" fillId="74" borderId="4820">
      <alignment horizontal="left" vertical="center" wrapText="1"/>
    </xf>
    <xf numFmtId="15" fontId="35" fillId="0" borderId="5491">
      <alignment horizontal="center" vertical="center"/>
      <protection locked="0"/>
    </xf>
    <xf numFmtId="233"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0" fontId="35" fillId="0" borderId="5491">
      <alignment vertical="center"/>
      <protection locked="0"/>
    </xf>
    <xf numFmtId="234" fontId="35" fillId="0" borderId="5491">
      <alignment horizontal="right" vertical="center"/>
      <protection locked="0"/>
    </xf>
    <xf numFmtId="232" fontId="35" fillId="0" borderId="5504">
      <alignment horizontal="center" vertical="center"/>
      <protection locked="0"/>
    </xf>
    <xf numFmtId="236" fontId="35" fillId="0" borderId="5504">
      <alignment horizontal="center" vertical="center"/>
      <protection locked="0"/>
    </xf>
    <xf numFmtId="0" fontId="35" fillId="0" borderId="5478">
      <alignment vertical="center"/>
      <protection locked="0"/>
    </xf>
    <xf numFmtId="236" fontId="35" fillId="0" borderId="5478">
      <alignment horizontal="right" vertical="center"/>
      <protection locked="0"/>
    </xf>
    <xf numFmtId="49" fontId="100" fillId="41" borderId="4793">
      <alignment horizontal="center"/>
    </xf>
    <xf numFmtId="0" fontId="103" fillId="38" borderId="5479"/>
    <xf numFmtId="0" fontId="104" fillId="43" borderId="4793" applyProtection="0"/>
    <xf numFmtId="0" fontId="85" fillId="0" borderId="5435"/>
    <xf numFmtId="309" fontId="156" fillId="6" borderId="4793"/>
    <xf numFmtId="8" fontId="141" fillId="0" borderId="4808">
      <protection locked="0"/>
    </xf>
    <xf numFmtId="0" fontId="148" fillId="0" borderId="5452" applyNumberFormat="0" applyAlignment="0" applyProtection="0">
      <alignment horizontal="left" vertical="center"/>
    </xf>
    <xf numFmtId="0" fontId="85" fillId="0" borderId="5482"/>
    <xf numFmtId="240" fontId="26" fillId="0" borderId="5381" applyFill="0"/>
    <xf numFmtId="274" fontId="35" fillId="0" borderId="5386"/>
    <xf numFmtId="311" fontId="219" fillId="0" borderId="5484" applyBorder="0">
      <protection locked="0"/>
    </xf>
    <xf numFmtId="4" fontId="27" fillId="19" borderId="5483" applyNumberFormat="0" applyProtection="0">
      <alignment horizontal="left" vertical="center" indent="1"/>
    </xf>
    <xf numFmtId="0" fontId="95" fillId="0" borderId="5477" applyNumberFormat="0" applyFill="0" applyAlignment="0" applyProtection="0"/>
    <xf numFmtId="15" fontId="35" fillId="0" borderId="5478">
      <alignment horizontal="center" vertical="center"/>
      <protection locked="0"/>
    </xf>
    <xf numFmtId="233"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3" fontId="35" fillId="0" borderId="5478">
      <alignment horizontal="right" vertical="center"/>
      <protection locked="0"/>
    </xf>
    <xf numFmtId="235" fontId="35" fillId="0" borderId="5478">
      <alignment horizontal="right" vertical="center"/>
      <protection locked="0"/>
    </xf>
    <xf numFmtId="240" fontId="26" fillId="0" borderId="5321" applyFill="0"/>
    <xf numFmtId="274" fontId="35" fillId="0" borderId="5374"/>
    <xf numFmtId="0" fontId="103" fillId="38" borderId="5479"/>
    <xf numFmtId="244" fontId="85" fillId="0" borderId="5480"/>
    <xf numFmtId="274" fontId="35" fillId="0" borderId="5481"/>
    <xf numFmtId="0" fontId="85" fillId="0" borderId="5482"/>
    <xf numFmtId="0" fontId="63" fillId="0" borderId="4793">
      <alignment horizontal="centerContinuous"/>
    </xf>
    <xf numFmtId="0" fontId="85" fillId="0" borderId="5508"/>
    <xf numFmtId="0" fontId="92" fillId="0" borderId="4800" applyNumberFormat="0" applyFill="0" applyBorder="0" applyAlignment="0" applyProtection="0"/>
    <xf numFmtId="232" fontId="35" fillId="0" borderId="5478">
      <alignment horizontal="center" vertical="center"/>
      <protection locked="0"/>
    </xf>
    <xf numFmtId="234" fontId="35" fillId="0" borderId="5478">
      <alignment horizontal="center" vertical="center"/>
      <protection locked="0"/>
    </xf>
    <xf numFmtId="237" fontId="35" fillId="0" borderId="5478">
      <alignment horizontal="right" vertical="center"/>
      <protection locked="0"/>
    </xf>
    <xf numFmtId="0" fontId="85" fillId="0" borderId="5411"/>
    <xf numFmtId="168" fontId="3" fillId="8" borderId="4793" applyNumberFormat="0" applyFont="0" applyBorder="0" applyAlignment="0" applyProtection="0"/>
    <xf numFmtId="323" fontId="3" fillId="23" borderId="5427" applyFill="0" applyBorder="0" applyAlignment="0">
      <alignment horizontal="centerContinuous"/>
    </xf>
    <xf numFmtId="0" fontId="85" fillId="0" borderId="5482"/>
    <xf numFmtId="0" fontId="35" fillId="0" borderId="5467">
      <alignment vertical="center"/>
      <protection locked="0"/>
    </xf>
    <xf numFmtId="234" fontId="35" fillId="0" borderId="5478">
      <alignment horizontal="right" vertical="center"/>
      <protection locked="0"/>
    </xf>
    <xf numFmtId="274" fontId="35" fillId="0" borderId="5470"/>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5491">
      <alignment horizontal="right" vertical="center"/>
      <protection locked="0"/>
    </xf>
    <xf numFmtId="309" fontId="156" fillId="6" borderId="4494"/>
    <xf numFmtId="175" fontId="3" fillId="9" borderId="4841" applyNumberFormat="0" applyFont="0" applyBorder="0" applyAlignment="0">
      <alignment horizontal="centerContinuous"/>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0" fontId="35" fillId="0" borderId="5467">
      <alignment vertical="center"/>
      <protection locked="0"/>
    </xf>
    <xf numFmtId="237" fontId="35" fillId="0" borderId="5467">
      <alignment horizontal="right" vertical="center"/>
      <protection locked="0"/>
    </xf>
    <xf numFmtId="0" fontId="85" fillId="0" borderId="5387"/>
    <xf numFmtId="237"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311" fontId="219" fillId="0" borderId="5426" applyBorder="0">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323" fontId="3" fillId="23" borderId="5403" applyFill="0" applyBorder="0" applyAlignment="0">
      <alignment horizontal="centerContinuous"/>
    </xf>
    <xf numFmtId="233" fontId="35" fillId="0" borderId="5455">
      <alignment horizontal="right" vertical="center"/>
      <protection locked="0"/>
    </xf>
    <xf numFmtId="234" fontId="35" fillId="0" borderId="5455">
      <alignment horizontal="right" vertical="center"/>
      <protection locked="0"/>
    </xf>
    <xf numFmtId="1" fontId="3" fillId="1" borderId="5425">
      <protection locked="0"/>
    </xf>
    <xf numFmtId="244" fontId="85" fillId="0" borderId="5457"/>
    <xf numFmtId="311" fontId="219" fillId="0" borderId="5450" applyBorder="0">
      <protection locked="0"/>
    </xf>
    <xf numFmtId="0" fontId="63" fillId="0" borderId="4494">
      <alignment horizontal="centerContinuous"/>
    </xf>
    <xf numFmtId="0" fontId="18" fillId="0" borderId="4800" applyNumberFormat="0" applyFill="0" applyBorder="0" applyAlignment="0" applyProtection="0"/>
    <xf numFmtId="234"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4" fontId="35" fillId="0" borderId="5455">
      <alignment horizontal="right" vertical="center"/>
      <protection locked="0"/>
    </xf>
    <xf numFmtId="0" fontId="103" fillId="38" borderId="5456"/>
    <xf numFmtId="244" fontId="85" fillId="0" borderId="5480"/>
    <xf numFmtId="202" fontId="115" fillId="18" borderId="4800">
      <alignment horizontal="right"/>
      <protection hidden="1"/>
    </xf>
    <xf numFmtId="0" fontId="85" fillId="0" borderId="5387"/>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459"/>
    <xf numFmtId="236" fontId="35" fillId="0" borderId="5491">
      <alignment horizontal="center" vertical="center"/>
      <protection locked="0"/>
    </xf>
    <xf numFmtId="232" fontId="35" fillId="0" borderId="5491">
      <alignment horizontal="right" vertical="center"/>
      <protection locked="0"/>
    </xf>
    <xf numFmtId="175" fontId="46" fillId="0" borderId="4793"/>
    <xf numFmtId="234" fontId="35" fillId="0" borderId="5478">
      <alignment horizontal="center" vertical="center"/>
      <protection locked="0"/>
    </xf>
    <xf numFmtId="4" fontId="27" fillId="19" borderId="5472" applyNumberFormat="0" applyProtection="0">
      <alignment horizontal="left" vertical="center" indent="1"/>
    </xf>
    <xf numFmtId="311" fontId="219" fillId="0" borderId="5450" applyBorder="0">
      <protection locked="0"/>
    </xf>
    <xf numFmtId="232" fontId="35" fillId="0" borderId="5467">
      <alignment horizontal="center" vertical="center"/>
      <protection locked="0"/>
    </xf>
    <xf numFmtId="9" fontId="36" fillId="71" borderId="4494" applyProtection="0">
      <alignment horizontal="right"/>
      <protection locked="0"/>
    </xf>
    <xf numFmtId="4" fontId="27" fillId="19" borderId="5436" applyNumberFormat="0" applyProtection="0">
      <alignment horizontal="left" vertical="center" indent="1"/>
    </xf>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1" fontId="3" fillId="1" borderId="5401">
      <protection locked="0"/>
    </xf>
    <xf numFmtId="235" fontId="35" fillId="0" borderId="5431">
      <alignment horizontal="center" vertical="center"/>
      <protection locked="0"/>
    </xf>
    <xf numFmtId="0" fontId="103" fillId="38" borderId="5432"/>
    <xf numFmtId="274" fontId="35" fillId="0" borderId="5434"/>
    <xf numFmtId="0" fontId="85" fillId="0" borderId="5435"/>
    <xf numFmtId="234" fontId="35" fillId="0" borderId="5478">
      <alignment horizontal="center" vertical="center"/>
      <protection locked="0"/>
    </xf>
    <xf numFmtId="0" fontId="85" fillId="0" borderId="5471"/>
    <xf numFmtId="237" fontId="35" fillId="0" borderId="5455">
      <alignment horizontal="right" vertical="center"/>
      <protection locked="0"/>
    </xf>
    <xf numFmtId="0" fontId="95" fillId="0" borderId="5430" applyNumberFormat="0" applyFill="0" applyAlignment="0" applyProtection="0"/>
    <xf numFmtId="0" fontId="85" fillId="0" borderId="5375"/>
    <xf numFmtId="232" fontId="35" fillId="0" borderId="5431">
      <alignment horizontal="center" vertical="center"/>
      <protection locked="0"/>
    </xf>
    <xf numFmtId="233" fontId="35" fillId="0" borderId="5431">
      <alignment horizontal="center" vertical="center"/>
      <protection locked="0"/>
    </xf>
    <xf numFmtId="235"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74" fontId="35" fillId="0" borderId="5458"/>
    <xf numFmtId="274" fontId="35" fillId="0" borderId="5434"/>
    <xf numFmtId="0" fontId="85" fillId="0" borderId="5435"/>
    <xf numFmtId="49" fontId="253" fillId="47" borderId="4494">
      <alignment horizontal="center"/>
    </xf>
    <xf numFmtId="0" fontId="85" fillId="0" borderId="5471"/>
    <xf numFmtId="15" fontId="35" fillId="0" borderId="5467">
      <alignment horizontal="center" vertical="center"/>
      <protection locked="0"/>
    </xf>
    <xf numFmtId="4" fontId="27" fillId="19" borderId="5442" applyNumberFormat="0" applyProtection="0">
      <alignment horizontal="left" vertical="center" indent="1"/>
    </xf>
    <xf numFmtId="236" fontId="35" fillId="0" borderId="5491">
      <alignment horizontal="center" vertical="center"/>
      <protection locked="0"/>
    </xf>
    <xf numFmtId="323" fontId="3" fillId="23" borderId="5379" applyFill="0" applyBorder="0" applyAlignment="0">
      <alignment horizontal="centerContinuous"/>
    </xf>
    <xf numFmtId="232" fontId="35" fillId="0" borderId="5395">
      <alignment horizontal="right" vertical="center"/>
      <protection locked="0"/>
    </xf>
    <xf numFmtId="236" fontId="35" fillId="0" borderId="5407">
      <alignment horizontal="center" vertical="center"/>
      <protection locked="0"/>
    </xf>
    <xf numFmtId="0" fontId="35" fillId="0" borderId="5407">
      <alignment vertical="center"/>
      <protection locked="0"/>
    </xf>
    <xf numFmtId="237" fontId="35" fillId="0" borderId="5407">
      <alignment horizontal="right" vertical="center"/>
      <protection locked="0"/>
    </xf>
    <xf numFmtId="233"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5411"/>
    <xf numFmtId="234" fontId="35" fillId="0" borderId="5431">
      <alignment horizontal="center" vertical="center"/>
      <protection locked="0"/>
    </xf>
    <xf numFmtId="244" fontId="85" fillId="0" borderId="5469"/>
    <xf numFmtId="237" fontId="35" fillId="0" borderId="5478">
      <alignment horizontal="right" vertical="center"/>
      <protection locked="0"/>
    </xf>
    <xf numFmtId="234" fontId="35" fillId="0" borderId="546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406" applyNumberFormat="0" applyFill="0" applyAlignment="0" applyProtection="0"/>
    <xf numFmtId="15" fontId="35" fillId="0" borderId="5407">
      <alignment horizontal="center" vertical="center"/>
      <protection locked="0"/>
    </xf>
    <xf numFmtId="233" fontId="35" fillId="0" borderId="5407">
      <alignment horizontal="center" vertical="center"/>
      <protection locked="0"/>
    </xf>
    <xf numFmtId="234"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7"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0" fontId="103" fillId="38" borderId="5408"/>
    <xf numFmtId="0" fontId="148" fillId="0" borderId="5368" applyNumberFormat="0" applyAlignment="0" applyProtection="0">
      <alignment horizontal="left" vertical="center"/>
    </xf>
    <xf numFmtId="236" fontId="35" fillId="0" borderId="5467">
      <alignment horizontal="center" vertical="center"/>
      <protection locked="0"/>
    </xf>
    <xf numFmtId="233" fontId="35" fillId="0" borderId="5467">
      <alignment horizontal="center" vertical="center"/>
      <protection locked="0"/>
    </xf>
    <xf numFmtId="323" fontId="3" fillId="23" borderId="5451" applyFill="0" applyBorder="0" applyAlignment="0">
      <alignment horizontal="centerContinuous"/>
    </xf>
    <xf numFmtId="236" fontId="35" fillId="0" borderId="5467">
      <alignment horizontal="center" vertical="center"/>
      <protection locked="0"/>
    </xf>
    <xf numFmtId="237" fontId="35" fillId="0" borderId="5431">
      <alignment horizontal="right" vertical="center"/>
      <protection locked="0"/>
    </xf>
    <xf numFmtId="15" fontId="35" fillId="0" borderId="5467">
      <alignment horizontal="center" vertical="center"/>
      <protection locked="0"/>
    </xf>
    <xf numFmtId="4" fontId="27" fillId="19" borderId="5483" applyNumberFormat="0" applyProtection="0">
      <alignment horizontal="left" vertical="center" indent="1"/>
    </xf>
    <xf numFmtId="0" fontId="103" fillId="38" borderId="5445"/>
    <xf numFmtId="323" fontId="3" fillId="23" borderId="5367" applyFill="0" applyBorder="0" applyAlignment="0">
      <alignment horizontal="centerContinuous"/>
    </xf>
    <xf numFmtId="235" fontId="35" fillId="0" borderId="5395">
      <alignment horizontal="right" vertical="center"/>
      <protection locked="0"/>
    </xf>
    <xf numFmtId="237" fontId="35" fillId="0" borderId="5504">
      <alignment horizontal="right" vertical="center"/>
      <protection locked="0"/>
    </xf>
    <xf numFmtId="232" fontId="35" fillId="0" borderId="5478">
      <alignment horizontal="right" vertical="center"/>
      <protection locked="0"/>
    </xf>
    <xf numFmtId="232" fontId="35" fillId="0" borderId="5467">
      <alignment horizontal="right" vertical="center"/>
      <protection locked="0"/>
    </xf>
    <xf numFmtId="232" fontId="35" fillId="0" borderId="5478">
      <alignment horizontal="center" vertical="center"/>
      <protection locked="0"/>
    </xf>
    <xf numFmtId="311" fontId="219" fillId="0" borderId="5378" applyBorder="0">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6" fontId="35" fillId="0" borderId="5383">
      <alignment horizontal="center" vertical="center"/>
      <protection locked="0"/>
    </xf>
    <xf numFmtId="232" fontId="35" fillId="0" borderId="5383">
      <alignment horizontal="right" vertical="center"/>
      <protection locked="0"/>
    </xf>
    <xf numFmtId="237"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1" fontId="3" fillId="1" borderId="5377">
      <protection locked="0"/>
    </xf>
    <xf numFmtId="0" fontId="103" fillId="38" borderId="5384"/>
    <xf numFmtId="311" fontId="219" fillId="0" borderId="5378" applyBorder="0">
      <protection locked="0"/>
    </xf>
    <xf numFmtId="234" fontId="35" fillId="0" borderId="5504">
      <alignment horizontal="right" vertical="center"/>
      <protection locked="0"/>
    </xf>
    <xf numFmtId="232" fontId="35" fillId="0" borderId="5467">
      <alignment horizontal="right" vertical="center"/>
      <protection locked="0"/>
    </xf>
    <xf numFmtId="234" fontId="35" fillId="0" borderId="5478">
      <alignment horizontal="center" vertical="center"/>
      <protection locked="0"/>
    </xf>
    <xf numFmtId="0" fontId="88" fillId="0" borderId="4841"/>
    <xf numFmtId="237" fontId="35" fillId="0" borderId="5407">
      <alignment horizontal="right" vertical="center"/>
      <protection locked="0"/>
    </xf>
    <xf numFmtId="234" fontId="35" fillId="0" borderId="5407">
      <alignment horizontal="right" vertical="center"/>
      <protection locked="0"/>
    </xf>
    <xf numFmtId="236" fontId="35" fillId="0" borderId="5407">
      <alignment horizontal="right"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4" fontId="35" fillId="0" borderId="5383">
      <alignment horizontal="right" vertical="center"/>
      <protection locked="0"/>
    </xf>
    <xf numFmtId="0" fontId="103" fillId="38" borderId="5384"/>
    <xf numFmtId="244" fontId="85" fillId="0" borderId="5385"/>
    <xf numFmtId="274" fontId="35" fillId="0" borderId="5410"/>
    <xf numFmtId="4" fontId="27" fillId="19" borderId="5496" applyNumberFormat="0" applyProtection="0">
      <alignment horizontal="left" vertical="center" indent="1"/>
    </xf>
    <xf numFmtId="311" fontId="219" fillId="0" borderId="5484" applyBorder="0">
      <protection locked="0"/>
    </xf>
    <xf numFmtId="274" fontId="35" fillId="0" borderId="5386"/>
    <xf numFmtId="232" fontId="35" fillId="0" borderId="5478">
      <alignment horizontal="center" vertical="center"/>
      <protection locked="0"/>
    </xf>
    <xf numFmtId="233" fontId="35" fillId="0" borderId="5467">
      <alignment horizontal="center" vertical="center"/>
      <protection locked="0"/>
    </xf>
    <xf numFmtId="274" fontId="35" fillId="0" borderId="5481"/>
    <xf numFmtId="311" fontId="219" fillId="0" borderId="5462" applyBorder="0">
      <protection locked="0"/>
    </xf>
    <xf numFmtId="0" fontId="147" fillId="10" borderId="4793">
      <alignment horizontal="right"/>
    </xf>
    <xf numFmtId="235" fontId="35" fillId="0" borderId="5455">
      <alignment horizontal="right" vertical="center"/>
      <protection locked="0"/>
    </xf>
    <xf numFmtId="235" fontId="35" fillId="0" borderId="5467">
      <alignment horizontal="right" vertical="center"/>
      <protection locked="0"/>
    </xf>
    <xf numFmtId="233" fontId="35" fillId="0" borderId="5407">
      <alignment horizontal="center" vertical="center"/>
      <protection locked="0"/>
    </xf>
    <xf numFmtId="235" fontId="35" fillId="0" borderId="5431">
      <alignment horizontal="right" vertical="center"/>
      <protection locked="0"/>
    </xf>
    <xf numFmtId="8" fontId="141" fillId="0" borderId="4808">
      <protection locked="0"/>
    </xf>
    <xf numFmtId="0" fontId="95" fillId="0" borderId="5430" applyNumberFormat="0" applyFill="0" applyAlignment="0" applyProtection="0"/>
    <xf numFmtId="236" fontId="35" fillId="0" borderId="5444">
      <alignment horizontal="right" vertical="center"/>
      <protection locked="0"/>
    </xf>
    <xf numFmtId="0" fontId="35" fillId="0" borderId="5395">
      <alignment vertical="center"/>
      <protection locked="0"/>
    </xf>
    <xf numFmtId="232" fontId="35" fillId="0" borderId="5395">
      <alignment horizontal="center" vertical="center"/>
      <protection locked="0"/>
    </xf>
    <xf numFmtId="236" fontId="35" fillId="0" borderId="5395">
      <alignment horizontal="right" vertical="center"/>
      <protection locked="0"/>
    </xf>
    <xf numFmtId="4" fontId="27" fillId="19" borderId="5412" applyNumberFormat="0" applyProtection="0">
      <alignment horizontal="left" vertical="center" indent="1"/>
    </xf>
    <xf numFmtId="311" fontId="219" fillId="0" borderId="5366" applyBorder="0">
      <protection locked="0"/>
    </xf>
    <xf numFmtId="232" fontId="35" fillId="0" borderId="5407">
      <alignment horizontal="center" vertical="center"/>
      <protection locked="0"/>
    </xf>
    <xf numFmtId="236" fontId="35" fillId="0" borderId="5395">
      <alignment horizontal="center" vertical="center"/>
      <protection locked="0"/>
    </xf>
    <xf numFmtId="237" fontId="35" fillId="0" borderId="5491">
      <alignment horizontal="right" vertical="center"/>
      <protection locked="0"/>
    </xf>
    <xf numFmtId="202" fontId="115" fillId="18" borderId="4800">
      <alignment horizontal="right"/>
      <protection hidden="1"/>
    </xf>
    <xf numFmtId="1" fontId="3" fillId="1" borderId="5257">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244" fontId="85" fillId="0" borderId="5385"/>
    <xf numFmtId="274" fontId="35" fillId="0" borderId="5386"/>
    <xf numFmtId="0" fontId="148" fillId="0" borderId="4841">
      <alignment horizontal="left" vertical="center"/>
    </xf>
    <xf numFmtId="49" fontId="36" fillId="0" borderId="4813"/>
    <xf numFmtId="15" fontId="35" fillId="0" borderId="5455">
      <alignment horizontal="center" vertical="center"/>
      <protection locked="0"/>
    </xf>
    <xf numFmtId="0" fontId="85" fillId="0" borderId="5387"/>
    <xf numFmtId="0" fontId="92" fillId="0" borderId="4494" applyFill="0">
      <alignment horizontal="center" vertical="center"/>
    </xf>
    <xf numFmtId="311" fontId="219" fillId="0" borderId="5450" applyBorder="0">
      <protection locked="0"/>
    </xf>
    <xf numFmtId="311" fontId="219" fillId="0" borderId="5366" applyBorder="0">
      <protection locked="0"/>
    </xf>
    <xf numFmtId="240" fontId="26" fillId="0" borderId="5453" applyFill="0"/>
    <xf numFmtId="15" fontId="35" fillId="0" borderId="5478">
      <alignment horizontal="center" vertical="center"/>
      <protection locked="0"/>
    </xf>
    <xf numFmtId="232" fontId="35" fillId="0" borderId="5407">
      <alignment horizontal="right" vertical="center"/>
      <protection locked="0"/>
    </xf>
    <xf numFmtId="236" fontId="35" fillId="0" borderId="5383">
      <alignment horizontal="center" vertical="center"/>
      <protection locked="0"/>
    </xf>
    <xf numFmtId="237" fontId="35" fillId="0" borderId="5383">
      <alignment horizontal="right" vertical="center"/>
      <protection locked="0"/>
    </xf>
    <xf numFmtId="234" fontId="35" fillId="0" borderId="5383">
      <alignment horizontal="right" vertical="center"/>
      <protection locked="0"/>
    </xf>
    <xf numFmtId="244" fontId="85" fillId="0" borderId="5409"/>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244" fontId="85" fillId="0" borderId="5385"/>
    <xf numFmtId="0" fontId="85" fillId="0" borderId="5482"/>
    <xf numFmtId="323" fontId="3" fillId="23" borderId="5474" applyFill="0" applyBorder="0" applyAlignment="0">
      <alignment horizontal="centerContinuous"/>
    </xf>
    <xf numFmtId="274" fontId="35" fillId="0" borderId="5481"/>
    <xf numFmtId="274" fontId="35" fillId="0" borderId="5386"/>
    <xf numFmtId="271" fontId="115" fillId="18" borderId="4800">
      <alignment horizontal="right"/>
    </xf>
    <xf numFmtId="4" fontId="27" fillId="19" borderId="5472" applyNumberFormat="0" applyProtection="0">
      <alignment horizontal="left" vertical="center" indent="1"/>
    </xf>
    <xf numFmtId="235" fontId="35" fillId="0" borderId="5431">
      <alignment horizontal="right" vertical="center"/>
      <protection locked="0"/>
    </xf>
    <xf numFmtId="4" fontId="27" fillId="19" borderId="5460" applyNumberFormat="0" applyProtection="0">
      <alignment horizontal="left" vertical="center" indent="1"/>
    </xf>
    <xf numFmtId="232" fontId="35" fillId="0" borderId="5455">
      <alignment horizontal="right" vertical="center"/>
      <protection locked="0"/>
    </xf>
    <xf numFmtId="244" fontId="85" fillId="0" borderId="5385"/>
    <xf numFmtId="0" fontId="85" fillId="0" borderId="5387"/>
    <xf numFmtId="235" fontId="35" fillId="0" borderId="5491">
      <alignment horizontal="center" vertical="center"/>
      <protection locked="0"/>
    </xf>
    <xf numFmtId="4" fontId="27" fillId="19" borderId="5376" applyNumberFormat="0" applyProtection="0">
      <alignment horizontal="left" vertical="center" indent="1"/>
    </xf>
    <xf numFmtId="0" fontId="92" fillId="0" borderId="4800" applyNumberFormat="0" applyFill="0" applyBorder="0" applyAlignment="0" applyProtection="0"/>
    <xf numFmtId="0" fontId="35" fillId="0" borderId="5395">
      <alignment vertical="center"/>
      <protection locked="0"/>
    </xf>
    <xf numFmtId="0" fontId="63" fillId="0" borderId="4793">
      <alignment horizontal="centerContinuous"/>
    </xf>
    <xf numFmtId="311" fontId="219" fillId="0" borderId="5378" applyBorder="0">
      <protection locked="0"/>
    </xf>
    <xf numFmtId="234" fontId="35" fillId="0" borderId="5407">
      <alignment horizontal="right" vertical="center"/>
      <protection locked="0"/>
    </xf>
    <xf numFmtId="244" fontId="85" fillId="0" borderId="5409"/>
    <xf numFmtId="233" fontId="35" fillId="0" borderId="5478">
      <alignment horizontal="center" vertical="center"/>
      <protection locked="0"/>
    </xf>
    <xf numFmtId="10" fontId="3" fillId="64" borderId="4793" applyNumberFormat="0" applyBorder="0" applyAlignment="0" applyProtection="0"/>
    <xf numFmtId="233" fontId="35" fillId="0" borderId="5395">
      <alignment horizontal="center" vertical="center"/>
      <protection locked="0"/>
    </xf>
    <xf numFmtId="236" fontId="35" fillId="0" borderId="5407">
      <alignment horizontal="right" vertical="center"/>
      <protection locked="0"/>
    </xf>
    <xf numFmtId="0" fontId="103" fillId="38" borderId="5468"/>
    <xf numFmtId="0" fontId="103" fillId="38" borderId="5432"/>
    <xf numFmtId="4" fontId="27" fillId="19" borderId="5376" applyNumberFormat="0" applyProtection="0">
      <alignment horizontal="left" vertical="center" indent="1"/>
    </xf>
    <xf numFmtId="234" fontId="35" fillId="0" borderId="5383">
      <alignment horizontal="center" vertical="center"/>
      <protection locked="0"/>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4" fontId="85" fillId="0" borderId="5373"/>
    <xf numFmtId="274" fontId="35" fillId="0" borderId="5374"/>
    <xf numFmtId="0" fontId="115" fillId="18" borderId="4800" applyProtection="0">
      <alignment horizontal="right"/>
      <protection locked="0"/>
    </xf>
    <xf numFmtId="0" fontId="95" fillId="0" borderId="5430" applyNumberFormat="0" applyFill="0" applyAlignment="0" applyProtection="0"/>
    <xf numFmtId="0" fontId="85" fillId="0" borderId="5375"/>
    <xf numFmtId="244" fontId="85" fillId="0" borderId="5409"/>
    <xf numFmtId="311" fontId="219" fillId="0" borderId="5366" applyBorder="0">
      <protection locked="0"/>
    </xf>
    <xf numFmtId="4" fontId="27" fillId="19" borderId="5376" applyNumberFormat="0" applyProtection="0">
      <alignment horizontal="left" vertical="center" indent="1"/>
    </xf>
    <xf numFmtId="234" fontId="35" fillId="0" borderId="5478">
      <alignment horizontal="right" vertical="center"/>
      <protection locked="0"/>
    </xf>
    <xf numFmtId="244" fontId="85" fillId="0" borderId="5480"/>
    <xf numFmtId="0" fontId="91" fillId="0" borderId="4800" applyNumberFormat="0" applyFill="0" applyBorder="0" applyAlignment="0" applyProtection="0"/>
    <xf numFmtId="235" fontId="35" fillId="0" borderId="5478">
      <alignment horizontal="center" vertical="center"/>
      <protection locked="0"/>
    </xf>
    <xf numFmtId="232" fontId="35" fillId="0" borderId="5383">
      <alignment horizontal="right" vertical="center"/>
      <protection locked="0"/>
    </xf>
    <xf numFmtId="235" fontId="35" fillId="0" borderId="5383">
      <alignment horizontal="center" vertical="center"/>
      <protection locked="0"/>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4" fontId="85" fillId="0" borderId="5373"/>
    <xf numFmtId="244" fontId="85" fillId="0" borderId="5493"/>
    <xf numFmtId="237" fontId="35" fillId="0" borderId="5491">
      <alignment horizontal="right" vertical="center"/>
      <protection locked="0"/>
    </xf>
    <xf numFmtId="0" fontId="103" fillId="38" borderId="5492"/>
    <xf numFmtId="235" fontId="35" fillId="0" borderId="5478">
      <alignment horizontal="center" vertical="center"/>
      <protection locked="0"/>
    </xf>
    <xf numFmtId="274" fontId="35" fillId="0" borderId="5374"/>
    <xf numFmtId="236" fontId="35" fillId="0" borderId="5455">
      <alignment horizontal="right" vertical="center"/>
      <protection locked="0"/>
    </xf>
    <xf numFmtId="235" fontId="35" fillId="0" borderId="5455">
      <alignment horizontal="right" vertical="center"/>
      <protection locked="0"/>
    </xf>
    <xf numFmtId="0" fontId="85" fillId="0" borderId="5375"/>
    <xf numFmtId="15" fontId="35" fillId="0" borderId="5431">
      <alignment horizontal="center" vertical="center"/>
      <protection locked="0"/>
    </xf>
    <xf numFmtId="236" fontId="35" fillId="0" borderId="5431">
      <alignment horizontal="right" vertical="center"/>
      <protection locked="0"/>
    </xf>
    <xf numFmtId="0" fontId="148" fillId="0" borderId="5380" applyNumberFormat="0" applyAlignment="0" applyProtection="0">
      <alignment horizontal="left" vertical="center"/>
    </xf>
    <xf numFmtId="236" fontId="35" fillId="0" borderId="5478">
      <alignment horizontal="center" vertical="center"/>
      <protection locked="0"/>
    </xf>
    <xf numFmtId="234" fontId="35" fillId="0" borderId="5478">
      <alignment horizontal="right" vertical="center"/>
      <protection locked="0"/>
    </xf>
    <xf numFmtId="175" fontId="43" fillId="0" borderId="4494" applyBorder="0"/>
    <xf numFmtId="0" fontId="95" fillId="0" borderId="5466" applyNumberFormat="0" applyFill="0" applyAlignment="0" applyProtection="0"/>
    <xf numFmtId="232" fontId="35" fillId="0" borderId="5467">
      <alignment horizontal="center" vertical="center"/>
      <protection locked="0"/>
    </xf>
    <xf numFmtId="274" fontId="35" fillId="0" borderId="5410"/>
    <xf numFmtId="232" fontId="35" fillId="0" borderId="5407">
      <alignment horizontal="center" vertical="center"/>
      <protection locked="0"/>
    </xf>
    <xf numFmtId="235" fontId="35" fillId="0" borderId="5407">
      <alignment horizontal="center" vertical="center"/>
      <protection locked="0"/>
    </xf>
    <xf numFmtId="235" fontId="35" fillId="0" borderId="5383">
      <alignment horizontal="center" vertical="center"/>
      <protection locked="0"/>
    </xf>
    <xf numFmtId="0" fontId="35" fillId="0" borderId="5383">
      <alignment vertical="center"/>
      <protection locked="0"/>
    </xf>
    <xf numFmtId="236" fontId="35" fillId="0" borderId="5383">
      <alignment horizontal="right" vertical="center"/>
      <protection locked="0"/>
    </xf>
    <xf numFmtId="233" fontId="35" fillId="0" borderId="5383">
      <alignment horizontal="right" vertical="center"/>
      <protection locked="0"/>
    </xf>
    <xf numFmtId="235" fontId="35" fillId="0" borderId="5383">
      <alignment horizontal="right" vertical="center"/>
      <protection locked="0"/>
    </xf>
    <xf numFmtId="240" fontId="26" fillId="0" borderId="5405" applyFill="0"/>
    <xf numFmtId="236" fontId="35" fillId="0" borderId="5478">
      <alignment horizontal="center" vertical="center"/>
      <protection locked="0"/>
    </xf>
    <xf numFmtId="274" fontId="35" fillId="0" borderId="5458"/>
    <xf numFmtId="0" fontId="35" fillId="0" borderId="4494" applyFill="0">
      <alignment horizontal="center" vertical="center"/>
    </xf>
    <xf numFmtId="15" fontId="35" fillId="0" borderId="5478">
      <alignment horizontal="center" vertical="center"/>
      <protection locked="0"/>
    </xf>
    <xf numFmtId="237" fontId="35" fillId="0" borderId="5455">
      <alignment horizontal="right" vertical="center"/>
      <protection locked="0"/>
    </xf>
    <xf numFmtId="15" fontId="35" fillId="0" borderId="5419">
      <alignment horizontal="center" vertical="center"/>
      <protection locked="0"/>
    </xf>
    <xf numFmtId="15" fontId="35" fillId="0" borderId="5478">
      <alignment horizontal="center" vertical="center"/>
      <protection locked="0"/>
    </xf>
    <xf numFmtId="232" fontId="35" fillId="0" borderId="5467">
      <alignment horizontal="right" vertical="center"/>
      <protection locked="0"/>
    </xf>
    <xf numFmtId="274" fontId="35" fillId="0" borderId="5398"/>
    <xf numFmtId="4" fontId="27" fillId="19" borderId="5376" applyNumberFormat="0" applyProtection="0">
      <alignment horizontal="left" vertical="center" indent="1"/>
    </xf>
    <xf numFmtId="233" fontId="35" fillId="0" borderId="5395">
      <alignment horizontal="center" vertical="center"/>
      <protection locked="0"/>
    </xf>
    <xf numFmtId="0" fontId="85" fillId="0" borderId="5399"/>
    <xf numFmtId="311" fontId="219" fillId="0" borderId="5366" applyBorder="0">
      <protection locked="0"/>
    </xf>
    <xf numFmtId="232" fontId="35" fillId="0" borderId="5478">
      <alignment horizontal="right" vertical="center"/>
      <protection locked="0"/>
    </xf>
    <xf numFmtId="244" fontId="85" fillId="0" borderId="5373"/>
    <xf numFmtId="311" fontId="219" fillId="0" borderId="5426" applyBorder="0">
      <protection locked="0"/>
    </xf>
    <xf numFmtId="4" fontId="27" fillId="19" borderId="5376" applyNumberFormat="0" applyProtection="0">
      <alignment horizontal="left" vertical="center" indent="1"/>
    </xf>
    <xf numFmtId="232" fontId="35" fillId="0" borderId="5478">
      <alignment horizontal="right" vertical="center"/>
      <protection locked="0"/>
    </xf>
    <xf numFmtId="237" fontId="35" fillId="0" borderId="5478">
      <alignment horizontal="right" vertical="center"/>
      <protection locked="0"/>
    </xf>
    <xf numFmtId="172" fontId="55" fillId="9" borderId="4793">
      <alignment horizontal="right"/>
      <protection locked="0"/>
    </xf>
    <xf numFmtId="0" fontId="35" fillId="0" borderId="5478">
      <alignment vertical="center"/>
      <protection locked="0"/>
    </xf>
    <xf numFmtId="233" fontId="35" fillId="0" borderId="5419">
      <alignment horizontal="center" vertical="center"/>
      <protection locked="0"/>
    </xf>
    <xf numFmtId="233" fontId="35" fillId="0" borderId="5407">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5481"/>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0" fontId="26" fillId="0" borderId="5321" applyFill="0"/>
    <xf numFmtId="274" fontId="35" fillId="0" borderId="5374"/>
    <xf numFmtId="0" fontId="59" fillId="74" borderId="4820">
      <alignment horizontal="left" vertical="center" wrapText="1"/>
    </xf>
    <xf numFmtId="244" fontId="85" fillId="0" borderId="5433"/>
    <xf numFmtId="0" fontId="85" fillId="0" borderId="5375"/>
    <xf numFmtId="0" fontId="148" fillId="0" borderId="5368" applyNumberFormat="0" applyAlignment="0" applyProtection="0">
      <alignment horizontal="left" vertical="center"/>
    </xf>
    <xf numFmtId="323" fontId="3" fillId="23" borderId="5367" applyFill="0" applyBorder="0" applyAlignment="0">
      <alignment horizontal="centerContinuous"/>
    </xf>
    <xf numFmtId="311" fontId="219" fillId="0" borderId="5366" applyBorder="0">
      <protection locked="0"/>
    </xf>
    <xf numFmtId="0" fontId="147" fillId="10" borderId="4494">
      <alignment horizontal="right"/>
    </xf>
    <xf numFmtId="232" fontId="35" fillId="0" borderId="5478">
      <alignment horizontal="right" vertical="center"/>
      <protection locked="0"/>
    </xf>
    <xf numFmtId="0" fontId="95" fillId="0" borderId="5382" applyNumberFormat="0" applyFill="0" applyAlignment="0" applyProtection="0"/>
    <xf numFmtId="311" fontId="219" fillId="0" borderId="5462" applyBorder="0">
      <protection locked="0"/>
    </xf>
    <xf numFmtId="237" fontId="35" fillId="0" borderId="5467">
      <alignment horizontal="right" vertical="center"/>
      <protection locked="0"/>
    </xf>
    <xf numFmtId="234" fontId="35" fillId="0" borderId="5467">
      <alignment horizontal="right" vertical="center"/>
      <protection locked="0"/>
    </xf>
    <xf numFmtId="234" fontId="35" fillId="0" borderId="5395">
      <alignment horizontal="center" vertical="center"/>
      <protection locked="0"/>
    </xf>
    <xf numFmtId="0" fontId="35" fillId="0" borderId="5395">
      <alignment vertical="center"/>
      <protection locked="0"/>
    </xf>
    <xf numFmtId="244" fontId="85" fillId="0" borderId="5397"/>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233" fontId="35" fillId="0" borderId="5431">
      <alignment horizontal="center" vertical="center"/>
      <protection locked="0"/>
    </xf>
    <xf numFmtId="4" fontId="27" fillId="19" borderId="5412" applyNumberFormat="0" applyProtection="0">
      <alignment horizontal="left" vertical="center" indent="1"/>
    </xf>
    <xf numFmtId="236" fontId="35" fillId="0" borderId="5467">
      <alignment horizontal="right" vertical="center"/>
      <protection locked="0"/>
    </xf>
    <xf numFmtId="270" fontId="115" fillId="46" borderId="4800">
      <protection hidden="1"/>
    </xf>
    <xf numFmtId="8" fontId="141" fillId="0" borderId="4808">
      <protection locked="0"/>
    </xf>
    <xf numFmtId="274" fontId="35" fillId="0" borderId="5386"/>
    <xf numFmtId="4" fontId="27" fillId="19" borderId="5376" applyNumberFormat="0" applyProtection="0">
      <alignment horizontal="left" vertical="center" indent="1"/>
    </xf>
    <xf numFmtId="232" fontId="35" fillId="0" borderId="5444">
      <alignment horizontal="right" vertical="center"/>
      <protection locked="0"/>
    </xf>
    <xf numFmtId="244" fontId="85" fillId="0" borderId="5457"/>
    <xf numFmtId="234" fontId="35" fillId="0" borderId="5478">
      <alignment horizontal="right" vertical="center"/>
      <protection locked="0"/>
    </xf>
    <xf numFmtId="233" fontId="35" fillId="0" borderId="5478">
      <alignment horizontal="right" vertical="center"/>
      <protection locked="0"/>
    </xf>
    <xf numFmtId="0" fontId="18" fillId="0" borderId="4800" applyNumberFormat="0" applyFill="0" applyBorder="0" applyAlignment="0" applyProtection="0"/>
    <xf numFmtId="236" fontId="35" fillId="0" borderId="5478">
      <alignment horizontal="right" vertical="center"/>
      <protection locked="0"/>
    </xf>
    <xf numFmtId="0" fontId="85" fillId="0" borderId="5399"/>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4" fontId="35" fillId="0" borderId="5419">
      <alignment horizontal="right" vertical="center"/>
      <protection locked="0"/>
    </xf>
    <xf numFmtId="0" fontId="103" fillId="38" borderId="5372"/>
    <xf numFmtId="274" fontId="35" fillId="0" borderId="5374"/>
    <xf numFmtId="235" fontId="35" fillId="0" borderId="5467">
      <alignment horizontal="center" vertical="center"/>
      <protection locked="0"/>
    </xf>
    <xf numFmtId="0" fontId="103" fillId="38" borderId="5468"/>
    <xf numFmtId="0" fontId="85" fillId="0" borderId="5375"/>
    <xf numFmtId="232" fontId="35" fillId="0" borderId="5478">
      <alignment horizontal="center" vertical="center"/>
      <protection locked="0"/>
    </xf>
    <xf numFmtId="323" fontId="3" fillId="23" borderId="5367" applyFill="0" applyBorder="0" applyAlignment="0">
      <alignment horizontal="centerContinuous"/>
    </xf>
    <xf numFmtId="311" fontId="219" fillId="0" borderId="5366" applyBorder="0">
      <protection locked="0"/>
    </xf>
    <xf numFmtId="236" fontId="35" fillId="0" borderId="5431">
      <alignment horizontal="center" vertical="center"/>
      <protection locked="0"/>
    </xf>
    <xf numFmtId="309" fontId="156" fillId="6" borderId="4793"/>
    <xf numFmtId="0" fontId="103" fillId="38" borderId="5408"/>
    <xf numFmtId="4" fontId="27" fillId="19" borderId="5388" applyNumberFormat="0" applyProtection="0">
      <alignment horizontal="left" vertical="center" indent="1"/>
    </xf>
    <xf numFmtId="15" fontId="35" fillId="0" borderId="5467">
      <alignment horizontal="center" vertical="center"/>
      <protection locked="0"/>
    </xf>
    <xf numFmtId="244" fontId="85" fillId="0" borderId="5446"/>
    <xf numFmtId="235" fontId="35" fillId="0" borderId="5444">
      <alignment horizontal="right" vertical="center"/>
      <protection locked="0"/>
    </xf>
    <xf numFmtId="244" fontId="85" fillId="0" borderId="5480"/>
    <xf numFmtId="236" fontId="35" fillId="0" borderId="5478">
      <alignment horizontal="right" vertical="center"/>
      <protection locked="0"/>
    </xf>
    <xf numFmtId="4" fontId="27" fillId="19" borderId="5388" applyNumberFormat="0" applyProtection="0">
      <alignment horizontal="left" vertical="center" indent="1"/>
    </xf>
    <xf numFmtId="232" fontId="35" fillId="0" borderId="5383">
      <alignment horizontal="center" vertical="center"/>
      <protection locked="0"/>
    </xf>
    <xf numFmtId="311" fontId="219" fillId="0" borderId="5378" applyBorder="0">
      <protection locked="0"/>
    </xf>
    <xf numFmtId="233" fontId="35" fillId="0" borderId="5383">
      <alignment horizontal="right" vertical="center"/>
      <protection locked="0"/>
    </xf>
    <xf numFmtId="0" fontId="148" fillId="0" borderId="5404" applyNumberFormat="0" applyAlignment="0" applyProtection="0">
      <alignment horizontal="left" vertical="center"/>
    </xf>
    <xf numFmtId="271" fontId="115" fillId="18" borderId="4800">
      <alignment horizontal="right"/>
    </xf>
    <xf numFmtId="236" fontId="35" fillId="0" borderId="5467">
      <alignment horizontal="right" vertical="center"/>
      <protection locked="0"/>
    </xf>
    <xf numFmtId="233" fontId="35" fillId="0" borderId="5455">
      <alignment horizontal="right" vertical="center"/>
      <protection locked="0"/>
    </xf>
    <xf numFmtId="4" fontId="27" fillId="19" borderId="5376" applyNumberFormat="0" applyProtection="0">
      <alignment horizontal="left" vertical="center" indent="1"/>
    </xf>
    <xf numFmtId="234" fontId="35" fillId="0" borderId="5478">
      <alignment horizontal="center" vertical="center"/>
      <protection locked="0"/>
    </xf>
    <xf numFmtId="0" fontId="35" fillId="0" borderId="5467">
      <alignment vertical="center"/>
      <protection locked="0"/>
    </xf>
    <xf numFmtId="311" fontId="219" fillId="0" borderId="5498" applyBorder="0">
      <protection locked="0"/>
    </xf>
    <xf numFmtId="233" fontId="35" fillId="0" borderId="5478">
      <alignment horizontal="center" vertical="center"/>
      <protection locked="0"/>
    </xf>
    <xf numFmtId="234" fontId="35" fillId="0" borderId="5395">
      <alignment horizontal="center" vertical="center"/>
      <protection locked="0"/>
    </xf>
    <xf numFmtId="8" fontId="141" fillId="0" borderId="4808">
      <protection locked="0"/>
    </xf>
    <xf numFmtId="311" fontId="219" fillId="0" borderId="5484" applyBorder="0">
      <protection locked="0"/>
    </xf>
    <xf numFmtId="175" fontId="46" fillId="0" borderId="4494"/>
    <xf numFmtId="172" fontId="55" fillId="9" borderId="4494">
      <alignment horizontal="right"/>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1" fontId="3" fillId="1" borderId="5473">
      <protection locked="0"/>
    </xf>
    <xf numFmtId="274" fontId="35" fillId="0" borderId="5386"/>
    <xf numFmtId="233" fontId="35" fillId="0" borderId="5455">
      <alignment horizontal="center" vertical="center"/>
      <protection locked="0"/>
    </xf>
    <xf numFmtId="0" fontId="85" fillId="0" borderId="5387"/>
    <xf numFmtId="0" fontId="103" fillId="38" borderId="5492"/>
    <xf numFmtId="4" fontId="27" fillId="19" borderId="5483" applyNumberFormat="0" applyProtection="0">
      <alignment horizontal="left" vertical="center" indent="1"/>
    </xf>
    <xf numFmtId="311" fontId="219" fillId="0" borderId="5366" applyBorder="0">
      <protection locked="0"/>
    </xf>
    <xf numFmtId="0" fontId="35" fillId="0" borderId="4800" applyNumberFormat="0" applyFill="0" applyAlignment="0" applyProtection="0"/>
    <xf numFmtId="232" fontId="35" fillId="0" borderId="5407">
      <alignment horizontal="right" vertical="center"/>
      <protection locked="0"/>
    </xf>
    <xf numFmtId="311" fontId="219" fillId="0" borderId="5402" applyBorder="0">
      <protection locked="0"/>
    </xf>
    <xf numFmtId="232" fontId="35" fillId="0" borderId="5467">
      <alignment horizontal="center" vertical="center"/>
      <protection locked="0"/>
    </xf>
    <xf numFmtId="0" fontId="148" fillId="0" borderId="5428" applyNumberFormat="0" applyAlignment="0" applyProtection="0">
      <alignment horizontal="left" vertical="center"/>
    </xf>
    <xf numFmtId="234" fontId="35" fillId="0" borderId="5395">
      <alignment horizontal="right" vertical="center"/>
      <protection locked="0"/>
    </xf>
    <xf numFmtId="233" fontId="35" fillId="0" borderId="5419">
      <alignment horizontal="center" vertical="center"/>
      <protection locked="0"/>
    </xf>
    <xf numFmtId="244" fontId="85" fillId="0" borderId="5480"/>
    <xf numFmtId="311" fontId="219" fillId="0" borderId="5486" applyBorder="0">
      <protection locked="0"/>
    </xf>
    <xf numFmtId="0" fontId="115" fillId="18" borderId="4800" applyProtection="0">
      <alignment horizontal="right"/>
      <protection locked="0"/>
    </xf>
    <xf numFmtId="4" fontId="27" fillId="19" borderId="5400" applyNumberFormat="0" applyProtection="0">
      <alignment horizontal="left" vertical="center" indent="1"/>
    </xf>
    <xf numFmtId="0" fontId="103" fillId="38" borderId="5479"/>
    <xf numFmtId="233" fontId="35" fillId="0" borderId="5431">
      <alignment horizontal="right" vertical="center"/>
      <protection locked="0"/>
    </xf>
    <xf numFmtId="237" fontId="35" fillId="0" borderId="5467">
      <alignment horizontal="right" vertical="center"/>
      <protection locked="0"/>
    </xf>
    <xf numFmtId="0" fontId="35" fillId="0" borderId="5504">
      <alignment vertical="center"/>
      <protection locked="0"/>
    </xf>
    <xf numFmtId="0" fontId="59" fillId="74" borderId="4820">
      <alignment horizontal="left" vertical="center" wrapText="1"/>
    </xf>
    <xf numFmtId="234" fontId="35" fillId="0" borderId="5407">
      <alignment horizontal="center" vertical="center"/>
      <protection locked="0"/>
    </xf>
    <xf numFmtId="0" fontId="85" fillId="0" borderId="5387"/>
    <xf numFmtId="244" fontId="85" fillId="0" borderId="5457"/>
    <xf numFmtId="234" fontId="35" fillId="0" borderId="5467">
      <alignment horizontal="center" vertical="center"/>
      <protection locked="0"/>
    </xf>
    <xf numFmtId="233" fontId="35" fillId="0" borderId="5478">
      <alignment horizontal="right" vertical="center"/>
      <protection locked="0"/>
    </xf>
    <xf numFmtId="234" fontId="35" fillId="0" borderId="5467">
      <alignment horizontal="right" vertical="center"/>
      <protection locked="0"/>
    </xf>
    <xf numFmtId="0" fontId="85" fillId="0" borderId="5471"/>
    <xf numFmtId="236" fontId="35" fillId="0" borderId="547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477" applyNumberFormat="0" applyFill="0" applyAlignment="0" applyProtection="0"/>
    <xf numFmtId="232" fontId="35" fillId="0" borderId="5395">
      <alignment horizontal="center" vertical="center"/>
      <protection locked="0"/>
    </xf>
    <xf numFmtId="235" fontId="35" fillId="0" borderId="5395">
      <alignment horizontal="center" vertical="center"/>
      <protection locked="0"/>
    </xf>
    <xf numFmtId="237" fontId="35" fillId="0" borderId="5395">
      <alignment horizontal="right" vertical="center"/>
      <protection locked="0"/>
    </xf>
    <xf numFmtId="236" fontId="35" fillId="0" borderId="5395">
      <alignment horizontal="right" vertical="center"/>
      <protection locked="0"/>
    </xf>
    <xf numFmtId="0" fontId="103" fillId="38" borderId="5396"/>
    <xf numFmtId="235" fontId="35" fillId="0" borderId="5467">
      <alignment horizontal="center" vertical="center"/>
      <protection locked="0"/>
    </xf>
    <xf numFmtId="0" fontId="95" fillId="0" borderId="5466" applyNumberFormat="0" applyFill="0" applyAlignment="0" applyProtection="0"/>
    <xf numFmtId="236" fontId="35" fillId="0" borderId="5467">
      <alignment horizontal="center" vertical="center"/>
      <protection locked="0"/>
    </xf>
    <xf numFmtId="232" fontId="35" fillId="0" borderId="5419">
      <alignment horizontal="center" vertical="center"/>
      <protection locked="0"/>
    </xf>
    <xf numFmtId="237" fontId="35" fillId="0" borderId="5419">
      <alignment horizontal="right" vertical="center"/>
      <protection locked="0"/>
    </xf>
    <xf numFmtId="236" fontId="35" fillId="0" borderId="5419">
      <alignment horizontal="right" vertical="center"/>
      <protection locked="0"/>
    </xf>
    <xf numFmtId="240" fontId="26" fillId="0" borderId="5393" applyFill="0"/>
    <xf numFmtId="309" fontId="156" fillId="6" borderId="4494"/>
    <xf numFmtId="0" fontId="148" fillId="0" borderId="5488" applyNumberFormat="0" applyAlignment="0" applyProtection="0">
      <alignment horizontal="left" vertical="center"/>
    </xf>
    <xf numFmtId="1" fontId="3" fillId="1" borderId="5461">
      <protection locked="0"/>
    </xf>
    <xf numFmtId="236" fontId="35" fillId="0" borderId="5478">
      <alignment horizontal="center" vertical="center"/>
      <protection locked="0"/>
    </xf>
    <xf numFmtId="232" fontId="35" fillId="0" borderId="5491">
      <alignment horizontal="center" vertical="center"/>
      <protection locked="0"/>
    </xf>
    <xf numFmtId="233" fontId="35" fillId="0" borderId="5444">
      <alignment horizontal="center" vertical="center"/>
      <protection locked="0"/>
    </xf>
    <xf numFmtId="0" fontId="85" fillId="0" borderId="5482"/>
    <xf numFmtId="4" fontId="27" fillId="19" borderId="5496"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477" applyNumberFormat="0" applyFill="0" applyAlignment="0" applyProtection="0"/>
    <xf numFmtId="240" fontId="26" fillId="0" borderId="5476" applyFill="0"/>
    <xf numFmtId="1" fontId="3" fillId="1" borderId="5461">
      <protection locked="0"/>
    </xf>
    <xf numFmtId="4" fontId="27" fillId="19" borderId="5388" applyNumberFormat="0" applyProtection="0">
      <alignment horizontal="left" vertical="center" indent="1"/>
    </xf>
    <xf numFmtId="49" fontId="36" fillId="0" borderId="4813"/>
    <xf numFmtId="0" fontId="103" fillId="38" borderId="5420"/>
    <xf numFmtId="1" fontId="3" fillId="1" borderId="5449">
      <protection locked="0"/>
    </xf>
    <xf numFmtId="235" fontId="35" fillId="0" borderId="5478">
      <alignment horizontal="right" vertical="center"/>
      <protection locked="0"/>
    </xf>
    <xf numFmtId="234" fontId="35" fillId="0" borderId="5478">
      <alignment horizontal="center"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323" fontId="3" fillId="23" borderId="5474" applyFill="0" applyBorder="0" applyAlignment="0">
      <alignment horizontal="centerContinuous"/>
    </xf>
    <xf numFmtId="274" fontId="35" fillId="0" borderId="5386"/>
    <xf numFmtId="185" fontId="47" fillId="57" borderId="4793" applyFont="0" applyFill="0" applyBorder="0" applyAlignment="0" applyProtection="0">
      <protection locked="0"/>
    </xf>
    <xf numFmtId="0" fontId="85" fillId="0" borderId="5387"/>
    <xf numFmtId="0" fontId="115" fillId="18" borderId="4800" applyProtection="0">
      <alignment horizontal="right"/>
      <protection locked="0"/>
    </xf>
    <xf numFmtId="311" fontId="219" fillId="0" borderId="5378" applyBorder="0">
      <protection locked="0"/>
    </xf>
    <xf numFmtId="234" fontId="35" fillId="0" borderId="5504">
      <alignment horizontal="center" vertical="center"/>
      <protection locked="0"/>
    </xf>
    <xf numFmtId="235" fontId="35" fillId="0" borderId="5431">
      <alignment horizontal="center" vertical="center"/>
      <protection locked="0"/>
    </xf>
    <xf numFmtId="0" fontId="35" fillId="0" borderId="5431">
      <alignment vertical="center"/>
      <protection locked="0"/>
    </xf>
    <xf numFmtId="237" fontId="35" fillId="0" borderId="5431">
      <alignment horizontal="right" vertical="center"/>
      <protection locked="0"/>
    </xf>
    <xf numFmtId="234" fontId="35" fillId="0" borderId="5431">
      <alignment horizontal="right" vertical="center"/>
      <protection locked="0"/>
    </xf>
    <xf numFmtId="236" fontId="35" fillId="0" borderId="5431">
      <alignment horizontal="right" vertical="center"/>
      <protection locked="0"/>
    </xf>
    <xf numFmtId="0" fontId="103" fillId="38" borderId="5432"/>
    <xf numFmtId="274" fontId="35" fillId="0" borderId="5434"/>
    <xf numFmtId="0" fontId="85" fillId="0" borderId="5435"/>
    <xf numFmtId="235" fontId="35" fillId="0" borderId="5478">
      <alignment horizontal="right" vertical="center"/>
      <protection locked="0"/>
    </xf>
    <xf numFmtId="237" fontId="35" fillId="0" borderId="5491">
      <alignment horizontal="right" vertical="center"/>
      <protection locked="0"/>
    </xf>
    <xf numFmtId="311" fontId="219" fillId="0" borderId="5390" applyBorder="0">
      <protection locked="0"/>
    </xf>
    <xf numFmtId="236" fontId="35" fillId="0" borderId="5444">
      <alignment horizontal="center" vertical="center"/>
      <protection locked="0"/>
    </xf>
    <xf numFmtId="233" fontId="35" fillId="0" borderId="5395">
      <alignment horizontal="center" vertical="center"/>
      <protection locked="0"/>
    </xf>
    <xf numFmtId="235" fontId="35" fillId="0" borderId="5395">
      <alignment horizontal="center" vertical="center"/>
      <protection locked="0"/>
    </xf>
    <xf numFmtId="0" fontId="35" fillId="0" borderId="5395">
      <alignment vertical="center"/>
      <protection locked="0"/>
    </xf>
    <xf numFmtId="274" fontId="35" fillId="0" borderId="5481"/>
    <xf numFmtId="4" fontId="27" fillId="19" borderId="5400" applyNumberFormat="0" applyProtection="0">
      <alignment horizontal="left" vertical="center" indent="1"/>
    </xf>
    <xf numFmtId="232" fontId="35" fillId="0" borderId="5491">
      <alignment horizontal="right" vertical="center"/>
      <protection locked="0"/>
    </xf>
    <xf numFmtId="232" fontId="35" fillId="0" borderId="5491">
      <alignment horizontal="right" vertical="center"/>
      <protection locked="0"/>
    </xf>
    <xf numFmtId="234" fontId="35" fillId="0" borderId="5467">
      <alignment horizontal="right" vertical="center"/>
      <protection locked="0"/>
    </xf>
    <xf numFmtId="0" fontId="95" fillId="0" borderId="5418" applyNumberFormat="0" applyFill="0" applyAlignment="0" applyProtection="0"/>
    <xf numFmtId="236" fontId="35" fillId="0" borderId="5467">
      <alignment horizontal="right" vertical="center"/>
      <protection locked="0"/>
    </xf>
    <xf numFmtId="235" fontId="35" fillId="0" borderId="5467">
      <alignment horizontal="right" vertical="center"/>
      <protection locked="0"/>
    </xf>
    <xf numFmtId="236" fontId="35" fillId="0" borderId="5431">
      <alignment horizontal="right" vertical="center"/>
      <protection locked="0"/>
    </xf>
    <xf numFmtId="0" fontId="103" fillId="38" borderId="5432"/>
    <xf numFmtId="0" fontId="95" fillId="0" borderId="5394" applyNumberFormat="0" applyFill="0" applyAlignment="0" applyProtection="0"/>
    <xf numFmtId="232" fontId="35" fillId="0" borderId="5395">
      <alignment horizontal="center" vertical="center"/>
      <protection locked="0"/>
    </xf>
    <xf numFmtId="15" fontId="35" fillId="0" borderId="5395">
      <alignment horizontal="center" vertical="center"/>
      <protection locked="0"/>
    </xf>
    <xf numFmtId="233" fontId="35" fillId="0" borderId="5395">
      <alignment horizontal="center" vertical="center"/>
      <protection locked="0"/>
    </xf>
    <xf numFmtId="234" fontId="35" fillId="0" borderId="5395">
      <alignment horizontal="center" vertical="center"/>
      <protection locked="0"/>
    </xf>
    <xf numFmtId="235" fontId="35" fillId="0" borderId="5395">
      <alignment horizontal="center" vertical="center"/>
      <protection locked="0"/>
    </xf>
    <xf numFmtId="236" fontId="35" fillId="0" borderId="5395">
      <alignment horizontal="center" vertical="center"/>
      <protection locked="0"/>
    </xf>
    <xf numFmtId="0" fontId="35" fillId="0" borderId="5395">
      <alignment vertical="center"/>
      <protection locked="0"/>
    </xf>
    <xf numFmtId="232" fontId="35" fillId="0" borderId="5395">
      <alignment horizontal="right" vertical="center"/>
      <protection locked="0"/>
    </xf>
    <xf numFmtId="237" fontId="35" fillId="0" borderId="5395">
      <alignment horizontal="right" vertical="center"/>
      <protection locked="0"/>
    </xf>
    <xf numFmtId="233" fontId="35" fillId="0" borderId="5395">
      <alignment horizontal="right" vertical="center"/>
      <protection locked="0"/>
    </xf>
    <xf numFmtId="234" fontId="35" fillId="0" borderId="5395">
      <alignment horizontal="right" vertical="center"/>
      <protection locked="0"/>
    </xf>
    <xf numFmtId="235" fontId="35" fillId="0" borderId="5395">
      <alignment horizontal="right" vertical="center"/>
      <protection locked="0"/>
    </xf>
    <xf numFmtId="236" fontId="35" fillId="0" borderId="5395">
      <alignment horizontal="right" vertical="center"/>
      <protection locked="0"/>
    </xf>
    <xf numFmtId="0" fontId="103" fillId="38" borderId="5396"/>
    <xf numFmtId="234" fontId="35" fillId="0" borderId="5467">
      <alignment horizontal="center" vertical="center"/>
      <protection locked="0"/>
    </xf>
    <xf numFmtId="244" fontId="85" fillId="0" borderId="5421"/>
    <xf numFmtId="274" fontId="35" fillId="0" borderId="5398"/>
    <xf numFmtId="237" fontId="35" fillId="0" borderId="5478">
      <alignment horizontal="right" vertical="center"/>
      <protection locked="0"/>
    </xf>
    <xf numFmtId="0" fontId="85" fillId="0" borderId="5399"/>
    <xf numFmtId="311" fontId="219" fillId="0" borderId="5390" applyBorder="0">
      <protection locked="0"/>
    </xf>
    <xf numFmtId="0" fontId="35" fillId="0" borderId="4793" applyFill="0">
      <alignment horizontal="center" vertical="center"/>
    </xf>
    <xf numFmtId="232" fontId="35" fillId="0" borderId="5504">
      <alignment horizontal="right" vertical="center"/>
      <protection locked="0"/>
    </xf>
    <xf numFmtId="237" fontId="35" fillId="0" borderId="5467">
      <alignment horizontal="right" vertical="center"/>
      <protection locked="0"/>
    </xf>
    <xf numFmtId="4" fontId="27" fillId="19" borderId="5436" applyNumberFormat="0" applyProtection="0">
      <alignment horizontal="left" vertical="center" indent="1"/>
    </xf>
    <xf numFmtId="0" fontId="115" fillId="18" borderId="4800" applyProtection="0">
      <alignment horizontal="right"/>
      <protection locked="0"/>
    </xf>
    <xf numFmtId="0" fontId="95" fillId="0" borderId="5466" applyNumberFormat="0" applyFill="0" applyAlignment="0" applyProtection="0"/>
    <xf numFmtId="274" fontId="35" fillId="0" borderId="5470"/>
    <xf numFmtId="4" fontId="27" fillId="19" borderId="5483" applyNumberFormat="0" applyProtection="0">
      <alignment horizontal="left" vertical="center" indent="1"/>
    </xf>
    <xf numFmtId="311" fontId="219" fillId="0" borderId="540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477" applyNumberFormat="0" applyFill="0" applyAlignment="0" applyProtection="0"/>
    <xf numFmtId="0" fontId="35" fillId="0" borderId="5467">
      <alignment vertical="center"/>
      <protection locked="0"/>
    </xf>
    <xf numFmtId="235" fontId="35" fillId="0" borderId="5478">
      <alignment horizontal="right" vertical="center"/>
      <protection locked="0"/>
    </xf>
    <xf numFmtId="4" fontId="27" fillId="19" borderId="5412" applyNumberFormat="0" applyProtection="0">
      <alignment horizontal="left" vertical="center" indent="1"/>
    </xf>
    <xf numFmtId="15" fontId="35" fillId="0" borderId="5431">
      <alignment horizontal="center" vertical="center"/>
      <protection locked="0"/>
    </xf>
    <xf numFmtId="0" fontId="92" fillId="0" borderId="4793" applyFill="0">
      <alignment horizontal="center" vertical="center"/>
    </xf>
    <xf numFmtId="244" fontId="85" fillId="0" borderId="5506"/>
    <xf numFmtId="0" fontId="103" fillId="38" borderId="5505"/>
    <xf numFmtId="0" fontId="95" fillId="0" borderId="5406" applyNumberFormat="0" applyFill="0" applyAlignment="0" applyProtection="0"/>
    <xf numFmtId="232" fontId="35" fillId="0" borderId="5407">
      <alignment horizontal="center" vertical="center"/>
      <protection locked="0"/>
    </xf>
    <xf numFmtId="15" fontId="35" fillId="0" borderId="5407">
      <alignment horizontal="center" vertical="center"/>
      <protection locked="0"/>
    </xf>
    <xf numFmtId="233" fontId="35" fillId="0" borderId="5407">
      <alignment horizontal="center" vertical="center"/>
      <protection locked="0"/>
    </xf>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2" fontId="35" fillId="0" borderId="5407">
      <alignment horizontal="right" vertical="center"/>
      <protection locked="0"/>
    </xf>
    <xf numFmtId="237" fontId="35" fillId="0" borderId="5407">
      <alignment horizontal="right" vertical="center"/>
      <protection locked="0"/>
    </xf>
    <xf numFmtId="233"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0" fontId="103" fillId="38" borderId="5408"/>
    <xf numFmtId="0" fontId="110" fillId="43" borderId="4793" applyNumberFormat="0" applyFont="0" applyAlignment="0" applyProtection="0"/>
    <xf numFmtId="274" fontId="35" fillId="0" borderId="5410"/>
    <xf numFmtId="0" fontId="85" fillId="0" borderId="5411"/>
    <xf numFmtId="0" fontId="148" fillId="0" borderId="5404" applyNumberFormat="0" applyAlignment="0" applyProtection="0">
      <alignment horizontal="left" vertical="center"/>
    </xf>
    <xf numFmtId="323" fontId="3" fillId="23" borderId="5403" applyFill="0" applyBorder="0" applyAlignment="0">
      <alignment horizontal="centerContinuous"/>
    </xf>
    <xf numFmtId="311" fontId="219" fillId="0" borderId="5402" applyBorder="0">
      <protection locked="0"/>
    </xf>
    <xf numFmtId="235" fontId="35" fillId="0" borderId="5478">
      <alignment horizontal="center" vertical="center"/>
      <protection locked="0"/>
    </xf>
    <xf numFmtId="0" fontId="148" fillId="0" borderId="5464" applyNumberFormat="0" applyAlignment="0" applyProtection="0">
      <alignment horizontal="left" vertical="center"/>
    </xf>
    <xf numFmtId="236" fontId="35" fillId="0" borderId="5478">
      <alignment horizontal="right" vertical="center"/>
      <protection locked="0"/>
    </xf>
    <xf numFmtId="15" fontId="35" fillId="0" borderId="5504">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0" fontId="35" fillId="0" borderId="5419">
      <alignment vertical="center"/>
      <protection locked="0"/>
    </xf>
    <xf numFmtId="232" fontId="35" fillId="0" borderId="5419">
      <alignment horizontal="right" vertical="center"/>
      <protection locked="0"/>
    </xf>
    <xf numFmtId="237" fontId="35" fillId="0" borderId="5419">
      <alignment horizontal="right" vertical="center"/>
      <protection locked="0"/>
    </xf>
    <xf numFmtId="233"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0" fontId="103" fillId="38" borderId="5420"/>
    <xf numFmtId="244" fontId="85" fillId="0" borderId="5421"/>
    <xf numFmtId="240" fontId="26" fillId="0" borderId="5465" applyFill="0"/>
    <xf numFmtId="240" fontId="26" fillId="0" borderId="5441" applyFill="0"/>
    <xf numFmtId="274" fontId="35" fillId="0" borderId="5422"/>
    <xf numFmtId="232" fontId="35" fillId="0" borderId="5478">
      <alignment horizontal="center" vertical="center"/>
      <protection locked="0"/>
    </xf>
    <xf numFmtId="0" fontId="85" fillId="0" borderId="5423"/>
    <xf numFmtId="234" fontId="35" fillId="0" borderId="5478">
      <alignment horizontal="right" vertical="center"/>
      <protection locked="0"/>
    </xf>
    <xf numFmtId="0" fontId="85" fillId="0" borderId="5482"/>
    <xf numFmtId="0" fontId="148" fillId="0" borderId="5440" applyNumberFormat="0" applyAlignment="0" applyProtection="0">
      <alignment horizontal="left" vertical="center"/>
    </xf>
    <xf numFmtId="235" fontId="35" fillId="0" borderId="5478">
      <alignment horizontal="center" vertical="center"/>
      <protection locked="0"/>
    </xf>
    <xf numFmtId="233" fontId="35" fillId="0" borderId="5467">
      <alignment horizontal="right" vertical="center"/>
      <protection locked="0"/>
    </xf>
    <xf numFmtId="235" fontId="35" fillId="0" borderId="5478">
      <alignment horizontal="right" vertical="center"/>
      <protection locked="0"/>
    </xf>
    <xf numFmtId="311" fontId="219" fillId="0" borderId="5438" applyBorder="0">
      <protection locked="0"/>
    </xf>
    <xf numFmtId="232" fontId="35" fillId="0" borderId="5478">
      <alignment horizontal="center" vertical="center"/>
      <protection locked="0"/>
    </xf>
    <xf numFmtId="244" fontId="85" fillId="0" borderId="5469"/>
    <xf numFmtId="237" fontId="35" fillId="0" borderId="5467">
      <alignment horizontal="right" vertical="center"/>
      <protection locked="0"/>
    </xf>
    <xf numFmtId="0" fontId="95" fillId="0" borderId="5466" applyNumberFormat="0" applyFill="0" applyAlignment="0" applyProtection="0"/>
    <xf numFmtId="233" fontId="35" fillId="0" borderId="5467">
      <alignment horizontal="center" vertical="center"/>
      <protection locked="0"/>
    </xf>
    <xf numFmtId="235" fontId="35" fillId="0" borderId="5467">
      <alignment horizontal="right" vertical="center"/>
      <protection locked="0"/>
    </xf>
    <xf numFmtId="244" fontId="85" fillId="0" borderId="5493"/>
    <xf numFmtId="4" fontId="27" fillId="19" borderId="5436" applyNumberFormat="0" applyProtection="0">
      <alignment horizontal="left" vertical="center" indent="1"/>
    </xf>
    <xf numFmtId="0" fontId="85" fillId="0" borderId="5471"/>
    <xf numFmtId="235" fontId="35" fillId="0" borderId="5478">
      <alignment horizontal="right" vertical="center"/>
      <protection locked="0"/>
    </xf>
    <xf numFmtId="311" fontId="219" fillId="0" borderId="5414" applyBorder="0">
      <protection locked="0"/>
    </xf>
    <xf numFmtId="274" fontId="35" fillId="0" borderId="5447"/>
    <xf numFmtId="244" fontId="85" fillId="0" borderId="5433"/>
    <xf numFmtId="4" fontId="27" fillId="19" borderId="5424" applyNumberFormat="0" applyProtection="0">
      <alignment horizontal="left" vertical="center" indent="1"/>
    </xf>
    <xf numFmtId="233" fontId="35" fillId="0" borderId="5467">
      <alignment horizontal="right" vertical="center"/>
      <protection locked="0"/>
    </xf>
    <xf numFmtId="233" fontId="35" fillId="0" borderId="5478">
      <alignment horizontal="center" vertical="center"/>
      <protection locked="0"/>
    </xf>
    <xf numFmtId="0" fontId="35" fillId="0" borderId="4800" applyNumberFormat="0" applyFill="0" applyAlignment="0" applyProtection="0"/>
    <xf numFmtId="0" fontId="95" fillId="0" borderId="5418" applyNumberFormat="0" applyFill="0" applyAlignment="0" applyProtection="0"/>
    <xf numFmtId="232" fontId="35" fillId="0" borderId="5419">
      <alignment horizontal="center" vertical="center"/>
      <protection locked="0"/>
    </xf>
    <xf numFmtId="15" fontId="35" fillId="0" borderId="5419">
      <alignment horizontal="center" vertical="center"/>
      <protection locked="0"/>
    </xf>
    <xf numFmtId="233" fontId="35" fillId="0" borderId="5419">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0" fontId="35" fillId="0" borderId="5419">
      <alignment vertical="center"/>
      <protection locked="0"/>
    </xf>
    <xf numFmtId="232" fontId="35" fillId="0" borderId="5419">
      <alignment horizontal="right" vertical="center"/>
      <protection locked="0"/>
    </xf>
    <xf numFmtId="237" fontId="35" fillId="0" borderId="5419">
      <alignment horizontal="right" vertical="center"/>
      <protection locked="0"/>
    </xf>
    <xf numFmtId="233"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0" fontId="103" fillId="38" borderId="5420"/>
    <xf numFmtId="274" fontId="35" fillId="0" borderId="5470"/>
    <xf numFmtId="274" fontId="35" fillId="0" borderId="5422"/>
    <xf numFmtId="15" fontId="35" fillId="0" borderId="5491">
      <alignment horizontal="center" vertical="center"/>
      <protection locked="0"/>
    </xf>
    <xf numFmtId="236" fontId="35" fillId="0" borderId="5478">
      <alignment horizontal="center" vertical="center"/>
      <protection locked="0"/>
    </xf>
    <xf numFmtId="0" fontId="85" fillId="0" borderId="5423"/>
    <xf numFmtId="0" fontId="103" fillId="38" borderId="5468"/>
    <xf numFmtId="311" fontId="219" fillId="0" borderId="5414" applyBorder="0">
      <protection locked="0"/>
    </xf>
    <xf numFmtId="236" fontId="35" fillId="0" borderId="5478">
      <alignment horizontal="center" vertical="center"/>
      <protection locked="0"/>
    </xf>
    <xf numFmtId="15" fontId="35" fillId="0" borderId="5491">
      <alignment horizontal="center" vertical="center"/>
      <protection locked="0"/>
    </xf>
    <xf numFmtId="4" fontId="27" fillId="19" borderId="5460" applyNumberFormat="0" applyProtection="0">
      <alignment horizontal="left" vertical="center" indent="1"/>
    </xf>
    <xf numFmtId="4" fontId="27" fillId="19" borderId="5496" applyNumberFormat="0" applyProtection="0">
      <alignment horizontal="left" vertical="center" indent="1"/>
    </xf>
    <xf numFmtId="274" fontId="35" fillId="0" borderId="5481"/>
    <xf numFmtId="233" fontId="35" fillId="0" borderId="5491">
      <alignment horizontal="right" vertical="center"/>
      <protection locked="0"/>
    </xf>
    <xf numFmtId="0" fontId="91" fillId="0" borderId="4800" applyNumberFormat="0" applyFill="0" applyBorder="0" applyAlignment="0" applyProtection="0"/>
    <xf numFmtId="233" fontId="35" fillId="0" borderId="5455">
      <alignment horizontal="center" vertical="center"/>
      <protection locked="0"/>
    </xf>
    <xf numFmtId="311" fontId="219" fillId="0" borderId="5426" applyBorder="0">
      <protection locked="0"/>
    </xf>
    <xf numFmtId="235" fontId="35" fillId="0" borderId="5455">
      <alignment horizontal="right" vertical="center"/>
      <protection locked="0"/>
    </xf>
    <xf numFmtId="274" fontId="35" fillId="0" borderId="5494"/>
    <xf numFmtId="0" fontId="85" fillId="0" borderId="5495"/>
    <xf numFmtId="4" fontId="27" fillId="19" borderId="5436" applyNumberFormat="0" applyProtection="0">
      <alignment horizontal="left" vertical="center" indent="1"/>
    </xf>
    <xf numFmtId="0" fontId="103" fillId="38" borderId="5479"/>
    <xf numFmtId="0" fontId="95" fillId="0" borderId="5490" applyNumberFormat="0" applyFill="0" applyAlignment="0" applyProtection="0"/>
    <xf numFmtId="0" fontId="95" fillId="0" borderId="5430" applyNumberFormat="0" applyFill="0" applyAlignment="0" applyProtection="0"/>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7"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0" fontId="103" fillId="38" borderId="5432"/>
    <xf numFmtId="274" fontId="35" fillId="0" borderId="5434"/>
    <xf numFmtId="0" fontId="85" fillId="0" borderId="5435"/>
    <xf numFmtId="244" fontId="85" fillId="0" borderId="5480"/>
    <xf numFmtId="323" fontId="3" fillId="23" borderId="5427" applyFill="0" applyBorder="0" applyAlignment="0">
      <alignment horizontal="centerContinuous"/>
    </xf>
    <xf numFmtId="311" fontId="219" fillId="0" borderId="5426" applyBorder="0">
      <protection locked="0"/>
    </xf>
    <xf numFmtId="0" fontId="148" fillId="0" borderId="5475" applyNumberFormat="0" applyAlignment="0" applyProtection="0">
      <alignment horizontal="left" vertical="center"/>
    </xf>
    <xf numFmtId="233" fontId="35" fillId="0" borderId="5467">
      <alignment horizontal="right" vertical="center"/>
      <protection locked="0"/>
    </xf>
    <xf numFmtId="0" fontId="85" fillId="0" borderId="5495"/>
    <xf numFmtId="4" fontId="27" fillId="19" borderId="5502" applyNumberFormat="0" applyProtection="0">
      <alignment horizontal="left" vertical="center" indent="1"/>
    </xf>
    <xf numFmtId="235" fontId="35" fillId="0" borderId="5478">
      <alignment horizontal="center" vertical="center"/>
      <protection locked="0"/>
    </xf>
    <xf numFmtId="4" fontId="27" fillId="19" borderId="5472" applyNumberFormat="0" applyProtection="0">
      <alignment horizontal="left" vertical="center" indent="1"/>
    </xf>
    <xf numFmtId="311" fontId="219" fillId="0" borderId="5438" applyBorder="0">
      <protection locked="0"/>
    </xf>
    <xf numFmtId="274" fontId="35" fillId="0" borderId="5470"/>
    <xf numFmtId="4" fontId="27" fillId="19" borderId="5442" applyNumberFormat="0" applyProtection="0">
      <alignment horizontal="left" vertical="center" indent="1"/>
    </xf>
    <xf numFmtId="15" fontId="35" fillId="0" borderId="5478">
      <alignment horizontal="center" vertical="center"/>
      <protection locked="0"/>
    </xf>
    <xf numFmtId="0" fontId="35" fillId="0" borderId="5491">
      <alignment vertical="center"/>
      <protection locked="0"/>
    </xf>
    <xf numFmtId="234" fontId="35" fillId="0" borderId="5467">
      <alignment horizontal="center" vertical="center"/>
      <protection locked="0"/>
    </xf>
    <xf numFmtId="0" fontId="95" fillId="0" borderId="5443" applyNumberFormat="0" applyFill="0" applyAlignment="0" applyProtection="0"/>
    <xf numFmtId="232" fontId="35" fillId="0" borderId="5444">
      <alignment horizontal="center" vertical="center"/>
      <protection locked="0"/>
    </xf>
    <xf numFmtId="15" fontId="35" fillId="0" borderId="5444">
      <alignment horizontal="center" vertical="center"/>
      <protection locked="0"/>
    </xf>
    <xf numFmtId="233" fontId="35" fillId="0" borderId="5444">
      <alignment horizontal="center" vertical="center"/>
      <protection locked="0"/>
    </xf>
    <xf numFmtId="234" fontId="35" fillId="0" borderId="5444">
      <alignment horizontal="center" vertical="center"/>
      <protection locked="0"/>
    </xf>
    <xf numFmtId="235" fontId="35" fillId="0" borderId="5444">
      <alignment horizontal="center" vertical="center"/>
      <protection locked="0"/>
    </xf>
    <xf numFmtId="236" fontId="35" fillId="0" borderId="5444">
      <alignment horizontal="center" vertical="center"/>
      <protection locked="0"/>
    </xf>
    <xf numFmtId="0" fontId="35" fillId="0" borderId="5444">
      <alignment vertical="center"/>
      <protection locked="0"/>
    </xf>
    <xf numFmtId="232" fontId="35" fillId="0" borderId="5444">
      <alignment horizontal="right" vertical="center"/>
      <protection locked="0"/>
    </xf>
    <xf numFmtId="237" fontId="35" fillId="0" borderId="5444">
      <alignment horizontal="right" vertical="center"/>
      <protection locked="0"/>
    </xf>
    <xf numFmtId="233" fontId="35" fillId="0" borderId="5444">
      <alignment horizontal="right" vertical="center"/>
      <protection locked="0"/>
    </xf>
    <xf numFmtId="234" fontId="35" fillId="0" borderId="5444">
      <alignment horizontal="right" vertical="center"/>
      <protection locked="0"/>
    </xf>
    <xf numFmtId="235" fontId="35" fillId="0" borderId="5444">
      <alignment horizontal="right" vertical="center"/>
      <protection locked="0"/>
    </xf>
    <xf numFmtId="236" fontId="35" fillId="0" borderId="5444">
      <alignment horizontal="right" vertical="center"/>
      <protection locked="0"/>
    </xf>
    <xf numFmtId="0" fontId="103" fillId="38" borderId="5445"/>
    <xf numFmtId="274" fontId="35" fillId="0" borderId="5447"/>
    <xf numFmtId="0" fontId="85" fillId="0" borderId="5471"/>
    <xf numFmtId="0" fontId="85" fillId="0" borderId="5448"/>
    <xf numFmtId="311" fontId="219" fillId="0" borderId="5438" applyBorder="0">
      <protection locked="0"/>
    </xf>
    <xf numFmtId="323" fontId="3" fillId="23" borderId="5499" applyFill="0" applyBorder="0" applyAlignment="0">
      <alignment horizontal="centerContinuous"/>
    </xf>
    <xf numFmtId="232" fontId="35" fillId="0" borderId="5478">
      <alignment horizontal="right" vertical="center"/>
      <protection locked="0"/>
    </xf>
    <xf numFmtId="0" fontId="85" fillId="0" borderId="5482"/>
    <xf numFmtId="4" fontId="27" fillId="19" borderId="5460" applyNumberFormat="0" applyProtection="0">
      <alignment horizontal="left" vertical="center" indent="1"/>
    </xf>
    <xf numFmtId="0" fontId="95" fillId="0" borderId="5490" applyNumberFormat="0" applyFill="0" applyAlignment="0" applyProtection="0"/>
    <xf numFmtId="234" fontId="35" fillId="0" borderId="5478">
      <alignment horizontal="right" vertical="center"/>
      <protection locked="0"/>
    </xf>
    <xf numFmtId="233" fontId="35" fillId="0" borderId="5491">
      <alignment horizontal="center" vertical="center"/>
      <protection locked="0"/>
    </xf>
    <xf numFmtId="15" fontId="35" fillId="0" borderId="5478">
      <alignment horizontal="center" vertical="center"/>
      <protection locked="0"/>
    </xf>
    <xf numFmtId="236" fontId="35" fillId="0" borderId="5491">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0" fontId="103" fillId="38" borderId="5456"/>
    <xf numFmtId="0" fontId="103" fillId="38" borderId="5479"/>
    <xf numFmtId="49" fontId="100" fillId="47" borderId="4793">
      <alignment horizontal="center"/>
    </xf>
    <xf numFmtId="240" fontId="26" fillId="0" borderId="5453" applyFill="0"/>
    <xf numFmtId="274" fontId="35" fillId="0" borderId="5458"/>
    <xf numFmtId="0" fontId="85" fillId="0" borderId="5459"/>
    <xf numFmtId="0" fontId="148" fillId="0" borderId="5452" applyNumberFormat="0" applyAlignment="0" applyProtection="0">
      <alignment horizontal="left" vertical="center"/>
    </xf>
    <xf numFmtId="323" fontId="3" fillId="23" borderId="5451" applyFill="0" applyBorder="0" applyAlignment="0">
      <alignment horizontal="centerContinuous"/>
    </xf>
    <xf numFmtId="311" fontId="219" fillId="0" borderId="5450" applyBorder="0">
      <protection locked="0"/>
    </xf>
    <xf numFmtId="311" fontId="219" fillId="0" borderId="5486" applyBorder="0">
      <protection locked="0"/>
    </xf>
    <xf numFmtId="0" fontId="95" fillId="0" borderId="5466" applyNumberFormat="0" applyFill="0" applyAlignment="0" applyProtection="0"/>
    <xf numFmtId="234" fontId="35" fillId="0" borderId="5467">
      <alignment horizontal="center" vertical="center"/>
      <protection locked="0"/>
    </xf>
    <xf numFmtId="311" fontId="219" fillId="0" borderId="5462" applyBorder="0">
      <protection locked="0"/>
    </xf>
    <xf numFmtId="236" fontId="35" fillId="0" borderId="5467">
      <alignment horizontal="right" vertical="center"/>
      <protection locked="0"/>
    </xf>
    <xf numFmtId="4" fontId="27" fillId="19" borderId="5472" applyNumberFormat="0" applyProtection="0">
      <alignment horizontal="left" vertical="center" indent="1"/>
    </xf>
    <xf numFmtId="235" fontId="35" fillId="0" borderId="5491">
      <alignment horizontal="center" vertical="center"/>
      <protection locked="0"/>
    </xf>
    <xf numFmtId="235" fontId="35" fillId="0" borderId="5478">
      <alignment horizontal="center" vertical="center"/>
      <protection locked="0"/>
    </xf>
    <xf numFmtId="236" fontId="35" fillId="0" borderId="5478">
      <alignment horizontal="right" vertical="center"/>
      <protection locked="0"/>
    </xf>
    <xf numFmtId="0" fontId="95" fillId="0" borderId="5466" applyNumberFormat="0" applyFill="0" applyAlignment="0" applyProtection="0"/>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0" fontId="103" fillId="38" borderId="5468"/>
    <xf numFmtId="274" fontId="35" fillId="0" borderId="5470"/>
    <xf numFmtId="0" fontId="85" fillId="0" borderId="5471"/>
    <xf numFmtId="0" fontId="103" fillId="38" borderId="5479"/>
    <xf numFmtId="311" fontId="219" fillId="0" borderId="5462" applyBorder="0">
      <protection locked="0"/>
    </xf>
    <xf numFmtId="235" fontId="35" fillId="0" borderId="5478">
      <alignment horizontal="center" vertical="center"/>
      <protection locked="0"/>
    </xf>
    <xf numFmtId="0" fontId="35" fillId="0" borderId="5478">
      <alignment vertical="center"/>
      <protection locked="0"/>
    </xf>
    <xf numFmtId="237" fontId="35" fillId="0" borderId="5478">
      <alignment horizontal="right" vertical="center"/>
      <protection locked="0"/>
    </xf>
    <xf numFmtId="234" fontId="35" fillId="0" borderId="5478">
      <alignment horizontal="right" vertical="center"/>
      <protection locked="0"/>
    </xf>
    <xf numFmtId="236" fontId="35" fillId="0" borderId="5478">
      <alignment horizontal="right" vertical="center"/>
      <protection locked="0"/>
    </xf>
    <xf numFmtId="270" fontId="115" fillId="46" borderId="4800">
      <protection hidden="1"/>
    </xf>
    <xf numFmtId="274" fontId="35" fillId="0" borderId="5507"/>
    <xf numFmtId="311" fontId="219" fillId="0" borderId="5462" applyBorder="0">
      <protection locked="0"/>
    </xf>
    <xf numFmtId="235"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4" fontId="27" fillId="19" borderId="5472" applyNumberFormat="0" applyProtection="0">
      <alignment horizontal="left" vertical="center" indent="1"/>
    </xf>
    <xf numFmtId="0" fontId="147" fillId="10" borderId="4494">
      <alignment horizontal="right"/>
    </xf>
    <xf numFmtId="0" fontId="148" fillId="0" borderId="4841">
      <alignment horizontal="left" vertical="center"/>
    </xf>
    <xf numFmtId="274" fontId="35" fillId="0" borderId="5481"/>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2" fontId="35" fillId="0" borderId="5478">
      <alignment horizontal="center" vertical="center"/>
      <protection locked="0"/>
    </xf>
    <xf numFmtId="0" fontId="35" fillId="0" borderId="5478">
      <alignment vertical="center"/>
      <protection locked="0"/>
    </xf>
    <xf numFmtId="235" fontId="35" fillId="0" borderId="5478">
      <alignment horizontal="right" vertical="center"/>
      <protection locked="0"/>
    </xf>
    <xf numFmtId="240" fontId="26" fillId="0" borderId="5476" applyFill="0"/>
    <xf numFmtId="274" fontId="35" fillId="0" borderId="5470"/>
    <xf numFmtId="0" fontId="85" fillId="0" borderId="5471"/>
    <xf numFmtId="233" fontId="35" fillId="0" borderId="5491">
      <alignment horizontal="right" vertical="center"/>
      <protection locked="0"/>
    </xf>
    <xf numFmtId="235" fontId="35" fillId="0" borderId="5504">
      <alignment horizontal="center" vertical="center"/>
      <protection locked="0"/>
    </xf>
    <xf numFmtId="311" fontId="219" fillId="0" borderId="5462" applyBorder="0">
      <protection locked="0"/>
    </xf>
    <xf numFmtId="4" fontId="27" fillId="19" borderId="5472" applyNumberFormat="0" applyProtection="0">
      <alignment horizontal="left" vertical="center" indent="1"/>
    </xf>
    <xf numFmtId="3" fontId="79" fillId="10" borderId="4793" applyFont="0" applyAlignment="0" applyProtection="0"/>
    <xf numFmtId="0" fontId="95" fillId="0" borderId="5466" applyNumberFormat="0" applyFill="0" applyAlignment="0" applyProtection="0"/>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3" fontId="35" fillId="0" borderId="5491">
      <alignment horizontal="center" vertical="center"/>
      <protection locked="0"/>
    </xf>
    <xf numFmtId="0" fontId="103" fillId="38" borderId="5468"/>
    <xf numFmtId="235" fontId="35" fillId="0" borderId="5491">
      <alignment horizontal="right" vertical="center"/>
      <protection locked="0"/>
    </xf>
    <xf numFmtId="274" fontId="35" fillId="0" borderId="5470"/>
    <xf numFmtId="0" fontId="85" fillId="0" borderId="5471"/>
    <xf numFmtId="0" fontId="148" fillId="0" borderId="5464" applyNumberFormat="0" applyAlignment="0" applyProtection="0">
      <alignment horizontal="left" vertical="center"/>
    </xf>
    <xf numFmtId="323" fontId="3" fillId="23" borderId="5463" applyFill="0" applyBorder="0" applyAlignment="0">
      <alignment horizontal="centerContinuous"/>
    </xf>
    <xf numFmtId="0" fontId="35" fillId="0" borderId="5478">
      <alignment vertical="center"/>
      <protection locked="0"/>
    </xf>
    <xf numFmtId="232" fontId="35" fillId="0" borderId="5491">
      <alignment horizontal="right" vertical="center"/>
      <protection locked="0"/>
    </xf>
    <xf numFmtId="49" fontId="36" fillId="0" borderId="4813"/>
    <xf numFmtId="0" fontId="95" fillId="0" borderId="5503" applyNumberFormat="0" applyFill="0" applyAlignment="0" applyProtection="0"/>
    <xf numFmtId="233" fontId="35" fillId="0" borderId="5504">
      <alignment horizontal="center" vertical="center"/>
      <protection locked="0"/>
    </xf>
    <xf numFmtId="236" fontId="35" fillId="0" borderId="5504">
      <alignment horizontal="right" vertical="center"/>
      <protection locked="0"/>
    </xf>
    <xf numFmtId="332" fontId="35" fillId="0" borderId="4793" applyFill="0">
      <alignment horizontal="center" vertical="center"/>
    </xf>
    <xf numFmtId="49" fontId="253" fillId="47" borderId="4793">
      <alignment horizontal="center"/>
    </xf>
    <xf numFmtId="175" fontId="43" fillId="0" borderId="4793" applyBorder="0"/>
    <xf numFmtId="311" fontId="219" fillId="0" borderId="5484" applyBorder="0">
      <protection locked="0"/>
    </xf>
    <xf numFmtId="269" fontId="115" fillId="45" borderId="4800">
      <protection hidden="1"/>
    </xf>
    <xf numFmtId="202" fontId="115" fillId="18" borderId="4800">
      <alignment horizontal="right"/>
      <protection hidden="1"/>
    </xf>
    <xf numFmtId="4" fontId="27" fillId="19" borderId="5483" applyNumberFormat="0" applyProtection="0">
      <alignment horizontal="left" vertical="center" indent="1"/>
    </xf>
    <xf numFmtId="49" fontId="36" fillId="0" borderId="4813"/>
    <xf numFmtId="0" fontId="85" fillId="0" borderId="5495"/>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44" fontId="85" fillId="0" borderId="5480"/>
    <xf numFmtId="269" fontId="115" fillId="45" borderId="4800">
      <protection hidden="1"/>
    </xf>
    <xf numFmtId="240" fontId="26" fillId="0" borderId="5476" applyFill="0"/>
    <xf numFmtId="274" fontId="35" fillId="0" borderId="5481"/>
    <xf numFmtId="0" fontId="85" fillId="0" borderId="5482"/>
    <xf numFmtId="0" fontId="148" fillId="0" borderId="5475" applyNumberFormat="0" applyAlignment="0" applyProtection="0">
      <alignment horizontal="left" vertical="center"/>
    </xf>
    <xf numFmtId="323" fontId="3" fillId="23" borderId="5474" applyFill="0" applyBorder="0" applyAlignment="0">
      <alignment horizontal="centerContinuous"/>
    </xf>
    <xf numFmtId="311" fontId="219" fillId="0" borderId="5484" applyBorder="0">
      <protection locked="0"/>
    </xf>
    <xf numFmtId="311" fontId="219" fillId="0" borderId="5484" applyBorder="0">
      <protection locked="0"/>
    </xf>
    <xf numFmtId="233" fontId="35" fillId="0" borderId="5491">
      <alignment horizontal="right" vertical="center"/>
      <protection locked="0"/>
    </xf>
    <xf numFmtId="235" fontId="35" fillId="0" borderId="5491">
      <alignment horizontal="right" vertical="center"/>
      <protection locked="0"/>
    </xf>
    <xf numFmtId="4" fontId="27" fillId="19" borderId="5483" applyNumberFormat="0" applyProtection="0">
      <alignment horizontal="left" vertical="center" indent="1"/>
    </xf>
    <xf numFmtId="232" fontId="35" fillId="0" borderId="5491">
      <alignment horizontal="center" vertical="center"/>
      <protection locked="0"/>
    </xf>
    <xf numFmtId="234" fontId="35" fillId="0" borderId="5491">
      <alignment horizontal="center" vertical="center"/>
      <protection locked="0"/>
    </xf>
    <xf numFmtId="0" fontId="35" fillId="0" borderId="5491">
      <alignment vertical="center"/>
      <protection locked="0"/>
    </xf>
    <xf numFmtId="0" fontId="95" fillId="0" borderId="5490" applyNumberFormat="0" applyFill="0" applyAlignment="0" applyProtection="0"/>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74" fontId="35" fillId="0" borderId="5481"/>
    <xf numFmtId="0" fontId="85" fillId="0" borderId="5482"/>
    <xf numFmtId="311" fontId="219" fillId="0" borderId="5484" applyBorder="0">
      <protection locked="0"/>
    </xf>
    <xf numFmtId="0" fontId="115" fillId="18" borderId="4800" applyProtection="0">
      <alignment horizontal="right"/>
      <protection locked="0"/>
    </xf>
    <xf numFmtId="311" fontId="219" fillId="0" borderId="5484" applyBorder="0">
      <protection locked="0"/>
    </xf>
    <xf numFmtId="0" fontId="59" fillId="74" borderId="4820">
      <alignment horizontal="left" vertical="center" wrapText="1"/>
    </xf>
    <xf numFmtId="235" fontId="35" fillId="0" borderId="5491">
      <alignment horizontal="center" vertical="center"/>
      <protection locked="0"/>
    </xf>
    <xf numFmtId="4" fontId="27" fillId="19" borderId="5483" applyNumberFormat="0" applyProtection="0">
      <alignment horizontal="left" vertical="center" indent="1"/>
    </xf>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40" fontId="26" fillId="0" borderId="5476" applyFill="0"/>
    <xf numFmtId="274" fontId="35" fillId="0" borderId="5481"/>
    <xf numFmtId="0" fontId="85" fillId="0" borderId="5482"/>
    <xf numFmtId="0" fontId="148" fillId="0" borderId="5475" applyNumberFormat="0" applyAlignment="0" applyProtection="0">
      <alignment horizontal="left" vertical="center"/>
    </xf>
    <xf numFmtId="323" fontId="3" fillId="23" borderId="5474" applyFill="0" applyBorder="0" applyAlignment="0">
      <alignment horizontal="centerContinuous"/>
    </xf>
    <xf numFmtId="311" fontId="219" fillId="0" borderId="5484" applyBorder="0">
      <protection locked="0"/>
    </xf>
    <xf numFmtId="0" fontId="95" fillId="0" borderId="5490" applyNumberFormat="0" applyFill="0" applyAlignment="0" applyProtection="0"/>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0" fontId="103" fillId="38" borderId="5492"/>
    <xf numFmtId="244" fontId="85" fillId="0" borderId="5493"/>
    <xf numFmtId="274" fontId="35" fillId="0" borderId="5494"/>
    <xf numFmtId="0" fontId="85" fillId="0" borderId="5495"/>
    <xf numFmtId="311" fontId="219" fillId="0" borderId="5486" applyBorder="0">
      <protection locked="0"/>
    </xf>
    <xf numFmtId="235" fontId="35" fillId="0" borderId="5504">
      <alignment horizontal="right" vertical="center"/>
      <protection locked="0"/>
    </xf>
    <xf numFmtId="4" fontId="27" fillId="19" borderId="5496" applyNumberFormat="0" applyProtection="0">
      <alignment horizontal="left" vertical="center" indent="1"/>
    </xf>
    <xf numFmtId="0" fontId="95" fillId="0" borderId="5490" applyNumberFormat="0" applyFill="0" applyAlignment="0" applyProtection="0"/>
    <xf numFmtId="232" fontId="35" fillId="0" borderId="5491">
      <alignment horizontal="center" vertical="center"/>
      <protection locked="0"/>
    </xf>
    <xf numFmtId="15" fontId="35" fillId="0" borderId="5491">
      <alignment horizontal="center" vertical="center"/>
      <protection locked="0"/>
    </xf>
    <xf numFmtId="233"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236" fontId="35" fillId="0" borderId="5491">
      <alignment horizontal="center" vertical="center"/>
      <protection locked="0"/>
    </xf>
    <xf numFmtId="0" fontId="35" fillId="0" borderId="5491">
      <alignment vertical="center"/>
      <protection locked="0"/>
    </xf>
    <xf numFmtId="232" fontId="35" fillId="0" borderId="5491">
      <alignment horizontal="right" vertical="center"/>
      <protection locked="0"/>
    </xf>
    <xf numFmtId="237" fontId="35" fillId="0" borderId="5491">
      <alignment horizontal="right" vertical="center"/>
      <protection locked="0"/>
    </xf>
    <xf numFmtId="233" fontId="35" fillId="0" borderId="5491">
      <alignment horizontal="right" vertical="center"/>
      <protection locked="0"/>
    </xf>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0" fontId="103" fillId="38" borderId="5492"/>
    <xf numFmtId="274" fontId="35" fillId="0" borderId="5494"/>
    <xf numFmtId="0" fontId="85" fillId="0" borderId="5495"/>
    <xf numFmtId="0" fontId="148" fillId="0" borderId="5488" applyNumberFormat="0" applyAlignment="0" applyProtection="0">
      <alignment horizontal="left" vertical="center"/>
    </xf>
    <xf numFmtId="323" fontId="3" fillId="23" borderId="5487" applyFill="0" applyBorder="0" applyAlignment="0">
      <alignment horizontal="centerContinuous"/>
    </xf>
    <xf numFmtId="311" fontId="219" fillId="0" borderId="5486" applyBorder="0">
      <protection locked="0"/>
    </xf>
    <xf numFmtId="311" fontId="219" fillId="0" borderId="5498" applyBorder="0">
      <protection locked="0"/>
    </xf>
    <xf numFmtId="4" fontId="27" fillId="19" borderId="5502" applyNumberFormat="0" applyProtection="0">
      <alignment horizontal="left" vertical="center" indent="1"/>
    </xf>
    <xf numFmtId="0" fontId="95" fillId="0" borderId="5503" applyNumberFormat="0" applyFill="0" applyAlignment="0" applyProtection="0"/>
    <xf numFmtId="232" fontId="35" fillId="0" borderId="5504">
      <alignment horizontal="center" vertical="center"/>
      <protection locked="0"/>
    </xf>
    <xf numFmtId="15" fontId="35" fillId="0" borderId="5504">
      <alignment horizontal="center" vertical="center"/>
      <protection locked="0"/>
    </xf>
    <xf numFmtId="233" fontId="35" fillId="0" borderId="5504">
      <alignment horizontal="center" vertical="center"/>
      <protection locked="0"/>
    </xf>
    <xf numFmtId="234" fontId="35" fillId="0" borderId="5504">
      <alignment horizontal="center" vertical="center"/>
      <protection locked="0"/>
    </xf>
    <xf numFmtId="235" fontId="35" fillId="0" borderId="5504">
      <alignment horizontal="center" vertical="center"/>
      <protection locked="0"/>
    </xf>
    <xf numFmtId="236" fontId="35" fillId="0" borderId="5504">
      <alignment horizontal="center" vertical="center"/>
      <protection locked="0"/>
    </xf>
    <xf numFmtId="0" fontId="35" fillId="0" borderId="5504">
      <alignment vertical="center"/>
      <protection locked="0"/>
    </xf>
    <xf numFmtId="232" fontId="35" fillId="0" borderId="5504">
      <alignment horizontal="right" vertical="center"/>
      <protection locked="0"/>
    </xf>
    <xf numFmtId="237" fontId="35" fillId="0" borderId="5504">
      <alignment horizontal="right" vertical="center"/>
      <protection locked="0"/>
    </xf>
    <xf numFmtId="233" fontId="35" fillId="0" borderId="5504">
      <alignment horizontal="right" vertical="center"/>
      <protection locked="0"/>
    </xf>
    <xf numFmtId="234" fontId="35" fillId="0" borderId="5504">
      <alignment horizontal="right" vertical="center"/>
      <protection locked="0"/>
    </xf>
    <xf numFmtId="235" fontId="35" fillId="0" borderId="5504">
      <alignment horizontal="right" vertical="center"/>
      <protection locked="0"/>
    </xf>
    <xf numFmtId="236" fontId="35" fillId="0" borderId="5504">
      <alignment horizontal="right" vertical="center"/>
      <protection locked="0"/>
    </xf>
    <xf numFmtId="0" fontId="103" fillId="38" borderId="5505"/>
    <xf numFmtId="274" fontId="35" fillId="0" borderId="5507"/>
    <xf numFmtId="0" fontId="85" fillId="0" borderId="5508"/>
    <xf numFmtId="311" fontId="219" fillId="0" borderId="5498" applyBorder="0">
      <protection locked="0"/>
    </xf>
    <xf numFmtId="240" fontId="26" fillId="0" borderId="5549" applyFill="0"/>
    <xf numFmtId="175" fontId="40" fillId="0" borderId="4742">
      <protection locked="0"/>
    </xf>
    <xf numFmtId="175" fontId="43" fillId="0" borderId="4494" applyBorder="0"/>
    <xf numFmtId="311" fontId="219" fillId="0" borderId="5546" applyBorder="0">
      <protection locked="0"/>
    </xf>
    <xf numFmtId="175" fontId="46" fillId="0" borderId="4494"/>
    <xf numFmtId="274" fontId="35" fillId="0" borderId="5530"/>
    <xf numFmtId="0" fontId="95" fillId="0" borderId="5550" applyNumberFormat="0" applyFill="0" applyAlignment="0" applyProtection="0"/>
    <xf numFmtId="274" fontId="35" fillId="0" borderId="5530"/>
    <xf numFmtId="274" fontId="35" fillId="0" borderId="5554"/>
    <xf numFmtId="0" fontId="35" fillId="0" borderId="5551">
      <alignment vertical="center"/>
      <protection locked="0"/>
    </xf>
    <xf numFmtId="232" fontId="35" fillId="0" borderId="5515">
      <alignment horizontal="center" vertical="center"/>
      <protection locked="0"/>
    </xf>
    <xf numFmtId="0" fontId="95" fillId="0" borderId="5526" applyNumberFormat="0" applyFill="0" applyAlignment="0" applyProtection="0"/>
    <xf numFmtId="0" fontId="95" fillId="0" borderId="5550" applyNumberFormat="0" applyFill="0" applyAlignment="0" applyProtection="0"/>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0" fontId="95" fillId="0" borderId="5514" applyNumberFormat="0" applyFill="0" applyAlignment="0" applyProtection="0"/>
    <xf numFmtId="311" fontId="219" fillId="0" borderId="5510" applyBorder="0">
      <protection locked="0"/>
    </xf>
    <xf numFmtId="0" fontId="85" fillId="0" borderId="5519"/>
    <xf numFmtId="274" fontId="35" fillId="0" borderId="5518"/>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232" fontId="35" fillId="0" borderId="5515">
      <alignment horizontal="center" vertical="center"/>
      <protection locked="0"/>
    </xf>
    <xf numFmtId="0" fontId="95" fillId="0" borderId="5514" applyNumberFormat="0" applyFill="0" applyAlignment="0" applyProtection="0"/>
    <xf numFmtId="233" fontId="35" fillId="0" borderId="5551">
      <alignment horizontal="right" vertical="center"/>
      <protection locked="0"/>
    </xf>
    <xf numFmtId="4" fontId="27" fillId="19" borderId="5520" applyNumberFormat="0" applyProtection="0">
      <alignment horizontal="left" vertical="center" indent="1"/>
    </xf>
    <xf numFmtId="232" fontId="35" fillId="0" borderId="5551">
      <alignment horizontal="right" vertical="center"/>
      <protection locked="0"/>
    </xf>
    <xf numFmtId="234" fontId="35" fillId="0" borderId="5551">
      <alignment horizontal="center" vertical="center"/>
      <protection locked="0"/>
    </xf>
    <xf numFmtId="4" fontId="27" fillId="19" borderId="5520" applyNumberFormat="0" applyProtection="0">
      <alignment horizontal="left" vertical="center" indent="1"/>
    </xf>
    <xf numFmtId="0" fontId="85" fillId="0" borderId="5544"/>
    <xf numFmtId="274" fontId="35" fillId="0" borderId="5543"/>
    <xf numFmtId="244" fontId="85" fillId="0" borderId="5542"/>
    <xf numFmtId="0" fontId="103" fillId="38" borderId="5541"/>
    <xf numFmtId="236" fontId="35" fillId="0" borderId="5540">
      <alignment horizontal="right" vertical="center"/>
      <protection locked="0"/>
    </xf>
    <xf numFmtId="235" fontId="35" fillId="0" borderId="5540">
      <alignment horizontal="right" vertical="center"/>
      <protection locked="0"/>
    </xf>
    <xf numFmtId="234" fontId="35" fillId="0" borderId="5540">
      <alignment horizontal="right" vertical="center"/>
      <protection locked="0"/>
    </xf>
    <xf numFmtId="233" fontId="35" fillId="0" borderId="5540">
      <alignment horizontal="right" vertical="center"/>
      <protection locked="0"/>
    </xf>
    <xf numFmtId="237" fontId="35" fillId="0" borderId="5540">
      <alignment horizontal="right" vertical="center"/>
      <protection locked="0"/>
    </xf>
    <xf numFmtId="232" fontId="35" fillId="0" borderId="5540">
      <alignment horizontal="right" vertical="center"/>
      <protection locked="0"/>
    </xf>
    <xf numFmtId="0" fontId="35" fillId="0" borderId="5540">
      <alignment vertical="center"/>
      <protection locked="0"/>
    </xf>
    <xf numFmtId="236" fontId="35" fillId="0" borderId="5540">
      <alignment horizontal="center" vertical="center"/>
      <protection locked="0"/>
    </xf>
    <xf numFmtId="235" fontId="35" fillId="0" borderId="5540">
      <alignment horizontal="center" vertical="center"/>
      <protection locked="0"/>
    </xf>
    <xf numFmtId="234" fontId="35" fillId="0" borderId="5540">
      <alignment horizontal="center" vertical="center"/>
      <protection locked="0"/>
    </xf>
    <xf numFmtId="233" fontId="35" fillId="0" borderId="5540">
      <alignment horizontal="center" vertical="center"/>
      <protection locked="0"/>
    </xf>
    <xf numFmtId="15" fontId="35" fillId="0" borderId="5540">
      <alignment horizontal="center" vertical="center"/>
      <protection locked="0"/>
    </xf>
    <xf numFmtId="232" fontId="35" fillId="0" borderId="5540">
      <alignment horizontal="center" vertical="center"/>
      <protection locked="0"/>
    </xf>
    <xf numFmtId="0" fontId="95" fillId="0" borderId="5539" applyNumberFormat="0" applyFill="0" applyAlignment="0" applyProtection="0"/>
    <xf numFmtId="4" fontId="27" fillId="19" borderId="5538" applyNumberFormat="0" applyProtection="0">
      <alignment horizontal="left" vertical="center" indent="1"/>
    </xf>
    <xf numFmtId="1" fontId="3" fillId="1" borderId="5509">
      <protection locked="0"/>
    </xf>
    <xf numFmtId="4" fontId="27" fillId="19" borderId="5538" applyNumberFormat="0" applyProtection="0">
      <alignment horizontal="left" vertical="center" indent="1"/>
    </xf>
    <xf numFmtId="311" fontId="219" fillId="0" borderId="5510" applyBorder="0">
      <protection locked="0"/>
    </xf>
    <xf numFmtId="1" fontId="3" fillId="1" borderId="5533">
      <protection locked="0"/>
    </xf>
    <xf numFmtId="311" fontId="219" fillId="0" borderId="5534" applyBorder="0">
      <protection locked="0"/>
    </xf>
    <xf numFmtId="323" fontId="3" fillId="23" borderId="5511" applyFill="0" applyBorder="0" applyAlignment="0">
      <alignment horizontal="centerContinuous"/>
    </xf>
    <xf numFmtId="0" fontId="148" fillId="0" borderId="5512" applyNumberFormat="0" applyAlignment="0" applyProtection="0">
      <alignment horizontal="left" vertical="center"/>
    </xf>
    <xf numFmtId="323" fontId="3" fillId="23" borderId="5535" applyFill="0" applyBorder="0" applyAlignment="0">
      <alignment horizontal="centerContinuous"/>
    </xf>
    <xf numFmtId="0" fontId="85" fillId="0" borderId="5519"/>
    <xf numFmtId="274" fontId="35" fillId="0" borderId="5518"/>
    <xf numFmtId="240" fontId="26" fillId="0" borderId="5513" applyFill="0"/>
    <xf numFmtId="240" fontId="26" fillId="0" borderId="5537" applyFill="0"/>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232" fontId="35" fillId="0" borderId="5515">
      <alignment horizontal="center" vertical="center"/>
      <protection locked="0"/>
    </xf>
    <xf numFmtId="0" fontId="95" fillId="0" borderId="5514" applyNumberFormat="0" applyFill="0" applyAlignment="0" applyProtection="0"/>
    <xf numFmtId="0" fontId="95" fillId="0" borderId="5550" applyNumberFormat="0" applyFill="0" applyAlignment="0" applyProtection="0"/>
    <xf numFmtId="232" fontId="35" fillId="0" borderId="5551">
      <alignment horizontal="center" vertical="center"/>
      <protection locked="0"/>
    </xf>
    <xf numFmtId="15" fontId="35" fillId="0" borderId="5551">
      <alignment horizontal="center" vertical="center"/>
      <protection locked="0"/>
    </xf>
    <xf numFmtId="233"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236" fontId="35" fillId="0" borderId="5551">
      <alignment horizontal="center"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0" fontId="103" fillId="38" borderId="5552"/>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44" fontId="85" fillId="0" borderId="5529"/>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4" fontId="85" fillId="0" borderId="5517"/>
    <xf numFmtId="0" fontId="85" fillId="0" borderId="5555"/>
    <xf numFmtId="240" fontId="26" fillId="0" borderId="5513" applyFill="0"/>
    <xf numFmtId="274" fontId="35" fillId="0" borderId="5518"/>
    <xf numFmtId="0" fontId="148" fillId="0" borderId="5548" applyNumberFormat="0" applyAlignment="0" applyProtection="0">
      <alignment horizontal="left" vertical="center"/>
    </xf>
    <xf numFmtId="323" fontId="3" fillId="23" borderId="5547" applyFill="0" applyBorder="0" applyAlignment="0">
      <alignment horizontal="centerContinuous"/>
    </xf>
    <xf numFmtId="1" fontId="3" fillId="1" borderId="5545">
      <protection locked="0"/>
    </xf>
    <xf numFmtId="0" fontId="148" fillId="0" borderId="5524" applyNumberFormat="0" applyAlignment="0" applyProtection="0">
      <alignment horizontal="left" vertical="center"/>
    </xf>
    <xf numFmtId="0" fontId="85" fillId="0" borderId="5519"/>
    <xf numFmtId="4" fontId="27" fillId="19" borderId="5538" applyNumberFormat="0" applyProtection="0">
      <alignment horizontal="left" vertical="center" indent="1"/>
    </xf>
    <xf numFmtId="4" fontId="27" fillId="19" borderId="5538" applyNumberFormat="0" applyProtection="0">
      <alignment horizontal="left" vertical="center" indent="1"/>
    </xf>
    <xf numFmtId="232" fontId="35" fillId="0" borderId="5551">
      <alignment horizontal="center" vertical="center"/>
      <protection locked="0"/>
    </xf>
    <xf numFmtId="15"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0" fontId="35" fillId="0" borderId="5551">
      <alignment vertical="center"/>
      <protection locked="0"/>
    </xf>
    <xf numFmtId="232" fontId="35" fillId="0" borderId="5551">
      <alignment horizontal="right" vertical="center"/>
      <protection locked="0"/>
    </xf>
    <xf numFmtId="237" fontId="35" fillId="0" borderId="5551">
      <alignment horizontal="right" vertical="center"/>
      <protection locked="0"/>
    </xf>
    <xf numFmtId="234" fontId="35" fillId="0" borderId="5551">
      <alignment horizontal="right" vertical="center"/>
      <protection locked="0"/>
    </xf>
    <xf numFmtId="236" fontId="35" fillId="0" borderId="5551">
      <alignment horizontal="right" vertical="center"/>
      <protection locked="0"/>
    </xf>
    <xf numFmtId="0" fontId="103" fillId="38" borderId="5552"/>
    <xf numFmtId="244" fontId="85" fillId="0" borderId="5553"/>
    <xf numFmtId="274" fontId="35" fillId="0" borderId="5554"/>
    <xf numFmtId="311" fontId="219" fillId="0" borderId="5534" applyBorder="0">
      <protection locked="0"/>
    </xf>
    <xf numFmtId="0" fontId="148" fillId="0" borderId="5512" applyNumberFormat="0" applyAlignment="0" applyProtection="0">
      <alignment horizontal="left" vertical="center"/>
    </xf>
    <xf numFmtId="0" fontId="95" fillId="0" borderId="5550" applyNumberFormat="0" applyFill="0" applyAlignment="0" applyProtection="0"/>
    <xf numFmtId="15" fontId="35" fillId="0" borderId="5551">
      <alignment horizontal="center" vertical="center"/>
      <protection locked="0"/>
    </xf>
    <xf numFmtId="234" fontId="35" fillId="0" borderId="5551">
      <alignment horizontal="center" vertical="center"/>
      <protection locked="0"/>
    </xf>
    <xf numFmtId="236" fontId="35" fillId="0" borderId="5551">
      <alignment horizontal="center" vertical="center"/>
      <protection locked="0"/>
    </xf>
    <xf numFmtId="232" fontId="35" fillId="0" borderId="5551">
      <alignment horizontal="right" vertical="center"/>
      <protection locked="0"/>
    </xf>
    <xf numFmtId="237" fontId="35" fillId="0" borderId="5551">
      <alignment horizontal="right" vertical="center"/>
      <protection locked="0"/>
    </xf>
    <xf numFmtId="233" fontId="35" fillId="0" borderId="5551">
      <alignment horizontal="right" vertical="center"/>
      <protection locked="0"/>
    </xf>
    <xf numFmtId="234" fontId="35" fillId="0" borderId="5551">
      <alignment horizontal="right" vertical="center"/>
      <protection locked="0"/>
    </xf>
    <xf numFmtId="236" fontId="35" fillId="0" borderId="5551">
      <alignment horizontal="right" vertical="center"/>
      <protection locked="0"/>
    </xf>
    <xf numFmtId="0" fontId="103" fillId="38" borderId="5552"/>
    <xf numFmtId="311" fontId="219" fillId="0" borderId="5522" applyBorder="0">
      <protection locked="0"/>
    </xf>
    <xf numFmtId="323" fontId="3" fillId="23" borderId="5511" applyFill="0" applyBorder="0" applyAlignment="0">
      <alignment horizontal="centerContinuous"/>
    </xf>
    <xf numFmtId="1" fontId="3" fillId="1" borderId="5521">
      <protection locked="0"/>
    </xf>
    <xf numFmtId="311" fontId="219" fillId="0" borderId="5546" applyBorder="0">
      <protection locked="0"/>
    </xf>
    <xf numFmtId="232" fontId="35" fillId="0" borderId="5551">
      <alignment horizontal="center" vertical="center"/>
      <protection locked="0"/>
    </xf>
    <xf numFmtId="15" fontId="35" fillId="0" borderId="5551">
      <alignment horizontal="center" vertical="center"/>
      <protection locked="0"/>
    </xf>
    <xf numFmtId="4" fontId="27" fillId="19" borderId="5532" applyNumberFormat="0" applyProtection="0">
      <alignment horizontal="left" vertical="center" indent="1"/>
    </xf>
    <xf numFmtId="4" fontId="27" fillId="19" borderId="5532" applyNumberFormat="0" applyProtection="0">
      <alignment horizontal="left" vertical="center" indent="1"/>
    </xf>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311" fontId="219" fillId="0" borderId="5510" applyBorder="0">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0" fontId="103" fillId="38" borderId="5528"/>
    <xf numFmtId="1" fontId="3" fillId="1" borderId="5509">
      <protection locked="0"/>
    </xf>
    <xf numFmtId="244" fontId="85" fillId="0" borderId="5529"/>
    <xf numFmtId="0" fontId="85" fillId="0" borderId="5531"/>
    <xf numFmtId="311" fontId="219" fillId="0" borderId="5522" applyBorder="0">
      <protection locked="0"/>
    </xf>
    <xf numFmtId="0" fontId="95" fillId="0" borderId="5526" applyNumberFormat="0" applyFill="0" applyAlignment="0" applyProtection="0"/>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244" fontId="85" fillId="0" borderId="5529"/>
    <xf numFmtId="0" fontId="85" fillId="0" borderId="5531"/>
    <xf numFmtId="236" fontId="35" fillId="0" borderId="5551">
      <alignment horizontal="center" vertical="center"/>
      <protection locked="0"/>
    </xf>
    <xf numFmtId="274" fontId="35" fillId="0" borderId="5554"/>
    <xf numFmtId="235" fontId="35" fillId="0" borderId="5551">
      <alignment horizontal="center" vertical="center"/>
      <protection locked="0"/>
    </xf>
    <xf numFmtId="4" fontId="27" fillId="19" borderId="5442" applyNumberFormat="0" applyProtection="0">
      <alignment horizontal="left" vertical="center" indent="1"/>
    </xf>
    <xf numFmtId="244" fontId="85" fillId="0" borderId="5553"/>
    <xf numFmtId="4" fontId="27" fillId="19" borderId="5520" applyNumberFormat="0" applyProtection="0">
      <alignment horizontal="left" vertical="center" indent="1"/>
    </xf>
    <xf numFmtId="0" fontId="88" fillId="0" borderId="4841"/>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0" fontId="103" fillId="38" borderId="5456"/>
    <xf numFmtId="244" fontId="85" fillId="0" borderId="5433"/>
    <xf numFmtId="274" fontId="35" fillId="0" borderId="5458"/>
    <xf numFmtId="0" fontId="85" fillId="0" borderId="5459"/>
    <xf numFmtId="175" fontId="3" fillId="9" borderId="4841" applyNumberFormat="0" applyFont="0" applyBorder="0" applyAlignment="0">
      <alignment horizontal="centerContinuous"/>
    </xf>
    <xf numFmtId="0" fontId="148" fillId="0" borderId="4841">
      <alignment horizontal="left" vertical="center"/>
    </xf>
    <xf numFmtId="237" fontId="35" fillId="0" borderId="5551">
      <alignment horizontal="right" vertical="center"/>
      <protection locked="0"/>
    </xf>
    <xf numFmtId="311" fontId="219" fillId="0" borderId="5510" applyBorder="0">
      <protection locked="0"/>
    </xf>
    <xf numFmtId="1" fontId="3" fillId="1" borderId="5461">
      <protection locked="0"/>
    </xf>
    <xf numFmtId="237" fontId="35" fillId="0" borderId="5527">
      <alignment horizontal="right" vertical="center"/>
      <protection locked="0"/>
    </xf>
    <xf numFmtId="0" fontId="103" fillId="38" borderId="5528"/>
    <xf numFmtId="0" fontId="88" fillId="0" borderId="4841"/>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4" fontId="85" fillId="0" borderId="5517"/>
    <xf numFmtId="274" fontId="35" fillId="0" borderId="5530"/>
    <xf numFmtId="240" fontId="26" fillId="0" borderId="5525" applyFill="0"/>
    <xf numFmtId="274" fontId="35" fillId="0" borderId="5518"/>
    <xf numFmtId="0" fontId="85" fillId="0" borderId="5531"/>
    <xf numFmtId="0" fontId="85" fillId="0" borderId="5519"/>
    <xf numFmtId="323" fontId="3" fillId="23" borderId="5523" applyFill="0" applyBorder="0" applyAlignment="0">
      <alignment horizontal="centerContinuous"/>
    </xf>
    <xf numFmtId="175" fontId="3" fillId="9" borderId="4841" applyNumberFormat="0" applyFont="0" applyBorder="0" applyAlignment="0">
      <alignment horizontal="centerContinuous"/>
    </xf>
    <xf numFmtId="236" fontId="35" fillId="0" borderId="5551">
      <alignment horizontal="center" vertical="center"/>
      <protection locked="0"/>
    </xf>
    <xf numFmtId="233" fontId="35" fillId="0" borderId="5551">
      <alignment horizontal="right" vertical="center"/>
      <protection locked="0"/>
    </xf>
    <xf numFmtId="0" fontId="148" fillId="0" borderId="4841">
      <alignment horizontal="left" vertical="center"/>
    </xf>
    <xf numFmtId="233" fontId="35" fillId="0" borderId="5551">
      <alignment horizontal="center" vertical="center"/>
      <protection locked="0"/>
    </xf>
    <xf numFmtId="4" fontId="27" fillId="19" borderId="5538" applyNumberFormat="0" applyProtection="0">
      <alignment horizontal="left" vertical="center" indent="1"/>
    </xf>
    <xf numFmtId="0" fontId="95" fillId="0" borderId="5526" applyNumberFormat="0" applyFill="0" applyAlignment="0" applyProtection="0"/>
    <xf numFmtId="234" fontId="35" fillId="0" borderId="5527">
      <alignment horizontal="center" vertical="center"/>
      <protection locked="0"/>
    </xf>
    <xf numFmtId="311" fontId="219" fillId="0" borderId="5510" applyBorder="0">
      <protection locked="0"/>
    </xf>
    <xf numFmtId="236" fontId="35" fillId="0" borderId="5527">
      <alignment horizontal="right" vertical="center"/>
      <protection locked="0"/>
    </xf>
    <xf numFmtId="4" fontId="27" fillId="19" borderId="5520" applyNumberFormat="0" applyProtection="0">
      <alignment horizontal="left" vertical="center" indent="1"/>
    </xf>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0" fontId="26" fillId="0" borderId="5429" applyFill="0"/>
    <xf numFmtId="274" fontId="35" fillId="0" borderId="5518"/>
    <xf numFmtId="0" fontId="85" fillId="0" borderId="5519"/>
    <xf numFmtId="0" fontId="148" fillId="0" borderId="5512" applyNumberFormat="0" applyAlignment="0" applyProtection="0">
      <alignment horizontal="left" vertical="center"/>
    </xf>
    <xf numFmtId="323" fontId="3" fillId="23" borderId="5511" applyFill="0" applyBorder="0" applyAlignment="0">
      <alignment horizontal="centerContinuous"/>
    </xf>
    <xf numFmtId="311" fontId="219" fillId="0" borderId="5510" applyBorder="0">
      <protection locked="0"/>
    </xf>
    <xf numFmtId="274" fontId="35" fillId="0" borderId="5518"/>
    <xf numFmtId="0" fontId="85" fillId="0" borderId="5519"/>
    <xf numFmtId="0" fontId="148" fillId="0" borderId="5536" applyNumberFormat="0" applyAlignment="0" applyProtection="0">
      <alignment horizontal="left" vertical="center"/>
    </xf>
    <xf numFmtId="311" fontId="219" fillId="0" borderId="5510" applyBorder="0">
      <protection locked="0"/>
    </xf>
    <xf numFmtId="232" fontId="35" fillId="0" borderId="5551">
      <alignment horizontal="right" vertical="center"/>
      <protection locked="0"/>
    </xf>
    <xf numFmtId="4" fontId="27" fillId="19" borderId="5520" applyNumberFormat="0" applyProtection="0">
      <alignment horizontal="left" vertical="center" indent="1"/>
    </xf>
    <xf numFmtId="0" fontId="85" fillId="0" borderId="5555"/>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0" fontId="26" fillId="0" borderId="5513" applyFill="0"/>
    <xf numFmtId="274" fontId="35" fillId="0" borderId="5518"/>
    <xf numFmtId="0" fontId="85" fillId="0" borderId="5519"/>
    <xf numFmtId="0" fontId="148" fillId="0" borderId="5512" applyNumberFormat="0" applyAlignment="0" applyProtection="0">
      <alignment horizontal="left" vertical="center"/>
    </xf>
    <xf numFmtId="323" fontId="3" fillId="23" borderId="5511" applyFill="0" applyBorder="0" applyAlignment="0">
      <alignment horizontal="centerContinuous"/>
    </xf>
    <xf numFmtId="311" fontId="219" fillId="0" borderId="5510" applyBorder="0">
      <protection locked="0"/>
    </xf>
    <xf numFmtId="0" fontId="35" fillId="0" borderId="5551">
      <alignment vertical="center"/>
      <protection locked="0"/>
    </xf>
    <xf numFmtId="233" fontId="35" fillId="0" borderId="5551">
      <alignment horizontal="center" vertical="center"/>
      <protection locked="0"/>
    </xf>
    <xf numFmtId="235" fontId="35" fillId="0" borderId="5551">
      <alignment horizontal="right" vertical="center"/>
      <protection locked="0"/>
    </xf>
    <xf numFmtId="0" fontId="85" fillId="0" borderId="5555"/>
    <xf numFmtId="232" fontId="35" fillId="0" borderId="5551">
      <alignment horizontal="center" vertical="center"/>
      <protection locked="0"/>
    </xf>
    <xf numFmtId="233" fontId="35" fillId="0" borderId="5551">
      <alignment horizontal="center" vertical="center"/>
      <protection locked="0"/>
    </xf>
    <xf numFmtId="235" fontId="35" fillId="0" borderId="5551">
      <alignment horizontal="center" vertical="center"/>
      <protection locked="0"/>
    </xf>
    <xf numFmtId="0" fontId="35" fillId="0" borderId="5551">
      <alignment vertical="center"/>
      <protection locked="0"/>
    </xf>
    <xf numFmtId="235" fontId="35" fillId="0" borderId="5551">
      <alignment horizontal="right" vertical="center"/>
      <protection locked="0"/>
    </xf>
    <xf numFmtId="244" fontId="85" fillId="0" borderId="5553"/>
    <xf numFmtId="311" fontId="219" fillId="0" borderId="5522" applyBorder="0">
      <protection locked="0"/>
    </xf>
    <xf numFmtId="4" fontId="27" fillId="19" borderId="5532" applyNumberFormat="0" applyProtection="0">
      <alignment horizontal="left" vertical="center" indent="1"/>
    </xf>
    <xf numFmtId="0" fontId="95" fillId="0" borderId="5526" applyNumberFormat="0" applyFill="0" applyAlignment="0" applyProtection="0"/>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274" fontId="35" fillId="0" borderId="5530"/>
    <xf numFmtId="0" fontId="85" fillId="0" borderId="5531"/>
    <xf numFmtId="311" fontId="219" fillId="0" borderId="5522" applyBorder="0">
      <protection locked="0"/>
    </xf>
    <xf numFmtId="4" fontId="27" fillId="19" borderId="5538" applyNumberFormat="0" applyProtection="0">
      <alignment horizontal="left" vertical="center" indent="1"/>
    </xf>
    <xf numFmtId="311" fontId="219" fillId="0" borderId="5510" applyBorder="0">
      <protection locked="0"/>
    </xf>
    <xf numFmtId="311" fontId="219" fillId="0" borderId="5510" applyBorder="0">
      <protection locked="0"/>
    </xf>
    <xf numFmtId="237" fontId="35" fillId="0" borderId="5551">
      <alignment horizontal="right" vertical="center"/>
      <protection locked="0"/>
    </xf>
    <xf numFmtId="233" fontId="35" fillId="0" borderId="5551">
      <alignment horizontal="right"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0" fontId="103" fillId="38" borderId="5552"/>
    <xf numFmtId="274" fontId="35" fillId="0" borderId="5554"/>
    <xf numFmtId="0" fontId="85" fillId="0" borderId="5555"/>
    <xf numFmtId="0" fontId="148" fillId="0" borderId="5548" applyNumberFormat="0" applyAlignment="0" applyProtection="0">
      <alignment horizontal="left" vertical="center"/>
    </xf>
    <xf numFmtId="323" fontId="3" fillId="23" borderId="5547" applyFill="0" applyBorder="0" applyAlignment="0">
      <alignment horizontal="centerContinuous"/>
    </xf>
    <xf numFmtId="311" fontId="219" fillId="0" borderId="5534"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4" fontId="85" fillId="0" borderId="5589"/>
    <xf numFmtId="274" fontId="35" fillId="0" borderId="5590"/>
    <xf numFmtId="0" fontId="147" fillId="10" borderId="4793">
      <alignment horizontal="right"/>
    </xf>
    <xf numFmtId="10" fontId="3" fillId="57" borderId="4793" applyNumberFormat="0" applyFont="0" applyBorder="0" applyAlignment="0" applyProtection="0">
      <protection locked="0"/>
    </xf>
    <xf numFmtId="0" fontId="85" fillId="0" borderId="5591"/>
    <xf numFmtId="0" fontId="85" fillId="0" borderId="5615"/>
    <xf numFmtId="4" fontId="27" fillId="19" borderId="5556" applyNumberFormat="0" applyProtection="0">
      <alignment horizontal="left" vertical="center" indent="1"/>
    </xf>
    <xf numFmtId="237" fontId="35" fillId="0" borderId="5599">
      <alignment horizontal="right" vertical="center"/>
      <protection locked="0"/>
    </xf>
    <xf numFmtId="0" fontId="35" fillId="0" borderId="5599">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599">
      <alignment horizontal="center" vertical="center"/>
      <protection locked="0"/>
    </xf>
    <xf numFmtId="0" fontId="103" fillId="38" borderId="5600"/>
    <xf numFmtId="4" fontId="27" fillId="19" borderId="5604" applyNumberFormat="0" applyProtection="0">
      <alignment horizontal="left" vertical="center" indent="1"/>
    </xf>
    <xf numFmtId="309" fontId="156" fillId="6" borderId="4793"/>
    <xf numFmtId="233" fontId="35" fillId="0" borderId="5611">
      <alignment horizontal="right" vertical="center"/>
      <protection locked="0"/>
    </xf>
    <xf numFmtId="15" fontId="35" fillId="0" borderId="5599">
      <alignment horizontal="center" vertical="center"/>
      <protection locked="0"/>
    </xf>
    <xf numFmtId="0" fontId="95" fillId="0" borderId="5610" applyNumberFormat="0" applyFill="0" applyAlignment="0" applyProtection="0"/>
    <xf numFmtId="236" fontId="35" fillId="0" borderId="5611">
      <alignment horizontal="right" vertical="center"/>
      <protection locked="0"/>
    </xf>
    <xf numFmtId="15" fontId="35" fillId="0" borderId="5611">
      <alignment horizontal="center" vertical="center"/>
      <protection locked="0"/>
    </xf>
    <xf numFmtId="246" fontId="48" fillId="0" borderId="4799"/>
    <xf numFmtId="274" fontId="35" fillId="0" borderId="5614"/>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563">
      <alignment horizontal="center" vertical="center"/>
      <protection locked="0"/>
    </xf>
    <xf numFmtId="15" fontId="35" fillId="0" borderId="5563">
      <alignment horizontal="center" vertical="center"/>
      <protection locked="0"/>
    </xf>
    <xf numFmtId="232" fontId="35" fillId="0" borderId="5563">
      <alignment horizontal="center" vertical="center"/>
      <protection locked="0"/>
    </xf>
    <xf numFmtId="0" fontId="95" fillId="0" borderId="5562" applyNumberFormat="0" applyFill="0" applyAlignment="0" applyProtection="0"/>
    <xf numFmtId="0" fontId="88" fillId="0" borderId="4841"/>
    <xf numFmtId="4" fontId="27" fillId="19" borderId="5580" applyNumberFormat="0" applyProtection="0">
      <alignment horizontal="left" vertical="center" indent="1"/>
    </xf>
    <xf numFmtId="234" fontId="35" fillId="0" borderId="5599">
      <alignment horizontal="right" vertical="center"/>
      <protection locked="0"/>
    </xf>
    <xf numFmtId="235" fontId="35" fillId="0" borderId="5611">
      <alignment horizontal="right" vertical="center"/>
      <protection locked="0"/>
    </xf>
    <xf numFmtId="236" fontId="35" fillId="0" borderId="5599">
      <alignment horizontal="center" vertical="center"/>
      <protection locked="0"/>
    </xf>
    <xf numFmtId="233" fontId="35" fillId="0" borderId="5599">
      <alignment horizontal="center" vertical="center"/>
      <protection locked="0"/>
    </xf>
    <xf numFmtId="0" fontId="95" fillId="0" borderId="5598" applyNumberFormat="0" applyFill="0" applyAlignment="0" applyProtection="0"/>
    <xf numFmtId="0" fontId="3" fillId="11" borderId="4798" applyNumberFormat="0">
      <alignment horizontal="left" vertical="center"/>
    </xf>
    <xf numFmtId="4" fontId="27" fillId="19" borderId="5568" applyNumberFormat="0" applyProtection="0">
      <alignment horizontal="left" vertical="center" indent="1"/>
    </xf>
    <xf numFmtId="4" fontId="27" fillId="19" borderId="5616" applyNumberFormat="0" applyProtection="0">
      <alignment horizontal="left" vertical="center" indent="1"/>
    </xf>
    <xf numFmtId="232" fontId="35" fillId="0" borderId="5611">
      <alignment horizontal="center" vertical="center"/>
      <protection locked="0"/>
    </xf>
    <xf numFmtId="232" fontId="35" fillId="0" borderId="5611">
      <alignment horizontal="center" vertical="center"/>
      <protection locked="0"/>
    </xf>
    <xf numFmtId="0" fontId="85" fillId="0" borderId="5603"/>
    <xf numFmtId="244" fontId="85" fillId="0" borderId="5601"/>
    <xf numFmtId="236" fontId="35" fillId="0" borderId="5599">
      <alignment horizontal="right" vertical="center"/>
      <protection locked="0"/>
    </xf>
    <xf numFmtId="234" fontId="35" fillId="0" borderId="5599">
      <alignment horizontal="right" vertical="center"/>
      <protection locked="0"/>
    </xf>
    <xf numFmtId="237" fontId="35" fillId="0" borderId="5599">
      <alignment horizontal="right" vertical="center"/>
      <protection locked="0"/>
    </xf>
    <xf numFmtId="232" fontId="35" fillId="0" borderId="5599">
      <alignment horizontal="right" vertical="center"/>
      <protection locked="0"/>
    </xf>
    <xf numFmtId="236" fontId="35" fillId="0" borderId="5599">
      <alignment horizontal="center" vertical="center"/>
      <protection locked="0"/>
    </xf>
    <xf numFmtId="235" fontId="35" fillId="0" borderId="5599">
      <alignment horizontal="center" vertical="center"/>
      <protection locked="0"/>
    </xf>
    <xf numFmtId="233" fontId="35" fillId="0" borderId="5599">
      <alignment horizontal="center" vertical="center"/>
      <protection locked="0"/>
    </xf>
    <xf numFmtId="15" fontId="35" fillId="0" borderId="5599">
      <alignment horizontal="center" vertical="center"/>
      <protection locked="0"/>
    </xf>
    <xf numFmtId="232" fontId="35" fillId="0" borderId="5599">
      <alignment horizontal="center" vertical="center"/>
      <protection locked="0"/>
    </xf>
    <xf numFmtId="0" fontId="95" fillId="0" borderId="5598" applyNumberFormat="0" applyFill="0" applyAlignment="0" applyProtection="0"/>
    <xf numFmtId="237" fontId="35" fillId="0" borderId="5611">
      <alignment horizontal="right" vertical="center"/>
      <protection locked="0"/>
    </xf>
    <xf numFmtId="4" fontId="27" fillId="19" borderId="5604" applyNumberFormat="0" applyProtection="0">
      <alignment horizontal="left" vertical="center" indent="1"/>
    </xf>
    <xf numFmtId="0" fontId="85" fillId="0" borderId="5615"/>
    <xf numFmtId="0" fontId="95" fillId="0" borderId="5610" applyNumberFormat="0" applyFill="0" applyAlignment="0" applyProtection="0"/>
    <xf numFmtId="4" fontId="27" fillId="19" borderId="5604" applyNumberFormat="0" applyProtection="0">
      <alignment horizontal="left" vertical="center" indent="1"/>
    </xf>
    <xf numFmtId="1" fontId="3" fillId="1" borderId="5569">
      <protection locked="0"/>
    </xf>
    <xf numFmtId="244" fontId="85" fillId="0" borderId="5613"/>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311" fontId="219" fillId="0" borderId="5570" applyBorder="0">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0" fontId="95" fillId="0" borderId="5610" applyNumberFormat="0" applyFill="0" applyAlignment="0" applyProtection="0"/>
    <xf numFmtId="311" fontId="219" fillId="0" borderId="5606" applyBorder="0">
      <protection locked="0"/>
    </xf>
    <xf numFmtId="0" fontId="85" fillId="0" borderId="5615"/>
    <xf numFmtId="274" fontId="35" fillId="0" borderId="5614"/>
    <xf numFmtId="235" fontId="35" fillId="0" borderId="5611">
      <alignment horizontal="right" vertical="center"/>
      <protection locked="0"/>
    </xf>
    <xf numFmtId="233"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 fontId="3" fillId="1" borderId="5593">
      <protection locked="0"/>
    </xf>
    <xf numFmtId="311" fontId="219" fillId="0" borderId="5594" applyBorder="0">
      <protection locked="0"/>
    </xf>
    <xf numFmtId="323" fontId="3" fillId="23" borderId="5571" applyFill="0" applyBorder="0" applyAlignment="0">
      <alignment horizontal="centerContinuous"/>
    </xf>
    <xf numFmtId="1" fontId="3" fillId="1" borderId="5605">
      <protection locked="0"/>
    </xf>
    <xf numFmtId="0" fontId="148" fillId="0" borderId="5572" applyNumberFormat="0" applyAlignment="0" applyProtection="0">
      <alignment horizontal="left" vertical="center"/>
    </xf>
    <xf numFmtId="323" fontId="3" fillId="23" borderId="5595" applyFill="0" applyBorder="0" applyAlignment="0">
      <alignment horizontal="centerContinuous"/>
    </xf>
    <xf numFmtId="0" fontId="148" fillId="0" borderId="5596" applyNumberFormat="0" applyAlignment="0" applyProtection="0">
      <alignment horizontal="left" vertical="center"/>
    </xf>
    <xf numFmtId="323" fontId="3" fillId="23" borderId="5607" applyFill="0" applyBorder="0" applyAlignment="0">
      <alignment horizontal="centerContinuous"/>
    </xf>
    <xf numFmtId="0" fontId="85" fillId="0" borderId="5579"/>
    <xf numFmtId="309" fontId="156" fillId="6" borderId="4494"/>
    <xf numFmtId="10" fontId="3" fillId="57" borderId="4494" applyNumberFormat="0" applyFont="0" applyBorder="0" applyAlignment="0" applyProtection="0">
      <protection locked="0"/>
    </xf>
    <xf numFmtId="0" fontId="85" fillId="0" borderId="5615"/>
    <xf numFmtId="274" fontId="35" fillId="0" borderId="5602"/>
    <xf numFmtId="240" fontId="26" fillId="0" borderId="5597" applyFill="0"/>
    <xf numFmtId="261" fontId="48" fillId="0" borderId="4799"/>
    <xf numFmtId="274" fontId="35" fillId="0" borderId="5578"/>
    <xf numFmtId="240" fontId="26" fillId="0" borderId="5573" applyFill="0"/>
    <xf numFmtId="240" fontId="26" fillId="0" borderId="5609"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601"/>
    <xf numFmtId="246" fontId="48" fillId="0" borderId="4799"/>
    <xf numFmtId="0" fontId="104" fillId="43" borderId="4494" applyProtection="0"/>
    <xf numFmtId="0" fontId="103" fillId="38" borderId="5600"/>
    <xf numFmtId="49" fontId="100" fillId="41" borderId="4494">
      <alignment horizontal="center"/>
    </xf>
    <xf numFmtId="236" fontId="35" fillId="0" borderId="5599">
      <alignment horizontal="right" vertical="center"/>
      <protection locked="0"/>
    </xf>
    <xf numFmtId="235" fontId="35" fillId="0" borderId="5599">
      <alignment horizontal="right" vertical="center"/>
      <protection locked="0"/>
    </xf>
    <xf numFmtId="234" fontId="35" fillId="0" borderId="5599">
      <alignment horizontal="right" vertical="center"/>
      <protection locked="0"/>
    </xf>
    <xf numFmtId="233" fontId="35" fillId="0" borderId="5599">
      <alignment horizontal="right" vertical="center"/>
      <protection locked="0"/>
    </xf>
    <xf numFmtId="237" fontId="35" fillId="0" borderId="5599">
      <alignment horizontal="right" vertical="center"/>
      <protection locked="0"/>
    </xf>
    <xf numFmtId="232" fontId="35" fillId="0" borderId="5599">
      <alignment horizontal="right" vertical="center"/>
      <protection locked="0"/>
    </xf>
    <xf numFmtId="0" fontId="35" fillId="0" borderId="5599">
      <alignment vertical="center"/>
      <protection locked="0"/>
    </xf>
    <xf numFmtId="236" fontId="35" fillId="0" borderId="5599">
      <alignment horizontal="center" vertical="center"/>
      <protection locked="0"/>
    </xf>
    <xf numFmtId="235" fontId="35" fillId="0" borderId="5599">
      <alignment horizontal="center" vertical="center"/>
      <protection locked="0"/>
    </xf>
    <xf numFmtId="234" fontId="35" fillId="0" borderId="5599">
      <alignment horizontal="center" vertical="center"/>
      <protection locked="0"/>
    </xf>
    <xf numFmtId="233" fontId="35" fillId="0" borderId="5599">
      <alignment horizontal="center" vertical="center"/>
      <protection locked="0"/>
    </xf>
    <xf numFmtId="15" fontId="35" fillId="0" borderId="5599">
      <alignment horizontal="center" vertical="center"/>
      <protection locked="0"/>
    </xf>
    <xf numFmtId="232" fontId="35" fillId="0" borderId="5599">
      <alignment horizontal="center" vertical="center"/>
      <protection locked="0"/>
    </xf>
    <xf numFmtId="0" fontId="95" fillId="0" borderId="5598" applyNumberFormat="0" applyFill="0" applyAlignment="0" applyProtection="0"/>
    <xf numFmtId="244" fontId="85" fillId="0" borderId="5577"/>
    <xf numFmtId="0" fontId="103" fillId="38" borderId="5612"/>
    <xf numFmtId="234" fontId="35" fillId="0" borderId="5611">
      <alignment horizontal="righ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0" fontId="103" fillId="38" borderId="5576"/>
    <xf numFmtId="233" fontId="35" fillId="0" borderId="5611">
      <alignment horizontal="center" vertical="center"/>
      <protection locked="0"/>
    </xf>
    <xf numFmtId="236" fontId="35" fillId="0" borderId="5575">
      <alignment horizontal="right" vertical="center"/>
      <protection locked="0"/>
    </xf>
    <xf numFmtId="235" fontId="35" fillId="0" borderId="5575">
      <alignment horizontal="right" vertical="center"/>
      <protection locked="0"/>
    </xf>
    <xf numFmtId="234" fontId="35" fillId="0" borderId="5575">
      <alignment horizontal="right" vertical="center"/>
      <protection locked="0"/>
    </xf>
    <xf numFmtId="233" fontId="35" fillId="0" borderId="5575">
      <alignment horizontal="right" vertical="center"/>
      <protection locked="0"/>
    </xf>
    <xf numFmtId="237" fontId="35" fillId="0" borderId="5575">
      <alignment horizontal="right" vertical="center"/>
      <protection locked="0"/>
    </xf>
    <xf numFmtId="232" fontId="35" fillId="0" borderId="5575">
      <alignment horizontal="right" vertical="center"/>
      <protection locked="0"/>
    </xf>
    <xf numFmtId="0" fontId="35" fillId="0" borderId="5575">
      <alignment vertical="center"/>
      <protection locked="0"/>
    </xf>
    <xf numFmtId="236" fontId="35" fillId="0" borderId="5575">
      <alignment horizontal="center" vertical="center"/>
      <protection locked="0"/>
    </xf>
    <xf numFmtId="235" fontId="35" fillId="0" borderId="5575">
      <alignment horizontal="center" vertical="center"/>
      <protection locked="0"/>
    </xf>
    <xf numFmtId="234" fontId="35" fillId="0" borderId="5575">
      <alignment horizontal="center" vertical="center"/>
      <protection locked="0"/>
    </xf>
    <xf numFmtId="233" fontId="35" fillId="0" borderId="5575">
      <alignment horizontal="center" vertical="center"/>
      <protection locked="0"/>
    </xf>
    <xf numFmtId="15" fontId="35" fillId="0" borderId="5575">
      <alignment horizontal="center" vertical="center"/>
      <protection locked="0"/>
    </xf>
    <xf numFmtId="232" fontId="35" fillId="0" borderId="5575">
      <alignment horizontal="center" vertical="center"/>
      <protection locked="0"/>
    </xf>
    <xf numFmtId="0" fontId="95" fillId="0" borderId="5574"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2" fontId="35" fillId="0" borderId="5611">
      <alignment horizontal="right" vertical="center"/>
      <protection locked="0"/>
    </xf>
    <xf numFmtId="233" fontId="35" fillId="0" borderId="5611">
      <alignment horizontal="right" vertical="center"/>
      <protection locked="0"/>
    </xf>
    <xf numFmtId="235" fontId="35" fillId="0" borderId="5611">
      <alignment horizontal="right" vertical="center"/>
      <protection locked="0"/>
    </xf>
    <xf numFmtId="0" fontId="95" fillId="0" borderId="5598" applyNumberFormat="0" applyFill="0" applyAlignment="0" applyProtection="0"/>
    <xf numFmtId="232"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3" fontId="79" fillId="10" borderId="4793" applyFont="0" applyAlignment="0" applyProtection="0"/>
    <xf numFmtId="0" fontId="103" fillId="38" borderId="5600"/>
    <xf numFmtId="244" fontId="85" fillId="0" borderId="5613"/>
    <xf numFmtId="244" fontId="85" fillId="0" borderId="560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44" fontId="85" fillId="0" borderId="558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261" fontId="48" fillId="0" borderId="4799"/>
    <xf numFmtId="240" fontId="26" fillId="0" borderId="5609" applyFill="0"/>
    <xf numFmtId="240" fontId="26" fillId="0" borderId="5597"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62" applyNumberFormat="0" applyFill="0" applyAlignment="0" applyProtection="0"/>
    <xf numFmtId="232" fontId="35" fillId="0" borderId="5563">
      <alignment horizontal="center" vertical="center"/>
      <protection locked="0"/>
    </xf>
    <xf numFmtId="15" fontId="35" fillId="0" borderId="5563">
      <alignment horizontal="center" vertical="center"/>
      <protection locked="0"/>
    </xf>
    <xf numFmtId="233" fontId="35" fillId="0" borderId="5563">
      <alignment horizontal="center" vertical="center"/>
      <protection locked="0"/>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0" fontId="35" fillId="0" borderId="5563">
      <alignment vertical="center"/>
      <protection locked="0"/>
    </xf>
    <xf numFmtId="232" fontId="35" fillId="0" borderId="5563">
      <alignment horizontal="right" vertical="center"/>
      <protection locked="0"/>
    </xf>
    <xf numFmtId="237" fontId="35" fillId="0" borderId="5563">
      <alignment horizontal="right" vertical="center"/>
      <protection locked="0"/>
    </xf>
    <xf numFmtId="233"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49" fontId="100" fillId="41" borderId="4793">
      <alignment horizontal="center"/>
    </xf>
    <xf numFmtId="0" fontId="103" fillId="38" borderId="5564"/>
    <xf numFmtId="0" fontId="104" fillId="43" borderId="4793" applyProtection="0"/>
    <xf numFmtId="1" fontId="109" fillId="9" borderId="4804"/>
    <xf numFmtId="244" fontId="85" fillId="0" borderId="556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603"/>
    <xf numFmtId="250" fontId="48" fillId="0" borderId="4799"/>
    <xf numFmtId="253" fontId="48" fillId="0" borderId="4799"/>
    <xf numFmtId="254" fontId="48" fillId="0" borderId="4799"/>
    <xf numFmtId="168" fontId="3" fillId="8" borderId="4494" applyNumberFormat="0" applyFont="0" applyBorder="0" applyAlignment="0" applyProtection="0"/>
    <xf numFmtId="261" fontId="48" fillId="0" borderId="4799"/>
    <xf numFmtId="265" fontId="48" fillId="0" borderId="4799"/>
    <xf numFmtId="266" fontId="48" fillId="0" borderId="4799"/>
    <xf numFmtId="0" fontId="110" fillId="43" borderId="4494"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561" applyFill="0"/>
    <xf numFmtId="274" fontId="35" fillId="0" borderId="5566"/>
    <xf numFmtId="323" fontId="3" fillId="23" borderId="5607" applyFill="0" applyBorder="0" applyAlignment="0">
      <alignment horizontal="centerContinuous"/>
    </xf>
    <xf numFmtId="0" fontId="63" fillId="0" borderId="4494">
      <alignment horizontal="centerContinuous"/>
    </xf>
    <xf numFmtId="0" fontId="85" fillId="0" borderId="5591"/>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5596"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60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58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175" fontId="46" fillId="0" borderId="4494"/>
    <xf numFmtId="323" fontId="3" fillId="23" borderId="558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0" fontId="85" fillId="0" borderId="5567"/>
    <xf numFmtId="235" fontId="35" fillId="0" borderId="5611">
      <alignment horizontal="right" vertical="center"/>
      <protection locked="0"/>
    </xf>
    <xf numFmtId="49" fontId="100" fillId="41" borderId="4494">
      <alignment horizontal="center"/>
    </xf>
    <xf numFmtId="0" fontId="103" fillId="38" borderId="5612"/>
    <xf numFmtId="0" fontId="104" fillId="43" borderId="4494" applyProtection="0"/>
    <xf numFmtId="244" fontId="85" fillId="0" borderId="5613"/>
    <xf numFmtId="274" fontId="35" fillId="0" borderId="5614"/>
    <xf numFmtId="0" fontId="147" fillId="10" borderId="4494">
      <alignment horizontal="right"/>
    </xf>
    <xf numFmtId="309" fontId="156" fillId="6" borderId="4494"/>
    <xf numFmtId="0" fontId="85" fillId="0" borderId="561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60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175" fontId="80" fillId="0" borderId="4812">
      <alignment vertical="center"/>
    </xf>
    <xf numFmtId="4" fontId="27" fillId="19" borderId="5604" applyNumberFormat="0" applyProtection="0">
      <alignment horizontal="left" vertical="center" indent="1"/>
    </xf>
    <xf numFmtId="9" fontId="36" fillId="71" borderId="4793" applyProtection="0">
      <alignment horizontal="right"/>
      <protection locked="0"/>
    </xf>
    <xf numFmtId="311" fontId="219" fillId="0" borderId="5582" applyBorder="0">
      <protection locked="0"/>
    </xf>
    <xf numFmtId="0" fontId="59" fillId="74" borderId="4820">
      <alignment horizontal="left" vertical="center" wrapText="1"/>
    </xf>
    <xf numFmtId="1" fontId="3" fillId="1" borderId="5581">
      <protection locked="0"/>
    </xf>
    <xf numFmtId="0" fontId="35" fillId="0" borderId="4800" applyNumberFormat="0" applyFill="0" applyAlignment="0" applyProtection="0"/>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0" fontId="148" fillId="0" borderId="5560" applyNumberFormat="0" applyAlignment="0" applyProtection="0">
      <alignment horizontal="left" vertical="center"/>
    </xf>
    <xf numFmtId="236" fontId="35" fillId="0" borderId="5599">
      <alignment horizontal="center"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12"/>
    <xf numFmtId="0" fontId="103" fillId="38" borderId="5600"/>
    <xf numFmtId="244" fontId="85" fillId="0" borderId="5601"/>
    <xf numFmtId="274" fontId="35" fillId="0" borderId="5602"/>
    <xf numFmtId="185" fontId="47" fillId="57" borderId="4494" applyFont="0" applyFill="0" applyBorder="0" applyAlignment="0" applyProtection="0">
      <protection locked="0"/>
    </xf>
    <xf numFmtId="0" fontId="85" fillId="0" borderId="5603"/>
    <xf numFmtId="311" fontId="219" fillId="0" borderId="5594" applyBorder="0">
      <protection locked="0"/>
    </xf>
    <xf numFmtId="323" fontId="3" fillId="23" borderId="5559" applyFill="0" applyBorder="0" applyAlignment="0">
      <alignment horizontal="centerContinuous"/>
    </xf>
    <xf numFmtId="0" fontId="35" fillId="0" borderId="5611">
      <alignment vertical="center"/>
      <protection locked="0"/>
    </xf>
    <xf numFmtId="237"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49" fontId="36" fillId="0" borderId="4813"/>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494"/>
    <xf numFmtId="49" fontId="253" fillId="47" borderId="4793">
      <alignment horizontal="center"/>
    </xf>
    <xf numFmtId="175" fontId="43" fillId="0" borderId="4793" applyBorder="0"/>
    <xf numFmtId="175" fontId="46" fillId="0" borderId="4793"/>
    <xf numFmtId="4" fontId="27" fillId="19" borderId="5592" applyNumberFormat="0" applyProtection="0">
      <alignment horizontal="left" vertical="center" indent="1"/>
    </xf>
    <xf numFmtId="4" fontId="27" fillId="19" borderId="561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61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592" applyNumberFormat="0" applyProtection="0">
      <alignment horizontal="left" vertical="center" indent="1"/>
    </xf>
    <xf numFmtId="3" fontId="217" fillId="10" borderId="4819" applyBorder="0">
      <alignment vertical="center"/>
    </xf>
    <xf numFmtId="0" fontId="95" fillId="0" borderId="5586" applyNumberFormat="0" applyFill="0" applyAlignment="0" applyProtection="0"/>
    <xf numFmtId="232" fontId="35" fillId="0" borderId="5587">
      <alignment horizontal="center" vertical="center"/>
      <protection locked="0"/>
    </xf>
    <xf numFmtId="311" fontId="219" fillId="0" borderId="5558" applyBorder="0">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0" fontId="59" fillId="74" borderId="4820">
      <alignment horizontal="left" vertical="center" wrapText="1"/>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1" fontId="3" fillId="1" borderId="5557">
      <protection locked="0"/>
    </xf>
    <xf numFmtId="0" fontId="103" fillId="38" borderId="5588"/>
    <xf numFmtId="311" fontId="219" fillId="0" borderId="5582" applyBorder="0">
      <protection locked="0"/>
    </xf>
    <xf numFmtId="0" fontId="85" fillId="0" borderId="560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0" fontId="103" fillId="38" borderId="5588"/>
    <xf numFmtId="250" fontId="48" fillId="0" borderId="4799"/>
    <xf numFmtId="244" fontId="85" fillId="0" borderId="5589"/>
    <xf numFmtId="274" fontId="35" fillId="0" borderId="5602"/>
    <xf numFmtId="274" fontId="35" fillId="0" borderId="5590"/>
    <xf numFmtId="8" fontId="141" fillId="0" borderId="4808">
      <protection locked="0"/>
    </xf>
    <xf numFmtId="0" fontId="85" fillId="0" borderId="5591"/>
    <xf numFmtId="49" fontId="36" fillId="0" borderId="4813"/>
    <xf numFmtId="311" fontId="219" fillId="0" borderId="5606" applyBorder="0">
      <protection locked="0"/>
    </xf>
    <xf numFmtId="237" fontId="35" fillId="0" borderId="5599">
      <alignment horizontal="right" vertical="center"/>
      <protection locked="0"/>
    </xf>
    <xf numFmtId="175" fontId="40" fillId="0" borderId="4742">
      <protection locked="0"/>
    </xf>
    <xf numFmtId="1" fontId="3" fillId="1" borderId="559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610" applyNumberFormat="0" applyFill="0" applyAlignment="0" applyProtection="0"/>
    <xf numFmtId="0" fontId="3" fillId="11" borderId="4798" applyNumberFormat="0">
      <alignment horizontal="left" vertical="center"/>
    </xf>
    <xf numFmtId="4" fontId="27" fillId="19" borderId="5460"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590"/>
    <xf numFmtId="49" fontId="36" fillId="0" borderId="4813"/>
    <xf numFmtId="237" fontId="35" fillId="0" borderId="5611">
      <alignment horizontal="right" vertical="center"/>
      <protection locked="0"/>
    </xf>
    <xf numFmtId="0" fontId="35" fillId="0" borderId="5599">
      <alignment vertical="center"/>
      <protection locked="0"/>
    </xf>
    <xf numFmtId="311" fontId="219" fillId="0" borderId="5558" applyBorder="0">
      <protection locked="0"/>
    </xf>
    <xf numFmtId="49" fontId="100" fillId="41" borderId="4793">
      <alignment horizontal="center"/>
    </xf>
    <xf numFmtId="235" fontId="35" fillId="0" borderId="5599">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611">
      <alignment horizontal="right" vertical="center"/>
      <protection locked="0"/>
    </xf>
    <xf numFmtId="236" fontId="35" fillId="0" borderId="5611">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599">
      <alignment horizontal="right" vertical="center"/>
      <protection locked="0"/>
    </xf>
    <xf numFmtId="237" fontId="35" fillId="0" borderId="5599">
      <alignment horizontal="right" vertical="center"/>
      <protection locked="0"/>
    </xf>
    <xf numFmtId="49" fontId="36" fillId="0" borderId="4813"/>
    <xf numFmtId="233" fontId="35" fillId="0" borderId="561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587">
      <alignment horizontal="center" vertical="center"/>
      <protection locked="0"/>
    </xf>
    <xf numFmtId="311" fontId="219" fillId="0" borderId="5558" applyBorder="0">
      <protection locked="0"/>
    </xf>
    <xf numFmtId="0" fontId="59" fillId="74" borderId="4820">
      <alignment horizontal="left" vertical="center" wrapText="1"/>
    </xf>
    <xf numFmtId="274" fontId="35" fillId="0" borderId="5602"/>
    <xf numFmtId="4" fontId="27" fillId="19" borderId="5568" applyNumberFormat="0" applyProtection="0">
      <alignment horizontal="left" vertical="center" indent="1"/>
    </xf>
    <xf numFmtId="274" fontId="35" fillId="0" borderId="5602"/>
    <xf numFmtId="323" fontId="3" fillId="23" borderId="5595" applyFill="0" applyBorder="0" applyAlignment="0">
      <alignment horizontal="centerContinuous"/>
    </xf>
    <xf numFmtId="232" fontId="35" fillId="0" borderId="5599">
      <alignment horizontal="right" vertical="center"/>
      <protection locked="0"/>
    </xf>
    <xf numFmtId="0" fontId="56" fillId="31" borderId="4791" applyNumberFormat="0" applyFont="0" applyAlignment="0" applyProtection="0"/>
    <xf numFmtId="0" fontId="148" fillId="0" borderId="5608"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585" applyFill="0"/>
    <xf numFmtId="246" fontId="48" fillId="0" borderId="4799"/>
    <xf numFmtId="250" fontId="48" fillId="0" borderId="4799"/>
    <xf numFmtId="261" fontId="48" fillId="0" borderId="4799"/>
    <xf numFmtId="234" fontId="35" fillId="0" borderId="5611">
      <alignment horizontal="right" vertical="center"/>
      <protection locked="0"/>
    </xf>
    <xf numFmtId="0" fontId="148" fillId="0" borderId="5560" applyNumberFormat="0" applyAlignment="0" applyProtection="0">
      <alignment horizontal="left" vertical="center"/>
    </xf>
    <xf numFmtId="323" fontId="3" fillId="23" borderId="5559" applyFill="0" applyBorder="0" applyAlignment="0">
      <alignment horizontal="centerContinuous"/>
    </xf>
    <xf numFmtId="233" fontId="35" fillId="0" borderId="5587">
      <alignment horizontal="center" vertical="center"/>
      <protection locked="0"/>
    </xf>
    <xf numFmtId="311" fontId="219" fillId="0" borderId="5594" applyBorder="0">
      <protection locked="0"/>
    </xf>
    <xf numFmtId="233" fontId="35" fillId="0" borderId="5599">
      <alignment horizontal="center" vertical="center"/>
      <protection locked="0"/>
    </xf>
    <xf numFmtId="202" fontId="115" fillId="18" borderId="4800">
      <alignment horizontal="right"/>
      <protection hidden="1"/>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0" fontId="35" fillId="0" borderId="5563">
      <alignment vertical="center"/>
      <protection locked="0"/>
    </xf>
    <xf numFmtId="232" fontId="35" fillId="0" borderId="5563">
      <alignment horizontal="right" vertical="center"/>
      <protection locked="0"/>
    </xf>
    <xf numFmtId="237" fontId="35" fillId="0" borderId="5563">
      <alignment horizontal="right" vertical="center"/>
      <protection locked="0"/>
    </xf>
    <xf numFmtId="233"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0" fontId="103" fillId="38" borderId="5564"/>
    <xf numFmtId="0" fontId="35" fillId="0" borderId="5611">
      <alignment vertical="center"/>
      <protection locked="0"/>
    </xf>
    <xf numFmtId="244" fontId="85" fillId="0" borderId="5565"/>
    <xf numFmtId="274" fontId="35" fillId="0" borderId="5566"/>
    <xf numFmtId="0" fontId="147" fillId="10" borderId="4494">
      <alignment horizontal="right"/>
    </xf>
    <xf numFmtId="0" fontId="85" fillId="0" borderId="5567"/>
    <xf numFmtId="311" fontId="219" fillId="0" borderId="5570" applyBorder="0">
      <protection locked="0"/>
    </xf>
    <xf numFmtId="1" fontId="3" fillId="1" borderId="5569">
      <protection locked="0"/>
    </xf>
    <xf numFmtId="172" fontId="55" fillId="9" borderId="4494">
      <alignment horizontal="right"/>
      <protection locked="0"/>
    </xf>
    <xf numFmtId="0" fontId="95" fillId="0" borderId="5574" applyNumberFormat="0" applyFill="0" applyAlignment="0" applyProtection="0"/>
    <xf numFmtId="232"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0" fontId="35" fillId="0" borderId="5575">
      <alignment vertical="center"/>
      <protection locked="0"/>
    </xf>
    <xf numFmtId="232" fontId="35" fillId="0" borderId="5575">
      <alignment horizontal="right" vertical="center"/>
      <protection locked="0"/>
    </xf>
    <xf numFmtId="237" fontId="35" fillId="0" borderId="5575">
      <alignment horizontal="right" vertical="center"/>
      <protection locked="0"/>
    </xf>
    <xf numFmtId="233"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0" fontId="103" fillId="38" borderId="5576"/>
    <xf numFmtId="244" fontId="85" fillId="0" borderId="5577"/>
    <xf numFmtId="274" fontId="35" fillId="0" borderId="5578"/>
    <xf numFmtId="0" fontId="85" fillId="0" borderId="5579"/>
    <xf numFmtId="237"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32" fontId="35" fillId="0" borderId="5611">
      <alignment horizontal="center" vertical="center"/>
      <protection locked="0"/>
    </xf>
    <xf numFmtId="235" fontId="35" fillId="0" borderId="5611">
      <alignment horizontal="center" vertical="center"/>
      <protection locked="0"/>
    </xf>
    <xf numFmtId="311" fontId="219" fillId="0" borderId="5570" applyBorder="0">
      <protection locked="0"/>
    </xf>
    <xf numFmtId="0" fontId="103" fillId="38" borderId="5612"/>
    <xf numFmtId="233" fontId="35" fillId="0" borderId="5599">
      <alignment horizontal="right" vertical="center"/>
      <protection locked="0"/>
    </xf>
    <xf numFmtId="235" fontId="35" fillId="0" borderId="5599">
      <alignment horizontal="right" vertical="center"/>
      <protection locked="0"/>
    </xf>
    <xf numFmtId="0" fontId="103" fillId="38" borderId="5600"/>
    <xf numFmtId="236" fontId="35" fillId="0" borderId="5587">
      <alignment horizontal="right" vertical="center"/>
      <protection locked="0"/>
    </xf>
    <xf numFmtId="0" fontId="85" fillId="0" borderId="5603"/>
    <xf numFmtId="4" fontId="27" fillId="19" borderId="5580" applyNumberFormat="0" applyProtection="0">
      <alignment horizontal="left" vertical="center" indent="1"/>
    </xf>
    <xf numFmtId="234" fontId="35" fillId="0" borderId="5599">
      <alignment horizontal="center" vertical="center"/>
      <protection locked="0"/>
    </xf>
    <xf numFmtId="0" fontId="35" fillId="0" borderId="5599">
      <alignment vertical="center"/>
      <protection locked="0"/>
    </xf>
    <xf numFmtId="244" fontId="85" fillId="0" borderId="5613"/>
    <xf numFmtId="233" fontId="35" fillId="0" borderId="5599">
      <alignment horizontal="right" vertical="center"/>
      <protection locked="0"/>
    </xf>
    <xf numFmtId="15" fontId="35" fillId="0" borderId="5599">
      <alignment horizontal="center" vertical="center"/>
      <protection locked="0"/>
    </xf>
    <xf numFmtId="0" fontId="95" fillId="0" borderId="5574" applyNumberFormat="0" applyFill="0" applyAlignment="0" applyProtection="0"/>
    <xf numFmtId="232"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0" fontId="35" fillId="0" borderId="5575">
      <alignment vertical="center"/>
      <protection locked="0"/>
    </xf>
    <xf numFmtId="232" fontId="35" fillId="0" borderId="5575">
      <alignment horizontal="right" vertical="center"/>
      <protection locked="0"/>
    </xf>
    <xf numFmtId="237" fontId="35" fillId="0" borderId="5575">
      <alignment horizontal="right" vertical="center"/>
      <protection locked="0"/>
    </xf>
    <xf numFmtId="233"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0" fontId="103" fillId="38" borderId="5576"/>
    <xf numFmtId="232" fontId="35" fillId="0" borderId="5611">
      <alignment horizontal="right" vertical="center"/>
      <protection locked="0"/>
    </xf>
    <xf numFmtId="274" fontId="35" fillId="0" borderId="5614"/>
    <xf numFmtId="274" fontId="35" fillId="0" borderId="5578"/>
    <xf numFmtId="0" fontId="85" fillId="0" borderId="5579"/>
    <xf numFmtId="0" fontId="148" fillId="0" borderId="5572" applyNumberFormat="0" applyAlignment="0" applyProtection="0">
      <alignment horizontal="left" vertical="center"/>
    </xf>
    <xf numFmtId="323" fontId="3" fillId="23" borderId="5571" applyFill="0" applyBorder="0" applyAlignment="0">
      <alignment horizontal="centerContinuous"/>
    </xf>
    <xf numFmtId="311" fontId="219" fillId="0" borderId="5570" applyBorder="0">
      <protection locked="0"/>
    </xf>
    <xf numFmtId="0" fontId="85" fillId="0" borderId="5615"/>
    <xf numFmtId="0" fontId="95" fillId="0" borderId="5610" applyNumberFormat="0" applyFill="0" applyAlignment="0" applyProtection="0"/>
    <xf numFmtId="237" fontId="35" fillId="0" borderId="5611">
      <alignment horizontal="right" vertical="center"/>
      <protection locked="0"/>
    </xf>
    <xf numFmtId="0" fontId="115" fillId="18" borderId="4800" applyProtection="0">
      <alignment horizontal="right"/>
      <protection locked="0"/>
    </xf>
    <xf numFmtId="311" fontId="219" fillId="0" borderId="5582" applyBorder="0">
      <protection locked="0"/>
    </xf>
    <xf numFmtId="0" fontId="59" fillId="74" borderId="4820">
      <alignment horizontal="left" vertical="center" wrapText="1"/>
    </xf>
    <xf numFmtId="244" fontId="85" fillId="0" borderId="5601"/>
    <xf numFmtId="234" fontId="35" fillId="0" borderId="5599">
      <alignment horizontal="center" vertical="center"/>
      <protection locked="0"/>
    </xf>
    <xf numFmtId="4" fontId="27" fillId="19" borderId="5592" applyNumberFormat="0" applyProtection="0">
      <alignment horizontal="left" vertical="center" indent="1"/>
    </xf>
    <xf numFmtId="0" fontId="95" fillId="0" borderId="561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40" fontId="26" fillId="0" borderId="5585" applyFill="0"/>
    <xf numFmtId="274" fontId="35" fillId="0" borderId="5590"/>
    <xf numFmtId="0" fontId="85" fillId="0" borderId="5591"/>
    <xf numFmtId="0" fontId="148" fillId="0" borderId="5584" applyNumberFormat="0" applyAlignment="0" applyProtection="0">
      <alignment horizontal="left" vertical="center"/>
    </xf>
    <xf numFmtId="323" fontId="3" fillId="23" borderId="5583" applyFill="0" applyBorder="0" applyAlignment="0">
      <alignment horizontal="centerContinuous"/>
    </xf>
    <xf numFmtId="311" fontId="219" fillId="0" borderId="5582" applyBorder="0">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44" fontId="85" fillId="0" borderId="5601"/>
    <xf numFmtId="274" fontId="35" fillId="0" borderId="5602"/>
    <xf numFmtId="0" fontId="85" fillId="0" borderId="5603"/>
    <xf numFmtId="0" fontId="148" fillId="0" borderId="5608" applyNumberFormat="0" applyAlignment="0" applyProtection="0">
      <alignment horizontal="left" vertical="center"/>
    </xf>
    <xf numFmtId="311" fontId="219" fillId="0" borderId="5606" applyBorder="0">
      <protection locked="0"/>
    </xf>
    <xf numFmtId="4" fontId="27" fillId="19" borderId="5616" applyNumberFormat="0" applyProtection="0">
      <alignment horizontal="left" vertical="center" indent="1"/>
    </xf>
    <xf numFmtId="311" fontId="219" fillId="0" borderId="5594" applyBorder="0">
      <protection locked="0"/>
    </xf>
    <xf numFmtId="274" fontId="35" fillId="0" borderId="5614"/>
    <xf numFmtId="232" fontId="35" fillId="0" borderId="5599">
      <alignment horizontal="right" vertical="center"/>
      <protection locked="0"/>
    </xf>
    <xf numFmtId="4" fontId="27" fillId="19" borderId="5604" applyNumberFormat="0" applyProtection="0">
      <alignment horizontal="left" vertical="center" indent="1"/>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40" fontId="26" fillId="0" borderId="5597" applyFill="0"/>
    <xf numFmtId="274" fontId="35" fillId="0" borderId="5602"/>
    <xf numFmtId="0" fontId="85" fillId="0" borderId="5603"/>
    <xf numFmtId="0" fontId="148" fillId="0" borderId="5596" applyNumberFormat="0" applyAlignment="0" applyProtection="0">
      <alignment horizontal="left" vertical="center"/>
    </xf>
    <xf numFmtId="323" fontId="3" fillId="23" borderId="5595" applyFill="0" applyBorder="0" applyAlignment="0">
      <alignment horizontal="centerContinuous"/>
    </xf>
    <xf numFmtId="311" fontId="219" fillId="0" borderId="5594" applyBorder="0">
      <protection locked="0"/>
    </xf>
    <xf numFmtId="0" fontId="35" fillId="0" borderId="4494" applyFill="0">
      <alignment horizontal="center" vertical="center"/>
    </xf>
    <xf numFmtId="4" fontId="27" fillId="19" borderId="5616" applyNumberFormat="0" applyProtection="0">
      <alignment horizontal="left" vertical="center" indent="1"/>
    </xf>
    <xf numFmtId="311" fontId="219" fillId="0" borderId="5594" applyBorder="0">
      <protection locked="0"/>
    </xf>
    <xf numFmtId="4" fontId="27" fillId="19" borderId="5604" applyNumberFormat="0" applyProtection="0">
      <alignment horizontal="left" vertical="center" indent="1"/>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74" fontId="35" fillId="0" borderId="5602"/>
    <xf numFmtId="0" fontId="85" fillId="0" borderId="5603"/>
    <xf numFmtId="10" fontId="3" fillId="64" borderId="4494" applyNumberFormat="0" applyBorder="0" applyAlignment="0" applyProtection="0"/>
    <xf numFmtId="311" fontId="219" fillId="0" borderId="5594" applyBorder="0">
      <protection locked="0"/>
    </xf>
    <xf numFmtId="274" fontId="35" fillId="0" borderId="5614"/>
    <xf numFmtId="311"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74" fontId="35" fillId="0" borderId="5614"/>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311"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0" fontId="26" fillId="0" borderId="5609" applyFill="0"/>
    <xf numFmtId="274" fontId="35" fillId="0" borderId="5614"/>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49" fontId="100" fillId="41" borderId="4793">
      <alignment horizontal="center"/>
    </xf>
    <xf numFmtId="0" fontId="104" fillId="43" borderId="4793" applyProtection="0"/>
    <xf numFmtId="240" fontId="26" fillId="0" borderId="5621" applyFill="0"/>
    <xf numFmtId="0" fontId="147" fillId="10" borderId="4793">
      <alignment horizontal="right"/>
    </xf>
    <xf numFmtId="10" fontId="3" fillId="57" borderId="4793" applyNumberFormat="0" applyFont="0" applyBorder="0" applyAlignment="0" applyProtection="0">
      <protection locked="0"/>
    </xf>
    <xf numFmtId="309" fontId="156" fillId="6" borderId="4793"/>
    <xf numFmtId="0" fontId="148" fillId="0" borderId="5620" applyNumberFormat="0" applyAlignment="0" applyProtection="0">
      <alignment horizontal="left" vertical="center"/>
    </xf>
    <xf numFmtId="323" fontId="3" fillId="23" borderId="5619" applyFill="0" applyBorder="0" applyAlignment="0">
      <alignment horizontal="centerContinuous"/>
    </xf>
    <xf numFmtId="0" fontId="35" fillId="0" borderId="5623">
      <alignment vertical="center"/>
      <protection locked="0"/>
    </xf>
    <xf numFmtId="233" fontId="35" fillId="0" borderId="5718">
      <alignment horizontal="center" vertical="center"/>
      <protection locked="0"/>
    </xf>
    <xf numFmtId="10" fontId="3" fillId="57" borderId="4793" applyNumberFormat="0" applyFont="0" applyBorder="0" applyAlignment="0" applyProtection="0">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5" fontId="35" fillId="0" borderId="5623">
      <alignment horizontal="center" vertical="center"/>
      <protection locked="0"/>
    </xf>
    <xf numFmtId="0" fontId="35" fillId="0" borderId="5623">
      <alignment vertical="center"/>
      <protection locked="0"/>
    </xf>
    <xf numFmtId="236" fontId="35" fillId="0" borderId="5671">
      <alignment horizontal="center" vertical="center"/>
      <protection locked="0"/>
    </xf>
    <xf numFmtId="0" fontId="103" fillId="38" borderId="5696"/>
    <xf numFmtId="235" fontId="35" fillId="0" borderId="5718">
      <alignment horizontal="right" vertical="center"/>
      <protection locked="0"/>
    </xf>
    <xf numFmtId="15" fontId="35" fillId="0" borderId="5647">
      <alignment horizontal="center" vertical="center"/>
      <protection locked="0"/>
    </xf>
    <xf numFmtId="0" fontId="95" fillId="0" borderId="5646" applyNumberFormat="0" applyFill="0" applyAlignment="0" applyProtection="0"/>
    <xf numFmtId="236" fontId="35" fillId="0" borderId="5707">
      <alignment horizontal="right" vertical="center"/>
      <protection locked="0"/>
    </xf>
    <xf numFmtId="4" fontId="27" fillId="19" borderId="5442" applyNumberFormat="0" applyProtection="0">
      <alignment horizontal="left" vertical="center" indent="1"/>
    </xf>
    <xf numFmtId="235" fontId="35" fillId="0" borderId="5635">
      <alignment horizontal="center" vertical="center"/>
      <protection locked="0"/>
    </xf>
    <xf numFmtId="0" fontId="95" fillId="0" borderId="5634" applyNumberFormat="0" applyFill="0" applyAlignment="0" applyProtection="0"/>
    <xf numFmtId="233" fontId="35" fillId="0" borderId="5707">
      <alignment horizontal="center" vertical="center"/>
      <protection locked="0"/>
    </xf>
    <xf numFmtId="15" fontId="35" fillId="0" borderId="5718">
      <alignment horizontal="center" vertical="center"/>
      <protection locked="0"/>
    </xf>
    <xf numFmtId="236" fontId="35" fillId="0" borderId="5731">
      <alignment horizontal="center" vertical="center"/>
      <protection locked="0"/>
    </xf>
    <xf numFmtId="274" fontId="35" fillId="0" borderId="5638"/>
    <xf numFmtId="235" fontId="35" fillId="0" borderId="5659">
      <alignment horizontal="right" vertical="center"/>
      <protection locked="0"/>
    </xf>
    <xf numFmtId="236" fontId="35" fillId="0" borderId="5695">
      <alignment horizontal="right" vertical="center"/>
      <protection locked="0"/>
    </xf>
    <xf numFmtId="0" fontId="85" fillId="0" borderId="5627"/>
    <xf numFmtId="232" fontId="35" fillId="0" borderId="5647">
      <alignment horizontal="right" vertical="center"/>
      <protection locked="0"/>
    </xf>
    <xf numFmtId="1" fontId="3" fillId="1" borderId="5713">
      <protection locked="0"/>
    </xf>
    <xf numFmtId="232" fontId="35" fillId="0" borderId="5623">
      <alignment horizontal="right" vertical="center"/>
      <protection locked="0"/>
    </xf>
    <xf numFmtId="234" fontId="35" fillId="0" borderId="5623">
      <alignment horizontal="center" vertical="center"/>
      <protection locked="0"/>
    </xf>
    <xf numFmtId="236" fontId="35" fillId="0" borderId="5623">
      <alignment horizontal="center" vertical="center"/>
      <protection locked="0"/>
    </xf>
    <xf numFmtId="323" fontId="3" fillId="23" borderId="5655" applyFill="0" applyBorder="0" applyAlignment="0">
      <alignment horizontal="centerContinuous"/>
    </xf>
    <xf numFmtId="0" fontId="148" fillId="0" borderId="5715" applyNumberFormat="0" applyAlignment="0" applyProtection="0">
      <alignment horizontal="left" vertical="center"/>
    </xf>
    <xf numFmtId="232" fontId="35" fillId="0" borderId="5659">
      <alignment horizontal="center" vertical="center"/>
      <protection locked="0"/>
    </xf>
    <xf numFmtId="0" fontId="35" fillId="0" borderId="5731">
      <alignment vertical="center"/>
      <protection locked="0"/>
    </xf>
    <xf numFmtId="49" fontId="36" fillId="0" borderId="4813"/>
    <xf numFmtId="270" fontId="115" fillId="46" borderId="4800">
      <protection hidden="1"/>
    </xf>
    <xf numFmtId="15" fontId="35" fillId="0" borderId="5707">
      <alignment horizontal="center" vertical="center"/>
      <protection locked="0"/>
    </xf>
    <xf numFmtId="0" fontId="103" fillId="38" borderId="5719"/>
    <xf numFmtId="0" fontId="85" fillId="0" borderId="5688"/>
    <xf numFmtId="233" fontId="35" fillId="0" borderId="5647">
      <alignment horizontal="center" vertical="center"/>
      <protection locked="0"/>
    </xf>
    <xf numFmtId="244" fontId="85" fillId="0" borderId="5709"/>
    <xf numFmtId="237" fontId="35" fillId="0" borderId="5718">
      <alignment horizontal="right" vertical="center"/>
      <protection locked="0"/>
    </xf>
    <xf numFmtId="0" fontId="118" fillId="21" borderId="4793"/>
    <xf numFmtId="0" fontId="110" fillId="43" borderId="4793" applyNumberFormat="0" applyFont="0" applyAlignment="0" applyProtection="0"/>
    <xf numFmtId="237" fontId="35" fillId="0" borderId="5671">
      <alignment horizontal="right" vertical="center"/>
      <protection locked="0"/>
    </xf>
    <xf numFmtId="323" fontId="3" fillId="23" borderId="5727" applyFill="0" applyBorder="0" applyAlignment="0">
      <alignment horizontal="centerContinuous"/>
    </xf>
    <xf numFmtId="9" fontId="36" fillId="71" borderId="4793" applyProtection="0">
      <alignment horizontal="right"/>
      <protection locked="0"/>
    </xf>
    <xf numFmtId="311" fontId="219" fillId="0" borderId="5702" applyBorder="0">
      <protection locked="0"/>
    </xf>
    <xf numFmtId="235" fontId="35" fillId="0" borderId="5684">
      <alignment horizontal="center" vertical="center"/>
      <protection locked="0"/>
    </xf>
    <xf numFmtId="235" fontId="35" fillId="0" borderId="5671">
      <alignment horizontal="right" vertical="center"/>
      <protection locked="0"/>
    </xf>
    <xf numFmtId="274" fontId="35" fillId="0" borderId="5710"/>
    <xf numFmtId="311" fontId="219" fillId="0" borderId="5654" applyBorder="0">
      <protection locked="0"/>
    </xf>
    <xf numFmtId="4" fontId="27" fillId="19" borderId="5712" applyNumberFormat="0" applyProtection="0">
      <alignment horizontal="left" vertical="center" indent="1"/>
    </xf>
    <xf numFmtId="235" fontId="35" fillId="0" borderId="5707">
      <alignment horizontal="center" vertical="center"/>
      <protection locked="0"/>
    </xf>
    <xf numFmtId="236" fontId="35" fillId="0" borderId="5731">
      <alignment horizontal="center" vertical="center"/>
      <protection locked="0"/>
    </xf>
    <xf numFmtId="234" fontId="35" fillId="0" borderId="5707">
      <alignment horizontal="right" vertical="center"/>
      <protection locked="0"/>
    </xf>
    <xf numFmtId="234" fontId="35" fillId="0" borderId="5707">
      <alignment horizontal="center" vertical="center"/>
      <protection locked="0"/>
    </xf>
    <xf numFmtId="0" fontId="85" fillId="0" borderId="5615"/>
    <xf numFmtId="235" fontId="35" fillId="0" borderId="5707">
      <alignment horizontal="right" vertical="center"/>
      <protection locked="0"/>
    </xf>
    <xf numFmtId="311" fontId="219" fillId="0" borderId="5702" applyBorder="0">
      <protection locked="0"/>
    </xf>
    <xf numFmtId="274" fontId="35" fillId="0" borderId="5614"/>
    <xf numFmtId="0" fontId="103" fillId="38" borderId="5612"/>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0" fontId="35" fillId="0" borderId="5707">
      <alignment vertical="center"/>
      <protection locked="0"/>
    </xf>
    <xf numFmtId="236" fontId="35" fillId="0" borderId="5707">
      <alignment horizontal="center" vertical="center"/>
      <protection locked="0"/>
    </xf>
    <xf numFmtId="0" fontId="103" fillId="38" borderId="5719"/>
    <xf numFmtId="311" fontId="219" fillId="0" borderId="5606" applyBorder="0">
      <protection locked="0"/>
    </xf>
    <xf numFmtId="234" fontId="35" fillId="0" borderId="5684">
      <alignment horizontal="center" vertical="center"/>
      <protection locked="0"/>
    </xf>
    <xf numFmtId="0" fontId="85" fillId="0" borderId="5615"/>
    <xf numFmtId="236" fontId="35" fillId="0" borderId="5707">
      <alignment horizontal="right" vertical="center"/>
      <protection locked="0"/>
    </xf>
    <xf numFmtId="234" fontId="35" fillId="0" borderId="5707">
      <alignment horizontal="center" vertical="center"/>
      <protection locked="0"/>
    </xf>
    <xf numFmtId="274" fontId="35" fillId="0" borderId="5614"/>
    <xf numFmtId="244" fontId="85" fillId="0" borderId="5613"/>
    <xf numFmtId="0" fontId="103" fillId="38" borderId="5612"/>
    <xf numFmtId="233" fontId="35" fillId="0" borderId="5659">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4" fontId="27" fillId="19" borderId="5616" applyNumberFormat="0" applyProtection="0">
      <alignment horizontal="left" vertical="center" indent="1"/>
    </xf>
    <xf numFmtId="236" fontId="35" fillId="0" borderId="5718">
      <alignment horizontal="center" vertical="center"/>
      <protection locked="0"/>
    </xf>
    <xf numFmtId="0" fontId="85" fillId="0" borderId="5663"/>
    <xf numFmtId="233" fontId="35" fillId="0" borderId="5718">
      <alignment horizontal="right" vertical="center"/>
      <protection locked="0"/>
    </xf>
    <xf numFmtId="234" fontId="35" fillId="0" borderId="5671">
      <alignment horizontal="center" vertical="center"/>
      <protection locked="0"/>
    </xf>
    <xf numFmtId="232" fontId="35" fillId="0" borderId="5718">
      <alignment horizontal="center" vertical="center"/>
      <protection locked="0"/>
    </xf>
    <xf numFmtId="0" fontId="103" fillId="38" borderId="5719"/>
    <xf numFmtId="0" fontId="85" fillId="0" borderId="5699"/>
    <xf numFmtId="274" fontId="35" fillId="0" borderId="5626"/>
    <xf numFmtId="0" fontId="85" fillId="0" borderId="5711"/>
    <xf numFmtId="0" fontId="95" fillId="0" borderId="5717" applyNumberFormat="0" applyFill="0" applyAlignment="0" applyProtection="0"/>
    <xf numFmtId="4" fontId="27" fillId="19" borderId="5616" applyNumberFormat="0" applyProtection="0">
      <alignment horizontal="left" vertical="center" indent="1"/>
    </xf>
    <xf numFmtId="0" fontId="35" fillId="0" borderId="5671">
      <alignment vertical="center"/>
      <protection locked="0"/>
    </xf>
    <xf numFmtId="4" fontId="27" fillId="19" borderId="5616" applyNumberFormat="0" applyProtection="0">
      <alignment horizontal="left" vertical="center" indent="1"/>
    </xf>
    <xf numFmtId="15" fontId="35" fillId="0" borderId="5647">
      <alignment horizontal="center" vertical="center"/>
      <protection locked="0"/>
    </xf>
    <xf numFmtId="274" fontId="35" fillId="0" borderId="5638"/>
    <xf numFmtId="15" fontId="35" fillId="0" borderId="5635">
      <alignment horizontal="center" vertical="center"/>
      <protection locked="0"/>
    </xf>
    <xf numFmtId="232" fontId="35" fillId="0" borderId="5731">
      <alignment horizontal="center" vertical="center"/>
      <protection locked="0"/>
    </xf>
    <xf numFmtId="0" fontId="35" fillId="0" borderId="5707">
      <alignment vertical="center"/>
      <protection locked="0"/>
    </xf>
    <xf numFmtId="0" fontId="85" fillId="0" borderId="5711"/>
    <xf numFmtId="4" fontId="27" fillId="19" borderId="5664" applyNumberFormat="0" applyProtection="0">
      <alignment horizontal="left" vertical="center" indent="1"/>
    </xf>
    <xf numFmtId="0" fontId="103" fillId="38" borderId="5708"/>
    <xf numFmtId="49" fontId="100" fillId="41" borderId="4793">
      <alignment horizontal="center"/>
    </xf>
    <xf numFmtId="271" fontId="115" fillId="18" borderId="4800">
      <alignment horizontal="right"/>
    </xf>
    <xf numFmtId="269" fontId="115" fillId="45" borderId="4800">
      <protection hidden="1"/>
    </xf>
    <xf numFmtId="244" fontId="85" fillId="0" borderId="5709"/>
    <xf numFmtId="232" fontId="35" fillId="0" borderId="5659">
      <alignment horizontal="right" vertical="center"/>
      <protection locked="0"/>
    </xf>
    <xf numFmtId="235" fontId="35" fillId="0" borderId="5707">
      <alignment horizontal="center" vertical="center"/>
      <protection locked="0"/>
    </xf>
    <xf numFmtId="49" fontId="100" fillId="41" borderId="4793">
      <alignment horizontal="center"/>
    </xf>
    <xf numFmtId="233" fontId="35" fillId="0" borderId="5731">
      <alignment horizontal="right" vertical="center"/>
      <protection locked="0"/>
    </xf>
    <xf numFmtId="15" fontId="35" fillId="0" borderId="5707">
      <alignment horizontal="center" vertical="center"/>
      <protection locked="0"/>
    </xf>
    <xf numFmtId="236" fontId="35" fillId="0" borderId="5718">
      <alignment horizontal="right" vertical="center"/>
      <protection locked="0"/>
    </xf>
    <xf numFmtId="235" fontId="35" fillId="0" borderId="5635">
      <alignment horizontal="right" vertical="center"/>
      <protection locked="0"/>
    </xf>
    <xf numFmtId="232" fontId="35" fillId="0" borderId="5635">
      <alignment horizontal="right" vertical="center"/>
      <protection locked="0"/>
    </xf>
    <xf numFmtId="234" fontId="35" fillId="0" borderId="5635">
      <alignment horizontal="center" vertical="center"/>
      <protection locked="0"/>
    </xf>
    <xf numFmtId="0" fontId="95" fillId="0" borderId="5634"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717" applyNumberFormat="0" applyFill="0" applyAlignment="0" applyProtection="0"/>
    <xf numFmtId="4" fontId="27" fillId="19" borderId="5640" applyNumberFormat="0" applyProtection="0">
      <alignment horizontal="left" vertical="center" indent="1"/>
    </xf>
    <xf numFmtId="236" fontId="35" fillId="0" borderId="5731">
      <alignment horizontal="right" vertical="center"/>
      <protection locked="0"/>
    </xf>
    <xf numFmtId="232" fontId="35" fillId="0" borderId="5731">
      <alignment horizontal="center" vertical="center"/>
      <protection locked="0"/>
    </xf>
    <xf numFmtId="274" fontId="35" fillId="0" borderId="5721"/>
    <xf numFmtId="309" fontId="156" fillId="6" borderId="4793"/>
    <xf numFmtId="10" fontId="3" fillId="57" borderId="4793" applyNumberFormat="0" applyFont="0" applyBorder="0" applyAlignment="0" applyProtection="0">
      <protection locked="0"/>
    </xf>
    <xf numFmtId="0" fontId="147" fillId="10" borderId="4793">
      <alignment horizontal="right"/>
    </xf>
    <xf numFmtId="0" fontId="104" fillId="43" borderId="4793" applyProtection="0"/>
    <xf numFmtId="0" fontId="35" fillId="0" borderId="5659">
      <alignment vertical="center"/>
      <protection locked="0"/>
    </xf>
    <xf numFmtId="49" fontId="100" fillId="41" borderId="4793">
      <alignment horizontal="center"/>
    </xf>
    <xf numFmtId="234" fontId="35" fillId="0" borderId="5707">
      <alignment horizontal="center" vertical="center"/>
      <protection locked="0"/>
    </xf>
    <xf numFmtId="244" fontId="85" fillId="0" borderId="5637"/>
    <xf numFmtId="233" fontId="35" fillId="0" borderId="5707">
      <alignment horizontal="right" vertical="center"/>
      <protection locked="0"/>
    </xf>
    <xf numFmtId="232" fontId="35" fillId="0" borderId="5707">
      <alignment horizontal="center" vertical="center"/>
      <protection locked="0"/>
    </xf>
    <xf numFmtId="234" fontId="35" fillId="0" borderId="5718">
      <alignment horizontal="center" vertical="center"/>
      <protection locked="0"/>
    </xf>
    <xf numFmtId="234" fontId="35" fillId="0" borderId="5635">
      <alignment horizontal="right" vertical="center"/>
      <protection locked="0"/>
    </xf>
    <xf numFmtId="1" fontId="3" fillId="1" borderId="5485">
      <protection locked="0"/>
    </xf>
    <xf numFmtId="4" fontId="27" fillId="19" borderId="5712" applyNumberFormat="0" applyProtection="0">
      <alignment horizontal="left" vertical="center" indent="1"/>
    </xf>
    <xf numFmtId="237" fontId="35" fillId="0" borderId="5718">
      <alignment horizontal="right" vertical="center"/>
      <protection locked="0"/>
    </xf>
    <xf numFmtId="274" fontId="35" fillId="0" borderId="5650"/>
    <xf numFmtId="0" fontId="91" fillId="0" borderId="4800" applyNumberFormat="0" applyFill="0" applyBorder="0" applyAlignment="0" applyProtection="0"/>
    <xf numFmtId="274" fontId="35" fillId="0" borderId="5721"/>
    <xf numFmtId="232" fontId="35" fillId="0" borderId="5647">
      <alignment horizontal="center" vertical="center"/>
      <protection locked="0"/>
    </xf>
    <xf numFmtId="235" fontId="35" fillId="0" borderId="5647">
      <alignment horizontal="center" vertical="center"/>
      <protection locked="0"/>
    </xf>
    <xf numFmtId="0" fontId="85" fillId="0" borderId="5651"/>
    <xf numFmtId="311" fontId="219" fillId="0" borderId="5702" applyBorder="0">
      <protection locked="0"/>
    </xf>
    <xf numFmtId="10" fontId="3" fillId="57" borderId="4793" applyNumberFormat="0" applyFont="0" applyBorder="0" applyAlignment="0" applyProtection="0">
      <protection locked="0"/>
    </xf>
    <xf numFmtId="234" fontId="35" fillId="0" borderId="5671">
      <alignment horizontal="right" vertical="center"/>
      <protection locked="0"/>
    </xf>
    <xf numFmtId="0" fontId="95" fillId="0" borderId="5658" applyNumberFormat="0" applyFill="0" applyAlignment="0" applyProtection="0"/>
    <xf numFmtId="323" fontId="3" fillId="23" borderId="5703" applyFill="0" applyBorder="0" applyAlignment="0">
      <alignment horizontal="centerContinuous"/>
    </xf>
    <xf numFmtId="175" fontId="46" fillId="0" borderId="4793"/>
    <xf numFmtId="234" fontId="35" fillId="0" borderId="5659">
      <alignment horizontal="center" vertical="center"/>
      <protection locked="0"/>
    </xf>
    <xf numFmtId="0" fontId="35" fillId="0" borderId="4793" applyFill="0">
      <alignment horizontal="center" vertical="center"/>
    </xf>
    <xf numFmtId="274" fontId="35" fillId="0" borderId="5734"/>
    <xf numFmtId="49" fontId="100" fillId="41" borderId="4793">
      <alignment horizontal="center"/>
    </xf>
    <xf numFmtId="0" fontId="103" fillId="38" borderId="5660"/>
    <xf numFmtId="244" fontId="85" fillId="0" borderId="5709"/>
    <xf numFmtId="0" fontId="103" fillId="38" borderId="5636"/>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3" fontId="35" fillId="0" borderId="5635">
      <alignment horizontal="right" vertical="center"/>
      <protection locked="0"/>
    </xf>
    <xf numFmtId="237" fontId="35" fillId="0" borderId="5635">
      <alignment horizontal="right" vertical="center"/>
      <protection locked="0"/>
    </xf>
    <xf numFmtId="232" fontId="35" fillId="0" borderId="5635">
      <alignment horizontal="right" vertical="center"/>
      <protection locked="0"/>
    </xf>
    <xf numFmtId="236" fontId="35" fillId="0" borderId="5635">
      <alignment horizontal="center" vertical="center"/>
      <protection locked="0"/>
    </xf>
    <xf numFmtId="235" fontId="35" fillId="0" borderId="5635">
      <alignment horizontal="center" vertical="center"/>
      <protection locked="0"/>
    </xf>
    <xf numFmtId="233" fontId="35" fillId="0" borderId="5635">
      <alignment horizontal="center" vertical="center"/>
      <protection locked="0"/>
    </xf>
    <xf numFmtId="15" fontId="35" fillId="0" borderId="5635">
      <alignment horizontal="center" vertical="center"/>
      <protection locked="0"/>
    </xf>
    <xf numFmtId="232" fontId="35" fillId="0" borderId="5635">
      <alignment horizontal="center" vertical="center"/>
      <protection locked="0"/>
    </xf>
    <xf numFmtId="0" fontId="95" fillId="0" borderId="5634" applyNumberFormat="0" applyFill="0" applyAlignment="0" applyProtection="0"/>
    <xf numFmtId="311" fontId="219" fillId="0" borderId="5630" applyBorder="0">
      <protection locked="0"/>
    </xf>
    <xf numFmtId="233" fontId="35" fillId="0" borderId="5684">
      <alignment horizontal="right" vertical="center"/>
      <protection locked="0"/>
    </xf>
    <xf numFmtId="311" fontId="219" fillId="0" borderId="5630" applyBorder="0">
      <protection locked="0"/>
    </xf>
    <xf numFmtId="0" fontId="85" fillId="0" borderId="5639"/>
    <xf numFmtId="232" fontId="35" fillId="0" borderId="5718">
      <alignment horizontal="right" vertical="center"/>
      <protection locked="0"/>
    </xf>
    <xf numFmtId="274" fontId="35" fillId="0" borderId="5638"/>
    <xf numFmtId="244" fontId="85" fillId="0" borderId="5637"/>
    <xf numFmtId="233" fontId="35" fillId="0" borderId="5707">
      <alignment horizontal="center" vertical="center"/>
      <protection locked="0"/>
    </xf>
    <xf numFmtId="0" fontId="103" fillId="38" borderId="5636"/>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3" fontId="35" fillId="0" borderId="5635">
      <alignment horizontal="right" vertical="center"/>
      <protection locked="0"/>
    </xf>
    <xf numFmtId="237" fontId="35" fillId="0" borderId="5635">
      <alignment horizontal="right" vertical="center"/>
      <protection locked="0"/>
    </xf>
    <xf numFmtId="232" fontId="35" fillId="0" borderId="5635">
      <alignment horizontal="right" vertical="center"/>
      <protection locked="0"/>
    </xf>
    <xf numFmtId="271" fontId="115" fillId="18" borderId="4800">
      <alignment horizontal="right"/>
    </xf>
    <xf numFmtId="244" fontId="85" fillId="0" borderId="5720"/>
    <xf numFmtId="0" fontId="59" fillId="74" borderId="4820">
      <alignment horizontal="left" vertical="center" wrapText="1"/>
    </xf>
    <xf numFmtId="323" fontId="3" fillId="23" borderId="5703" applyFill="0" applyBorder="0" applyAlignment="0">
      <alignment horizontal="centerContinuous"/>
    </xf>
    <xf numFmtId="233" fontId="35" fillId="0" borderId="5744">
      <alignment horizontal="right" vertical="center"/>
      <protection locked="0"/>
    </xf>
    <xf numFmtId="323" fontId="3" fillId="23" borderId="5714" applyFill="0" applyBorder="0" applyAlignment="0">
      <alignment horizontal="centerContinuous"/>
    </xf>
    <xf numFmtId="232" fontId="35" fillId="0" borderId="5707">
      <alignment horizontal="center" vertical="center"/>
      <protection locked="0"/>
    </xf>
    <xf numFmtId="232" fontId="35" fillId="0" borderId="5671">
      <alignment horizontal="right" vertical="center"/>
      <protection locked="0"/>
    </xf>
    <xf numFmtId="15" fontId="35" fillId="0" borderId="5718">
      <alignment horizontal="center" vertical="center"/>
      <protection locked="0"/>
    </xf>
    <xf numFmtId="4" fontId="27" fillId="19" borderId="5640" applyNumberFormat="0" applyProtection="0">
      <alignment horizontal="left" vertical="center" indent="1"/>
    </xf>
    <xf numFmtId="232" fontId="35" fillId="0" borderId="5671">
      <alignment horizontal="center" vertical="center"/>
      <protection locked="0"/>
    </xf>
    <xf numFmtId="0" fontId="115" fillId="18" borderId="4800" applyProtection="0">
      <alignment horizontal="right"/>
      <protection locked="0"/>
    </xf>
    <xf numFmtId="323" fontId="3" fillId="23" borderId="5607" applyFill="0" applyBorder="0" applyAlignment="0">
      <alignment horizontal="centerContinuous"/>
    </xf>
    <xf numFmtId="232" fontId="35" fillId="0" borderId="5707">
      <alignment horizontal="center" vertical="center"/>
      <protection locked="0"/>
    </xf>
    <xf numFmtId="233" fontId="35" fillId="0" borderId="5707">
      <alignment horizontal="right" vertical="center"/>
      <protection locked="0"/>
    </xf>
    <xf numFmtId="240" fontId="26" fillId="0" borderId="5716" applyFill="0"/>
    <xf numFmtId="233" fontId="35" fillId="0" borderId="5635">
      <alignment horizontal="right" vertical="center"/>
      <protection locked="0"/>
    </xf>
    <xf numFmtId="237" fontId="35" fillId="0" borderId="5635">
      <alignment horizontal="right" vertical="center"/>
      <protection locked="0"/>
    </xf>
    <xf numFmtId="236" fontId="35" fillId="0" borderId="5635">
      <alignment horizontal="center" vertical="center"/>
      <protection locked="0"/>
    </xf>
    <xf numFmtId="234" fontId="35" fillId="0" borderId="5635">
      <alignment horizontal="center" vertical="center"/>
      <protection locked="0"/>
    </xf>
    <xf numFmtId="15" fontId="35" fillId="0" borderId="5635">
      <alignment horizontal="center" vertical="center"/>
      <protection locked="0"/>
    </xf>
    <xf numFmtId="232" fontId="35" fillId="0" borderId="5635">
      <alignment horizontal="center" vertical="center"/>
      <protection locked="0"/>
    </xf>
    <xf numFmtId="0" fontId="103" fillId="38" borderId="5732"/>
    <xf numFmtId="236" fontId="35" fillId="0" borderId="5718">
      <alignment horizontal="center" vertical="center"/>
      <protection locked="0"/>
    </xf>
    <xf numFmtId="1" fontId="3" fillId="1" borderId="5737">
      <protection locked="0"/>
    </xf>
    <xf numFmtId="237" fontId="35" fillId="0" borderId="5707">
      <alignment horizontal="right" vertical="center"/>
      <protection locked="0"/>
    </xf>
    <xf numFmtId="0" fontId="148" fillId="0" borderId="5608" applyNumberFormat="0" applyAlignment="0" applyProtection="0">
      <alignment horizontal="left" vertical="center"/>
    </xf>
    <xf numFmtId="274" fontId="35" fillId="0" borderId="569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640" applyNumberFormat="0" applyProtection="0">
      <alignment horizontal="left" vertical="center" indent="1"/>
    </xf>
    <xf numFmtId="0" fontId="85" fillId="0" borderId="5722"/>
    <xf numFmtId="0" fontId="148" fillId="0" borderId="5704" applyNumberFormat="0" applyAlignment="0" applyProtection="0">
      <alignment horizontal="left" vertical="center"/>
    </xf>
    <xf numFmtId="0" fontId="103" fillId="38" borderId="5696"/>
    <xf numFmtId="234" fontId="35" fillId="0" borderId="5684">
      <alignment horizontal="right" vertical="center"/>
      <protection locked="0"/>
    </xf>
    <xf numFmtId="1" fontId="3" fillId="1" borderId="5629">
      <protection locked="0"/>
    </xf>
    <xf numFmtId="237" fontId="35" fillId="0" borderId="5684">
      <alignment horizontal="right" vertical="center"/>
      <protection locked="0"/>
    </xf>
    <xf numFmtId="49" fontId="36" fillId="0" borderId="4813"/>
    <xf numFmtId="0" fontId="35" fillId="0" borderId="5684">
      <alignment vertical="center"/>
      <protection locked="0"/>
    </xf>
    <xf numFmtId="15" fontId="35" fillId="0" borderId="5684">
      <alignment horizontal="center" vertical="center"/>
      <protection locked="0"/>
    </xf>
    <xf numFmtId="232" fontId="35" fillId="0" borderId="5684">
      <alignment horizontal="center" vertical="center"/>
      <protection locked="0"/>
    </xf>
    <xf numFmtId="0" fontId="95" fillId="0" borderId="5683" applyNumberFormat="0" applyFill="0" applyAlignment="0" applyProtection="0"/>
    <xf numFmtId="236" fontId="35" fillId="0" borderId="5731">
      <alignment horizontal="right" vertical="center"/>
      <protection locked="0"/>
    </xf>
    <xf numFmtId="311" fontId="219" fillId="0" borderId="5630" applyBorder="0">
      <protection locked="0"/>
    </xf>
    <xf numFmtId="234" fontId="35" fillId="0" borderId="5731">
      <alignment horizontal="center" vertical="center"/>
      <protection locked="0"/>
    </xf>
    <xf numFmtId="232" fontId="35" fillId="0" borderId="5707">
      <alignment horizontal="right" vertical="center"/>
      <protection locked="0"/>
    </xf>
    <xf numFmtId="0" fontId="95" fillId="0" borderId="5706" applyNumberFormat="0" applyFill="0" applyAlignment="0" applyProtection="0"/>
    <xf numFmtId="4" fontId="27" fillId="19" borderId="5723" applyNumberFormat="0" applyProtection="0">
      <alignment horizontal="left" vertical="center" indent="1"/>
    </xf>
    <xf numFmtId="233" fontId="35" fillId="0" borderId="5671">
      <alignment horizontal="right" vertical="center"/>
      <protection locked="0"/>
    </xf>
    <xf numFmtId="232" fontId="35" fillId="0" borderId="5671">
      <alignment horizontal="right" vertical="center"/>
      <protection locked="0"/>
    </xf>
    <xf numFmtId="236" fontId="35" fillId="0" borderId="5671">
      <alignment horizontal="center" vertical="center"/>
      <protection locked="0"/>
    </xf>
    <xf numFmtId="234" fontId="35" fillId="0" borderId="5671">
      <alignment horizontal="center" vertical="center"/>
      <protection locked="0"/>
    </xf>
    <xf numFmtId="1" fontId="3" fillId="1" borderId="5653">
      <protection locked="0"/>
    </xf>
    <xf numFmtId="0" fontId="95" fillId="0" borderId="5717" applyNumberFormat="0" applyFill="0" applyAlignment="0" applyProtection="0"/>
    <xf numFmtId="234" fontId="35" fillId="0" borderId="5718">
      <alignment horizontal="center" vertical="center"/>
      <protection locked="0"/>
    </xf>
    <xf numFmtId="237" fontId="35" fillId="0" borderId="5731">
      <alignment horizontal="right" vertical="center"/>
      <protection locked="0"/>
    </xf>
    <xf numFmtId="0" fontId="110" fillId="43" borderId="4793" applyNumberFormat="0" applyFont="0" applyAlignment="0" applyProtection="0"/>
    <xf numFmtId="244" fontId="85" fillId="0" borderId="5709"/>
    <xf numFmtId="168" fontId="3" fillId="8" borderId="4793" applyNumberFormat="0" applyFont="0" applyBorder="0" applyAlignment="0" applyProtection="0"/>
    <xf numFmtId="0" fontId="103" fillId="38" borderId="5708"/>
    <xf numFmtId="236" fontId="35" fillId="0" borderId="5707">
      <alignment horizontal="right" vertical="center"/>
      <protection locked="0"/>
    </xf>
    <xf numFmtId="233" fontId="35" fillId="0" borderId="5707">
      <alignment horizontal="right" vertical="center"/>
      <protection locked="0"/>
    </xf>
    <xf numFmtId="237" fontId="35" fillId="0" borderId="5707">
      <alignment horizontal="right" vertical="center"/>
      <protection locked="0"/>
    </xf>
    <xf numFmtId="232" fontId="35" fillId="0" borderId="5707">
      <alignment horizontal="right" vertical="center"/>
      <protection locked="0"/>
    </xf>
    <xf numFmtId="0" fontId="35" fillId="0" borderId="5707">
      <alignment vertical="center"/>
      <protection locked="0"/>
    </xf>
    <xf numFmtId="236" fontId="35" fillId="0" borderId="5707">
      <alignment horizontal="center" vertical="center"/>
      <protection locked="0"/>
    </xf>
    <xf numFmtId="235" fontId="35" fillId="0" borderId="5707">
      <alignment horizontal="center" vertical="center"/>
      <protection locked="0"/>
    </xf>
    <xf numFmtId="15" fontId="35" fillId="0" borderId="5707">
      <alignment horizontal="center" vertical="center"/>
      <protection locked="0"/>
    </xf>
    <xf numFmtId="0" fontId="85" fillId="0" borderId="5615"/>
    <xf numFmtId="232" fontId="35" fillId="0" borderId="5707">
      <alignment horizontal="center" vertical="center"/>
      <protection locked="0"/>
    </xf>
    <xf numFmtId="274" fontId="35" fillId="0" borderId="5710"/>
    <xf numFmtId="244" fontId="85" fillId="0" borderId="5709"/>
    <xf numFmtId="235" fontId="35" fillId="0" borderId="5707">
      <alignment horizontal="right" vertical="center"/>
      <protection locked="0"/>
    </xf>
    <xf numFmtId="234" fontId="35" fillId="0" borderId="5707">
      <alignment horizontal="right" vertical="center"/>
      <protection locked="0"/>
    </xf>
    <xf numFmtId="233" fontId="35" fillId="0" borderId="5707">
      <alignment horizontal="right" vertical="center"/>
      <protection locked="0"/>
    </xf>
    <xf numFmtId="232" fontId="35" fillId="0" borderId="5707">
      <alignment horizontal="right" vertical="center"/>
      <protection locked="0"/>
    </xf>
    <xf numFmtId="0" fontId="35" fillId="0" borderId="5707">
      <alignment vertical="center"/>
      <protection locked="0"/>
    </xf>
    <xf numFmtId="236" fontId="35" fillId="0" borderId="5707">
      <alignment horizontal="center" vertical="center"/>
      <protection locked="0"/>
    </xf>
    <xf numFmtId="233" fontId="35" fillId="0" borderId="5707">
      <alignment horizontal="center" vertical="center"/>
      <protection locked="0"/>
    </xf>
    <xf numFmtId="1" fontId="3" fillId="1" borderId="5677">
      <protection locked="0"/>
    </xf>
    <xf numFmtId="185" fontId="47" fillId="57" borderId="4793" applyFont="0" applyFill="0" applyBorder="0" applyAlignment="0" applyProtection="0">
      <protection locked="0"/>
    </xf>
    <xf numFmtId="323" fontId="3" fillId="23" borderId="5631" applyFill="0" applyBorder="0" applyAlignment="0">
      <alignment horizontal="centerContinuous"/>
    </xf>
    <xf numFmtId="311" fontId="219" fillId="0" borderId="5726" applyBorder="0">
      <protection locked="0"/>
    </xf>
    <xf numFmtId="0" fontId="148" fillId="0" borderId="5632" applyNumberFormat="0" applyAlignment="0" applyProtection="0">
      <alignment horizontal="left" vertical="center"/>
    </xf>
    <xf numFmtId="0" fontId="85" fillId="0" borderId="5711"/>
    <xf numFmtId="172" fontId="55" fillId="9" borderId="4793">
      <alignment horizontal="right"/>
      <protection locked="0"/>
    </xf>
    <xf numFmtId="274" fontId="35" fillId="0" borderId="5710"/>
    <xf numFmtId="244" fontId="85" fillId="0" borderId="5709"/>
    <xf numFmtId="0" fontId="148" fillId="0" borderId="5656" applyNumberFormat="0" applyAlignment="0" applyProtection="0">
      <alignment horizontal="left" vertical="center"/>
    </xf>
    <xf numFmtId="236" fontId="35" fillId="0" borderId="5707">
      <alignment horizontal="right" vertical="center"/>
      <protection locked="0"/>
    </xf>
    <xf numFmtId="235" fontId="35" fillId="0" borderId="5707">
      <alignment horizontal="right" vertical="center"/>
      <protection locked="0"/>
    </xf>
    <xf numFmtId="234" fontId="35" fillId="0" borderId="5707">
      <alignment horizontal="right" vertical="center"/>
      <protection locked="0"/>
    </xf>
    <xf numFmtId="232" fontId="35" fillId="0" borderId="5707">
      <alignment horizontal="right" vertical="center"/>
      <protection locked="0"/>
    </xf>
    <xf numFmtId="236" fontId="35" fillId="0" borderId="5707">
      <alignment horizontal="center" vertical="center"/>
      <protection locked="0"/>
    </xf>
    <xf numFmtId="235" fontId="35" fillId="0" borderId="5707">
      <alignment horizontal="center" vertical="center"/>
      <protection locked="0"/>
    </xf>
    <xf numFmtId="15" fontId="35" fillId="0" borderId="5707">
      <alignment horizontal="center" vertical="center"/>
      <protection locked="0"/>
    </xf>
    <xf numFmtId="232" fontId="35" fillId="0" borderId="5707">
      <alignment horizontal="center" vertical="center"/>
      <protection locked="0"/>
    </xf>
    <xf numFmtId="0" fontId="95" fillId="0" borderId="5706" applyNumberFormat="0" applyFill="0" applyAlignment="0" applyProtection="0"/>
    <xf numFmtId="233" fontId="35" fillId="0" borderId="5718">
      <alignment horizontal="right" vertical="center"/>
      <protection locked="0"/>
    </xf>
    <xf numFmtId="0" fontId="35" fillId="0" borderId="5718">
      <alignment vertical="center"/>
      <protection locked="0"/>
    </xf>
    <xf numFmtId="274" fontId="35" fillId="0" borderId="5710"/>
    <xf numFmtId="234" fontId="35" fillId="0" borderId="5731">
      <alignment horizontal="right" vertical="center"/>
      <protection locked="0"/>
    </xf>
    <xf numFmtId="0" fontId="103" fillId="38" borderId="5708"/>
    <xf numFmtId="15" fontId="35" fillId="0" borderId="5731">
      <alignment horizontal="center" vertical="center"/>
      <protection locked="0"/>
    </xf>
    <xf numFmtId="235" fontId="35" fillId="0" borderId="5707">
      <alignment horizontal="right" vertical="center"/>
      <protection locked="0"/>
    </xf>
    <xf numFmtId="234" fontId="35" fillId="0" borderId="5707">
      <alignment horizontal="right" vertical="center"/>
      <protection locked="0"/>
    </xf>
    <xf numFmtId="237" fontId="35" fillId="0" borderId="5707">
      <alignment horizontal="right" vertical="center"/>
      <protection locked="0"/>
    </xf>
    <xf numFmtId="236" fontId="35" fillId="0" borderId="5707">
      <alignment horizontal="center" vertical="center"/>
      <protection locked="0"/>
    </xf>
    <xf numFmtId="235" fontId="35" fillId="0" borderId="5707">
      <alignment horizontal="center" vertical="center"/>
      <protection locked="0"/>
    </xf>
    <xf numFmtId="233" fontId="35" fillId="0" borderId="5707">
      <alignment horizontal="center" vertical="center"/>
      <protection locked="0"/>
    </xf>
    <xf numFmtId="323" fontId="3" fillId="23" borderId="5679" applyFill="0" applyBorder="0" applyAlignment="0">
      <alignment horizontal="centerContinuous"/>
    </xf>
    <xf numFmtId="175" fontId="3" fillId="9" borderId="4841" applyNumberFormat="0" applyFont="0" applyBorder="0" applyAlignment="0">
      <alignment horizontal="centerContinuous"/>
    </xf>
    <xf numFmtId="233" fontId="35" fillId="0" borderId="5718">
      <alignment horizontal="center" vertical="center"/>
      <protection locked="0"/>
    </xf>
    <xf numFmtId="235" fontId="35" fillId="0" borderId="5718">
      <alignment horizontal="right" vertical="center"/>
      <protection locked="0"/>
    </xf>
    <xf numFmtId="234" fontId="35" fillId="0" borderId="5718">
      <alignment horizontal="right" vertical="center"/>
      <protection locked="0"/>
    </xf>
    <xf numFmtId="233" fontId="35" fillId="0" borderId="5718">
      <alignment horizontal="right" vertical="center"/>
      <protection locked="0"/>
    </xf>
    <xf numFmtId="10" fontId="3" fillId="57" borderId="4793" applyNumberFormat="0" applyFont="0" applyBorder="0" applyAlignment="0" applyProtection="0">
      <protection locked="0"/>
    </xf>
    <xf numFmtId="233" fontId="35" fillId="0" borderId="5718">
      <alignment horizontal="center" vertical="center"/>
      <protection locked="0"/>
    </xf>
    <xf numFmtId="8" fontId="141" fillId="0" borderId="4808">
      <protection locked="0"/>
    </xf>
    <xf numFmtId="15" fontId="35" fillId="0" borderId="5718">
      <alignment horizontal="center" vertical="center"/>
      <protection locked="0"/>
    </xf>
    <xf numFmtId="0" fontId="95" fillId="0" borderId="5717" applyNumberFormat="0" applyFill="0" applyAlignment="0" applyProtection="0"/>
    <xf numFmtId="4" fontId="27" fillId="19" borderId="5723" applyNumberFormat="0" applyProtection="0">
      <alignment horizontal="left" vertical="center" indent="1"/>
    </xf>
    <xf numFmtId="274" fontId="35" fillId="0" borderId="5734"/>
    <xf numFmtId="244" fontId="85" fillId="0" borderId="5733"/>
    <xf numFmtId="234" fontId="35" fillId="0" borderId="5731">
      <alignment horizontal="right" vertical="center"/>
      <protection locked="0"/>
    </xf>
    <xf numFmtId="234" fontId="35" fillId="0" borderId="5731">
      <alignment horizontal="center" vertical="center"/>
      <protection locked="0"/>
    </xf>
    <xf numFmtId="233" fontId="35" fillId="0" borderId="5731">
      <alignment horizontal="center" vertical="center"/>
      <protection locked="0"/>
    </xf>
    <xf numFmtId="1" fontId="3" fillId="1" borderId="5713">
      <protection locked="0"/>
    </xf>
    <xf numFmtId="311" fontId="219" fillId="0" borderId="5724" applyBorder="0">
      <protection locked="0"/>
    </xf>
    <xf numFmtId="274" fontId="35" fillId="0" borderId="5614"/>
    <xf numFmtId="240" fontId="26" fillId="0" borderId="5609" applyFill="0"/>
    <xf numFmtId="1" fontId="3" fillId="1" borderId="5725">
      <protection locked="0"/>
    </xf>
    <xf numFmtId="0" fontId="118" fillId="21" borderId="4793"/>
    <xf numFmtId="274" fontId="35" fillId="0" borderId="5662"/>
    <xf numFmtId="240" fontId="26" fillId="0" borderId="5657" applyFill="0"/>
    <xf numFmtId="49" fontId="100" fillId="47" borderId="4793">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729" applyFill="0"/>
    <xf numFmtId="244" fontId="85" fillId="0" borderId="5613"/>
    <xf numFmtId="0" fontId="104" fillId="43" borderId="4793" applyProtection="0"/>
    <xf numFmtId="0" fontId="103" fillId="38" borderId="5708"/>
    <xf numFmtId="0" fontId="103" fillId="38" borderId="5612"/>
    <xf numFmtId="236" fontId="35" fillId="0" borderId="5659">
      <alignment horizontal="center" vertical="center"/>
      <protection locked="0"/>
    </xf>
    <xf numFmtId="235" fontId="35" fillId="0" borderId="5659">
      <alignment horizontal="center" vertical="center"/>
      <protection locked="0"/>
    </xf>
    <xf numFmtId="15" fontId="35" fillId="0" borderId="5659">
      <alignment horizontal="center" vertical="center"/>
      <protection locked="0"/>
    </xf>
    <xf numFmtId="0" fontId="95" fillId="0" borderId="5658" applyNumberFormat="0" applyFill="0" applyAlignment="0" applyProtection="0"/>
    <xf numFmtId="0" fontId="104" fillId="43" borderId="4793" applyProtection="0"/>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235" fontId="35" fillId="0" borderId="5707">
      <alignment horizontal="right" vertical="center"/>
      <protection locked="0"/>
    </xf>
    <xf numFmtId="233" fontId="35" fillId="0" borderId="5707">
      <alignment horizontal="right" vertical="center"/>
      <protection locked="0"/>
    </xf>
    <xf numFmtId="232" fontId="35" fillId="0" borderId="5707">
      <alignment horizontal="right" vertical="center"/>
      <protection locked="0"/>
    </xf>
    <xf numFmtId="233" fontId="35" fillId="0" borderId="5707">
      <alignment horizontal="center" vertical="center"/>
      <protection locked="0"/>
    </xf>
    <xf numFmtId="244" fontId="85" fillId="0" borderId="5720"/>
    <xf numFmtId="233" fontId="35" fillId="0" borderId="5718">
      <alignment horizontal="center" vertical="center"/>
      <protection locked="0"/>
    </xf>
    <xf numFmtId="233" fontId="35" fillId="0" borderId="5635">
      <alignment horizontal="right" vertical="center"/>
      <protection locked="0"/>
    </xf>
    <xf numFmtId="236" fontId="35" fillId="0" borderId="5635">
      <alignment horizontal="center" vertical="center"/>
      <protection locked="0"/>
    </xf>
    <xf numFmtId="15" fontId="35" fillId="0" borderId="5635">
      <alignment horizontal="center" vertical="center"/>
      <protection locked="0"/>
    </xf>
    <xf numFmtId="232" fontId="35" fillId="0" borderId="571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3" fontId="79" fillId="10" borderId="4793" applyFont="0" applyAlignment="0" applyProtection="0"/>
    <xf numFmtId="0" fontId="88" fillId="0" borderId="4841"/>
    <xf numFmtId="0" fontId="95" fillId="0" borderId="5717" applyNumberFormat="0" applyFill="0" applyAlignment="0" applyProtection="0"/>
    <xf numFmtId="233"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3" fontId="35" fillId="0" borderId="5718">
      <alignment horizontal="right" vertical="center"/>
      <protection locked="0"/>
    </xf>
    <xf numFmtId="236"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6" fontId="35" fillId="0" borderId="5695">
      <alignment horizontal="right" vertical="center"/>
      <protection locked="0"/>
    </xf>
    <xf numFmtId="234" fontId="35" fillId="0" borderId="5718">
      <alignment horizontal="center" vertical="center"/>
      <protection locked="0"/>
    </xf>
    <xf numFmtId="235" fontId="35" fillId="0" borderId="5718">
      <alignment horizontal="center"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6" fontId="35" fillId="0" borderId="5718">
      <alignment horizontal="right" vertical="center"/>
      <protection locked="0"/>
    </xf>
    <xf numFmtId="0" fontId="95" fillId="0" borderId="5670" applyNumberFormat="0" applyFill="0" applyAlignment="0" applyProtection="0"/>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7"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240" fontId="26" fillId="0" borderId="5741" applyFill="0"/>
    <xf numFmtId="3" fontId="79" fillId="10" borderId="4793" applyFont="0" applyAlignment="0" applyProtection="0"/>
    <xf numFmtId="244" fontId="85" fillId="0" borderId="5673"/>
    <xf numFmtId="270" fontId="115" fillId="46" borderId="4800">
      <protection hidden="1"/>
    </xf>
    <xf numFmtId="240" fontId="26" fillId="0" borderId="5705" applyFill="0"/>
    <xf numFmtId="0" fontId="35" fillId="0" borderId="4800" applyNumberFormat="0" applyFill="0" applyAlignment="0" applyProtection="0"/>
    <xf numFmtId="0" fontId="95" fillId="0" borderId="5646" applyNumberFormat="0" applyFill="0" applyAlignment="0" applyProtection="0"/>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3" fontId="35" fillId="0" borderId="5647">
      <alignment horizontal="right" vertical="center"/>
      <protection locked="0"/>
    </xf>
    <xf numFmtId="235" fontId="35" fillId="0" borderId="5647">
      <alignment horizontal="right"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48"/>
    <xf numFmtId="8" fontId="141" fillId="0" borderId="4808">
      <protection locked="0"/>
    </xf>
    <xf numFmtId="0" fontId="103" fillId="38" borderId="5624"/>
    <xf numFmtId="0" fontId="104" fillId="43" borderId="4793" applyProtection="0"/>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6" fontId="35" fillId="0" borderId="5623">
      <alignment horizontal="center"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44" fontId="85" fillId="0" borderId="5625"/>
    <xf numFmtId="0" fontId="85" fillId="0" borderId="5722"/>
    <xf numFmtId="0" fontId="148" fillId="0" borderId="5740" applyNumberFormat="0" applyAlignment="0" applyProtection="0">
      <alignment horizontal="left" vertical="center"/>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24"/>
    <xf numFmtId="240" fontId="26" fillId="0" borderId="5669" applyFill="0"/>
    <xf numFmtId="274" fontId="35" fillId="0" borderId="5674"/>
    <xf numFmtId="0" fontId="103" fillId="38" borderId="5612"/>
    <xf numFmtId="244" fontId="85" fillId="0" borderId="5625"/>
    <xf numFmtId="0" fontId="148" fillId="0" borderId="5715" applyNumberFormat="0" applyAlignment="0" applyProtection="0">
      <alignment horizontal="left" vertical="center"/>
    </xf>
    <xf numFmtId="244" fontId="85" fillId="0" borderId="5613"/>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793">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699"/>
    <xf numFmtId="9" fontId="36" fillId="71" borderId="4793" applyProtection="0">
      <alignment horizontal="right"/>
      <protection locked="0"/>
    </xf>
    <xf numFmtId="0" fontId="59" fillId="74" borderId="4820">
      <alignment horizontal="left" vertical="center" wrapText="1"/>
    </xf>
    <xf numFmtId="15" fontId="35" fillId="0" borderId="5731">
      <alignment horizontal="center" vertical="center"/>
      <protection locked="0"/>
    </xf>
    <xf numFmtId="233"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0" fontId="35" fillId="0" borderId="5731">
      <alignment vertical="center"/>
      <protection locked="0"/>
    </xf>
    <xf numFmtId="234" fontId="35" fillId="0" borderId="5731">
      <alignment horizontal="right" vertical="center"/>
      <protection locked="0"/>
    </xf>
    <xf numFmtId="232" fontId="35" fillId="0" borderId="5744">
      <alignment horizontal="center" vertical="center"/>
      <protection locked="0"/>
    </xf>
    <xf numFmtId="236" fontId="35" fillId="0" borderId="5744">
      <alignment horizontal="center" vertical="center"/>
      <protection locked="0"/>
    </xf>
    <xf numFmtId="0" fontId="35" fillId="0" borderId="5718">
      <alignment vertical="center"/>
      <protection locked="0"/>
    </xf>
    <xf numFmtId="236" fontId="35" fillId="0" borderId="5718">
      <alignment horizontal="right" vertical="center"/>
      <protection locked="0"/>
    </xf>
    <xf numFmtId="49" fontId="100" fillId="41" borderId="4793">
      <alignment horizontal="center"/>
    </xf>
    <xf numFmtId="0" fontId="103" fillId="38" borderId="5719"/>
    <xf numFmtId="0" fontId="104" fillId="43" borderId="4793" applyProtection="0"/>
    <xf numFmtId="0" fontId="85" fillId="0" borderId="5675"/>
    <xf numFmtId="309" fontId="156" fillId="6" borderId="4793"/>
    <xf numFmtId="8" fontId="141" fillId="0" borderId="4808">
      <protection locked="0"/>
    </xf>
    <xf numFmtId="0" fontId="148" fillId="0" borderId="5692" applyNumberFormat="0" applyAlignment="0" applyProtection="0">
      <alignment horizontal="left" vertical="center"/>
    </xf>
    <xf numFmtId="0" fontId="85" fillId="0" borderId="5722"/>
    <xf numFmtId="240" fontId="26" fillId="0" borderId="5621" applyFill="0"/>
    <xf numFmtId="274" fontId="35" fillId="0" borderId="5626"/>
    <xf numFmtId="311" fontId="219" fillId="0" borderId="5724" applyBorder="0">
      <protection locked="0"/>
    </xf>
    <xf numFmtId="4" fontId="27" fillId="19" borderId="5723" applyNumberFormat="0" applyProtection="0">
      <alignment horizontal="left" vertical="center" indent="1"/>
    </xf>
    <xf numFmtId="0" fontId="95" fillId="0" borderId="5717" applyNumberFormat="0" applyFill="0" applyAlignment="0" applyProtection="0"/>
    <xf numFmtId="15" fontId="35" fillId="0" borderId="5718">
      <alignment horizontal="center" vertical="center"/>
      <protection locked="0"/>
    </xf>
    <xf numFmtId="233"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3" fontId="35" fillId="0" borderId="5718">
      <alignment horizontal="right" vertical="center"/>
      <protection locked="0"/>
    </xf>
    <xf numFmtId="235" fontId="35" fillId="0" borderId="5718">
      <alignment horizontal="right" vertical="center"/>
      <protection locked="0"/>
    </xf>
    <xf numFmtId="240" fontId="26" fillId="0" borderId="5609" applyFill="0"/>
    <xf numFmtId="274" fontId="35" fillId="0" borderId="5614"/>
    <xf numFmtId="0" fontId="103" fillId="38" borderId="5719"/>
    <xf numFmtId="244" fontId="85" fillId="0" borderId="5720"/>
    <xf numFmtId="274" fontId="35" fillId="0" borderId="5721"/>
    <xf numFmtId="0" fontId="85" fillId="0" borderId="5722"/>
    <xf numFmtId="0" fontId="63" fillId="0" borderId="4793">
      <alignment horizontal="centerContinuous"/>
    </xf>
    <xf numFmtId="0" fontId="85" fillId="0" borderId="5748"/>
    <xf numFmtId="0" fontId="92" fillId="0" borderId="4800" applyNumberFormat="0" applyFill="0" applyBorder="0" applyAlignment="0" applyProtection="0"/>
    <xf numFmtId="232" fontId="35" fillId="0" borderId="5718">
      <alignment horizontal="center" vertical="center"/>
      <protection locked="0"/>
    </xf>
    <xf numFmtId="234" fontId="35" fillId="0" borderId="5718">
      <alignment horizontal="center" vertical="center"/>
      <protection locked="0"/>
    </xf>
    <xf numFmtId="237" fontId="35" fillId="0" borderId="5718">
      <alignment horizontal="right" vertical="center"/>
      <protection locked="0"/>
    </xf>
    <xf numFmtId="0" fontId="85" fillId="0" borderId="5651"/>
    <xf numFmtId="168" fontId="3" fillId="8" borderId="4793" applyNumberFormat="0" applyFont="0" applyBorder="0" applyAlignment="0" applyProtection="0"/>
    <xf numFmtId="323" fontId="3" fillId="23" borderId="5667" applyFill="0" applyBorder="0" applyAlignment="0">
      <alignment horizontal="centerContinuous"/>
    </xf>
    <xf numFmtId="0" fontId="85" fillId="0" borderId="5722"/>
    <xf numFmtId="0" fontId="35" fillId="0" borderId="5707">
      <alignment vertical="center"/>
      <protection locked="0"/>
    </xf>
    <xf numFmtId="234" fontId="35" fillId="0" borderId="5718">
      <alignment horizontal="right" vertical="center"/>
      <protection locked="0"/>
    </xf>
    <xf numFmtId="274" fontId="35" fillId="0" borderId="5710"/>
    <xf numFmtId="185" fontId="47" fillId="57" borderId="4793" applyFont="0" applyFill="0" applyBorder="0" applyAlignment="0" applyProtection="0">
      <protection locked="0"/>
    </xf>
    <xf numFmtId="10" fontId="3" fillId="57" borderId="4793" applyNumberFormat="0" applyFont="0" applyBorder="0" applyAlignment="0" applyProtection="0">
      <protection locked="0"/>
    </xf>
    <xf numFmtId="235" fontId="35" fillId="0" borderId="5731">
      <alignment horizontal="right" vertical="center"/>
      <protection locked="0"/>
    </xf>
    <xf numFmtId="309" fontId="156" fillId="6" borderId="4793"/>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0" fontId="35" fillId="0" borderId="5707">
      <alignment vertical="center"/>
      <protection locked="0"/>
    </xf>
    <xf numFmtId="237" fontId="35" fillId="0" borderId="5707">
      <alignment horizontal="right" vertical="center"/>
      <protection locked="0"/>
    </xf>
    <xf numFmtId="0" fontId="85" fillId="0" borderId="5627"/>
    <xf numFmtId="237"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311" fontId="219" fillId="0" borderId="5666" applyBorder="0">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323" fontId="3" fillId="23" borderId="5643" applyFill="0" applyBorder="0" applyAlignment="0">
      <alignment horizontal="centerContinuous"/>
    </xf>
    <xf numFmtId="233" fontId="35" fillId="0" borderId="5695">
      <alignment horizontal="right" vertical="center"/>
      <protection locked="0"/>
    </xf>
    <xf numFmtId="234" fontId="35" fillId="0" borderId="5695">
      <alignment horizontal="right" vertical="center"/>
      <protection locked="0"/>
    </xf>
    <xf numFmtId="1" fontId="3" fillId="1" borderId="5665">
      <protection locked="0"/>
    </xf>
    <xf numFmtId="244" fontId="85" fillId="0" borderId="5697"/>
    <xf numFmtId="311" fontId="219" fillId="0" borderId="5690" applyBorder="0">
      <protection locked="0"/>
    </xf>
    <xf numFmtId="0" fontId="63" fillId="0" borderId="4793">
      <alignment horizontal="centerContinuous"/>
    </xf>
    <xf numFmtId="0" fontId="18" fillId="0" borderId="4800" applyNumberFormat="0" applyFill="0" applyBorder="0" applyAlignment="0" applyProtection="0"/>
    <xf numFmtId="234"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4" fontId="35" fillId="0" borderId="5695">
      <alignment horizontal="right" vertical="center"/>
      <protection locked="0"/>
    </xf>
    <xf numFmtId="0" fontId="103" fillId="38" borderId="5696"/>
    <xf numFmtId="244" fontId="85" fillId="0" borderId="5720"/>
    <xf numFmtId="202" fontId="115" fillId="18" borderId="4800">
      <alignment horizontal="right"/>
      <protection hidden="1"/>
    </xf>
    <xf numFmtId="0" fontId="85" fillId="0" borderId="5627"/>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0" fontId="85" fillId="0" borderId="5699"/>
    <xf numFmtId="236" fontId="35" fillId="0" borderId="5731">
      <alignment horizontal="center" vertical="center"/>
      <protection locked="0"/>
    </xf>
    <xf numFmtId="232" fontId="35" fillId="0" borderId="5731">
      <alignment horizontal="right" vertical="center"/>
      <protection locked="0"/>
    </xf>
    <xf numFmtId="175" fontId="46" fillId="0" borderId="4793"/>
    <xf numFmtId="234" fontId="35" fillId="0" borderId="5718">
      <alignment horizontal="center" vertical="center"/>
      <protection locked="0"/>
    </xf>
    <xf numFmtId="4" fontId="27" fillId="19" borderId="5712" applyNumberFormat="0" applyProtection="0">
      <alignment horizontal="left" vertical="center" indent="1"/>
    </xf>
    <xf numFmtId="311" fontId="219" fillId="0" borderId="5690" applyBorder="0">
      <protection locked="0"/>
    </xf>
    <xf numFmtId="232" fontId="35" fillId="0" borderId="5707">
      <alignment horizontal="center" vertical="center"/>
      <protection locked="0"/>
    </xf>
    <xf numFmtId="9" fontId="36" fillId="71" borderId="4793" applyProtection="0">
      <alignment horizontal="right"/>
      <protection locked="0"/>
    </xf>
    <xf numFmtId="4" fontId="27" fillId="19" borderId="5676" applyNumberFormat="0" applyProtection="0">
      <alignment horizontal="left" vertical="center" indent="1"/>
    </xf>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1" fontId="3" fillId="1" borderId="5641">
      <protection locked="0"/>
    </xf>
    <xf numFmtId="235" fontId="35" fillId="0" borderId="5671">
      <alignment horizontal="center" vertical="center"/>
      <protection locked="0"/>
    </xf>
    <xf numFmtId="0" fontId="103" fillId="38" borderId="5672"/>
    <xf numFmtId="274" fontId="35" fillId="0" borderId="5674"/>
    <xf numFmtId="0" fontId="85" fillId="0" borderId="5675"/>
    <xf numFmtId="234" fontId="35" fillId="0" borderId="5718">
      <alignment horizontal="center" vertical="center"/>
      <protection locked="0"/>
    </xf>
    <xf numFmtId="0" fontId="85" fillId="0" borderId="5711"/>
    <xf numFmtId="237" fontId="35" fillId="0" borderId="5695">
      <alignment horizontal="right" vertical="center"/>
      <protection locked="0"/>
    </xf>
    <xf numFmtId="0" fontId="95" fillId="0" borderId="5670" applyNumberFormat="0" applyFill="0" applyAlignment="0" applyProtection="0"/>
    <xf numFmtId="0" fontId="85" fillId="0" borderId="5615"/>
    <xf numFmtId="232" fontId="35" fillId="0" borderId="5671">
      <alignment horizontal="center" vertical="center"/>
      <protection locked="0"/>
    </xf>
    <xf numFmtId="233" fontId="35" fillId="0" borderId="5671">
      <alignment horizontal="center" vertical="center"/>
      <protection locked="0"/>
    </xf>
    <xf numFmtId="235"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74" fontId="35" fillId="0" borderId="5698"/>
    <xf numFmtId="274" fontId="35" fillId="0" borderId="5674"/>
    <xf numFmtId="0" fontId="85" fillId="0" borderId="5675"/>
    <xf numFmtId="49" fontId="253" fillId="47" borderId="4793">
      <alignment horizontal="center"/>
    </xf>
    <xf numFmtId="0" fontId="85" fillId="0" borderId="5711"/>
    <xf numFmtId="15" fontId="35" fillId="0" borderId="5707">
      <alignment horizontal="center" vertical="center"/>
      <protection locked="0"/>
    </xf>
    <xf numFmtId="4" fontId="27" fillId="19" borderId="5682" applyNumberFormat="0" applyProtection="0">
      <alignment horizontal="left" vertical="center" indent="1"/>
    </xf>
    <xf numFmtId="236" fontId="35" fillId="0" borderId="5731">
      <alignment horizontal="center" vertical="center"/>
      <protection locked="0"/>
    </xf>
    <xf numFmtId="323" fontId="3" fillId="23" borderId="5619" applyFill="0" applyBorder="0" applyAlignment="0">
      <alignment horizontal="centerContinuous"/>
    </xf>
    <xf numFmtId="232" fontId="35" fillId="0" borderId="5635">
      <alignment horizontal="right" vertical="center"/>
      <protection locked="0"/>
    </xf>
    <xf numFmtId="236" fontId="35" fillId="0" borderId="5647">
      <alignment horizontal="center" vertical="center"/>
      <protection locked="0"/>
    </xf>
    <xf numFmtId="0" fontId="35" fillId="0" borderId="5647">
      <alignment vertical="center"/>
      <protection locked="0"/>
    </xf>
    <xf numFmtId="237" fontId="35" fillId="0" borderId="5647">
      <alignment horizontal="right" vertical="center"/>
      <protection locked="0"/>
    </xf>
    <xf numFmtId="233"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49" fontId="100" fillId="41" borderId="4793">
      <alignment horizontal="center"/>
    </xf>
    <xf numFmtId="0" fontId="104" fillId="43" borderId="4793" applyProtection="0"/>
    <xf numFmtId="0" fontId="147" fillId="10" borderId="4793">
      <alignment horizontal="right"/>
    </xf>
    <xf numFmtId="309" fontId="156" fillId="6" borderId="4793"/>
    <xf numFmtId="0" fontId="85" fillId="0" borderId="5651"/>
    <xf numFmtId="234" fontId="35" fillId="0" borderId="5671">
      <alignment horizontal="center" vertical="center"/>
      <protection locked="0"/>
    </xf>
    <xf numFmtId="244" fontId="85" fillId="0" borderId="5709"/>
    <xf numFmtId="237" fontId="35" fillId="0" borderId="5718">
      <alignment horizontal="right" vertical="center"/>
      <protection locked="0"/>
    </xf>
    <xf numFmtId="234" fontId="35" fillId="0" borderId="570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646" applyNumberFormat="0" applyFill="0" applyAlignment="0" applyProtection="0"/>
    <xf numFmtId="15" fontId="35" fillId="0" borderId="5647">
      <alignment horizontal="center" vertical="center"/>
      <protection locked="0"/>
    </xf>
    <xf numFmtId="233" fontId="35" fillId="0" borderId="5647">
      <alignment horizontal="center" vertical="center"/>
      <protection locked="0"/>
    </xf>
    <xf numFmtId="234"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7"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0" fontId="103" fillId="38" borderId="5648"/>
    <xf numFmtId="0" fontId="148" fillId="0" borderId="5608" applyNumberFormat="0" applyAlignment="0" applyProtection="0">
      <alignment horizontal="left" vertical="center"/>
    </xf>
    <xf numFmtId="236" fontId="35" fillId="0" borderId="5707">
      <alignment horizontal="center" vertical="center"/>
      <protection locked="0"/>
    </xf>
    <xf numFmtId="233" fontId="35" fillId="0" borderId="5707">
      <alignment horizontal="center" vertical="center"/>
      <protection locked="0"/>
    </xf>
    <xf numFmtId="323" fontId="3" fillId="23" borderId="5691" applyFill="0" applyBorder="0" applyAlignment="0">
      <alignment horizontal="centerContinuous"/>
    </xf>
    <xf numFmtId="236" fontId="35" fillId="0" borderId="5707">
      <alignment horizontal="center" vertical="center"/>
      <protection locked="0"/>
    </xf>
    <xf numFmtId="237" fontId="35" fillId="0" borderId="5671">
      <alignment horizontal="right" vertical="center"/>
      <protection locked="0"/>
    </xf>
    <xf numFmtId="15" fontId="35" fillId="0" borderId="5707">
      <alignment horizontal="center" vertical="center"/>
      <protection locked="0"/>
    </xf>
    <xf numFmtId="4" fontId="27" fillId="19" borderId="5723" applyNumberFormat="0" applyProtection="0">
      <alignment horizontal="left" vertical="center" indent="1"/>
    </xf>
    <xf numFmtId="0" fontId="103" fillId="38" borderId="5685"/>
    <xf numFmtId="323" fontId="3" fillId="23" borderId="5607" applyFill="0" applyBorder="0" applyAlignment="0">
      <alignment horizontal="centerContinuous"/>
    </xf>
    <xf numFmtId="235" fontId="35" fillId="0" borderId="5635">
      <alignment horizontal="right" vertical="center"/>
      <protection locked="0"/>
    </xf>
    <xf numFmtId="237" fontId="35" fillId="0" borderId="5744">
      <alignment horizontal="right" vertical="center"/>
      <protection locked="0"/>
    </xf>
    <xf numFmtId="232" fontId="35" fillId="0" borderId="5718">
      <alignment horizontal="right" vertical="center"/>
      <protection locked="0"/>
    </xf>
    <xf numFmtId="232" fontId="35" fillId="0" borderId="5707">
      <alignment horizontal="right" vertical="center"/>
      <protection locked="0"/>
    </xf>
    <xf numFmtId="232" fontId="35" fillId="0" borderId="5718">
      <alignment horizontal="center" vertical="center"/>
      <protection locked="0"/>
    </xf>
    <xf numFmtId="311" fontId="219" fillId="0" borderId="5618" applyBorder="0">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6" fontId="35" fillId="0" borderId="5623">
      <alignment horizontal="center" vertical="center"/>
      <protection locked="0"/>
    </xf>
    <xf numFmtId="232" fontId="35" fillId="0" borderId="5623">
      <alignment horizontal="right" vertical="center"/>
      <protection locked="0"/>
    </xf>
    <xf numFmtId="237"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1" fontId="3" fillId="1" borderId="5617">
      <protection locked="0"/>
    </xf>
    <xf numFmtId="0" fontId="103" fillId="38" borderId="5624"/>
    <xf numFmtId="311" fontId="219" fillId="0" borderId="5618" applyBorder="0">
      <protection locked="0"/>
    </xf>
    <xf numFmtId="234" fontId="35" fillId="0" borderId="5744">
      <alignment horizontal="right" vertical="center"/>
      <protection locked="0"/>
    </xf>
    <xf numFmtId="232" fontId="35" fillId="0" borderId="5707">
      <alignment horizontal="right" vertical="center"/>
      <protection locked="0"/>
    </xf>
    <xf numFmtId="234" fontId="35" fillId="0" borderId="5718">
      <alignment horizontal="center" vertical="center"/>
      <protection locked="0"/>
    </xf>
    <xf numFmtId="237" fontId="35" fillId="0" borderId="5647">
      <alignment horizontal="right" vertical="center"/>
      <protection locked="0"/>
    </xf>
    <xf numFmtId="234" fontId="35" fillId="0" borderId="5647">
      <alignment horizontal="right" vertical="center"/>
      <protection locked="0"/>
    </xf>
    <xf numFmtId="236" fontId="35" fillId="0" borderId="5647">
      <alignment horizontal="right"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4" fontId="35" fillId="0" borderId="5623">
      <alignment horizontal="right" vertical="center"/>
      <protection locked="0"/>
    </xf>
    <xf numFmtId="0" fontId="103" fillId="38" borderId="5624"/>
    <xf numFmtId="244" fontId="85" fillId="0" borderId="5625"/>
    <xf numFmtId="274" fontId="35" fillId="0" borderId="5650"/>
    <xf numFmtId="4" fontId="27" fillId="19" borderId="5736" applyNumberFormat="0" applyProtection="0">
      <alignment horizontal="left" vertical="center" indent="1"/>
    </xf>
    <xf numFmtId="311" fontId="219" fillId="0" borderId="5724" applyBorder="0">
      <protection locked="0"/>
    </xf>
    <xf numFmtId="274" fontId="35" fillId="0" borderId="5626"/>
    <xf numFmtId="232" fontId="35" fillId="0" borderId="5718">
      <alignment horizontal="center" vertical="center"/>
      <protection locked="0"/>
    </xf>
    <xf numFmtId="233" fontId="35" fillId="0" borderId="5707">
      <alignment horizontal="center" vertical="center"/>
      <protection locked="0"/>
    </xf>
    <xf numFmtId="274" fontId="35" fillId="0" borderId="5721"/>
    <xf numFmtId="311" fontId="219" fillId="0" borderId="5702" applyBorder="0">
      <protection locked="0"/>
    </xf>
    <xf numFmtId="0" fontId="147" fillId="10" borderId="4793">
      <alignment horizontal="right"/>
    </xf>
    <xf numFmtId="235" fontId="35" fillId="0" borderId="5695">
      <alignment horizontal="right" vertical="center"/>
      <protection locked="0"/>
    </xf>
    <xf numFmtId="235" fontId="35" fillId="0" borderId="5707">
      <alignment horizontal="right" vertical="center"/>
      <protection locked="0"/>
    </xf>
    <xf numFmtId="233" fontId="35" fillId="0" borderId="5647">
      <alignment horizontal="center" vertical="center"/>
      <protection locked="0"/>
    </xf>
    <xf numFmtId="235" fontId="35" fillId="0" borderId="5671">
      <alignment horizontal="right" vertical="center"/>
      <protection locked="0"/>
    </xf>
    <xf numFmtId="8" fontId="141" fillId="0" borderId="4808">
      <protection locked="0"/>
    </xf>
    <xf numFmtId="0" fontId="95" fillId="0" borderId="5670" applyNumberFormat="0" applyFill="0" applyAlignment="0" applyProtection="0"/>
    <xf numFmtId="236" fontId="35" fillId="0" borderId="5684">
      <alignment horizontal="right" vertical="center"/>
      <protection locked="0"/>
    </xf>
    <xf numFmtId="0" fontId="35" fillId="0" borderId="5635">
      <alignment vertical="center"/>
      <protection locked="0"/>
    </xf>
    <xf numFmtId="232" fontId="35" fillId="0" borderId="5635">
      <alignment horizontal="center" vertical="center"/>
      <protection locked="0"/>
    </xf>
    <xf numFmtId="236" fontId="35" fillId="0" borderId="5635">
      <alignment horizontal="right" vertical="center"/>
      <protection locked="0"/>
    </xf>
    <xf numFmtId="4" fontId="27" fillId="19" borderId="5652" applyNumberFormat="0" applyProtection="0">
      <alignment horizontal="left" vertical="center" indent="1"/>
    </xf>
    <xf numFmtId="311" fontId="219" fillId="0" borderId="5606" applyBorder="0">
      <protection locked="0"/>
    </xf>
    <xf numFmtId="232" fontId="35" fillId="0" borderId="5647">
      <alignment horizontal="center" vertical="center"/>
      <protection locked="0"/>
    </xf>
    <xf numFmtId="236" fontId="35" fillId="0" borderId="5635">
      <alignment horizontal="center" vertical="center"/>
      <protection locked="0"/>
    </xf>
    <xf numFmtId="237" fontId="35" fillId="0" borderId="5731">
      <alignment horizontal="right" vertical="center"/>
      <protection locked="0"/>
    </xf>
    <xf numFmtId="202" fontId="115" fillId="18" borderId="4800">
      <alignment horizontal="right"/>
      <protection hidden="1"/>
    </xf>
    <xf numFmtId="1" fontId="3" fillId="1" borderId="5485">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244" fontId="85" fillId="0" borderId="5625"/>
    <xf numFmtId="274" fontId="35" fillId="0" borderId="5626"/>
    <xf numFmtId="49" fontId="36" fillId="0" borderId="4813"/>
    <xf numFmtId="15" fontId="35" fillId="0" borderId="5695">
      <alignment horizontal="center" vertical="center"/>
      <protection locked="0"/>
    </xf>
    <xf numFmtId="0" fontId="85" fillId="0" borderId="5627"/>
    <xf numFmtId="0" fontId="92" fillId="0" borderId="4793" applyFill="0">
      <alignment horizontal="center" vertical="center"/>
    </xf>
    <xf numFmtId="311" fontId="219" fillId="0" borderId="5690" applyBorder="0">
      <protection locked="0"/>
    </xf>
    <xf numFmtId="311" fontId="219" fillId="0" borderId="5606" applyBorder="0">
      <protection locked="0"/>
    </xf>
    <xf numFmtId="240" fontId="26" fillId="0" borderId="5693" applyFill="0"/>
    <xf numFmtId="15" fontId="35" fillId="0" borderId="5718">
      <alignment horizontal="center" vertical="center"/>
      <protection locked="0"/>
    </xf>
    <xf numFmtId="232" fontId="35" fillId="0" borderId="5647">
      <alignment horizontal="right" vertical="center"/>
      <protection locked="0"/>
    </xf>
    <xf numFmtId="236" fontId="35" fillId="0" borderId="5623">
      <alignment horizontal="center" vertical="center"/>
      <protection locked="0"/>
    </xf>
    <xf numFmtId="237" fontId="35" fillId="0" borderId="5623">
      <alignment horizontal="right" vertical="center"/>
      <protection locked="0"/>
    </xf>
    <xf numFmtId="234" fontId="35" fillId="0" borderId="5623">
      <alignment horizontal="right" vertical="center"/>
      <protection locked="0"/>
    </xf>
    <xf numFmtId="244" fontId="85" fillId="0" borderId="5649"/>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244" fontId="85" fillId="0" borderId="5625"/>
    <xf numFmtId="0" fontId="85" fillId="0" borderId="5722"/>
    <xf numFmtId="323" fontId="3" fillId="23" borderId="5714" applyFill="0" applyBorder="0" applyAlignment="0">
      <alignment horizontal="centerContinuous"/>
    </xf>
    <xf numFmtId="274" fontId="35" fillId="0" borderId="5721"/>
    <xf numFmtId="274" fontId="35" fillId="0" borderId="5626"/>
    <xf numFmtId="271" fontId="115" fillId="18" borderId="4800">
      <alignment horizontal="right"/>
    </xf>
    <xf numFmtId="4" fontId="27" fillId="19" borderId="5712" applyNumberFormat="0" applyProtection="0">
      <alignment horizontal="left" vertical="center" indent="1"/>
    </xf>
    <xf numFmtId="235" fontId="35" fillId="0" borderId="5671">
      <alignment horizontal="right" vertical="center"/>
      <protection locked="0"/>
    </xf>
    <xf numFmtId="4" fontId="27" fillId="19" borderId="5700" applyNumberFormat="0" applyProtection="0">
      <alignment horizontal="left" vertical="center" indent="1"/>
    </xf>
    <xf numFmtId="232" fontId="35" fillId="0" borderId="5695">
      <alignment horizontal="right" vertical="center"/>
      <protection locked="0"/>
    </xf>
    <xf numFmtId="244" fontId="85" fillId="0" borderId="5625"/>
    <xf numFmtId="0" fontId="85" fillId="0" borderId="5627"/>
    <xf numFmtId="235" fontId="35" fillId="0" borderId="5731">
      <alignment horizontal="center" vertical="center"/>
      <protection locked="0"/>
    </xf>
    <xf numFmtId="4" fontId="27" fillId="19" borderId="5616" applyNumberFormat="0" applyProtection="0">
      <alignment horizontal="left" vertical="center" indent="1"/>
    </xf>
    <xf numFmtId="0" fontId="92" fillId="0" borderId="4800" applyNumberFormat="0" applyFill="0" applyBorder="0" applyAlignment="0" applyProtection="0"/>
    <xf numFmtId="0" fontId="35" fillId="0" borderId="5635">
      <alignment vertical="center"/>
      <protection locked="0"/>
    </xf>
    <xf numFmtId="0" fontId="63" fillId="0" borderId="4793">
      <alignment horizontal="centerContinuous"/>
    </xf>
    <xf numFmtId="311" fontId="219" fillId="0" borderId="5618" applyBorder="0">
      <protection locked="0"/>
    </xf>
    <xf numFmtId="234" fontId="35" fillId="0" borderId="5647">
      <alignment horizontal="right" vertical="center"/>
      <protection locked="0"/>
    </xf>
    <xf numFmtId="244" fontId="85" fillId="0" borderId="5649"/>
    <xf numFmtId="233" fontId="35" fillId="0" borderId="5718">
      <alignment horizontal="center" vertical="center"/>
      <protection locked="0"/>
    </xf>
    <xf numFmtId="10" fontId="3" fillId="64" borderId="4793" applyNumberFormat="0" applyBorder="0" applyAlignment="0" applyProtection="0"/>
    <xf numFmtId="233" fontId="35" fillId="0" borderId="5635">
      <alignment horizontal="center" vertical="center"/>
      <protection locked="0"/>
    </xf>
    <xf numFmtId="236" fontId="35" fillId="0" borderId="5647">
      <alignment horizontal="right" vertical="center"/>
      <protection locked="0"/>
    </xf>
    <xf numFmtId="0" fontId="103" fillId="38" borderId="5708"/>
    <xf numFmtId="0" fontId="103" fillId="38" borderId="5672"/>
    <xf numFmtId="4" fontId="27" fillId="19" borderId="5616" applyNumberFormat="0" applyProtection="0">
      <alignment horizontal="left" vertical="center" indent="1"/>
    </xf>
    <xf numFmtId="234" fontId="35" fillId="0" borderId="5623">
      <alignment horizontal="center" vertical="center"/>
      <protection locked="0"/>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74" fontId="35" fillId="0" borderId="5614"/>
    <xf numFmtId="0" fontId="115" fillId="18" borderId="4800" applyProtection="0">
      <alignment horizontal="right"/>
      <protection locked="0"/>
    </xf>
    <xf numFmtId="0" fontId="95" fillId="0" borderId="5670" applyNumberFormat="0" applyFill="0" applyAlignment="0" applyProtection="0"/>
    <xf numFmtId="0" fontId="85" fillId="0" borderId="5615"/>
    <xf numFmtId="244" fontId="85" fillId="0" borderId="5649"/>
    <xf numFmtId="311" fontId="219" fillId="0" borderId="5606" applyBorder="0">
      <protection locked="0"/>
    </xf>
    <xf numFmtId="4" fontId="27" fillId="19" borderId="5616" applyNumberFormat="0" applyProtection="0">
      <alignment horizontal="left" vertical="center" indent="1"/>
    </xf>
    <xf numFmtId="234" fontId="35" fillId="0" borderId="5718">
      <alignment horizontal="right" vertical="center"/>
      <protection locked="0"/>
    </xf>
    <xf numFmtId="244" fontId="85" fillId="0" borderId="5720"/>
    <xf numFmtId="0" fontId="91" fillId="0" borderId="4800" applyNumberFormat="0" applyFill="0" applyBorder="0" applyAlignment="0" applyProtection="0"/>
    <xf numFmtId="235" fontId="35" fillId="0" borderId="5718">
      <alignment horizontal="center" vertical="center"/>
      <protection locked="0"/>
    </xf>
    <xf numFmtId="232" fontId="35" fillId="0" borderId="5623">
      <alignment horizontal="right" vertical="center"/>
      <protection locked="0"/>
    </xf>
    <xf numFmtId="235" fontId="35" fillId="0" borderId="5623">
      <alignment horizontal="center" vertical="center"/>
      <protection locked="0"/>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44" fontId="85" fillId="0" borderId="5733"/>
    <xf numFmtId="237" fontId="35" fillId="0" borderId="5731">
      <alignment horizontal="right" vertical="center"/>
      <protection locked="0"/>
    </xf>
    <xf numFmtId="0" fontId="103" fillId="38" borderId="5732"/>
    <xf numFmtId="235" fontId="35" fillId="0" borderId="5718">
      <alignment horizontal="center" vertical="center"/>
      <protection locked="0"/>
    </xf>
    <xf numFmtId="274" fontId="35" fillId="0" borderId="5614"/>
    <xf numFmtId="236" fontId="35" fillId="0" borderId="5695">
      <alignment horizontal="right" vertical="center"/>
      <protection locked="0"/>
    </xf>
    <xf numFmtId="235" fontId="35" fillId="0" borderId="5695">
      <alignment horizontal="right" vertical="center"/>
      <protection locked="0"/>
    </xf>
    <xf numFmtId="0" fontId="85" fillId="0" borderId="5615"/>
    <xf numFmtId="15" fontId="35" fillId="0" borderId="5671">
      <alignment horizontal="center" vertical="center"/>
      <protection locked="0"/>
    </xf>
    <xf numFmtId="236" fontId="35" fillId="0" borderId="5671">
      <alignment horizontal="right" vertical="center"/>
      <protection locked="0"/>
    </xf>
    <xf numFmtId="0" fontId="148" fillId="0" borderId="5620" applyNumberFormat="0" applyAlignment="0" applyProtection="0">
      <alignment horizontal="left" vertical="center"/>
    </xf>
    <xf numFmtId="236" fontId="35" fillId="0" borderId="5718">
      <alignment horizontal="center" vertical="center"/>
      <protection locked="0"/>
    </xf>
    <xf numFmtId="234" fontId="35" fillId="0" borderId="5718">
      <alignment horizontal="right" vertical="center"/>
      <protection locked="0"/>
    </xf>
    <xf numFmtId="175" fontId="43" fillId="0" borderId="4793" applyBorder="0"/>
    <xf numFmtId="0" fontId="95" fillId="0" borderId="5706" applyNumberFormat="0" applyFill="0" applyAlignment="0" applyProtection="0"/>
    <xf numFmtId="232" fontId="35" fillId="0" borderId="5707">
      <alignment horizontal="center" vertical="center"/>
      <protection locked="0"/>
    </xf>
    <xf numFmtId="274" fontId="35" fillId="0" borderId="5650"/>
    <xf numFmtId="232" fontId="35" fillId="0" borderId="5647">
      <alignment horizontal="center" vertical="center"/>
      <protection locked="0"/>
    </xf>
    <xf numFmtId="235" fontId="35" fillId="0" borderId="5647">
      <alignment horizontal="center" vertical="center"/>
      <protection locked="0"/>
    </xf>
    <xf numFmtId="235" fontId="35" fillId="0" borderId="5623">
      <alignment horizontal="center" vertical="center"/>
      <protection locked="0"/>
    </xf>
    <xf numFmtId="0" fontId="35" fillId="0" borderId="5623">
      <alignment vertical="center"/>
      <protection locked="0"/>
    </xf>
    <xf numFmtId="236" fontId="35" fillId="0" borderId="5623">
      <alignment horizontal="right" vertical="center"/>
      <protection locked="0"/>
    </xf>
    <xf numFmtId="233" fontId="35" fillId="0" borderId="5623">
      <alignment horizontal="right" vertical="center"/>
      <protection locked="0"/>
    </xf>
    <xf numFmtId="235" fontId="35" fillId="0" borderId="5623">
      <alignment horizontal="right" vertical="center"/>
      <protection locked="0"/>
    </xf>
    <xf numFmtId="240" fontId="26" fillId="0" borderId="5645" applyFill="0"/>
    <xf numFmtId="236" fontId="35" fillId="0" borderId="5718">
      <alignment horizontal="center" vertical="center"/>
      <protection locked="0"/>
    </xf>
    <xf numFmtId="274" fontId="35" fillId="0" borderId="5698"/>
    <xf numFmtId="0" fontId="35" fillId="0" borderId="4793" applyFill="0">
      <alignment horizontal="center" vertical="center"/>
    </xf>
    <xf numFmtId="15" fontId="35" fillId="0" borderId="5718">
      <alignment horizontal="center" vertical="center"/>
      <protection locked="0"/>
    </xf>
    <xf numFmtId="237" fontId="35" fillId="0" borderId="5695">
      <alignment horizontal="right" vertical="center"/>
      <protection locked="0"/>
    </xf>
    <xf numFmtId="15" fontId="35" fillId="0" borderId="5659">
      <alignment horizontal="center" vertical="center"/>
      <protection locked="0"/>
    </xf>
    <xf numFmtId="15" fontId="35" fillId="0" borderId="5718">
      <alignment horizontal="center" vertical="center"/>
      <protection locked="0"/>
    </xf>
    <xf numFmtId="232" fontId="35" fillId="0" borderId="5707">
      <alignment horizontal="right" vertical="center"/>
      <protection locked="0"/>
    </xf>
    <xf numFmtId="274" fontId="35" fillId="0" borderId="5638"/>
    <xf numFmtId="4" fontId="27" fillId="19" borderId="5616" applyNumberFormat="0" applyProtection="0">
      <alignment horizontal="left" vertical="center" indent="1"/>
    </xf>
    <xf numFmtId="233" fontId="35" fillId="0" borderId="5635">
      <alignment horizontal="center" vertical="center"/>
      <protection locked="0"/>
    </xf>
    <xf numFmtId="0" fontId="85" fillId="0" borderId="5639"/>
    <xf numFmtId="311" fontId="219" fillId="0" borderId="5606" applyBorder="0">
      <protection locked="0"/>
    </xf>
    <xf numFmtId="232" fontId="35" fillId="0" borderId="5718">
      <alignment horizontal="right" vertical="center"/>
      <protection locked="0"/>
    </xf>
    <xf numFmtId="244" fontId="85" fillId="0" borderId="5613"/>
    <xf numFmtId="311" fontId="219" fillId="0" borderId="5666" applyBorder="0">
      <protection locked="0"/>
    </xf>
    <xf numFmtId="4" fontId="27" fillId="19" borderId="5616" applyNumberFormat="0" applyProtection="0">
      <alignment horizontal="left" vertical="center" indent="1"/>
    </xf>
    <xf numFmtId="232" fontId="35" fillId="0" borderId="5718">
      <alignment horizontal="right" vertical="center"/>
      <protection locked="0"/>
    </xf>
    <xf numFmtId="237" fontId="35" fillId="0" borderId="5718">
      <alignment horizontal="right" vertical="center"/>
      <protection locked="0"/>
    </xf>
    <xf numFmtId="172" fontId="55" fillId="9" borderId="4793">
      <alignment horizontal="right"/>
      <protection locked="0"/>
    </xf>
    <xf numFmtId="0" fontId="35" fillId="0" borderId="5718">
      <alignment vertical="center"/>
      <protection locked="0"/>
    </xf>
    <xf numFmtId="233" fontId="35" fillId="0" borderId="5659">
      <alignment horizontal="center" vertical="center"/>
      <protection locked="0"/>
    </xf>
    <xf numFmtId="233" fontId="35" fillId="0" borderId="5647">
      <alignment horizontal="right" vertical="center"/>
      <protection locked="0"/>
    </xf>
    <xf numFmtId="168" fontId="3" fillId="8" borderId="4793" applyNumberFormat="0" applyFont="0" applyBorder="0" applyAlignment="0" applyProtection="0"/>
    <xf numFmtId="332" fontId="35" fillId="0" borderId="4793" applyFill="0">
      <alignment horizontal="center" vertical="center"/>
    </xf>
    <xf numFmtId="274" fontId="35" fillId="0" borderId="5721"/>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0" fontId="26" fillId="0" borderId="5609" applyFill="0"/>
    <xf numFmtId="274" fontId="35" fillId="0" borderId="5614"/>
    <xf numFmtId="0" fontId="59" fillId="74" borderId="4820">
      <alignment horizontal="left" vertical="center" wrapText="1"/>
    </xf>
    <xf numFmtId="244" fontId="85" fillId="0" borderId="5673"/>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0" fontId="147" fillId="10" borderId="4793">
      <alignment horizontal="right"/>
    </xf>
    <xf numFmtId="232" fontId="35" fillId="0" borderId="5718">
      <alignment horizontal="right" vertical="center"/>
      <protection locked="0"/>
    </xf>
    <xf numFmtId="0" fontId="95" fillId="0" borderId="5622" applyNumberFormat="0" applyFill="0" applyAlignment="0" applyProtection="0"/>
    <xf numFmtId="311" fontId="219" fillId="0" borderId="5702" applyBorder="0">
      <protection locked="0"/>
    </xf>
    <xf numFmtId="237" fontId="35" fillId="0" borderId="5707">
      <alignment horizontal="right" vertical="center"/>
      <protection locked="0"/>
    </xf>
    <xf numFmtId="234" fontId="35" fillId="0" borderId="5707">
      <alignment horizontal="right" vertical="center"/>
      <protection locked="0"/>
    </xf>
    <xf numFmtId="234" fontId="35" fillId="0" borderId="5635">
      <alignment horizontal="center" vertical="center"/>
      <protection locked="0"/>
    </xf>
    <xf numFmtId="0" fontId="35" fillId="0" borderId="5635">
      <alignment vertical="center"/>
      <protection locked="0"/>
    </xf>
    <xf numFmtId="244" fontId="85" fillId="0" borderId="5637"/>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233" fontId="35" fillId="0" borderId="5671">
      <alignment horizontal="center" vertical="center"/>
      <protection locked="0"/>
    </xf>
    <xf numFmtId="4" fontId="27" fillId="19" borderId="5652" applyNumberFormat="0" applyProtection="0">
      <alignment horizontal="left" vertical="center" indent="1"/>
    </xf>
    <xf numFmtId="236" fontId="35" fillId="0" borderId="5707">
      <alignment horizontal="right" vertical="center"/>
      <protection locked="0"/>
    </xf>
    <xf numFmtId="270" fontId="115" fillId="46" borderId="4800">
      <protection hidden="1"/>
    </xf>
    <xf numFmtId="8" fontId="141" fillId="0" borderId="4808">
      <protection locked="0"/>
    </xf>
    <xf numFmtId="274" fontId="35" fillId="0" borderId="5626"/>
    <xf numFmtId="4" fontId="27" fillId="19" borderId="5616" applyNumberFormat="0" applyProtection="0">
      <alignment horizontal="left" vertical="center" indent="1"/>
    </xf>
    <xf numFmtId="232" fontId="35" fillId="0" borderId="5684">
      <alignment horizontal="right" vertical="center"/>
      <protection locked="0"/>
    </xf>
    <xf numFmtId="244" fontId="85" fillId="0" borderId="5697"/>
    <xf numFmtId="234" fontId="35" fillId="0" borderId="5718">
      <alignment horizontal="right" vertical="center"/>
      <protection locked="0"/>
    </xf>
    <xf numFmtId="233" fontId="35" fillId="0" borderId="5718">
      <alignment horizontal="right" vertical="center"/>
      <protection locked="0"/>
    </xf>
    <xf numFmtId="0" fontId="18" fillId="0" borderId="4800" applyNumberFormat="0" applyFill="0" applyBorder="0" applyAlignment="0" applyProtection="0"/>
    <xf numFmtId="236" fontId="35" fillId="0" borderId="5718">
      <alignment horizontal="right" vertical="center"/>
      <protection locked="0"/>
    </xf>
    <xf numFmtId="0" fontId="85" fillId="0" borderId="5639"/>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4" fontId="35" fillId="0" borderId="5659">
      <alignment horizontal="right" vertical="center"/>
      <protection locked="0"/>
    </xf>
    <xf numFmtId="0" fontId="103" fillId="38" borderId="5612"/>
    <xf numFmtId="274" fontId="35" fillId="0" borderId="5614"/>
    <xf numFmtId="235" fontId="35" fillId="0" borderId="5707">
      <alignment horizontal="center" vertical="center"/>
      <protection locked="0"/>
    </xf>
    <xf numFmtId="0" fontId="103" fillId="38" borderId="5708"/>
    <xf numFmtId="0" fontId="85" fillId="0" borderId="5615"/>
    <xf numFmtId="232" fontId="35" fillId="0" borderId="5718">
      <alignment horizontal="center" vertical="center"/>
      <protection locked="0"/>
    </xf>
    <xf numFmtId="323" fontId="3" fillId="23" borderId="5607" applyFill="0" applyBorder="0" applyAlignment="0">
      <alignment horizontal="centerContinuous"/>
    </xf>
    <xf numFmtId="311" fontId="219" fillId="0" borderId="5606" applyBorder="0">
      <protection locked="0"/>
    </xf>
    <xf numFmtId="236" fontId="35" fillId="0" borderId="5671">
      <alignment horizontal="center" vertical="center"/>
      <protection locked="0"/>
    </xf>
    <xf numFmtId="309" fontId="156" fillId="6" borderId="4793"/>
    <xf numFmtId="0" fontId="103" fillId="38" borderId="5648"/>
    <xf numFmtId="4" fontId="27" fillId="19" borderId="5628" applyNumberFormat="0" applyProtection="0">
      <alignment horizontal="left" vertical="center" indent="1"/>
    </xf>
    <xf numFmtId="15" fontId="35" fillId="0" borderId="5707">
      <alignment horizontal="center" vertical="center"/>
      <protection locked="0"/>
    </xf>
    <xf numFmtId="244" fontId="85" fillId="0" borderId="5686"/>
    <xf numFmtId="235" fontId="35" fillId="0" borderId="5684">
      <alignment horizontal="right" vertical="center"/>
      <protection locked="0"/>
    </xf>
    <xf numFmtId="244" fontId="85" fillId="0" borderId="5720"/>
    <xf numFmtId="236" fontId="35" fillId="0" borderId="5718">
      <alignment horizontal="right" vertical="center"/>
      <protection locked="0"/>
    </xf>
    <xf numFmtId="4" fontId="27" fillId="19" borderId="5628" applyNumberFormat="0" applyProtection="0">
      <alignment horizontal="left" vertical="center" indent="1"/>
    </xf>
    <xf numFmtId="232" fontId="35" fillId="0" borderId="5623">
      <alignment horizontal="center" vertical="center"/>
      <protection locked="0"/>
    </xf>
    <xf numFmtId="311" fontId="219" fillId="0" borderId="5618" applyBorder="0">
      <protection locked="0"/>
    </xf>
    <xf numFmtId="233" fontId="35" fillId="0" borderId="5623">
      <alignment horizontal="right" vertical="center"/>
      <protection locked="0"/>
    </xf>
    <xf numFmtId="0" fontId="148" fillId="0" borderId="5644" applyNumberFormat="0" applyAlignment="0" applyProtection="0">
      <alignment horizontal="left" vertical="center"/>
    </xf>
    <xf numFmtId="271" fontId="115" fillId="18" borderId="4800">
      <alignment horizontal="right"/>
    </xf>
    <xf numFmtId="236" fontId="35" fillId="0" borderId="5707">
      <alignment horizontal="right" vertical="center"/>
      <protection locked="0"/>
    </xf>
    <xf numFmtId="233" fontId="35" fillId="0" borderId="5695">
      <alignment horizontal="right" vertical="center"/>
      <protection locked="0"/>
    </xf>
    <xf numFmtId="4" fontId="27" fillId="19" borderId="5616" applyNumberFormat="0" applyProtection="0">
      <alignment horizontal="left" vertical="center" indent="1"/>
    </xf>
    <xf numFmtId="234" fontId="35" fillId="0" borderId="5718">
      <alignment horizontal="center" vertical="center"/>
      <protection locked="0"/>
    </xf>
    <xf numFmtId="0" fontId="35" fillId="0" borderId="5707">
      <alignment vertical="center"/>
      <protection locked="0"/>
    </xf>
    <xf numFmtId="311" fontId="219" fillId="0" borderId="5738" applyBorder="0">
      <protection locked="0"/>
    </xf>
    <xf numFmtId="233" fontId="35" fillId="0" borderId="5718">
      <alignment horizontal="center" vertical="center"/>
      <protection locked="0"/>
    </xf>
    <xf numFmtId="234" fontId="35" fillId="0" borderId="5635">
      <alignment horizontal="center" vertical="center"/>
      <protection locked="0"/>
    </xf>
    <xf numFmtId="8" fontId="141" fillId="0" borderId="4808">
      <protection locked="0"/>
    </xf>
    <xf numFmtId="311" fontId="219" fillId="0" borderId="5724" applyBorder="0">
      <protection locked="0"/>
    </xf>
    <xf numFmtId="175" fontId="46" fillId="0" borderId="4793"/>
    <xf numFmtId="172" fontId="55" fillId="9" borderId="4793">
      <alignment horizontal="right"/>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1" fontId="3" fillId="1" borderId="5713">
      <protection locked="0"/>
    </xf>
    <xf numFmtId="274" fontId="35" fillId="0" borderId="5626"/>
    <xf numFmtId="233" fontId="35" fillId="0" borderId="5695">
      <alignment horizontal="center" vertical="center"/>
      <protection locked="0"/>
    </xf>
    <xf numFmtId="0" fontId="85" fillId="0" borderId="5627"/>
    <xf numFmtId="0" fontId="103" fillId="38" borderId="5732"/>
    <xf numFmtId="4" fontId="27" fillId="19" borderId="5723" applyNumberFormat="0" applyProtection="0">
      <alignment horizontal="left" vertical="center" indent="1"/>
    </xf>
    <xf numFmtId="311" fontId="219" fillId="0" borderId="5606" applyBorder="0">
      <protection locked="0"/>
    </xf>
    <xf numFmtId="0" fontId="35" fillId="0" borderId="4800" applyNumberFormat="0" applyFill="0" applyAlignment="0" applyProtection="0"/>
    <xf numFmtId="232" fontId="35" fillId="0" borderId="5647">
      <alignment horizontal="right" vertical="center"/>
      <protection locked="0"/>
    </xf>
    <xf numFmtId="311" fontId="219" fillId="0" borderId="5642" applyBorder="0">
      <protection locked="0"/>
    </xf>
    <xf numFmtId="232" fontId="35" fillId="0" borderId="5707">
      <alignment horizontal="center" vertical="center"/>
      <protection locked="0"/>
    </xf>
    <xf numFmtId="0" fontId="148" fillId="0" borderId="5668" applyNumberFormat="0" applyAlignment="0" applyProtection="0">
      <alignment horizontal="left" vertical="center"/>
    </xf>
    <xf numFmtId="234" fontId="35" fillId="0" borderId="5635">
      <alignment horizontal="right" vertical="center"/>
      <protection locked="0"/>
    </xf>
    <xf numFmtId="233" fontId="35" fillId="0" borderId="5659">
      <alignment horizontal="center" vertical="center"/>
      <protection locked="0"/>
    </xf>
    <xf numFmtId="244" fontId="85" fillId="0" borderId="5720"/>
    <xf numFmtId="311" fontId="219" fillId="0" borderId="5726" applyBorder="0">
      <protection locked="0"/>
    </xf>
    <xf numFmtId="0" fontId="115" fillId="18" borderId="4800" applyProtection="0">
      <alignment horizontal="right"/>
      <protection locked="0"/>
    </xf>
    <xf numFmtId="4" fontId="27" fillId="19" borderId="5640" applyNumberFormat="0" applyProtection="0">
      <alignment horizontal="left" vertical="center" indent="1"/>
    </xf>
    <xf numFmtId="0" fontId="103" fillId="38" borderId="5719"/>
    <xf numFmtId="233" fontId="35" fillId="0" borderId="5671">
      <alignment horizontal="right" vertical="center"/>
      <protection locked="0"/>
    </xf>
    <xf numFmtId="237" fontId="35" fillId="0" borderId="5707">
      <alignment horizontal="right" vertical="center"/>
      <protection locked="0"/>
    </xf>
    <xf numFmtId="0" fontId="35" fillId="0" borderId="5744">
      <alignment vertical="center"/>
      <protection locked="0"/>
    </xf>
    <xf numFmtId="0" fontId="59" fillId="74" borderId="4820">
      <alignment horizontal="left" vertical="center" wrapText="1"/>
    </xf>
    <xf numFmtId="234" fontId="35" fillId="0" borderId="5647">
      <alignment horizontal="center" vertical="center"/>
      <protection locked="0"/>
    </xf>
    <xf numFmtId="0" fontId="85" fillId="0" borderId="5627"/>
    <xf numFmtId="244" fontId="85" fillId="0" borderId="5697"/>
    <xf numFmtId="234" fontId="35" fillId="0" borderId="5707">
      <alignment horizontal="center" vertical="center"/>
      <protection locked="0"/>
    </xf>
    <xf numFmtId="233" fontId="35" fillId="0" borderId="5718">
      <alignment horizontal="right" vertical="center"/>
      <protection locked="0"/>
    </xf>
    <xf numFmtId="234" fontId="35" fillId="0" borderId="5707">
      <alignment horizontal="right" vertical="center"/>
      <protection locked="0"/>
    </xf>
    <xf numFmtId="0" fontId="85" fillId="0" borderId="5711"/>
    <xf numFmtId="236" fontId="35" fillId="0" borderId="571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717" applyNumberFormat="0" applyFill="0" applyAlignment="0" applyProtection="0"/>
    <xf numFmtId="232" fontId="35" fillId="0" borderId="5635">
      <alignment horizontal="center" vertical="center"/>
      <protection locked="0"/>
    </xf>
    <xf numFmtId="235" fontId="35" fillId="0" borderId="5635">
      <alignment horizontal="center" vertical="center"/>
      <protection locked="0"/>
    </xf>
    <xf numFmtId="237" fontId="35" fillId="0" borderId="5635">
      <alignment horizontal="right" vertical="center"/>
      <protection locked="0"/>
    </xf>
    <xf numFmtId="236" fontId="35" fillId="0" borderId="5635">
      <alignment horizontal="right" vertical="center"/>
      <protection locked="0"/>
    </xf>
    <xf numFmtId="0" fontId="103" fillId="38" borderId="5636"/>
    <xf numFmtId="235" fontId="35" fillId="0" borderId="5707">
      <alignment horizontal="center" vertical="center"/>
      <protection locked="0"/>
    </xf>
    <xf numFmtId="0" fontId="95" fillId="0" borderId="5706" applyNumberFormat="0" applyFill="0" applyAlignment="0" applyProtection="0"/>
    <xf numFmtId="236" fontId="35" fillId="0" borderId="5707">
      <alignment horizontal="center" vertical="center"/>
      <protection locked="0"/>
    </xf>
    <xf numFmtId="232" fontId="35" fillId="0" borderId="5659">
      <alignment horizontal="center" vertical="center"/>
      <protection locked="0"/>
    </xf>
    <xf numFmtId="237" fontId="35" fillId="0" borderId="5659">
      <alignment horizontal="right" vertical="center"/>
      <protection locked="0"/>
    </xf>
    <xf numFmtId="236" fontId="35" fillId="0" borderId="5659">
      <alignment horizontal="right" vertical="center"/>
      <protection locked="0"/>
    </xf>
    <xf numFmtId="240" fontId="26" fillId="0" borderId="5633" applyFill="0"/>
    <xf numFmtId="309" fontId="156" fillId="6" borderId="4793"/>
    <xf numFmtId="0" fontId="148" fillId="0" borderId="5728" applyNumberFormat="0" applyAlignment="0" applyProtection="0">
      <alignment horizontal="left" vertical="center"/>
    </xf>
    <xf numFmtId="1" fontId="3" fillId="1" borderId="5701">
      <protection locked="0"/>
    </xf>
    <xf numFmtId="236" fontId="35" fillId="0" borderId="5718">
      <alignment horizontal="center" vertical="center"/>
      <protection locked="0"/>
    </xf>
    <xf numFmtId="232" fontId="35" fillId="0" borderId="5731">
      <alignment horizontal="center" vertical="center"/>
      <protection locked="0"/>
    </xf>
    <xf numFmtId="233" fontId="35" fillId="0" borderId="5684">
      <alignment horizontal="center" vertical="center"/>
      <protection locked="0"/>
    </xf>
    <xf numFmtId="0" fontId="85" fillId="0" borderId="5722"/>
    <xf numFmtId="4" fontId="27" fillId="19" borderId="5736"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717" applyNumberFormat="0" applyFill="0" applyAlignment="0" applyProtection="0"/>
    <xf numFmtId="240" fontId="26" fillId="0" borderId="5716" applyFill="0"/>
    <xf numFmtId="1" fontId="3" fillId="1" borderId="5701">
      <protection locked="0"/>
    </xf>
    <xf numFmtId="4" fontId="27" fillId="19" borderId="5628" applyNumberFormat="0" applyProtection="0">
      <alignment horizontal="left" vertical="center" indent="1"/>
    </xf>
    <xf numFmtId="49" fontId="36" fillId="0" borderId="4813"/>
    <xf numFmtId="0" fontId="103" fillId="38" borderId="5660"/>
    <xf numFmtId="1" fontId="3" fillId="1" borderId="5689">
      <protection locked="0"/>
    </xf>
    <xf numFmtId="235" fontId="35" fillId="0" borderId="5718">
      <alignment horizontal="right" vertical="center"/>
      <protection locked="0"/>
    </xf>
    <xf numFmtId="234" fontId="35" fillId="0" borderId="5718">
      <alignment horizontal="center"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323" fontId="3" fillId="23" borderId="5714" applyFill="0" applyBorder="0" applyAlignment="0">
      <alignment horizontal="centerContinuous"/>
    </xf>
    <xf numFmtId="274" fontId="35" fillId="0" borderId="5626"/>
    <xf numFmtId="185" fontId="47" fillId="57" borderId="4793" applyFont="0" applyFill="0" applyBorder="0" applyAlignment="0" applyProtection="0">
      <protection locked="0"/>
    </xf>
    <xf numFmtId="0" fontId="85" fillId="0" borderId="5627"/>
    <xf numFmtId="0" fontId="115" fillId="18" borderId="4800" applyProtection="0">
      <alignment horizontal="right"/>
      <protection locked="0"/>
    </xf>
    <xf numFmtId="311" fontId="219" fillId="0" borderId="5618" applyBorder="0">
      <protection locked="0"/>
    </xf>
    <xf numFmtId="234" fontId="35" fillId="0" borderId="5744">
      <alignment horizontal="center" vertical="center"/>
      <protection locked="0"/>
    </xf>
    <xf numFmtId="235" fontId="35" fillId="0" borderId="5671">
      <alignment horizontal="center" vertical="center"/>
      <protection locked="0"/>
    </xf>
    <xf numFmtId="0" fontId="35" fillId="0" borderId="5671">
      <alignment vertical="center"/>
      <protection locked="0"/>
    </xf>
    <xf numFmtId="237" fontId="35" fillId="0" borderId="5671">
      <alignment horizontal="right" vertical="center"/>
      <protection locked="0"/>
    </xf>
    <xf numFmtId="234" fontId="35" fillId="0" borderId="5671">
      <alignment horizontal="right" vertical="center"/>
      <protection locked="0"/>
    </xf>
    <xf numFmtId="236" fontId="35" fillId="0" borderId="5671">
      <alignment horizontal="right" vertical="center"/>
      <protection locked="0"/>
    </xf>
    <xf numFmtId="0" fontId="103" fillId="38" borderId="5672"/>
    <xf numFmtId="274" fontId="35" fillId="0" borderId="5674"/>
    <xf numFmtId="0" fontId="85" fillId="0" borderId="5675"/>
    <xf numFmtId="235" fontId="35" fillId="0" borderId="5718">
      <alignment horizontal="right" vertical="center"/>
      <protection locked="0"/>
    </xf>
    <xf numFmtId="237" fontId="35" fillId="0" borderId="5731">
      <alignment horizontal="right" vertical="center"/>
      <protection locked="0"/>
    </xf>
    <xf numFmtId="311" fontId="219" fillId="0" borderId="5630" applyBorder="0">
      <protection locked="0"/>
    </xf>
    <xf numFmtId="236" fontId="35" fillId="0" borderId="5684">
      <alignment horizontal="center" vertical="center"/>
      <protection locked="0"/>
    </xf>
    <xf numFmtId="233" fontId="35" fillId="0" borderId="5635">
      <alignment horizontal="center" vertical="center"/>
      <protection locked="0"/>
    </xf>
    <xf numFmtId="235" fontId="35" fillId="0" borderId="5635">
      <alignment horizontal="center" vertical="center"/>
      <protection locked="0"/>
    </xf>
    <xf numFmtId="0" fontId="35" fillId="0" borderId="5635">
      <alignment vertical="center"/>
      <protection locked="0"/>
    </xf>
    <xf numFmtId="274" fontId="35" fillId="0" borderId="5721"/>
    <xf numFmtId="4" fontId="27" fillId="19" borderId="5640" applyNumberFormat="0" applyProtection="0">
      <alignment horizontal="left" vertical="center" indent="1"/>
    </xf>
    <xf numFmtId="232" fontId="35" fillId="0" borderId="5731">
      <alignment horizontal="right" vertical="center"/>
      <protection locked="0"/>
    </xf>
    <xf numFmtId="232" fontId="35" fillId="0" borderId="5731">
      <alignment horizontal="right" vertical="center"/>
      <protection locked="0"/>
    </xf>
    <xf numFmtId="234" fontId="35" fillId="0" borderId="5707">
      <alignment horizontal="right" vertical="center"/>
      <protection locked="0"/>
    </xf>
    <xf numFmtId="0" fontId="95" fillId="0" borderId="5658" applyNumberFormat="0" applyFill="0" applyAlignment="0" applyProtection="0"/>
    <xf numFmtId="236" fontId="35" fillId="0" borderId="5707">
      <alignment horizontal="right" vertical="center"/>
      <protection locked="0"/>
    </xf>
    <xf numFmtId="235" fontId="35" fillId="0" borderId="5707">
      <alignment horizontal="right" vertical="center"/>
      <protection locked="0"/>
    </xf>
    <xf numFmtId="236" fontId="35" fillId="0" borderId="5671">
      <alignment horizontal="right" vertical="center"/>
      <protection locked="0"/>
    </xf>
    <xf numFmtId="0" fontId="103" fillId="38" borderId="5672"/>
    <xf numFmtId="0" fontId="95" fillId="0" borderId="5634" applyNumberFormat="0" applyFill="0" applyAlignment="0" applyProtection="0"/>
    <xf numFmtId="232" fontId="35" fillId="0" borderId="5635">
      <alignment horizontal="center" vertical="center"/>
      <protection locked="0"/>
    </xf>
    <xf numFmtId="15" fontId="35" fillId="0" borderId="5635">
      <alignment horizontal="center" vertical="center"/>
      <protection locked="0"/>
    </xf>
    <xf numFmtId="233" fontId="35" fillId="0" borderId="5635">
      <alignment horizontal="center" vertical="center"/>
      <protection locked="0"/>
    </xf>
    <xf numFmtId="234" fontId="35" fillId="0" borderId="5635">
      <alignment horizontal="center" vertical="center"/>
      <protection locked="0"/>
    </xf>
    <xf numFmtId="235" fontId="35" fillId="0" borderId="5635">
      <alignment horizontal="center" vertical="center"/>
      <protection locked="0"/>
    </xf>
    <xf numFmtId="236" fontId="35" fillId="0" borderId="5635">
      <alignment horizontal="center" vertical="center"/>
      <protection locked="0"/>
    </xf>
    <xf numFmtId="0" fontId="35" fillId="0" borderId="5635">
      <alignment vertical="center"/>
      <protection locked="0"/>
    </xf>
    <xf numFmtId="232" fontId="35" fillId="0" borderId="5635">
      <alignment horizontal="right" vertical="center"/>
      <protection locked="0"/>
    </xf>
    <xf numFmtId="237" fontId="35" fillId="0" borderId="5635">
      <alignment horizontal="right" vertical="center"/>
      <protection locked="0"/>
    </xf>
    <xf numFmtId="233" fontId="35" fillId="0" borderId="5635">
      <alignment horizontal="right" vertical="center"/>
      <protection locked="0"/>
    </xf>
    <xf numFmtId="234" fontId="35" fillId="0" borderId="5635">
      <alignment horizontal="right" vertical="center"/>
      <protection locked="0"/>
    </xf>
    <xf numFmtId="235" fontId="35" fillId="0" borderId="5635">
      <alignment horizontal="right" vertical="center"/>
      <protection locked="0"/>
    </xf>
    <xf numFmtId="236" fontId="35" fillId="0" borderId="5635">
      <alignment horizontal="right" vertical="center"/>
      <protection locked="0"/>
    </xf>
    <xf numFmtId="0" fontId="103" fillId="38" borderId="5636"/>
    <xf numFmtId="234" fontId="35" fillId="0" borderId="5707">
      <alignment horizontal="center" vertical="center"/>
      <protection locked="0"/>
    </xf>
    <xf numFmtId="244" fontId="85" fillId="0" borderId="5661"/>
    <xf numFmtId="274" fontId="35" fillId="0" borderId="5638"/>
    <xf numFmtId="237" fontId="35" fillId="0" borderId="5718">
      <alignment horizontal="right" vertical="center"/>
      <protection locked="0"/>
    </xf>
    <xf numFmtId="0" fontId="85" fillId="0" borderId="5639"/>
    <xf numFmtId="311" fontId="219" fillId="0" borderId="5630" applyBorder="0">
      <protection locked="0"/>
    </xf>
    <xf numFmtId="0" fontId="35" fillId="0" borderId="4793" applyFill="0">
      <alignment horizontal="center" vertical="center"/>
    </xf>
    <xf numFmtId="232" fontId="35" fillId="0" borderId="5744">
      <alignment horizontal="right" vertical="center"/>
      <protection locked="0"/>
    </xf>
    <xf numFmtId="237" fontId="35" fillId="0" borderId="5707">
      <alignment horizontal="right" vertical="center"/>
      <protection locked="0"/>
    </xf>
    <xf numFmtId="4" fontId="27" fillId="19" borderId="5676" applyNumberFormat="0" applyProtection="0">
      <alignment horizontal="left" vertical="center" indent="1"/>
    </xf>
    <xf numFmtId="0" fontId="115" fillId="18" borderId="4800" applyProtection="0">
      <alignment horizontal="right"/>
      <protection locked="0"/>
    </xf>
    <xf numFmtId="0" fontId="95" fillId="0" borderId="5706" applyNumberFormat="0" applyFill="0" applyAlignment="0" applyProtection="0"/>
    <xf numFmtId="274" fontId="35" fillId="0" borderId="5710"/>
    <xf numFmtId="4" fontId="27" fillId="19" borderId="5723" applyNumberFormat="0" applyProtection="0">
      <alignment horizontal="left" vertical="center" indent="1"/>
    </xf>
    <xf numFmtId="311" fontId="219" fillId="0" borderId="564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717" applyNumberFormat="0" applyFill="0" applyAlignment="0" applyProtection="0"/>
    <xf numFmtId="0" fontId="35" fillId="0" borderId="5707">
      <alignment vertical="center"/>
      <protection locked="0"/>
    </xf>
    <xf numFmtId="235" fontId="35" fillId="0" borderId="5718">
      <alignment horizontal="right" vertical="center"/>
      <protection locked="0"/>
    </xf>
    <xf numFmtId="4" fontId="27" fillId="19" borderId="5652" applyNumberFormat="0" applyProtection="0">
      <alignment horizontal="left" vertical="center" indent="1"/>
    </xf>
    <xf numFmtId="15" fontId="35" fillId="0" borderId="5671">
      <alignment horizontal="center" vertical="center"/>
      <protection locked="0"/>
    </xf>
    <xf numFmtId="0" fontId="92" fillId="0" borderId="4793" applyFill="0">
      <alignment horizontal="center" vertical="center"/>
    </xf>
    <xf numFmtId="244" fontId="85" fillId="0" borderId="5746"/>
    <xf numFmtId="0" fontId="103" fillId="38" borderId="5745"/>
    <xf numFmtId="0" fontId="95" fillId="0" borderId="5646" applyNumberFormat="0" applyFill="0" applyAlignment="0" applyProtection="0"/>
    <xf numFmtId="232" fontId="35" fillId="0" borderId="5647">
      <alignment horizontal="center" vertical="center"/>
      <protection locked="0"/>
    </xf>
    <xf numFmtId="15" fontId="35" fillId="0" borderId="5647">
      <alignment horizontal="center" vertical="center"/>
      <protection locked="0"/>
    </xf>
    <xf numFmtId="233" fontId="35" fillId="0" borderId="5647">
      <alignment horizontal="center" vertical="center"/>
      <protection locked="0"/>
    </xf>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2" fontId="35" fillId="0" borderId="5647">
      <alignment horizontal="right" vertical="center"/>
      <protection locked="0"/>
    </xf>
    <xf numFmtId="237" fontId="35" fillId="0" borderId="5647">
      <alignment horizontal="right" vertical="center"/>
      <protection locked="0"/>
    </xf>
    <xf numFmtId="233"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0" fontId="103" fillId="38" borderId="5648"/>
    <xf numFmtId="0" fontId="110" fillId="43" borderId="4793" applyNumberFormat="0" applyFont="0" applyAlignment="0" applyProtection="0"/>
    <xf numFmtId="274" fontId="35" fillId="0" borderId="5650"/>
    <xf numFmtId="0" fontId="85" fillId="0" borderId="5651"/>
    <xf numFmtId="0" fontId="148" fillId="0" borderId="5644" applyNumberFormat="0" applyAlignment="0" applyProtection="0">
      <alignment horizontal="left" vertical="center"/>
    </xf>
    <xf numFmtId="323" fontId="3" fillId="23" borderId="5643" applyFill="0" applyBorder="0" applyAlignment="0">
      <alignment horizontal="centerContinuous"/>
    </xf>
    <xf numFmtId="311" fontId="219" fillId="0" borderId="5642" applyBorder="0">
      <protection locked="0"/>
    </xf>
    <xf numFmtId="235" fontId="35" fillId="0" borderId="5718">
      <alignment horizontal="center" vertical="center"/>
      <protection locked="0"/>
    </xf>
    <xf numFmtId="0" fontId="148" fillId="0" borderId="5704" applyNumberFormat="0" applyAlignment="0" applyProtection="0">
      <alignment horizontal="left" vertical="center"/>
    </xf>
    <xf numFmtId="236" fontId="35" fillId="0" borderId="5718">
      <alignment horizontal="right" vertical="center"/>
      <protection locked="0"/>
    </xf>
    <xf numFmtId="15" fontId="35" fillId="0" borderId="5744">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0" fontId="35" fillId="0" borderId="5659">
      <alignment vertical="center"/>
      <protection locked="0"/>
    </xf>
    <xf numFmtId="232" fontId="35" fillId="0" borderId="5659">
      <alignment horizontal="right" vertical="center"/>
      <protection locked="0"/>
    </xf>
    <xf numFmtId="237" fontId="35" fillId="0" borderId="5659">
      <alignment horizontal="right" vertical="center"/>
      <protection locked="0"/>
    </xf>
    <xf numFmtId="233"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0" fontId="103" fillId="38" borderId="5660"/>
    <xf numFmtId="244" fontId="85" fillId="0" borderId="5661"/>
    <xf numFmtId="240" fontId="26" fillId="0" borderId="5705" applyFill="0"/>
    <xf numFmtId="240" fontId="26" fillId="0" borderId="5681" applyFill="0"/>
    <xf numFmtId="274" fontId="35" fillId="0" borderId="5662"/>
    <xf numFmtId="232" fontId="35" fillId="0" borderId="5718">
      <alignment horizontal="center" vertical="center"/>
      <protection locked="0"/>
    </xf>
    <xf numFmtId="0" fontId="85" fillId="0" borderId="5663"/>
    <xf numFmtId="234" fontId="35" fillId="0" borderId="5718">
      <alignment horizontal="right" vertical="center"/>
      <protection locked="0"/>
    </xf>
    <xf numFmtId="0" fontId="85" fillId="0" borderId="5722"/>
    <xf numFmtId="0" fontId="148" fillId="0" borderId="5680" applyNumberFormat="0" applyAlignment="0" applyProtection="0">
      <alignment horizontal="left" vertical="center"/>
    </xf>
    <xf numFmtId="235" fontId="35" fillId="0" borderId="5718">
      <alignment horizontal="center" vertical="center"/>
      <protection locked="0"/>
    </xf>
    <xf numFmtId="233" fontId="35" fillId="0" borderId="5707">
      <alignment horizontal="right" vertical="center"/>
      <protection locked="0"/>
    </xf>
    <xf numFmtId="235" fontId="35" fillId="0" borderId="5718">
      <alignment horizontal="right" vertical="center"/>
      <protection locked="0"/>
    </xf>
    <xf numFmtId="311" fontId="219" fillId="0" borderId="5678" applyBorder="0">
      <protection locked="0"/>
    </xf>
    <xf numFmtId="232" fontId="35" fillId="0" borderId="5718">
      <alignment horizontal="center" vertical="center"/>
      <protection locked="0"/>
    </xf>
    <xf numFmtId="244" fontId="85" fillId="0" borderId="5709"/>
    <xf numFmtId="237" fontId="35" fillId="0" borderId="5707">
      <alignment horizontal="right" vertical="center"/>
      <protection locked="0"/>
    </xf>
    <xf numFmtId="0" fontId="95" fillId="0" borderId="5706" applyNumberFormat="0" applyFill="0" applyAlignment="0" applyProtection="0"/>
    <xf numFmtId="233" fontId="35" fillId="0" borderId="5707">
      <alignment horizontal="center" vertical="center"/>
      <protection locked="0"/>
    </xf>
    <xf numFmtId="235" fontId="35" fillId="0" borderId="5707">
      <alignment horizontal="right" vertical="center"/>
      <protection locked="0"/>
    </xf>
    <xf numFmtId="244" fontId="85" fillId="0" borderId="5733"/>
    <xf numFmtId="4" fontId="27" fillId="19" borderId="5676" applyNumberFormat="0" applyProtection="0">
      <alignment horizontal="left" vertical="center" indent="1"/>
    </xf>
    <xf numFmtId="0" fontId="85" fillId="0" borderId="5711"/>
    <xf numFmtId="235" fontId="35" fillId="0" borderId="5718">
      <alignment horizontal="right" vertical="center"/>
      <protection locked="0"/>
    </xf>
    <xf numFmtId="311" fontId="219" fillId="0" borderId="5654" applyBorder="0">
      <protection locked="0"/>
    </xf>
    <xf numFmtId="274" fontId="35" fillId="0" borderId="5687"/>
    <xf numFmtId="244" fontId="85" fillId="0" borderId="5673"/>
    <xf numFmtId="4" fontId="27" fillId="19" borderId="5664" applyNumberFormat="0" applyProtection="0">
      <alignment horizontal="left" vertical="center" indent="1"/>
    </xf>
    <xf numFmtId="233" fontId="35" fillId="0" borderId="5707">
      <alignment horizontal="right" vertical="center"/>
      <protection locked="0"/>
    </xf>
    <xf numFmtId="233" fontId="35" fillId="0" borderId="5718">
      <alignment horizontal="center" vertical="center"/>
      <protection locked="0"/>
    </xf>
    <xf numFmtId="0" fontId="35" fillId="0" borderId="4800" applyNumberFormat="0" applyFill="0" applyAlignment="0" applyProtection="0"/>
    <xf numFmtId="0" fontId="95" fillId="0" borderId="5658" applyNumberFormat="0" applyFill="0" applyAlignment="0" applyProtection="0"/>
    <xf numFmtId="232" fontId="35" fillId="0" borderId="5659">
      <alignment horizontal="center" vertical="center"/>
      <protection locked="0"/>
    </xf>
    <xf numFmtId="15" fontId="35" fillId="0" borderId="5659">
      <alignment horizontal="center" vertical="center"/>
      <protection locked="0"/>
    </xf>
    <xf numFmtId="233" fontId="35" fillId="0" borderId="5659">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0" fontId="35" fillId="0" borderId="5659">
      <alignment vertical="center"/>
      <protection locked="0"/>
    </xf>
    <xf numFmtId="232" fontId="35" fillId="0" borderId="5659">
      <alignment horizontal="right" vertical="center"/>
      <protection locked="0"/>
    </xf>
    <xf numFmtId="237" fontId="35" fillId="0" borderId="5659">
      <alignment horizontal="right" vertical="center"/>
      <protection locked="0"/>
    </xf>
    <xf numFmtId="233"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0" fontId="103" fillId="38" borderId="5660"/>
    <xf numFmtId="274" fontId="35" fillId="0" borderId="5710"/>
    <xf numFmtId="274" fontId="35" fillId="0" borderId="5662"/>
    <xf numFmtId="15" fontId="35" fillId="0" borderId="5731">
      <alignment horizontal="center" vertical="center"/>
      <protection locked="0"/>
    </xf>
    <xf numFmtId="236" fontId="35" fillId="0" borderId="5718">
      <alignment horizontal="center" vertical="center"/>
      <protection locked="0"/>
    </xf>
    <xf numFmtId="0" fontId="85" fillId="0" borderId="5663"/>
    <xf numFmtId="0" fontId="103" fillId="38" borderId="5708"/>
    <xf numFmtId="311" fontId="219" fillId="0" borderId="5654" applyBorder="0">
      <protection locked="0"/>
    </xf>
    <xf numFmtId="236" fontId="35" fillId="0" borderId="5718">
      <alignment horizontal="center" vertical="center"/>
      <protection locked="0"/>
    </xf>
    <xf numFmtId="15" fontId="35" fillId="0" borderId="5731">
      <alignment horizontal="center" vertical="center"/>
      <protection locked="0"/>
    </xf>
    <xf numFmtId="4" fontId="27" fillId="19" borderId="5700" applyNumberFormat="0" applyProtection="0">
      <alignment horizontal="left" vertical="center" indent="1"/>
    </xf>
    <xf numFmtId="4" fontId="27" fillId="19" borderId="5736" applyNumberFormat="0" applyProtection="0">
      <alignment horizontal="left" vertical="center" indent="1"/>
    </xf>
    <xf numFmtId="274" fontId="35" fillId="0" borderId="5721"/>
    <xf numFmtId="233" fontId="35" fillId="0" borderId="5731">
      <alignment horizontal="right" vertical="center"/>
      <protection locked="0"/>
    </xf>
    <xf numFmtId="0" fontId="91" fillId="0" borderId="4800" applyNumberFormat="0" applyFill="0" applyBorder="0" applyAlignment="0" applyProtection="0"/>
    <xf numFmtId="233" fontId="35" fillId="0" borderId="5695">
      <alignment horizontal="center" vertical="center"/>
      <protection locked="0"/>
    </xf>
    <xf numFmtId="311" fontId="219" fillId="0" borderId="5666" applyBorder="0">
      <protection locked="0"/>
    </xf>
    <xf numFmtId="235" fontId="35" fillId="0" borderId="5695">
      <alignment horizontal="right" vertical="center"/>
      <protection locked="0"/>
    </xf>
    <xf numFmtId="274" fontId="35" fillId="0" borderId="5734"/>
    <xf numFmtId="0" fontId="85" fillId="0" borderId="5735"/>
    <xf numFmtId="4" fontId="27" fillId="19" borderId="5676" applyNumberFormat="0" applyProtection="0">
      <alignment horizontal="left" vertical="center" indent="1"/>
    </xf>
    <xf numFmtId="0" fontId="103" fillId="38" borderId="5719"/>
    <xf numFmtId="0" fontId="95" fillId="0" borderId="5730" applyNumberFormat="0" applyFill="0" applyAlignment="0" applyProtection="0"/>
    <xf numFmtId="0" fontId="95" fillId="0" borderId="5670" applyNumberFormat="0" applyFill="0" applyAlignment="0" applyProtection="0"/>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7"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0" fontId="103" fillId="38" borderId="5672"/>
    <xf numFmtId="274" fontId="35" fillId="0" borderId="5674"/>
    <xf numFmtId="0" fontId="85" fillId="0" borderId="5675"/>
    <xf numFmtId="244" fontId="85" fillId="0" borderId="5720"/>
    <xf numFmtId="323" fontId="3" fillId="23" borderId="5667" applyFill="0" applyBorder="0" applyAlignment="0">
      <alignment horizontal="centerContinuous"/>
    </xf>
    <xf numFmtId="311" fontId="219" fillId="0" borderId="5666" applyBorder="0">
      <protection locked="0"/>
    </xf>
    <xf numFmtId="0" fontId="148" fillId="0" borderId="5715" applyNumberFormat="0" applyAlignment="0" applyProtection="0">
      <alignment horizontal="left" vertical="center"/>
    </xf>
    <xf numFmtId="233" fontId="35" fillId="0" borderId="5707">
      <alignment horizontal="right" vertical="center"/>
      <protection locked="0"/>
    </xf>
    <xf numFmtId="0" fontId="85" fillId="0" borderId="5735"/>
    <xf numFmtId="4" fontId="27" fillId="19" borderId="5742" applyNumberFormat="0" applyProtection="0">
      <alignment horizontal="left" vertical="center" indent="1"/>
    </xf>
    <xf numFmtId="235" fontId="35" fillId="0" borderId="5718">
      <alignment horizontal="center" vertical="center"/>
      <protection locked="0"/>
    </xf>
    <xf numFmtId="4" fontId="27" fillId="19" borderId="5712" applyNumberFormat="0" applyProtection="0">
      <alignment horizontal="left" vertical="center" indent="1"/>
    </xf>
    <xf numFmtId="311" fontId="219" fillId="0" borderId="5678" applyBorder="0">
      <protection locked="0"/>
    </xf>
    <xf numFmtId="274" fontId="35" fillId="0" borderId="5710"/>
    <xf numFmtId="4" fontId="27" fillId="19" borderId="5682" applyNumberFormat="0" applyProtection="0">
      <alignment horizontal="left" vertical="center" indent="1"/>
    </xf>
    <xf numFmtId="15" fontId="35" fillId="0" borderId="5718">
      <alignment horizontal="center" vertical="center"/>
      <protection locked="0"/>
    </xf>
    <xf numFmtId="0" fontId="35" fillId="0" borderId="5731">
      <alignment vertical="center"/>
      <protection locked="0"/>
    </xf>
    <xf numFmtId="234" fontId="35" fillId="0" borderId="5707">
      <alignment horizontal="center" vertical="center"/>
      <protection locked="0"/>
    </xf>
    <xf numFmtId="0" fontId="95" fillId="0" borderId="5683" applyNumberFormat="0" applyFill="0" applyAlignment="0" applyProtection="0"/>
    <xf numFmtId="232" fontId="35" fillId="0" borderId="5684">
      <alignment horizontal="center" vertical="center"/>
      <protection locked="0"/>
    </xf>
    <xf numFmtId="15" fontId="35" fillId="0" borderId="5684">
      <alignment horizontal="center" vertical="center"/>
      <protection locked="0"/>
    </xf>
    <xf numFmtId="233" fontId="35" fillId="0" borderId="5684">
      <alignment horizontal="center" vertical="center"/>
      <protection locked="0"/>
    </xf>
    <xf numFmtId="234" fontId="35" fillId="0" borderId="5684">
      <alignment horizontal="center" vertical="center"/>
      <protection locked="0"/>
    </xf>
    <xf numFmtId="235" fontId="35" fillId="0" borderId="5684">
      <alignment horizontal="center" vertical="center"/>
      <protection locked="0"/>
    </xf>
    <xf numFmtId="236" fontId="35" fillId="0" borderId="5684">
      <alignment horizontal="center" vertical="center"/>
      <protection locked="0"/>
    </xf>
    <xf numFmtId="0" fontId="35" fillId="0" borderId="5684">
      <alignment vertical="center"/>
      <protection locked="0"/>
    </xf>
    <xf numFmtId="232" fontId="35" fillId="0" borderId="5684">
      <alignment horizontal="right" vertical="center"/>
      <protection locked="0"/>
    </xf>
    <xf numFmtId="237" fontId="35" fillId="0" borderId="5684">
      <alignment horizontal="right" vertical="center"/>
      <protection locked="0"/>
    </xf>
    <xf numFmtId="233" fontId="35" fillId="0" borderId="5684">
      <alignment horizontal="right" vertical="center"/>
      <protection locked="0"/>
    </xf>
    <xf numFmtId="234" fontId="35" fillId="0" borderId="5684">
      <alignment horizontal="right" vertical="center"/>
      <protection locked="0"/>
    </xf>
    <xf numFmtId="235" fontId="35" fillId="0" borderId="5684">
      <alignment horizontal="right" vertical="center"/>
      <protection locked="0"/>
    </xf>
    <xf numFmtId="236" fontId="35" fillId="0" borderId="5684">
      <alignment horizontal="right" vertical="center"/>
      <protection locked="0"/>
    </xf>
    <xf numFmtId="0" fontId="103" fillId="38" borderId="5685"/>
    <xf numFmtId="274" fontId="35" fillId="0" borderId="5687"/>
    <xf numFmtId="0" fontId="85" fillId="0" borderId="5711"/>
    <xf numFmtId="0" fontId="85" fillId="0" borderId="5688"/>
    <xf numFmtId="311" fontId="219" fillId="0" borderId="5678" applyBorder="0">
      <protection locked="0"/>
    </xf>
    <xf numFmtId="323" fontId="3" fillId="23" borderId="5739" applyFill="0" applyBorder="0" applyAlignment="0">
      <alignment horizontal="centerContinuous"/>
    </xf>
    <xf numFmtId="232" fontId="35" fillId="0" borderId="5718">
      <alignment horizontal="right" vertical="center"/>
      <protection locked="0"/>
    </xf>
    <xf numFmtId="0" fontId="85" fillId="0" borderId="5722"/>
    <xf numFmtId="4" fontId="27" fillId="19" borderId="5700" applyNumberFormat="0" applyProtection="0">
      <alignment horizontal="left" vertical="center" indent="1"/>
    </xf>
    <xf numFmtId="0" fontId="95" fillId="0" borderId="5730" applyNumberFormat="0" applyFill="0" applyAlignment="0" applyProtection="0"/>
    <xf numFmtId="234" fontId="35" fillId="0" borderId="5718">
      <alignment horizontal="right" vertical="center"/>
      <protection locked="0"/>
    </xf>
    <xf numFmtId="233" fontId="35" fillId="0" borderId="5731">
      <alignment horizontal="center" vertical="center"/>
      <protection locked="0"/>
    </xf>
    <xf numFmtId="15" fontId="35" fillId="0" borderId="5718">
      <alignment horizontal="center" vertical="center"/>
      <protection locked="0"/>
    </xf>
    <xf numFmtId="236" fontId="35" fillId="0" borderId="5731">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0" fontId="103" fillId="38" borderId="5696"/>
    <xf numFmtId="0" fontId="103" fillId="38" borderId="5719"/>
    <xf numFmtId="49" fontId="100" fillId="47" borderId="4793">
      <alignment horizontal="center"/>
    </xf>
    <xf numFmtId="240" fontId="26" fillId="0" borderId="5693" applyFill="0"/>
    <xf numFmtId="274" fontId="35" fillId="0" borderId="5698"/>
    <xf numFmtId="0" fontId="85" fillId="0" borderId="5699"/>
    <xf numFmtId="0" fontId="148" fillId="0" borderId="5692" applyNumberFormat="0" applyAlignment="0" applyProtection="0">
      <alignment horizontal="left" vertical="center"/>
    </xf>
    <xf numFmtId="323" fontId="3" fillId="23" borderId="5691" applyFill="0" applyBorder="0" applyAlignment="0">
      <alignment horizontal="centerContinuous"/>
    </xf>
    <xf numFmtId="311" fontId="219" fillId="0" borderId="5690" applyBorder="0">
      <protection locked="0"/>
    </xf>
    <xf numFmtId="311" fontId="219" fillId="0" borderId="5726" applyBorder="0">
      <protection locked="0"/>
    </xf>
    <xf numFmtId="0" fontId="95" fillId="0" borderId="5706" applyNumberFormat="0" applyFill="0" applyAlignment="0" applyProtection="0"/>
    <xf numFmtId="234" fontId="35" fillId="0" borderId="5707">
      <alignment horizontal="center" vertical="center"/>
      <protection locked="0"/>
    </xf>
    <xf numFmtId="311" fontId="219" fillId="0" borderId="5702" applyBorder="0">
      <protection locked="0"/>
    </xf>
    <xf numFmtId="236" fontId="35" fillId="0" borderId="5707">
      <alignment horizontal="right" vertical="center"/>
      <protection locked="0"/>
    </xf>
    <xf numFmtId="4" fontId="27" fillId="19" borderId="5712" applyNumberFormat="0" applyProtection="0">
      <alignment horizontal="left" vertical="center" indent="1"/>
    </xf>
    <xf numFmtId="235" fontId="35" fillId="0" borderId="5731">
      <alignment horizontal="center" vertical="center"/>
      <protection locked="0"/>
    </xf>
    <xf numFmtId="235" fontId="35" fillId="0" borderId="5718">
      <alignment horizontal="center" vertical="center"/>
      <protection locked="0"/>
    </xf>
    <xf numFmtId="236" fontId="35" fillId="0" borderId="5718">
      <alignment horizontal="right" vertical="center"/>
      <protection locked="0"/>
    </xf>
    <xf numFmtId="0" fontId="95" fillId="0" borderId="5706" applyNumberFormat="0" applyFill="0" applyAlignment="0" applyProtection="0"/>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0" fontId="103" fillId="38" borderId="5708"/>
    <xf numFmtId="274" fontId="35" fillId="0" borderId="5710"/>
    <xf numFmtId="0" fontId="85" fillId="0" borderId="5711"/>
    <xf numFmtId="0" fontId="103" fillId="38" borderId="5719"/>
    <xf numFmtId="311" fontId="219" fillId="0" borderId="5702" applyBorder="0">
      <protection locked="0"/>
    </xf>
    <xf numFmtId="235" fontId="35" fillId="0" borderId="5718">
      <alignment horizontal="center" vertical="center"/>
      <protection locked="0"/>
    </xf>
    <xf numFmtId="0" fontId="35" fillId="0" borderId="5718">
      <alignment vertical="center"/>
      <protection locked="0"/>
    </xf>
    <xf numFmtId="237" fontId="35" fillId="0" borderId="5718">
      <alignment horizontal="right" vertical="center"/>
      <protection locked="0"/>
    </xf>
    <xf numFmtId="234" fontId="35" fillId="0" borderId="5718">
      <alignment horizontal="right" vertical="center"/>
      <protection locked="0"/>
    </xf>
    <xf numFmtId="236" fontId="35" fillId="0" borderId="5718">
      <alignment horizontal="right" vertical="center"/>
      <protection locked="0"/>
    </xf>
    <xf numFmtId="270" fontId="115" fillId="46" borderId="4800">
      <protection hidden="1"/>
    </xf>
    <xf numFmtId="274" fontId="35" fillId="0" borderId="5747"/>
    <xf numFmtId="311" fontId="219" fillId="0" borderId="5702" applyBorder="0">
      <protection locked="0"/>
    </xf>
    <xf numFmtId="235"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4" fontId="27" fillId="19" borderId="5712" applyNumberFormat="0" applyProtection="0">
      <alignment horizontal="left" vertical="center" indent="1"/>
    </xf>
    <xf numFmtId="0" fontId="147" fillId="10" borderId="4793">
      <alignment horizontal="right"/>
    </xf>
    <xf numFmtId="0" fontId="148" fillId="0" borderId="4841">
      <alignment horizontal="left" vertical="center"/>
    </xf>
    <xf numFmtId="274" fontId="35" fillId="0" borderId="5721"/>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2" fontId="35" fillId="0" borderId="5718">
      <alignment horizontal="center" vertical="center"/>
      <protection locked="0"/>
    </xf>
    <xf numFmtId="0" fontId="35" fillId="0" borderId="5718">
      <alignment vertical="center"/>
      <protection locked="0"/>
    </xf>
    <xf numFmtId="235" fontId="35" fillId="0" borderId="5718">
      <alignment horizontal="right" vertical="center"/>
      <protection locked="0"/>
    </xf>
    <xf numFmtId="240" fontId="26" fillId="0" borderId="5716" applyFill="0"/>
    <xf numFmtId="274" fontId="35" fillId="0" borderId="5710"/>
    <xf numFmtId="0" fontId="85" fillId="0" borderId="5711"/>
    <xf numFmtId="233" fontId="35" fillId="0" borderId="5731">
      <alignment horizontal="right" vertical="center"/>
      <protection locked="0"/>
    </xf>
    <xf numFmtId="235" fontId="35" fillId="0" borderId="5744">
      <alignment horizontal="center" vertical="center"/>
      <protection locked="0"/>
    </xf>
    <xf numFmtId="311" fontId="219" fillId="0" borderId="5702" applyBorder="0">
      <protection locked="0"/>
    </xf>
    <xf numFmtId="4" fontId="27" fillId="19" borderId="5712" applyNumberFormat="0" applyProtection="0">
      <alignment horizontal="left" vertical="center" indent="1"/>
    </xf>
    <xf numFmtId="3" fontId="79" fillId="10" borderId="4793" applyFont="0" applyAlignment="0" applyProtection="0"/>
    <xf numFmtId="0" fontId="95" fillId="0" borderId="5706" applyNumberFormat="0" applyFill="0" applyAlignment="0" applyProtection="0"/>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3" fontId="35" fillId="0" borderId="5731">
      <alignment horizontal="center" vertical="center"/>
      <protection locked="0"/>
    </xf>
    <xf numFmtId="0" fontId="103" fillId="38" borderId="5708"/>
    <xf numFmtId="235" fontId="35" fillId="0" borderId="5731">
      <alignment horizontal="right" vertical="center"/>
      <protection locked="0"/>
    </xf>
    <xf numFmtId="274" fontId="35" fillId="0" borderId="5710"/>
    <xf numFmtId="0" fontId="85" fillId="0" borderId="5711"/>
    <xf numFmtId="0" fontId="148" fillId="0" borderId="5704" applyNumberFormat="0" applyAlignment="0" applyProtection="0">
      <alignment horizontal="left" vertical="center"/>
    </xf>
    <xf numFmtId="323" fontId="3" fillId="23" borderId="5703" applyFill="0" applyBorder="0" applyAlignment="0">
      <alignment horizontal="centerContinuous"/>
    </xf>
    <xf numFmtId="0" fontId="35" fillId="0" borderId="5718">
      <alignment vertical="center"/>
      <protection locked="0"/>
    </xf>
    <xf numFmtId="232" fontId="35" fillId="0" borderId="5731">
      <alignment horizontal="right" vertical="center"/>
      <protection locked="0"/>
    </xf>
    <xf numFmtId="49" fontId="36" fillId="0" borderId="4813"/>
    <xf numFmtId="0" fontId="95" fillId="0" borderId="5743" applyNumberFormat="0" applyFill="0" applyAlignment="0" applyProtection="0"/>
    <xf numFmtId="233" fontId="35" fillId="0" borderId="5744">
      <alignment horizontal="center" vertical="center"/>
      <protection locked="0"/>
    </xf>
    <xf numFmtId="236" fontId="35" fillId="0" borderId="5744">
      <alignment horizontal="right" vertical="center"/>
      <protection locked="0"/>
    </xf>
    <xf numFmtId="332" fontId="35" fillId="0" borderId="4793" applyFill="0">
      <alignment horizontal="center" vertical="center"/>
    </xf>
    <xf numFmtId="49" fontId="253" fillId="47" borderId="4793">
      <alignment horizontal="center"/>
    </xf>
    <xf numFmtId="175" fontId="43" fillId="0" borderId="4793" applyBorder="0"/>
    <xf numFmtId="311" fontId="219" fillId="0" borderId="5724" applyBorder="0">
      <protection locked="0"/>
    </xf>
    <xf numFmtId="269" fontId="115" fillId="45" borderId="4800">
      <protection hidden="1"/>
    </xf>
    <xf numFmtId="202" fontId="115" fillId="18" borderId="4800">
      <alignment horizontal="right"/>
      <protection hidden="1"/>
    </xf>
    <xf numFmtId="4" fontId="27" fillId="19" borderId="5723" applyNumberFormat="0" applyProtection="0">
      <alignment horizontal="left" vertical="center" indent="1"/>
    </xf>
    <xf numFmtId="49" fontId="36" fillId="0" borderId="4813"/>
    <xf numFmtId="0" fontId="85" fillId="0" borderId="5735"/>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44" fontId="85" fillId="0" borderId="5720"/>
    <xf numFmtId="269" fontId="115" fillId="45" borderId="4800">
      <protection hidden="1"/>
    </xf>
    <xf numFmtId="240" fontId="26" fillId="0" borderId="5716" applyFill="0"/>
    <xf numFmtId="274" fontId="35" fillId="0" borderId="5721"/>
    <xf numFmtId="0" fontId="85" fillId="0" borderId="5722"/>
    <xf numFmtId="0" fontId="148" fillId="0" borderId="5715" applyNumberFormat="0" applyAlignment="0" applyProtection="0">
      <alignment horizontal="left" vertical="center"/>
    </xf>
    <xf numFmtId="323" fontId="3" fillId="23" borderId="5714" applyFill="0" applyBorder="0" applyAlignment="0">
      <alignment horizontal="centerContinuous"/>
    </xf>
    <xf numFmtId="311" fontId="219" fillId="0" borderId="5724" applyBorder="0">
      <protection locked="0"/>
    </xf>
    <xf numFmtId="311" fontId="219" fillId="0" borderId="5724" applyBorder="0">
      <protection locked="0"/>
    </xf>
    <xf numFmtId="233" fontId="35" fillId="0" borderId="5731">
      <alignment horizontal="right" vertical="center"/>
      <protection locked="0"/>
    </xf>
    <xf numFmtId="235" fontId="35" fillId="0" borderId="5731">
      <alignment horizontal="right" vertical="center"/>
      <protection locked="0"/>
    </xf>
    <xf numFmtId="4" fontId="27" fillId="19" borderId="5723" applyNumberFormat="0" applyProtection="0">
      <alignment horizontal="left" vertical="center" indent="1"/>
    </xf>
    <xf numFmtId="232" fontId="35" fillId="0" borderId="5731">
      <alignment horizontal="center" vertical="center"/>
      <protection locked="0"/>
    </xf>
    <xf numFmtId="234" fontId="35" fillId="0" borderId="5731">
      <alignment horizontal="center" vertical="center"/>
      <protection locked="0"/>
    </xf>
    <xf numFmtId="0" fontId="35" fillId="0" borderId="5731">
      <alignment vertical="center"/>
      <protection locked="0"/>
    </xf>
    <xf numFmtId="0" fontId="95" fillId="0" borderId="5730" applyNumberFormat="0" applyFill="0" applyAlignment="0" applyProtection="0"/>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74" fontId="35" fillId="0" borderId="5721"/>
    <xf numFmtId="0" fontId="85" fillId="0" borderId="5722"/>
    <xf numFmtId="311" fontId="219" fillId="0" borderId="5724" applyBorder="0">
      <protection locked="0"/>
    </xf>
    <xf numFmtId="0" fontId="115" fillId="18" borderId="4800" applyProtection="0">
      <alignment horizontal="right"/>
      <protection locked="0"/>
    </xf>
    <xf numFmtId="311" fontId="219" fillId="0" borderId="5724" applyBorder="0">
      <protection locked="0"/>
    </xf>
    <xf numFmtId="0" fontId="59" fillId="74" borderId="4820">
      <alignment horizontal="left" vertical="center" wrapText="1"/>
    </xf>
    <xf numFmtId="235" fontId="35" fillId="0" borderId="5731">
      <alignment horizontal="center" vertical="center"/>
      <protection locked="0"/>
    </xf>
    <xf numFmtId="4" fontId="27" fillId="19" borderId="5723" applyNumberFormat="0" applyProtection="0">
      <alignment horizontal="left" vertical="center" indent="1"/>
    </xf>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40" fontId="26" fillId="0" borderId="5716" applyFill="0"/>
    <xf numFmtId="274" fontId="35" fillId="0" borderId="5721"/>
    <xf numFmtId="0" fontId="85" fillId="0" borderId="5722"/>
    <xf numFmtId="0" fontId="148" fillId="0" borderId="5715" applyNumberFormat="0" applyAlignment="0" applyProtection="0">
      <alignment horizontal="left" vertical="center"/>
    </xf>
    <xf numFmtId="323" fontId="3" fillId="23" borderId="5714" applyFill="0" applyBorder="0" applyAlignment="0">
      <alignment horizontal="centerContinuous"/>
    </xf>
    <xf numFmtId="311" fontId="219" fillId="0" borderId="5724" applyBorder="0">
      <protection locked="0"/>
    </xf>
    <xf numFmtId="0" fontId="95" fillId="0" borderId="5730" applyNumberFormat="0" applyFill="0" applyAlignment="0" applyProtection="0"/>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0" fontId="103" fillId="38" borderId="5732"/>
    <xf numFmtId="244" fontId="85" fillId="0" borderId="5733"/>
    <xf numFmtId="274" fontId="35" fillId="0" borderId="5734"/>
    <xf numFmtId="0" fontId="85" fillId="0" borderId="5735"/>
    <xf numFmtId="311" fontId="219" fillId="0" borderId="5726" applyBorder="0">
      <protection locked="0"/>
    </xf>
    <xf numFmtId="235" fontId="35" fillId="0" borderId="5744">
      <alignment horizontal="right" vertical="center"/>
      <protection locked="0"/>
    </xf>
    <xf numFmtId="4" fontId="27" fillId="19" borderId="5736" applyNumberFormat="0" applyProtection="0">
      <alignment horizontal="left" vertical="center" indent="1"/>
    </xf>
    <xf numFmtId="0" fontId="95" fillId="0" borderId="5730" applyNumberFormat="0" applyFill="0" applyAlignment="0" applyProtection="0"/>
    <xf numFmtId="232" fontId="35" fillId="0" borderId="5731">
      <alignment horizontal="center" vertical="center"/>
      <protection locked="0"/>
    </xf>
    <xf numFmtId="15" fontId="35" fillId="0" borderId="5731">
      <alignment horizontal="center" vertical="center"/>
      <protection locked="0"/>
    </xf>
    <xf numFmtId="233"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236" fontId="35" fillId="0" borderId="5731">
      <alignment horizontal="center" vertical="center"/>
      <protection locked="0"/>
    </xf>
    <xf numFmtId="0" fontId="35" fillId="0" borderId="5731">
      <alignment vertical="center"/>
      <protection locked="0"/>
    </xf>
    <xf numFmtId="232" fontId="35" fillId="0" borderId="5731">
      <alignment horizontal="right" vertical="center"/>
      <protection locked="0"/>
    </xf>
    <xf numFmtId="237" fontId="35" fillId="0" borderId="5731">
      <alignment horizontal="right" vertical="center"/>
      <protection locked="0"/>
    </xf>
    <xf numFmtId="233" fontId="35" fillId="0" borderId="5731">
      <alignment horizontal="right" vertical="center"/>
      <protection locked="0"/>
    </xf>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0" fontId="103" fillId="38" borderId="5732"/>
    <xf numFmtId="274" fontId="35" fillId="0" borderId="5734"/>
    <xf numFmtId="0" fontId="85" fillId="0" borderId="5735"/>
    <xf numFmtId="0" fontId="148" fillId="0" borderId="5728" applyNumberFormat="0" applyAlignment="0" applyProtection="0">
      <alignment horizontal="left" vertical="center"/>
    </xf>
    <xf numFmtId="323" fontId="3" fillId="23" borderId="5727" applyFill="0" applyBorder="0" applyAlignment="0">
      <alignment horizontal="centerContinuous"/>
    </xf>
    <xf numFmtId="311" fontId="219" fillId="0" borderId="5726" applyBorder="0">
      <protection locked="0"/>
    </xf>
    <xf numFmtId="311" fontId="219" fillId="0" borderId="5738" applyBorder="0">
      <protection locked="0"/>
    </xf>
    <xf numFmtId="4" fontId="27" fillId="19" borderId="5742" applyNumberFormat="0" applyProtection="0">
      <alignment horizontal="left" vertical="center" indent="1"/>
    </xf>
    <xf numFmtId="0" fontId="95" fillId="0" borderId="5743" applyNumberFormat="0" applyFill="0" applyAlignment="0" applyProtection="0"/>
    <xf numFmtId="232" fontId="35" fillId="0" borderId="5744">
      <alignment horizontal="center" vertical="center"/>
      <protection locked="0"/>
    </xf>
    <xf numFmtId="15" fontId="35" fillId="0" borderId="5744">
      <alignment horizontal="center" vertical="center"/>
      <protection locked="0"/>
    </xf>
    <xf numFmtId="233" fontId="35" fillId="0" borderId="5744">
      <alignment horizontal="center" vertical="center"/>
      <protection locked="0"/>
    </xf>
    <xf numFmtId="234" fontId="35" fillId="0" borderId="5744">
      <alignment horizontal="center" vertical="center"/>
      <protection locked="0"/>
    </xf>
    <xf numFmtId="235" fontId="35" fillId="0" borderId="5744">
      <alignment horizontal="center" vertical="center"/>
      <protection locked="0"/>
    </xf>
    <xf numFmtId="236" fontId="35" fillId="0" borderId="5744">
      <alignment horizontal="center" vertical="center"/>
      <protection locked="0"/>
    </xf>
    <xf numFmtId="0" fontId="35" fillId="0" borderId="5744">
      <alignment vertical="center"/>
      <protection locked="0"/>
    </xf>
    <xf numFmtId="232" fontId="35" fillId="0" borderId="5744">
      <alignment horizontal="right" vertical="center"/>
      <protection locked="0"/>
    </xf>
    <xf numFmtId="237" fontId="35" fillId="0" borderId="5744">
      <alignment horizontal="right" vertical="center"/>
      <protection locked="0"/>
    </xf>
    <xf numFmtId="233" fontId="35" fillId="0" borderId="5744">
      <alignment horizontal="right" vertical="center"/>
      <protection locked="0"/>
    </xf>
    <xf numFmtId="234" fontId="35" fillId="0" borderId="5744">
      <alignment horizontal="right" vertical="center"/>
      <protection locked="0"/>
    </xf>
    <xf numFmtId="235" fontId="35" fillId="0" borderId="5744">
      <alignment horizontal="right" vertical="center"/>
      <protection locked="0"/>
    </xf>
    <xf numFmtId="236" fontId="35" fillId="0" borderId="5744">
      <alignment horizontal="right" vertical="center"/>
      <protection locked="0"/>
    </xf>
    <xf numFmtId="0" fontId="103" fillId="38" borderId="5745"/>
    <xf numFmtId="274" fontId="35" fillId="0" borderId="5747"/>
    <xf numFmtId="0" fontId="85" fillId="0" borderId="5748"/>
    <xf numFmtId="311" fontId="219" fillId="0" borderId="5738" applyBorder="0">
      <protection locked="0"/>
    </xf>
    <xf numFmtId="240" fontId="26" fillId="0" borderId="5789" applyFill="0"/>
    <xf numFmtId="175" fontId="40" fillId="0" borderId="4742">
      <protection locked="0"/>
    </xf>
    <xf numFmtId="175" fontId="43" fillId="0" borderId="4793" applyBorder="0"/>
    <xf numFmtId="311" fontId="219" fillId="0" borderId="5786" applyBorder="0">
      <protection locked="0"/>
    </xf>
    <xf numFmtId="175" fontId="46" fillId="0" borderId="4793"/>
    <xf numFmtId="274" fontId="35" fillId="0" borderId="5770"/>
    <xf numFmtId="0" fontId="95" fillId="0" borderId="5790" applyNumberFormat="0" applyFill="0" applyAlignment="0" applyProtection="0"/>
    <xf numFmtId="274" fontId="35" fillId="0" borderId="5770"/>
    <xf numFmtId="274" fontId="35" fillId="0" borderId="5794"/>
    <xf numFmtId="0" fontId="35" fillId="0" borderId="5791">
      <alignment vertical="center"/>
      <protection locked="0"/>
    </xf>
    <xf numFmtId="232" fontId="35" fillId="0" borderId="5755">
      <alignment horizontal="center" vertical="center"/>
      <protection locked="0"/>
    </xf>
    <xf numFmtId="0" fontId="95" fillId="0" borderId="5766" applyNumberFormat="0" applyFill="0" applyAlignment="0" applyProtection="0"/>
    <xf numFmtId="0" fontId="95" fillId="0" borderId="5790" applyNumberFormat="0" applyFill="0" applyAlignment="0" applyProtection="0"/>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0" fontId="95" fillId="0" borderId="5754" applyNumberFormat="0" applyFill="0" applyAlignment="0" applyProtection="0"/>
    <xf numFmtId="311" fontId="219" fillId="0" borderId="5750" applyBorder="0">
      <protection locked="0"/>
    </xf>
    <xf numFmtId="0" fontId="85" fillId="0" borderId="5759"/>
    <xf numFmtId="274" fontId="35" fillId="0" borderId="5758"/>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232" fontId="35" fillId="0" borderId="5755">
      <alignment horizontal="center" vertical="center"/>
      <protection locked="0"/>
    </xf>
    <xf numFmtId="0" fontId="95" fillId="0" borderId="5754" applyNumberFormat="0" applyFill="0" applyAlignment="0" applyProtection="0"/>
    <xf numFmtId="233" fontId="35" fillId="0" borderId="5791">
      <alignment horizontal="right" vertical="center"/>
      <protection locked="0"/>
    </xf>
    <xf numFmtId="4" fontId="27" fillId="19" borderId="5760" applyNumberFormat="0" applyProtection="0">
      <alignment horizontal="left" vertical="center" indent="1"/>
    </xf>
    <xf numFmtId="232" fontId="35" fillId="0" borderId="5791">
      <alignment horizontal="right" vertical="center"/>
      <protection locked="0"/>
    </xf>
    <xf numFmtId="234" fontId="35" fillId="0" borderId="5791">
      <alignment horizontal="center" vertical="center"/>
      <protection locked="0"/>
    </xf>
    <xf numFmtId="4" fontId="27" fillId="19" borderId="5760" applyNumberFormat="0" applyProtection="0">
      <alignment horizontal="left" vertical="center" indent="1"/>
    </xf>
    <xf numFmtId="0" fontId="85" fillId="0" borderId="5784"/>
    <xf numFmtId="274" fontId="35" fillId="0" borderId="5783"/>
    <xf numFmtId="244" fontId="85" fillId="0" borderId="5782"/>
    <xf numFmtId="0" fontId="103" fillId="38" borderId="5781"/>
    <xf numFmtId="236" fontId="35" fillId="0" borderId="5780">
      <alignment horizontal="right" vertical="center"/>
      <protection locked="0"/>
    </xf>
    <xf numFmtId="235" fontId="35" fillId="0" borderId="5780">
      <alignment horizontal="right" vertical="center"/>
      <protection locked="0"/>
    </xf>
    <xf numFmtId="234" fontId="35" fillId="0" borderId="5780">
      <alignment horizontal="right" vertical="center"/>
      <protection locked="0"/>
    </xf>
    <xf numFmtId="233" fontId="35" fillId="0" borderId="5780">
      <alignment horizontal="right" vertical="center"/>
      <protection locked="0"/>
    </xf>
    <xf numFmtId="237" fontId="35" fillId="0" borderId="5780">
      <alignment horizontal="right" vertical="center"/>
      <protection locked="0"/>
    </xf>
    <xf numFmtId="232" fontId="35" fillId="0" borderId="5780">
      <alignment horizontal="right" vertical="center"/>
      <protection locked="0"/>
    </xf>
    <xf numFmtId="0" fontId="35" fillId="0" borderId="5780">
      <alignment vertical="center"/>
      <protection locked="0"/>
    </xf>
    <xf numFmtId="236" fontId="35" fillId="0" borderId="5780">
      <alignment horizontal="center" vertical="center"/>
      <protection locked="0"/>
    </xf>
    <xf numFmtId="235" fontId="35" fillId="0" borderId="5780">
      <alignment horizontal="center" vertical="center"/>
      <protection locked="0"/>
    </xf>
    <xf numFmtId="234" fontId="35" fillId="0" borderId="5780">
      <alignment horizontal="center" vertical="center"/>
      <protection locked="0"/>
    </xf>
    <xf numFmtId="233" fontId="35" fillId="0" borderId="5780">
      <alignment horizontal="center" vertical="center"/>
      <protection locked="0"/>
    </xf>
    <xf numFmtId="15" fontId="35" fillId="0" borderId="5780">
      <alignment horizontal="center" vertical="center"/>
      <protection locked="0"/>
    </xf>
    <xf numFmtId="232" fontId="35" fillId="0" borderId="5780">
      <alignment horizontal="center" vertical="center"/>
      <protection locked="0"/>
    </xf>
    <xf numFmtId="0" fontId="95" fillId="0" borderId="5779" applyNumberFormat="0" applyFill="0" applyAlignment="0" applyProtection="0"/>
    <xf numFmtId="4" fontId="27" fillId="19" borderId="5778" applyNumberFormat="0" applyProtection="0">
      <alignment horizontal="left" vertical="center" indent="1"/>
    </xf>
    <xf numFmtId="1" fontId="3" fillId="1" borderId="5749">
      <protection locked="0"/>
    </xf>
    <xf numFmtId="4" fontId="27" fillId="19" borderId="5778" applyNumberFormat="0" applyProtection="0">
      <alignment horizontal="left" vertical="center" indent="1"/>
    </xf>
    <xf numFmtId="311" fontId="219" fillId="0" borderId="5750" applyBorder="0">
      <protection locked="0"/>
    </xf>
    <xf numFmtId="1" fontId="3" fillId="1" borderId="5773">
      <protection locked="0"/>
    </xf>
    <xf numFmtId="311" fontId="219" fillId="0" borderId="5774" applyBorder="0">
      <protection locked="0"/>
    </xf>
    <xf numFmtId="323" fontId="3" fillId="23" borderId="5751" applyFill="0" applyBorder="0" applyAlignment="0">
      <alignment horizontal="centerContinuous"/>
    </xf>
    <xf numFmtId="0" fontId="148" fillId="0" borderId="5752" applyNumberFormat="0" applyAlignment="0" applyProtection="0">
      <alignment horizontal="left" vertical="center"/>
    </xf>
    <xf numFmtId="323" fontId="3" fillId="23" borderId="5775" applyFill="0" applyBorder="0" applyAlignment="0">
      <alignment horizontal="centerContinuous"/>
    </xf>
    <xf numFmtId="0" fontId="85" fillId="0" borderId="5759"/>
    <xf numFmtId="274" fontId="35" fillId="0" borderId="5758"/>
    <xf numFmtId="240" fontId="26" fillId="0" borderId="5753" applyFill="0"/>
    <xf numFmtId="240" fontId="26" fillId="0" borderId="5777" applyFill="0"/>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232" fontId="35" fillId="0" borderId="5755">
      <alignment horizontal="center" vertical="center"/>
      <protection locked="0"/>
    </xf>
    <xf numFmtId="0" fontId="95" fillId="0" borderId="5754" applyNumberFormat="0" applyFill="0" applyAlignment="0" applyProtection="0"/>
    <xf numFmtId="0" fontId="95" fillId="0" borderId="5790" applyNumberFormat="0" applyFill="0" applyAlignment="0" applyProtection="0"/>
    <xf numFmtId="232" fontId="35" fillId="0" borderId="5791">
      <alignment horizontal="center" vertical="center"/>
      <protection locked="0"/>
    </xf>
    <xf numFmtId="15" fontId="35" fillId="0" borderId="5791">
      <alignment horizontal="center" vertical="center"/>
      <protection locked="0"/>
    </xf>
    <xf numFmtId="233"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236" fontId="35" fillId="0" borderId="5791">
      <alignment horizontal="center"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0" fontId="103" fillId="38" borderId="5792"/>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44" fontId="85" fillId="0" borderId="5769"/>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4" fontId="85" fillId="0" borderId="5757"/>
    <xf numFmtId="0" fontId="85" fillId="0" borderId="5795"/>
    <xf numFmtId="240" fontId="26" fillId="0" borderId="5753" applyFill="0"/>
    <xf numFmtId="274" fontId="35" fillId="0" borderId="5758"/>
    <xf numFmtId="0" fontId="148" fillId="0" borderId="5788" applyNumberFormat="0" applyAlignment="0" applyProtection="0">
      <alignment horizontal="left" vertical="center"/>
    </xf>
    <xf numFmtId="323" fontId="3" fillId="23" borderId="5787" applyFill="0" applyBorder="0" applyAlignment="0">
      <alignment horizontal="centerContinuous"/>
    </xf>
    <xf numFmtId="1" fontId="3" fillId="1" borderId="5785">
      <protection locked="0"/>
    </xf>
    <xf numFmtId="0" fontId="148" fillId="0" borderId="5764" applyNumberFormat="0" applyAlignment="0" applyProtection="0">
      <alignment horizontal="left" vertical="center"/>
    </xf>
    <xf numFmtId="0" fontId="85" fillId="0" borderId="5759"/>
    <xf numFmtId="4" fontId="27" fillId="19" borderId="5778" applyNumberFormat="0" applyProtection="0">
      <alignment horizontal="left" vertical="center" indent="1"/>
    </xf>
    <xf numFmtId="4" fontId="27" fillId="19" borderId="5778" applyNumberFormat="0" applyProtection="0">
      <alignment horizontal="left" vertical="center" indent="1"/>
    </xf>
    <xf numFmtId="232" fontId="35" fillId="0" borderId="5791">
      <alignment horizontal="center" vertical="center"/>
      <protection locked="0"/>
    </xf>
    <xf numFmtId="15"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0" fontId="35" fillId="0" borderId="5791">
      <alignment vertical="center"/>
      <protection locked="0"/>
    </xf>
    <xf numFmtId="232" fontId="35" fillId="0" borderId="5791">
      <alignment horizontal="right" vertical="center"/>
      <protection locked="0"/>
    </xf>
    <xf numFmtId="237" fontId="35" fillId="0" borderId="5791">
      <alignment horizontal="right" vertical="center"/>
      <protection locked="0"/>
    </xf>
    <xf numFmtId="234" fontId="35" fillId="0" borderId="5791">
      <alignment horizontal="right" vertical="center"/>
      <protection locked="0"/>
    </xf>
    <xf numFmtId="236" fontId="35" fillId="0" borderId="5791">
      <alignment horizontal="right" vertical="center"/>
      <protection locked="0"/>
    </xf>
    <xf numFmtId="0" fontId="103" fillId="38" borderId="5792"/>
    <xf numFmtId="244" fontId="85" fillId="0" borderId="5793"/>
    <xf numFmtId="274" fontId="35" fillId="0" borderId="5794"/>
    <xf numFmtId="311" fontId="219" fillId="0" borderId="5774" applyBorder="0">
      <protection locked="0"/>
    </xf>
    <xf numFmtId="0" fontId="148" fillId="0" borderId="5752" applyNumberFormat="0" applyAlignment="0" applyProtection="0">
      <alignment horizontal="left" vertical="center"/>
    </xf>
    <xf numFmtId="0" fontId="95" fillId="0" borderId="5790" applyNumberFormat="0" applyFill="0" applyAlignment="0" applyProtection="0"/>
    <xf numFmtId="15" fontId="35" fillId="0" borderId="5791">
      <alignment horizontal="center" vertical="center"/>
      <protection locked="0"/>
    </xf>
    <xf numFmtId="234" fontId="35" fillId="0" borderId="5791">
      <alignment horizontal="center" vertical="center"/>
      <protection locked="0"/>
    </xf>
    <xf numFmtId="236" fontId="35" fillId="0" borderId="5791">
      <alignment horizontal="center" vertical="center"/>
      <protection locked="0"/>
    </xf>
    <xf numFmtId="232" fontId="35" fillId="0" borderId="5791">
      <alignment horizontal="right" vertical="center"/>
      <protection locked="0"/>
    </xf>
    <xf numFmtId="237" fontId="35" fillId="0" borderId="5791">
      <alignment horizontal="right" vertical="center"/>
      <protection locked="0"/>
    </xf>
    <xf numFmtId="233" fontId="35" fillId="0" borderId="5791">
      <alignment horizontal="right" vertical="center"/>
      <protection locked="0"/>
    </xf>
    <xf numFmtId="234" fontId="35" fillId="0" borderId="5791">
      <alignment horizontal="right" vertical="center"/>
      <protection locked="0"/>
    </xf>
    <xf numFmtId="236" fontId="35" fillId="0" borderId="5791">
      <alignment horizontal="right" vertical="center"/>
      <protection locked="0"/>
    </xf>
    <xf numFmtId="0" fontId="103" fillId="38" borderId="5792"/>
    <xf numFmtId="311" fontId="219" fillId="0" borderId="5762" applyBorder="0">
      <protection locked="0"/>
    </xf>
    <xf numFmtId="323" fontId="3" fillId="23" borderId="5751" applyFill="0" applyBorder="0" applyAlignment="0">
      <alignment horizontal="centerContinuous"/>
    </xf>
    <xf numFmtId="1" fontId="3" fillId="1" borderId="5761">
      <protection locked="0"/>
    </xf>
    <xf numFmtId="311" fontId="219" fillId="0" borderId="5786" applyBorder="0">
      <protection locked="0"/>
    </xf>
    <xf numFmtId="232" fontId="35" fillId="0" borderId="5791">
      <alignment horizontal="center" vertical="center"/>
      <protection locked="0"/>
    </xf>
    <xf numFmtId="15" fontId="35" fillId="0" borderId="5791">
      <alignment horizontal="center" vertical="center"/>
      <protection locked="0"/>
    </xf>
    <xf numFmtId="4" fontId="27" fillId="19" borderId="5772" applyNumberFormat="0" applyProtection="0">
      <alignment horizontal="left" vertical="center" indent="1"/>
    </xf>
    <xf numFmtId="4" fontId="27" fillId="19" borderId="5772" applyNumberFormat="0" applyProtection="0">
      <alignment horizontal="left" vertical="center" indent="1"/>
    </xf>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311" fontId="219" fillId="0" borderId="5750" applyBorder="0">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0" fontId="103" fillId="38" borderId="5768"/>
    <xf numFmtId="1" fontId="3" fillId="1" borderId="5749">
      <protection locked="0"/>
    </xf>
    <xf numFmtId="244" fontId="85" fillId="0" borderId="5769"/>
    <xf numFmtId="0" fontId="85" fillId="0" borderId="5771"/>
    <xf numFmtId="311" fontId="219" fillId="0" borderId="5762" applyBorder="0">
      <protection locked="0"/>
    </xf>
    <xf numFmtId="0" fontId="95" fillId="0" borderId="5766" applyNumberFormat="0" applyFill="0" applyAlignment="0" applyProtection="0"/>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244" fontId="85" fillId="0" borderId="5769"/>
    <xf numFmtId="0" fontId="85" fillId="0" borderId="5771"/>
    <xf numFmtId="236" fontId="35" fillId="0" borderId="5791">
      <alignment horizontal="center" vertical="center"/>
      <protection locked="0"/>
    </xf>
    <xf numFmtId="274" fontId="35" fillId="0" borderId="5794"/>
    <xf numFmtId="235" fontId="35" fillId="0" borderId="5791">
      <alignment horizontal="center" vertical="center"/>
      <protection locked="0"/>
    </xf>
    <xf numFmtId="4" fontId="27" fillId="19" borderId="5682" applyNumberFormat="0" applyProtection="0">
      <alignment horizontal="left" vertical="center" indent="1"/>
    </xf>
    <xf numFmtId="244" fontId="85" fillId="0" borderId="5793"/>
    <xf numFmtId="4" fontId="27" fillId="19" borderId="5760" applyNumberFormat="0" applyProtection="0">
      <alignment horizontal="left" vertical="center" indent="1"/>
    </xf>
    <xf numFmtId="0" fontId="88" fillId="0" borderId="4841"/>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0" fontId="103" fillId="38" borderId="5696"/>
    <xf numFmtId="244" fontId="85" fillId="0" borderId="5673"/>
    <xf numFmtId="274" fontId="35" fillId="0" borderId="5698"/>
    <xf numFmtId="0" fontId="85" fillId="0" borderId="5699"/>
    <xf numFmtId="175" fontId="3" fillId="9" borderId="4841" applyNumberFormat="0" applyFont="0" applyBorder="0" applyAlignment="0">
      <alignment horizontal="centerContinuous"/>
    </xf>
    <xf numFmtId="0" fontId="148" fillId="0" borderId="4841">
      <alignment horizontal="left" vertical="center"/>
    </xf>
    <xf numFmtId="237" fontId="35" fillId="0" borderId="5791">
      <alignment horizontal="right" vertical="center"/>
      <protection locked="0"/>
    </xf>
    <xf numFmtId="311" fontId="219" fillId="0" borderId="5750" applyBorder="0">
      <protection locked="0"/>
    </xf>
    <xf numFmtId="1" fontId="3" fillId="1" borderId="5701">
      <protection locked="0"/>
    </xf>
    <xf numFmtId="237" fontId="35" fillId="0" borderId="5767">
      <alignment horizontal="right" vertical="center"/>
      <protection locked="0"/>
    </xf>
    <xf numFmtId="0" fontId="103" fillId="38" borderId="5768"/>
    <xf numFmtId="0" fontId="88" fillId="0" borderId="4841"/>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4" fontId="85" fillId="0" borderId="5757"/>
    <xf numFmtId="274" fontId="35" fillId="0" borderId="5770"/>
    <xf numFmtId="240" fontId="26" fillId="0" borderId="5765" applyFill="0"/>
    <xf numFmtId="274" fontId="35" fillId="0" borderId="5758"/>
    <xf numFmtId="0" fontId="85" fillId="0" borderId="5771"/>
    <xf numFmtId="0" fontId="85" fillId="0" borderId="5759"/>
    <xf numFmtId="323" fontId="3" fillId="23" borderId="5763" applyFill="0" applyBorder="0" applyAlignment="0">
      <alignment horizontal="centerContinuous"/>
    </xf>
    <xf numFmtId="175" fontId="3" fillId="9" borderId="4841" applyNumberFormat="0" applyFont="0" applyBorder="0" applyAlignment="0">
      <alignment horizontal="centerContinuous"/>
    </xf>
    <xf numFmtId="236" fontId="35" fillId="0" borderId="5791">
      <alignment horizontal="center" vertical="center"/>
      <protection locked="0"/>
    </xf>
    <xf numFmtId="233" fontId="35" fillId="0" borderId="5791">
      <alignment horizontal="right" vertical="center"/>
      <protection locked="0"/>
    </xf>
    <xf numFmtId="0" fontId="148" fillId="0" borderId="4841">
      <alignment horizontal="left" vertical="center"/>
    </xf>
    <xf numFmtId="233" fontId="35" fillId="0" borderId="5791">
      <alignment horizontal="center" vertical="center"/>
      <protection locked="0"/>
    </xf>
    <xf numFmtId="4" fontId="27" fillId="19" borderId="5778" applyNumberFormat="0" applyProtection="0">
      <alignment horizontal="left" vertical="center" indent="1"/>
    </xf>
    <xf numFmtId="0" fontId="95" fillId="0" borderId="5766" applyNumberFormat="0" applyFill="0" applyAlignment="0" applyProtection="0"/>
    <xf numFmtId="234" fontId="35" fillId="0" borderId="5767">
      <alignment horizontal="center" vertical="center"/>
      <protection locked="0"/>
    </xf>
    <xf numFmtId="311" fontId="219" fillId="0" borderId="5750" applyBorder="0">
      <protection locked="0"/>
    </xf>
    <xf numFmtId="236" fontId="35" fillId="0" borderId="5767">
      <alignment horizontal="right" vertical="center"/>
      <protection locked="0"/>
    </xf>
    <xf numFmtId="4" fontId="27" fillId="19" borderId="5760" applyNumberFormat="0" applyProtection="0">
      <alignment horizontal="left" vertical="center" indent="1"/>
    </xf>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0" fontId="26" fillId="0" borderId="5669" applyFill="0"/>
    <xf numFmtId="274" fontId="35" fillId="0" borderId="5758"/>
    <xf numFmtId="0" fontId="85" fillId="0" borderId="5759"/>
    <xf numFmtId="0" fontId="148" fillId="0" borderId="5752" applyNumberFormat="0" applyAlignment="0" applyProtection="0">
      <alignment horizontal="left" vertical="center"/>
    </xf>
    <xf numFmtId="323" fontId="3" fillId="23" borderId="5751" applyFill="0" applyBorder="0" applyAlignment="0">
      <alignment horizontal="centerContinuous"/>
    </xf>
    <xf numFmtId="311" fontId="219" fillId="0" borderId="5750" applyBorder="0">
      <protection locked="0"/>
    </xf>
    <xf numFmtId="274" fontId="35" fillId="0" borderId="5758"/>
    <xf numFmtId="0" fontId="85" fillId="0" borderId="5759"/>
    <xf numFmtId="0" fontId="148" fillId="0" borderId="5776" applyNumberFormat="0" applyAlignment="0" applyProtection="0">
      <alignment horizontal="left" vertical="center"/>
    </xf>
    <xf numFmtId="311" fontId="219" fillId="0" borderId="5750" applyBorder="0">
      <protection locked="0"/>
    </xf>
    <xf numFmtId="232" fontId="35" fillId="0" borderId="5791">
      <alignment horizontal="right" vertical="center"/>
      <protection locked="0"/>
    </xf>
    <xf numFmtId="4" fontId="27" fillId="19" borderId="5760" applyNumberFormat="0" applyProtection="0">
      <alignment horizontal="left" vertical="center" indent="1"/>
    </xf>
    <xf numFmtId="0" fontId="85" fillId="0" borderId="5795"/>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0" fontId="26" fillId="0" borderId="5753" applyFill="0"/>
    <xf numFmtId="274" fontId="35" fillId="0" borderId="5758"/>
    <xf numFmtId="0" fontId="85" fillId="0" borderId="5759"/>
    <xf numFmtId="0" fontId="148" fillId="0" borderId="5752" applyNumberFormat="0" applyAlignment="0" applyProtection="0">
      <alignment horizontal="left" vertical="center"/>
    </xf>
    <xf numFmtId="323" fontId="3" fillId="23" borderId="5751" applyFill="0" applyBorder="0" applyAlignment="0">
      <alignment horizontal="centerContinuous"/>
    </xf>
    <xf numFmtId="311" fontId="219" fillId="0" borderId="5750" applyBorder="0">
      <protection locked="0"/>
    </xf>
    <xf numFmtId="0" fontId="35" fillId="0" borderId="5791">
      <alignment vertical="center"/>
      <protection locked="0"/>
    </xf>
    <xf numFmtId="233" fontId="35" fillId="0" borderId="5791">
      <alignment horizontal="center" vertical="center"/>
      <protection locked="0"/>
    </xf>
    <xf numFmtId="235" fontId="35" fillId="0" borderId="5791">
      <alignment horizontal="right" vertical="center"/>
      <protection locked="0"/>
    </xf>
    <xf numFmtId="0" fontId="85" fillId="0" borderId="5795"/>
    <xf numFmtId="232" fontId="35" fillId="0" borderId="5791">
      <alignment horizontal="center" vertical="center"/>
      <protection locked="0"/>
    </xf>
    <xf numFmtId="233" fontId="35" fillId="0" borderId="5791">
      <alignment horizontal="center" vertical="center"/>
      <protection locked="0"/>
    </xf>
    <xf numFmtId="235" fontId="35" fillId="0" borderId="5791">
      <alignment horizontal="center" vertical="center"/>
      <protection locked="0"/>
    </xf>
    <xf numFmtId="0" fontId="35" fillId="0" borderId="5791">
      <alignment vertical="center"/>
      <protection locked="0"/>
    </xf>
    <xf numFmtId="235" fontId="35" fillId="0" borderId="5791">
      <alignment horizontal="right" vertical="center"/>
      <protection locked="0"/>
    </xf>
    <xf numFmtId="244" fontId="85" fillId="0" borderId="5793"/>
    <xf numFmtId="311" fontId="219" fillId="0" borderId="5762" applyBorder="0">
      <protection locked="0"/>
    </xf>
    <xf numFmtId="4" fontId="27" fillId="19" borderId="5772" applyNumberFormat="0" applyProtection="0">
      <alignment horizontal="left" vertical="center" indent="1"/>
    </xf>
    <xf numFmtId="0" fontId="95" fillId="0" borderId="5766" applyNumberFormat="0" applyFill="0" applyAlignment="0" applyProtection="0"/>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274" fontId="35" fillId="0" borderId="5770"/>
    <xf numFmtId="0" fontId="85" fillId="0" borderId="5771"/>
    <xf numFmtId="311" fontId="219" fillId="0" borderId="5762" applyBorder="0">
      <protection locked="0"/>
    </xf>
    <xf numFmtId="4" fontId="27" fillId="19" borderId="5778" applyNumberFormat="0" applyProtection="0">
      <alignment horizontal="left" vertical="center" indent="1"/>
    </xf>
    <xf numFmtId="311" fontId="219" fillId="0" borderId="5750" applyBorder="0">
      <protection locked="0"/>
    </xf>
    <xf numFmtId="311" fontId="219" fillId="0" borderId="5750" applyBorder="0">
      <protection locked="0"/>
    </xf>
    <xf numFmtId="237" fontId="35" fillId="0" borderId="5791">
      <alignment horizontal="right" vertical="center"/>
      <protection locked="0"/>
    </xf>
    <xf numFmtId="233" fontId="35" fillId="0" borderId="5791">
      <alignment horizontal="right"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0" fontId="103" fillId="38" borderId="5792"/>
    <xf numFmtId="274" fontId="35" fillId="0" borderId="5794"/>
    <xf numFmtId="0" fontId="85" fillId="0" borderId="5795"/>
    <xf numFmtId="0" fontId="148" fillId="0" borderId="5788" applyNumberFormat="0" applyAlignment="0" applyProtection="0">
      <alignment horizontal="left" vertical="center"/>
    </xf>
    <xf numFmtId="323" fontId="3" fillId="23" borderId="5787" applyFill="0" applyBorder="0" applyAlignment="0">
      <alignment horizontal="centerContinuous"/>
    </xf>
    <xf numFmtId="311" fontId="219" fillId="0" borderId="5774" applyBorder="0">
      <protection locked="0"/>
    </xf>
    <xf numFmtId="9" fontId="36" fillId="71" borderId="4793" applyProtection="0">
      <alignment horizontal="right"/>
      <protection locked="0"/>
    </xf>
    <xf numFmtId="0" fontId="115" fillId="18" borderId="4800" applyProtection="0">
      <alignment horizontal="right"/>
      <protection locked="0"/>
    </xf>
    <xf numFmtId="0" fontId="104" fillId="43" borderId="4793" applyProtection="0"/>
    <xf numFmtId="244" fontId="85" fillId="0" borderId="5829"/>
    <xf numFmtId="274" fontId="35" fillId="0" borderId="5830"/>
    <xf numFmtId="0" fontId="147" fillId="10" borderId="4793">
      <alignment horizontal="right"/>
    </xf>
    <xf numFmtId="10" fontId="3" fillId="57" borderId="4793" applyNumberFormat="0" applyFont="0" applyBorder="0" applyAlignment="0" applyProtection="0">
      <protection locked="0"/>
    </xf>
    <xf numFmtId="0" fontId="85" fillId="0" borderId="5831"/>
    <xf numFmtId="0" fontId="85" fillId="0" borderId="5855"/>
    <xf numFmtId="4" fontId="27" fillId="19" borderId="5796" applyNumberFormat="0" applyProtection="0">
      <alignment horizontal="left" vertical="center" indent="1"/>
    </xf>
    <xf numFmtId="237" fontId="35" fillId="0" borderId="5839">
      <alignment horizontal="right" vertical="center"/>
      <protection locked="0"/>
    </xf>
    <xf numFmtId="0" fontId="35" fillId="0" borderId="5839">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839">
      <alignment horizontal="center" vertical="center"/>
      <protection locked="0"/>
    </xf>
    <xf numFmtId="0" fontId="103" fillId="38" borderId="5840"/>
    <xf numFmtId="4" fontId="27" fillId="19" borderId="5844" applyNumberFormat="0" applyProtection="0">
      <alignment horizontal="left" vertical="center" indent="1"/>
    </xf>
    <xf numFmtId="309" fontId="156" fillId="6" borderId="4793"/>
    <xf numFmtId="233" fontId="35" fillId="0" borderId="5851">
      <alignment horizontal="right" vertical="center"/>
      <protection locked="0"/>
    </xf>
    <xf numFmtId="15" fontId="35" fillId="0" borderId="5839">
      <alignment horizontal="center" vertical="center"/>
      <protection locked="0"/>
    </xf>
    <xf numFmtId="0" fontId="95" fillId="0" borderId="5850" applyNumberFormat="0" applyFill="0" applyAlignment="0" applyProtection="0"/>
    <xf numFmtId="236" fontId="35" fillId="0" borderId="5851">
      <alignment horizontal="right" vertical="center"/>
      <protection locked="0"/>
    </xf>
    <xf numFmtId="15" fontId="35" fillId="0" borderId="5851">
      <alignment horizontal="center" vertical="center"/>
      <protection locked="0"/>
    </xf>
    <xf numFmtId="246" fontId="48" fillId="0" borderId="4799"/>
    <xf numFmtId="274" fontId="35" fillId="0" borderId="5854"/>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803">
      <alignment horizontal="center" vertical="center"/>
      <protection locked="0"/>
    </xf>
    <xf numFmtId="15" fontId="35" fillId="0" borderId="5803">
      <alignment horizontal="center" vertical="center"/>
      <protection locked="0"/>
    </xf>
    <xf numFmtId="232" fontId="35" fillId="0" borderId="5803">
      <alignment horizontal="center" vertical="center"/>
      <protection locked="0"/>
    </xf>
    <xf numFmtId="0" fontId="95" fillId="0" borderId="5802" applyNumberFormat="0" applyFill="0" applyAlignment="0" applyProtection="0"/>
    <xf numFmtId="0" fontId="88" fillId="0" borderId="4841"/>
    <xf numFmtId="4" fontId="27" fillId="19" borderId="5820" applyNumberFormat="0" applyProtection="0">
      <alignment horizontal="left" vertical="center" indent="1"/>
    </xf>
    <xf numFmtId="234" fontId="35" fillId="0" borderId="5839">
      <alignment horizontal="right" vertical="center"/>
      <protection locked="0"/>
    </xf>
    <xf numFmtId="235" fontId="35" fillId="0" borderId="5851">
      <alignment horizontal="right" vertical="center"/>
      <protection locked="0"/>
    </xf>
    <xf numFmtId="236" fontId="35" fillId="0" borderId="5839">
      <alignment horizontal="center" vertical="center"/>
      <protection locked="0"/>
    </xf>
    <xf numFmtId="233" fontId="35" fillId="0" borderId="5839">
      <alignment horizontal="center" vertical="center"/>
      <protection locked="0"/>
    </xf>
    <xf numFmtId="0" fontId="95" fillId="0" borderId="5838" applyNumberFormat="0" applyFill="0" applyAlignment="0" applyProtection="0"/>
    <xf numFmtId="0" fontId="3" fillId="11" borderId="4798" applyNumberFormat="0">
      <alignment horizontal="left" vertical="center"/>
    </xf>
    <xf numFmtId="4" fontId="27" fillId="19" borderId="5808" applyNumberFormat="0" applyProtection="0">
      <alignment horizontal="left" vertical="center" indent="1"/>
    </xf>
    <xf numFmtId="4" fontId="27" fillId="19" borderId="5856" applyNumberFormat="0" applyProtection="0">
      <alignment horizontal="left" vertical="center" indent="1"/>
    </xf>
    <xf numFmtId="232" fontId="35" fillId="0" borderId="5851">
      <alignment horizontal="center" vertical="center"/>
      <protection locked="0"/>
    </xf>
    <xf numFmtId="232" fontId="35" fillId="0" borderId="5851">
      <alignment horizontal="center" vertical="center"/>
      <protection locked="0"/>
    </xf>
    <xf numFmtId="0" fontId="85" fillId="0" borderId="5843"/>
    <xf numFmtId="244" fontId="85" fillId="0" borderId="5841"/>
    <xf numFmtId="236" fontId="35" fillId="0" borderId="5839">
      <alignment horizontal="right" vertical="center"/>
      <protection locked="0"/>
    </xf>
    <xf numFmtId="234" fontId="35" fillId="0" borderId="5839">
      <alignment horizontal="right" vertical="center"/>
      <protection locked="0"/>
    </xf>
    <xf numFmtId="237" fontId="35" fillId="0" borderId="5839">
      <alignment horizontal="right" vertical="center"/>
      <protection locked="0"/>
    </xf>
    <xf numFmtId="232" fontId="35" fillId="0" borderId="5839">
      <alignment horizontal="right" vertical="center"/>
      <protection locked="0"/>
    </xf>
    <xf numFmtId="236" fontId="35" fillId="0" borderId="5839">
      <alignment horizontal="center" vertical="center"/>
      <protection locked="0"/>
    </xf>
    <xf numFmtId="235" fontId="35" fillId="0" borderId="5839">
      <alignment horizontal="center" vertical="center"/>
      <protection locked="0"/>
    </xf>
    <xf numFmtId="233" fontId="35" fillId="0" borderId="5839">
      <alignment horizontal="center" vertical="center"/>
      <protection locked="0"/>
    </xf>
    <xf numFmtId="15" fontId="35" fillId="0" borderId="5839">
      <alignment horizontal="center" vertical="center"/>
      <protection locked="0"/>
    </xf>
    <xf numFmtId="232" fontId="35" fillId="0" borderId="5839">
      <alignment horizontal="center" vertical="center"/>
      <protection locked="0"/>
    </xf>
    <xf numFmtId="0" fontId="95" fillId="0" borderId="5838" applyNumberFormat="0" applyFill="0" applyAlignment="0" applyProtection="0"/>
    <xf numFmtId="237" fontId="35" fillId="0" borderId="5851">
      <alignment horizontal="right" vertical="center"/>
      <protection locked="0"/>
    </xf>
    <xf numFmtId="4" fontId="27" fillId="19" borderId="5844" applyNumberFormat="0" applyProtection="0">
      <alignment horizontal="left" vertical="center" indent="1"/>
    </xf>
    <xf numFmtId="0" fontId="85" fillId="0" borderId="5855"/>
    <xf numFmtId="0" fontId="95" fillId="0" borderId="5850" applyNumberFormat="0" applyFill="0" applyAlignment="0" applyProtection="0"/>
    <xf numFmtId="4" fontId="27" fillId="19" borderId="5844" applyNumberFormat="0" applyProtection="0">
      <alignment horizontal="left" vertical="center" indent="1"/>
    </xf>
    <xf numFmtId="1" fontId="3" fillId="1" borderId="5809">
      <protection locked="0"/>
    </xf>
    <xf numFmtId="244" fontId="85" fillId="0" borderId="5853"/>
    <xf numFmtId="236" fontId="35" fillId="0" borderId="5851">
      <alignment horizontal="right" vertical="center"/>
      <protection locked="0"/>
    </xf>
    <xf numFmtId="235" fontId="35" fillId="0" borderId="5851">
      <alignment horizontal="right" vertical="center"/>
      <protection locked="0"/>
    </xf>
    <xf numFmtId="234" fontId="35" fillId="0" borderId="5851">
      <alignment horizontal="right" vertical="center"/>
      <protection locked="0"/>
    </xf>
    <xf numFmtId="233" fontId="35" fillId="0" borderId="5851">
      <alignment horizontal="right" vertical="center"/>
      <protection locked="0"/>
    </xf>
    <xf numFmtId="237" fontId="35" fillId="0" borderId="5851">
      <alignment horizontal="right" vertical="center"/>
      <protection locked="0"/>
    </xf>
    <xf numFmtId="232" fontId="35" fillId="0" borderId="5851">
      <alignment horizontal="right" vertical="center"/>
      <protection locked="0"/>
    </xf>
    <xf numFmtId="0" fontId="35" fillId="0" borderId="5851">
      <alignment vertical="center"/>
      <protection locked="0"/>
    </xf>
    <xf numFmtId="236" fontId="35" fillId="0" borderId="5851">
      <alignment horizontal="center" vertical="center"/>
      <protection locked="0"/>
    </xf>
    <xf numFmtId="311" fontId="219" fillId="0" borderId="5810" applyBorder="0">
      <protection locked="0"/>
    </xf>
    <xf numFmtId="234" fontId="35" fillId="0" borderId="5851">
      <alignment horizontal="center" vertical="center"/>
      <protection locked="0"/>
    </xf>
    <xf numFmtId="233" fontId="35" fillId="0" borderId="5851">
      <alignment horizontal="center" vertical="center"/>
      <protection locked="0"/>
    </xf>
    <xf numFmtId="15" fontId="35" fillId="0" borderId="5851">
      <alignment horizontal="center" vertical="center"/>
      <protection locked="0"/>
    </xf>
    <xf numFmtId="0" fontId="95" fillId="0" borderId="5850" applyNumberFormat="0" applyFill="0" applyAlignment="0" applyProtection="0"/>
    <xf numFmtId="311" fontId="219" fillId="0" borderId="5846" applyBorder="0">
      <protection locked="0"/>
    </xf>
    <xf numFmtId="0" fontId="85" fillId="0" borderId="5855"/>
    <xf numFmtId="274" fontId="35" fillId="0" borderId="5854"/>
    <xf numFmtId="235" fontId="35" fillId="0" borderId="5851">
      <alignment horizontal="right" vertical="center"/>
      <protection locked="0"/>
    </xf>
    <xf numFmtId="233" fontId="35" fillId="0" borderId="5851">
      <alignment horizontal="right" vertical="center"/>
      <protection locked="0"/>
    </xf>
    <xf numFmtId="232" fontId="35" fillId="0" borderId="5851">
      <alignment horizontal="right" vertical="center"/>
      <protection locked="0"/>
    </xf>
    <xf numFmtId="0" fontId="35" fillId="0" borderId="5851">
      <alignment vertical="center"/>
      <protection locked="0"/>
    </xf>
    <xf numFmtId="236" fontId="35" fillId="0" borderId="5851">
      <alignment horizontal="center" vertical="center"/>
      <protection locked="0"/>
    </xf>
    <xf numFmtId="235" fontId="35" fillId="0" borderId="5851">
      <alignment horizontal="center" vertical="center"/>
      <protection locked="0"/>
    </xf>
    <xf numFmtId="234" fontId="35" fillId="0" borderId="5851">
      <alignment horizontal="center" vertical="center"/>
      <protection locked="0"/>
    </xf>
    <xf numFmtId="1" fontId="3" fillId="1" borderId="5833">
      <protection locked="0"/>
    </xf>
    <xf numFmtId="311" fontId="219" fillId="0" borderId="5834" applyBorder="0">
      <protection locked="0"/>
    </xf>
    <xf numFmtId="323" fontId="3" fillId="23" borderId="5811" applyFill="0" applyBorder="0" applyAlignment="0">
      <alignment horizontal="centerContinuous"/>
    </xf>
    <xf numFmtId="1" fontId="3" fillId="1" borderId="5845">
      <protection locked="0"/>
    </xf>
    <xf numFmtId="0" fontId="148" fillId="0" borderId="5812" applyNumberFormat="0" applyAlignment="0" applyProtection="0">
      <alignment horizontal="left" vertical="center"/>
    </xf>
    <xf numFmtId="323" fontId="3" fillId="23" borderId="5835" applyFill="0" applyBorder="0" applyAlignment="0">
      <alignment horizontal="centerContinuous"/>
    </xf>
    <xf numFmtId="0" fontId="148" fillId="0" borderId="5836" applyNumberFormat="0" applyAlignment="0" applyProtection="0">
      <alignment horizontal="left" vertical="center"/>
    </xf>
    <xf numFmtId="323" fontId="3" fillId="23" borderId="5847" applyFill="0" applyBorder="0" applyAlignment="0">
      <alignment horizontal="centerContinuous"/>
    </xf>
    <xf numFmtId="0" fontId="85" fillId="0" borderId="5819"/>
    <xf numFmtId="309" fontId="156" fillId="6" borderId="4793"/>
    <xf numFmtId="10" fontId="3" fillId="57" borderId="4793" applyNumberFormat="0" applyFont="0" applyBorder="0" applyAlignment="0" applyProtection="0">
      <protection locked="0"/>
    </xf>
    <xf numFmtId="0" fontId="85" fillId="0" borderId="5855"/>
    <xf numFmtId="274" fontId="35" fillId="0" borderId="5842"/>
    <xf numFmtId="240" fontId="26" fillId="0" borderId="5837" applyFill="0"/>
    <xf numFmtId="261" fontId="48" fillId="0" borderId="4799"/>
    <xf numFmtId="274" fontId="35" fillId="0" borderId="5818"/>
    <xf numFmtId="240" fontId="26" fillId="0" borderId="5813" applyFill="0"/>
    <xf numFmtId="240" fontId="26" fillId="0" borderId="5849"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841"/>
    <xf numFmtId="246" fontId="48" fillId="0" borderId="4799"/>
    <xf numFmtId="0" fontId="104" fillId="43" borderId="4793" applyProtection="0"/>
    <xf numFmtId="0" fontId="103" fillId="38" borderId="5840"/>
    <xf numFmtId="49" fontId="100" fillId="41" borderId="4793">
      <alignment horizontal="center"/>
    </xf>
    <xf numFmtId="236" fontId="35" fillId="0" borderId="5839">
      <alignment horizontal="right" vertical="center"/>
      <protection locked="0"/>
    </xf>
    <xf numFmtId="235" fontId="35" fillId="0" borderId="5839">
      <alignment horizontal="right" vertical="center"/>
      <protection locked="0"/>
    </xf>
    <xf numFmtId="234" fontId="35" fillId="0" borderId="5839">
      <alignment horizontal="right" vertical="center"/>
      <protection locked="0"/>
    </xf>
    <xf numFmtId="233" fontId="35" fillId="0" borderId="5839">
      <alignment horizontal="right" vertical="center"/>
      <protection locked="0"/>
    </xf>
    <xf numFmtId="237" fontId="35" fillId="0" borderId="5839">
      <alignment horizontal="right" vertical="center"/>
      <protection locked="0"/>
    </xf>
    <xf numFmtId="232" fontId="35" fillId="0" borderId="5839">
      <alignment horizontal="right" vertical="center"/>
      <protection locked="0"/>
    </xf>
    <xf numFmtId="0" fontId="35" fillId="0" borderId="5839">
      <alignment vertical="center"/>
      <protection locked="0"/>
    </xf>
    <xf numFmtId="236" fontId="35" fillId="0" borderId="5839">
      <alignment horizontal="center" vertical="center"/>
      <protection locked="0"/>
    </xf>
    <xf numFmtId="235" fontId="35" fillId="0" borderId="5839">
      <alignment horizontal="center" vertical="center"/>
      <protection locked="0"/>
    </xf>
    <xf numFmtId="234" fontId="35" fillId="0" borderId="5839">
      <alignment horizontal="center" vertical="center"/>
      <protection locked="0"/>
    </xf>
    <xf numFmtId="233" fontId="35" fillId="0" borderId="5839">
      <alignment horizontal="center" vertical="center"/>
      <protection locked="0"/>
    </xf>
    <xf numFmtId="15" fontId="35" fillId="0" borderId="5839">
      <alignment horizontal="center" vertical="center"/>
      <protection locked="0"/>
    </xf>
    <xf numFmtId="232" fontId="35" fillId="0" borderId="5839">
      <alignment horizontal="center" vertical="center"/>
      <protection locked="0"/>
    </xf>
    <xf numFmtId="0" fontId="95" fillId="0" borderId="5838" applyNumberFormat="0" applyFill="0" applyAlignment="0" applyProtection="0"/>
    <xf numFmtId="244" fontId="85" fillId="0" borderId="5817"/>
    <xf numFmtId="0" fontId="103" fillId="38" borderId="5852"/>
    <xf numFmtId="234" fontId="35" fillId="0" borderId="5851">
      <alignment horizontal="right" vertical="center"/>
      <protection locked="0"/>
    </xf>
    <xf numFmtId="236" fontId="35" fillId="0" borderId="5851">
      <alignment horizontal="center" vertical="center"/>
      <protection locked="0"/>
    </xf>
    <xf numFmtId="235" fontId="35" fillId="0" borderId="5851">
      <alignment horizontal="center" vertical="center"/>
      <protection locked="0"/>
    </xf>
    <xf numFmtId="234" fontId="35" fillId="0" borderId="5851">
      <alignment horizontal="center" vertical="center"/>
      <protection locked="0"/>
    </xf>
    <xf numFmtId="0" fontId="103" fillId="38" borderId="5816"/>
    <xf numFmtId="233" fontId="35" fillId="0" borderId="5851">
      <alignment horizontal="center" vertical="center"/>
      <protection locked="0"/>
    </xf>
    <xf numFmtId="236" fontId="35" fillId="0" borderId="5815">
      <alignment horizontal="right" vertical="center"/>
      <protection locked="0"/>
    </xf>
    <xf numFmtId="235" fontId="35" fillId="0" borderId="5815">
      <alignment horizontal="right" vertical="center"/>
      <protection locked="0"/>
    </xf>
    <xf numFmtId="234" fontId="35" fillId="0" borderId="5815">
      <alignment horizontal="right" vertical="center"/>
      <protection locked="0"/>
    </xf>
    <xf numFmtId="233" fontId="35" fillId="0" borderId="5815">
      <alignment horizontal="right" vertical="center"/>
      <protection locked="0"/>
    </xf>
    <xf numFmtId="237" fontId="35" fillId="0" borderId="5815">
      <alignment horizontal="right" vertical="center"/>
      <protection locked="0"/>
    </xf>
    <xf numFmtId="232" fontId="35" fillId="0" borderId="5815">
      <alignment horizontal="right" vertical="center"/>
      <protection locked="0"/>
    </xf>
    <xf numFmtId="0" fontId="35" fillId="0" borderId="5815">
      <alignment vertical="center"/>
      <protection locked="0"/>
    </xf>
    <xf numFmtId="236" fontId="35" fillId="0" borderId="5815">
      <alignment horizontal="center" vertical="center"/>
      <protection locked="0"/>
    </xf>
    <xf numFmtId="235" fontId="35" fillId="0" borderId="5815">
      <alignment horizontal="center" vertical="center"/>
      <protection locked="0"/>
    </xf>
    <xf numFmtId="234" fontId="35" fillId="0" borderId="5815">
      <alignment horizontal="center" vertical="center"/>
      <protection locked="0"/>
    </xf>
    <xf numFmtId="233" fontId="35" fillId="0" borderId="5815">
      <alignment horizontal="center" vertical="center"/>
      <protection locked="0"/>
    </xf>
    <xf numFmtId="15" fontId="35" fillId="0" borderId="5815">
      <alignment horizontal="center" vertical="center"/>
      <protection locked="0"/>
    </xf>
    <xf numFmtId="232" fontId="35" fillId="0" borderId="5815">
      <alignment horizontal="center" vertical="center"/>
      <protection locked="0"/>
    </xf>
    <xf numFmtId="0" fontId="95" fillId="0" borderId="5814" applyNumberFormat="0" applyFill="0" applyAlignment="0" applyProtection="0"/>
    <xf numFmtId="3" fontId="79" fillId="10" borderId="4793"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2" fontId="35" fillId="0" borderId="5851">
      <alignment horizontal="right" vertical="center"/>
      <protection locked="0"/>
    </xf>
    <xf numFmtId="233" fontId="35" fillId="0" borderId="5851">
      <alignment horizontal="right" vertical="center"/>
      <protection locked="0"/>
    </xf>
    <xf numFmtId="235" fontId="35" fillId="0" borderId="5851">
      <alignment horizontal="right" vertical="center"/>
      <protection locked="0"/>
    </xf>
    <xf numFmtId="0" fontId="95" fillId="0" borderId="5838" applyNumberFormat="0" applyFill="0" applyAlignment="0" applyProtection="0"/>
    <xf numFmtId="232"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3" fontId="79" fillId="10" borderId="4793" applyFont="0" applyAlignment="0" applyProtection="0"/>
    <xf numFmtId="0" fontId="103" fillId="38" borderId="5840"/>
    <xf numFmtId="244" fontId="85" fillId="0" borderId="5853"/>
    <xf numFmtId="244" fontId="85" fillId="0" borderId="584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44" fontId="85" fillId="0" borderId="582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793">
      <alignment horizontal="center"/>
    </xf>
    <xf numFmtId="261" fontId="48" fillId="0" borderId="4799"/>
    <xf numFmtId="240" fontId="26" fillId="0" borderId="5849" applyFill="0"/>
    <xf numFmtId="240" fontId="26" fillId="0" borderId="5837"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02" applyNumberFormat="0" applyFill="0" applyAlignment="0" applyProtection="0"/>
    <xf numFmtId="232" fontId="35" fillId="0" borderId="5803">
      <alignment horizontal="center" vertical="center"/>
      <protection locked="0"/>
    </xf>
    <xf numFmtId="15" fontId="35" fillId="0" borderId="5803">
      <alignment horizontal="center" vertical="center"/>
      <protection locked="0"/>
    </xf>
    <xf numFmtId="233" fontId="35" fillId="0" borderId="5803">
      <alignment horizontal="center" vertical="center"/>
      <protection locked="0"/>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0" fontId="35" fillId="0" borderId="5803">
      <alignment vertical="center"/>
      <protection locked="0"/>
    </xf>
    <xf numFmtId="232" fontId="35" fillId="0" borderId="5803">
      <alignment horizontal="right" vertical="center"/>
      <protection locked="0"/>
    </xf>
    <xf numFmtId="237" fontId="35" fillId="0" borderId="5803">
      <alignment horizontal="right" vertical="center"/>
      <protection locked="0"/>
    </xf>
    <xf numFmtId="233"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49" fontId="100" fillId="41" borderId="4793">
      <alignment horizontal="center"/>
    </xf>
    <xf numFmtId="0" fontId="103" fillId="38" borderId="5804"/>
    <xf numFmtId="0" fontId="104" fillId="43" borderId="4793" applyProtection="0"/>
    <xf numFmtId="1" fontId="109" fillId="9" borderId="4804"/>
    <xf numFmtId="244" fontId="85" fillId="0" borderId="580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843"/>
    <xf numFmtId="250" fontId="48" fillId="0" borderId="4799"/>
    <xf numFmtId="253" fontId="48" fillId="0" borderId="4799"/>
    <xf numFmtId="254" fontId="48" fillId="0" borderId="4799"/>
    <xf numFmtId="168" fontId="3" fillId="8" borderId="4793" applyNumberFormat="0" applyFont="0" applyBorder="0" applyAlignment="0" applyProtection="0"/>
    <xf numFmtId="261" fontId="48" fillId="0" borderId="4799"/>
    <xf numFmtId="265" fontId="48" fillId="0" borderId="4799"/>
    <xf numFmtId="266" fontId="48" fillId="0" borderId="4799"/>
    <xf numFmtId="0" fontId="110" fillId="43" borderId="4793"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801" applyFill="0"/>
    <xf numFmtId="274" fontId="35" fillId="0" borderId="5806"/>
    <xf numFmtId="323" fontId="3" fillId="23" borderId="5847" applyFill="0" applyBorder="0" applyAlignment="0">
      <alignment horizontal="centerContinuous"/>
    </xf>
    <xf numFmtId="0" fontId="63" fillId="0" borderId="4793">
      <alignment horizontal="centerContinuous"/>
    </xf>
    <xf numFmtId="0" fontId="85" fillId="0" borderId="5831"/>
    <xf numFmtId="172" fontId="55" fillId="9" borderId="4793">
      <alignment horizontal="right"/>
      <protection locked="0"/>
    </xf>
    <xf numFmtId="10" fontId="3" fillId="64" borderId="4793" applyNumberFormat="0" applyBorder="0" applyAlignment="0" applyProtection="0"/>
    <xf numFmtId="10" fontId="3" fillId="64" borderId="4793" applyNumberFormat="0" applyBorder="0" applyAlignment="0" applyProtection="0"/>
    <xf numFmtId="0" fontId="148" fillId="0" borderId="5836"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84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82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175" fontId="46" fillId="0" borderId="4793"/>
    <xf numFmtId="323" fontId="3" fillId="23" borderId="582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0" fontId="85" fillId="0" borderId="5807"/>
    <xf numFmtId="235" fontId="35" fillId="0" borderId="5851">
      <alignment horizontal="right" vertical="center"/>
      <protection locked="0"/>
    </xf>
    <xf numFmtId="49" fontId="100" fillId="41" borderId="4793">
      <alignment horizontal="center"/>
    </xf>
    <xf numFmtId="0" fontId="103" fillId="38" borderId="5852"/>
    <xf numFmtId="0" fontId="104" fillId="43" borderId="4793" applyProtection="0"/>
    <xf numFmtId="244" fontId="85" fillId="0" borderId="5853"/>
    <xf numFmtId="274" fontId="35" fillId="0" borderId="5854"/>
    <xf numFmtId="0" fontId="147" fillId="10" borderId="4793">
      <alignment horizontal="right"/>
    </xf>
    <xf numFmtId="309" fontId="156" fillId="6" borderId="4793"/>
    <xf numFmtId="0" fontId="85" fillId="0" borderId="585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84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44" fontId="85" fillId="0" borderId="5853"/>
    <xf numFmtId="175" fontId="80" fillId="0" borderId="4812">
      <alignment vertical="center"/>
    </xf>
    <xf numFmtId="4" fontId="27" fillId="19" borderId="5844" applyNumberFormat="0" applyProtection="0">
      <alignment horizontal="left" vertical="center" indent="1"/>
    </xf>
    <xf numFmtId="9" fontId="36" fillId="71" borderId="4793" applyProtection="0">
      <alignment horizontal="right"/>
      <protection locked="0"/>
    </xf>
    <xf numFmtId="311" fontId="219" fillId="0" borderId="5822" applyBorder="0">
      <protection locked="0"/>
    </xf>
    <xf numFmtId="0" fontId="59" fillId="74" borderId="4820">
      <alignment horizontal="left" vertical="center" wrapText="1"/>
    </xf>
    <xf numFmtId="1" fontId="3" fillId="1" borderId="5821">
      <protection locked="0"/>
    </xf>
    <xf numFmtId="0" fontId="35" fillId="0" borderId="4800" applyNumberFormat="0" applyFill="0" applyAlignment="0" applyProtection="0"/>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0" fontId="148" fillId="0" borderId="5800" applyNumberFormat="0" applyAlignment="0" applyProtection="0">
      <alignment horizontal="left" vertical="center"/>
    </xf>
    <xf numFmtId="236" fontId="35" fillId="0" borderId="5839">
      <alignment horizontal="center"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52"/>
    <xf numFmtId="0" fontId="103" fillId="38" borderId="5840"/>
    <xf numFmtId="244" fontId="85" fillId="0" borderId="5841"/>
    <xf numFmtId="274" fontId="35" fillId="0" borderId="5842"/>
    <xf numFmtId="185" fontId="47" fillId="57" borderId="4793" applyFont="0" applyFill="0" applyBorder="0" applyAlignment="0" applyProtection="0">
      <protection locked="0"/>
    </xf>
    <xf numFmtId="0" fontId="85" fillId="0" borderId="5843"/>
    <xf numFmtId="311" fontId="219" fillId="0" borderId="5834" applyBorder="0">
      <protection locked="0"/>
    </xf>
    <xf numFmtId="323" fontId="3" fillId="23" borderId="5799" applyFill="0" applyBorder="0" applyAlignment="0">
      <alignment horizontal="centerContinuous"/>
    </xf>
    <xf numFmtId="0" fontId="35" fillId="0" borderId="5851">
      <alignment vertical="center"/>
      <protection locked="0"/>
    </xf>
    <xf numFmtId="237"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49" fontId="36" fillId="0" borderId="4813"/>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793"/>
    <xf numFmtId="49" fontId="253" fillId="47" borderId="4793">
      <alignment horizontal="center"/>
    </xf>
    <xf numFmtId="175" fontId="43" fillId="0" borderId="4793" applyBorder="0"/>
    <xf numFmtId="175" fontId="46" fillId="0" borderId="4793"/>
    <xf numFmtId="4" fontId="27" fillId="19" borderId="5832" applyNumberFormat="0" applyProtection="0">
      <alignment horizontal="left" vertical="center" indent="1"/>
    </xf>
    <xf numFmtId="4" fontId="27" fillId="19" borderId="585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85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832" applyNumberFormat="0" applyProtection="0">
      <alignment horizontal="left" vertical="center" indent="1"/>
    </xf>
    <xf numFmtId="3" fontId="217" fillId="10" borderId="4819" applyBorder="0">
      <alignment vertical="center"/>
    </xf>
    <xf numFmtId="0" fontId="95" fillId="0" borderId="5826" applyNumberFormat="0" applyFill="0" applyAlignment="0" applyProtection="0"/>
    <xf numFmtId="232" fontId="35" fillId="0" borderId="5827">
      <alignment horizontal="center" vertical="center"/>
      <protection locked="0"/>
    </xf>
    <xf numFmtId="311" fontId="219" fillId="0" borderId="5798" applyBorder="0">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0" fontId="59" fillId="74" borderId="4820">
      <alignment horizontal="left" vertical="center" wrapText="1"/>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1" fontId="3" fillId="1" borderId="5797">
      <protection locked="0"/>
    </xf>
    <xf numFmtId="0" fontId="103" fillId="38" borderId="5828"/>
    <xf numFmtId="311" fontId="219" fillId="0" borderId="5822" applyBorder="0">
      <protection locked="0"/>
    </xf>
    <xf numFmtId="0" fontId="85" fillId="0" borderId="584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0" fontId="103" fillId="38" borderId="5828"/>
    <xf numFmtId="250" fontId="48" fillId="0" borderId="4799"/>
    <xf numFmtId="244" fontId="85" fillId="0" borderId="5829"/>
    <xf numFmtId="274" fontId="35" fillId="0" borderId="5842"/>
    <xf numFmtId="274" fontId="35" fillId="0" borderId="5830"/>
    <xf numFmtId="8" fontId="141" fillId="0" borderId="4808">
      <protection locked="0"/>
    </xf>
    <xf numFmtId="0" fontId="85" fillId="0" borderId="5831"/>
    <xf numFmtId="49" fontId="36" fillId="0" borderId="4813"/>
    <xf numFmtId="311" fontId="219" fillId="0" borderId="5846" applyBorder="0">
      <protection locked="0"/>
    </xf>
    <xf numFmtId="237" fontId="35" fillId="0" borderId="5839">
      <alignment horizontal="right" vertical="center"/>
      <protection locked="0"/>
    </xf>
    <xf numFmtId="175" fontId="40" fillId="0" borderId="4742">
      <protection locked="0"/>
    </xf>
    <xf numFmtId="1" fontId="3" fillId="1" borderId="583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850" applyNumberFormat="0" applyFill="0" applyAlignment="0" applyProtection="0"/>
    <xf numFmtId="0" fontId="3" fillId="11" borderId="4798" applyNumberFormat="0">
      <alignment horizontal="left" vertical="center"/>
    </xf>
    <xf numFmtId="4" fontId="27" fillId="19" borderId="5700"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830"/>
    <xf numFmtId="49" fontId="36" fillId="0" borderId="4813"/>
    <xf numFmtId="237" fontId="35" fillId="0" borderId="5851">
      <alignment horizontal="right" vertical="center"/>
      <protection locked="0"/>
    </xf>
    <xf numFmtId="0" fontId="35" fillId="0" borderId="5839">
      <alignment vertical="center"/>
      <protection locked="0"/>
    </xf>
    <xf numFmtId="311" fontId="219" fillId="0" borderId="5798" applyBorder="0">
      <protection locked="0"/>
    </xf>
    <xf numFmtId="49" fontId="100" fillId="41" borderId="4793">
      <alignment horizontal="center"/>
    </xf>
    <xf numFmtId="235" fontId="35" fillId="0" borderId="5839">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851">
      <alignment horizontal="right" vertical="center"/>
      <protection locked="0"/>
    </xf>
    <xf numFmtId="236" fontId="35" fillId="0" borderId="5851">
      <alignment horizontal="right" vertical="center"/>
      <protection locked="0"/>
    </xf>
    <xf numFmtId="10" fontId="3" fillId="57" borderId="4793"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839">
      <alignment horizontal="right" vertical="center"/>
      <protection locked="0"/>
    </xf>
    <xf numFmtId="237" fontId="35" fillId="0" borderId="5839">
      <alignment horizontal="right" vertical="center"/>
      <protection locked="0"/>
    </xf>
    <xf numFmtId="49" fontId="36" fillId="0" borderId="4813"/>
    <xf numFmtId="233" fontId="35" fillId="0" borderId="585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827">
      <alignment horizontal="center" vertical="center"/>
      <protection locked="0"/>
    </xf>
    <xf numFmtId="311" fontId="219" fillId="0" borderId="5798" applyBorder="0">
      <protection locked="0"/>
    </xf>
    <xf numFmtId="0" fontId="59" fillId="74" borderId="4820">
      <alignment horizontal="left" vertical="center" wrapText="1"/>
    </xf>
    <xf numFmtId="274" fontId="35" fillId="0" borderId="5842"/>
    <xf numFmtId="4" fontId="27" fillId="19" borderId="5808" applyNumberFormat="0" applyProtection="0">
      <alignment horizontal="left" vertical="center" indent="1"/>
    </xf>
    <xf numFmtId="274" fontId="35" fillId="0" borderId="5842"/>
    <xf numFmtId="323" fontId="3" fillId="23" borderId="5835" applyFill="0" applyBorder="0" applyAlignment="0">
      <alignment horizontal="centerContinuous"/>
    </xf>
    <xf numFmtId="232" fontId="35" fillId="0" borderId="5839">
      <alignment horizontal="right" vertical="center"/>
      <protection locked="0"/>
    </xf>
    <xf numFmtId="0" fontId="56" fillId="31" borderId="4791" applyNumberFormat="0" applyFont="0" applyAlignment="0" applyProtection="0"/>
    <xf numFmtId="0" fontId="148" fillId="0" borderId="5848"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825" applyFill="0"/>
    <xf numFmtId="246" fontId="48" fillId="0" borderId="4799"/>
    <xf numFmtId="250" fontId="48" fillId="0" borderId="4799"/>
    <xf numFmtId="261" fontId="48" fillId="0" borderId="4799"/>
    <xf numFmtId="234" fontId="35" fillId="0" borderId="5851">
      <alignment horizontal="right" vertical="center"/>
      <protection locked="0"/>
    </xf>
    <xf numFmtId="0" fontId="148" fillId="0" borderId="5800" applyNumberFormat="0" applyAlignment="0" applyProtection="0">
      <alignment horizontal="left" vertical="center"/>
    </xf>
    <xf numFmtId="323" fontId="3" fillId="23" borderId="5799" applyFill="0" applyBorder="0" applyAlignment="0">
      <alignment horizontal="centerContinuous"/>
    </xf>
    <xf numFmtId="233" fontId="35" fillId="0" borderId="5827">
      <alignment horizontal="center" vertical="center"/>
      <protection locked="0"/>
    </xf>
    <xf numFmtId="311" fontId="219" fillId="0" borderId="5834" applyBorder="0">
      <protection locked="0"/>
    </xf>
    <xf numFmtId="233" fontId="35" fillId="0" borderId="5839">
      <alignment horizontal="center" vertical="center"/>
      <protection locked="0"/>
    </xf>
    <xf numFmtId="202" fontId="115" fillId="18" borderId="4800">
      <alignment horizontal="right"/>
      <protection hidden="1"/>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0" fontId="35" fillId="0" borderId="5803">
      <alignment vertical="center"/>
      <protection locked="0"/>
    </xf>
    <xf numFmtId="232" fontId="35" fillId="0" borderId="5803">
      <alignment horizontal="right" vertical="center"/>
      <protection locked="0"/>
    </xf>
    <xf numFmtId="237" fontId="35" fillId="0" borderId="5803">
      <alignment horizontal="right" vertical="center"/>
      <protection locked="0"/>
    </xf>
    <xf numFmtId="233"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0" fontId="103" fillId="38" borderId="5804"/>
    <xf numFmtId="0" fontId="35" fillId="0" borderId="5851">
      <alignment vertical="center"/>
      <protection locked="0"/>
    </xf>
    <xf numFmtId="244" fontId="85" fillId="0" borderId="5805"/>
    <xf numFmtId="274" fontId="35" fillId="0" borderId="5806"/>
    <xf numFmtId="0" fontId="147" fillId="10" borderId="4793">
      <alignment horizontal="right"/>
    </xf>
    <xf numFmtId="0" fontId="85" fillId="0" borderId="5807"/>
    <xf numFmtId="311" fontId="219" fillId="0" borderId="5810" applyBorder="0">
      <protection locked="0"/>
    </xf>
    <xf numFmtId="1" fontId="3" fillId="1" borderId="5809">
      <protection locked="0"/>
    </xf>
    <xf numFmtId="172" fontId="55" fillId="9" borderId="4793">
      <alignment horizontal="right"/>
      <protection locked="0"/>
    </xf>
    <xf numFmtId="0" fontId="95" fillId="0" borderId="5814" applyNumberFormat="0" applyFill="0" applyAlignment="0" applyProtection="0"/>
    <xf numFmtId="232"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0" fontId="35" fillId="0" borderId="5815">
      <alignment vertical="center"/>
      <protection locked="0"/>
    </xf>
    <xf numFmtId="232" fontId="35" fillId="0" borderId="5815">
      <alignment horizontal="right" vertical="center"/>
      <protection locked="0"/>
    </xf>
    <xf numFmtId="237" fontId="35" fillId="0" borderId="5815">
      <alignment horizontal="right" vertical="center"/>
      <protection locked="0"/>
    </xf>
    <xf numFmtId="233"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0" fontId="103" fillId="38" borderId="5816"/>
    <xf numFmtId="244" fontId="85" fillId="0" borderId="5817"/>
    <xf numFmtId="274" fontId="35" fillId="0" borderId="5818"/>
    <xf numFmtId="0" fontId="85" fillId="0" borderId="5819"/>
    <xf numFmtId="237"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103" fillId="38" borderId="5852"/>
    <xf numFmtId="244" fontId="85" fillId="0" borderId="5853"/>
    <xf numFmtId="232" fontId="35" fillId="0" borderId="5851">
      <alignment horizontal="center" vertical="center"/>
      <protection locked="0"/>
    </xf>
    <xf numFmtId="235" fontId="35" fillId="0" borderId="5851">
      <alignment horizontal="center" vertical="center"/>
      <protection locked="0"/>
    </xf>
    <xf numFmtId="311" fontId="219" fillId="0" borderId="5810" applyBorder="0">
      <protection locked="0"/>
    </xf>
    <xf numFmtId="0" fontId="103" fillId="38" borderId="5852"/>
    <xf numFmtId="233" fontId="35" fillId="0" borderId="5839">
      <alignment horizontal="right" vertical="center"/>
      <protection locked="0"/>
    </xf>
    <xf numFmtId="235" fontId="35" fillId="0" borderId="5839">
      <alignment horizontal="right" vertical="center"/>
      <protection locked="0"/>
    </xf>
    <xf numFmtId="0" fontId="103" fillId="38" borderId="5840"/>
    <xf numFmtId="236" fontId="35" fillId="0" borderId="5827">
      <alignment horizontal="right" vertical="center"/>
      <protection locked="0"/>
    </xf>
    <xf numFmtId="0" fontId="85" fillId="0" borderId="5843"/>
    <xf numFmtId="4" fontId="27" fillId="19" borderId="5820" applyNumberFormat="0" applyProtection="0">
      <alignment horizontal="left" vertical="center" indent="1"/>
    </xf>
    <xf numFmtId="234" fontId="35" fillId="0" borderId="5839">
      <alignment horizontal="center" vertical="center"/>
      <protection locked="0"/>
    </xf>
    <xf numFmtId="0" fontId="35" fillId="0" borderId="5839">
      <alignment vertical="center"/>
      <protection locked="0"/>
    </xf>
    <xf numFmtId="244" fontId="85" fillId="0" borderId="5853"/>
    <xf numFmtId="233" fontId="35" fillId="0" borderId="5839">
      <alignment horizontal="right" vertical="center"/>
      <protection locked="0"/>
    </xf>
    <xf numFmtId="15" fontId="35" fillId="0" borderId="5839">
      <alignment horizontal="center" vertical="center"/>
      <protection locked="0"/>
    </xf>
    <xf numFmtId="0" fontId="95" fillId="0" borderId="5814" applyNumberFormat="0" applyFill="0" applyAlignment="0" applyProtection="0"/>
    <xf numFmtId="232"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0" fontId="35" fillId="0" borderId="5815">
      <alignment vertical="center"/>
      <protection locked="0"/>
    </xf>
    <xf numFmtId="232" fontId="35" fillId="0" borderId="5815">
      <alignment horizontal="right" vertical="center"/>
      <protection locked="0"/>
    </xf>
    <xf numFmtId="237" fontId="35" fillId="0" borderId="5815">
      <alignment horizontal="right" vertical="center"/>
      <protection locked="0"/>
    </xf>
    <xf numFmtId="233"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0" fontId="103" fillId="38" borderId="5816"/>
    <xf numFmtId="232" fontId="35" fillId="0" borderId="5851">
      <alignment horizontal="right" vertical="center"/>
      <protection locked="0"/>
    </xf>
    <xf numFmtId="274" fontId="35" fillId="0" borderId="5854"/>
    <xf numFmtId="274" fontId="35" fillId="0" borderId="5818"/>
    <xf numFmtId="0" fontId="85" fillId="0" borderId="5819"/>
    <xf numFmtId="0" fontId="148" fillId="0" borderId="5812" applyNumberFormat="0" applyAlignment="0" applyProtection="0">
      <alignment horizontal="left" vertical="center"/>
    </xf>
    <xf numFmtId="323" fontId="3" fillId="23" borderId="5811" applyFill="0" applyBorder="0" applyAlignment="0">
      <alignment horizontal="centerContinuous"/>
    </xf>
    <xf numFmtId="311" fontId="219" fillId="0" borderId="5810" applyBorder="0">
      <protection locked="0"/>
    </xf>
    <xf numFmtId="0" fontId="85" fillId="0" borderId="5855"/>
    <xf numFmtId="0" fontId="95" fillId="0" borderId="5850" applyNumberFormat="0" applyFill="0" applyAlignment="0" applyProtection="0"/>
    <xf numFmtId="237" fontId="35" fillId="0" borderId="5851">
      <alignment horizontal="right" vertical="center"/>
      <protection locked="0"/>
    </xf>
    <xf numFmtId="0" fontId="115" fillId="18" borderId="4800" applyProtection="0">
      <alignment horizontal="right"/>
      <protection locked="0"/>
    </xf>
    <xf numFmtId="311" fontId="219" fillId="0" borderId="5822" applyBorder="0">
      <protection locked="0"/>
    </xf>
    <xf numFmtId="0" fontId="59" fillId="74" borderId="4820">
      <alignment horizontal="left" vertical="center" wrapText="1"/>
    </xf>
    <xf numFmtId="244" fontId="85" fillId="0" borderId="5841"/>
    <xf numFmtId="234" fontId="35" fillId="0" borderId="5839">
      <alignment horizontal="center" vertical="center"/>
      <protection locked="0"/>
    </xf>
    <xf numFmtId="4" fontId="27" fillId="19" borderId="5832" applyNumberFormat="0" applyProtection="0">
      <alignment horizontal="left" vertical="center" indent="1"/>
    </xf>
    <xf numFmtId="0" fontId="95" fillId="0" borderId="585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40" fontId="26" fillId="0" borderId="5825" applyFill="0"/>
    <xf numFmtId="274" fontId="35" fillId="0" borderId="5830"/>
    <xf numFmtId="0" fontId="85" fillId="0" borderId="5831"/>
    <xf numFmtId="0" fontId="148" fillId="0" borderId="5824" applyNumberFormat="0" applyAlignment="0" applyProtection="0">
      <alignment horizontal="left" vertical="center"/>
    </xf>
    <xf numFmtId="323" fontId="3" fillId="23" borderId="5823" applyFill="0" applyBorder="0" applyAlignment="0">
      <alignment horizontal="centerContinuous"/>
    </xf>
    <xf numFmtId="311" fontId="219" fillId="0" borderId="5822" applyBorder="0">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44" fontId="85" fillId="0" borderId="5841"/>
    <xf numFmtId="274" fontId="35" fillId="0" borderId="5842"/>
    <xf numFmtId="0" fontId="85" fillId="0" borderId="5843"/>
    <xf numFmtId="0" fontId="148" fillId="0" borderId="5848" applyNumberFormat="0" applyAlignment="0" applyProtection="0">
      <alignment horizontal="left" vertical="center"/>
    </xf>
    <xf numFmtId="311" fontId="219" fillId="0" borderId="5846" applyBorder="0">
      <protection locked="0"/>
    </xf>
    <xf numFmtId="4" fontId="27" fillId="19" borderId="5856" applyNumberFormat="0" applyProtection="0">
      <alignment horizontal="left" vertical="center" indent="1"/>
    </xf>
    <xf numFmtId="311" fontId="219" fillId="0" borderId="5834" applyBorder="0">
      <protection locked="0"/>
    </xf>
    <xf numFmtId="274" fontId="35" fillId="0" borderId="5854"/>
    <xf numFmtId="232" fontId="35" fillId="0" borderId="5839">
      <alignment horizontal="right" vertical="center"/>
      <protection locked="0"/>
    </xf>
    <xf numFmtId="4" fontId="27" fillId="19" borderId="5844" applyNumberFormat="0" applyProtection="0">
      <alignment horizontal="left" vertical="center" indent="1"/>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40" fontId="26" fillId="0" borderId="5837" applyFill="0"/>
    <xf numFmtId="274" fontId="35" fillId="0" borderId="5842"/>
    <xf numFmtId="0" fontId="85" fillId="0" borderId="5843"/>
    <xf numFmtId="0" fontId="148" fillId="0" borderId="5836" applyNumberFormat="0" applyAlignment="0" applyProtection="0">
      <alignment horizontal="left" vertical="center"/>
    </xf>
    <xf numFmtId="323" fontId="3" fillId="23" borderId="5835" applyFill="0" applyBorder="0" applyAlignment="0">
      <alignment horizontal="centerContinuous"/>
    </xf>
    <xf numFmtId="311" fontId="219" fillId="0" borderId="5834" applyBorder="0">
      <protection locked="0"/>
    </xf>
    <xf numFmtId="0" fontId="35" fillId="0" borderId="4793" applyFill="0">
      <alignment horizontal="center" vertical="center"/>
    </xf>
    <xf numFmtId="4" fontId="27" fillId="19" borderId="5856" applyNumberFormat="0" applyProtection="0">
      <alignment horizontal="left" vertical="center" indent="1"/>
    </xf>
    <xf numFmtId="311" fontId="219" fillId="0" borderId="5834" applyBorder="0">
      <protection locked="0"/>
    </xf>
    <xf numFmtId="4" fontId="27" fillId="19" borderId="5844" applyNumberFormat="0" applyProtection="0">
      <alignment horizontal="left" vertical="center" indent="1"/>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74" fontId="35" fillId="0" borderId="5842"/>
    <xf numFmtId="0" fontId="85" fillId="0" borderId="5843"/>
    <xf numFmtId="10" fontId="3" fillId="64" borderId="4793" applyNumberFormat="0" applyBorder="0" applyAlignment="0" applyProtection="0"/>
    <xf numFmtId="311" fontId="219" fillId="0" borderId="5834" applyBorder="0">
      <protection locked="0"/>
    </xf>
    <xf numFmtId="274" fontId="35" fillId="0" borderId="5854"/>
    <xf numFmtId="311"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7"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74" fontId="35" fillId="0" borderId="5854"/>
    <xf numFmtId="0" fontId="85" fillId="0" borderId="5855"/>
    <xf numFmtId="0" fontId="148" fillId="0" borderId="5848" applyNumberFormat="0" applyAlignment="0" applyProtection="0">
      <alignment horizontal="left" vertical="center"/>
    </xf>
    <xf numFmtId="323" fontId="3" fillId="23" borderId="5847" applyFill="0" applyBorder="0" applyAlignment="0">
      <alignment horizontal="centerContinuous"/>
    </xf>
    <xf numFmtId="311" fontId="219" fillId="0" borderId="5846" applyBorder="0">
      <protection locked="0"/>
    </xf>
    <xf numFmtId="311"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7"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40" fontId="26" fillId="0" borderId="5849" applyFill="0"/>
    <xf numFmtId="274" fontId="35" fillId="0" borderId="5854"/>
    <xf numFmtId="0" fontId="85" fillId="0" borderId="5855"/>
    <xf numFmtId="0" fontId="148" fillId="0" borderId="5848" applyNumberFormat="0" applyAlignment="0" applyProtection="0">
      <alignment horizontal="left" vertical="center"/>
    </xf>
    <xf numFmtId="323" fontId="3" fillId="23" borderId="5847" applyFill="0" applyBorder="0" applyAlignment="0">
      <alignment horizontal="centerContinuous"/>
    </xf>
    <xf numFmtId="311" fontId="219" fillId="0" borderId="5846" applyBorder="0">
      <protection locked="0"/>
    </xf>
    <xf numFmtId="244" fontId="85" fillId="0" borderId="5877"/>
    <xf numFmtId="0" fontId="85" fillId="0" borderId="5879"/>
    <xf numFmtId="274" fontId="35" fillId="0" borderId="5878"/>
    <xf numFmtId="0" fontId="103" fillId="38" borderId="5876"/>
    <xf numFmtId="236" fontId="35" fillId="0" borderId="5875">
      <alignment horizontal="right" vertical="center"/>
      <protection locked="0"/>
    </xf>
    <xf numFmtId="234" fontId="35" fillId="0" borderId="5875">
      <alignment horizontal="right" vertical="center"/>
      <protection locked="0"/>
    </xf>
    <xf numFmtId="233" fontId="35" fillId="0" borderId="5875">
      <alignment horizontal="right" vertical="center"/>
      <protection locked="0"/>
    </xf>
    <xf numFmtId="237" fontId="35" fillId="0" borderId="5875">
      <alignment horizontal="right" vertical="center"/>
      <protection locked="0"/>
    </xf>
    <xf numFmtId="232" fontId="35" fillId="0" borderId="5875">
      <alignment horizontal="right" vertical="center"/>
      <protection locked="0"/>
    </xf>
    <xf numFmtId="0" fontId="35" fillId="0" borderId="5875">
      <alignment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232" fontId="35" fillId="0" borderId="5875">
      <alignment horizontal="center" vertical="center"/>
      <protection locked="0"/>
    </xf>
    <xf numFmtId="0" fontId="95" fillId="0" borderId="5874" applyNumberFormat="0" applyFill="0" applyAlignment="0" applyProtection="0"/>
    <xf numFmtId="311" fontId="219" fillId="0" borderId="5870" applyBorder="0">
      <protection locked="0"/>
    </xf>
    <xf numFmtId="4" fontId="27" fillId="19" borderId="5880" applyNumberFormat="0" applyProtection="0">
      <alignment horizontal="left" vertical="center" indent="1"/>
    </xf>
    <xf numFmtId="1" fontId="3" fillId="1" borderId="5869">
      <protection locked="0"/>
    </xf>
    <xf numFmtId="311" fontId="219" fillId="0" borderId="5870" applyBorder="0">
      <protection locked="0"/>
    </xf>
    <xf numFmtId="323" fontId="3" fillId="23" borderId="5871" applyFill="0" applyBorder="0" applyAlignment="0">
      <alignment horizontal="centerContinuous"/>
    </xf>
    <xf numFmtId="0" fontId="148" fillId="0" borderId="5872" applyNumberFormat="0" applyAlignment="0" applyProtection="0">
      <alignment horizontal="left" vertical="center"/>
    </xf>
    <xf numFmtId="0" fontId="85" fillId="0" borderId="5879"/>
    <xf numFmtId="274" fontId="35" fillId="0" borderId="5878"/>
    <xf numFmtId="240" fontId="26" fillId="0" borderId="5873" applyFill="0"/>
    <xf numFmtId="261" fontId="48" fillId="0" borderId="4799"/>
    <xf numFmtId="250" fontId="48" fillId="0" borderId="4799"/>
    <xf numFmtId="246" fontId="48" fillId="0" borderId="4799"/>
    <xf numFmtId="244" fontId="85" fillId="0" borderId="5877"/>
    <xf numFmtId="0" fontId="103" fillId="38" borderId="5876"/>
    <xf numFmtId="236" fontId="35" fillId="0" borderId="5875">
      <alignment horizontal="right" vertical="center"/>
      <protection locked="0"/>
    </xf>
    <xf numFmtId="235" fontId="35" fillId="0" borderId="5875">
      <alignment horizontal="right" vertical="center"/>
      <protection locked="0"/>
    </xf>
    <xf numFmtId="234" fontId="35" fillId="0" borderId="5875">
      <alignment horizontal="right" vertical="center"/>
      <protection locked="0"/>
    </xf>
    <xf numFmtId="233" fontId="35" fillId="0" borderId="5875">
      <alignment horizontal="right" vertical="center"/>
      <protection locked="0"/>
    </xf>
    <xf numFmtId="237" fontId="35" fillId="0" borderId="5875">
      <alignment horizontal="right" vertical="center"/>
      <protection locked="0"/>
    </xf>
    <xf numFmtId="232" fontId="35" fillId="0" borderId="5875">
      <alignment horizontal="right" vertical="center"/>
      <protection locked="0"/>
    </xf>
    <xf numFmtId="0" fontId="35" fillId="0" borderId="5875">
      <alignment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15" fontId="35" fillId="0" borderId="5875">
      <alignment horizontal="center" vertical="center"/>
      <protection locked="0"/>
    </xf>
    <xf numFmtId="232" fontId="35" fillId="0" borderId="5875">
      <alignment horizontal="center" vertical="center"/>
      <protection locked="0"/>
    </xf>
    <xf numFmtId="0" fontId="95" fillId="0" borderId="5874" applyNumberFormat="0" applyFill="0" applyAlignment="0" applyProtection="0"/>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0" fontId="103" fillId="38" borderId="5864"/>
    <xf numFmtId="244" fontId="85" fillId="0" borderId="5865"/>
    <xf numFmtId="246" fontId="48" fillId="0" borderId="4799"/>
    <xf numFmtId="250" fontId="48" fillId="0" borderId="4799"/>
    <xf numFmtId="261" fontId="48" fillId="0" borderId="4799"/>
    <xf numFmtId="240" fontId="26" fillId="0" borderId="5861" applyFill="0"/>
    <xf numFmtId="274" fontId="35" fillId="0" borderId="5866"/>
    <xf numFmtId="0" fontId="85" fillId="0" borderId="5867"/>
    <xf numFmtId="0" fontId="148" fillId="0" borderId="5860" applyNumberFormat="0" applyAlignment="0" applyProtection="0">
      <alignment horizontal="left" vertical="center"/>
    </xf>
    <xf numFmtId="323" fontId="3" fillId="23" borderId="5859" applyFill="0" applyBorder="0" applyAlignment="0">
      <alignment horizontal="centerContinuous"/>
    </xf>
    <xf numFmtId="311" fontId="219" fillId="0" borderId="5858" applyBorder="0">
      <protection locked="0"/>
    </xf>
    <xf numFmtId="1" fontId="3" fillId="1" borderId="5857">
      <protection locked="0"/>
    </xf>
    <xf numFmtId="235" fontId="35" fillId="0" borderId="5875">
      <alignment horizontal="right" vertical="center"/>
      <protection locked="0"/>
    </xf>
    <xf numFmtId="4" fontId="27" fillId="19" borderId="5868" applyNumberFormat="0" applyProtection="0">
      <alignment horizontal="left" vertical="center" indent="1"/>
    </xf>
    <xf numFmtId="311" fontId="219" fillId="0" borderId="5858" applyBorder="0">
      <protection locked="0"/>
    </xf>
    <xf numFmtId="1" fontId="3" fillId="1" borderId="5857">
      <protection locked="0"/>
    </xf>
    <xf numFmtId="3" fontId="79" fillId="10" borderId="4494" applyFont="0" applyAlignment="0" applyProtection="0"/>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0" fontId="103" fillId="38" borderId="5864"/>
    <xf numFmtId="244" fontId="85" fillId="0" borderId="5865"/>
    <xf numFmtId="49" fontId="100" fillId="47" borderId="4494">
      <alignment horizontal="center"/>
    </xf>
    <xf numFmtId="0" fontId="118" fillId="21" borderId="4494"/>
    <xf numFmtId="274" fontId="35" fillId="0" borderId="5866"/>
    <xf numFmtId="0" fontId="85" fillId="0" borderId="5867"/>
    <xf numFmtId="172" fontId="55" fillId="9" borderId="4494">
      <alignment horizontal="right"/>
      <protection locked="0"/>
    </xf>
    <xf numFmtId="185" fontId="47" fillId="57" borderId="4494" applyFont="0" applyFill="0" applyBorder="0" applyAlignment="0" applyProtection="0">
      <protection locked="0"/>
    </xf>
    <xf numFmtId="168" fontId="3" fillId="8" borderId="4494" applyNumberFormat="0" applyFont="0" applyBorder="0" applyAlignment="0" applyProtection="0"/>
    <xf numFmtId="0" fontId="110" fillId="43" borderId="4494" applyNumberFormat="0" applyFont="0" applyAlignment="0" applyProtection="0"/>
    <xf numFmtId="0" fontId="63" fillId="0" borderId="4494">
      <alignment horizontal="centerContinuous"/>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9" fontId="36" fillId="71" borderId="4494" applyProtection="0">
      <alignment horizontal="right"/>
      <protection locked="0"/>
    </xf>
    <xf numFmtId="311" fontId="219" fillId="0" borderId="5858" applyBorder="0">
      <protection locked="0"/>
    </xf>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49" fontId="253" fillId="47" borderId="4494">
      <alignment horizontal="center"/>
    </xf>
    <xf numFmtId="15" fontId="35" fillId="0" borderId="5875">
      <alignment horizontal="center" vertical="center"/>
      <protection locked="0"/>
    </xf>
    <xf numFmtId="175" fontId="43" fillId="0" borderId="4494" applyBorder="0"/>
    <xf numFmtId="175" fontId="46" fillId="0" borderId="4494"/>
    <xf numFmtId="4" fontId="27" fillId="19" borderId="5868" applyNumberFormat="0" applyProtection="0">
      <alignment horizontal="left" vertical="center" indent="1"/>
    </xf>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49" fontId="100" fillId="41" borderId="4494">
      <alignment horizontal="center"/>
    </xf>
    <xf numFmtId="0" fontId="103" fillId="38" borderId="5864"/>
    <xf numFmtId="0" fontId="104" fillId="43" borderId="4494" applyProtection="0"/>
    <xf numFmtId="240" fontId="26" fillId="0" borderId="5813" applyFill="0"/>
    <xf numFmtId="274" fontId="35" fillId="0" borderId="5866"/>
    <xf numFmtId="0" fontId="147" fillId="10" borderId="4494">
      <alignment horizontal="right"/>
    </xf>
    <xf numFmtId="10" fontId="3" fillId="57" borderId="4494" applyNumberFormat="0" applyFont="0" applyBorder="0" applyAlignment="0" applyProtection="0">
      <protection locked="0"/>
    </xf>
    <xf numFmtId="309" fontId="156" fillId="6" borderId="4494"/>
    <xf numFmtId="0" fontId="85" fillId="0" borderId="5867"/>
    <xf numFmtId="0" fontId="148" fillId="0" borderId="5860" applyNumberFormat="0" applyAlignment="0" applyProtection="0">
      <alignment horizontal="left" vertical="center"/>
    </xf>
    <xf numFmtId="323" fontId="3" fillId="23" borderId="5859" applyFill="0" applyBorder="0" applyAlignment="0">
      <alignment horizontal="centerContinuous"/>
    </xf>
    <xf numFmtId="311" fontId="219" fillId="0" borderId="5858" applyBorder="0">
      <protection locked="0"/>
    </xf>
    <xf numFmtId="311" fontId="219" fillId="0" borderId="5870" applyBorder="0">
      <protection locked="0"/>
    </xf>
    <xf numFmtId="4" fontId="27" fillId="19" borderId="5880" applyNumberFormat="0" applyProtection="0">
      <alignment horizontal="left" vertical="center" indent="1"/>
    </xf>
    <xf numFmtId="0" fontId="95" fillId="0" borderId="5874" applyNumberFormat="0" applyFill="0" applyAlignment="0" applyProtection="0"/>
    <xf numFmtId="232" fontId="35" fillId="0" borderId="5875">
      <alignment horizontal="center" vertical="center"/>
      <protection locked="0"/>
    </xf>
    <xf numFmtId="15" fontId="35" fillId="0" borderId="5875">
      <alignment horizontal="center" vertical="center"/>
      <protection locked="0"/>
    </xf>
    <xf numFmtId="233" fontId="35" fillId="0" borderId="5875">
      <alignment horizontal="center" vertical="center"/>
      <protection locked="0"/>
    </xf>
    <xf numFmtId="234" fontId="35" fillId="0" borderId="5875">
      <alignment horizontal="center" vertical="center"/>
      <protection locked="0"/>
    </xf>
    <xf numFmtId="235" fontId="35" fillId="0" borderId="5875">
      <alignment horizontal="center" vertical="center"/>
      <protection locked="0"/>
    </xf>
    <xf numFmtId="236" fontId="35" fillId="0" borderId="5875">
      <alignment horizontal="center" vertical="center"/>
      <protection locked="0"/>
    </xf>
    <xf numFmtId="0" fontId="35" fillId="0" borderId="5875">
      <alignment vertical="center"/>
      <protection locked="0"/>
    </xf>
    <xf numFmtId="232" fontId="35" fillId="0" borderId="5875">
      <alignment horizontal="right" vertical="center"/>
      <protection locked="0"/>
    </xf>
    <xf numFmtId="237" fontId="35" fillId="0" borderId="5875">
      <alignment horizontal="right" vertical="center"/>
      <protection locked="0"/>
    </xf>
    <xf numFmtId="233" fontId="35" fillId="0" borderId="5875">
      <alignment horizontal="right" vertical="center"/>
      <protection locked="0"/>
    </xf>
    <xf numFmtId="234" fontId="35" fillId="0" borderId="5875">
      <alignment horizontal="right" vertical="center"/>
      <protection locked="0"/>
    </xf>
    <xf numFmtId="235" fontId="35" fillId="0" borderId="5875">
      <alignment horizontal="right" vertical="center"/>
      <protection locked="0"/>
    </xf>
    <xf numFmtId="236" fontId="35" fillId="0" borderId="5875">
      <alignment horizontal="right" vertical="center"/>
      <protection locked="0"/>
    </xf>
    <xf numFmtId="0" fontId="103" fillId="38" borderId="5876"/>
    <xf numFmtId="240" fontId="26" fillId="0" borderId="5561" applyFill="0"/>
    <xf numFmtId="274" fontId="35" fillId="0" borderId="5878"/>
    <xf numFmtId="0" fontId="85" fillId="0" borderId="5879"/>
    <xf numFmtId="0" fontId="148" fillId="0" borderId="5872" applyNumberFormat="0" applyAlignment="0" applyProtection="0">
      <alignment horizontal="left" vertical="center"/>
    </xf>
    <xf numFmtId="323" fontId="3" fillId="23" borderId="5871" applyFill="0" applyBorder="0" applyAlignment="0">
      <alignment horizontal="centerContinuous"/>
    </xf>
    <xf numFmtId="311" fontId="219" fillId="0" borderId="5870" applyBorder="0">
      <protection locked="0"/>
    </xf>
    <xf numFmtId="0" fontId="256" fillId="0" borderId="0"/>
    <xf numFmtId="9" fontId="256" fillId="0" borderId="0" applyFont="0" applyFill="0" applyBorder="0" applyAlignment="0" applyProtection="0"/>
    <xf numFmtId="43" fontId="256" fillId="0" borderId="0" applyFont="0" applyFill="0" applyBorder="0" applyAlignment="0" applyProtection="0"/>
    <xf numFmtId="334" fontId="62" fillId="0" borderId="0"/>
    <xf numFmtId="335" fontId="3" fillId="0" borderId="0"/>
    <xf numFmtId="0" fontId="3" fillId="0" borderId="0"/>
    <xf numFmtId="0" fontId="3" fillId="0" borderId="0"/>
    <xf numFmtId="0" fontId="3" fillId="0" borderId="0"/>
    <xf numFmtId="336" fontId="3" fillId="0" borderId="0"/>
    <xf numFmtId="334" fontId="3" fillId="0" borderId="0"/>
    <xf numFmtId="336" fontId="3" fillId="0" borderId="0"/>
    <xf numFmtId="336" fontId="3" fillId="0" borderId="0"/>
    <xf numFmtId="336" fontId="64" fillId="0" borderId="0"/>
    <xf numFmtId="336" fontId="3" fillId="0" borderId="0"/>
    <xf numFmtId="0" fontId="261" fillId="0" borderId="0"/>
    <xf numFmtId="336" fontId="261" fillId="0" borderId="0"/>
    <xf numFmtId="337" fontId="262" fillId="0" borderId="0" applyProtection="0">
      <alignment horizontal="left"/>
    </xf>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5" fontId="36" fillId="0" borderId="0" applyFont="0" applyFill="0" applyBorder="0" applyAlignment="0" applyProtection="0"/>
    <xf numFmtId="338" fontId="36" fillId="0" borderId="0" applyFont="0" applyFill="0" applyBorder="0" applyAlignment="0" applyProtection="0"/>
    <xf numFmtId="8" fontId="62" fillId="0" borderId="0" applyFont="0" applyFill="0" applyBorder="0" applyAlignment="0" applyProtection="0"/>
    <xf numFmtId="339" fontId="63" fillId="0" borderId="0" applyFont="0" applyFill="0" applyBorder="0" applyAlignment="0" applyProtection="0"/>
    <xf numFmtId="336" fontId="263" fillId="0" borderId="0">
      <alignment horizontal="right"/>
    </xf>
    <xf numFmtId="336" fontId="263" fillId="0" borderId="0">
      <alignment horizontal="right"/>
    </xf>
    <xf numFmtId="0" fontId="263" fillId="9" borderId="0"/>
    <xf numFmtId="336" fontId="263" fillId="9" borderId="0"/>
    <xf numFmtId="0" fontId="264" fillId="9" borderId="0"/>
    <xf numFmtId="336" fontId="264" fillId="9" borderId="0"/>
    <xf numFmtId="336" fontId="264" fillId="9" borderId="0"/>
    <xf numFmtId="0" fontId="264" fillId="9" borderId="0"/>
    <xf numFmtId="0" fontId="264" fillId="9" borderId="0"/>
    <xf numFmtId="336" fontId="264" fillId="9" borderId="0"/>
    <xf numFmtId="336" fontId="264" fillId="9" borderId="0"/>
    <xf numFmtId="0" fontId="264" fillId="9" borderId="0">
      <alignment horizontal="right"/>
    </xf>
    <xf numFmtId="336" fontId="264" fillId="9" borderId="0">
      <alignment horizontal="right"/>
    </xf>
    <xf numFmtId="336" fontId="264" fillId="9" borderId="0">
      <alignment horizontal="right"/>
    </xf>
    <xf numFmtId="334" fontId="3" fillId="0" borderId="0"/>
    <xf numFmtId="334" fontId="3" fillId="0" borderId="0"/>
    <xf numFmtId="334" fontId="3" fillId="0" borderId="0"/>
    <xf numFmtId="334" fontId="62" fillId="0" borderId="0"/>
    <xf numFmtId="334" fontId="3" fillId="0" borderId="0"/>
    <xf numFmtId="334" fontId="62" fillId="0" borderId="0"/>
    <xf numFmtId="334" fontId="3" fillId="0" borderId="0"/>
    <xf numFmtId="334" fontId="62" fillId="0" borderId="0"/>
    <xf numFmtId="334" fontId="3" fillId="0" borderId="0"/>
    <xf numFmtId="334" fontId="62" fillId="0" borderId="0"/>
    <xf numFmtId="334" fontId="62" fillId="0" borderId="0"/>
    <xf numFmtId="334" fontId="62" fillId="0" borderId="0"/>
    <xf numFmtId="334" fontId="62" fillId="0" borderId="0"/>
    <xf numFmtId="334" fontId="62" fillId="0" borderId="0"/>
    <xf numFmtId="336" fontId="3" fillId="0" borderId="0"/>
    <xf numFmtId="336" fontId="3" fillId="0" borderId="0"/>
    <xf numFmtId="336" fontId="62" fillId="0" borderId="0"/>
    <xf numFmtId="336" fontId="3" fillId="0" borderId="0"/>
    <xf numFmtId="336" fontId="3" fillId="0" borderId="0"/>
    <xf numFmtId="336" fontId="3" fillId="0" borderId="0"/>
    <xf numFmtId="336" fontId="3" fillId="0" borderId="0"/>
    <xf numFmtId="336" fontId="62" fillId="0" borderId="0"/>
    <xf numFmtId="336" fontId="3" fillId="0" borderId="0"/>
    <xf numFmtId="334" fontId="62" fillId="0" borderId="0"/>
    <xf numFmtId="334" fontId="62" fillId="0" borderId="0"/>
    <xf numFmtId="334" fontId="3" fillId="0" borderId="0"/>
    <xf numFmtId="0" fontId="3" fillId="0" borderId="0"/>
    <xf numFmtId="0" fontId="3" fillId="0" borderId="0"/>
    <xf numFmtId="0" fontId="3" fillId="0" borderId="0"/>
    <xf numFmtId="0" fontId="3" fillId="0" borderId="0"/>
    <xf numFmtId="0" fontId="3" fillId="0" borderId="0"/>
    <xf numFmtId="336" fontId="62" fillId="0" borderId="0"/>
    <xf numFmtId="336" fontId="62" fillId="0" borderId="0"/>
    <xf numFmtId="334" fontId="3" fillId="0" borderId="0"/>
    <xf numFmtId="336" fontId="3" fillId="0" borderId="0"/>
    <xf numFmtId="336" fontId="3" fillId="0" borderId="0"/>
    <xf numFmtId="336" fontId="3" fillId="0" borderId="0"/>
    <xf numFmtId="334" fontId="3" fillId="0" borderId="0"/>
    <xf numFmtId="336" fontId="3" fillId="0" borderId="0"/>
    <xf numFmtId="336"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0" fontId="3" fillId="0" borderId="0"/>
    <xf numFmtId="0" fontId="3" fillId="0" borderId="0"/>
    <xf numFmtId="0" fontId="3" fillId="0" borderId="0"/>
    <xf numFmtId="334" fontId="3" fillId="0" borderId="0"/>
    <xf numFmtId="334" fontId="3" fillId="0" borderId="0"/>
    <xf numFmtId="334" fontId="3" fillId="0" borderId="0"/>
    <xf numFmtId="0"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0" fontId="3" fillId="0" borderId="0"/>
    <xf numFmtId="0" fontId="3" fillId="0" borderId="0"/>
    <xf numFmtId="0" fontId="3" fillId="0" borderId="0"/>
    <xf numFmtId="334"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62" fillId="0" borderId="0"/>
    <xf numFmtId="336" fontId="3" fillId="0" borderId="0"/>
    <xf numFmtId="336" fontId="3" fillId="0" borderId="0"/>
    <xf numFmtId="336" fontId="3" fillId="0" borderId="0"/>
    <xf numFmtId="336"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62" fillId="0" borderId="0"/>
    <xf numFmtId="336" fontId="3" fillId="0" borderId="0"/>
    <xf numFmtId="336" fontId="3" fillId="0" borderId="0"/>
    <xf numFmtId="336" fontId="3"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334" fontId="62"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4" fontId="3" fillId="0" borderId="0"/>
    <xf numFmtId="334" fontId="62" fillId="0" borderId="0"/>
    <xf numFmtId="334"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56"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4"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0" fontId="3" fillId="0" borderId="0"/>
    <xf numFmtId="0" fontId="3" fillId="0" borderId="0"/>
    <xf numFmtId="0" fontId="30"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4" fontId="3" fillId="0" borderId="0"/>
    <xf numFmtId="0" fontId="3" fillId="0" borderId="0"/>
    <xf numFmtId="0" fontId="3" fillId="0" borderId="0"/>
    <xf numFmtId="0" fontId="3" fillId="0" borderId="0"/>
    <xf numFmtId="334" fontId="3" fillId="0" borderId="0"/>
    <xf numFmtId="336" fontId="3" fillId="0" borderId="0"/>
    <xf numFmtId="336" fontId="3" fillId="0" borderId="0"/>
    <xf numFmtId="336" fontId="3" fillId="0" borderId="0"/>
    <xf numFmtId="336" fontId="3"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0" fontId="3" fillId="0" borderId="0"/>
    <xf numFmtId="336" fontId="3" fillId="0" borderId="0"/>
    <xf numFmtId="336" fontId="3" fillId="0" borderId="0"/>
    <xf numFmtId="336" fontId="62" fillId="0" borderId="0"/>
    <xf numFmtId="336" fontId="3" fillId="0" borderId="0"/>
    <xf numFmtId="336" fontId="3" fillId="0" borderId="0"/>
    <xf numFmtId="334" fontId="62" fillId="0" borderId="0"/>
    <xf numFmtId="334" fontId="62" fillId="0" borderId="0"/>
    <xf numFmtId="334" fontId="62" fillId="0" borderId="0"/>
    <xf numFmtId="0" fontId="62" fillId="0" borderId="0"/>
    <xf numFmtId="0" fontId="3" fillId="0" borderId="0"/>
    <xf numFmtId="336" fontId="56" fillId="0" borderId="0"/>
    <xf numFmtId="336" fontId="56" fillId="0" borderId="0"/>
    <xf numFmtId="336" fontId="56" fillId="0" borderId="0"/>
    <xf numFmtId="336" fontId="56" fillId="0" borderId="0"/>
    <xf numFmtId="0"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4" fontId="3" fillId="0" borderId="0"/>
    <xf numFmtId="334" fontId="3" fillId="0" borderId="0"/>
    <xf numFmtId="334" fontId="3" fillId="0" borderId="0"/>
    <xf numFmtId="334" fontId="3" fillId="0" borderId="0"/>
    <xf numFmtId="334"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0" fontId="62" fillId="0" borderId="0"/>
    <xf numFmtId="334" fontId="62" fillId="0" borderId="0"/>
    <xf numFmtId="0" fontId="62" fillId="0" borderId="0"/>
    <xf numFmtId="336" fontId="3" fillId="0" borderId="0"/>
    <xf numFmtId="336" fontId="3" fillId="0" borderId="0"/>
    <xf numFmtId="336" fontId="69"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0" fontId="3" fillId="0" borderId="0"/>
    <xf numFmtId="0" fontId="3" fillId="0" borderId="0"/>
    <xf numFmtId="336" fontId="56" fillId="0" borderId="0"/>
    <xf numFmtId="336" fontId="69"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62" fillId="0" borderId="0"/>
    <xf numFmtId="336" fontId="3" fillId="0" borderId="0"/>
    <xf numFmtId="336" fontId="3" fillId="0" borderId="0"/>
    <xf numFmtId="336" fontId="69" fillId="0" borderId="0"/>
    <xf numFmtId="336" fontId="69"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4" fontId="62" fillId="0" borderId="0"/>
    <xf numFmtId="334" fontId="3" fillId="0" borderId="0"/>
    <xf numFmtId="334" fontId="3" fillId="0" borderId="0"/>
    <xf numFmtId="334" fontId="3" fillId="0" borderId="0"/>
    <xf numFmtId="334" fontId="3" fillId="0" borderId="0"/>
    <xf numFmtId="334" fontId="3" fillId="0" borderId="0"/>
    <xf numFmtId="334" fontId="3" fillId="0" borderId="0"/>
    <xf numFmtId="336" fontId="92" fillId="8" borderId="10" applyNumberFormat="0" applyProtection="0">
      <alignment horizontal="left" vertical="center"/>
    </xf>
    <xf numFmtId="336" fontId="35" fillId="0" borderId="1987" applyNumberFormat="0" applyProtection="0">
      <alignment horizontal="center" vertical="center"/>
    </xf>
    <xf numFmtId="336" fontId="35" fillId="0" borderId="1987" applyProtection="0">
      <alignment horizontal="left" vertical="center" wrapText="1"/>
    </xf>
    <xf numFmtId="336" fontId="35" fillId="0" borderId="1987">
      <alignment horizontal="left" vertical="center" wrapText="1"/>
    </xf>
    <xf numFmtId="336" fontId="35" fillId="0" borderId="1987">
      <alignment horizontal="center" vertical="center"/>
    </xf>
    <xf numFmtId="336" fontId="35" fillId="0" borderId="1987">
      <alignment horizontal="center" vertical="center"/>
    </xf>
    <xf numFmtId="326" fontId="35" fillId="0" borderId="1987">
      <alignment horizontal="right" vertical="center"/>
    </xf>
    <xf numFmtId="326" fontId="35" fillId="0" borderId="1987">
      <alignment horizontal="right" vertical="center"/>
    </xf>
    <xf numFmtId="326" fontId="92" fillId="0" borderId="1987" applyProtection="0">
      <alignment horizontal="right" vertical="center"/>
    </xf>
    <xf numFmtId="0" fontId="36" fillId="0" borderId="0" applyFont="0" applyFill="0" applyBorder="0" applyAlignment="0"/>
    <xf numFmtId="336" fontId="36" fillId="0" borderId="0" applyFont="0" applyFill="0" applyBorder="0" applyAlignment="0"/>
    <xf numFmtId="336" fontId="36" fillId="0" borderId="0" applyFont="0" applyFill="0" applyBorder="0" applyAlignment="0"/>
    <xf numFmtId="336" fontId="3" fillId="0" borderId="0"/>
    <xf numFmtId="220" fontId="265" fillId="0" borderId="0" applyFont="0" applyFill="0" applyBorder="0" applyAlignment="0" applyProtection="0"/>
    <xf numFmtId="336" fontId="196" fillId="0" borderId="0" applyNumberFormat="0" applyFill="0" applyBorder="0" applyAlignment="0" applyProtection="0">
      <alignment vertical="top"/>
      <protection locked="0"/>
    </xf>
    <xf numFmtId="340" fontId="3" fillId="0" borderId="0" applyFont="0" applyFill="0" applyBorder="0" applyAlignment="0" applyProtection="0"/>
    <xf numFmtId="336" fontId="196" fillId="0" borderId="0" applyNumberFormat="0" applyFill="0" applyBorder="0" applyAlignment="0" applyProtection="0">
      <alignment vertical="top"/>
      <protection locked="0"/>
    </xf>
    <xf numFmtId="10" fontId="3" fillId="0" borderId="0" applyFont="0" applyFill="0" applyBorder="0" applyAlignment="0" applyProtection="0"/>
    <xf numFmtId="342" fontId="80" fillId="0" borderId="0" applyFont="0" applyFill="0" applyBorder="0" applyAlignment="0" applyProtection="0"/>
    <xf numFmtId="336" fontId="266" fillId="0" borderId="0"/>
    <xf numFmtId="334" fontId="3" fillId="0" borderId="0"/>
    <xf numFmtId="0" fontId="3" fillId="0" borderId="0"/>
    <xf numFmtId="0"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34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0" fontId="3" fillId="0" borderId="0"/>
    <xf numFmtId="343" fontId="3" fillId="0" borderId="0"/>
    <xf numFmtId="334" fontId="3" fillId="0" borderId="0"/>
    <xf numFmtId="344" fontId="3" fillId="0" borderId="0"/>
    <xf numFmtId="34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0" fontId="3" fillId="0" borderId="0"/>
    <xf numFmtId="343" fontId="3" fillId="0" borderId="0"/>
    <xf numFmtId="334" fontId="3" fillId="0" borderId="0"/>
    <xf numFmtId="344" fontId="3" fillId="0" borderId="0"/>
    <xf numFmtId="336"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267" fillId="0" borderId="0"/>
    <xf numFmtId="334" fontId="267" fillId="0" borderId="0"/>
    <xf numFmtId="343"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267" fillId="0" borderId="0"/>
    <xf numFmtId="334" fontId="3" fillId="0" borderId="0"/>
    <xf numFmtId="0" fontId="3" fillId="0" borderId="0"/>
    <xf numFmtId="334" fontId="267"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267" fillId="0" borderId="0"/>
    <xf numFmtId="334" fontId="267"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0" fontId="68"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334" fontId="3" fillId="0" borderId="0"/>
    <xf numFmtId="334" fontId="3" fillId="0" borderId="0"/>
    <xf numFmtId="334"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applyNumberFormat="0" applyFill="0" applyBorder="0" applyAlignment="0" applyProtection="0"/>
    <xf numFmtId="336" fontId="68" fillId="0" borderId="0"/>
    <xf numFmtId="336" fontId="3" fillId="0" borderId="0" applyNumberFormat="0" applyFill="0" applyBorder="0" applyAlignment="0" applyProtection="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0" fontId="3" fillId="0" borderId="0"/>
    <xf numFmtId="3" fontId="48"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336" fontId="69" fillId="0" borderId="0"/>
    <xf numFmtId="336" fontId="69" fillId="0" borderId="0"/>
    <xf numFmtId="336" fontId="68" fillId="0" borderId="0"/>
    <xf numFmtId="336" fontId="268" fillId="0" borderId="0" applyNumberFormat="0" applyAlignment="0" applyProtection="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 fontId="48" fillId="0" borderId="0"/>
    <xf numFmtId="336" fontId="69" fillId="0" borderId="0"/>
    <xf numFmtId="3" fontId="48"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6" fillId="0" borderId="0"/>
    <xf numFmtId="0" fontId="36" fillId="0" borderId="0"/>
    <xf numFmtId="334" fontId="68" fillId="0" borderId="0"/>
    <xf numFmtId="336" fontId="3" fillId="0" borderId="0"/>
    <xf numFmtId="336" fontId="3" fillId="0" borderId="0"/>
    <xf numFmtId="336" fontId="3" fillId="0" borderId="0"/>
    <xf numFmtId="336" fontId="3" fillId="0" borderId="0"/>
    <xf numFmtId="37" fontId="100" fillId="0" borderId="0" applyFill="0" applyBorder="0">
      <alignment horizontal="right"/>
    </xf>
    <xf numFmtId="0" fontId="62" fillId="0" borderId="0"/>
    <xf numFmtId="336" fontId="3"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0" fontId="62" fillId="0" borderId="0"/>
    <xf numFmtId="336" fontId="68" fillId="0" borderId="0"/>
    <xf numFmtId="336" fontId="77" fillId="0" borderId="0"/>
    <xf numFmtId="336" fontId="3" fillId="0" borderId="0"/>
    <xf numFmtId="336" fontId="3" fillId="0" borderId="0"/>
    <xf numFmtId="0" fontId="68" fillId="0" borderId="0"/>
    <xf numFmtId="3" fontId="48"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6" fontId="267" fillId="0" borderId="0"/>
    <xf numFmtId="0" fontId="68" fillId="0" borderId="0"/>
    <xf numFmtId="334" fontId="3"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7" fontId="100" fillId="0" borderId="0" applyFill="0" applyBorder="0">
      <alignment horizontal="right"/>
    </xf>
    <xf numFmtId="336" fontId="68" fillId="0" borderId="0"/>
    <xf numFmtId="0" fontId="76" fillId="0" borderId="0"/>
    <xf numFmtId="0" fontId="76" fillId="0" borderId="0"/>
    <xf numFmtId="0" fontId="76" fillId="0" borderId="0"/>
    <xf numFmtId="0"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45" fontId="3" fillId="0" borderId="0">
      <alignment horizontal="left" wrapText="1"/>
    </xf>
    <xf numFmtId="345" fontId="3" fillId="0" borderId="0">
      <alignment horizontal="left" wrapText="1"/>
    </xf>
    <xf numFmtId="37" fontId="100" fillId="0" borderId="0" applyFill="0" applyBorder="0">
      <alignment horizontal="right"/>
    </xf>
    <xf numFmtId="336" fontId="68" fillId="0" borderId="0"/>
    <xf numFmtId="37" fontId="100" fillId="0" borderId="0" applyFill="0" applyBorder="0">
      <alignment horizontal="right"/>
    </xf>
    <xf numFmtId="0" fontId="3" fillId="0" borderId="0"/>
    <xf numFmtId="0" fontId="3" fillId="0" borderId="0"/>
    <xf numFmtId="0" fontId="3" fillId="0" borderId="0"/>
    <xf numFmtId="0" fontId="3" fillId="0" borderId="0"/>
    <xf numFmtId="0" fontId="68" fillId="0" borderId="0"/>
    <xf numFmtId="0" fontId="68" fillId="0" borderId="0"/>
    <xf numFmtId="336" fontId="154" fillId="0" borderId="0"/>
    <xf numFmtId="3" fontId="48"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36" fontId="154" fillId="0" borderId="0"/>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0" fontId="62" fillId="0" borderId="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xf numFmtId="336" fontId="3" fillId="0" borderId="0"/>
    <xf numFmtId="334"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77" fillId="0" borderId="0"/>
    <xf numFmtId="334" fontId="3" fillId="0" borderId="0"/>
    <xf numFmtId="341" fontId="3" fillId="0" borderId="0" applyFont="0" applyFill="0" applyBorder="0" applyAlignment="0" applyProtection="0"/>
    <xf numFmtId="336" fontId="3" fillId="0" borderId="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154" fillId="0" borderId="0"/>
    <xf numFmtId="336" fontId="154" fillId="0" borderId="0"/>
    <xf numFmtId="336" fontId="154" fillId="0" borderId="0"/>
    <xf numFmtId="345" fontId="3" fillId="0" borderId="0">
      <alignment horizontal="left" wrapText="1"/>
    </xf>
    <xf numFmtId="336" fontId="154" fillId="0" borderId="0"/>
    <xf numFmtId="345" fontId="3" fillId="0" borderId="0">
      <alignment horizontal="left" wrapText="1"/>
    </xf>
    <xf numFmtId="341" fontId="3" fillId="0" borderId="0" applyFont="0" applyFill="0" applyBorder="0" applyAlignment="0" applyProtection="0"/>
    <xf numFmtId="334" fontId="3" fillId="0" borderId="0"/>
    <xf numFmtId="0" fontId="3" fillId="0" borderId="0"/>
    <xf numFmtId="0" fontId="3" fillId="0" borderId="0"/>
    <xf numFmtId="0" fontId="3" fillId="0" borderId="0"/>
    <xf numFmtId="334" fontId="3"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6" fontId="3" fillId="0" borderId="0" applyNumberFormat="0" applyFill="0" applyBorder="0" applyAlignment="0" applyProtection="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6" fontId="3" fillId="0" borderId="0"/>
    <xf numFmtId="0" fontId="3" fillId="0" borderId="0"/>
    <xf numFmtId="0" fontId="3" fillId="0" borderId="0"/>
    <xf numFmtId="0" fontId="3" fillId="0" borderId="0"/>
    <xf numFmtId="0" fontId="3" fillId="0" borderId="0"/>
    <xf numFmtId="37" fontId="100" fillId="0" borderId="0" applyFill="0" applyBorder="0">
      <alignment horizontal="right"/>
    </xf>
    <xf numFmtId="0" fontId="26" fillId="0" borderId="0"/>
    <xf numFmtId="336" fontId="3" fillId="0" borderId="0" applyNumberFormat="0" applyFill="0" applyBorder="0" applyAlignment="0" applyProtection="0"/>
    <xf numFmtId="336" fontId="268" fillId="0" borderId="0" applyNumberFormat="0" applyAlignment="0" applyProtection="0"/>
    <xf numFmtId="336" fontId="3" fillId="0" borderId="0"/>
    <xf numFmtId="336" fontId="3" fillId="0" borderId="0"/>
    <xf numFmtId="0" fontId="68" fillId="0" borderId="0"/>
    <xf numFmtId="37" fontId="100" fillId="0" borderId="0" applyFill="0" applyBorder="0">
      <alignment horizontal="right"/>
    </xf>
    <xf numFmtId="336" fontId="3" fillId="0" borderId="0" applyNumberFormat="0" applyFill="0" applyBorder="0" applyAlignment="0" applyProtection="0"/>
    <xf numFmtId="334" fontId="3"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0" fontId="3" fillId="0" borderId="0"/>
    <xf numFmtId="341" fontId="3" fillId="0" borderId="0" applyFont="0" applyFill="0" applyBorder="0" applyAlignment="0" applyProtection="0"/>
    <xf numFmtId="334" fontId="3" fillId="0" borderId="0"/>
    <xf numFmtId="336" fontId="3" fillId="0" borderId="0"/>
    <xf numFmtId="336" fontId="154"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334" fontId="62"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6" fontId="3" fillId="0" borderId="0"/>
    <xf numFmtId="336" fontId="68" fillId="0" borderId="0"/>
    <xf numFmtId="37" fontId="100" fillId="0" borderId="0" applyFill="0" applyBorder="0">
      <alignment horizontal="right"/>
    </xf>
    <xf numFmtId="336" fontId="3" fillId="0" borderId="0" applyNumberFormat="0" applyFill="0" applyBorder="0" applyAlignment="0" applyProtection="0"/>
    <xf numFmtId="336" fontId="154" fillId="0" borderId="0"/>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69" fillId="0" borderId="0"/>
    <xf numFmtId="336" fontId="3" fillId="0" borderId="0"/>
    <xf numFmtId="336" fontId="62" fillId="0" borderId="0" applyNumberFormat="0" applyFill="0" applyBorder="0" applyAlignment="0" applyProtection="0"/>
    <xf numFmtId="336" fontId="62" fillId="0" borderId="0" applyNumberFormat="0" applyFill="0" applyBorder="0" applyAlignment="0" applyProtection="0"/>
    <xf numFmtId="341" fontId="3" fillId="0" borderId="0" applyFont="0" applyFill="0" applyBorder="0" applyAlignment="0" applyProtection="0"/>
    <xf numFmtId="336" fontId="154" fillId="0" borderId="0"/>
    <xf numFmtId="336" fontId="154" fillId="0" borderId="0"/>
    <xf numFmtId="336" fontId="68" fillId="0" borderId="0"/>
    <xf numFmtId="334" fontId="62" fillId="0" borderId="0"/>
    <xf numFmtId="37" fontId="100" fillId="0" borderId="0" applyFill="0" applyBorder="0">
      <alignment horizontal="right"/>
    </xf>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 fontId="48" fillId="0" borderId="0"/>
    <xf numFmtId="336" fontId="3" fillId="0" borderId="0"/>
    <xf numFmtId="336" fontId="3" fillId="0" borderId="0"/>
    <xf numFmtId="336" fontId="77"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7" fontId="100" fillId="0" borderId="0" applyFill="0" applyBorder="0">
      <alignment horizontal="right"/>
    </xf>
    <xf numFmtId="0" fontId="68" fillId="0" borderId="0"/>
    <xf numFmtId="336" fontId="3" fillId="0" borderId="0" applyNumberFormat="0" applyFill="0" applyBorder="0" applyAlignment="0" applyProtection="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3" fillId="0" borderId="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70" fillId="0" borderId="0" applyFont="0" applyFill="0" applyBorder="0" applyAlignment="0" applyProtection="0"/>
    <xf numFmtId="0" fontId="62" fillId="0" borderId="0" applyNumberFormat="0" applyFill="0" applyBorder="0" applyAlignment="0" applyProtection="0"/>
    <xf numFmtId="0" fontId="62" fillId="0" borderId="0"/>
    <xf numFmtId="336" fontId="3" fillId="0" borderId="0"/>
    <xf numFmtId="342" fontId="80" fillId="0" borderId="0" applyFont="0" applyFill="0" applyBorder="0" applyAlignment="0" applyProtection="0"/>
    <xf numFmtId="346" fontId="80" fillId="0" borderId="0" applyFont="0" applyFill="0" applyBorder="0" applyAlignment="0" applyProtection="0"/>
    <xf numFmtId="0" fontId="62" fillId="0" borderId="0"/>
    <xf numFmtId="0" fontId="3" fillId="0" borderId="0"/>
    <xf numFmtId="336" fontId="62" fillId="0" borderId="0"/>
    <xf numFmtId="0" fontId="3" fillId="0" borderId="0" applyNumberFormat="0" applyFill="0" applyBorder="0" applyAlignment="0" applyProtection="0"/>
    <xf numFmtId="334" fontId="3" fillId="0" borderId="0"/>
    <xf numFmtId="343" fontId="62" fillId="0" borderId="0"/>
    <xf numFmtId="0" fontId="3" fillId="0" borderId="0"/>
    <xf numFmtId="0" fontId="62" fillId="0" borderId="0"/>
    <xf numFmtId="336" fontId="62" fillId="0" borderId="0"/>
    <xf numFmtId="187" fontId="36" fillId="0" borderId="0" applyFont="0" applyFill="0" applyBorder="0" applyAlignment="0" applyProtection="0"/>
    <xf numFmtId="347" fontId="62" fillId="0" borderId="0" applyFont="0" applyFill="0" applyBorder="0" applyAlignment="0" applyProtection="0"/>
    <xf numFmtId="219" fontId="63" fillId="0" borderId="0" applyFont="0" applyFill="0" applyBorder="0" applyAlignment="0" applyProtection="0"/>
    <xf numFmtId="348" fontId="271" fillId="0" borderId="0">
      <alignment horizontal="left"/>
    </xf>
    <xf numFmtId="181" fontId="35" fillId="0" borderId="0"/>
    <xf numFmtId="181" fontId="35" fillId="0" borderId="0"/>
    <xf numFmtId="181" fontId="35" fillId="0" borderId="0"/>
    <xf numFmtId="181" fontId="35" fillId="0" borderId="0"/>
    <xf numFmtId="181" fontId="35" fillId="0" borderId="0"/>
    <xf numFmtId="181" fontId="35" fillId="0" borderId="0"/>
    <xf numFmtId="181" fontId="35" fillId="0" borderId="0"/>
    <xf numFmtId="181" fontId="35" fillId="0" borderId="0"/>
    <xf numFmtId="9" fontId="272" fillId="0" borderId="0" applyFont="0" applyFill="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0"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0"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0"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0"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0"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0"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0"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0"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4" fontId="56" fillId="24"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30" fillId="24"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6" fontId="56" fillId="36"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4" fontId="56" fillId="25"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30" fillId="25"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6" fontId="56" fillId="34"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334" fontId="56" fillId="26"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30" fillId="26"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336" fontId="56" fillId="31"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4" fontId="56" fillId="2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30" fillId="2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6" fontId="56" fillId="7"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334" fontId="56" fillId="35"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30" fillId="35"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336" fontId="56" fillId="35"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4" fontId="56" fillId="33"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30" fillId="33"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6" fontId="56" fillId="31" borderId="0" applyNumberFormat="0" applyBorder="0" applyAlignment="0" applyProtection="0"/>
    <xf numFmtId="336" fontId="3" fillId="0" borderId="0"/>
    <xf numFmtId="336" fontId="196" fillId="0" borderId="0" applyNumberFormat="0" applyFill="0" applyBorder="0" applyAlignment="0" applyProtection="0">
      <alignment vertical="top"/>
      <protection locked="0"/>
    </xf>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0"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0"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0"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0"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9" fontId="256" fillId="0" borderId="0" applyFont="0" applyFill="0" applyBorder="0" applyAlignment="0" applyProtection="0"/>
    <xf numFmtId="0" fontId="3" fillId="0" borderId="0"/>
  </cellStyleXfs>
  <cellXfs count="659">
    <xf numFmtId="0" fontId="0" fillId="0" borderId="0" xfId="0"/>
    <xf numFmtId="0" fontId="4" fillId="3" borderId="3" xfId="2" applyFont="1" applyFill="1" applyBorder="1" applyAlignment="1" applyProtection="1"/>
    <xf numFmtId="0" fontId="5" fillId="3" borderId="0" xfId="0" applyFont="1" applyFill="1"/>
    <xf numFmtId="0" fontId="6" fillId="3" borderId="0" xfId="0" applyFont="1" applyFill="1"/>
    <xf numFmtId="3" fontId="5" fillId="3" borderId="0" xfId="0" applyNumberFormat="1" applyFont="1" applyFill="1"/>
    <xf numFmtId="3" fontId="6" fillId="3" borderId="0" xfId="0" applyNumberFormat="1" applyFont="1" applyFill="1"/>
    <xf numFmtId="0" fontId="6" fillId="0" borderId="0" xfId="0" applyFont="1"/>
    <xf numFmtId="3" fontId="6" fillId="0" borderId="0" xfId="0" applyNumberFormat="1" applyFont="1"/>
    <xf numFmtId="0" fontId="7" fillId="3" borderId="2" xfId="0" applyFont="1" applyFill="1" applyBorder="1"/>
    <xf numFmtId="0" fontId="11" fillId="2" borderId="0" xfId="0" applyFont="1" applyFill="1"/>
    <xf numFmtId="168" fontId="6" fillId="3" borderId="0" xfId="0" applyNumberFormat="1" applyFont="1" applyFill="1"/>
    <xf numFmtId="0" fontId="10" fillId="3" borderId="0" xfId="0" applyFont="1" applyFill="1"/>
    <xf numFmtId="0" fontId="8" fillId="3" borderId="0" xfId="0" applyFont="1" applyFill="1"/>
    <xf numFmtId="9" fontId="3" fillId="3" borderId="0" xfId="0" applyNumberFormat="1" applyFont="1" applyFill="1"/>
    <xf numFmtId="0" fontId="9" fillId="4" borderId="0" xfId="0" applyFont="1" applyFill="1"/>
    <xf numFmtId="0" fontId="14" fillId="4" borderId="0" xfId="0" applyFont="1" applyFill="1"/>
    <xf numFmtId="0" fontId="5" fillId="4" borderId="0" xfId="0" applyFont="1" applyFill="1"/>
    <xf numFmtId="0" fontId="6" fillId="3" borderId="0" xfId="0" applyFont="1" applyFill="1" applyAlignment="1">
      <alignment horizontal="center"/>
    </xf>
    <xf numFmtId="3" fontId="5" fillId="3" borderId="0" xfId="0" applyNumberFormat="1" applyFont="1" applyFill="1" applyAlignment="1">
      <alignment horizontal="center" vertical="center"/>
    </xf>
    <xf numFmtId="3" fontId="6" fillId="3" borderId="0" xfId="3" applyNumberFormat="1" applyFont="1" applyFill="1" applyAlignment="1">
      <alignment horizontal="center"/>
    </xf>
    <xf numFmtId="168" fontId="3" fillId="3" borderId="0" xfId="1" applyNumberFormat="1" applyFont="1" applyFill="1" applyAlignment="1">
      <alignment horizontal="center"/>
    </xf>
    <xf numFmtId="0" fontId="8" fillId="3" borderId="0" xfId="0" applyFont="1" applyFill="1" applyAlignment="1">
      <alignment vertical="center"/>
    </xf>
    <xf numFmtId="9" fontId="6" fillId="3" borderId="0" xfId="0" applyNumberFormat="1" applyFont="1" applyFill="1"/>
    <xf numFmtId="0" fontId="4" fillId="0" borderId="0" xfId="2" applyFont="1" applyAlignment="1" applyProtection="1"/>
    <xf numFmtId="0" fontId="5" fillId="0" borderId="0" xfId="0" applyFont="1"/>
    <xf numFmtId="0" fontId="7" fillId="0" borderId="0" xfId="0" applyFont="1" applyAlignment="1">
      <alignment horizontal="center" vertical="center"/>
    </xf>
    <xf numFmtId="3" fontId="5" fillId="0" borderId="0" xfId="0" applyNumberFormat="1" applyFont="1"/>
    <xf numFmtId="0" fontId="7" fillId="3" borderId="0" xfId="0" applyFont="1" applyFill="1"/>
    <xf numFmtId="0" fontId="11" fillId="3" borderId="0" xfId="0" applyFont="1" applyFill="1"/>
    <xf numFmtId="0" fontId="15" fillId="3" borderId="0" xfId="0" applyFont="1" applyFill="1"/>
    <xf numFmtId="168" fontId="6" fillId="3" borderId="0" xfId="0" applyNumberFormat="1" applyFont="1" applyFill="1" applyAlignment="1">
      <alignment horizontal="center"/>
    </xf>
    <xf numFmtId="0" fontId="6" fillId="0" borderId="0" xfId="0" applyFont="1" applyAlignment="1">
      <alignment horizontal="center"/>
    </xf>
    <xf numFmtId="9" fontId="3" fillId="0" borderId="0" xfId="0" applyNumberFormat="1" applyFont="1"/>
    <xf numFmtId="0" fontId="7" fillId="0" borderId="0" xfId="0" applyFont="1" applyAlignment="1">
      <alignment horizontal="center"/>
    </xf>
    <xf numFmtId="0" fontId="6" fillId="2" borderId="0" xfId="0" applyFont="1" applyFill="1" applyAlignment="1">
      <alignment horizontal="center"/>
    </xf>
    <xf numFmtId="3" fontId="5" fillId="3" borderId="0" xfId="0" applyNumberFormat="1" applyFont="1" applyFill="1" applyAlignment="1">
      <alignment horizontal="center"/>
    </xf>
    <xf numFmtId="9" fontId="6" fillId="0" borderId="0" xfId="0" applyNumberFormat="1" applyFont="1" applyAlignment="1">
      <alignment horizontal="center"/>
    </xf>
    <xf numFmtId="0" fontId="6" fillId="4" borderId="0" xfId="0" applyFont="1" applyFill="1"/>
    <xf numFmtId="3" fontId="6" fillId="3" borderId="0" xfId="0" applyNumberFormat="1" applyFont="1" applyFill="1" applyAlignment="1">
      <alignment horizontal="center"/>
    </xf>
    <xf numFmtId="169" fontId="6" fillId="3" borderId="0" xfId="0" applyNumberFormat="1" applyFont="1" applyFill="1" applyAlignment="1">
      <alignment horizontal="center" vertical="center"/>
    </xf>
    <xf numFmtId="168" fontId="10" fillId="3" borderId="0" xfId="0" applyNumberFormat="1" applyFont="1" applyFill="1"/>
    <xf numFmtId="168" fontId="7" fillId="3" borderId="0" xfId="0" applyNumberFormat="1" applyFont="1" applyFill="1"/>
    <xf numFmtId="3" fontId="8" fillId="3" borderId="0" xfId="0" applyNumberFormat="1" applyFont="1" applyFill="1"/>
    <xf numFmtId="168" fontId="8" fillId="3" borderId="0" xfId="1" applyNumberFormat="1" applyFont="1" applyFill="1" applyAlignment="1">
      <alignment horizontal="center"/>
    </xf>
    <xf numFmtId="3" fontId="10" fillId="3" borderId="0" xfId="0" applyNumberFormat="1" applyFont="1" applyFill="1"/>
    <xf numFmtId="3" fontId="10" fillId="3" borderId="0" xfId="0" applyNumberFormat="1" applyFont="1" applyFill="1" applyAlignment="1">
      <alignment horizontal="center"/>
    </xf>
    <xf numFmtId="168" fontId="10" fillId="3" borderId="0" xfId="1" applyNumberFormat="1" applyFont="1" applyFill="1" applyAlignment="1">
      <alignment horizontal="center"/>
    </xf>
    <xf numFmtId="4" fontId="6" fillId="3" borderId="0" xfId="0" applyNumberFormat="1" applyFont="1" applyFill="1" applyAlignment="1">
      <alignment horizontal="center"/>
    </xf>
    <xf numFmtId="168" fontId="17" fillId="3" borderId="0" xfId="0" applyNumberFormat="1" applyFont="1" applyFill="1" applyAlignment="1">
      <alignment horizontal="center" vertical="center"/>
    </xf>
    <xf numFmtId="168" fontId="15" fillId="3" borderId="0" xfId="0" applyNumberFormat="1" applyFont="1" applyFill="1"/>
    <xf numFmtId="0" fontId="18" fillId="3" borderId="0" xfId="0" applyFont="1" applyFill="1"/>
    <xf numFmtId="168" fontId="18" fillId="3" borderId="0" xfId="1" applyNumberFormat="1" applyFont="1" applyFill="1" applyAlignment="1">
      <alignment horizontal="center"/>
    </xf>
    <xf numFmtId="0" fontId="11" fillId="3" borderId="0" xfId="0" applyFont="1" applyFill="1" applyAlignment="1">
      <alignment horizontal="center" vertical="center"/>
    </xf>
    <xf numFmtId="0" fontId="10" fillId="3" borderId="0" xfId="0" applyFont="1" applyFill="1" applyAlignment="1">
      <alignment horizontal="center" vertical="center"/>
    </xf>
    <xf numFmtId="168" fontId="5" fillId="3" borderId="0" xfId="1" applyNumberFormat="1" applyFont="1" applyFill="1" applyAlignment="1">
      <alignment horizontal="center"/>
    </xf>
    <xf numFmtId="2" fontId="5" fillId="3" borderId="0" xfId="0" applyNumberFormat="1" applyFont="1" applyFill="1" applyAlignment="1">
      <alignment horizontal="center"/>
    </xf>
    <xf numFmtId="3" fontId="9" fillId="3" borderId="0" xfId="0" applyNumberFormat="1" applyFont="1" applyFill="1" applyAlignment="1">
      <alignment horizontal="center"/>
    </xf>
    <xf numFmtId="0" fontId="10" fillId="0" borderId="0" xfId="0" applyFont="1"/>
    <xf numFmtId="3" fontId="9" fillId="5" borderId="0" xfId="0" applyNumberFormat="1" applyFont="1" applyFill="1"/>
    <xf numFmtId="0" fontId="19" fillId="3" borderId="0" xfId="0" applyFont="1" applyFill="1"/>
    <xf numFmtId="0" fontId="20" fillId="3" borderId="0" xfId="0" applyFont="1" applyFill="1"/>
    <xf numFmtId="0" fontId="21" fillId="3" borderId="0" xfId="2" applyFont="1" applyFill="1" applyAlignment="1" applyProtection="1"/>
    <xf numFmtId="0" fontId="7" fillId="3" borderId="0" xfId="0" applyFont="1" applyFill="1" applyAlignment="1">
      <alignment horizontal="center" vertical="center"/>
    </xf>
    <xf numFmtId="168" fontId="8" fillId="3" borderId="0" xfId="0" applyNumberFormat="1" applyFont="1" applyFill="1"/>
    <xf numFmtId="3" fontId="5" fillId="3" borderId="0" xfId="0" applyNumberFormat="1" applyFont="1" applyFill="1" applyAlignment="1">
      <alignment horizontal="left" vertical="center"/>
    </xf>
    <xf numFmtId="3" fontId="9" fillId="3" borderId="0" xfId="3408" applyNumberFormat="1" applyFont="1" applyFill="1" applyAlignment="1">
      <alignment horizontal="center"/>
    </xf>
    <xf numFmtId="3" fontId="14" fillId="3" borderId="0" xfId="3408" applyNumberFormat="1" applyFont="1" applyFill="1" applyAlignment="1">
      <alignment horizontal="center"/>
    </xf>
    <xf numFmtId="168" fontId="10" fillId="3" borderId="0" xfId="2333" applyNumberFormat="1" applyFont="1" applyFill="1" applyAlignment="1">
      <alignment horizontal="center" vertical="center"/>
    </xf>
    <xf numFmtId="178" fontId="3" fillId="3" borderId="0" xfId="2333" applyNumberFormat="1" applyFont="1" applyFill="1" applyAlignment="1">
      <alignment horizontal="center"/>
    </xf>
    <xf numFmtId="168" fontId="22" fillId="3" borderId="0" xfId="0" applyNumberFormat="1" applyFont="1" applyFill="1" applyAlignment="1">
      <alignment horizontal="center" vertical="center"/>
    </xf>
    <xf numFmtId="0" fontId="13" fillId="0" borderId="0" xfId="0" applyFont="1"/>
    <xf numFmtId="0" fontId="8" fillId="0" borderId="0" xfId="0" applyFont="1"/>
    <xf numFmtId="0" fontId="12" fillId="0" borderId="0" xfId="0" applyFont="1" applyAlignment="1">
      <alignment vertical="center"/>
    </xf>
    <xf numFmtId="4" fontId="6" fillId="0" borderId="0" xfId="0" applyNumberFormat="1" applyFont="1" applyAlignment="1">
      <alignment horizontal="center"/>
    </xf>
    <xf numFmtId="4" fontId="13" fillId="0" borderId="0" xfId="0" applyNumberFormat="1" applyFont="1" applyAlignment="1">
      <alignment horizontal="center"/>
    </xf>
    <xf numFmtId="168" fontId="6" fillId="0" borderId="0" xfId="1" applyNumberFormat="1" applyFont="1" applyAlignment="1">
      <alignment horizontal="center"/>
    </xf>
    <xf numFmtId="4" fontId="8" fillId="0" borderId="0" xfId="0" applyNumberFormat="1" applyFont="1" applyAlignment="1">
      <alignment horizontal="center"/>
    </xf>
    <xf numFmtId="3" fontId="14" fillId="3" borderId="0" xfId="0" applyNumberFormat="1" applyFont="1" applyFill="1" applyAlignment="1">
      <alignment horizontal="center"/>
    </xf>
    <xf numFmtId="0" fontId="11" fillId="2" borderId="0" xfId="0" applyFont="1" applyFill="1" applyAlignment="1">
      <alignment horizontal="center" vertical="center"/>
    </xf>
    <xf numFmtId="0" fontId="6" fillId="3" borderId="0" xfId="0" applyFont="1" applyFill="1" applyAlignment="1">
      <alignment horizontal="center" vertical="center"/>
    </xf>
    <xf numFmtId="168" fontId="3" fillId="3" borderId="0" xfId="0" applyNumberFormat="1" applyFont="1" applyFill="1" applyAlignment="1">
      <alignment horizontal="center" vertical="center"/>
    </xf>
    <xf numFmtId="0" fontId="6" fillId="0" borderId="0" xfId="0" applyFont="1" applyAlignment="1">
      <alignment horizontal="center" vertical="center"/>
    </xf>
    <xf numFmtId="37" fontId="5" fillId="3" borderId="0" xfId="0" applyNumberFormat="1" applyFont="1" applyFill="1" applyAlignment="1">
      <alignment horizontal="center" vertical="center"/>
    </xf>
    <xf numFmtId="37" fontId="6" fillId="3" borderId="0" xfId="0" applyNumberFormat="1" applyFont="1" applyFill="1" applyAlignment="1">
      <alignment horizontal="center" vertical="center"/>
    </xf>
    <xf numFmtId="3" fontId="7" fillId="3" borderId="0" xfId="0" applyNumberFormat="1" applyFont="1" applyFill="1"/>
    <xf numFmtId="168" fontId="15" fillId="3" borderId="0" xfId="1" applyNumberFormat="1" applyFont="1" applyFill="1" applyAlignment="1">
      <alignment horizontal="center" vertical="center"/>
    </xf>
    <xf numFmtId="37" fontId="11" fillId="2" borderId="0" xfId="0" applyNumberFormat="1" applyFont="1" applyFill="1" applyAlignment="1">
      <alignment horizontal="center" vertical="center"/>
    </xf>
    <xf numFmtId="39" fontId="5" fillId="3" borderId="0" xfId="0" applyNumberFormat="1" applyFont="1" applyFill="1" applyAlignment="1">
      <alignment horizontal="center" vertical="center"/>
    </xf>
    <xf numFmtId="4" fontId="7" fillId="3" borderId="0" xfId="0" applyNumberFormat="1" applyFont="1" applyFill="1" applyAlignment="1">
      <alignment horizontal="center"/>
    </xf>
    <xf numFmtId="37" fontId="7" fillId="3" borderId="0" xfId="0" applyNumberFormat="1" applyFont="1" applyFill="1" applyAlignment="1">
      <alignment horizontal="center" vertical="center"/>
    </xf>
    <xf numFmtId="9" fontId="7" fillId="3" borderId="0" xfId="1" applyFont="1" applyFill="1"/>
    <xf numFmtId="2" fontId="6" fillId="0" borderId="0" xfId="0" applyNumberFormat="1" applyFont="1" applyAlignment="1">
      <alignment horizontal="center"/>
    </xf>
    <xf numFmtId="2" fontId="5" fillId="0" borderId="0" xfId="0" applyNumberFormat="1" applyFont="1" applyAlignment="1">
      <alignment horizontal="center"/>
    </xf>
    <xf numFmtId="3" fontId="5" fillId="3" borderId="0" xfId="3" applyNumberFormat="1" applyFont="1" applyFill="1" applyAlignment="1">
      <alignment horizontal="center"/>
    </xf>
    <xf numFmtId="3" fontId="6" fillId="3" borderId="0" xfId="0" applyNumberFormat="1" applyFont="1" applyFill="1" applyAlignment="1">
      <alignment horizontal="center" vertical="center"/>
    </xf>
    <xf numFmtId="173" fontId="6" fillId="3" borderId="0" xfId="0" applyNumberFormat="1" applyFont="1" applyFill="1" applyAlignment="1">
      <alignment horizontal="center" vertical="center"/>
    </xf>
    <xf numFmtId="0" fontId="257" fillId="75" borderId="5884" xfId="0" applyFont="1" applyFill="1" applyBorder="1" applyAlignment="1">
      <alignment horizontal="center" vertical="center" wrapText="1"/>
    </xf>
    <xf numFmtId="0" fontId="258" fillId="76" borderId="12" xfId="0" applyFont="1" applyFill="1" applyBorder="1" applyAlignment="1">
      <alignment vertical="center" wrapText="1"/>
    </xf>
    <xf numFmtId="37" fontId="0" fillId="0" borderId="0" xfId="0" applyNumberFormat="1"/>
    <xf numFmtId="0" fontId="259" fillId="76" borderId="12" xfId="0" applyFont="1" applyFill="1" applyBorder="1" applyAlignment="1">
      <alignment vertical="center" wrapText="1"/>
    </xf>
    <xf numFmtId="37" fontId="259" fillId="0" borderId="12" xfId="0" applyNumberFormat="1" applyFont="1" applyBorder="1" applyAlignment="1">
      <alignment horizontal="center" vertical="center" wrapText="1"/>
    </xf>
    <xf numFmtId="0" fontId="257" fillId="75" borderId="5886" xfId="0" applyFont="1" applyFill="1" applyBorder="1" applyAlignment="1">
      <alignment vertical="center" wrapText="1"/>
    </xf>
    <xf numFmtId="0" fontId="258" fillId="0" borderId="5887" xfId="0" applyFont="1" applyBorder="1" applyAlignment="1">
      <alignment vertical="center" wrapText="1"/>
    </xf>
    <xf numFmtId="0" fontId="259" fillId="0" borderId="5887" xfId="0" applyFont="1" applyBorder="1" applyAlignment="1">
      <alignment vertical="center" wrapText="1"/>
    </xf>
    <xf numFmtId="3" fontId="260" fillId="0" borderId="0" xfId="0" applyNumberFormat="1" applyFont="1" applyAlignment="1">
      <alignment horizontal="center" vertical="center" wrapText="1"/>
    </xf>
    <xf numFmtId="0" fontId="258" fillId="0" borderId="5889" xfId="0" applyFont="1" applyBorder="1" applyAlignment="1">
      <alignment vertical="center" wrapText="1"/>
    </xf>
    <xf numFmtId="0" fontId="257" fillId="75" borderId="5890" xfId="0" applyFont="1" applyFill="1" applyBorder="1" applyAlignment="1">
      <alignment horizontal="center" vertical="center" wrapText="1"/>
    </xf>
    <xf numFmtId="0" fontId="2" fillId="3" borderId="0" xfId="2" applyFill="1" applyAlignment="1" applyProtection="1"/>
    <xf numFmtId="0" fontId="257" fillId="75" borderId="5891" xfId="0" applyFont="1" applyFill="1" applyBorder="1" applyAlignment="1">
      <alignment vertical="center" wrapText="1"/>
    </xf>
    <xf numFmtId="0" fontId="257" fillId="75" borderId="5892" xfId="0" applyFont="1" applyFill="1" applyBorder="1" applyAlignment="1">
      <alignment horizontal="center" vertical="center" wrapText="1"/>
    </xf>
    <xf numFmtId="0" fontId="257" fillId="75" borderId="5893" xfId="0" applyFont="1" applyFill="1" applyBorder="1" applyAlignment="1">
      <alignment vertical="center" wrapText="1"/>
    </xf>
    <xf numFmtId="0" fontId="0" fillId="0" borderId="0" xfId="0" applyAlignment="1">
      <alignment horizontal="center"/>
    </xf>
    <xf numFmtId="0" fontId="258" fillId="0" borderId="5894" xfId="0" applyFont="1" applyBorder="1" applyAlignment="1">
      <alignment horizontal="left" vertical="center" wrapText="1" indent="1"/>
    </xf>
    <xf numFmtId="0" fontId="259" fillId="0" borderId="5894" xfId="0" applyFont="1" applyBorder="1" applyAlignment="1">
      <alignment vertical="center" wrapText="1"/>
    </xf>
    <xf numFmtId="0" fontId="259" fillId="0" borderId="5894" xfId="0" applyFont="1" applyBorder="1" applyAlignment="1">
      <alignment horizontal="left" vertical="center" wrapText="1" indent="1"/>
    </xf>
    <xf numFmtId="0" fontId="259" fillId="0" borderId="5894" xfId="0" applyFont="1" applyBorder="1" applyAlignment="1">
      <alignment horizontal="left" vertical="center" wrapText="1" indent="2"/>
    </xf>
    <xf numFmtId="0" fontId="258" fillId="0" borderId="5894" xfId="0" applyFont="1" applyBorder="1" applyAlignment="1">
      <alignment vertical="center" wrapText="1"/>
    </xf>
    <xf numFmtId="0" fontId="258" fillId="0" borderId="5895" xfId="0" applyFont="1" applyBorder="1" applyAlignment="1">
      <alignment vertical="center" wrapText="1"/>
    </xf>
    <xf numFmtId="0" fontId="257" fillId="75" borderId="5896" xfId="0" applyFont="1" applyFill="1" applyBorder="1" applyAlignment="1">
      <alignment horizontal="center" vertical="center" wrapText="1"/>
    </xf>
    <xf numFmtId="37" fontId="6" fillId="3" borderId="0" xfId="0" applyNumberFormat="1" applyFont="1" applyFill="1" applyAlignment="1">
      <alignment horizontal="center"/>
    </xf>
    <xf numFmtId="4" fontId="6" fillId="3" borderId="0" xfId="3" applyNumberFormat="1" applyFont="1" applyFill="1" applyAlignment="1">
      <alignment horizontal="center"/>
    </xf>
    <xf numFmtId="3" fontId="5" fillId="3" borderId="5872" xfId="0" applyNumberFormat="1" applyFont="1" applyFill="1" applyBorder="1" applyAlignment="1">
      <alignment horizontal="center" vertical="center"/>
    </xf>
    <xf numFmtId="219" fontId="0" fillId="0" borderId="0" xfId="0" applyNumberFormat="1"/>
    <xf numFmtId="0" fontId="258" fillId="0" borderId="12" xfId="0" applyFont="1" applyBorder="1" applyAlignment="1">
      <alignment vertical="center" wrapText="1"/>
    </xf>
    <xf numFmtId="0" fontId="259" fillId="0" borderId="12" xfId="0" applyFont="1" applyBorder="1" applyAlignment="1">
      <alignment vertical="center" wrapText="1"/>
    </xf>
    <xf numFmtId="0" fontId="258" fillId="0" borderId="5883" xfId="0" applyFont="1" applyBorder="1" applyAlignment="1">
      <alignment vertical="center" wrapText="1"/>
    </xf>
    <xf numFmtId="168" fontId="6" fillId="3" borderId="0" xfId="1" applyNumberFormat="1" applyFont="1" applyFill="1" applyAlignment="1">
      <alignment horizontal="center" vertical="center"/>
    </xf>
    <xf numFmtId="168" fontId="273" fillId="3" borderId="0" xfId="1" applyNumberFormat="1" applyFont="1" applyFill="1" applyAlignment="1">
      <alignment horizontal="center" vertical="center"/>
    </xf>
    <xf numFmtId="3" fontId="18" fillId="3" borderId="0" xfId="0" applyNumberFormat="1" applyFont="1" applyFill="1"/>
    <xf numFmtId="0" fontId="13" fillId="0" borderId="0" xfId="0" applyFont="1" applyAlignment="1">
      <alignment horizontal="center"/>
    </xf>
    <xf numFmtId="0" fontId="5" fillId="0" borderId="0" xfId="0" applyFont="1" applyAlignment="1">
      <alignment horizontal="center"/>
    </xf>
    <xf numFmtId="0" fontId="8" fillId="0" borderId="0" xfId="0" applyFont="1" applyAlignment="1">
      <alignment horizontal="center"/>
    </xf>
    <xf numFmtId="43" fontId="6" fillId="0" borderId="0" xfId="3" applyFont="1" applyAlignment="1">
      <alignment horizontal="center"/>
    </xf>
    <xf numFmtId="0" fontId="5" fillId="3" borderId="5898" xfId="0" applyFont="1" applyFill="1" applyBorder="1"/>
    <xf numFmtId="3" fontId="5" fillId="3" borderId="5872" xfId="6" applyNumberFormat="1" applyFont="1" applyFill="1" applyBorder="1" applyAlignment="1">
      <alignment horizontal="center" vertical="center"/>
    </xf>
    <xf numFmtId="0" fontId="5" fillId="0" borderId="5898" xfId="0" applyFont="1" applyBorder="1"/>
    <xf numFmtId="0" fontId="275" fillId="3" borderId="0" xfId="0" applyFont="1" applyFill="1"/>
    <xf numFmtId="37" fontId="258" fillId="0" borderId="12" xfId="0" applyNumberFormat="1" applyFont="1" applyBorder="1" applyAlignment="1">
      <alignment horizontal="center" vertical="center" wrapText="1"/>
    </xf>
    <xf numFmtId="37" fontId="258" fillId="0" borderId="5883" xfId="0" applyNumberFormat="1" applyFont="1" applyBorder="1" applyAlignment="1">
      <alignment horizontal="center" vertical="center" wrapText="1"/>
    </xf>
    <xf numFmtId="0" fontId="259" fillId="0" borderId="12" xfId="0" applyFont="1" applyBorder="1" applyAlignment="1">
      <alignment horizontal="center" vertical="center" wrapText="1"/>
    </xf>
    <xf numFmtId="170" fontId="6" fillId="3" borderId="0" xfId="0" applyNumberFormat="1" applyFont="1" applyFill="1" applyAlignment="1">
      <alignment horizontal="center" vertical="center"/>
    </xf>
    <xf numFmtId="0" fontId="6" fillId="3" borderId="0" xfId="0" applyFont="1" applyFill="1" applyAlignment="1">
      <alignment horizontal="left"/>
    </xf>
    <xf numFmtId="37" fontId="6" fillId="0" borderId="0" xfId="0" applyNumberFormat="1" applyFont="1" applyFill="1" applyAlignment="1">
      <alignment horizontal="center" vertical="center"/>
    </xf>
    <xf numFmtId="172" fontId="6" fillId="3" borderId="0" xfId="3" applyNumberFormat="1" applyFont="1" applyFill="1" applyAlignment="1">
      <alignment horizontal="center"/>
    </xf>
    <xf numFmtId="170" fontId="10" fillId="3" borderId="0" xfId="3" applyNumberFormat="1" applyFont="1" applyFill="1" applyAlignment="1">
      <alignment horizontal="center"/>
    </xf>
    <xf numFmtId="0" fontId="0" fillId="0" borderId="0" xfId="0" applyBorder="1"/>
    <xf numFmtId="37" fontId="259" fillId="0" borderId="0" xfId="0" applyNumberFormat="1" applyFont="1" applyBorder="1" applyAlignment="1">
      <alignment horizontal="center" vertical="center" wrapText="1"/>
    </xf>
    <xf numFmtId="37" fontId="259" fillId="0" borderId="12" xfId="0" applyNumberFormat="1" applyFont="1" applyFill="1" applyBorder="1" applyAlignment="1">
      <alignment horizontal="center" vertical="center" wrapText="1"/>
    </xf>
    <xf numFmtId="168" fontId="5" fillId="3" borderId="0" xfId="1" applyNumberFormat="1" applyFont="1" applyFill="1" applyAlignment="1">
      <alignment horizontal="center" vertical="center"/>
    </xf>
    <xf numFmtId="0" fontId="257" fillId="75" borderId="5890" xfId="0" applyFont="1" applyFill="1" applyBorder="1" applyAlignment="1">
      <alignment horizontal="left" vertical="center" wrapText="1"/>
    </xf>
    <xf numFmtId="9" fontId="6" fillId="3" borderId="0" xfId="1" applyNumberFormat="1" applyFont="1" applyFill="1" applyAlignment="1">
      <alignment horizontal="center" vertical="center"/>
    </xf>
    <xf numFmtId="0" fontId="276" fillId="0" borderId="0" xfId="0" applyFont="1"/>
    <xf numFmtId="0" fontId="279" fillId="0" borderId="0" xfId="0" applyFont="1" applyAlignment="1">
      <alignment horizontal="left"/>
    </xf>
    <xf numFmtId="0" fontId="276" fillId="0" borderId="0" xfId="0" applyFont="1" applyAlignment="1">
      <alignment horizontal="right"/>
    </xf>
    <xf numFmtId="37" fontId="276" fillId="0" borderId="0" xfId="0" applyNumberFormat="1" applyFont="1"/>
    <xf numFmtId="170" fontId="18" fillId="3" borderId="0" xfId="1" applyNumberFormat="1" applyFont="1" applyFill="1" applyAlignment="1">
      <alignment horizontal="center"/>
    </xf>
    <xf numFmtId="3" fontId="6" fillId="0" borderId="0" xfId="0" applyNumberFormat="1" applyFont="1" applyAlignment="1">
      <alignment horizontal="center" vertical="center"/>
    </xf>
    <xf numFmtId="3" fontId="6" fillId="0" borderId="0" xfId="0" applyNumberFormat="1" applyFont="1" applyAlignment="1">
      <alignment horizontal="center"/>
    </xf>
    <xf numFmtId="3" fontId="15" fillId="3" borderId="0" xfId="3" applyNumberFormat="1" applyFont="1" applyFill="1" applyAlignment="1">
      <alignment horizontal="center"/>
    </xf>
    <xf numFmtId="3" fontId="280" fillId="3" borderId="0" xfId="0" applyNumberFormat="1" applyFont="1" applyFill="1" applyAlignment="1">
      <alignment horizontal="center" vertical="center"/>
    </xf>
    <xf numFmtId="3" fontId="5" fillId="0" borderId="0" xfId="0" applyNumberFormat="1" applyFont="1" applyFill="1"/>
    <xf numFmtId="0" fontId="5" fillId="0" borderId="0" xfId="0" applyFont="1" applyFill="1"/>
    <xf numFmtId="0" fontId="6" fillId="0" borderId="0" xfId="0" applyFont="1" applyFill="1"/>
    <xf numFmtId="9" fontId="3" fillId="0" borderId="0" xfId="0" applyNumberFormat="1" applyFont="1" applyFill="1"/>
    <xf numFmtId="0" fontId="8" fillId="0" borderId="0" xfId="0" applyFont="1" applyFill="1" applyAlignment="1">
      <alignment vertical="center"/>
    </xf>
    <xf numFmtId="9" fontId="8" fillId="3" borderId="0" xfId="1" applyFont="1" applyFill="1" applyAlignment="1">
      <alignment vertical="center"/>
    </xf>
    <xf numFmtId="349" fontId="6" fillId="3" borderId="0" xfId="1" applyNumberFormat="1" applyFont="1" applyFill="1" applyAlignment="1">
      <alignment horizontal="center"/>
    </xf>
    <xf numFmtId="0" fontId="13" fillId="3" borderId="0" xfId="0" applyFont="1" applyFill="1"/>
    <xf numFmtId="4" fontId="13" fillId="3" borderId="0" xfId="0" applyNumberFormat="1" applyFont="1" applyFill="1" applyAlignment="1">
      <alignment horizontal="center"/>
    </xf>
    <xf numFmtId="174" fontId="8" fillId="3" borderId="0" xfId="1" applyNumberFormat="1" applyFont="1" applyFill="1" applyAlignment="1">
      <alignment horizontal="center"/>
    </xf>
    <xf numFmtId="168" fontId="6" fillId="3" borderId="0" xfId="1" applyNumberFormat="1" applyFont="1" applyFill="1" applyAlignment="1">
      <alignment horizontal="center"/>
    </xf>
    <xf numFmtId="4" fontId="8" fillId="3" borderId="0" xfId="0" applyNumberFormat="1" applyFont="1" applyFill="1" applyAlignment="1">
      <alignment horizontal="center"/>
    </xf>
    <xf numFmtId="0" fontId="12" fillId="3" borderId="0" xfId="0" applyFont="1" applyFill="1" applyAlignment="1">
      <alignment vertical="center"/>
    </xf>
    <xf numFmtId="2" fontId="6" fillId="3" borderId="0" xfId="0" applyNumberFormat="1" applyFont="1" applyFill="1" applyAlignment="1">
      <alignment horizontal="center"/>
    </xf>
    <xf numFmtId="2" fontId="22" fillId="3" borderId="0" xfId="0" applyNumberFormat="1" applyFont="1" applyFill="1" applyAlignment="1">
      <alignment horizontal="center"/>
    </xf>
    <xf numFmtId="169" fontId="5" fillId="3" borderId="0" xfId="0" applyNumberFormat="1" applyFont="1" applyFill="1" applyAlignment="1">
      <alignment horizontal="center" vertical="center"/>
    </xf>
    <xf numFmtId="168" fontId="18" fillId="3" borderId="0" xfId="0" applyNumberFormat="1" applyFont="1" applyFill="1" applyAlignment="1">
      <alignment horizontal="center" vertical="center"/>
    </xf>
    <xf numFmtId="169" fontId="5" fillId="3" borderId="0" xfId="0" applyNumberFormat="1" applyFont="1" applyFill="1"/>
    <xf numFmtId="0" fontId="0" fillId="0" borderId="0" xfId="0" applyAlignment="1">
      <alignment vertical="center" wrapText="1"/>
    </xf>
    <xf numFmtId="174" fontId="0" fillId="0" borderId="0" xfId="3" applyNumberFormat="1" applyFont="1" applyAlignment="1">
      <alignment horizontal="center" vertical="center" wrapText="1"/>
    </xf>
    <xf numFmtId="3" fontId="0" fillId="0" borderId="0" xfId="0" applyNumberFormat="1" applyAlignment="1">
      <alignment horizontal="center" vertical="center" wrapText="1"/>
    </xf>
    <xf numFmtId="0" fontId="281" fillId="0" borderId="0" xfId="0" applyFont="1" applyAlignment="1">
      <alignment horizontal="center" vertical="center" wrapText="1"/>
    </xf>
    <xf numFmtId="174" fontId="8" fillId="3" borderId="0" xfId="1" applyNumberFormat="1" applyFont="1" applyFill="1" applyAlignment="1">
      <alignment horizontal="center" vertical="center"/>
    </xf>
    <xf numFmtId="174" fontId="8" fillId="0" borderId="0" xfId="1" applyNumberFormat="1" applyFont="1" applyAlignment="1">
      <alignment horizontal="center" vertical="center"/>
    </xf>
    <xf numFmtId="39" fontId="6" fillId="3" borderId="0" xfId="0" applyNumberFormat="1" applyFont="1" applyFill="1" applyAlignment="1">
      <alignment horizontal="center"/>
    </xf>
    <xf numFmtId="0" fontId="258" fillId="0" borderId="0" xfId="0" applyFont="1" applyBorder="1" applyAlignment="1">
      <alignment vertical="center" wrapText="1"/>
    </xf>
    <xf numFmtId="37" fontId="258" fillId="0" borderId="0" xfId="0" applyNumberFormat="1" applyFont="1" applyBorder="1" applyAlignment="1">
      <alignment horizontal="center" vertical="center" wrapText="1"/>
    </xf>
    <xf numFmtId="0" fontId="258" fillId="76" borderId="5881" xfId="0" applyFont="1" applyFill="1" applyBorder="1" applyAlignment="1">
      <alignment vertical="center" wrapText="1"/>
    </xf>
    <xf numFmtId="0" fontId="259" fillId="0" borderId="5894" xfId="0" applyFont="1" applyBorder="1" applyAlignment="1">
      <alignment horizontal="left" vertical="top" wrapText="1" indent="1"/>
    </xf>
    <xf numFmtId="0" fontId="277" fillId="0" borderId="5899" xfId="0" applyFont="1" applyBorder="1"/>
    <xf numFmtId="37" fontId="278" fillId="0" borderId="5900" xfId="0" applyNumberFormat="1" applyFont="1" applyBorder="1"/>
    <xf numFmtId="0" fontId="277" fillId="0" borderId="5900" xfId="0" applyFont="1" applyBorder="1"/>
    <xf numFmtId="0" fontId="278" fillId="0" borderId="5900" xfId="0" applyFont="1" applyBorder="1"/>
    <xf numFmtId="0" fontId="277" fillId="0" borderId="5901" xfId="0" applyFont="1" applyBorder="1"/>
    <xf numFmtId="0" fontId="257" fillId="75" borderId="5882" xfId="0" applyFont="1" applyFill="1" applyBorder="1" applyAlignment="1">
      <alignment horizontal="center" vertical="center" wrapText="1"/>
    </xf>
    <xf numFmtId="0" fontId="282" fillId="0" borderId="5881" xfId="0" applyFont="1" applyBorder="1"/>
    <xf numFmtId="170" fontId="0" fillId="0" borderId="0" xfId="3" applyNumberFormat="1" applyFont="1" applyAlignment="1">
      <alignment horizontal="center" vertical="center" wrapText="1"/>
    </xf>
    <xf numFmtId="170" fontId="6" fillId="3" borderId="0" xfId="3" applyNumberFormat="1" applyFont="1" applyFill="1" applyAlignment="1">
      <alignment horizontal="center" vertical="center"/>
    </xf>
    <xf numFmtId="0" fontId="5" fillId="0" borderId="0" xfId="0" applyFont="1" applyAlignment="1">
      <alignment horizontal="center" vertical="center"/>
    </xf>
    <xf numFmtId="170" fontId="281" fillId="0" borderId="0" xfId="3" applyNumberFormat="1" applyFont="1" applyAlignment="1">
      <alignment horizontal="center" vertical="center" wrapText="1"/>
    </xf>
    <xf numFmtId="168" fontId="281" fillId="0" borderId="0" xfId="1" applyNumberFormat="1" applyFont="1" applyAlignment="1">
      <alignment horizontal="center" vertical="center" wrapText="1"/>
    </xf>
    <xf numFmtId="0" fontId="281" fillId="0" borderId="0" xfId="0" applyFont="1"/>
    <xf numFmtId="1" fontId="0" fillId="0" borderId="0" xfId="0" applyNumberFormat="1" applyAlignment="1">
      <alignment horizontal="center"/>
    </xf>
    <xf numFmtId="37" fontId="0" fillId="0" borderId="0" xfId="0" applyNumberFormat="1" applyAlignment="1">
      <alignment horizontal="center"/>
    </xf>
    <xf numFmtId="0" fontId="2" fillId="0" borderId="0" xfId="2" applyFill="1" applyAlignment="1" applyProtection="1"/>
    <xf numFmtId="0" fontId="283" fillId="0" borderId="0" xfId="0" applyFont="1"/>
    <xf numFmtId="0" fontId="285" fillId="82" borderId="0" xfId="0" applyFont="1" applyFill="1" applyBorder="1" applyAlignment="1">
      <alignment vertical="center" wrapText="1"/>
    </xf>
    <xf numFmtId="0" fontId="285" fillId="82" borderId="5885" xfId="0" applyFont="1" applyFill="1" applyBorder="1" applyAlignment="1">
      <alignment vertical="center" wrapText="1"/>
    </xf>
    <xf numFmtId="0" fontId="0" fillId="0" borderId="5894" xfId="0" applyBorder="1" applyAlignment="1">
      <alignment vertical="center" wrapText="1"/>
    </xf>
    <xf numFmtId="170" fontId="0" fillId="0" borderId="0" xfId="3" applyNumberFormat="1" applyFont="1" applyBorder="1"/>
    <xf numFmtId="0" fontId="0" fillId="0" borderId="5895" xfId="0" applyBorder="1" applyAlignment="1">
      <alignment vertical="center" wrapText="1"/>
    </xf>
    <xf numFmtId="0" fontId="284" fillId="82" borderId="5902" xfId="0" applyFont="1" applyFill="1" applyBorder="1" applyAlignment="1">
      <alignment vertical="center" wrapText="1"/>
    </xf>
    <xf numFmtId="0" fontId="284" fillId="82" borderId="5870" xfId="0" applyFont="1" applyFill="1" applyBorder="1" applyAlignment="1">
      <alignment horizontal="center" vertical="center" wrapText="1"/>
    </xf>
    <xf numFmtId="0" fontId="284" fillId="82" borderId="5882" xfId="0" applyFont="1" applyFill="1" applyBorder="1" applyAlignment="1">
      <alignment horizontal="center" vertical="center" wrapText="1"/>
    </xf>
    <xf numFmtId="0" fontId="281" fillId="0" borderId="5898" xfId="0" applyFont="1" applyBorder="1" applyAlignment="1">
      <alignment vertical="center" wrapText="1"/>
    </xf>
    <xf numFmtId="352" fontId="0" fillId="0" borderId="0" xfId="1" applyNumberFormat="1" applyFont="1" applyBorder="1" applyAlignment="1">
      <alignment horizontal="center" vertical="center" wrapText="1"/>
    </xf>
    <xf numFmtId="352" fontId="0" fillId="0" borderId="5885" xfId="1" applyNumberFormat="1" applyFont="1" applyBorder="1" applyAlignment="1">
      <alignment horizontal="center" vertical="center" wrapText="1"/>
    </xf>
    <xf numFmtId="351" fontId="0" fillId="0" borderId="0" xfId="1" applyNumberFormat="1" applyFont="1" applyBorder="1" applyAlignment="1">
      <alignment horizontal="center" vertical="center" wrapText="1"/>
    </xf>
    <xf numFmtId="350" fontId="0" fillId="0" borderId="0" xfId="1" applyNumberFormat="1" applyFont="1" applyBorder="1" applyAlignment="1">
      <alignment horizontal="center" vertical="center" wrapText="1"/>
    </xf>
    <xf numFmtId="352" fontId="281" fillId="0" borderId="5872" xfId="1" applyNumberFormat="1" applyFont="1" applyBorder="1" applyAlignment="1">
      <alignment horizontal="center" vertical="center" wrapText="1"/>
    </xf>
    <xf numFmtId="352" fontId="281" fillId="0" borderId="5903" xfId="1" applyNumberFormat="1" applyFont="1" applyBorder="1" applyAlignment="1">
      <alignment horizontal="center" vertical="center" wrapText="1"/>
    </xf>
    <xf numFmtId="170" fontId="0" fillId="0" borderId="0" xfId="3" applyNumberFormat="1" applyFont="1" applyAlignment="1"/>
    <xf numFmtId="170" fontId="0" fillId="0" borderId="0" xfId="3" applyNumberFormat="1" applyFont="1" applyBorder="1" applyAlignment="1">
      <alignment horizontal="center" vertical="center" wrapText="1"/>
    </xf>
    <xf numFmtId="0" fontId="0" fillId="0" borderId="0" xfId="0" applyBorder="1" applyAlignment="1">
      <alignment horizontal="center" vertical="center" wrapText="1"/>
    </xf>
    <xf numFmtId="9" fontId="0" fillId="0" borderId="0" xfId="1" applyNumberFormat="1" applyFont="1" applyBorder="1" applyAlignment="1">
      <alignment horizontal="center" vertical="center" wrapText="1"/>
    </xf>
    <xf numFmtId="170" fontId="281" fillId="0" borderId="0" xfId="3" applyNumberFormat="1" applyFont="1" applyBorder="1" applyAlignment="1">
      <alignment horizontal="center" vertical="center" wrapText="1"/>
    </xf>
    <xf numFmtId="0" fontId="281" fillId="0" borderId="0" xfId="0" applyFont="1" applyBorder="1" applyAlignment="1">
      <alignment horizontal="center" vertical="center" wrapText="1"/>
    </xf>
    <xf numFmtId="9" fontId="281" fillId="0" borderId="0" xfId="1" applyNumberFormat="1" applyFont="1" applyBorder="1" applyAlignment="1">
      <alignment horizontal="center" vertical="center" wrapText="1"/>
    </xf>
    <xf numFmtId="0" fontId="0" fillId="0" borderId="0" xfId="0" applyBorder="1" applyAlignment="1">
      <alignment vertical="center" wrapText="1"/>
    </xf>
    <xf numFmtId="0" fontId="285" fillId="82" borderId="5902" xfId="0" applyFont="1" applyFill="1" applyBorder="1"/>
    <xf numFmtId="0" fontId="11" fillId="2" borderId="5870" xfId="0" applyFont="1" applyFill="1" applyBorder="1" applyAlignment="1"/>
    <xf numFmtId="0" fontId="11" fillId="2" borderId="0" xfId="0" applyFont="1" applyFill="1" applyBorder="1" applyAlignment="1"/>
    <xf numFmtId="0" fontId="11" fillId="2" borderId="5902" xfId="0" applyFont="1" applyFill="1" applyBorder="1" applyAlignment="1">
      <alignment vertical="center"/>
    </xf>
    <xf numFmtId="0" fontId="11" fillId="2" borderId="5894" xfId="0" applyFont="1" applyFill="1" applyBorder="1" applyAlignment="1">
      <alignment vertical="center"/>
    </xf>
    <xf numFmtId="0" fontId="285" fillId="82" borderId="5870" xfId="0" applyFont="1" applyFill="1" applyBorder="1" applyAlignment="1">
      <alignment horizontal="center"/>
    </xf>
    <xf numFmtId="0" fontId="285" fillId="82" borderId="5882" xfId="0" applyFont="1" applyFill="1" applyBorder="1" applyAlignment="1">
      <alignment horizontal="center"/>
    </xf>
    <xf numFmtId="354" fontId="0" fillId="0" borderId="0" xfId="0" applyNumberFormat="1" applyBorder="1" applyAlignment="1">
      <alignment horizontal="center"/>
    </xf>
    <xf numFmtId="3" fontId="5" fillId="0" borderId="0" xfId="0" applyNumberFormat="1" applyFont="1" applyFill="1" applyAlignment="1">
      <alignment horizontal="center" vertical="center"/>
    </xf>
    <xf numFmtId="43" fontId="18" fillId="3" borderId="0" xfId="3" applyFont="1" applyFill="1" applyAlignment="1">
      <alignment horizontal="center"/>
    </xf>
    <xf numFmtId="174" fontId="287" fillId="0" borderId="0" xfId="3" applyNumberFormat="1" applyFont="1" applyAlignment="1">
      <alignment horizontal="center" vertical="center" wrapText="1"/>
    </xf>
    <xf numFmtId="168" fontId="288" fillId="0" borderId="0" xfId="1" applyNumberFormat="1" applyFont="1" applyAlignment="1">
      <alignment horizontal="center" vertical="center" wrapText="1"/>
    </xf>
    <xf numFmtId="0" fontId="281" fillId="3" borderId="0" xfId="0" applyFont="1" applyFill="1" applyAlignment="1">
      <alignment vertical="center" wrapText="1"/>
    </xf>
    <xf numFmtId="0" fontId="0" fillId="3" borderId="0" xfId="0" applyFill="1" applyAlignment="1">
      <alignment vertical="center" wrapText="1"/>
    </xf>
    <xf numFmtId="3" fontId="5" fillId="3" borderId="0" xfId="3" applyNumberFormat="1" applyFont="1" applyFill="1" applyAlignment="1">
      <alignment horizontal="left"/>
    </xf>
    <xf numFmtId="169" fontId="6" fillId="3" borderId="0" xfId="0" applyNumberFormat="1" applyFont="1" applyFill="1"/>
    <xf numFmtId="0" fontId="5" fillId="3" borderId="5872" xfId="0" applyFont="1" applyFill="1" applyBorder="1"/>
    <xf numFmtId="0" fontId="281" fillId="3" borderId="0" xfId="0" applyFont="1" applyFill="1"/>
    <xf numFmtId="0" fontId="0" fillId="0" borderId="0" xfId="0" applyFill="1"/>
    <xf numFmtId="41" fontId="289" fillId="0" borderId="0" xfId="64355" applyNumberFormat="1" applyFont="1" applyFill="1" applyBorder="1" applyAlignment="1">
      <alignment horizontal="right"/>
    </xf>
    <xf numFmtId="37" fontId="258" fillId="3" borderId="5885" xfId="0" applyNumberFormat="1" applyFont="1" applyFill="1" applyBorder="1" applyAlignment="1">
      <alignment horizontal="center" vertical="center" wrapText="1"/>
    </xf>
    <xf numFmtId="0" fontId="258" fillId="3" borderId="5885" xfId="0" applyFont="1" applyFill="1" applyBorder="1" applyAlignment="1">
      <alignment horizontal="center" vertical="center" wrapText="1"/>
    </xf>
    <xf numFmtId="37" fontId="258" fillId="3" borderId="12" xfId="0" applyNumberFormat="1" applyFont="1" applyFill="1" applyBorder="1" applyAlignment="1">
      <alignment horizontal="center" vertical="center" wrapText="1"/>
    </xf>
    <xf numFmtId="37" fontId="259" fillId="3" borderId="5885" xfId="0" applyNumberFormat="1" applyFont="1" applyFill="1" applyBorder="1" applyAlignment="1">
      <alignment horizontal="center" vertical="center" wrapText="1"/>
    </xf>
    <xf numFmtId="37" fontId="259" fillId="3" borderId="12" xfId="0" applyNumberFormat="1" applyFont="1" applyFill="1" applyBorder="1" applyAlignment="1">
      <alignment horizontal="center" vertical="center" wrapText="1"/>
    </xf>
    <xf numFmtId="37" fontId="258" fillId="3" borderId="5883" xfId="0" applyNumberFormat="1" applyFont="1" applyFill="1" applyBorder="1" applyAlignment="1">
      <alignment horizontal="center" vertical="center" wrapText="1"/>
    </xf>
    <xf numFmtId="0" fontId="258" fillId="3" borderId="5888" xfId="0" applyFont="1" applyFill="1" applyBorder="1" applyAlignment="1">
      <alignment horizontal="center" vertical="center" wrapText="1"/>
    </xf>
    <xf numFmtId="170" fontId="259" fillId="3" borderId="5888" xfId="3" applyNumberFormat="1" applyFont="1" applyFill="1" applyBorder="1" applyAlignment="1">
      <alignment horizontal="center" vertical="center" wrapText="1"/>
    </xf>
    <xf numFmtId="170" fontId="259" fillId="3" borderId="5885" xfId="3" applyNumberFormat="1" applyFont="1" applyFill="1" applyBorder="1" applyAlignment="1">
      <alignment horizontal="center" vertical="center" wrapText="1"/>
    </xf>
    <xf numFmtId="37" fontId="258" fillId="3" borderId="5897" xfId="0" applyNumberFormat="1" applyFont="1" applyFill="1" applyBorder="1" applyAlignment="1">
      <alignment horizontal="center" vertical="center" wrapText="1"/>
    </xf>
    <xf numFmtId="0" fontId="259" fillId="3" borderId="5888" xfId="0" applyFont="1" applyFill="1" applyBorder="1" applyAlignment="1">
      <alignment horizontal="center" vertical="center" wrapText="1"/>
    </xf>
    <xf numFmtId="0" fontId="259" fillId="3" borderId="5894" xfId="0" applyFont="1" applyFill="1" applyBorder="1" applyAlignment="1">
      <alignment horizontal="center" vertical="center" wrapText="1"/>
    </xf>
    <xf numFmtId="0" fontId="259" fillId="0" borderId="5881" xfId="0" applyFont="1" applyBorder="1" applyAlignment="1">
      <alignment horizontal="center" vertical="center" wrapText="1"/>
    </xf>
    <xf numFmtId="37" fontId="259" fillId="3" borderId="0" xfId="0" applyNumberFormat="1" applyFont="1" applyFill="1" applyBorder="1" applyAlignment="1">
      <alignment horizontal="center" vertical="center" wrapText="1"/>
    </xf>
    <xf numFmtId="37" fontId="258" fillId="3" borderId="5894" xfId="0" applyNumberFormat="1" applyFont="1" applyFill="1" applyBorder="1" applyAlignment="1">
      <alignment horizontal="center" vertical="center" wrapText="1"/>
    </xf>
    <xf numFmtId="37" fontId="290" fillId="3" borderId="12" xfId="0" applyNumberFormat="1" applyFont="1" applyFill="1" applyBorder="1" applyAlignment="1">
      <alignment horizontal="center" vertical="center" wrapText="1"/>
    </xf>
    <xf numFmtId="37" fontId="290" fillId="3" borderId="5894" xfId="0" applyNumberFormat="1" applyFont="1" applyFill="1" applyBorder="1" applyAlignment="1">
      <alignment horizontal="center" vertical="center" wrapText="1"/>
    </xf>
    <xf numFmtId="37" fontId="290" fillId="3" borderId="0" xfId="0" applyNumberFormat="1" applyFont="1" applyFill="1" applyBorder="1" applyAlignment="1">
      <alignment horizontal="center" vertical="center" wrapText="1"/>
    </xf>
    <xf numFmtId="37" fontId="258" fillId="3" borderId="0" xfId="0" applyNumberFormat="1" applyFont="1" applyFill="1" applyBorder="1" applyAlignment="1">
      <alignment horizontal="center" vertical="center" wrapText="1"/>
    </xf>
    <xf numFmtId="168" fontId="291" fillId="0" borderId="5885" xfId="1" applyNumberFormat="1" applyFont="1" applyBorder="1" applyAlignment="1">
      <alignment horizontal="right"/>
    </xf>
    <xf numFmtId="9" fontId="291" fillId="0" borderId="5885" xfId="1" applyNumberFormat="1" applyFont="1" applyBorder="1" applyAlignment="1"/>
    <xf numFmtId="9" fontId="291" fillId="0" borderId="5885" xfId="1" applyNumberFormat="1" applyFont="1" applyBorder="1" applyAlignment="1">
      <alignment horizontal="right"/>
    </xf>
    <xf numFmtId="0" fontId="6" fillId="0" borderId="0" xfId="0" applyFont="1" applyAlignment="1">
      <alignment horizontal="right"/>
    </xf>
    <xf numFmtId="0" fontId="5" fillId="0" borderId="0" xfId="0" applyFont="1" applyAlignment="1">
      <alignment horizontal="right"/>
    </xf>
    <xf numFmtId="43" fontId="6" fillId="0" borderId="0" xfId="3" applyNumberFormat="1" applyFont="1" applyAlignment="1">
      <alignment horizontal="right"/>
    </xf>
    <xf numFmtId="170" fontId="6" fillId="0" borderId="0" xfId="3" applyNumberFormat="1" applyFont="1" applyAlignment="1">
      <alignment horizontal="right"/>
    </xf>
    <xf numFmtId="170" fontId="13" fillId="0" borderId="0" xfId="3" applyNumberFormat="1" applyFont="1" applyAlignment="1">
      <alignment horizontal="right"/>
    </xf>
    <xf numFmtId="174" fontId="8" fillId="0" borderId="0" xfId="1" applyNumberFormat="1" applyFont="1" applyAlignment="1">
      <alignment horizontal="right" vertical="center"/>
    </xf>
    <xf numFmtId="170" fontId="5" fillId="0" borderId="0" xfId="3" applyNumberFormat="1" applyFont="1" applyAlignment="1">
      <alignment horizontal="right"/>
    </xf>
    <xf numFmtId="170" fontId="8" fillId="0" borderId="0" xfId="3" applyNumberFormat="1" applyFont="1" applyAlignment="1">
      <alignment horizontal="right"/>
    </xf>
    <xf numFmtId="37" fontId="0" fillId="3" borderId="0" xfId="0" applyNumberFormat="1" applyFont="1" applyFill="1" applyAlignment="1">
      <alignment horizontal="center" vertical="center"/>
    </xf>
    <xf numFmtId="170" fontId="0" fillId="3" borderId="0" xfId="3" applyNumberFormat="1" applyFont="1" applyFill="1" applyBorder="1" applyAlignment="1">
      <alignment horizontal="right"/>
    </xf>
    <xf numFmtId="170" fontId="281" fillId="3" borderId="5872" xfId="3" applyNumberFormat="1" applyFont="1" applyFill="1" applyBorder="1" applyAlignment="1">
      <alignment horizontal="right"/>
    </xf>
    <xf numFmtId="170" fontId="0" fillId="3" borderId="0" xfId="3" applyNumberFormat="1" applyFont="1" applyFill="1" applyBorder="1" applyAlignment="1">
      <alignment horizontal="right" vertical="center"/>
    </xf>
    <xf numFmtId="170" fontId="281" fillId="0" borderId="10" xfId="3" applyNumberFormat="1" applyFont="1" applyBorder="1"/>
    <xf numFmtId="0" fontId="0" fillId="3" borderId="0" xfId="0" applyFill="1" applyBorder="1"/>
    <xf numFmtId="0" fontId="281" fillId="0" borderId="0" xfId="0" applyFont="1" applyBorder="1" applyAlignment="1">
      <alignment vertical="center" wrapText="1"/>
    </xf>
    <xf numFmtId="353" fontId="281" fillId="0" borderId="0" xfId="0" applyNumberFormat="1" applyFont="1" applyBorder="1" applyAlignment="1">
      <alignment horizontal="center"/>
    </xf>
    <xf numFmtId="0" fontId="281" fillId="0" borderId="0" xfId="0" applyFont="1" applyBorder="1" applyAlignment="1">
      <alignment horizontal="left"/>
    </xf>
    <xf numFmtId="0" fontId="257" fillId="75" borderId="5881" xfId="0" applyFont="1" applyFill="1" applyBorder="1" applyAlignment="1">
      <alignment horizontal="center" vertical="center" wrapText="1"/>
    </xf>
    <xf numFmtId="0" fontId="5" fillId="3" borderId="0" xfId="0" applyFont="1" applyFill="1" applyAlignment="1">
      <alignment horizontal="center"/>
    </xf>
    <xf numFmtId="0" fontId="6" fillId="0" borderId="0" xfId="0" applyFont="1" applyAlignment="1">
      <alignment vertical="center"/>
    </xf>
    <xf numFmtId="0" fontId="5" fillId="0" borderId="0" xfId="0" applyFont="1" applyAlignment="1">
      <alignment vertical="center"/>
    </xf>
    <xf numFmtId="43" fontId="6" fillId="0" borderId="0" xfId="3" applyNumberFormat="1" applyFont="1" applyAlignment="1">
      <alignment vertical="center"/>
    </xf>
    <xf numFmtId="43" fontId="6" fillId="0" borderId="0" xfId="3" applyFont="1"/>
    <xf numFmtId="170" fontId="6" fillId="0" borderId="0" xfId="3" applyNumberFormat="1" applyFont="1" applyAlignment="1">
      <alignment vertical="center"/>
    </xf>
    <xf numFmtId="170" fontId="6" fillId="0" borderId="0" xfId="3" applyNumberFormat="1" applyFont="1"/>
    <xf numFmtId="170" fontId="13" fillId="0" borderId="0" xfId="3" applyNumberFormat="1" applyFont="1" applyAlignment="1">
      <alignment vertical="center"/>
    </xf>
    <xf numFmtId="174" fontId="8" fillId="0" borderId="0" xfId="1" applyNumberFormat="1" applyFont="1" applyAlignment="1">
      <alignment vertical="center"/>
    </xf>
    <xf numFmtId="170" fontId="5" fillId="0" borderId="0" xfId="3" applyNumberFormat="1" applyFont="1" applyAlignment="1">
      <alignment vertical="center"/>
    </xf>
    <xf numFmtId="170" fontId="8" fillId="0" borderId="0" xfId="3" applyNumberFormat="1" applyFont="1" applyAlignment="1">
      <alignment vertical="center"/>
    </xf>
    <xf numFmtId="0" fontId="0" fillId="0" borderId="5894" xfId="0" applyBorder="1"/>
    <xf numFmtId="0" fontId="281" fillId="3" borderId="0" xfId="0" applyFont="1" applyFill="1" applyBorder="1"/>
    <xf numFmtId="0" fontId="6" fillId="0" borderId="5894" xfId="0" applyFont="1" applyBorder="1"/>
    <xf numFmtId="0" fontId="6" fillId="0" borderId="0" xfId="0" applyFont="1" applyBorder="1"/>
    <xf numFmtId="2" fontId="6" fillId="0" borderId="0" xfId="0" applyNumberFormat="1" applyFont="1" applyBorder="1" applyAlignment="1">
      <alignment horizontal="center"/>
    </xf>
    <xf numFmtId="0" fontId="6" fillId="0" borderId="5885" xfId="0" applyFont="1" applyBorder="1"/>
    <xf numFmtId="9" fontId="6" fillId="0" borderId="5885" xfId="0" applyNumberFormat="1" applyFont="1" applyBorder="1"/>
    <xf numFmtId="37" fontId="9" fillId="76" borderId="5870" xfId="0" applyNumberFormat="1" applyFont="1" applyFill="1" applyBorder="1" applyAlignment="1">
      <alignment vertical="center" wrapText="1"/>
    </xf>
    <xf numFmtId="170" fontId="281" fillId="0" borderId="5870" xfId="3" applyNumberFormat="1" applyFont="1" applyBorder="1"/>
    <xf numFmtId="9" fontId="293" fillId="0" borderId="5882" xfId="1" applyFont="1" applyBorder="1" applyAlignment="1">
      <alignment horizontal="right"/>
    </xf>
    <xf numFmtId="0" fontId="281" fillId="0" borderId="5902" xfId="0" applyFont="1" applyBorder="1"/>
    <xf numFmtId="0" fontId="281" fillId="0" borderId="5870" xfId="0" applyFont="1" applyBorder="1"/>
    <xf numFmtId="37" fontId="281" fillId="0" borderId="5870" xfId="0" applyNumberFormat="1" applyFont="1" applyBorder="1"/>
    <xf numFmtId="0" fontId="5" fillId="0" borderId="5902" xfId="0" applyFont="1" applyBorder="1"/>
    <xf numFmtId="0" fontId="5" fillId="0" borderId="5870" xfId="0" applyFont="1" applyBorder="1"/>
    <xf numFmtId="170" fontId="281" fillId="0" borderId="0" xfId="3" applyNumberFormat="1" applyFont="1" applyBorder="1"/>
    <xf numFmtId="168" fontId="293" fillId="0" borderId="5885" xfId="1" applyNumberFormat="1" applyFont="1" applyBorder="1" applyAlignment="1">
      <alignment horizontal="right"/>
    </xf>
    <xf numFmtId="0" fontId="281" fillId="0" borderId="0" xfId="0" applyFont="1" applyBorder="1"/>
    <xf numFmtId="0" fontId="5" fillId="0" borderId="5894" xfId="0" applyFont="1" applyBorder="1"/>
    <xf numFmtId="0" fontId="5" fillId="0" borderId="0" xfId="0" applyFont="1" applyBorder="1"/>
    <xf numFmtId="355" fontId="5" fillId="0" borderId="0" xfId="0" applyNumberFormat="1" applyFont="1" applyBorder="1"/>
    <xf numFmtId="0" fontId="5" fillId="0" borderId="5885" xfId="0" applyFont="1" applyBorder="1"/>
    <xf numFmtId="10" fontId="5" fillId="0" borderId="5882" xfId="0" applyNumberFormat="1" applyFont="1" applyBorder="1"/>
    <xf numFmtId="10" fontId="6" fillId="0" borderId="5885" xfId="0" applyNumberFormat="1" applyFont="1" applyBorder="1"/>
    <xf numFmtId="10" fontId="5" fillId="0" borderId="5885" xfId="0" applyNumberFormat="1" applyFont="1" applyBorder="1"/>
    <xf numFmtId="0" fontId="281" fillId="0" borderId="5894" xfId="0" applyFont="1" applyBorder="1"/>
    <xf numFmtId="168" fontId="293" fillId="0" borderId="5884" xfId="1" applyNumberFormat="1" applyFont="1" applyBorder="1" applyAlignment="1">
      <alignment horizontal="right"/>
    </xf>
    <xf numFmtId="0" fontId="5" fillId="0" borderId="5895" xfId="0" applyFont="1" applyBorder="1"/>
    <xf numFmtId="0" fontId="5" fillId="0" borderId="10" xfId="0" applyFont="1" applyBorder="1"/>
    <xf numFmtId="0" fontId="5" fillId="0" borderId="5884" xfId="0" applyFont="1" applyBorder="1"/>
    <xf numFmtId="9" fontId="293" fillId="0" borderId="5882" xfId="1" applyNumberFormat="1" applyFont="1" applyBorder="1" applyAlignment="1"/>
    <xf numFmtId="2" fontId="5" fillId="0" borderId="5870" xfId="0" applyNumberFormat="1" applyFont="1" applyBorder="1" applyAlignment="1">
      <alignment horizontal="center"/>
    </xf>
    <xf numFmtId="9" fontId="5" fillId="0" borderId="5882" xfId="0" applyNumberFormat="1" applyFont="1" applyBorder="1"/>
    <xf numFmtId="9" fontId="281" fillId="0" borderId="5885" xfId="3" applyNumberFormat="1" applyFont="1" applyBorder="1"/>
    <xf numFmtId="0" fontId="294" fillId="0" borderId="5894" xfId="0" applyFont="1" applyBorder="1"/>
    <xf numFmtId="0" fontId="44" fillId="0" borderId="5894" xfId="0" applyFont="1" applyBorder="1"/>
    <xf numFmtId="0" fontId="44" fillId="0" borderId="0" xfId="0" applyFont="1" applyBorder="1"/>
    <xf numFmtId="2" fontId="44" fillId="0" borderId="0" xfId="0" applyNumberFormat="1" applyFont="1" applyBorder="1" applyAlignment="1">
      <alignment horizontal="center"/>
    </xf>
    <xf numFmtId="2" fontId="44" fillId="0" borderId="0" xfId="0" applyNumberFormat="1" applyFont="1" applyBorder="1"/>
    <xf numFmtId="9" fontId="44" fillId="0" borderId="5885" xfId="0" applyNumberFormat="1" applyFont="1" applyBorder="1"/>
    <xf numFmtId="9" fontId="293" fillId="0" borderId="5885" xfId="1" applyNumberFormat="1" applyFont="1" applyBorder="1" applyAlignment="1"/>
    <xf numFmtId="2" fontId="5" fillId="0" borderId="0" xfId="0" applyNumberFormat="1" applyFont="1" applyBorder="1" applyAlignment="1">
      <alignment horizontal="center"/>
    </xf>
    <xf numFmtId="2" fontId="5" fillId="0" borderId="0" xfId="0" applyNumberFormat="1" applyFont="1" applyBorder="1"/>
    <xf numFmtId="9" fontId="5" fillId="0" borderId="5885" xfId="0" applyNumberFormat="1" applyFont="1" applyBorder="1"/>
    <xf numFmtId="9" fontId="293" fillId="0" borderId="5885" xfId="1" applyNumberFormat="1" applyFont="1" applyBorder="1" applyAlignment="1">
      <alignment horizontal="right"/>
    </xf>
    <xf numFmtId="9" fontId="293" fillId="0" borderId="5884" xfId="1" applyNumberFormat="1" applyFont="1" applyBorder="1" applyAlignment="1">
      <alignment horizontal="right"/>
    </xf>
    <xf numFmtId="2" fontId="5" fillId="0" borderId="10" xfId="0" applyNumberFormat="1" applyFont="1" applyBorder="1" applyAlignment="1">
      <alignment horizontal="center"/>
    </xf>
    <xf numFmtId="0" fontId="295" fillId="3" borderId="0" xfId="0" applyFont="1" applyFill="1"/>
    <xf numFmtId="0" fontId="296" fillId="3" borderId="0" xfId="0" applyFont="1" applyFill="1"/>
    <xf numFmtId="0" fontId="297" fillId="3" borderId="0" xfId="0" applyFont="1" applyFill="1"/>
    <xf numFmtId="0" fontId="298" fillId="3" borderId="0" xfId="0" applyFont="1" applyFill="1"/>
    <xf numFmtId="0" fontId="299" fillId="3" borderId="0" xfId="0" applyFont="1" applyFill="1"/>
    <xf numFmtId="0" fontId="300" fillId="3" borderId="0" xfId="0" applyFont="1" applyFill="1"/>
    <xf numFmtId="3" fontId="300" fillId="3" borderId="0" xfId="0" applyNumberFormat="1" applyFont="1" applyFill="1"/>
    <xf numFmtId="3" fontId="295" fillId="3" borderId="0" xfId="0" applyNumberFormat="1" applyFont="1" applyFill="1"/>
    <xf numFmtId="0" fontId="295" fillId="3" borderId="0" xfId="0" applyFont="1" applyFill="1" applyAlignment="1">
      <alignment horizontal="center"/>
    </xf>
    <xf numFmtId="168" fontId="297" fillId="3" borderId="0" xfId="0" applyNumberFormat="1" applyFont="1" applyFill="1"/>
    <xf numFmtId="168" fontId="298" fillId="3" borderId="0" xfId="0" applyNumberFormat="1" applyFont="1" applyFill="1"/>
    <xf numFmtId="168" fontId="295" fillId="3" borderId="0" xfId="0" applyNumberFormat="1" applyFont="1" applyFill="1"/>
    <xf numFmtId="0" fontId="297" fillId="3" borderId="2" xfId="0" applyFont="1" applyFill="1" applyBorder="1"/>
    <xf numFmtId="9" fontId="299" fillId="3" borderId="0" xfId="0" applyNumberFormat="1" applyFont="1" applyFill="1"/>
    <xf numFmtId="9" fontId="295" fillId="3" borderId="0" xfId="0" applyNumberFormat="1" applyFont="1" applyFill="1"/>
    <xf numFmtId="0" fontId="301" fillId="3" borderId="0" xfId="0" applyFont="1" applyFill="1"/>
    <xf numFmtId="0" fontId="281" fillId="0" borderId="0" xfId="0" applyFont="1" applyBorder="1" applyAlignment="1">
      <alignment horizontal="left" vertical="center" wrapText="1"/>
    </xf>
    <xf numFmtId="37" fontId="6" fillId="3" borderId="0" xfId="0" applyNumberFormat="1" applyFont="1" applyFill="1"/>
    <xf numFmtId="9" fontId="281" fillId="0" borderId="0" xfId="0" applyNumberFormat="1" applyFont="1" applyBorder="1" applyAlignment="1">
      <alignment horizontal="left" vertical="center" wrapText="1"/>
    </xf>
    <xf numFmtId="0" fontId="281" fillId="3" borderId="4799" xfId="0" applyFont="1" applyFill="1" applyBorder="1"/>
    <xf numFmtId="0" fontId="281" fillId="0" borderId="4799" xfId="0" applyFont="1" applyBorder="1"/>
    <xf numFmtId="9" fontId="281" fillId="0" borderId="4799" xfId="0" applyNumberFormat="1" applyFont="1" applyBorder="1"/>
    <xf numFmtId="0" fontId="0" fillId="0" borderId="4799" xfId="0" applyBorder="1"/>
    <xf numFmtId="0" fontId="11" fillId="3" borderId="0" xfId="0" applyFont="1" applyFill="1" applyBorder="1"/>
    <xf numFmtId="10" fontId="281" fillId="0" borderId="0" xfId="0" applyNumberFormat="1" applyFont="1" applyBorder="1"/>
    <xf numFmtId="10" fontId="0" fillId="0" borderId="0" xfId="0" applyNumberFormat="1" applyBorder="1"/>
    <xf numFmtId="9" fontId="0" fillId="0" borderId="0" xfId="0" applyNumberFormat="1" applyBorder="1"/>
    <xf numFmtId="0" fontId="285" fillId="0" borderId="0" xfId="0" applyFont="1" applyFill="1" applyBorder="1"/>
    <xf numFmtId="0" fontId="0" fillId="0" borderId="0" xfId="0" applyFill="1" applyBorder="1"/>
    <xf numFmtId="0" fontId="281" fillId="3" borderId="5894" xfId="0" applyFont="1" applyFill="1" applyBorder="1" applyAlignment="1">
      <alignment vertical="center" wrapText="1"/>
    </xf>
    <xf numFmtId="0" fontId="0" fillId="3" borderId="5895" xfId="0" applyFill="1" applyBorder="1" applyAlignment="1">
      <alignment vertical="center" wrapText="1"/>
    </xf>
    <xf numFmtId="0" fontId="0" fillId="3" borderId="5894" xfId="0" applyFill="1" applyBorder="1" applyAlignment="1">
      <alignment vertical="center" wrapText="1"/>
    </xf>
    <xf numFmtId="170" fontId="0" fillId="3" borderId="0" xfId="3" applyNumberFormat="1" applyFont="1" applyFill="1" applyBorder="1"/>
    <xf numFmtId="170" fontId="0" fillId="3" borderId="5885" xfId="3" applyNumberFormat="1" applyFont="1" applyFill="1" applyBorder="1"/>
    <xf numFmtId="170" fontId="0" fillId="3" borderId="5885" xfId="3" applyNumberFormat="1" applyFont="1" applyFill="1" applyBorder="1" applyAlignment="1">
      <alignment horizontal="right"/>
    </xf>
    <xf numFmtId="170" fontId="281" fillId="3" borderId="10" xfId="3" applyNumberFormat="1" applyFont="1" applyFill="1" applyBorder="1"/>
    <xf numFmtId="170" fontId="281" fillId="3" borderId="5884" xfId="3" applyNumberFormat="1" applyFont="1" applyFill="1" applyBorder="1"/>
    <xf numFmtId="354" fontId="0" fillId="3" borderId="0" xfId="0" applyNumberFormat="1" applyFill="1" applyBorder="1" applyAlignment="1">
      <alignment horizontal="center"/>
    </xf>
    <xf numFmtId="354" fontId="0" fillId="3" borderId="5885" xfId="0" applyNumberFormat="1" applyFill="1" applyBorder="1" applyAlignment="1">
      <alignment horizontal="center"/>
    </xf>
    <xf numFmtId="354" fontId="283" fillId="3" borderId="0" xfId="0" applyNumberFormat="1" applyFont="1" applyFill="1" applyBorder="1" applyAlignment="1">
      <alignment horizontal="center"/>
    </xf>
    <xf numFmtId="354" fontId="283" fillId="3" borderId="5885" xfId="0" applyNumberFormat="1" applyFont="1" applyFill="1" applyBorder="1" applyAlignment="1">
      <alignment horizontal="center"/>
    </xf>
    <xf numFmtId="354" fontId="281" fillId="3" borderId="0" xfId="0" applyNumberFormat="1" applyFont="1" applyFill="1" applyBorder="1" applyAlignment="1">
      <alignment horizontal="center"/>
    </xf>
    <xf numFmtId="354" fontId="281" fillId="3" borderId="5885" xfId="0" applyNumberFormat="1" applyFont="1" applyFill="1" applyBorder="1" applyAlignment="1">
      <alignment horizontal="center"/>
    </xf>
    <xf numFmtId="0" fontId="283" fillId="3" borderId="5895" xfId="0" applyFont="1" applyFill="1" applyBorder="1" applyAlignment="1">
      <alignment vertical="center" wrapText="1"/>
    </xf>
    <xf numFmtId="354" fontId="283" fillId="3" borderId="10" xfId="0" applyNumberFormat="1" applyFont="1" applyFill="1" applyBorder="1" applyAlignment="1">
      <alignment horizontal="center" vertical="center"/>
    </xf>
    <xf numFmtId="354" fontId="283" fillId="3" borderId="5884" xfId="0" applyNumberFormat="1" applyFont="1" applyFill="1" applyBorder="1" applyAlignment="1">
      <alignment horizontal="center" vertical="center"/>
    </xf>
    <xf numFmtId="0" fontId="0" fillId="3" borderId="5894" xfId="0" applyFill="1" applyBorder="1" applyAlignment="1">
      <alignment wrapText="1"/>
    </xf>
    <xf numFmtId="354" fontId="0" fillId="3" borderId="0" xfId="0" applyNumberFormat="1" applyFont="1" applyFill="1" applyBorder="1" applyAlignment="1">
      <alignment horizontal="center"/>
    </xf>
    <xf numFmtId="354" fontId="0" fillId="3" borderId="5885" xfId="0" applyNumberFormat="1" applyFont="1" applyFill="1" applyBorder="1" applyAlignment="1">
      <alignment horizontal="center"/>
    </xf>
    <xf numFmtId="0" fontId="281" fillId="3" borderId="5895" xfId="0" applyFont="1" applyFill="1" applyBorder="1" applyAlignment="1">
      <alignment wrapText="1"/>
    </xf>
    <xf numFmtId="354" fontId="281" fillId="3" borderId="10" xfId="0" applyNumberFormat="1" applyFont="1" applyFill="1" applyBorder="1" applyAlignment="1">
      <alignment horizontal="center" vertical="center"/>
    </xf>
    <xf numFmtId="354" fontId="281" fillId="3" borderId="5884" xfId="0" applyNumberFormat="1" applyFont="1" applyFill="1" applyBorder="1" applyAlignment="1">
      <alignment horizontal="center" vertical="center"/>
    </xf>
    <xf numFmtId="170" fontId="0" fillId="3" borderId="0" xfId="0" applyNumberFormat="1" applyFill="1" applyBorder="1"/>
    <xf numFmtId="170" fontId="0" fillId="3" borderId="5885" xfId="0" applyNumberFormat="1" applyFill="1" applyBorder="1"/>
    <xf numFmtId="170" fontId="281" fillId="3" borderId="10" xfId="0" applyNumberFormat="1" applyFont="1" applyFill="1" applyBorder="1"/>
    <xf numFmtId="170" fontId="281" fillId="3" borderId="5884" xfId="0" applyNumberFormat="1" applyFont="1" applyFill="1" applyBorder="1"/>
    <xf numFmtId="0" fontId="0" fillId="3" borderId="5902" xfId="0" applyFill="1" applyBorder="1" applyAlignment="1">
      <alignment vertical="center" wrapText="1"/>
    </xf>
    <xf numFmtId="170" fontId="0" fillId="0" borderId="0" xfId="3" applyNumberFormat="1" applyFont="1" applyFill="1" applyBorder="1" applyAlignment="1"/>
    <xf numFmtId="170" fontId="0" fillId="0" borderId="5885" xfId="3" applyNumberFormat="1" applyFont="1" applyFill="1" applyBorder="1" applyAlignment="1"/>
    <xf numFmtId="350" fontId="0" fillId="0" borderId="0" xfId="1" applyNumberFormat="1" applyFont="1" applyFill="1" applyBorder="1" applyAlignment="1">
      <alignment vertical="center" wrapText="1"/>
    </xf>
    <xf numFmtId="351" fontId="0" fillId="0" borderId="0" xfId="1" applyNumberFormat="1" applyFont="1" applyFill="1" applyBorder="1" applyAlignment="1">
      <alignment vertical="center" wrapText="1"/>
    </xf>
    <xf numFmtId="351" fontId="0" fillId="0" borderId="5885" xfId="1" applyNumberFormat="1" applyFont="1" applyFill="1" applyBorder="1" applyAlignment="1">
      <alignment vertical="center" wrapText="1"/>
    </xf>
    <xf numFmtId="350" fontId="0" fillId="0" borderId="5885" xfId="1" applyNumberFormat="1" applyFont="1" applyFill="1" applyBorder="1" applyAlignment="1">
      <alignment vertical="center" wrapText="1"/>
    </xf>
    <xf numFmtId="350" fontId="0" fillId="0" borderId="10" xfId="1" applyNumberFormat="1" applyFont="1" applyFill="1" applyBorder="1" applyAlignment="1">
      <alignment vertical="center" wrapText="1"/>
    </xf>
    <xf numFmtId="350" fontId="0" fillId="0" borderId="5884" xfId="1" applyNumberFormat="1" applyFont="1" applyFill="1" applyBorder="1" applyAlignment="1">
      <alignment vertical="center" wrapText="1"/>
    </xf>
    <xf numFmtId="351" fontId="0" fillId="0" borderId="10" xfId="1" applyNumberFormat="1" applyFont="1" applyFill="1" applyBorder="1" applyAlignment="1">
      <alignment vertical="center" wrapText="1"/>
    </xf>
    <xf numFmtId="0" fontId="292" fillId="0" borderId="0" xfId="0" applyFont="1" applyFill="1" applyBorder="1" applyAlignment="1">
      <alignment horizontal="center"/>
    </xf>
    <xf numFmtId="170" fontId="0" fillId="0" borderId="0" xfId="0" applyNumberFormat="1" applyFill="1" applyBorder="1" applyAlignment="1">
      <alignment horizontal="center"/>
    </xf>
    <xf numFmtId="170" fontId="0" fillId="0" borderId="5885" xfId="0" applyNumberFormat="1" applyFill="1" applyBorder="1" applyAlignment="1">
      <alignment horizontal="center"/>
    </xf>
    <xf numFmtId="170" fontId="0" fillId="0" borderId="0" xfId="0" applyNumberFormat="1" applyFill="1" applyBorder="1" applyAlignment="1">
      <alignment horizontal="center" vertical="center"/>
    </xf>
    <xf numFmtId="170" fontId="0" fillId="0" borderId="5885" xfId="0" applyNumberFormat="1" applyFill="1" applyBorder="1" applyAlignment="1">
      <alignment horizontal="center" vertical="center"/>
    </xf>
    <xf numFmtId="171" fontId="0" fillId="0" borderId="10" xfId="0" applyNumberFormat="1" applyFill="1" applyBorder="1" applyAlignment="1">
      <alignment horizontal="center"/>
    </xf>
    <xf numFmtId="171" fontId="0" fillId="0" borderId="5884" xfId="0" applyNumberFormat="1" applyFill="1" applyBorder="1" applyAlignment="1">
      <alignment horizontal="center"/>
    </xf>
    <xf numFmtId="354" fontId="0" fillId="0" borderId="0" xfId="0" applyNumberFormat="1"/>
    <xf numFmtId="352" fontId="281" fillId="3" borderId="5872" xfId="1" applyNumberFormat="1" applyFont="1" applyFill="1" applyBorder="1" applyAlignment="1">
      <alignment horizontal="center" vertical="center" wrapText="1"/>
    </xf>
    <xf numFmtId="352" fontId="0" fillId="0" borderId="0" xfId="1" applyNumberFormat="1" applyFont="1" applyFill="1" applyBorder="1" applyAlignment="1">
      <alignment horizontal="center" vertical="center" wrapText="1"/>
    </xf>
    <xf numFmtId="0" fontId="285" fillId="82" borderId="5902" xfId="0" applyFont="1" applyFill="1" applyBorder="1" applyAlignment="1">
      <alignment vertical="center" wrapText="1"/>
    </xf>
    <xf numFmtId="0" fontId="285" fillId="82" borderId="5894" xfId="0" applyFont="1" applyFill="1" applyBorder="1" applyAlignment="1">
      <alignment vertical="center" wrapText="1"/>
    </xf>
    <xf numFmtId="0" fontId="0" fillId="3" borderId="0" xfId="0" applyFont="1" applyFill="1" applyAlignment="1">
      <alignment vertical="center" wrapText="1"/>
    </xf>
    <xf numFmtId="170" fontId="6" fillId="0" borderId="0" xfId="3" applyNumberFormat="1" applyFont="1" applyFill="1"/>
    <xf numFmtId="0" fontId="285" fillId="82" borderId="5870" xfId="0" applyFont="1" applyFill="1" applyBorder="1" applyAlignment="1">
      <alignment vertical="center" wrapText="1"/>
    </xf>
    <xf numFmtId="0" fontId="283" fillId="3" borderId="5894" xfId="0" applyFont="1" applyFill="1" applyBorder="1" applyAlignment="1">
      <alignment vertical="center" wrapText="1"/>
    </xf>
    <xf numFmtId="170" fontId="0" fillId="3" borderId="5870" xfId="3" applyNumberFormat="1" applyFont="1" applyFill="1" applyBorder="1"/>
    <xf numFmtId="170" fontId="0" fillId="3" borderId="5882" xfId="3" applyNumberFormat="1" applyFont="1" applyFill="1" applyBorder="1"/>
    <xf numFmtId="354" fontId="0" fillId="3" borderId="5870" xfId="0" applyNumberFormat="1" applyFill="1" applyBorder="1" applyAlignment="1">
      <alignment horizontal="center"/>
    </xf>
    <xf numFmtId="354" fontId="0" fillId="3" borderId="5882" xfId="0" applyNumberFormat="1" applyFill="1" applyBorder="1" applyAlignment="1">
      <alignment horizontal="center"/>
    </xf>
    <xf numFmtId="170" fontId="0" fillId="3" borderId="5870" xfId="0" applyNumberFormat="1" applyFill="1" applyBorder="1"/>
    <xf numFmtId="170" fontId="0" fillId="3" borderId="5882" xfId="0" applyNumberFormat="1" applyFill="1" applyBorder="1"/>
    <xf numFmtId="0" fontId="0" fillId="0" borderId="5894" xfId="0" applyFill="1" applyBorder="1" applyAlignment="1">
      <alignment vertical="center" wrapText="1"/>
    </xf>
    <xf numFmtId="0" fontId="281" fillId="0" borderId="5895" xfId="0" applyFont="1" applyFill="1" applyBorder="1" applyAlignment="1">
      <alignment vertical="center" wrapText="1"/>
    </xf>
    <xf numFmtId="354" fontId="0" fillId="0" borderId="0" xfId="0" applyNumberFormat="1" applyFill="1" applyBorder="1" applyAlignment="1">
      <alignment vertical="center" wrapText="1"/>
    </xf>
    <xf numFmtId="354" fontId="281" fillId="0" borderId="10" xfId="0" applyNumberFormat="1" applyFont="1" applyFill="1" applyBorder="1" applyAlignment="1">
      <alignment vertical="center" wrapText="1"/>
    </xf>
    <xf numFmtId="0" fontId="285" fillId="82" borderId="5898" xfId="0" applyFont="1" applyFill="1" applyBorder="1"/>
    <xf numFmtId="0" fontId="285" fillId="82" borderId="5872" xfId="0" applyFont="1" applyFill="1" applyBorder="1"/>
    <xf numFmtId="3" fontId="293" fillId="0" borderId="0" xfId="3" applyNumberFormat="1" applyFont="1" applyFill="1" applyBorder="1" applyAlignment="1">
      <alignment horizontal="center" vertical="center"/>
    </xf>
    <xf numFmtId="3" fontId="291" fillId="0" borderId="0" xfId="3" applyNumberFormat="1" applyFont="1" applyFill="1" applyBorder="1" applyAlignment="1">
      <alignment horizontal="center" vertical="center"/>
    </xf>
    <xf numFmtId="0" fontId="291" fillId="0" borderId="5885" xfId="0" applyFont="1" applyFill="1" applyBorder="1" applyAlignment="1">
      <alignment horizontal="center" vertical="center" wrapText="1"/>
    </xf>
    <xf numFmtId="0" fontId="291" fillId="0" borderId="0" xfId="0" applyFont="1" applyFill="1" applyBorder="1" applyAlignment="1">
      <alignment horizontal="center" vertical="center" wrapText="1"/>
    </xf>
    <xf numFmtId="0" fontId="281" fillId="0" borderId="5904" xfId="0" applyFont="1" applyFill="1" applyBorder="1" applyAlignment="1">
      <alignment vertical="center" wrapText="1"/>
    </xf>
    <xf numFmtId="3" fontId="293" fillId="0" borderId="4799" xfId="0" applyNumberFormat="1" applyFont="1" applyFill="1" applyBorder="1" applyAlignment="1">
      <alignment horizontal="center" vertical="center" wrapText="1"/>
    </xf>
    <xf numFmtId="356" fontId="302" fillId="0" borderId="5905" xfId="0" applyNumberFormat="1" applyFont="1" applyFill="1" applyBorder="1" applyAlignment="1">
      <alignment horizontal="center"/>
    </xf>
    <xf numFmtId="0" fontId="281" fillId="0" borderId="5906" xfId="0" applyFont="1" applyFill="1" applyBorder="1" applyAlignment="1">
      <alignment vertical="center" wrapText="1"/>
    </xf>
    <xf numFmtId="3" fontId="293" fillId="0" borderId="5907" xfId="0" applyNumberFormat="1" applyFont="1" applyFill="1" applyBorder="1" applyAlignment="1">
      <alignment horizontal="center" vertical="center" wrapText="1"/>
    </xf>
    <xf numFmtId="356" fontId="293" fillId="0" borderId="5908" xfId="0" applyNumberFormat="1" applyFont="1" applyFill="1" applyBorder="1" applyAlignment="1">
      <alignment horizontal="center"/>
    </xf>
    <xf numFmtId="0" fontId="257" fillId="75" borderId="5909" xfId="0" applyFont="1" applyFill="1" applyBorder="1" applyAlignment="1">
      <alignment horizontal="center" vertical="center" wrapText="1"/>
    </xf>
    <xf numFmtId="0" fontId="258" fillId="3" borderId="5881" xfId="0" applyFont="1" applyFill="1" applyBorder="1" applyAlignment="1">
      <alignment horizontal="center" vertical="center" wrapText="1"/>
    </xf>
    <xf numFmtId="0" fontId="258" fillId="3" borderId="12" xfId="0" applyFont="1" applyFill="1" applyBorder="1" applyAlignment="1">
      <alignment horizontal="center" vertical="center" wrapText="1"/>
    </xf>
    <xf numFmtId="170" fontId="259" fillId="3" borderId="12" xfId="3" applyNumberFormat="1" applyFont="1" applyFill="1" applyBorder="1" applyAlignment="1">
      <alignment horizontal="center" vertical="center" wrapText="1"/>
    </xf>
    <xf numFmtId="0" fontId="0" fillId="0" borderId="0" xfId="0" applyAlignment="1"/>
    <xf numFmtId="0" fontId="285" fillId="82" borderId="0" xfId="0" applyFont="1" applyFill="1" applyAlignment="1">
      <alignment horizontal="center" vertical="center" wrapText="1"/>
    </xf>
    <xf numFmtId="0" fontId="285" fillId="82" borderId="5885" xfId="0" applyFont="1" applyFill="1" applyBorder="1" applyAlignment="1">
      <alignment horizontal="center" vertical="center" wrapText="1"/>
    </xf>
    <xf numFmtId="0" fontId="281" fillId="3" borderId="5895" xfId="0" applyFont="1" applyFill="1" applyBorder="1" applyAlignment="1">
      <alignment vertical="center" wrapText="1"/>
    </xf>
    <xf numFmtId="0" fontId="281" fillId="3" borderId="5902" xfId="0" applyFont="1" applyFill="1" applyBorder="1" applyAlignment="1">
      <alignment vertical="center" wrapText="1"/>
    </xf>
    <xf numFmtId="43" fontId="6" fillId="0" borderId="0" xfId="3" applyNumberFormat="1" applyFont="1"/>
    <xf numFmtId="1" fontId="6" fillId="0" borderId="0" xfId="0" applyNumberFormat="1" applyFont="1"/>
    <xf numFmtId="187" fontId="5" fillId="3" borderId="0" xfId="0" applyNumberFormat="1" applyFont="1" applyFill="1" applyAlignment="1">
      <alignment horizontal="center" vertical="center"/>
    </xf>
    <xf numFmtId="37" fontId="5" fillId="0" borderId="0" xfId="0" applyNumberFormat="1" applyFont="1" applyFill="1" applyAlignment="1">
      <alignment horizontal="center" vertical="center"/>
    </xf>
    <xf numFmtId="37" fontId="259" fillId="0" borderId="5885" xfId="0" applyNumberFormat="1" applyFont="1" applyFill="1" applyBorder="1" applyAlignment="1">
      <alignment horizontal="center" vertical="center" wrapText="1"/>
    </xf>
    <xf numFmtId="0" fontId="259" fillId="0" borderId="5885" xfId="0" applyFont="1" applyFill="1" applyBorder="1" applyAlignment="1">
      <alignment horizontal="center" vertical="center" wrapText="1"/>
    </xf>
    <xf numFmtId="37" fontId="258" fillId="0" borderId="12" xfId="0" applyNumberFormat="1" applyFont="1" applyFill="1" applyBorder="1" applyAlignment="1">
      <alignment horizontal="center" vertical="center" wrapText="1"/>
    </xf>
    <xf numFmtId="37" fontId="258" fillId="0" borderId="5883" xfId="0" applyNumberFormat="1" applyFont="1" applyFill="1" applyBorder="1" applyAlignment="1">
      <alignment horizontal="center" vertical="center" wrapText="1"/>
    </xf>
    <xf numFmtId="168" fontId="18" fillId="0" borderId="0" xfId="1" applyNumberFormat="1" applyFont="1" applyFill="1" applyAlignment="1">
      <alignment horizontal="center"/>
    </xf>
    <xf numFmtId="37" fontId="258" fillId="0" borderId="5894" xfId="0" applyNumberFormat="1" applyFont="1" applyFill="1" applyBorder="1" applyAlignment="1">
      <alignment horizontal="center" vertical="center" wrapText="1"/>
    </xf>
    <xf numFmtId="37" fontId="258" fillId="0" borderId="5881" xfId="0" applyNumberFormat="1" applyFont="1" applyFill="1" applyBorder="1" applyAlignment="1">
      <alignment horizontal="center" vertical="center" wrapText="1"/>
    </xf>
    <xf numFmtId="37" fontId="258" fillId="0" borderId="5882" xfId="0" applyNumberFormat="1" applyFont="1" applyFill="1" applyBorder="1" applyAlignment="1">
      <alignment horizontal="center" vertical="center" wrapText="1"/>
    </xf>
    <xf numFmtId="0" fontId="258" fillId="0" borderId="5882" xfId="0" applyFont="1" applyFill="1" applyBorder="1" applyAlignment="1">
      <alignment horizontal="center" vertical="center" wrapText="1"/>
    </xf>
    <xf numFmtId="37" fontId="258" fillId="0" borderId="5885" xfId="0" applyNumberFormat="1" applyFont="1" applyFill="1" applyBorder="1" applyAlignment="1">
      <alignment horizontal="center" vertical="center" wrapText="1"/>
    </xf>
    <xf numFmtId="168" fontId="258" fillId="0" borderId="12" xfId="1" applyNumberFormat="1" applyFont="1" applyFill="1" applyBorder="1" applyAlignment="1">
      <alignment horizontal="center" vertical="center" wrapText="1"/>
    </xf>
    <xf numFmtId="168" fontId="277" fillId="0" borderId="12" xfId="1" applyNumberFormat="1" applyFont="1" applyFill="1" applyBorder="1" applyAlignment="1">
      <alignment horizontal="center" vertical="center" wrapText="1"/>
    </xf>
    <xf numFmtId="168" fontId="258" fillId="0" borderId="5885" xfId="0" applyNumberFormat="1" applyFont="1" applyFill="1" applyBorder="1" applyAlignment="1">
      <alignment horizontal="center" vertical="center" wrapText="1"/>
    </xf>
    <xf numFmtId="3" fontId="6" fillId="0" borderId="0" xfId="0" applyNumberFormat="1" applyFont="1" applyFill="1" applyAlignment="1">
      <alignment horizontal="center"/>
    </xf>
    <xf numFmtId="39" fontId="6" fillId="0" borderId="0" xfId="0" applyNumberFormat="1" applyFont="1" applyFill="1" applyAlignment="1">
      <alignment horizontal="center"/>
    </xf>
    <xf numFmtId="4" fontId="6" fillId="0" borderId="0" xfId="0" applyNumberFormat="1" applyFont="1" applyFill="1" applyAlignment="1">
      <alignment horizontal="center"/>
    </xf>
    <xf numFmtId="3" fontId="9" fillId="0" borderId="0" xfId="3408" applyNumberFormat="1" applyFont="1" applyFill="1" applyAlignment="1">
      <alignment horizontal="center"/>
    </xf>
    <xf numFmtId="3" fontId="14" fillId="0" borderId="0" xfId="3408" applyNumberFormat="1" applyFont="1" applyFill="1" applyAlignment="1">
      <alignment horizontal="center"/>
    </xf>
    <xf numFmtId="0" fontId="285" fillId="82" borderId="5870" xfId="0" applyFont="1" applyFill="1" applyBorder="1" applyAlignment="1">
      <alignment vertical="center" wrapText="1"/>
    </xf>
    <xf numFmtId="0" fontId="0" fillId="0" borderId="5902" xfId="0" applyBorder="1" applyAlignment="1">
      <alignment vertical="center" wrapText="1"/>
    </xf>
    <xf numFmtId="0" fontId="0" fillId="0" borderId="5898" xfId="0" applyBorder="1" applyAlignment="1">
      <alignment vertical="center" wrapText="1"/>
    </xf>
    <xf numFmtId="0" fontId="0" fillId="0" borderId="5872" xfId="0" applyBorder="1" applyAlignment="1">
      <alignment vertical="center" wrapText="1"/>
    </xf>
    <xf numFmtId="0" fontId="0" fillId="0" borderId="5903" xfId="0" applyBorder="1"/>
    <xf numFmtId="0" fontId="285" fillId="82" borderId="5902" xfId="0" applyFont="1" applyFill="1" applyBorder="1" applyAlignment="1">
      <alignment horizontal="left" vertical="center" wrapText="1"/>
    </xf>
    <xf numFmtId="0" fontId="285" fillId="82" borderId="5895" xfId="0" applyFont="1" applyFill="1" applyBorder="1" applyAlignment="1">
      <alignment vertical="center" wrapText="1"/>
    </xf>
    <xf numFmtId="0" fontId="285" fillId="82" borderId="10" xfId="0" applyFont="1" applyFill="1" applyBorder="1" applyAlignment="1">
      <alignment vertical="center" wrapText="1"/>
    </xf>
    <xf numFmtId="0" fontId="291" fillId="0" borderId="5872" xfId="0" applyFont="1" applyFill="1" applyBorder="1" applyAlignment="1">
      <alignment horizontal="center" vertical="center" wrapText="1"/>
    </xf>
    <xf numFmtId="229" fontId="0" fillId="0" borderId="0" xfId="0" applyNumberFormat="1" applyBorder="1" applyAlignment="1">
      <alignment horizontal="center" vertical="center" wrapText="1"/>
    </xf>
    <xf numFmtId="229" fontId="0" fillId="0" borderId="5872" xfId="0" applyNumberFormat="1" applyBorder="1" applyAlignment="1">
      <alignment horizontal="center" vertical="center" wrapText="1"/>
    </xf>
    <xf numFmtId="0" fontId="285" fillId="82" borderId="5882" xfId="0" applyFont="1" applyFill="1" applyBorder="1" applyAlignment="1">
      <alignment horizontal="center"/>
    </xf>
    <xf numFmtId="0" fontId="0" fillId="0" borderId="5870" xfId="0" applyBorder="1" applyAlignment="1">
      <alignment horizontal="left" vertical="center" wrapText="1"/>
    </xf>
    <xf numFmtId="0" fontId="285" fillId="82" borderId="5870" xfId="0" applyFont="1" applyFill="1" applyBorder="1" applyAlignment="1">
      <alignment horizontal="center"/>
    </xf>
    <xf numFmtId="0" fontId="291" fillId="0" borderId="5870" xfId="0" applyFont="1" applyFill="1" applyBorder="1" applyAlignment="1">
      <alignment horizontal="center" vertical="center" wrapText="1"/>
    </xf>
    <xf numFmtId="229" fontId="0" fillId="0" borderId="5870" xfId="0" applyNumberFormat="1" applyBorder="1" applyAlignment="1">
      <alignment horizontal="center" vertical="center" wrapText="1"/>
    </xf>
    <xf numFmtId="0" fontId="291" fillId="0" borderId="10" xfId="0" applyFont="1" applyFill="1" applyBorder="1" applyAlignment="1">
      <alignment horizontal="center" vertical="center" wrapText="1"/>
    </xf>
    <xf numFmtId="229" fontId="0" fillId="0" borderId="10" xfId="0" applyNumberFormat="1" applyBorder="1" applyAlignment="1">
      <alignment horizontal="center" vertical="center" wrapText="1"/>
    </xf>
    <xf numFmtId="0" fontId="0" fillId="0" borderId="5870" xfId="0" applyBorder="1" applyAlignment="1">
      <alignment horizontal="left"/>
    </xf>
    <xf numFmtId="0" fontId="0" fillId="0" borderId="5882" xfId="0" applyBorder="1" applyAlignment="1">
      <alignment horizontal="left"/>
    </xf>
    <xf numFmtId="0" fontId="0" fillId="0" borderId="5872" xfId="0" applyBorder="1"/>
    <xf numFmtId="0" fontId="257" fillId="75" borderId="5881" xfId="0" applyFont="1" applyFill="1" applyBorder="1" applyAlignment="1">
      <alignment horizontal="center" vertical="center" wrapText="1"/>
    </xf>
    <xf numFmtId="0" fontId="281" fillId="0" borderId="5894" xfId="0" applyFont="1" applyFill="1" applyBorder="1" applyAlignment="1">
      <alignment vertical="center" wrapText="1"/>
    </xf>
    <xf numFmtId="170" fontId="0" fillId="0" borderId="0" xfId="0" applyNumberFormat="1"/>
    <xf numFmtId="0" fontId="303" fillId="0" borderId="5898" xfId="0" applyFont="1" applyFill="1" applyBorder="1" applyAlignment="1">
      <alignment vertical="center" wrapText="1"/>
    </xf>
    <xf numFmtId="0" fontId="0" fillId="0" borderId="5902" xfId="0" applyFill="1" applyBorder="1" applyAlignment="1">
      <alignment vertical="center" wrapText="1"/>
    </xf>
    <xf numFmtId="354" fontId="0" fillId="0" borderId="5870" xfId="0" applyNumberFormat="1" applyFill="1" applyBorder="1" applyAlignment="1">
      <alignment vertical="center" wrapText="1"/>
    </xf>
    <xf numFmtId="0" fontId="0" fillId="0" borderId="5882" xfId="0" applyBorder="1"/>
    <xf numFmtId="0" fontId="0" fillId="0" borderId="5885" xfId="0" applyBorder="1"/>
    <xf numFmtId="354" fontId="0" fillId="0" borderId="5885" xfId="0" applyNumberFormat="1" applyFill="1" applyBorder="1" applyAlignment="1">
      <alignment vertical="center" wrapText="1"/>
    </xf>
    <xf numFmtId="354" fontId="281" fillId="0" borderId="5884" xfId="0" applyNumberFormat="1" applyFont="1" applyFill="1" applyBorder="1" applyAlignment="1">
      <alignment vertical="center" wrapText="1"/>
    </xf>
    <xf numFmtId="0" fontId="284" fillId="82" borderId="5872" xfId="0" applyFont="1" applyFill="1" applyBorder="1" applyAlignment="1">
      <alignment horizontal="right" vertical="center" wrapText="1"/>
    </xf>
    <xf numFmtId="0" fontId="284" fillId="82" borderId="5903" xfId="0" applyFont="1" applyFill="1" applyBorder="1" applyAlignment="1">
      <alignment horizontal="right" vertical="center" wrapText="1"/>
    </xf>
    <xf numFmtId="168" fontId="283" fillId="0" borderId="5872" xfId="1" applyNumberFormat="1" applyFont="1" applyFill="1" applyBorder="1" applyAlignment="1">
      <alignment vertical="center" wrapText="1"/>
    </xf>
    <xf numFmtId="170" fontId="0" fillId="0" borderId="5870" xfId="3" applyNumberFormat="1" applyFont="1" applyFill="1" applyBorder="1" applyAlignment="1">
      <alignment vertical="center" wrapText="1"/>
    </xf>
    <xf numFmtId="170" fontId="281" fillId="0" borderId="10" xfId="3" applyNumberFormat="1" applyFont="1" applyFill="1" applyBorder="1" applyAlignment="1">
      <alignment vertical="center" wrapText="1"/>
    </xf>
    <xf numFmtId="168" fontId="283" fillId="0" borderId="5903" xfId="1" applyNumberFormat="1" applyFont="1" applyBorder="1"/>
    <xf numFmtId="37" fontId="7" fillId="0" borderId="0" xfId="0" applyNumberFormat="1" applyFont="1" applyFill="1" applyAlignment="1">
      <alignment horizontal="center" vertical="center"/>
    </xf>
    <xf numFmtId="3" fontId="5" fillId="83" borderId="0" xfId="0" applyNumberFormat="1" applyFont="1" applyFill="1" applyAlignment="1">
      <alignment horizontal="center" vertical="center"/>
    </xf>
    <xf numFmtId="3" fontId="280" fillId="83" borderId="0" xfId="0" applyNumberFormat="1" applyFont="1" applyFill="1" applyAlignment="1">
      <alignment horizontal="center" vertical="center"/>
    </xf>
    <xf numFmtId="3" fontId="6" fillId="83" borderId="0" xfId="0" applyNumberFormat="1" applyFont="1" applyFill="1" applyAlignment="1">
      <alignment horizontal="center" vertical="center"/>
    </xf>
    <xf numFmtId="3" fontId="5" fillId="83" borderId="0" xfId="3" applyNumberFormat="1" applyFont="1" applyFill="1" applyAlignment="1">
      <alignment horizontal="center"/>
    </xf>
    <xf numFmtId="168" fontId="18" fillId="83" borderId="0" xfId="1" applyNumberFormat="1" applyFont="1" applyFill="1" applyAlignment="1">
      <alignment horizontal="center"/>
    </xf>
    <xf numFmtId="3" fontId="6" fillId="83" borderId="0" xfId="3" applyNumberFormat="1" applyFont="1" applyFill="1" applyAlignment="1">
      <alignment horizontal="center"/>
    </xf>
    <xf numFmtId="3" fontId="5" fillId="83" borderId="5872" xfId="6" applyNumberFormat="1" applyFont="1" applyFill="1" applyBorder="1" applyAlignment="1">
      <alignment horizontal="center" vertical="center"/>
    </xf>
    <xf numFmtId="168" fontId="273" fillId="83" borderId="0" xfId="1" applyNumberFormat="1" applyFont="1" applyFill="1" applyAlignment="1">
      <alignment horizontal="center" vertical="center"/>
    </xf>
    <xf numFmtId="37" fontId="5" fillId="83" borderId="0" xfId="0" applyNumberFormat="1" applyFont="1" applyFill="1" applyAlignment="1">
      <alignment horizontal="center" vertical="center"/>
    </xf>
    <xf numFmtId="37" fontId="6" fillId="83" borderId="0" xfId="0" applyNumberFormat="1" applyFont="1" applyFill="1" applyAlignment="1">
      <alignment horizontal="center" vertical="center"/>
    </xf>
    <xf numFmtId="3" fontId="5" fillId="83" borderId="0" xfId="0" applyNumberFormat="1" applyFont="1" applyFill="1" applyAlignment="1">
      <alignment horizontal="center"/>
    </xf>
    <xf numFmtId="168" fontId="10" fillId="83" borderId="0" xfId="1" applyNumberFormat="1" applyFont="1" applyFill="1" applyAlignment="1">
      <alignment horizontal="center"/>
    </xf>
    <xf numFmtId="168" fontId="5" fillId="83" borderId="0" xfId="1" applyNumberFormat="1" applyFont="1" applyFill="1" applyAlignment="1">
      <alignment horizontal="center"/>
    </xf>
    <xf numFmtId="39" fontId="5" fillId="83" borderId="0" xfId="0" applyNumberFormat="1" applyFont="1" applyFill="1" applyAlignment="1">
      <alignment horizontal="center" vertical="center"/>
    </xf>
    <xf numFmtId="2" fontId="5" fillId="83" borderId="0" xfId="0" applyNumberFormat="1" applyFont="1" applyFill="1" applyAlignment="1">
      <alignment horizontal="center"/>
    </xf>
    <xf numFmtId="3" fontId="6" fillId="83" borderId="0" xfId="0" applyNumberFormat="1" applyFont="1" applyFill="1" applyAlignment="1">
      <alignment horizontal="center"/>
    </xf>
    <xf numFmtId="4" fontId="6" fillId="83" borderId="0" xfId="0" applyNumberFormat="1" applyFont="1" applyFill="1" applyAlignment="1">
      <alignment horizontal="center"/>
    </xf>
    <xf numFmtId="37" fontId="7" fillId="83" borderId="0" xfId="0" applyNumberFormat="1" applyFont="1" applyFill="1" applyAlignment="1">
      <alignment horizontal="center" vertical="center"/>
    </xf>
    <xf numFmtId="0" fontId="6" fillId="83" borderId="0" xfId="0" applyFont="1" applyFill="1" applyAlignment="1">
      <alignment horizontal="center" vertical="center"/>
    </xf>
    <xf numFmtId="3" fontId="9" fillId="83" borderId="0" xfId="0" applyNumberFormat="1" applyFont="1" applyFill="1" applyAlignment="1">
      <alignment horizontal="center"/>
    </xf>
    <xf numFmtId="0" fontId="6" fillId="83" borderId="0" xfId="0" applyFont="1" applyFill="1" applyAlignment="1">
      <alignment horizontal="center"/>
    </xf>
    <xf numFmtId="3" fontId="9" fillId="83" borderId="0" xfId="3408" applyNumberFormat="1" applyFont="1" applyFill="1" applyAlignment="1">
      <alignment horizontal="center"/>
    </xf>
    <xf numFmtId="3" fontId="14" fillId="83" borderId="0" xfId="3408" applyNumberFormat="1" applyFont="1" applyFill="1" applyAlignment="1">
      <alignment horizontal="center"/>
    </xf>
    <xf numFmtId="178" fontId="3" fillId="83" borderId="0" xfId="2333" applyNumberFormat="1" applyFont="1" applyFill="1" applyAlignment="1">
      <alignment horizontal="center"/>
    </xf>
    <xf numFmtId="168" fontId="10" fillId="83" borderId="0" xfId="2333" applyNumberFormat="1" applyFont="1" applyFill="1" applyAlignment="1">
      <alignment horizontal="center" vertical="center"/>
    </xf>
    <xf numFmtId="3" fontId="14" fillId="83" borderId="0" xfId="0" applyNumberFormat="1" applyFont="1" applyFill="1" applyAlignment="1">
      <alignment horizontal="center"/>
    </xf>
    <xf numFmtId="0" fontId="10" fillId="83" borderId="0" xfId="0" applyFont="1" applyFill="1"/>
    <xf numFmtId="0" fontId="8" fillId="83" borderId="0" xfId="0" applyFont="1" applyFill="1"/>
    <xf numFmtId="0" fontId="5" fillId="83" borderId="0" xfId="0" applyFont="1" applyFill="1"/>
    <xf numFmtId="0" fontId="6" fillId="83" borderId="0" xfId="0" applyFont="1" applyFill="1"/>
    <xf numFmtId="168" fontId="5" fillId="83" borderId="0" xfId="1" applyNumberFormat="1" applyFont="1" applyFill="1" applyAlignment="1">
      <alignment horizontal="center" vertical="center"/>
    </xf>
    <xf numFmtId="170" fontId="10" fillId="83" borderId="0" xfId="3" applyNumberFormat="1" applyFont="1" applyFill="1" applyAlignment="1">
      <alignment horizontal="center"/>
    </xf>
    <xf numFmtId="39" fontId="6" fillId="83" borderId="0" xfId="0" applyNumberFormat="1" applyFont="1" applyFill="1" applyAlignment="1">
      <alignment horizontal="center"/>
    </xf>
    <xf numFmtId="0" fontId="7" fillId="83" borderId="0" xfId="0" applyFont="1" applyFill="1"/>
    <xf numFmtId="169" fontId="6" fillId="83" borderId="0" xfId="0" applyNumberFormat="1" applyFont="1" applyFill="1" applyAlignment="1">
      <alignment horizontal="center" vertical="center"/>
    </xf>
    <xf numFmtId="168" fontId="18" fillId="83" borderId="0" xfId="1" quotePrefix="1" applyNumberFormat="1" applyFont="1" applyFill="1" applyAlignment="1">
      <alignment horizontal="center"/>
    </xf>
    <xf numFmtId="168" fontId="3" fillId="83" borderId="0" xfId="1" applyNumberFormat="1" applyFont="1" applyFill="1" applyAlignment="1">
      <alignment horizontal="center"/>
    </xf>
    <xf numFmtId="173" fontId="6" fillId="83" borderId="0" xfId="0" applyNumberFormat="1" applyFont="1" applyFill="1" applyAlignment="1">
      <alignment horizontal="center" vertical="center"/>
    </xf>
    <xf numFmtId="3" fontId="15" fillId="83" borderId="0" xfId="3" applyNumberFormat="1" applyFont="1" applyFill="1" applyAlignment="1">
      <alignment horizontal="center"/>
    </xf>
    <xf numFmtId="3" fontId="5" fillId="83" borderId="5872" xfId="0" applyNumberFormat="1" applyFont="1" applyFill="1" applyBorder="1" applyAlignment="1">
      <alignment horizontal="center" vertical="center"/>
    </xf>
    <xf numFmtId="171" fontId="273" fillId="83" borderId="0" xfId="3" applyNumberFormat="1" applyFont="1" applyFill="1" applyAlignment="1">
      <alignment horizontal="center" vertical="center"/>
    </xf>
    <xf numFmtId="168" fontId="3" fillId="83" borderId="0" xfId="0" applyNumberFormat="1" applyFont="1" applyFill="1" applyAlignment="1">
      <alignment horizontal="center" vertical="center"/>
    </xf>
    <xf numFmtId="168" fontId="15" fillId="83" borderId="0" xfId="1" applyNumberFormat="1" applyFont="1" applyFill="1" applyAlignment="1">
      <alignment horizontal="center" vertical="center"/>
    </xf>
    <xf numFmtId="4" fontId="6" fillId="83" borderId="0" xfId="3" applyNumberFormat="1" applyFont="1" applyFill="1" applyAlignment="1">
      <alignment horizontal="center"/>
    </xf>
    <xf numFmtId="3" fontId="6" fillId="83" borderId="0" xfId="0" applyNumberFormat="1" applyFont="1" applyFill="1"/>
    <xf numFmtId="172" fontId="6" fillId="83" borderId="0" xfId="3" applyNumberFormat="1" applyFont="1" applyFill="1" applyAlignment="1">
      <alignment horizontal="center"/>
    </xf>
    <xf numFmtId="168" fontId="6" fillId="83" borderId="0" xfId="0" applyNumberFormat="1" applyFont="1" applyFill="1"/>
    <xf numFmtId="169" fontId="5" fillId="83" borderId="0" xfId="0" applyNumberFormat="1" applyFont="1" applyFill="1" applyAlignment="1">
      <alignment horizontal="center" vertical="center"/>
    </xf>
    <xf numFmtId="168" fontId="18" fillId="83" borderId="0" xfId="0" quotePrefix="1" applyNumberFormat="1" applyFont="1" applyFill="1" applyAlignment="1">
      <alignment horizontal="center" vertical="center"/>
    </xf>
    <xf numFmtId="168" fontId="6" fillId="83" borderId="0" xfId="0" applyNumberFormat="1" applyFont="1" applyFill="1" applyAlignment="1">
      <alignment horizontal="center"/>
    </xf>
    <xf numFmtId="168" fontId="18" fillId="83" borderId="0" xfId="0" applyNumberFormat="1" applyFont="1" applyFill="1" applyAlignment="1">
      <alignment horizontal="center" vertical="center"/>
    </xf>
    <xf numFmtId="9" fontId="3" fillId="83" borderId="0" xfId="0" applyNumberFormat="1" applyFont="1" applyFill="1"/>
    <xf numFmtId="4" fontId="13" fillId="83" borderId="0" xfId="0" applyNumberFormat="1" applyFont="1" applyFill="1" applyAlignment="1">
      <alignment horizontal="center"/>
    </xf>
    <xf numFmtId="174" fontId="8" fillId="83" borderId="0" xfId="1" applyNumberFormat="1" applyFont="1" applyFill="1" applyAlignment="1">
      <alignment horizontal="center" vertical="center"/>
    </xf>
    <xf numFmtId="168" fontId="6" fillId="83" borderId="0" xfId="1" applyNumberFormat="1" applyFont="1" applyFill="1" applyAlignment="1">
      <alignment horizontal="center"/>
    </xf>
    <xf numFmtId="4" fontId="8" fillId="83" borderId="0" xfId="0" applyNumberFormat="1" applyFont="1" applyFill="1" applyAlignment="1">
      <alignment horizontal="center"/>
    </xf>
    <xf numFmtId="2" fontId="6" fillId="83" borderId="0" xfId="0" applyNumberFormat="1" applyFont="1" applyFill="1" applyAlignment="1">
      <alignment horizontal="center"/>
    </xf>
    <xf numFmtId="0" fontId="13" fillId="83" borderId="0" xfId="0" applyFont="1" applyFill="1" applyAlignment="1">
      <alignment horizontal="center"/>
    </xf>
    <xf numFmtId="0" fontId="5" fillId="83" borderId="0" xfId="0" applyFont="1" applyFill="1" applyAlignment="1">
      <alignment horizontal="center"/>
    </xf>
    <xf numFmtId="0" fontId="8" fillId="83" borderId="0" xfId="0" applyFont="1" applyFill="1" applyAlignment="1">
      <alignment horizontal="center"/>
    </xf>
    <xf numFmtId="43" fontId="6" fillId="83" borderId="0" xfId="3" applyFont="1" applyFill="1"/>
    <xf numFmtId="170" fontId="6" fillId="83" borderId="0" xfId="3" applyNumberFormat="1" applyFont="1" applyFill="1"/>
    <xf numFmtId="43" fontId="13" fillId="83" borderId="0" xfId="3" applyFont="1" applyFill="1"/>
    <xf numFmtId="174" fontId="8" fillId="83" borderId="0" xfId="1" applyNumberFormat="1" applyFont="1" applyFill="1" applyAlignment="1">
      <alignment vertical="center"/>
    </xf>
    <xf numFmtId="43" fontId="5" fillId="83" borderId="0" xfId="3" applyFont="1" applyFill="1"/>
    <xf numFmtId="43" fontId="8" fillId="83" borderId="0" xfId="3" applyFont="1" applyFill="1"/>
    <xf numFmtId="0" fontId="281" fillId="83" borderId="0" xfId="0" applyFont="1" applyFill="1" applyAlignment="1">
      <alignment horizontal="center" vertical="center" wrapText="1"/>
    </xf>
    <xf numFmtId="0" fontId="5" fillId="83" borderId="0" xfId="0" applyFont="1" applyFill="1" applyAlignment="1">
      <alignment horizontal="center" vertical="center"/>
    </xf>
    <xf numFmtId="170" fontId="259" fillId="3" borderId="0" xfId="3" applyNumberFormat="1" applyFont="1" applyFill="1" applyBorder="1" applyAlignment="1">
      <alignment horizontal="center" vertical="center" wrapText="1"/>
    </xf>
    <xf numFmtId="10" fontId="6" fillId="3" borderId="0" xfId="1" applyNumberFormat="1" applyFont="1" applyFill="1"/>
    <xf numFmtId="0" fontId="285" fillId="82" borderId="5870" xfId="0" applyFont="1" applyFill="1" applyBorder="1" applyAlignment="1">
      <alignment horizontal="center"/>
    </xf>
    <xf numFmtId="0" fontId="285" fillId="82" borderId="5882" xfId="0" applyFont="1" applyFill="1" applyBorder="1" applyAlignment="1">
      <alignment horizontal="center"/>
    </xf>
    <xf numFmtId="37" fontId="5" fillId="0" borderId="0" xfId="0" applyNumberFormat="1" applyFont="1" applyFill="1" applyAlignment="1">
      <alignment horizontal="right" vertical="top"/>
    </xf>
    <xf numFmtId="37" fontId="6" fillId="0" borderId="0" xfId="0" applyNumberFormat="1" applyFont="1" applyFill="1" applyAlignment="1">
      <alignment horizontal="right" vertical="top"/>
    </xf>
    <xf numFmtId="170" fontId="5" fillId="0" borderId="0" xfId="3" applyNumberFormat="1" applyFont="1" applyFill="1" applyAlignment="1">
      <alignment vertical="center"/>
    </xf>
    <xf numFmtId="170" fontId="6" fillId="0" borderId="0" xfId="3" applyNumberFormat="1" applyFont="1" applyFill="1" applyAlignment="1">
      <alignment horizontal="right" vertical="top"/>
    </xf>
    <xf numFmtId="170" fontId="5" fillId="0" borderId="0" xfId="3" applyNumberFormat="1" applyFont="1" applyFill="1" applyAlignment="1">
      <alignment horizontal="right" vertical="top"/>
    </xf>
    <xf numFmtId="170" fontId="281" fillId="3" borderId="5870" xfId="3" applyNumberFormat="1" applyFont="1" applyFill="1" applyBorder="1"/>
    <xf numFmtId="170" fontId="281" fillId="3" borderId="5882" xfId="3" applyNumberFormat="1" applyFont="1" applyFill="1" applyBorder="1"/>
    <xf numFmtId="0" fontId="304" fillId="0" borderId="0" xfId="0" applyFont="1"/>
    <xf numFmtId="37" fontId="304" fillId="0" borderId="0" xfId="0" applyNumberFormat="1" applyFont="1"/>
    <xf numFmtId="0" fontId="305" fillId="0" borderId="0" xfId="0" applyFont="1"/>
    <xf numFmtId="37" fontId="278" fillId="3" borderId="5881" xfId="0" applyNumberFormat="1" applyFont="1" applyFill="1" applyBorder="1"/>
    <xf numFmtId="3" fontId="6" fillId="3" borderId="0" xfId="3408" applyNumberFormat="1" applyFont="1" applyFill="1" applyAlignment="1">
      <alignment horizontal="center"/>
    </xf>
    <xf numFmtId="3" fontId="6" fillId="83" borderId="0" xfId="3408" applyNumberFormat="1" applyFont="1" applyFill="1" applyAlignment="1">
      <alignment horizontal="center"/>
    </xf>
    <xf numFmtId="3" fontId="3" fillId="3" borderId="0" xfId="3408" applyNumberFormat="1" applyFont="1" applyFill="1" applyAlignment="1">
      <alignment horizontal="center"/>
    </xf>
    <xf numFmtId="0" fontId="285" fillId="82" borderId="5882" xfId="0" applyFont="1" applyFill="1" applyBorder="1" applyAlignment="1">
      <alignment horizontal="center" vertical="center" wrapText="1"/>
    </xf>
    <xf numFmtId="0" fontId="285" fillId="0" borderId="0" xfId="0" applyFont="1" applyFill="1" applyBorder="1" applyAlignment="1">
      <alignment vertical="center" wrapText="1"/>
    </xf>
    <xf numFmtId="43" fontId="0" fillId="0" borderId="0" xfId="0" applyNumberFormat="1"/>
    <xf numFmtId="43" fontId="259" fillId="0" borderId="5885" xfId="3" applyFont="1" applyFill="1" applyBorder="1" applyAlignment="1">
      <alignment horizontal="center" vertical="center" wrapText="1"/>
    </xf>
    <xf numFmtId="0" fontId="7" fillId="0" borderId="0" xfId="0" applyFont="1"/>
    <xf numFmtId="0" fontId="293" fillId="0" borderId="5885" xfId="0" applyFont="1" applyFill="1" applyBorder="1" applyAlignment="1">
      <alignment horizontal="center" vertical="center" wrapText="1"/>
    </xf>
    <xf numFmtId="0" fontId="7" fillId="3" borderId="0" xfId="0" applyFont="1" applyFill="1" applyBorder="1"/>
    <xf numFmtId="0" fontId="258" fillId="0" borderId="5910" xfId="0" applyFont="1" applyBorder="1" applyAlignment="1">
      <alignment vertical="center" wrapText="1"/>
    </xf>
    <xf numFmtId="0" fontId="259" fillId="0" borderId="5910" xfId="0" applyFont="1" applyBorder="1" applyAlignment="1">
      <alignment vertical="center" wrapText="1"/>
    </xf>
    <xf numFmtId="0" fontId="274" fillId="0" borderId="0" xfId="0" applyFont="1" applyAlignment="1">
      <alignment horizontal="left" vertical="top" wrapText="1"/>
    </xf>
    <xf numFmtId="0" fontId="283" fillId="0" borderId="0" xfId="0" applyFont="1" applyBorder="1" applyAlignment="1">
      <alignment horizontal="left" vertical="center" wrapText="1"/>
    </xf>
    <xf numFmtId="0" fontId="283" fillId="0" borderId="5870" xfId="0" applyFont="1" applyFill="1" applyBorder="1" applyAlignment="1">
      <alignment horizontal="left" vertical="center" wrapText="1"/>
    </xf>
    <xf numFmtId="0" fontId="285" fillId="82" borderId="5870" xfId="0" applyFont="1" applyFill="1" applyBorder="1" applyAlignment="1">
      <alignment vertical="center" wrapText="1"/>
    </xf>
    <xf numFmtId="0" fontId="285" fillId="82" borderId="5870" xfId="0" applyFont="1" applyFill="1" applyBorder="1" applyAlignment="1">
      <alignment horizontal="center" vertical="center" wrapText="1"/>
    </xf>
    <xf numFmtId="0" fontId="285" fillId="82" borderId="5870" xfId="0" applyFont="1" applyFill="1" applyBorder="1" applyAlignment="1">
      <alignment horizontal="center"/>
    </xf>
    <xf numFmtId="0" fontId="285" fillId="82" borderId="5882" xfId="0" applyFont="1" applyFill="1" applyBorder="1" applyAlignment="1">
      <alignment horizontal="center"/>
    </xf>
    <xf numFmtId="0" fontId="285" fillId="82" borderId="10" xfId="0" applyFont="1" applyFill="1" applyBorder="1" applyAlignment="1">
      <alignment horizontal="center" vertical="center" wrapText="1"/>
    </xf>
    <xf numFmtId="0" fontId="285" fillId="82" borderId="5884" xfId="0" applyFont="1" applyFill="1" applyBorder="1" applyAlignment="1">
      <alignment horizontal="center" vertical="center" wrapText="1"/>
    </xf>
    <xf numFmtId="0" fontId="0" fillId="0" borderId="5870" xfId="0" applyBorder="1" applyAlignment="1">
      <alignment horizontal="left" vertical="center" wrapText="1"/>
    </xf>
    <xf numFmtId="0" fontId="0" fillId="0" borderId="5882" xfId="0" applyBorder="1" applyAlignment="1">
      <alignment horizontal="left" vertical="center" wrapText="1"/>
    </xf>
    <xf numFmtId="0" fontId="0" fillId="0" borderId="0" xfId="0" applyBorder="1" applyAlignment="1">
      <alignment horizontal="left" vertical="center" wrapText="1"/>
    </xf>
    <xf numFmtId="0" fontId="0" fillId="0" borderId="5885" xfId="0" applyBorder="1" applyAlignment="1">
      <alignment horizontal="left" vertical="center" wrapText="1"/>
    </xf>
    <xf numFmtId="0" fontId="0" fillId="0" borderId="10" xfId="0" applyBorder="1" applyAlignment="1">
      <alignment horizontal="left" vertical="center" wrapText="1"/>
    </xf>
    <xf numFmtId="0" fontId="0" fillId="0" borderId="5884" xfId="0" applyBorder="1" applyAlignment="1">
      <alignment horizontal="left" vertical="center" wrapText="1"/>
    </xf>
    <xf numFmtId="0" fontId="286" fillId="82" borderId="5870" xfId="0" applyFont="1" applyFill="1" applyBorder="1" applyAlignment="1">
      <alignment horizontal="center" vertical="center" wrapText="1"/>
    </xf>
    <xf numFmtId="0" fontId="286" fillId="82" borderId="5882" xfId="0" applyFont="1" applyFill="1" applyBorder="1" applyAlignment="1">
      <alignment horizontal="center" vertical="center" wrapText="1"/>
    </xf>
    <xf numFmtId="0" fontId="0" fillId="0" borderId="5870" xfId="0" applyBorder="1" applyAlignment="1">
      <alignment horizontal="center" vertical="center" wrapText="1"/>
    </xf>
    <xf numFmtId="0" fontId="0" fillId="0" borderId="5882" xfId="0" applyBorder="1" applyAlignment="1">
      <alignment horizontal="center" vertical="center" wrapText="1"/>
    </xf>
    <xf numFmtId="0" fontId="0" fillId="0" borderId="10" xfId="0" applyBorder="1" applyAlignment="1">
      <alignment horizontal="center" vertical="center" wrapText="1"/>
    </xf>
    <xf numFmtId="0" fontId="0" fillId="0" borderId="5884" xfId="0" applyBorder="1" applyAlignment="1">
      <alignment horizontal="center" vertical="center" wrapText="1"/>
    </xf>
    <xf numFmtId="0" fontId="0" fillId="0" borderId="5872" xfId="0" applyBorder="1" applyAlignment="1">
      <alignment horizontal="center" vertical="center" wrapText="1"/>
    </xf>
    <xf numFmtId="0" fontId="0" fillId="0" borderId="5903" xfId="0" applyBorder="1" applyAlignment="1">
      <alignment horizontal="center" vertical="center" wrapText="1"/>
    </xf>
    <xf numFmtId="0" fontId="284" fillId="82" borderId="5902" xfId="0" applyFont="1" applyFill="1" applyBorder="1" applyAlignment="1">
      <alignment vertical="center" wrapText="1"/>
    </xf>
    <xf numFmtId="0" fontId="284" fillId="82" borderId="5894" xfId="0" applyFont="1" applyFill="1" applyBorder="1" applyAlignment="1">
      <alignment vertical="center" wrapText="1"/>
    </xf>
    <xf numFmtId="0" fontId="285" fillId="82" borderId="5872" xfId="0" applyFont="1" applyFill="1" applyBorder="1" applyAlignment="1">
      <alignment horizontal="center"/>
    </xf>
    <xf numFmtId="0" fontId="285" fillId="82" borderId="5903" xfId="0" applyFont="1" applyFill="1" applyBorder="1" applyAlignment="1">
      <alignment horizontal="center"/>
    </xf>
    <xf numFmtId="0" fontId="281" fillId="0" borderId="5895" xfId="0" applyFont="1" applyBorder="1" applyAlignment="1">
      <alignment horizontal="left" vertical="center" wrapText="1"/>
    </xf>
    <xf numFmtId="0" fontId="281" fillId="0" borderId="10" xfId="0" applyFont="1" applyBorder="1" applyAlignment="1">
      <alignment horizontal="left" vertical="center" wrapText="1"/>
    </xf>
    <xf numFmtId="0" fontId="0" fillId="0" borderId="5894" xfId="0" applyBorder="1" applyAlignment="1">
      <alignment horizontal="left" vertical="center" wrapText="1"/>
    </xf>
    <xf numFmtId="0" fontId="281" fillId="0" borderId="5894" xfId="0" applyFont="1" applyBorder="1" applyAlignment="1">
      <alignment horizontal="left" vertical="center" wrapText="1"/>
    </xf>
    <xf numFmtId="0" fontId="281" fillId="0" borderId="0" xfId="0" applyFont="1" applyBorder="1" applyAlignment="1">
      <alignment horizontal="left" vertical="center" wrapText="1"/>
    </xf>
    <xf numFmtId="0" fontId="11" fillId="2" borderId="5870" xfId="0" applyFont="1" applyFill="1" applyBorder="1" applyAlignment="1">
      <alignment horizontal="center" vertical="center"/>
    </xf>
    <xf numFmtId="0" fontId="11" fillId="2" borderId="0" xfId="0" applyFont="1" applyFill="1" applyBorder="1" applyAlignment="1">
      <alignment horizontal="center" vertical="center"/>
    </xf>
    <xf numFmtId="0" fontId="11" fillId="2" borderId="5870"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1" fillId="2" borderId="5882" xfId="0" applyFont="1" applyFill="1" applyBorder="1" applyAlignment="1">
      <alignment horizontal="center" vertical="center" wrapText="1"/>
    </xf>
    <xf numFmtId="0" fontId="11" fillId="2" borderId="5885" xfId="0" applyFont="1" applyFill="1" applyBorder="1" applyAlignment="1">
      <alignment horizontal="center" vertical="center" wrapText="1"/>
    </xf>
    <xf numFmtId="0" fontId="281" fillId="0" borderId="5902" xfId="0" applyFont="1" applyBorder="1" applyAlignment="1">
      <alignment horizontal="left" vertical="center" wrapText="1"/>
    </xf>
    <xf numFmtId="0" fontId="281" fillId="0" borderId="5870" xfId="0" applyFont="1" applyBorder="1" applyAlignment="1">
      <alignment horizontal="left" vertical="center" wrapText="1"/>
    </xf>
    <xf numFmtId="0" fontId="257" fillId="75" borderId="5881" xfId="0" applyFont="1" applyFill="1" applyBorder="1" applyAlignment="1">
      <alignment horizontal="center" vertical="center" wrapText="1"/>
    </xf>
    <xf numFmtId="0" fontId="257" fillId="75" borderId="5883" xfId="0" applyFont="1" applyFill="1" applyBorder="1" applyAlignment="1">
      <alignment horizontal="center" vertical="center" wrapText="1"/>
    </xf>
    <xf numFmtId="0" fontId="257" fillId="75" borderId="12" xfId="0" applyFont="1" applyFill="1" applyBorder="1" applyAlignment="1">
      <alignment horizontal="center" vertical="center" wrapText="1"/>
    </xf>
    <xf numFmtId="0" fontId="8" fillId="3" borderId="0" xfId="0" applyFont="1" applyFill="1" applyAlignment="1">
      <alignment horizontal="left" vertical="center" wrapText="1"/>
    </xf>
  </cellXfs>
  <cellStyles count="64356">
    <cellStyle name="-" xfId="130" xr:uid="{00000000-0005-0000-0000-000000000000}"/>
    <cellStyle name=" 1" xfId="57872" xr:uid="{00000000-0005-0000-0000-000001000000}"/>
    <cellStyle name=" Task]_x000a__x000a_TaskName=Scan At_x000a__x000a_TaskID=3_x000a__x000a_WorkstationName=SmarTone_x000a__x000a_LastExecuted=0_x000a__x000a_LastSt" xfId="57873" xr:uid="{00000000-0005-0000-0000-000002000000}"/>
    <cellStyle name=" Task]_x000a__x000a_TaskName=Scan At_x000a__x000a_TaskID=3_x000a__x000a_WorkstationName=SmarTone_x000a__x000a_LastExecuted=0_x000a__x000a_LastSt 2" xfId="57874" xr:uid="{00000000-0005-0000-0000-000003000000}"/>
    <cellStyle name=" Task]_x000a__x000a_TaskName=Scan At_x000a__x000a_TaskID=3_x000a__x000a_WorkstationName=SmarTone_x000a__x000a_LastExecuted=0_x000a__x000a_LastSt 3" xfId="57875" xr:uid="{00000000-0005-0000-0000-000004000000}"/>
    <cellStyle name=" Task]_x000a__x000a_TaskName=Scan At_x000a__x000a_TaskID=3_x000a__x000a_WorkstationName=SmarTone_x000a__x000a_LastExecuted=0_x000a__x000a_LastSt 4" xfId="57876" xr:uid="{00000000-0005-0000-0000-000005000000}"/>
    <cellStyle name=" Task]_x000a__x000a_TaskName=Scan At_x000a__x000a_TaskID=3_x000a__x000a_WorkstationName=SmarTone_x000a__x000a_LastExecuted=0_x000a__x000a_LastSt_3G PS Data Projections all Coutries" xfId="57877" xr:uid="{00000000-0005-0000-0000-000006000000}"/>
    <cellStyle name=" Task]_x000d__x000a_TaskName=Scan At_x000d__x000a_TaskID=3_x000d__x000a_WorkstationName=SmarTone_x000d__x000a_LastExecuted=0_x000d__x000a_LastSt" xfId="57878" xr:uid="{00000000-0005-0000-0000-000007000000}"/>
    <cellStyle name=" Task]_x000d__x000a_TaskName=Scan At_x000d__x000a_TaskID=3_x000d__x000a_WorkstationName=SmarTone_x000d__x000a_LastExecuted=0_x000d__x000a_LastSt 2" xfId="57879" xr:uid="{00000000-0005-0000-0000-000008000000}"/>
    <cellStyle name=" Task]_x000d__x000a_TaskName=Scan At_x000d__x000a_TaskID=3_x000d__x000a_WorkstationName=SmarTone_x000d__x000a_LastExecuted=0_x000d__x000a_LastSt_LA T-Internet Bandwidth Projection Template 20100512 v1" xfId="57880" xr:uid="{00000000-0005-0000-0000-000009000000}"/>
    <cellStyle name="_x000a__x000a_JournalTemplate=C:\COMFO\CTALK\JOURSTD.TPL_x000a__x000a_LbStateAddress=3 3 0 251 1 89 2 311_x000a__x000a_LbStateJou" xfId="57881" xr:uid="{00000000-0005-0000-0000-00000A000000}"/>
    <cellStyle name="_x000a_386grabber=M" xfId="131" xr:uid="{00000000-0005-0000-0000-00000B000000}"/>
    <cellStyle name="_x000a_shell=progma" xfId="57882" xr:uid="{00000000-0005-0000-0000-00000C000000}"/>
    <cellStyle name="#" xfId="132" xr:uid="{00000000-0005-0000-0000-00000D000000}"/>
    <cellStyle name="#%" xfId="133" xr:uid="{00000000-0005-0000-0000-00000E000000}"/>
    <cellStyle name="#,00" xfId="134" xr:uid="{00000000-0005-0000-0000-00000F000000}"/>
    <cellStyle name="#,0000" xfId="135" xr:uid="{00000000-0005-0000-0000-000010000000}"/>
    <cellStyle name="#_UNIT COST" xfId="136" xr:uid="{00000000-0005-0000-0000-000011000000}"/>
    <cellStyle name="$" xfId="57883" xr:uid="{00000000-0005-0000-0000-000012000000}"/>
    <cellStyle name="$ 2" xfId="57884" xr:uid="{00000000-0005-0000-0000-000013000000}"/>
    <cellStyle name="$/mm" xfId="57885" xr:uid="{00000000-0005-0000-0000-000014000000}"/>
    <cellStyle name="$_BS LC" xfId="57886" xr:uid="{00000000-0005-0000-0000-000015000000}"/>
    <cellStyle name="$_BS_input" xfId="57887" xr:uid="{00000000-0005-0000-0000-000016000000}"/>
    <cellStyle name="$_CAM" xfId="57888" xr:uid="{00000000-0005-0000-0000-000017000000}"/>
    <cellStyle name="$_Direct Costs LC" xfId="57889" xr:uid="{00000000-0005-0000-0000-000018000000}"/>
    <cellStyle name="$_Market" xfId="57890" xr:uid="{00000000-0005-0000-0000-000019000000}"/>
    <cellStyle name="$_Pricing LC" xfId="57891" xr:uid="{00000000-0005-0000-0000-00001A000000}"/>
    <cellStyle name="$_S&amp;M" xfId="57892" xr:uid="{00000000-0005-0000-0000-00001B000000}"/>
    <cellStyle name="$_SC" xfId="57893" xr:uid="{00000000-0005-0000-0000-00001C000000}"/>
    <cellStyle name="$_SUMMARY2010" xfId="57894" xr:uid="{00000000-0005-0000-0000-00001D000000}"/>
    <cellStyle name="$_SV" xfId="57895" xr:uid="{00000000-0005-0000-0000-00001E000000}"/>
    <cellStyle name="$_SV corp" xfId="57896" xr:uid="{00000000-0005-0000-0000-00001F000000}"/>
    <cellStyle name="$_Tabla D 2009-2011" xfId="57897" xr:uid="{00000000-0005-0000-0000-000020000000}"/>
    <cellStyle name="$0,000" xfId="57898" xr:uid="{00000000-0005-0000-0000-000021000000}"/>
    <cellStyle name="$0,000.0" xfId="57899" xr:uid="{00000000-0005-0000-0000-000022000000}"/>
    <cellStyle name="$0,000.00" xfId="57900" xr:uid="{00000000-0005-0000-0000-000023000000}"/>
    <cellStyle name="$0,000.000" xfId="57901" xr:uid="{00000000-0005-0000-0000-000024000000}"/>
    <cellStyle name="$m" xfId="137" xr:uid="{00000000-0005-0000-0000-000025000000}"/>
    <cellStyle name="$m 2" xfId="57902" xr:uid="{00000000-0005-0000-0000-000026000000}"/>
    <cellStyle name="$m_BS LC" xfId="57903" xr:uid="{00000000-0005-0000-0000-000027000000}"/>
    <cellStyle name="$q" xfId="57904" xr:uid="{00000000-0005-0000-0000-000028000000}"/>
    <cellStyle name="$q 2" xfId="57905" xr:uid="{00000000-0005-0000-0000-000029000000}"/>
    <cellStyle name="$q*" xfId="57906" xr:uid="{00000000-0005-0000-0000-00002A000000}"/>
    <cellStyle name="$q* 2" xfId="57907" xr:uid="{00000000-0005-0000-0000-00002B000000}"/>
    <cellStyle name="$q*_BS LC" xfId="57908" xr:uid="{00000000-0005-0000-0000-00002C000000}"/>
    <cellStyle name="$q_AVP" xfId="57909" xr:uid="{00000000-0005-0000-0000-00002D000000}"/>
    <cellStyle name="$qA" xfId="57910" xr:uid="{00000000-0005-0000-0000-00002E000000}"/>
    <cellStyle name="$qA 2" xfId="57911" xr:uid="{00000000-0005-0000-0000-00002F000000}"/>
    <cellStyle name="$qA_BS LC" xfId="57912" xr:uid="{00000000-0005-0000-0000-000030000000}"/>
    <cellStyle name="$qRange" xfId="57913" xr:uid="{00000000-0005-0000-0000-000031000000}"/>
    <cellStyle name="$qRange 2" xfId="57914" xr:uid="{00000000-0005-0000-0000-000032000000}"/>
    <cellStyle name="$qRange_BS LC" xfId="57915" xr:uid="{00000000-0005-0000-0000-000033000000}"/>
    <cellStyle name="%" xfId="7" xr:uid="{00000000-0005-0000-0000-000034000000}"/>
    <cellStyle name="% 10" xfId="57916" xr:uid="{00000000-0005-0000-0000-000035000000}"/>
    <cellStyle name="% 11" xfId="57917" xr:uid="{00000000-0005-0000-0000-000036000000}"/>
    <cellStyle name="% 12" xfId="57918" xr:uid="{00000000-0005-0000-0000-000037000000}"/>
    <cellStyle name="% 12 2" xfId="57919" xr:uid="{00000000-0005-0000-0000-000038000000}"/>
    <cellStyle name="% 13" xfId="57920" xr:uid="{00000000-0005-0000-0000-000039000000}"/>
    <cellStyle name="% 13 2" xfId="57921" xr:uid="{00000000-0005-0000-0000-00003A000000}"/>
    <cellStyle name="% 14" xfId="57922" xr:uid="{00000000-0005-0000-0000-00003B000000}"/>
    <cellStyle name="% 14 2" xfId="57923" xr:uid="{00000000-0005-0000-0000-00003C000000}"/>
    <cellStyle name="% 15" xfId="57924" xr:uid="{00000000-0005-0000-0000-00003D000000}"/>
    <cellStyle name="% 15 2" xfId="57925" xr:uid="{00000000-0005-0000-0000-00003E000000}"/>
    <cellStyle name="% 16" xfId="57926" xr:uid="{00000000-0005-0000-0000-00003F000000}"/>
    <cellStyle name="% 17" xfId="57927" xr:uid="{00000000-0005-0000-0000-000040000000}"/>
    <cellStyle name="% 18" xfId="57928" xr:uid="{00000000-0005-0000-0000-000041000000}"/>
    <cellStyle name="% 19" xfId="57929" xr:uid="{00000000-0005-0000-0000-000042000000}"/>
    <cellStyle name="% 2" xfId="5" xr:uid="{00000000-0005-0000-0000-000043000000}"/>
    <cellStyle name="% 2 2" xfId="2242" xr:uid="{00000000-0005-0000-0000-000044000000}"/>
    <cellStyle name="% 2 2 2" xfId="57930" xr:uid="{00000000-0005-0000-0000-000045000000}"/>
    <cellStyle name="% 2 2 3" xfId="57931" xr:uid="{00000000-0005-0000-0000-000046000000}"/>
    <cellStyle name="% 2 2_BS LC" xfId="57932" xr:uid="{00000000-0005-0000-0000-000047000000}"/>
    <cellStyle name="% 2 3" xfId="99" xr:uid="{00000000-0005-0000-0000-000048000000}"/>
    <cellStyle name="% 2 3 2" xfId="57933" xr:uid="{00000000-0005-0000-0000-000049000000}"/>
    <cellStyle name="% 2 3 3" xfId="57934" xr:uid="{00000000-0005-0000-0000-00004A000000}"/>
    <cellStyle name="% 2 4" xfId="57935" xr:uid="{00000000-0005-0000-0000-00004B000000}"/>
    <cellStyle name="% 2 5" xfId="57936" xr:uid="{00000000-0005-0000-0000-00004C000000}"/>
    <cellStyle name="% 2 6" xfId="57937" xr:uid="{00000000-0005-0000-0000-00004D000000}"/>
    <cellStyle name="% 2_3. Honduras 2010 v30b" xfId="57938" xr:uid="{00000000-0005-0000-0000-00004E000000}"/>
    <cellStyle name="% 20" xfId="57939" xr:uid="{00000000-0005-0000-0000-00004F000000}"/>
    <cellStyle name="% 21" xfId="57940" xr:uid="{00000000-0005-0000-0000-000050000000}"/>
    <cellStyle name="% 22" xfId="57941" xr:uid="{00000000-0005-0000-0000-000051000000}"/>
    <cellStyle name="% 23" xfId="57942" xr:uid="{00000000-0005-0000-0000-000052000000}"/>
    <cellStyle name="% 24" xfId="57943" xr:uid="{00000000-0005-0000-0000-000053000000}"/>
    <cellStyle name="% 25" xfId="57944" xr:uid="{00000000-0005-0000-0000-000054000000}"/>
    <cellStyle name="% 26" xfId="57945" xr:uid="{00000000-0005-0000-0000-000055000000}"/>
    <cellStyle name="% 27" xfId="57946" xr:uid="{00000000-0005-0000-0000-000056000000}"/>
    <cellStyle name="% 28" xfId="57947" xr:uid="{00000000-0005-0000-0000-000057000000}"/>
    <cellStyle name="% 29" xfId="57948" xr:uid="{00000000-0005-0000-0000-000058000000}"/>
    <cellStyle name="% 3" xfId="57949" xr:uid="{00000000-0005-0000-0000-000059000000}"/>
    <cellStyle name="% 3 2" xfId="57950" xr:uid="{00000000-0005-0000-0000-00005A000000}"/>
    <cellStyle name="% 3 3" xfId="57951" xr:uid="{00000000-0005-0000-0000-00005B000000}"/>
    <cellStyle name="% 30" xfId="57952" xr:uid="{00000000-0005-0000-0000-00005C000000}"/>
    <cellStyle name="% 4" xfId="57953" xr:uid="{00000000-0005-0000-0000-00005D000000}"/>
    <cellStyle name="% 4 2" xfId="57954" xr:uid="{00000000-0005-0000-0000-00005E000000}"/>
    <cellStyle name="% 4 3" xfId="57955" xr:uid="{00000000-0005-0000-0000-00005F000000}"/>
    <cellStyle name="% 5" xfId="57956" xr:uid="{00000000-0005-0000-0000-000060000000}"/>
    <cellStyle name="% 6" xfId="57957" xr:uid="{00000000-0005-0000-0000-000061000000}"/>
    <cellStyle name="% 7" xfId="57958" xr:uid="{00000000-0005-0000-0000-000062000000}"/>
    <cellStyle name="% 8" xfId="57959" xr:uid="{00000000-0005-0000-0000-000063000000}"/>
    <cellStyle name="% 9" xfId="57960" xr:uid="{00000000-0005-0000-0000-000064000000}"/>
    <cellStyle name="%??O%??P%??Q%??R%??S%??T%??U%??V%??W%??X%??Y%??Z%??[%??\%??]%??^%??_%??`%??a%?" xfId="57961" xr:uid="{00000000-0005-0000-0000-000065000000}"/>
    <cellStyle name="%_(f) ONNET PC TOOL (4.0.0) PPC 29111_V3" xfId="138" xr:uid="{00000000-0005-0000-0000-000066000000}"/>
    <cellStyle name="%_(F) ONNET PC TOOL (4.0.0)_BETA_Stdpricing_ZH" xfId="139" xr:uid="{00000000-0005-0000-0000-000067000000}"/>
    <cellStyle name="%_(H) IP SELECT TOOL (0.2.0) BETA b" xfId="140" xr:uid="{00000000-0005-0000-0000-000068000000}"/>
    <cellStyle name="%_01_MAIN_TEMPLATE_CWC_V0.21" xfId="141" xr:uid="{00000000-0005-0000-0000-000069000000}"/>
    <cellStyle name="%_01_MAIN_TEMPLATE_CWC_V0.24" xfId="142" xr:uid="{00000000-0005-0000-0000-00006A000000}"/>
    <cellStyle name="%_01_MAIN_TEMPLATE_CWC_V2.09" xfId="143" xr:uid="{00000000-0005-0000-0000-00006B000000}"/>
    <cellStyle name="%_1. El Salvador b v7" xfId="57962" xr:uid="{00000000-0005-0000-0000-00006C000000}"/>
    <cellStyle name="%_2010 Budget Capacity Rev09SEP22" xfId="57963" xr:uid="{00000000-0005-0000-0000-00006D000000}"/>
    <cellStyle name="%_2010 Budget Capacity Rev09SEP22_HR" xfId="57964" xr:uid="{00000000-0005-0000-0000-00006E000000}"/>
    <cellStyle name="%_2010 Budget Capacity Rev09SEP22_SUMMARY2010" xfId="57965" xr:uid="{00000000-0005-0000-0000-00006F000000}"/>
    <cellStyle name="%_2010 Budget Capacity Rev09SEP22_SV" xfId="57966" xr:uid="{00000000-0005-0000-0000-000070000000}"/>
    <cellStyle name="%_2010 Budget Capacity Rev09SEP22_SV corp" xfId="57967" xr:uid="{00000000-0005-0000-0000-000071000000}"/>
    <cellStyle name="%_2010 Budget Capacity Rev09SEP22_SV_1" xfId="57968" xr:uid="{00000000-0005-0000-0000-000072000000}"/>
    <cellStyle name="%_2010 Budget Capacity Rev09SEP22_SV_HR" xfId="57969" xr:uid="{00000000-0005-0000-0000-000073000000}"/>
    <cellStyle name="%_2010 Budget Capacity Rev09SEP22_SV_SV" xfId="57970" xr:uid="{00000000-0005-0000-0000-000074000000}"/>
    <cellStyle name="%_2010 Budget Capacity Rev09SEP22_SV_Tabla D 2009-2011" xfId="57971" xr:uid="{00000000-0005-0000-0000-000075000000}"/>
    <cellStyle name="%_2010 Budget Capacity Rev09SEP22_Tabla D 2009-2011" xfId="57972" xr:uid="{00000000-0005-0000-0000-000076000000}"/>
    <cellStyle name="%_2010 Budget Programming Rev09OCT1" xfId="57973" xr:uid="{00000000-0005-0000-0000-000077000000}"/>
    <cellStyle name="%_2010 Budget Programming Rev09OCT1_HR" xfId="57974" xr:uid="{00000000-0005-0000-0000-000078000000}"/>
    <cellStyle name="%_2010 Budget Programming Rev09OCT1_SUMMARY2010" xfId="57975" xr:uid="{00000000-0005-0000-0000-000079000000}"/>
    <cellStyle name="%_2010 Budget Programming Rev09OCT1_SV" xfId="57976" xr:uid="{00000000-0005-0000-0000-00007A000000}"/>
    <cellStyle name="%_2010 Budget Programming Rev09OCT1_SV corp" xfId="57977" xr:uid="{00000000-0005-0000-0000-00007B000000}"/>
    <cellStyle name="%_2010 Budget Programming Rev09OCT1_SV_1" xfId="57978" xr:uid="{00000000-0005-0000-0000-00007C000000}"/>
    <cellStyle name="%_2010 Budget Programming Rev09OCT1_SV_HR" xfId="57979" xr:uid="{00000000-0005-0000-0000-00007D000000}"/>
    <cellStyle name="%_2010 Budget Programming Rev09OCT1_SV_SV" xfId="57980" xr:uid="{00000000-0005-0000-0000-00007E000000}"/>
    <cellStyle name="%_2010 Budget Programming Rev09OCT1_SV_Tabla D 2009-2011" xfId="57981" xr:uid="{00000000-0005-0000-0000-00007F000000}"/>
    <cellStyle name="%_2010 Budget Programming Rev09OCT1_Tabla D 2009-2011" xfId="57982" xr:uid="{00000000-0005-0000-0000-000080000000}"/>
    <cellStyle name="%_2010 Budget Programming Rev09SEP23 (2)" xfId="57983" xr:uid="{00000000-0005-0000-0000-000081000000}"/>
    <cellStyle name="%_2010 Budget Programming Rev09SEP23 (2)_HR" xfId="57984" xr:uid="{00000000-0005-0000-0000-000082000000}"/>
    <cellStyle name="%_2010 Budget Programming Rev09SEP23 (2)_SUMMARY2010" xfId="57985" xr:uid="{00000000-0005-0000-0000-000083000000}"/>
    <cellStyle name="%_2010 Budget Programming Rev09SEP23 (2)_SV" xfId="57986" xr:uid="{00000000-0005-0000-0000-000084000000}"/>
    <cellStyle name="%_2010 Budget Programming Rev09SEP23 (2)_SV corp" xfId="57987" xr:uid="{00000000-0005-0000-0000-000085000000}"/>
    <cellStyle name="%_2010 Budget Programming Rev09SEP23 (2)_SV_1" xfId="57988" xr:uid="{00000000-0005-0000-0000-000086000000}"/>
    <cellStyle name="%_2010 Budget Programming Rev09SEP23 (2)_SV_HR" xfId="57989" xr:uid="{00000000-0005-0000-0000-000087000000}"/>
    <cellStyle name="%_2010 Budget Programming Rev09SEP23 (2)_SV_SV" xfId="57990" xr:uid="{00000000-0005-0000-0000-000088000000}"/>
    <cellStyle name="%_2010 Budget Programming Rev09SEP23 (2)_SV_Tabla D 2009-2011" xfId="57991" xr:uid="{00000000-0005-0000-0000-000089000000}"/>
    <cellStyle name="%_2010 Budget Programming Rev09SEP23 (2)_Tabla D 2009-2011" xfId="57992" xr:uid="{00000000-0005-0000-0000-00008A000000}"/>
    <cellStyle name="%_2-KPI" xfId="144" xr:uid="{00000000-0005-0000-0000-00008B000000}"/>
    <cellStyle name="%_3. Honduras 2010 v30b" xfId="57993" xr:uid="{00000000-0005-0000-0000-00008C000000}"/>
    <cellStyle name="%_3. Honduras 2010 v30b_HR" xfId="57994" xr:uid="{00000000-0005-0000-0000-00008D000000}"/>
    <cellStyle name="%_3G KPIs Tracking 20081019 (3)" xfId="57995" xr:uid="{00000000-0005-0000-0000-00008E000000}"/>
    <cellStyle name="%_3G KPIs Tracking 20081019 (3) 2" xfId="57996" xr:uid="{00000000-0005-0000-0000-00008F000000}"/>
    <cellStyle name="%_3G KPIs Tracking 20081019 (3)_Final Commercial Reporting May 2009" xfId="57997" xr:uid="{00000000-0005-0000-0000-000090000000}"/>
    <cellStyle name="%_3G KPIs Tracking 20081019 (3)_QPPSLC_SRIL_0609" xfId="57998" xr:uid="{00000000-0005-0000-0000-000091000000}"/>
    <cellStyle name="%_3G KPIs Tracking 20081019 (3)_SRIL_QoS_MAR09" xfId="57999" xr:uid="{00000000-0005-0000-0000-000092000000}"/>
    <cellStyle name="%_3G_Report_2 1 A DICIEMBRE 2009-1" xfId="58000" xr:uid="{00000000-0005-0000-0000-000093000000}"/>
    <cellStyle name="%_3G_Report_2.0-SV-Version1-31-01-09" xfId="58001" xr:uid="{00000000-0005-0000-0000-000094000000}"/>
    <cellStyle name="%_Accounts" xfId="145" xr:uid="{00000000-0005-0000-0000-000095000000}"/>
    <cellStyle name="%_Activity Report Amnet 2008-2009" xfId="58002" xr:uid="{00000000-0005-0000-0000-000096000000}"/>
    <cellStyle name="%_Activity Report Amnet 2008-2009 2" xfId="58003" xr:uid="{00000000-0005-0000-0000-000097000000}"/>
    <cellStyle name="%_Activity Report Amnet 2008-2009 3" xfId="58004" xr:uid="{00000000-0005-0000-0000-000098000000}"/>
    <cellStyle name="%_Activity Report Amnet 2008-2009_1" xfId="58005" xr:uid="{00000000-0005-0000-0000-000099000000}"/>
    <cellStyle name="%_Activity Report Amnet 2008-2009_1 2" xfId="58006" xr:uid="{00000000-0005-0000-0000-00009A000000}"/>
    <cellStyle name="%_Activity Report Amnet 2008-2009_1_BS LC" xfId="58007" xr:uid="{00000000-0005-0000-0000-00009B000000}"/>
    <cellStyle name="%_Activity Report Amnet 2008-2009_1_BS_input" xfId="58008" xr:uid="{00000000-0005-0000-0000-00009C000000}"/>
    <cellStyle name="%_Activity Report Amnet 2008-2009_1_Budget Subs CAM 2010 (CR mod)" xfId="58009" xr:uid="{00000000-0005-0000-0000-00009D000000}"/>
    <cellStyle name="%_Activity Report Amnet 2008-2009_1_Budget Subs CAM 2010 (CR mod) 2" xfId="58010" xr:uid="{00000000-0005-0000-0000-00009E000000}"/>
    <cellStyle name="%_Activity Report Amnet 2008-2009_1_Budget Subs CAM 2010 (CR mod)_BBI CR" xfId="58011" xr:uid="{00000000-0005-0000-0000-00009F000000}"/>
    <cellStyle name="%_Activity Report Amnet 2008-2009_1_Budget Subs CAM 2010 (CR mod)_BBI CR_Pricing LC" xfId="58012" xr:uid="{00000000-0005-0000-0000-0000A0000000}"/>
    <cellStyle name="%_Activity Report Amnet 2008-2009_1_Budget Subs CAM 2010 (CR mod)_BBI CR_S&amp;M" xfId="58013" xr:uid="{00000000-0005-0000-0000-0000A1000000}"/>
    <cellStyle name="%_Activity Report Amnet 2008-2009_1_Budget Subs CAM 2010 (CR mod)_BBI CR_SC" xfId="58014" xr:uid="{00000000-0005-0000-0000-0000A2000000}"/>
    <cellStyle name="%_Activity Report Amnet 2008-2009_1_Budget Subs CAM 2010 (CR mod)_BBI CR_SV" xfId="58015" xr:uid="{00000000-0005-0000-0000-0000A3000000}"/>
    <cellStyle name="%_Activity Report Amnet 2008-2009_1_Budget Subs CAM 2010 (CR mod)_BS LC" xfId="58016" xr:uid="{00000000-0005-0000-0000-0000A4000000}"/>
    <cellStyle name="%_Activity Report Amnet 2008-2009_1_Budget Subs CAM 2010 (CR mod)_BS_input" xfId="58017" xr:uid="{00000000-0005-0000-0000-0000A5000000}"/>
    <cellStyle name="%_Activity Report Amnet 2008-2009_1_Budget Subs CAM 2010 (CR mod)_CAM" xfId="58018" xr:uid="{00000000-0005-0000-0000-0000A6000000}"/>
    <cellStyle name="%_Activity Report Amnet 2008-2009_1_Budget Subs CAM 2010 (CR mod)_Direct Costs LC" xfId="58019" xr:uid="{00000000-0005-0000-0000-0000A7000000}"/>
    <cellStyle name="%_Activity Report Amnet 2008-2009_1_Budget Subs CAM 2010 (CR mod)_Market" xfId="58020" xr:uid="{00000000-0005-0000-0000-0000A8000000}"/>
    <cellStyle name="%_Activity Report Amnet 2008-2009_1_Budget Subs CAM 2010 (CR mod)_Market_HR" xfId="58021" xr:uid="{00000000-0005-0000-0000-0000A9000000}"/>
    <cellStyle name="%_Activity Report Amnet 2008-2009_1_Budget Subs CAM 2010 (CR mod)_P&amp;L Res" xfId="58022" xr:uid="{00000000-0005-0000-0000-0000AA000000}"/>
    <cellStyle name="%_Activity Report Amnet 2008-2009_1_Budget Subs CAM 2010 (CR mod)_Pricing LC" xfId="58023" xr:uid="{00000000-0005-0000-0000-0000AB000000}"/>
    <cellStyle name="%_Activity Report Amnet 2008-2009_1_Budget Subs CAM 2010 (CR mod)_Pricing LC_HR" xfId="58024" xr:uid="{00000000-0005-0000-0000-0000AC000000}"/>
    <cellStyle name="%_Activity Report Amnet 2008-2009_1_Budget Subs CAM 2010 (CR mod)_S&amp;M" xfId="58025" xr:uid="{00000000-0005-0000-0000-0000AD000000}"/>
    <cellStyle name="%_Activity Report Amnet 2008-2009_1_Budget Subs CAM 2010 (CR mod)_S&amp;M_HR" xfId="58026" xr:uid="{00000000-0005-0000-0000-0000AE000000}"/>
    <cellStyle name="%_Activity Report Amnet 2008-2009_1_Budget Subs CAM 2010 (CR mod)_SC" xfId="58027" xr:uid="{00000000-0005-0000-0000-0000AF000000}"/>
    <cellStyle name="%_Activity Report Amnet 2008-2009_1_Budget Subs CAM 2010 (CR mod)_SC_HR" xfId="58028" xr:uid="{00000000-0005-0000-0000-0000B0000000}"/>
    <cellStyle name="%_Activity Report Amnet 2008-2009_1_Budget Subs CAM 2010 (CR mod)_SUMMARY2010" xfId="58029" xr:uid="{00000000-0005-0000-0000-0000B1000000}"/>
    <cellStyle name="%_Activity Report Amnet 2008-2009_1_Budget Subs CAM 2010 (CR mod)_SV" xfId="58030" xr:uid="{00000000-0005-0000-0000-0000B2000000}"/>
    <cellStyle name="%_Activity Report Amnet 2008-2009_1_Budget Subs CAM 2010 (CR mod)_SV corp" xfId="58031" xr:uid="{00000000-0005-0000-0000-0000B3000000}"/>
    <cellStyle name="%_Activity Report Amnet 2008-2009_1_Budget Subs CAM 2010 (CR mod)_SV_1" xfId="58032" xr:uid="{00000000-0005-0000-0000-0000B4000000}"/>
    <cellStyle name="%_Activity Report Amnet 2008-2009_1_Budget Subs CAM 2010 (CR mod)_SV_HR" xfId="58033" xr:uid="{00000000-0005-0000-0000-0000B5000000}"/>
    <cellStyle name="%_Activity Report Amnet 2008-2009_1_Budget Subs CAM 2010 (CR mod)_SV_SV" xfId="58034" xr:uid="{00000000-0005-0000-0000-0000B6000000}"/>
    <cellStyle name="%_Activity Report Amnet 2008-2009_1_Budget Subs CAM 2010 (CR mod)_SV_Tabla D 2009-2011" xfId="58035" xr:uid="{00000000-0005-0000-0000-0000B7000000}"/>
    <cellStyle name="%_Activity Report Amnet 2008-2009_1_Budget Subs CAM 2010 (CR mod)_Tabla D 2009-2011" xfId="58036" xr:uid="{00000000-0005-0000-0000-0000B8000000}"/>
    <cellStyle name="%_Activity Report Amnet 2008-2009_1_Budget Subs CAM 2010 (CR mod)_TV CR" xfId="58037" xr:uid="{00000000-0005-0000-0000-0000B9000000}"/>
    <cellStyle name="%_Activity Report Amnet 2008-2009_1_Budget Subs CAM 2010 (CR mod)_TV CR_Pricing LC" xfId="58038" xr:uid="{00000000-0005-0000-0000-0000BA000000}"/>
    <cellStyle name="%_Activity Report Amnet 2008-2009_1_Budget Subs CAM 2010 (CR mod)_TV CR_S&amp;M" xfId="58039" xr:uid="{00000000-0005-0000-0000-0000BB000000}"/>
    <cellStyle name="%_Activity Report Amnet 2008-2009_1_Budget Subs CAM 2010 (CR mod)_TV CR_SC" xfId="58040" xr:uid="{00000000-0005-0000-0000-0000BC000000}"/>
    <cellStyle name="%_Activity Report Amnet 2008-2009_1_Budget Subs CAM 2010 (CR mod)_TV CR_SV" xfId="58041" xr:uid="{00000000-0005-0000-0000-0000BD000000}"/>
    <cellStyle name="%_Activity Report Amnet 2008-2009_1_CAM" xfId="58042" xr:uid="{00000000-0005-0000-0000-0000BE000000}"/>
    <cellStyle name="%_Activity Report Amnet 2008-2009_1_Data Source PPT-Feb (2)" xfId="58043" xr:uid="{00000000-0005-0000-0000-0000BF000000}"/>
    <cellStyle name="%_Activity Report Amnet 2008-2009_1_Data Source PPT-Feb (2) 2" xfId="58044" xr:uid="{00000000-0005-0000-0000-0000C0000000}"/>
    <cellStyle name="%_Activity Report Amnet 2008-2009_1_Data Source PPT-Feb (2)_BS LC" xfId="58045" xr:uid="{00000000-0005-0000-0000-0000C1000000}"/>
    <cellStyle name="%_Activity Report Amnet 2008-2009_1_Data Source PPT-Feb (2)_BS_input" xfId="58046" xr:uid="{00000000-0005-0000-0000-0000C2000000}"/>
    <cellStyle name="%_Activity Report Amnet 2008-2009_1_Data Source PPT-Feb (2)_CAM" xfId="58047" xr:uid="{00000000-0005-0000-0000-0000C3000000}"/>
    <cellStyle name="%_Activity Report Amnet 2008-2009_1_Data Source PPT-Feb (2)_Direct Costs LC" xfId="58048" xr:uid="{00000000-0005-0000-0000-0000C4000000}"/>
    <cellStyle name="%_Activity Report Amnet 2008-2009_1_Data Source PPT-Feb (2)_Market" xfId="58049" xr:uid="{00000000-0005-0000-0000-0000C5000000}"/>
    <cellStyle name="%_Activity Report Amnet 2008-2009_1_Data Source PPT-Feb (2)_Pricing LC" xfId="58050" xr:uid="{00000000-0005-0000-0000-0000C6000000}"/>
    <cellStyle name="%_Activity Report Amnet 2008-2009_1_Data Source PPT-Feb (2)_S&amp;M" xfId="58051" xr:uid="{00000000-0005-0000-0000-0000C7000000}"/>
    <cellStyle name="%_Activity Report Amnet 2008-2009_1_Data Source PPT-Feb (2)_SC" xfId="58052" xr:uid="{00000000-0005-0000-0000-0000C8000000}"/>
    <cellStyle name="%_Activity Report Amnet 2008-2009_1_Data Source PPT-Feb (2)_SUMMARY2010" xfId="58053" xr:uid="{00000000-0005-0000-0000-0000C9000000}"/>
    <cellStyle name="%_Activity Report Amnet 2008-2009_1_Data Source PPT-Feb (2)_SV" xfId="58054" xr:uid="{00000000-0005-0000-0000-0000CA000000}"/>
    <cellStyle name="%_Activity Report Amnet 2008-2009_1_Data Source PPT-Feb (2)_SV corp" xfId="58055" xr:uid="{00000000-0005-0000-0000-0000CB000000}"/>
    <cellStyle name="%_Activity Report Amnet 2008-2009_1_Data Source PPT-Feb (2)_Tabla D 2009-2011" xfId="58056" xr:uid="{00000000-0005-0000-0000-0000CC000000}"/>
    <cellStyle name="%_Activity Report Amnet 2008-2009_1_Detalle SV" xfId="58057" xr:uid="{00000000-0005-0000-0000-0000CD000000}"/>
    <cellStyle name="%_Activity Report Amnet 2008-2009_1_Detalle SV_HR" xfId="58058" xr:uid="{00000000-0005-0000-0000-0000CE000000}"/>
    <cellStyle name="%_Activity Report Amnet 2008-2009_1_Detalle SV_SUMMARY2010" xfId="58059" xr:uid="{00000000-0005-0000-0000-0000CF000000}"/>
    <cellStyle name="%_Activity Report Amnet 2008-2009_1_Detalle SV_SV" xfId="58060" xr:uid="{00000000-0005-0000-0000-0000D0000000}"/>
    <cellStyle name="%_Activity Report Amnet 2008-2009_1_Detalle SV_SV corp" xfId="58061" xr:uid="{00000000-0005-0000-0000-0000D1000000}"/>
    <cellStyle name="%_Activity Report Amnet 2008-2009_1_Detalle SV_SV_1" xfId="58062" xr:uid="{00000000-0005-0000-0000-0000D2000000}"/>
    <cellStyle name="%_Activity Report Amnet 2008-2009_1_Detalle SV_SV_HR" xfId="58063" xr:uid="{00000000-0005-0000-0000-0000D3000000}"/>
    <cellStyle name="%_Activity Report Amnet 2008-2009_1_Detalle SV_SV_SV" xfId="58064" xr:uid="{00000000-0005-0000-0000-0000D4000000}"/>
    <cellStyle name="%_Activity Report Amnet 2008-2009_1_Detalle SV_SV_Tabla D 2009-2011" xfId="58065" xr:uid="{00000000-0005-0000-0000-0000D5000000}"/>
    <cellStyle name="%_Activity Report Amnet 2008-2009_1_Detalle SV_Tabla D 2009-2011" xfId="58066" xr:uid="{00000000-0005-0000-0000-0000D6000000}"/>
    <cellStyle name="%_Activity Report Amnet 2008-2009_1_Direct Costs LC" xfId="58067" xr:uid="{00000000-0005-0000-0000-0000D7000000}"/>
    <cellStyle name="%_Activity Report Amnet 2008-2009_1_Executive Summary 10 (03-05-10)" xfId="58068" xr:uid="{00000000-0005-0000-0000-0000D8000000}"/>
    <cellStyle name="%_Activity Report Amnet 2008-2009_1_Executive Summary 10 (03-05-10) 2" xfId="58069" xr:uid="{00000000-0005-0000-0000-0000D9000000}"/>
    <cellStyle name="%_Activity Report Amnet 2008-2009_1_Executive Summary 10 (03-05-10)_BS LC" xfId="58070" xr:uid="{00000000-0005-0000-0000-0000DA000000}"/>
    <cellStyle name="%_Activity Report Amnet 2008-2009_1_Executive Summary 10 (03-05-10)_BS_input" xfId="58071" xr:uid="{00000000-0005-0000-0000-0000DB000000}"/>
    <cellStyle name="%_Activity Report Amnet 2008-2009_1_Executive Summary 10 (03-05-10)_CAM" xfId="58072" xr:uid="{00000000-0005-0000-0000-0000DC000000}"/>
    <cellStyle name="%_Activity Report Amnet 2008-2009_1_Executive Summary 10 (03-05-10)_Direct Costs LC" xfId="58073" xr:uid="{00000000-0005-0000-0000-0000DD000000}"/>
    <cellStyle name="%_Activity Report Amnet 2008-2009_1_Executive Summary 10 (03-05-10)_Market" xfId="58074" xr:uid="{00000000-0005-0000-0000-0000DE000000}"/>
    <cellStyle name="%_Activity Report Amnet 2008-2009_1_Executive Summary 10 (03-05-10)_Pricing LC" xfId="58075" xr:uid="{00000000-0005-0000-0000-0000DF000000}"/>
    <cellStyle name="%_Activity Report Amnet 2008-2009_1_Executive Summary 10 (03-05-10)_S&amp;M" xfId="58076" xr:uid="{00000000-0005-0000-0000-0000E0000000}"/>
    <cellStyle name="%_Activity Report Amnet 2008-2009_1_Executive Summary 10 (03-05-10)_SC" xfId="58077" xr:uid="{00000000-0005-0000-0000-0000E1000000}"/>
    <cellStyle name="%_Activity Report Amnet 2008-2009_1_Executive Summary 10 (03-05-10)_SUMMARY2010" xfId="58078" xr:uid="{00000000-0005-0000-0000-0000E2000000}"/>
    <cellStyle name="%_Activity Report Amnet 2008-2009_1_Executive Summary 10 (03-05-10)_SV" xfId="58079" xr:uid="{00000000-0005-0000-0000-0000E3000000}"/>
    <cellStyle name="%_Activity Report Amnet 2008-2009_1_Executive Summary 10 (03-05-10)_SV corp" xfId="58080" xr:uid="{00000000-0005-0000-0000-0000E4000000}"/>
    <cellStyle name="%_Activity Report Amnet 2008-2009_1_Executive Summary 10 (03-05-10)_Tabla D 2009-2011" xfId="58081" xr:uid="{00000000-0005-0000-0000-0000E5000000}"/>
    <cellStyle name="%_Activity Report Amnet 2008-2009_1_Executive Summary 10 (06-05-10)" xfId="58082" xr:uid="{00000000-0005-0000-0000-0000E6000000}"/>
    <cellStyle name="%_Activity Report Amnet 2008-2009_1_Executive Summary 10 (06-05-10) 2" xfId="58083" xr:uid="{00000000-0005-0000-0000-0000E7000000}"/>
    <cellStyle name="%_Activity Report Amnet 2008-2009_1_Executive Summary 10 (06-05-10)_BS LC" xfId="58084" xr:uid="{00000000-0005-0000-0000-0000E8000000}"/>
    <cellStyle name="%_Activity Report Amnet 2008-2009_1_Executive Summary 10 (06-05-10)_BS_input" xfId="58085" xr:uid="{00000000-0005-0000-0000-0000E9000000}"/>
    <cellStyle name="%_Activity Report Amnet 2008-2009_1_Executive Summary 10 (06-05-10)_CAM" xfId="58086" xr:uid="{00000000-0005-0000-0000-0000EA000000}"/>
    <cellStyle name="%_Activity Report Amnet 2008-2009_1_Executive Summary 10 (06-05-10)_Direct Costs LC" xfId="58087" xr:uid="{00000000-0005-0000-0000-0000EB000000}"/>
    <cellStyle name="%_Activity Report Amnet 2008-2009_1_Executive Summary 10 (06-05-10)_Market" xfId="58088" xr:uid="{00000000-0005-0000-0000-0000EC000000}"/>
    <cellStyle name="%_Activity Report Amnet 2008-2009_1_Executive Summary 10 (06-05-10)_Pricing LC" xfId="58089" xr:uid="{00000000-0005-0000-0000-0000ED000000}"/>
    <cellStyle name="%_Activity Report Amnet 2008-2009_1_Executive Summary 10 (06-05-10)_S&amp;M" xfId="58090" xr:uid="{00000000-0005-0000-0000-0000EE000000}"/>
    <cellStyle name="%_Activity Report Amnet 2008-2009_1_Executive Summary 10 (06-05-10)_SC" xfId="58091" xr:uid="{00000000-0005-0000-0000-0000EF000000}"/>
    <cellStyle name="%_Activity Report Amnet 2008-2009_1_Executive Summary 10 (06-05-10)_SUMMARY2010" xfId="58092" xr:uid="{00000000-0005-0000-0000-0000F0000000}"/>
    <cellStyle name="%_Activity Report Amnet 2008-2009_1_Executive Summary 10 (06-05-10)_SV" xfId="58093" xr:uid="{00000000-0005-0000-0000-0000F1000000}"/>
    <cellStyle name="%_Activity Report Amnet 2008-2009_1_Executive Summary 10 (06-05-10)_SV corp" xfId="58094" xr:uid="{00000000-0005-0000-0000-0000F2000000}"/>
    <cellStyle name="%_Activity Report Amnet 2008-2009_1_Executive Summary 10 (06-05-10)_Tabla D 2009-2011" xfId="58095" xr:uid="{00000000-0005-0000-0000-0000F3000000}"/>
    <cellStyle name="%_Activity Report Amnet 2008-2009_1_Executive Summary 10 (11-10-10) " xfId="58096" xr:uid="{00000000-0005-0000-0000-0000F4000000}"/>
    <cellStyle name="%_Activity Report Amnet 2008-2009_1_Executive Summary Feb 10 (04-03-10)" xfId="58097" xr:uid="{00000000-0005-0000-0000-0000F5000000}"/>
    <cellStyle name="%_Activity Report Amnet 2008-2009_1_Executive Summary Feb 10 (04-03-10) 2" xfId="58098" xr:uid="{00000000-0005-0000-0000-0000F6000000}"/>
    <cellStyle name="%_Activity Report Amnet 2008-2009_1_Executive Summary Feb 10 (04-03-10)_BS LC" xfId="58099" xr:uid="{00000000-0005-0000-0000-0000F7000000}"/>
    <cellStyle name="%_Activity Report Amnet 2008-2009_1_Executive Summary Feb 10 (04-03-10)_BS_input" xfId="58100" xr:uid="{00000000-0005-0000-0000-0000F8000000}"/>
    <cellStyle name="%_Activity Report Amnet 2008-2009_1_Executive Summary Feb 10 (04-03-10)_CAM" xfId="58101" xr:uid="{00000000-0005-0000-0000-0000F9000000}"/>
    <cellStyle name="%_Activity Report Amnet 2008-2009_1_Executive Summary Feb 10 (04-03-10)_Direct Costs LC" xfId="58102" xr:uid="{00000000-0005-0000-0000-0000FA000000}"/>
    <cellStyle name="%_Activity Report Amnet 2008-2009_1_Executive Summary Feb 10 (04-03-10)_Market" xfId="58103" xr:uid="{00000000-0005-0000-0000-0000FB000000}"/>
    <cellStyle name="%_Activity Report Amnet 2008-2009_1_Executive Summary Feb 10 (04-03-10)_Pricing LC" xfId="58104" xr:uid="{00000000-0005-0000-0000-0000FC000000}"/>
    <cellStyle name="%_Activity Report Amnet 2008-2009_1_Executive Summary Feb 10 (04-03-10)_S&amp;M" xfId="58105" xr:uid="{00000000-0005-0000-0000-0000FD000000}"/>
    <cellStyle name="%_Activity Report Amnet 2008-2009_1_Executive Summary Feb 10 (04-03-10)_SC" xfId="58106" xr:uid="{00000000-0005-0000-0000-0000FE000000}"/>
    <cellStyle name="%_Activity Report Amnet 2008-2009_1_Executive Summary Feb 10 (04-03-10)_SUMMARY2010" xfId="58107" xr:uid="{00000000-0005-0000-0000-0000FF000000}"/>
    <cellStyle name="%_Activity Report Amnet 2008-2009_1_Executive Summary Feb 10 (04-03-10)_SV" xfId="58108" xr:uid="{00000000-0005-0000-0000-000000010000}"/>
    <cellStyle name="%_Activity Report Amnet 2008-2009_1_Executive Summary Feb 10 (04-03-10)_SV corp" xfId="58109" xr:uid="{00000000-0005-0000-0000-000001010000}"/>
    <cellStyle name="%_Activity Report Amnet 2008-2009_1_Executive Summary Feb 10 (04-03-10)_Tabla D 2009-2011" xfId="58110" xr:uid="{00000000-0005-0000-0000-000002010000}"/>
    <cellStyle name="%_Activity Report Amnet 2008-2009_1_Executive Summary Feb 10 (05-04-10)" xfId="58111" xr:uid="{00000000-0005-0000-0000-000003010000}"/>
    <cellStyle name="%_Activity Report Amnet 2008-2009_1_Executive Summary Feb 10 (05-04-10) 2" xfId="58112" xr:uid="{00000000-0005-0000-0000-000004010000}"/>
    <cellStyle name="%_Activity Report Amnet 2008-2009_1_Executive Summary Feb 10 (05-04-10)_BS LC" xfId="58113" xr:uid="{00000000-0005-0000-0000-000005010000}"/>
    <cellStyle name="%_Activity Report Amnet 2008-2009_1_Executive Summary Feb 10 (05-04-10)_BS_input" xfId="58114" xr:uid="{00000000-0005-0000-0000-000006010000}"/>
    <cellStyle name="%_Activity Report Amnet 2008-2009_1_Executive Summary Feb 10 (05-04-10)_CAM" xfId="58115" xr:uid="{00000000-0005-0000-0000-000007010000}"/>
    <cellStyle name="%_Activity Report Amnet 2008-2009_1_Executive Summary Feb 10 (05-04-10)_Direct Costs LC" xfId="58116" xr:uid="{00000000-0005-0000-0000-000008010000}"/>
    <cellStyle name="%_Activity Report Amnet 2008-2009_1_Executive Summary Feb 10 (05-04-10)_Market" xfId="58117" xr:uid="{00000000-0005-0000-0000-000009010000}"/>
    <cellStyle name="%_Activity Report Amnet 2008-2009_1_Executive Summary Feb 10 (05-04-10)_Pricing LC" xfId="58118" xr:uid="{00000000-0005-0000-0000-00000A010000}"/>
    <cellStyle name="%_Activity Report Amnet 2008-2009_1_Executive Summary Feb 10 (05-04-10)_S&amp;M" xfId="58119" xr:uid="{00000000-0005-0000-0000-00000B010000}"/>
    <cellStyle name="%_Activity Report Amnet 2008-2009_1_Executive Summary Feb 10 (05-04-10)_SC" xfId="58120" xr:uid="{00000000-0005-0000-0000-00000C010000}"/>
    <cellStyle name="%_Activity Report Amnet 2008-2009_1_Executive Summary Feb 10 (05-04-10)_SUMMARY2010" xfId="58121" xr:uid="{00000000-0005-0000-0000-00000D010000}"/>
    <cellStyle name="%_Activity Report Amnet 2008-2009_1_Executive Summary Feb 10 (05-04-10)_SV" xfId="58122" xr:uid="{00000000-0005-0000-0000-00000E010000}"/>
    <cellStyle name="%_Activity Report Amnet 2008-2009_1_Executive Summary Feb 10 (05-04-10)_SV corp" xfId="58123" xr:uid="{00000000-0005-0000-0000-00000F010000}"/>
    <cellStyle name="%_Activity Report Amnet 2008-2009_1_Executive Summary Feb 10 (05-04-10)_Tabla D 2009-2011" xfId="58124" xr:uid="{00000000-0005-0000-0000-000010010000}"/>
    <cellStyle name="%_Activity Report Amnet 2008-2009_1_Executive Summary Feb 10 (08-03-10) (1)" xfId="58125" xr:uid="{00000000-0005-0000-0000-000011010000}"/>
    <cellStyle name="%_Activity Report Amnet 2008-2009_1_Executive Summary Feb 10 (08-03-10) (1) 2" xfId="58126" xr:uid="{00000000-0005-0000-0000-000012010000}"/>
    <cellStyle name="%_Activity Report Amnet 2008-2009_1_Executive Summary Feb 10 (08-03-10) (1)_BS LC" xfId="58127" xr:uid="{00000000-0005-0000-0000-000013010000}"/>
    <cellStyle name="%_Activity Report Amnet 2008-2009_1_Executive Summary Feb 10 (08-03-10) (1)_BS_input" xfId="58128" xr:uid="{00000000-0005-0000-0000-000014010000}"/>
    <cellStyle name="%_Activity Report Amnet 2008-2009_1_Executive Summary Feb 10 (08-03-10) (1)_CAM" xfId="58129" xr:uid="{00000000-0005-0000-0000-000015010000}"/>
    <cellStyle name="%_Activity Report Amnet 2008-2009_1_Executive Summary Feb 10 (08-03-10) (1)_Direct Costs LC" xfId="58130" xr:uid="{00000000-0005-0000-0000-000016010000}"/>
    <cellStyle name="%_Activity Report Amnet 2008-2009_1_Executive Summary Feb 10 (08-03-10) (1)_Market" xfId="58131" xr:uid="{00000000-0005-0000-0000-000017010000}"/>
    <cellStyle name="%_Activity Report Amnet 2008-2009_1_Executive Summary Feb 10 (08-03-10) (1)_Pricing LC" xfId="58132" xr:uid="{00000000-0005-0000-0000-000018010000}"/>
    <cellStyle name="%_Activity Report Amnet 2008-2009_1_Executive Summary Feb 10 (08-03-10) (1)_S&amp;M" xfId="58133" xr:uid="{00000000-0005-0000-0000-000019010000}"/>
    <cellStyle name="%_Activity Report Amnet 2008-2009_1_Executive Summary Feb 10 (08-03-10) (1)_SC" xfId="58134" xr:uid="{00000000-0005-0000-0000-00001A010000}"/>
    <cellStyle name="%_Activity Report Amnet 2008-2009_1_Executive Summary Feb 10 (08-03-10) (1)_SUMMARY2010" xfId="58135" xr:uid="{00000000-0005-0000-0000-00001B010000}"/>
    <cellStyle name="%_Activity Report Amnet 2008-2009_1_Executive Summary Feb 10 (08-03-10) (1)_SV" xfId="58136" xr:uid="{00000000-0005-0000-0000-00001C010000}"/>
    <cellStyle name="%_Activity Report Amnet 2008-2009_1_Executive Summary Feb 10 (08-03-10) (1)_SV corp" xfId="58137" xr:uid="{00000000-0005-0000-0000-00001D010000}"/>
    <cellStyle name="%_Activity Report Amnet 2008-2009_1_Executive Summary Feb 10 (08-03-10) (1)_Tabla D 2009-2011" xfId="58138" xr:uid="{00000000-0005-0000-0000-00001E010000}"/>
    <cellStyle name="%_Activity Report Amnet 2008-2009_1_Executive Summary Feb 10 (09-03-10)" xfId="58139" xr:uid="{00000000-0005-0000-0000-00001F010000}"/>
    <cellStyle name="%_Activity Report Amnet 2008-2009_1_Executive Summary Feb 10 (09-03-10) 2" xfId="58140" xr:uid="{00000000-0005-0000-0000-000020010000}"/>
    <cellStyle name="%_Activity Report Amnet 2008-2009_1_Executive Summary Feb 10 (09-03-10)_BS LC" xfId="58141" xr:uid="{00000000-0005-0000-0000-000021010000}"/>
    <cellStyle name="%_Activity Report Amnet 2008-2009_1_Executive Summary Feb 10 (09-03-10)_BS_input" xfId="58142" xr:uid="{00000000-0005-0000-0000-000022010000}"/>
    <cellStyle name="%_Activity Report Amnet 2008-2009_1_Executive Summary Feb 10 (09-03-10)_CAM" xfId="58143" xr:uid="{00000000-0005-0000-0000-000023010000}"/>
    <cellStyle name="%_Activity Report Amnet 2008-2009_1_Executive Summary Feb 10 (09-03-10)_Direct Costs LC" xfId="58144" xr:uid="{00000000-0005-0000-0000-000024010000}"/>
    <cellStyle name="%_Activity Report Amnet 2008-2009_1_Executive Summary Feb 10 (09-03-10)_Market" xfId="58145" xr:uid="{00000000-0005-0000-0000-000025010000}"/>
    <cellStyle name="%_Activity Report Amnet 2008-2009_1_Executive Summary Feb 10 (09-03-10)_Pricing LC" xfId="58146" xr:uid="{00000000-0005-0000-0000-000026010000}"/>
    <cellStyle name="%_Activity Report Amnet 2008-2009_1_Executive Summary Feb 10 (09-03-10)_S&amp;M" xfId="58147" xr:uid="{00000000-0005-0000-0000-000027010000}"/>
    <cellStyle name="%_Activity Report Amnet 2008-2009_1_Executive Summary Feb 10 (09-03-10)_SC" xfId="58148" xr:uid="{00000000-0005-0000-0000-000028010000}"/>
    <cellStyle name="%_Activity Report Amnet 2008-2009_1_Executive Summary Feb 10 (09-03-10)_SUMMARY2010" xfId="58149" xr:uid="{00000000-0005-0000-0000-000029010000}"/>
    <cellStyle name="%_Activity Report Amnet 2008-2009_1_Executive Summary Feb 10 (09-03-10)_SV" xfId="58150" xr:uid="{00000000-0005-0000-0000-00002A010000}"/>
    <cellStyle name="%_Activity Report Amnet 2008-2009_1_Executive Summary Feb 10 (09-03-10)_SV corp" xfId="58151" xr:uid="{00000000-0005-0000-0000-00002B010000}"/>
    <cellStyle name="%_Activity Report Amnet 2008-2009_1_Executive Summary Feb 10 (09-03-10)_Tabla D 2009-2011" xfId="58152" xr:uid="{00000000-0005-0000-0000-00002C010000}"/>
    <cellStyle name="%_Activity Report Amnet 2008-2009_1_Executive Summary Feb 10 (18-03-10)" xfId="58153" xr:uid="{00000000-0005-0000-0000-00002D010000}"/>
    <cellStyle name="%_Activity Report Amnet 2008-2009_1_Executive Summary Feb 10 (18-03-10) 2" xfId="58154" xr:uid="{00000000-0005-0000-0000-00002E010000}"/>
    <cellStyle name="%_Activity Report Amnet 2008-2009_1_Executive Summary Feb 10 (18-03-10)_BS LC" xfId="58155" xr:uid="{00000000-0005-0000-0000-00002F010000}"/>
    <cellStyle name="%_Activity Report Amnet 2008-2009_1_Executive Summary Feb 10 (18-03-10)_BS_input" xfId="58156" xr:uid="{00000000-0005-0000-0000-000030010000}"/>
    <cellStyle name="%_Activity Report Amnet 2008-2009_1_Executive Summary Feb 10 (18-03-10)_CAM" xfId="58157" xr:uid="{00000000-0005-0000-0000-000031010000}"/>
    <cellStyle name="%_Activity Report Amnet 2008-2009_1_Executive Summary Feb 10 (18-03-10)_Direct Costs LC" xfId="58158" xr:uid="{00000000-0005-0000-0000-000032010000}"/>
    <cellStyle name="%_Activity Report Amnet 2008-2009_1_Executive Summary Feb 10 (18-03-10)_Market" xfId="58159" xr:uid="{00000000-0005-0000-0000-000033010000}"/>
    <cellStyle name="%_Activity Report Amnet 2008-2009_1_Executive Summary Feb 10 (18-03-10)_Pricing LC" xfId="58160" xr:uid="{00000000-0005-0000-0000-000034010000}"/>
    <cellStyle name="%_Activity Report Amnet 2008-2009_1_Executive Summary Feb 10 (18-03-10)_S&amp;M" xfId="58161" xr:uid="{00000000-0005-0000-0000-000035010000}"/>
    <cellStyle name="%_Activity Report Amnet 2008-2009_1_Executive Summary Feb 10 (18-03-10)_SC" xfId="58162" xr:uid="{00000000-0005-0000-0000-000036010000}"/>
    <cellStyle name="%_Activity Report Amnet 2008-2009_1_Executive Summary Feb 10 (18-03-10)_SUMMARY2010" xfId="58163" xr:uid="{00000000-0005-0000-0000-000037010000}"/>
    <cellStyle name="%_Activity Report Amnet 2008-2009_1_Executive Summary Feb 10 (18-03-10)_SV" xfId="58164" xr:uid="{00000000-0005-0000-0000-000038010000}"/>
    <cellStyle name="%_Activity Report Amnet 2008-2009_1_Executive Summary Feb 10 (18-03-10)_SV corp" xfId="58165" xr:uid="{00000000-0005-0000-0000-000039010000}"/>
    <cellStyle name="%_Activity Report Amnet 2008-2009_1_Executive Summary Feb 10 (18-03-10)_Tabla D 2009-2011" xfId="58166" xr:uid="{00000000-0005-0000-0000-00003A010000}"/>
    <cellStyle name="%_Activity Report Amnet 2008-2009_1_Executive Summary Feb 10 (FINAL)" xfId="58167" xr:uid="{00000000-0005-0000-0000-00003B010000}"/>
    <cellStyle name="%_Activity Report Amnet 2008-2009_1_Executive Summary Feb 10 (FINAL) 2" xfId="58168" xr:uid="{00000000-0005-0000-0000-00003C010000}"/>
    <cellStyle name="%_Activity Report Amnet 2008-2009_1_Executive Summary Feb 10 (FINAL)_BS LC" xfId="58169" xr:uid="{00000000-0005-0000-0000-00003D010000}"/>
    <cellStyle name="%_Activity Report Amnet 2008-2009_1_Executive Summary Feb 10 (FINAL)_BS_input" xfId="58170" xr:uid="{00000000-0005-0000-0000-00003E010000}"/>
    <cellStyle name="%_Activity Report Amnet 2008-2009_1_Executive Summary Feb 10 (FINAL)_CAM" xfId="58171" xr:uid="{00000000-0005-0000-0000-00003F010000}"/>
    <cellStyle name="%_Activity Report Amnet 2008-2009_1_Executive Summary Feb 10 (FINAL)_Direct Costs LC" xfId="58172" xr:uid="{00000000-0005-0000-0000-000040010000}"/>
    <cellStyle name="%_Activity Report Amnet 2008-2009_1_Executive Summary Feb 10 (FINAL)_Market" xfId="58173" xr:uid="{00000000-0005-0000-0000-000041010000}"/>
    <cellStyle name="%_Activity Report Amnet 2008-2009_1_Executive Summary Feb 10 (FINAL)_Pricing LC" xfId="58174" xr:uid="{00000000-0005-0000-0000-000042010000}"/>
    <cellStyle name="%_Activity Report Amnet 2008-2009_1_Executive Summary Feb 10 (FINAL)_S&amp;M" xfId="58175" xr:uid="{00000000-0005-0000-0000-000043010000}"/>
    <cellStyle name="%_Activity Report Amnet 2008-2009_1_Executive Summary Feb 10 (FINAL)_SC" xfId="58176" xr:uid="{00000000-0005-0000-0000-000044010000}"/>
    <cellStyle name="%_Activity Report Amnet 2008-2009_1_Executive Summary Feb 10 (FINAL)_SUMMARY2010" xfId="58177" xr:uid="{00000000-0005-0000-0000-000045010000}"/>
    <cellStyle name="%_Activity Report Amnet 2008-2009_1_Executive Summary Feb 10 (FINAL)_SV" xfId="58178" xr:uid="{00000000-0005-0000-0000-000046010000}"/>
    <cellStyle name="%_Activity Report Amnet 2008-2009_1_Executive Summary Feb 10 (FINAL)_SV corp" xfId="58179" xr:uid="{00000000-0005-0000-0000-000047010000}"/>
    <cellStyle name="%_Activity Report Amnet 2008-2009_1_Executive Summary Feb 10 (FINAL)_Tabla D 2009-2011" xfId="58180" xr:uid="{00000000-0005-0000-0000-000048010000}"/>
    <cellStyle name="%_Activity Report Amnet 2008-2009_1_Executive Summary Mar 10 (13-04-10)" xfId="58181" xr:uid="{00000000-0005-0000-0000-000049010000}"/>
    <cellStyle name="%_Activity Report Amnet 2008-2009_1_Executive Summary Mar 10 (13-04-10) 2" xfId="58182" xr:uid="{00000000-0005-0000-0000-00004A010000}"/>
    <cellStyle name="%_Activity Report Amnet 2008-2009_1_Executive Summary Mar 10 (13-04-10)_BS LC" xfId="58183" xr:uid="{00000000-0005-0000-0000-00004B010000}"/>
    <cellStyle name="%_Activity Report Amnet 2008-2009_1_Executive Summary Mar 10 (13-04-10)_BS_input" xfId="58184" xr:uid="{00000000-0005-0000-0000-00004C010000}"/>
    <cellStyle name="%_Activity Report Amnet 2008-2009_1_Executive Summary Mar 10 (13-04-10)_CAM" xfId="58185" xr:uid="{00000000-0005-0000-0000-00004D010000}"/>
    <cellStyle name="%_Activity Report Amnet 2008-2009_1_Executive Summary Mar 10 (13-04-10)_Direct Costs LC" xfId="58186" xr:uid="{00000000-0005-0000-0000-00004E010000}"/>
    <cellStyle name="%_Activity Report Amnet 2008-2009_1_Executive Summary Mar 10 (13-04-10)_Market" xfId="58187" xr:uid="{00000000-0005-0000-0000-00004F010000}"/>
    <cellStyle name="%_Activity Report Amnet 2008-2009_1_Executive Summary Mar 10 (13-04-10)_Pricing LC" xfId="58188" xr:uid="{00000000-0005-0000-0000-000050010000}"/>
    <cellStyle name="%_Activity Report Amnet 2008-2009_1_Executive Summary Mar 10 (13-04-10)_S&amp;M" xfId="58189" xr:uid="{00000000-0005-0000-0000-000051010000}"/>
    <cellStyle name="%_Activity Report Amnet 2008-2009_1_Executive Summary Mar 10 (13-04-10)_SC" xfId="58190" xr:uid="{00000000-0005-0000-0000-000052010000}"/>
    <cellStyle name="%_Activity Report Amnet 2008-2009_1_Executive Summary Mar 10 (13-04-10)_SUMMARY2010" xfId="58191" xr:uid="{00000000-0005-0000-0000-000053010000}"/>
    <cellStyle name="%_Activity Report Amnet 2008-2009_1_Executive Summary Mar 10 (13-04-10)_SV" xfId="58192" xr:uid="{00000000-0005-0000-0000-000054010000}"/>
    <cellStyle name="%_Activity Report Amnet 2008-2009_1_Executive Summary Mar 10 (13-04-10)_SV corp" xfId="58193" xr:uid="{00000000-0005-0000-0000-000055010000}"/>
    <cellStyle name="%_Activity Report Amnet 2008-2009_1_Executive Summary Mar 10 (13-04-10)_Tabla D 2009-2011" xfId="58194" xr:uid="{00000000-0005-0000-0000-000056010000}"/>
    <cellStyle name="%_Activity Report Amnet 2008-2009_1_GM CA-enE V2" xfId="58195" xr:uid="{00000000-0005-0000-0000-000057010000}"/>
    <cellStyle name="%_Activity Report Amnet 2008-2009_1_GM CA-enE V2 2" xfId="58196" xr:uid="{00000000-0005-0000-0000-000058010000}"/>
    <cellStyle name="%_Activity Report Amnet 2008-2009_1_GM CA-enE V2_BS LC" xfId="58197" xr:uid="{00000000-0005-0000-0000-000059010000}"/>
    <cellStyle name="%_Activity Report Amnet 2008-2009_1_GM CA-enE V2_BS_input" xfId="58198" xr:uid="{00000000-0005-0000-0000-00005A010000}"/>
    <cellStyle name="%_Activity Report Amnet 2008-2009_1_GM CA-enE V2_CAM" xfId="58199" xr:uid="{00000000-0005-0000-0000-00005B010000}"/>
    <cellStyle name="%_Activity Report Amnet 2008-2009_1_GM CA-enE V2_Direct Costs LC" xfId="58200" xr:uid="{00000000-0005-0000-0000-00005C010000}"/>
    <cellStyle name="%_Activity Report Amnet 2008-2009_1_GM CA-enE V2_Market" xfId="58201" xr:uid="{00000000-0005-0000-0000-00005D010000}"/>
    <cellStyle name="%_Activity Report Amnet 2008-2009_1_GM CA-enE V2_Pricing LC" xfId="58202" xr:uid="{00000000-0005-0000-0000-00005E010000}"/>
    <cellStyle name="%_Activity Report Amnet 2008-2009_1_GM CA-enE V2_S&amp;M" xfId="58203" xr:uid="{00000000-0005-0000-0000-00005F010000}"/>
    <cellStyle name="%_Activity Report Amnet 2008-2009_1_GM CA-enE V2_SC" xfId="58204" xr:uid="{00000000-0005-0000-0000-000060010000}"/>
    <cellStyle name="%_Activity Report Amnet 2008-2009_1_GM CA-enE V2_SUMMARY2010" xfId="58205" xr:uid="{00000000-0005-0000-0000-000061010000}"/>
    <cellStyle name="%_Activity Report Amnet 2008-2009_1_GM CA-enE V2_SV" xfId="58206" xr:uid="{00000000-0005-0000-0000-000062010000}"/>
    <cellStyle name="%_Activity Report Amnet 2008-2009_1_GM CA-enE V2_SV corp" xfId="58207" xr:uid="{00000000-0005-0000-0000-000063010000}"/>
    <cellStyle name="%_Activity Report Amnet 2008-2009_1_GM CA-enE V2_Tabla D 2009-2011" xfId="58208" xr:uid="{00000000-0005-0000-0000-000064010000}"/>
    <cellStyle name="%_Activity Report Amnet 2008-2009_1_grafica Capex" xfId="58209" xr:uid="{00000000-0005-0000-0000-000065010000}"/>
    <cellStyle name="%_Activity Report Amnet 2008-2009_1_grafica Capex 2" xfId="58210" xr:uid="{00000000-0005-0000-0000-000066010000}"/>
    <cellStyle name="%_Activity Report Amnet 2008-2009_1_grafica Capex_BS LC" xfId="58211" xr:uid="{00000000-0005-0000-0000-000067010000}"/>
    <cellStyle name="%_Activity Report Amnet 2008-2009_1_grafica Capex_BS_input" xfId="58212" xr:uid="{00000000-0005-0000-0000-000068010000}"/>
    <cellStyle name="%_Activity Report Amnet 2008-2009_1_grafica Capex_CAM" xfId="58213" xr:uid="{00000000-0005-0000-0000-000069010000}"/>
    <cellStyle name="%_Activity Report Amnet 2008-2009_1_grafica Capex_Direct Costs LC" xfId="58214" xr:uid="{00000000-0005-0000-0000-00006A010000}"/>
    <cellStyle name="%_Activity Report Amnet 2008-2009_1_grafica Capex_Market" xfId="58215" xr:uid="{00000000-0005-0000-0000-00006B010000}"/>
    <cellStyle name="%_Activity Report Amnet 2008-2009_1_grafica Capex_Pricing LC" xfId="58216" xr:uid="{00000000-0005-0000-0000-00006C010000}"/>
    <cellStyle name="%_Activity Report Amnet 2008-2009_1_grafica Capex_S&amp;M" xfId="58217" xr:uid="{00000000-0005-0000-0000-00006D010000}"/>
    <cellStyle name="%_Activity Report Amnet 2008-2009_1_grafica Capex_SC" xfId="58218" xr:uid="{00000000-0005-0000-0000-00006E010000}"/>
    <cellStyle name="%_Activity Report Amnet 2008-2009_1_grafica Capex_SUMMARY2010" xfId="58219" xr:uid="{00000000-0005-0000-0000-00006F010000}"/>
    <cellStyle name="%_Activity Report Amnet 2008-2009_1_grafica Capex_SV" xfId="58220" xr:uid="{00000000-0005-0000-0000-000070010000}"/>
    <cellStyle name="%_Activity Report Amnet 2008-2009_1_grafica Capex_SV corp" xfId="58221" xr:uid="{00000000-0005-0000-0000-000071010000}"/>
    <cellStyle name="%_Activity Report Amnet 2008-2009_1_grafica Capex_Tabla D 2009-2011" xfId="58222" xr:uid="{00000000-0005-0000-0000-000072010000}"/>
    <cellStyle name="%_Activity Report Amnet 2008-2009_1_Market" xfId="58223" xr:uid="{00000000-0005-0000-0000-000073010000}"/>
    <cellStyle name="%_Activity Report Amnet 2008-2009_1_Monthly Activity Report CAM" xfId="58224" xr:uid="{00000000-0005-0000-0000-000074010000}"/>
    <cellStyle name="%_Activity Report Amnet 2008-2009_1_Monthly Activity Report CAM (Apr 10)" xfId="58225" xr:uid="{00000000-0005-0000-0000-000075010000}"/>
    <cellStyle name="%_Activity Report Amnet 2008-2009_1_Monthly Activity Report CAM (Apr 10) 2" xfId="58226" xr:uid="{00000000-0005-0000-0000-000076010000}"/>
    <cellStyle name="%_Activity Report Amnet 2008-2009_1_Monthly Activity Report CAM (Apr 10)_BS LC" xfId="58227" xr:uid="{00000000-0005-0000-0000-000077010000}"/>
    <cellStyle name="%_Activity Report Amnet 2008-2009_1_Monthly Activity Report CAM (Apr 10)_BS_input" xfId="58228" xr:uid="{00000000-0005-0000-0000-000078010000}"/>
    <cellStyle name="%_Activity Report Amnet 2008-2009_1_Monthly Activity Report CAM (Apr 10)_CAM" xfId="58229" xr:uid="{00000000-0005-0000-0000-000079010000}"/>
    <cellStyle name="%_Activity Report Amnet 2008-2009_1_Monthly Activity Report CAM (Apr 10)_Direct Costs LC" xfId="58230" xr:uid="{00000000-0005-0000-0000-00007A010000}"/>
    <cellStyle name="%_Activity Report Amnet 2008-2009_1_Monthly Activity Report CAM (Apr 10)_Market" xfId="58231" xr:uid="{00000000-0005-0000-0000-00007B010000}"/>
    <cellStyle name="%_Activity Report Amnet 2008-2009_1_Monthly Activity Report CAM (Apr 10)_Pricing LC" xfId="58232" xr:uid="{00000000-0005-0000-0000-00007C010000}"/>
    <cellStyle name="%_Activity Report Amnet 2008-2009_1_Monthly Activity Report CAM (Apr 10)_S&amp;M" xfId="58233" xr:uid="{00000000-0005-0000-0000-00007D010000}"/>
    <cellStyle name="%_Activity Report Amnet 2008-2009_1_Monthly Activity Report CAM (Apr 10)_SC" xfId="58234" xr:uid="{00000000-0005-0000-0000-00007E010000}"/>
    <cellStyle name="%_Activity Report Amnet 2008-2009_1_Monthly Activity Report CAM (Feb 10)" xfId="58235" xr:uid="{00000000-0005-0000-0000-00007F010000}"/>
    <cellStyle name="%_Activity Report Amnet 2008-2009_1_Monthly Activity Report CAM (Feb 10) 2" xfId="58236" xr:uid="{00000000-0005-0000-0000-000080010000}"/>
    <cellStyle name="%_Activity Report Amnet 2008-2009_1_Monthly Activity Report CAM (Feb 10)_BS LC" xfId="58237" xr:uid="{00000000-0005-0000-0000-000081010000}"/>
    <cellStyle name="%_Activity Report Amnet 2008-2009_1_Monthly Activity Report CAM (Feb 10)_BS_input" xfId="58238" xr:uid="{00000000-0005-0000-0000-000082010000}"/>
    <cellStyle name="%_Activity Report Amnet 2008-2009_1_Monthly Activity Report CAM (Feb 10)_CAM" xfId="58239" xr:uid="{00000000-0005-0000-0000-000083010000}"/>
    <cellStyle name="%_Activity Report Amnet 2008-2009_1_Monthly Activity Report CAM (Feb 10)_Direct Costs LC" xfId="58240" xr:uid="{00000000-0005-0000-0000-000084010000}"/>
    <cellStyle name="%_Activity Report Amnet 2008-2009_1_Monthly Activity Report CAM (Feb 10)_Market" xfId="58241" xr:uid="{00000000-0005-0000-0000-000085010000}"/>
    <cellStyle name="%_Activity Report Amnet 2008-2009_1_Monthly Activity Report CAM (Feb 10)_Pricing LC" xfId="58242" xr:uid="{00000000-0005-0000-0000-000086010000}"/>
    <cellStyle name="%_Activity Report Amnet 2008-2009_1_Monthly Activity Report CAM (Feb 10)_S&amp;M" xfId="58243" xr:uid="{00000000-0005-0000-0000-000087010000}"/>
    <cellStyle name="%_Activity Report Amnet 2008-2009_1_Monthly Activity Report CAM (Feb 10)_SC" xfId="58244" xr:uid="{00000000-0005-0000-0000-000088010000}"/>
    <cellStyle name="%_Activity Report Amnet 2008-2009_1_Monthly Activity Report CAM (Feb 10)_SUMMARY2010" xfId="58245" xr:uid="{00000000-0005-0000-0000-000089010000}"/>
    <cellStyle name="%_Activity Report Amnet 2008-2009_1_Monthly Activity Report CAM (Feb 10)_SV" xfId="58246" xr:uid="{00000000-0005-0000-0000-00008A010000}"/>
    <cellStyle name="%_Activity Report Amnet 2008-2009_1_Monthly Activity Report CAM (Feb 10)_SV corp" xfId="58247" xr:uid="{00000000-0005-0000-0000-00008B010000}"/>
    <cellStyle name="%_Activity Report Amnet 2008-2009_1_Monthly Activity Report CAM (Feb 10)_Tabla D 2009-2011" xfId="58248" xr:uid="{00000000-0005-0000-0000-00008C010000}"/>
    <cellStyle name="%_Activity Report Amnet 2008-2009_1_Monthly Activity Report CAM (Mar 10)" xfId="58249" xr:uid="{00000000-0005-0000-0000-00008D010000}"/>
    <cellStyle name="%_Activity Report Amnet 2008-2009_1_Monthly Activity Report CAM (Mar 10) 2" xfId="58250" xr:uid="{00000000-0005-0000-0000-00008E010000}"/>
    <cellStyle name="%_Activity Report Amnet 2008-2009_1_Monthly Activity Report CAM (Mar 10)_BS LC" xfId="58251" xr:uid="{00000000-0005-0000-0000-00008F010000}"/>
    <cellStyle name="%_Activity Report Amnet 2008-2009_1_Monthly Activity Report CAM (Mar 10)_BS_input" xfId="58252" xr:uid="{00000000-0005-0000-0000-000090010000}"/>
    <cellStyle name="%_Activity Report Amnet 2008-2009_1_Monthly Activity Report CAM (Mar 10)_CAM" xfId="58253" xr:uid="{00000000-0005-0000-0000-000091010000}"/>
    <cellStyle name="%_Activity Report Amnet 2008-2009_1_Monthly Activity Report CAM (Mar 10)_Direct Costs LC" xfId="58254" xr:uid="{00000000-0005-0000-0000-000092010000}"/>
    <cellStyle name="%_Activity Report Amnet 2008-2009_1_Monthly Activity Report CAM (Mar 10)_Market" xfId="58255" xr:uid="{00000000-0005-0000-0000-000093010000}"/>
    <cellStyle name="%_Activity Report Amnet 2008-2009_1_Monthly Activity Report CAM (Mar 10)_Pricing LC" xfId="58256" xr:uid="{00000000-0005-0000-0000-000094010000}"/>
    <cellStyle name="%_Activity Report Amnet 2008-2009_1_Monthly Activity Report CAM (Mar 10)_S&amp;M" xfId="58257" xr:uid="{00000000-0005-0000-0000-000095010000}"/>
    <cellStyle name="%_Activity Report Amnet 2008-2009_1_Monthly Activity Report CAM (Mar 10)_SC" xfId="58258" xr:uid="{00000000-0005-0000-0000-000096010000}"/>
    <cellStyle name="%_Activity Report Amnet 2008-2009_1_Monthly Activity Report CAM (May 10)" xfId="58259" xr:uid="{00000000-0005-0000-0000-000097010000}"/>
    <cellStyle name="%_Activity Report Amnet 2008-2009_1_Monthly Activity Report CAM (May 10) 2" xfId="58260" xr:uid="{00000000-0005-0000-0000-000098010000}"/>
    <cellStyle name="%_Activity Report Amnet 2008-2009_1_Monthly Activity Report CAM (May 10)_BS LC" xfId="58261" xr:uid="{00000000-0005-0000-0000-000099010000}"/>
    <cellStyle name="%_Activity Report Amnet 2008-2009_1_Monthly Activity Report CAM (May 10)_BS_input" xfId="58262" xr:uid="{00000000-0005-0000-0000-00009A010000}"/>
    <cellStyle name="%_Activity Report Amnet 2008-2009_1_Monthly Activity Report CAM (May 10)_CAM" xfId="58263" xr:uid="{00000000-0005-0000-0000-00009B010000}"/>
    <cellStyle name="%_Activity Report Amnet 2008-2009_1_Monthly Activity Report CAM (May 10)_Direct Costs LC" xfId="58264" xr:uid="{00000000-0005-0000-0000-00009C010000}"/>
    <cellStyle name="%_Activity Report Amnet 2008-2009_1_Monthly Activity Report CAM (May 10)_Market" xfId="58265" xr:uid="{00000000-0005-0000-0000-00009D010000}"/>
    <cellStyle name="%_Activity Report Amnet 2008-2009_1_Monthly Activity Report CAM (May 10)_Pricing LC" xfId="58266" xr:uid="{00000000-0005-0000-0000-00009E010000}"/>
    <cellStyle name="%_Activity Report Amnet 2008-2009_1_Monthly Activity Report CAM (May 10)_S&amp;M" xfId="58267" xr:uid="{00000000-0005-0000-0000-00009F010000}"/>
    <cellStyle name="%_Activity Report Amnet 2008-2009_1_Monthly Activity Report CAM (May 10)_SC" xfId="58268" xr:uid="{00000000-0005-0000-0000-0000A0010000}"/>
    <cellStyle name="%_Activity Report Amnet 2008-2009_1_Monthly Activity Report CAM 2" xfId="58269" xr:uid="{00000000-0005-0000-0000-0000A1010000}"/>
    <cellStyle name="%_Activity Report Amnet 2008-2009_1_Monthly Activity Report CAM 3" xfId="58270" xr:uid="{00000000-0005-0000-0000-0000A2010000}"/>
    <cellStyle name="%_Activity Report Amnet 2008-2009_1_Monthly Activity Report CAM_BS LC" xfId="58271" xr:uid="{00000000-0005-0000-0000-0000A3010000}"/>
    <cellStyle name="%_Activity Report Amnet 2008-2009_1_Monthly Activity Report CAM_BS_input" xfId="58272" xr:uid="{00000000-0005-0000-0000-0000A4010000}"/>
    <cellStyle name="%_Activity Report Amnet 2008-2009_1_Monthly Activity Report CAM_CAM" xfId="58273" xr:uid="{00000000-0005-0000-0000-0000A5010000}"/>
    <cellStyle name="%_Activity Report Amnet 2008-2009_1_Monthly Activity Report CAM_Direct Costs LC" xfId="58274" xr:uid="{00000000-0005-0000-0000-0000A6010000}"/>
    <cellStyle name="%_Activity Report Amnet 2008-2009_1_Monthly Activity Report CAM_Market" xfId="58275" xr:uid="{00000000-0005-0000-0000-0000A7010000}"/>
    <cellStyle name="%_Activity Report Amnet 2008-2009_1_Monthly Activity Report CAM_Pricing LC" xfId="58276" xr:uid="{00000000-0005-0000-0000-0000A8010000}"/>
    <cellStyle name="%_Activity Report Amnet 2008-2009_1_Monthly Activity Report CAM_S&amp;M" xfId="58277" xr:uid="{00000000-0005-0000-0000-0000A9010000}"/>
    <cellStyle name="%_Activity Report Amnet 2008-2009_1_Monthly Activity Report CAM_SC" xfId="58278" xr:uid="{00000000-0005-0000-0000-0000AA010000}"/>
    <cellStyle name="%_Activity Report Amnet 2008-2009_1_Monthly Activity Report CAM_SUMMARY2010" xfId="58279" xr:uid="{00000000-0005-0000-0000-0000AB010000}"/>
    <cellStyle name="%_Activity Report Amnet 2008-2009_1_Monthly Activity Report CAM_SV" xfId="58280" xr:uid="{00000000-0005-0000-0000-0000AC010000}"/>
    <cellStyle name="%_Activity Report Amnet 2008-2009_1_Monthly Activity Report CAM_SV corp" xfId="58281" xr:uid="{00000000-0005-0000-0000-0000AD010000}"/>
    <cellStyle name="%_Activity Report Amnet 2008-2009_1_Monthly Activity Report CAM_Tabla D 2009-2011" xfId="58282" xr:uid="{00000000-0005-0000-0000-0000AE010000}"/>
    <cellStyle name="%_Activity Report Amnet 2008-2009_1_Pricing LC" xfId="58283" xr:uid="{00000000-0005-0000-0000-0000AF010000}"/>
    <cellStyle name="%_Activity Report Amnet 2008-2009_1_Revenues LC" xfId="58284" xr:uid="{00000000-0005-0000-0000-0000B0010000}"/>
    <cellStyle name="%_Activity Report Amnet 2008-2009_1_Revenues LC_HR" xfId="58285" xr:uid="{00000000-0005-0000-0000-0000B1010000}"/>
    <cellStyle name="%_Activity Report Amnet 2008-2009_1_S&amp;M" xfId="58286" xr:uid="{00000000-0005-0000-0000-0000B2010000}"/>
    <cellStyle name="%_Activity Report Amnet 2008-2009_1_S&amp;M_HR" xfId="58287" xr:uid="{00000000-0005-0000-0000-0000B3010000}"/>
    <cellStyle name="%_Activity Report Amnet 2008-2009_1_SC" xfId="58288" xr:uid="{00000000-0005-0000-0000-0000B4010000}"/>
    <cellStyle name="%_Activity Report Amnet 2008-2009_1_SC_HR" xfId="58289" xr:uid="{00000000-0005-0000-0000-0000B5010000}"/>
    <cellStyle name="%_Activity Report Amnet 2008-2009_1_Soporte Ingreso Corp" xfId="58290" xr:uid="{00000000-0005-0000-0000-0000B6010000}"/>
    <cellStyle name="%_Activity Report Amnet 2008-2009_1_Summary Jan 10" xfId="58291" xr:uid="{00000000-0005-0000-0000-0000B7010000}"/>
    <cellStyle name="%_Activity Report Amnet 2008-2009_1_Summary Jan 10 (Final)" xfId="58292" xr:uid="{00000000-0005-0000-0000-0000B8010000}"/>
    <cellStyle name="%_Activity Report Amnet 2008-2009_1_Summary Jan 10 (Final) 2" xfId="58293" xr:uid="{00000000-0005-0000-0000-0000B9010000}"/>
    <cellStyle name="%_Activity Report Amnet 2008-2009_1_Summary Jan 10 (Final) Arpu mod" xfId="58294" xr:uid="{00000000-0005-0000-0000-0000BA010000}"/>
    <cellStyle name="%_Activity Report Amnet 2008-2009_1_Summary Jan 10 (Final) Arpu mod 2" xfId="58295" xr:uid="{00000000-0005-0000-0000-0000BB010000}"/>
    <cellStyle name="%_Activity Report Amnet 2008-2009_1_Summary Jan 10 (Final) Arpu mod_BS LC" xfId="58296" xr:uid="{00000000-0005-0000-0000-0000BC010000}"/>
    <cellStyle name="%_Activity Report Amnet 2008-2009_1_Summary Jan 10 (Final) Arpu mod_BS_input" xfId="58297" xr:uid="{00000000-0005-0000-0000-0000BD010000}"/>
    <cellStyle name="%_Activity Report Amnet 2008-2009_1_Summary Jan 10 (Final) Arpu mod_CAM" xfId="58298" xr:uid="{00000000-0005-0000-0000-0000BE010000}"/>
    <cellStyle name="%_Activity Report Amnet 2008-2009_1_Summary Jan 10 (Final) Arpu mod_Direct Costs LC" xfId="58299" xr:uid="{00000000-0005-0000-0000-0000BF010000}"/>
    <cellStyle name="%_Activity Report Amnet 2008-2009_1_Summary Jan 10 (Final) Arpu mod_Market" xfId="58300" xr:uid="{00000000-0005-0000-0000-0000C0010000}"/>
    <cellStyle name="%_Activity Report Amnet 2008-2009_1_Summary Jan 10 (Final) Arpu mod_Pricing LC" xfId="58301" xr:uid="{00000000-0005-0000-0000-0000C1010000}"/>
    <cellStyle name="%_Activity Report Amnet 2008-2009_1_Summary Jan 10 (Final) Arpu mod_S&amp;M" xfId="58302" xr:uid="{00000000-0005-0000-0000-0000C2010000}"/>
    <cellStyle name="%_Activity Report Amnet 2008-2009_1_Summary Jan 10 (Final) Arpu mod_SC" xfId="58303" xr:uid="{00000000-0005-0000-0000-0000C3010000}"/>
    <cellStyle name="%_Activity Report Amnet 2008-2009_1_Summary Jan 10 (Final) Arpu mod_SUMMARY2010" xfId="58304" xr:uid="{00000000-0005-0000-0000-0000C4010000}"/>
    <cellStyle name="%_Activity Report Amnet 2008-2009_1_Summary Jan 10 (Final) Arpu mod_SV" xfId="58305" xr:uid="{00000000-0005-0000-0000-0000C5010000}"/>
    <cellStyle name="%_Activity Report Amnet 2008-2009_1_Summary Jan 10 (Final) Arpu mod_SV corp" xfId="58306" xr:uid="{00000000-0005-0000-0000-0000C6010000}"/>
    <cellStyle name="%_Activity Report Amnet 2008-2009_1_Summary Jan 10 (Final) Arpu mod_Tabla D 2009-2011" xfId="58307" xr:uid="{00000000-0005-0000-0000-0000C7010000}"/>
    <cellStyle name="%_Activity Report Amnet 2008-2009_1_Summary Jan 10 (Final)_BS LC" xfId="58308" xr:uid="{00000000-0005-0000-0000-0000C8010000}"/>
    <cellStyle name="%_Activity Report Amnet 2008-2009_1_Summary Jan 10 (Final)_BS_input" xfId="58309" xr:uid="{00000000-0005-0000-0000-0000C9010000}"/>
    <cellStyle name="%_Activity Report Amnet 2008-2009_1_Summary Jan 10 (Final)_CAM" xfId="58310" xr:uid="{00000000-0005-0000-0000-0000CA010000}"/>
    <cellStyle name="%_Activity Report Amnet 2008-2009_1_Summary Jan 10 (Final)_Direct Costs LC" xfId="58311" xr:uid="{00000000-0005-0000-0000-0000CB010000}"/>
    <cellStyle name="%_Activity Report Amnet 2008-2009_1_Summary Jan 10 (Final)_Market" xfId="58312" xr:uid="{00000000-0005-0000-0000-0000CC010000}"/>
    <cellStyle name="%_Activity Report Amnet 2008-2009_1_Summary Jan 10 (Final)_Pricing LC" xfId="58313" xr:uid="{00000000-0005-0000-0000-0000CD010000}"/>
    <cellStyle name="%_Activity Report Amnet 2008-2009_1_Summary Jan 10 (Final)_S&amp;M" xfId="58314" xr:uid="{00000000-0005-0000-0000-0000CE010000}"/>
    <cellStyle name="%_Activity Report Amnet 2008-2009_1_Summary Jan 10 (Final)_SC" xfId="58315" xr:uid="{00000000-0005-0000-0000-0000CF010000}"/>
    <cellStyle name="%_Activity Report Amnet 2008-2009_1_Summary Jan 10 (Final)_SUMMARY2010" xfId="58316" xr:uid="{00000000-0005-0000-0000-0000D0010000}"/>
    <cellStyle name="%_Activity Report Amnet 2008-2009_1_Summary Jan 10 (Final)_SV" xfId="58317" xr:uid="{00000000-0005-0000-0000-0000D1010000}"/>
    <cellStyle name="%_Activity Report Amnet 2008-2009_1_Summary Jan 10 (Final)_SV corp" xfId="58318" xr:uid="{00000000-0005-0000-0000-0000D2010000}"/>
    <cellStyle name="%_Activity Report Amnet 2008-2009_1_Summary Jan 10 (Final)_Tabla D 2009-2011" xfId="58319" xr:uid="{00000000-0005-0000-0000-0000D3010000}"/>
    <cellStyle name="%_Activity Report Amnet 2008-2009_1_Summary Jan 10 2" xfId="58320" xr:uid="{00000000-0005-0000-0000-0000D4010000}"/>
    <cellStyle name="%_Activity Report Amnet 2008-2009_1_Summary Jan 10 3" xfId="58321" xr:uid="{00000000-0005-0000-0000-0000D5010000}"/>
    <cellStyle name="%_Activity Report Amnet 2008-2009_1_Summary Jan 10 v3" xfId="58322" xr:uid="{00000000-0005-0000-0000-0000D6010000}"/>
    <cellStyle name="%_Activity Report Amnet 2008-2009_1_Summary Jan 10 v3 2" xfId="58323" xr:uid="{00000000-0005-0000-0000-0000D7010000}"/>
    <cellStyle name="%_Activity Report Amnet 2008-2009_1_Summary Jan 10 v3_BS LC" xfId="58324" xr:uid="{00000000-0005-0000-0000-0000D8010000}"/>
    <cellStyle name="%_Activity Report Amnet 2008-2009_1_Summary Jan 10 v3_BS_input" xfId="58325" xr:uid="{00000000-0005-0000-0000-0000D9010000}"/>
    <cellStyle name="%_Activity Report Amnet 2008-2009_1_Summary Jan 10 v3_CAM" xfId="58326" xr:uid="{00000000-0005-0000-0000-0000DA010000}"/>
    <cellStyle name="%_Activity Report Amnet 2008-2009_1_Summary Jan 10 v3_Direct Costs LC" xfId="58327" xr:uid="{00000000-0005-0000-0000-0000DB010000}"/>
    <cellStyle name="%_Activity Report Amnet 2008-2009_1_Summary Jan 10 v3_Market" xfId="58328" xr:uid="{00000000-0005-0000-0000-0000DC010000}"/>
    <cellStyle name="%_Activity Report Amnet 2008-2009_1_Summary Jan 10 v3_Pricing LC" xfId="58329" xr:uid="{00000000-0005-0000-0000-0000DD010000}"/>
    <cellStyle name="%_Activity Report Amnet 2008-2009_1_Summary Jan 10 v3_S&amp;M" xfId="58330" xr:uid="{00000000-0005-0000-0000-0000DE010000}"/>
    <cellStyle name="%_Activity Report Amnet 2008-2009_1_Summary Jan 10 v3_SC" xfId="58331" xr:uid="{00000000-0005-0000-0000-0000DF010000}"/>
    <cellStyle name="%_Activity Report Amnet 2008-2009_1_Summary Jan 10 v3_SUMMARY2010" xfId="58332" xr:uid="{00000000-0005-0000-0000-0000E0010000}"/>
    <cellStyle name="%_Activity Report Amnet 2008-2009_1_Summary Jan 10 v3_SV" xfId="58333" xr:uid="{00000000-0005-0000-0000-0000E1010000}"/>
    <cellStyle name="%_Activity Report Amnet 2008-2009_1_Summary Jan 10 v3_SV corp" xfId="58334" xr:uid="{00000000-0005-0000-0000-0000E2010000}"/>
    <cellStyle name="%_Activity Report Amnet 2008-2009_1_Summary Jan 10 v3_Tabla D 2009-2011" xfId="58335" xr:uid="{00000000-0005-0000-0000-0000E3010000}"/>
    <cellStyle name="%_Activity Report Amnet 2008-2009_1_Summary Jan 10 v4" xfId="58336" xr:uid="{00000000-0005-0000-0000-0000E4010000}"/>
    <cellStyle name="%_Activity Report Amnet 2008-2009_1_Summary Jan 10 v4 2" xfId="58337" xr:uid="{00000000-0005-0000-0000-0000E5010000}"/>
    <cellStyle name="%_Activity Report Amnet 2008-2009_1_Summary Jan 10 v4_BS LC" xfId="58338" xr:uid="{00000000-0005-0000-0000-0000E6010000}"/>
    <cellStyle name="%_Activity Report Amnet 2008-2009_1_Summary Jan 10 v4_BS_input" xfId="58339" xr:uid="{00000000-0005-0000-0000-0000E7010000}"/>
    <cellStyle name="%_Activity Report Amnet 2008-2009_1_Summary Jan 10 v4_CAM" xfId="58340" xr:uid="{00000000-0005-0000-0000-0000E8010000}"/>
    <cellStyle name="%_Activity Report Amnet 2008-2009_1_Summary Jan 10 v4_Direct Costs LC" xfId="58341" xr:uid="{00000000-0005-0000-0000-0000E9010000}"/>
    <cellStyle name="%_Activity Report Amnet 2008-2009_1_Summary Jan 10 v4_Market" xfId="58342" xr:uid="{00000000-0005-0000-0000-0000EA010000}"/>
    <cellStyle name="%_Activity Report Amnet 2008-2009_1_Summary Jan 10 v4_Pricing LC" xfId="58343" xr:uid="{00000000-0005-0000-0000-0000EB010000}"/>
    <cellStyle name="%_Activity Report Amnet 2008-2009_1_Summary Jan 10 v4_S&amp;M" xfId="58344" xr:uid="{00000000-0005-0000-0000-0000EC010000}"/>
    <cellStyle name="%_Activity Report Amnet 2008-2009_1_Summary Jan 10 v4_SC" xfId="58345" xr:uid="{00000000-0005-0000-0000-0000ED010000}"/>
    <cellStyle name="%_Activity Report Amnet 2008-2009_1_Summary Jan 10 v4_SUMMARY2010" xfId="58346" xr:uid="{00000000-0005-0000-0000-0000EE010000}"/>
    <cellStyle name="%_Activity Report Amnet 2008-2009_1_Summary Jan 10 v4_SV" xfId="58347" xr:uid="{00000000-0005-0000-0000-0000EF010000}"/>
    <cellStyle name="%_Activity Report Amnet 2008-2009_1_Summary Jan 10 v4_SV corp" xfId="58348" xr:uid="{00000000-0005-0000-0000-0000F0010000}"/>
    <cellStyle name="%_Activity Report Amnet 2008-2009_1_Summary Jan 10 v4_Tabla D 2009-2011" xfId="58349" xr:uid="{00000000-0005-0000-0000-0000F1010000}"/>
    <cellStyle name="%_Activity Report Amnet 2008-2009_1_Summary Jan 10_BS LC" xfId="58350" xr:uid="{00000000-0005-0000-0000-0000F2010000}"/>
    <cellStyle name="%_Activity Report Amnet 2008-2009_1_Summary Jan 10_BS_input" xfId="58351" xr:uid="{00000000-0005-0000-0000-0000F3010000}"/>
    <cellStyle name="%_Activity Report Amnet 2008-2009_1_Summary Jan 10_CAM" xfId="58352" xr:uid="{00000000-0005-0000-0000-0000F4010000}"/>
    <cellStyle name="%_Activity Report Amnet 2008-2009_1_Summary Jan 10_Direct Costs LC" xfId="58353" xr:uid="{00000000-0005-0000-0000-0000F5010000}"/>
    <cellStyle name="%_Activity Report Amnet 2008-2009_1_Summary Jan 10_Market" xfId="58354" xr:uid="{00000000-0005-0000-0000-0000F6010000}"/>
    <cellStyle name="%_Activity Report Amnet 2008-2009_1_Summary Jan 10_Pricing LC" xfId="58355" xr:uid="{00000000-0005-0000-0000-0000F7010000}"/>
    <cellStyle name="%_Activity Report Amnet 2008-2009_1_Summary Jan 10_S&amp;M" xfId="58356" xr:uid="{00000000-0005-0000-0000-0000F8010000}"/>
    <cellStyle name="%_Activity Report Amnet 2008-2009_1_Summary Jan 10_SC" xfId="58357" xr:uid="{00000000-0005-0000-0000-0000F9010000}"/>
    <cellStyle name="%_Activity Report Amnet 2008-2009_1_Summary Jan 10_SUMMARY2010" xfId="58358" xr:uid="{00000000-0005-0000-0000-0000FA010000}"/>
    <cellStyle name="%_Activity Report Amnet 2008-2009_1_Summary Jan 10_SV" xfId="58359" xr:uid="{00000000-0005-0000-0000-0000FB010000}"/>
    <cellStyle name="%_Activity Report Amnet 2008-2009_1_Summary Jan 10_SV corp" xfId="58360" xr:uid="{00000000-0005-0000-0000-0000FC010000}"/>
    <cellStyle name="%_Activity Report Amnet 2008-2009_1_Summary Jan 10_Tabla D 2009-2011" xfId="58361" xr:uid="{00000000-0005-0000-0000-0000FD010000}"/>
    <cellStyle name="%_Activity Report Amnet 2008-2009_1_SUMMARY2010" xfId="58362" xr:uid="{00000000-0005-0000-0000-0000FE010000}"/>
    <cellStyle name="%_Activity Report Amnet 2008-2009_1_SV" xfId="58363" xr:uid="{00000000-0005-0000-0000-0000FF010000}"/>
    <cellStyle name="%_Activity Report Amnet 2008-2009_1_SV corp" xfId="58364" xr:uid="{00000000-0005-0000-0000-000000020000}"/>
    <cellStyle name="%_Activity Report Amnet 2008-2009_1_SV_1" xfId="58365" xr:uid="{00000000-0005-0000-0000-000001020000}"/>
    <cellStyle name="%_Activity Report Amnet 2008-2009_1_SV_HR" xfId="58366" xr:uid="{00000000-0005-0000-0000-000002020000}"/>
    <cellStyle name="%_Activity Report Amnet 2008-2009_1_SV_SV" xfId="58367" xr:uid="{00000000-0005-0000-0000-000003020000}"/>
    <cellStyle name="%_Activity Report Amnet 2008-2009_1_SV_Tabla D 2009-2011" xfId="58368" xr:uid="{00000000-0005-0000-0000-000004020000}"/>
    <cellStyle name="%_Activity Report Amnet 2008-2009_1_Tabla D 2009-2011" xfId="58369" xr:uid="{00000000-0005-0000-0000-000005020000}"/>
    <cellStyle name="%_Activity Report Amnet 2008-2009_3. October 09 Summary F1" xfId="58370" xr:uid="{00000000-0005-0000-0000-000006020000}"/>
    <cellStyle name="%_Activity Report Amnet 2008-2009_3. October 09 Summary F1 2" xfId="58371" xr:uid="{00000000-0005-0000-0000-000007020000}"/>
    <cellStyle name="%_Activity Report Amnet 2008-2009_3. October 09 Summary F1_BS LC" xfId="58372" xr:uid="{00000000-0005-0000-0000-000008020000}"/>
    <cellStyle name="%_Activity Report Amnet 2008-2009_3. October 09 Summary F1_BS_input" xfId="58373" xr:uid="{00000000-0005-0000-0000-000009020000}"/>
    <cellStyle name="%_Activity Report Amnet 2008-2009_3. October 09 Summary F1_CAM" xfId="58374" xr:uid="{00000000-0005-0000-0000-00000A020000}"/>
    <cellStyle name="%_Activity Report Amnet 2008-2009_3. October 09 Summary F1_Direct Costs LC" xfId="58375" xr:uid="{00000000-0005-0000-0000-00000B020000}"/>
    <cellStyle name="%_Activity Report Amnet 2008-2009_3. October 09 Summary F1_Market" xfId="58376" xr:uid="{00000000-0005-0000-0000-00000C020000}"/>
    <cellStyle name="%_Activity Report Amnet 2008-2009_3. October 09 Summary F1_Pricing LC" xfId="58377" xr:uid="{00000000-0005-0000-0000-00000D020000}"/>
    <cellStyle name="%_Activity Report Amnet 2008-2009_3. October 09 Summary F1_S&amp;M" xfId="58378" xr:uid="{00000000-0005-0000-0000-00000E020000}"/>
    <cellStyle name="%_Activity Report Amnet 2008-2009_3. October 09 Summary F1_SC" xfId="58379" xr:uid="{00000000-0005-0000-0000-00000F020000}"/>
    <cellStyle name="%_Activity Report Amnet 2008-2009_3. October 09 Summary F1_SUMMARY2010" xfId="58380" xr:uid="{00000000-0005-0000-0000-000010020000}"/>
    <cellStyle name="%_Activity Report Amnet 2008-2009_3. October 09 Summary F1_SV" xfId="58381" xr:uid="{00000000-0005-0000-0000-000011020000}"/>
    <cellStyle name="%_Activity Report Amnet 2008-2009_3. October 09 Summary F1_SV corp" xfId="58382" xr:uid="{00000000-0005-0000-0000-000012020000}"/>
    <cellStyle name="%_Activity Report Amnet 2008-2009_3. October 09 Summary F1_Tabla D 2009-2011" xfId="58383" xr:uid="{00000000-0005-0000-0000-000013020000}"/>
    <cellStyle name="%_Activity Report Amnet 2008-2009_August Summary v2" xfId="58384" xr:uid="{00000000-0005-0000-0000-000014020000}"/>
    <cellStyle name="%_Activity Report Amnet 2008-2009_August Summary v2 2" xfId="58385" xr:uid="{00000000-0005-0000-0000-000015020000}"/>
    <cellStyle name="%_Activity Report Amnet 2008-2009_August Summary v2_BS LC" xfId="58386" xr:uid="{00000000-0005-0000-0000-000016020000}"/>
    <cellStyle name="%_Activity Report Amnet 2008-2009_August Summary v2_BS_input" xfId="58387" xr:uid="{00000000-0005-0000-0000-000017020000}"/>
    <cellStyle name="%_Activity Report Amnet 2008-2009_August Summary v2_CAM" xfId="58388" xr:uid="{00000000-0005-0000-0000-000018020000}"/>
    <cellStyle name="%_Activity Report Amnet 2008-2009_August Summary v2_Direct Costs LC" xfId="58389" xr:uid="{00000000-0005-0000-0000-000019020000}"/>
    <cellStyle name="%_Activity Report Amnet 2008-2009_August Summary v2_Market" xfId="58390" xr:uid="{00000000-0005-0000-0000-00001A020000}"/>
    <cellStyle name="%_Activity Report Amnet 2008-2009_August Summary v2_Pricing LC" xfId="58391" xr:uid="{00000000-0005-0000-0000-00001B020000}"/>
    <cellStyle name="%_Activity Report Amnet 2008-2009_August Summary v2_Revenues LC" xfId="58392" xr:uid="{00000000-0005-0000-0000-00001C020000}"/>
    <cellStyle name="%_Activity Report Amnet 2008-2009_August Summary v2_S&amp;M" xfId="58393" xr:uid="{00000000-0005-0000-0000-00001D020000}"/>
    <cellStyle name="%_Activity Report Amnet 2008-2009_August Summary v2_SC" xfId="58394" xr:uid="{00000000-0005-0000-0000-00001E020000}"/>
    <cellStyle name="%_Activity Report Amnet 2008-2009_August Summary v2_SUMMARY2010" xfId="58395" xr:uid="{00000000-0005-0000-0000-00001F020000}"/>
    <cellStyle name="%_Activity Report Amnet 2008-2009_August Summary v2_SV" xfId="58396" xr:uid="{00000000-0005-0000-0000-000020020000}"/>
    <cellStyle name="%_Activity Report Amnet 2008-2009_August Summary v2_SV corp" xfId="58397" xr:uid="{00000000-0005-0000-0000-000021020000}"/>
    <cellStyle name="%_Activity Report Amnet 2008-2009_August Summary v2_Tabla D 2009-2011" xfId="58398" xr:uid="{00000000-0005-0000-0000-000022020000}"/>
    <cellStyle name="%_Activity Report Amnet 2008-2009_BS LC" xfId="58399" xr:uid="{00000000-0005-0000-0000-000023020000}"/>
    <cellStyle name="%_Activity Report Amnet 2008-2009_BS_input" xfId="58400" xr:uid="{00000000-0005-0000-0000-000024020000}"/>
    <cellStyle name="%_Activity Report Amnet 2008-2009_Budget Subs CAM 2010 (CR mod)" xfId="58401" xr:uid="{00000000-0005-0000-0000-000025020000}"/>
    <cellStyle name="%_Activity Report Amnet 2008-2009_Budget Subs CAM 2010 (CR mod) 2" xfId="58402" xr:uid="{00000000-0005-0000-0000-000026020000}"/>
    <cellStyle name="%_Activity Report Amnet 2008-2009_Budget Subs CAM 2010 (CR mod)_BS LC" xfId="58403" xr:uid="{00000000-0005-0000-0000-000027020000}"/>
    <cellStyle name="%_Activity Report Amnet 2008-2009_Budget Subs CAM 2010 (CR mod)_BS_input" xfId="58404" xr:uid="{00000000-0005-0000-0000-000028020000}"/>
    <cellStyle name="%_Activity Report Amnet 2008-2009_Budget Subs CAM 2010 (CR mod)_CAM" xfId="58405" xr:uid="{00000000-0005-0000-0000-000029020000}"/>
    <cellStyle name="%_Activity Report Amnet 2008-2009_Budget Subs CAM 2010 (CR mod)_Direct Costs LC" xfId="58406" xr:uid="{00000000-0005-0000-0000-00002A020000}"/>
    <cellStyle name="%_Activity Report Amnet 2008-2009_Budget Subs CAM 2010 (CR mod)_Market" xfId="58407" xr:uid="{00000000-0005-0000-0000-00002B020000}"/>
    <cellStyle name="%_Activity Report Amnet 2008-2009_Budget Subs CAM 2010 (CR mod)_Pricing LC" xfId="58408" xr:uid="{00000000-0005-0000-0000-00002C020000}"/>
    <cellStyle name="%_Activity Report Amnet 2008-2009_Budget Subs CAM 2010 (CR mod)_S&amp;M" xfId="58409" xr:uid="{00000000-0005-0000-0000-00002D020000}"/>
    <cellStyle name="%_Activity Report Amnet 2008-2009_Budget Subs CAM 2010 (CR mod)_SC" xfId="58410" xr:uid="{00000000-0005-0000-0000-00002E020000}"/>
    <cellStyle name="%_Activity Report Amnet 2008-2009_Budget Subs CAM 2010 (CR mod)_SUMMARY2010" xfId="58411" xr:uid="{00000000-0005-0000-0000-00002F020000}"/>
    <cellStyle name="%_Activity Report Amnet 2008-2009_Budget Subs CAM 2010 (CR mod)_SV" xfId="58412" xr:uid="{00000000-0005-0000-0000-000030020000}"/>
    <cellStyle name="%_Activity Report Amnet 2008-2009_Budget Subs CAM 2010 (CR mod)_SV corp" xfId="58413" xr:uid="{00000000-0005-0000-0000-000031020000}"/>
    <cellStyle name="%_Activity Report Amnet 2008-2009_Budget Subs CAM 2010 (CR mod)_Tabla D 2009-2011" xfId="58414" xr:uid="{00000000-0005-0000-0000-000032020000}"/>
    <cellStyle name="%_Activity Report Amnet 2008-2009_CAM" xfId="58415" xr:uid="{00000000-0005-0000-0000-000033020000}"/>
    <cellStyle name="%_Activity Report Amnet 2008-2009_Data Source PPT-Feb (2)" xfId="58416" xr:uid="{00000000-0005-0000-0000-000034020000}"/>
    <cellStyle name="%_Activity Report Amnet 2008-2009_Data Source PPT-Feb (2) 2" xfId="58417" xr:uid="{00000000-0005-0000-0000-000035020000}"/>
    <cellStyle name="%_Activity Report Amnet 2008-2009_Data Source PPT-Feb (2)_BS LC" xfId="58418" xr:uid="{00000000-0005-0000-0000-000036020000}"/>
    <cellStyle name="%_Activity Report Amnet 2008-2009_Data Source PPT-Feb (2)_BS_input" xfId="58419" xr:uid="{00000000-0005-0000-0000-000037020000}"/>
    <cellStyle name="%_Activity Report Amnet 2008-2009_Data Source PPT-Feb (2)_CAM" xfId="58420" xr:uid="{00000000-0005-0000-0000-000038020000}"/>
    <cellStyle name="%_Activity Report Amnet 2008-2009_Data Source PPT-Feb (2)_Direct Costs LC" xfId="58421" xr:uid="{00000000-0005-0000-0000-000039020000}"/>
    <cellStyle name="%_Activity Report Amnet 2008-2009_Data Source PPT-Feb (2)_Market" xfId="58422" xr:uid="{00000000-0005-0000-0000-00003A020000}"/>
    <cellStyle name="%_Activity Report Amnet 2008-2009_Data Source PPT-Feb (2)_Pricing LC" xfId="58423" xr:uid="{00000000-0005-0000-0000-00003B020000}"/>
    <cellStyle name="%_Activity Report Amnet 2008-2009_Data Source PPT-Feb (2)_S&amp;M" xfId="58424" xr:uid="{00000000-0005-0000-0000-00003C020000}"/>
    <cellStyle name="%_Activity Report Amnet 2008-2009_Data Source PPT-Feb (2)_SC" xfId="58425" xr:uid="{00000000-0005-0000-0000-00003D020000}"/>
    <cellStyle name="%_Activity Report Amnet 2008-2009_Data Source PPT-Feb (2)_SUMMARY2010" xfId="58426" xr:uid="{00000000-0005-0000-0000-00003E020000}"/>
    <cellStyle name="%_Activity Report Amnet 2008-2009_Data Source PPT-Feb (2)_SV" xfId="58427" xr:uid="{00000000-0005-0000-0000-00003F020000}"/>
    <cellStyle name="%_Activity Report Amnet 2008-2009_Data Source PPT-Feb (2)_SV corp" xfId="58428" xr:uid="{00000000-0005-0000-0000-000040020000}"/>
    <cellStyle name="%_Activity Report Amnet 2008-2009_Data Source PPT-Feb (2)_Tabla D 2009-2011" xfId="58429" xr:uid="{00000000-0005-0000-0000-000041020000}"/>
    <cellStyle name="%_Activity Report Amnet 2008-2009_Direct Costs LC" xfId="58430" xr:uid="{00000000-0005-0000-0000-000042020000}"/>
    <cellStyle name="%_Activity Report Amnet 2008-2009_Executive Summary 10 (03-05-10)" xfId="58431" xr:uid="{00000000-0005-0000-0000-000043020000}"/>
    <cellStyle name="%_Activity Report Amnet 2008-2009_Executive Summary 10 (03-05-10) 2" xfId="58432" xr:uid="{00000000-0005-0000-0000-000044020000}"/>
    <cellStyle name="%_Activity Report Amnet 2008-2009_Executive Summary 10 (03-05-10)_BS LC" xfId="58433" xr:uid="{00000000-0005-0000-0000-000045020000}"/>
    <cellStyle name="%_Activity Report Amnet 2008-2009_Executive Summary 10 (03-05-10)_BS_input" xfId="58434" xr:uid="{00000000-0005-0000-0000-000046020000}"/>
    <cellStyle name="%_Activity Report Amnet 2008-2009_Executive Summary 10 (03-05-10)_CAM" xfId="58435" xr:uid="{00000000-0005-0000-0000-000047020000}"/>
    <cellStyle name="%_Activity Report Amnet 2008-2009_Executive Summary 10 (03-05-10)_Direct Costs LC" xfId="58436" xr:uid="{00000000-0005-0000-0000-000048020000}"/>
    <cellStyle name="%_Activity Report Amnet 2008-2009_Executive Summary 10 (03-05-10)_Market" xfId="58437" xr:uid="{00000000-0005-0000-0000-000049020000}"/>
    <cellStyle name="%_Activity Report Amnet 2008-2009_Executive Summary 10 (03-05-10)_Pricing LC" xfId="58438" xr:uid="{00000000-0005-0000-0000-00004A020000}"/>
    <cellStyle name="%_Activity Report Amnet 2008-2009_Executive Summary 10 (03-05-10)_S&amp;M" xfId="58439" xr:uid="{00000000-0005-0000-0000-00004B020000}"/>
    <cellStyle name="%_Activity Report Amnet 2008-2009_Executive Summary 10 (03-05-10)_SC" xfId="58440" xr:uid="{00000000-0005-0000-0000-00004C020000}"/>
    <cellStyle name="%_Activity Report Amnet 2008-2009_Executive Summary 10 (03-05-10)_SUMMARY2010" xfId="58441" xr:uid="{00000000-0005-0000-0000-00004D020000}"/>
    <cellStyle name="%_Activity Report Amnet 2008-2009_Executive Summary 10 (03-05-10)_SV" xfId="58442" xr:uid="{00000000-0005-0000-0000-00004E020000}"/>
    <cellStyle name="%_Activity Report Amnet 2008-2009_Executive Summary 10 (03-05-10)_SV corp" xfId="58443" xr:uid="{00000000-0005-0000-0000-00004F020000}"/>
    <cellStyle name="%_Activity Report Amnet 2008-2009_Executive Summary 10 (03-05-10)_Tabla D 2009-2011" xfId="58444" xr:uid="{00000000-0005-0000-0000-000050020000}"/>
    <cellStyle name="%_Activity Report Amnet 2008-2009_Executive Summary 10 (06-05-10)" xfId="58445" xr:uid="{00000000-0005-0000-0000-000051020000}"/>
    <cellStyle name="%_Activity Report Amnet 2008-2009_Executive Summary 10 (06-05-10) 2" xfId="58446" xr:uid="{00000000-0005-0000-0000-000052020000}"/>
    <cellStyle name="%_Activity Report Amnet 2008-2009_Executive Summary 10 (06-05-10)_BS LC" xfId="58447" xr:uid="{00000000-0005-0000-0000-000053020000}"/>
    <cellStyle name="%_Activity Report Amnet 2008-2009_Executive Summary 10 (06-05-10)_BS_input" xfId="58448" xr:uid="{00000000-0005-0000-0000-000054020000}"/>
    <cellStyle name="%_Activity Report Amnet 2008-2009_Executive Summary 10 (06-05-10)_CAM" xfId="58449" xr:uid="{00000000-0005-0000-0000-000055020000}"/>
    <cellStyle name="%_Activity Report Amnet 2008-2009_Executive Summary 10 (06-05-10)_Direct Costs LC" xfId="58450" xr:uid="{00000000-0005-0000-0000-000056020000}"/>
    <cellStyle name="%_Activity Report Amnet 2008-2009_Executive Summary 10 (06-05-10)_Market" xfId="58451" xr:uid="{00000000-0005-0000-0000-000057020000}"/>
    <cellStyle name="%_Activity Report Amnet 2008-2009_Executive Summary 10 (06-05-10)_Pricing LC" xfId="58452" xr:uid="{00000000-0005-0000-0000-000058020000}"/>
    <cellStyle name="%_Activity Report Amnet 2008-2009_Executive Summary 10 (06-05-10)_S&amp;M" xfId="58453" xr:uid="{00000000-0005-0000-0000-000059020000}"/>
    <cellStyle name="%_Activity Report Amnet 2008-2009_Executive Summary 10 (06-05-10)_SC" xfId="58454" xr:uid="{00000000-0005-0000-0000-00005A020000}"/>
    <cellStyle name="%_Activity Report Amnet 2008-2009_Executive Summary 10 (06-05-10)_SUMMARY2010" xfId="58455" xr:uid="{00000000-0005-0000-0000-00005B020000}"/>
    <cellStyle name="%_Activity Report Amnet 2008-2009_Executive Summary 10 (06-05-10)_SV" xfId="58456" xr:uid="{00000000-0005-0000-0000-00005C020000}"/>
    <cellStyle name="%_Activity Report Amnet 2008-2009_Executive Summary 10 (06-05-10)_SV corp" xfId="58457" xr:uid="{00000000-0005-0000-0000-00005D020000}"/>
    <cellStyle name="%_Activity Report Amnet 2008-2009_Executive Summary 10 (06-05-10)_Tabla D 2009-2011" xfId="58458" xr:uid="{00000000-0005-0000-0000-00005E020000}"/>
    <cellStyle name="%_Activity Report Amnet 2008-2009_Executive Summary 10 (11-10-10) " xfId="58459" xr:uid="{00000000-0005-0000-0000-00005F020000}"/>
    <cellStyle name="%_Activity Report Amnet 2008-2009_Executive Summary Feb 10 (04-03-10)" xfId="58460" xr:uid="{00000000-0005-0000-0000-000060020000}"/>
    <cellStyle name="%_Activity Report Amnet 2008-2009_Executive Summary Feb 10 (04-03-10) 2" xfId="58461" xr:uid="{00000000-0005-0000-0000-000061020000}"/>
    <cellStyle name="%_Activity Report Amnet 2008-2009_Executive Summary Feb 10 (04-03-10)_BS LC" xfId="58462" xr:uid="{00000000-0005-0000-0000-000062020000}"/>
    <cellStyle name="%_Activity Report Amnet 2008-2009_Executive Summary Feb 10 (04-03-10)_BS_input" xfId="58463" xr:uid="{00000000-0005-0000-0000-000063020000}"/>
    <cellStyle name="%_Activity Report Amnet 2008-2009_Executive Summary Feb 10 (04-03-10)_CAM" xfId="58464" xr:uid="{00000000-0005-0000-0000-000064020000}"/>
    <cellStyle name="%_Activity Report Amnet 2008-2009_Executive Summary Feb 10 (04-03-10)_Direct Costs LC" xfId="58465" xr:uid="{00000000-0005-0000-0000-000065020000}"/>
    <cellStyle name="%_Activity Report Amnet 2008-2009_Executive Summary Feb 10 (04-03-10)_Market" xfId="58466" xr:uid="{00000000-0005-0000-0000-000066020000}"/>
    <cellStyle name="%_Activity Report Amnet 2008-2009_Executive Summary Feb 10 (04-03-10)_Pricing LC" xfId="58467" xr:uid="{00000000-0005-0000-0000-000067020000}"/>
    <cellStyle name="%_Activity Report Amnet 2008-2009_Executive Summary Feb 10 (04-03-10)_S&amp;M" xfId="58468" xr:uid="{00000000-0005-0000-0000-000068020000}"/>
    <cellStyle name="%_Activity Report Amnet 2008-2009_Executive Summary Feb 10 (04-03-10)_SC" xfId="58469" xr:uid="{00000000-0005-0000-0000-000069020000}"/>
    <cellStyle name="%_Activity Report Amnet 2008-2009_Executive Summary Feb 10 (04-03-10)_SUMMARY2010" xfId="58470" xr:uid="{00000000-0005-0000-0000-00006A020000}"/>
    <cellStyle name="%_Activity Report Amnet 2008-2009_Executive Summary Feb 10 (04-03-10)_SV" xfId="58471" xr:uid="{00000000-0005-0000-0000-00006B020000}"/>
    <cellStyle name="%_Activity Report Amnet 2008-2009_Executive Summary Feb 10 (04-03-10)_SV corp" xfId="58472" xr:uid="{00000000-0005-0000-0000-00006C020000}"/>
    <cellStyle name="%_Activity Report Amnet 2008-2009_Executive Summary Feb 10 (04-03-10)_Tabla D 2009-2011" xfId="58473" xr:uid="{00000000-0005-0000-0000-00006D020000}"/>
    <cellStyle name="%_Activity Report Amnet 2008-2009_Executive Summary Feb 10 (05-04-10)" xfId="58474" xr:uid="{00000000-0005-0000-0000-00006E020000}"/>
    <cellStyle name="%_Activity Report Amnet 2008-2009_Executive Summary Feb 10 (05-04-10) 2" xfId="58475" xr:uid="{00000000-0005-0000-0000-00006F020000}"/>
    <cellStyle name="%_Activity Report Amnet 2008-2009_Executive Summary Feb 10 (05-04-10)_BS LC" xfId="58476" xr:uid="{00000000-0005-0000-0000-000070020000}"/>
    <cellStyle name="%_Activity Report Amnet 2008-2009_Executive Summary Feb 10 (05-04-10)_BS_input" xfId="58477" xr:uid="{00000000-0005-0000-0000-000071020000}"/>
    <cellStyle name="%_Activity Report Amnet 2008-2009_Executive Summary Feb 10 (05-04-10)_CAM" xfId="58478" xr:uid="{00000000-0005-0000-0000-000072020000}"/>
    <cellStyle name="%_Activity Report Amnet 2008-2009_Executive Summary Feb 10 (05-04-10)_Direct Costs LC" xfId="58479" xr:uid="{00000000-0005-0000-0000-000073020000}"/>
    <cellStyle name="%_Activity Report Amnet 2008-2009_Executive Summary Feb 10 (05-04-10)_Market" xfId="58480" xr:uid="{00000000-0005-0000-0000-000074020000}"/>
    <cellStyle name="%_Activity Report Amnet 2008-2009_Executive Summary Feb 10 (05-04-10)_Pricing LC" xfId="58481" xr:uid="{00000000-0005-0000-0000-000075020000}"/>
    <cellStyle name="%_Activity Report Amnet 2008-2009_Executive Summary Feb 10 (05-04-10)_S&amp;M" xfId="58482" xr:uid="{00000000-0005-0000-0000-000076020000}"/>
    <cellStyle name="%_Activity Report Amnet 2008-2009_Executive Summary Feb 10 (05-04-10)_SC" xfId="58483" xr:uid="{00000000-0005-0000-0000-000077020000}"/>
    <cellStyle name="%_Activity Report Amnet 2008-2009_Executive Summary Feb 10 (05-04-10)_SUMMARY2010" xfId="58484" xr:uid="{00000000-0005-0000-0000-000078020000}"/>
    <cellStyle name="%_Activity Report Amnet 2008-2009_Executive Summary Feb 10 (05-04-10)_SV" xfId="58485" xr:uid="{00000000-0005-0000-0000-000079020000}"/>
    <cellStyle name="%_Activity Report Amnet 2008-2009_Executive Summary Feb 10 (05-04-10)_SV corp" xfId="58486" xr:uid="{00000000-0005-0000-0000-00007A020000}"/>
    <cellStyle name="%_Activity Report Amnet 2008-2009_Executive Summary Feb 10 (05-04-10)_Tabla D 2009-2011" xfId="58487" xr:uid="{00000000-0005-0000-0000-00007B020000}"/>
    <cellStyle name="%_Activity Report Amnet 2008-2009_Executive Summary Feb 10 (08-03-10) (1)" xfId="58488" xr:uid="{00000000-0005-0000-0000-00007C020000}"/>
    <cellStyle name="%_Activity Report Amnet 2008-2009_Executive Summary Feb 10 (08-03-10) (1) 2" xfId="58489" xr:uid="{00000000-0005-0000-0000-00007D020000}"/>
    <cellStyle name="%_Activity Report Amnet 2008-2009_Executive Summary Feb 10 (08-03-10) (1)_BS LC" xfId="58490" xr:uid="{00000000-0005-0000-0000-00007E020000}"/>
    <cellStyle name="%_Activity Report Amnet 2008-2009_Executive Summary Feb 10 (08-03-10) (1)_BS_input" xfId="58491" xr:uid="{00000000-0005-0000-0000-00007F020000}"/>
    <cellStyle name="%_Activity Report Amnet 2008-2009_Executive Summary Feb 10 (08-03-10) (1)_CAM" xfId="58492" xr:uid="{00000000-0005-0000-0000-000080020000}"/>
    <cellStyle name="%_Activity Report Amnet 2008-2009_Executive Summary Feb 10 (08-03-10) (1)_Direct Costs LC" xfId="58493" xr:uid="{00000000-0005-0000-0000-000081020000}"/>
    <cellStyle name="%_Activity Report Amnet 2008-2009_Executive Summary Feb 10 (08-03-10) (1)_Market" xfId="58494" xr:uid="{00000000-0005-0000-0000-000082020000}"/>
    <cellStyle name="%_Activity Report Amnet 2008-2009_Executive Summary Feb 10 (08-03-10) (1)_Pricing LC" xfId="58495" xr:uid="{00000000-0005-0000-0000-000083020000}"/>
    <cellStyle name="%_Activity Report Amnet 2008-2009_Executive Summary Feb 10 (08-03-10) (1)_S&amp;M" xfId="58496" xr:uid="{00000000-0005-0000-0000-000084020000}"/>
    <cellStyle name="%_Activity Report Amnet 2008-2009_Executive Summary Feb 10 (08-03-10) (1)_SC" xfId="58497" xr:uid="{00000000-0005-0000-0000-000085020000}"/>
    <cellStyle name="%_Activity Report Amnet 2008-2009_Executive Summary Feb 10 (08-03-10) (1)_SUMMARY2010" xfId="58498" xr:uid="{00000000-0005-0000-0000-000086020000}"/>
    <cellStyle name="%_Activity Report Amnet 2008-2009_Executive Summary Feb 10 (08-03-10) (1)_SV" xfId="58499" xr:uid="{00000000-0005-0000-0000-000087020000}"/>
    <cellStyle name="%_Activity Report Amnet 2008-2009_Executive Summary Feb 10 (08-03-10) (1)_SV corp" xfId="58500" xr:uid="{00000000-0005-0000-0000-000088020000}"/>
    <cellStyle name="%_Activity Report Amnet 2008-2009_Executive Summary Feb 10 (08-03-10) (1)_Tabla D 2009-2011" xfId="58501" xr:uid="{00000000-0005-0000-0000-000089020000}"/>
    <cellStyle name="%_Activity Report Amnet 2008-2009_Executive Summary Feb 10 (09-03-10)" xfId="58502" xr:uid="{00000000-0005-0000-0000-00008A020000}"/>
    <cellStyle name="%_Activity Report Amnet 2008-2009_Executive Summary Feb 10 (09-03-10) 2" xfId="58503" xr:uid="{00000000-0005-0000-0000-00008B020000}"/>
    <cellStyle name="%_Activity Report Amnet 2008-2009_Executive Summary Feb 10 (09-03-10)_BS LC" xfId="58504" xr:uid="{00000000-0005-0000-0000-00008C020000}"/>
    <cellStyle name="%_Activity Report Amnet 2008-2009_Executive Summary Feb 10 (09-03-10)_BS_input" xfId="58505" xr:uid="{00000000-0005-0000-0000-00008D020000}"/>
    <cellStyle name="%_Activity Report Amnet 2008-2009_Executive Summary Feb 10 (09-03-10)_CAM" xfId="58506" xr:uid="{00000000-0005-0000-0000-00008E020000}"/>
    <cellStyle name="%_Activity Report Amnet 2008-2009_Executive Summary Feb 10 (09-03-10)_Direct Costs LC" xfId="58507" xr:uid="{00000000-0005-0000-0000-00008F020000}"/>
    <cellStyle name="%_Activity Report Amnet 2008-2009_Executive Summary Feb 10 (09-03-10)_Market" xfId="58508" xr:uid="{00000000-0005-0000-0000-000090020000}"/>
    <cellStyle name="%_Activity Report Amnet 2008-2009_Executive Summary Feb 10 (09-03-10)_Pricing LC" xfId="58509" xr:uid="{00000000-0005-0000-0000-000091020000}"/>
    <cellStyle name="%_Activity Report Amnet 2008-2009_Executive Summary Feb 10 (09-03-10)_S&amp;M" xfId="58510" xr:uid="{00000000-0005-0000-0000-000092020000}"/>
    <cellStyle name="%_Activity Report Amnet 2008-2009_Executive Summary Feb 10 (09-03-10)_SC" xfId="58511" xr:uid="{00000000-0005-0000-0000-000093020000}"/>
    <cellStyle name="%_Activity Report Amnet 2008-2009_Executive Summary Feb 10 (09-03-10)_SUMMARY2010" xfId="58512" xr:uid="{00000000-0005-0000-0000-000094020000}"/>
    <cellStyle name="%_Activity Report Amnet 2008-2009_Executive Summary Feb 10 (09-03-10)_SV" xfId="58513" xr:uid="{00000000-0005-0000-0000-000095020000}"/>
    <cellStyle name="%_Activity Report Amnet 2008-2009_Executive Summary Feb 10 (09-03-10)_SV corp" xfId="58514" xr:uid="{00000000-0005-0000-0000-000096020000}"/>
    <cellStyle name="%_Activity Report Amnet 2008-2009_Executive Summary Feb 10 (09-03-10)_Tabla D 2009-2011" xfId="58515" xr:uid="{00000000-0005-0000-0000-000097020000}"/>
    <cellStyle name="%_Activity Report Amnet 2008-2009_Executive Summary Feb 10 (18-03-10)" xfId="58516" xr:uid="{00000000-0005-0000-0000-000098020000}"/>
    <cellStyle name="%_Activity Report Amnet 2008-2009_Executive Summary Feb 10 (18-03-10) 2" xfId="58517" xr:uid="{00000000-0005-0000-0000-000099020000}"/>
    <cellStyle name="%_Activity Report Amnet 2008-2009_Executive Summary Feb 10 (18-03-10)_BS LC" xfId="58518" xr:uid="{00000000-0005-0000-0000-00009A020000}"/>
    <cellStyle name="%_Activity Report Amnet 2008-2009_Executive Summary Feb 10 (18-03-10)_BS_input" xfId="58519" xr:uid="{00000000-0005-0000-0000-00009B020000}"/>
    <cellStyle name="%_Activity Report Amnet 2008-2009_Executive Summary Feb 10 (18-03-10)_CAM" xfId="58520" xr:uid="{00000000-0005-0000-0000-00009C020000}"/>
    <cellStyle name="%_Activity Report Amnet 2008-2009_Executive Summary Feb 10 (18-03-10)_Direct Costs LC" xfId="58521" xr:uid="{00000000-0005-0000-0000-00009D020000}"/>
    <cellStyle name="%_Activity Report Amnet 2008-2009_Executive Summary Feb 10 (18-03-10)_Market" xfId="58522" xr:uid="{00000000-0005-0000-0000-00009E020000}"/>
    <cellStyle name="%_Activity Report Amnet 2008-2009_Executive Summary Feb 10 (18-03-10)_Pricing LC" xfId="58523" xr:uid="{00000000-0005-0000-0000-00009F020000}"/>
    <cellStyle name="%_Activity Report Amnet 2008-2009_Executive Summary Feb 10 (18-03-10)_S&amp;M" xfId="58524" xr:uid="{00000000-0005-0000-0000-0000A0020000}"/>
    <cellStyle name="%_Activity Report Amnet 2008-2009_Executive Summary Feb 10 (18-03-10)_SC" xfId="58525" xr:uid="{00000000-0005-0000-0000-0000A1020000}"/>
    <cellStyle name="%_Activity Report Amnet 2008-2009_Executive Summary Feb 10 (18-03-10)_SUMMARY2010" xfId="58526" xr:uid="{00000000-0005-0000-0000-0000A2020000}"/>
    <cellStyle name="%_Activity Report Amnet 2008-2009_Executive Summary Feb 10 (18-03-10)_SV" xfId="58527" xr:uid="{00000000-0005-0000-0000-0000A3020000}"/>
    <cellStyle name="%_Activity Report Amnet 2008-2009_Executive Summary Feb 10 (18-03-10)_SV corp" xfId="58528" xr:uid="{00000000-0005-0000-0000-0000A4020000}"/>
    <cellStyle name="%_Activity Report Amnet 2008-2009_Executive Summary Feb 10 (18-03-10)_Tabla D 2009-2011" xfId="58529" xr:uid="{00000000-0005-0000-0000-0000A5020000}"/>
    <cellStyle name="%_Activity Report Amnet 2008-2009_Executive Summary Feb 10 (FINAL)" xfId="58530" xr:uid="{00000000-0005-0000-0000-0000A6020000}"/>
    <cellStyle name="%_Activity Report Amnet 2008-2009_Executive Summary Feb 10 (FINAL) 2" xfId="58531" xr:uid="{00000000-0005-0000-0000-0000A7020000}"/>
    <cellStyle name="%_Activity Report Amnet 2008-2009_Executive Summary Feb 10 (FINAL)_BS LC" xfId="58532" xr:uid="{00000000-0005-0000-0000-0000A8020000}"/>
    <cellStyle name="%_Activity Report Amnet 2008-2009_Executive Summary Feb 10 (FINAL)_BS_input" xfId="58533" xr:uid="{00000000-0005-0000-0000-0000A9020000}"/>
    <cellStyle name="%_Activity Report Amnet 2008-2009_Executive Summary Feb 10 (FINAL)_CAM" xfId="58534" xr:uid="{00000000-0005-0000-0000-0000AA020000}"/>
    <cellStyle name="%_Activity Report Amnet 2008-2009_Executive Summary Feb 10 (FINAL)_Direct Costs LC" xfId="58535" xr:uid="{00000000-0005-0000-0000-0000AB020000}"/>
    <cellStyle name="%_Activity Report Amnet 2008-2009_Executive Summary Feb 10 (FINAL)_Market" xfId="58536" xr:uid="{00000000-0005-0000-0000-0000AC020000}"/>
    <cellStyle name="%_Activity Report Amnet 2008-2009_Executive Summary Feb 10 (FINAL)_Pricing LC" xfId="58537" xr:uid="{00000000-0005-0000-0000-0000AD020000}"/>
    <cellStyle name="%_Activity Report Amnet 2008-2009_Executive Summary Feb 10 (FINAL)_S&amp;M" xfId="58538" xr:uid="{00000000-0005-0000-0000-0000AE020000}"/>
    <cellStyle name="%_Activity Report Amnet 2008-2009_Executive Summary Feb 10 (FINAL)_SC" xfId="58539" xr:uid="{00000000-0005-0000-0000-0000AF020000}"/>
    <cellStyle name="%_Activity Report Amnet 2008-2009_Executive Summary Feb 10 (FINAL)_SUMMARY2010" xfId="58540" xr:uid="{00000000-0005-0000-0000-0000B0020000}"/>
    <cellStyle name="%_Activity Report Amnet 2008-2009_Executive Summary Feb 10 (FINAL)_SV" xfId="58541" xr:uid="{00000000-0005-0000-0000-0000B1020000}"/>
    <cellStyle name="%_Activity Report Amnet 2008-2009_Executive Summary Feb 10 (FINAL)_SV corp" xfId="58542" xr:uid="{00000000-0005-0000-0000-0000B2020000}"/>
    <cellStyle name="%_Activity Report Amnet 2008-2009_Executive Summary Feb 10 (FINAL)_Tabla D 2009-2011" xfId="58543" xr:uid="{00000000-0005-0000-0000-0000B3020000}"/>
    <cellStyle name="%_Activity Report Amnet 2008-2009_Executive Summary Mar 10 (13-04-10)" xfId="58544" xr:uid="{00000000-0005-0000-0000-0000B4020000}"/>
    <cellStyle name="%_Activity Report Amnet 2008-2009_Executive Summary Mar 10 (13-04-10) 2" xfId="58545" xr:uid="{00000000-0005-0000-0000-0000B5020000}"/>
    <cellStyle name="%_Activity Report Amnet 2008-2009_Executive Summary Mar 10 (13-04-10)_BS LC" xfId="58546" xr:uid="{00000000-0005-0000-0000-0000B6020000}"/>
    <cellStyle name="%_Activity Report Amnet 2008-2009_Executive Summary Mar 10 (13-04-10)_BS_input" xfId="58547" xr:uid="{00000000-0005-0000-0000-0000B7020000}"/>
    <cellStyle name="%_Activity Report Amnet 2008-2009_Executive Summary Mar 10 (13-04-10)_CAM" xfId="58548" xr:uid="{00000000-0005-0000-0000-0000B8020000}"/>
    <cellStyle name="%_Activity Report Amnet 2008-2009_Executive Summary Mar 10 (13-04-10)_Direct Costs LC" xfId="58549" xr:uid="{00000000-0005-0000-0000-0000B9020000}"/>
    <cellStyle name="%_Activity Report Amnet 2008-2009_Executive Summary Mar 10 (13-04-10)_Market" xfId="58550" xr:uid="{00000000-0005-0000-0000-0000BA020000}"/>
    <cellStyle name="%_Activity Report Amnet 2008-2009_Executive Summary Mar 10 (13-04-10)_Pricing LC" xfId="58551" xr:uid="{00000000-0005-0000-0000-0000BB020000}"/>
    <cellStyle name="%_Activity Report Amnet 2008-2009_Executive Summary Mar 10 (13-04-10)_S&amp;M" xfId="58552" xr:uid="{00000000-0005-0000-0000-0000BC020000}"/>
    <cellStyle name="%_Activity Report Amnet 2008-2009_Executive Summary Mar 10 (13-04-10)_SC" xfId="58553" xr:uid="{00000000-0005-0000-0000-0000BD020000}"/>
    <cellStyle name="%_Activity Report Amnet 2008-2009_Executive Summary Mar 10 (13-04-10)_SUMMARY2010" xfId="58554" xr:uid="{00000000-0005-0000-0000-0000BE020000}"/>
    <cellStyle name="%_Activity Report Amnet 2008-2009_Executive Summary Mar 10 (13-04-10)_SV" xfId="58555" xr:uid="{00000000-0005-0000-0000-0000BF020000}"/>
    <cellStyle name="%_Activity Report Amnet 2008-2009_Executive Summary Mar 10 (13-04-10)_SV corp" xfId="58556" xr:uid="{00000000-0005-0000-0000-0000C0020000}"/>
    <cellStyle name="%_Activity Report Amnet 2008-2009_Executive Summary Mar 10 (13-04-10)_Tabla D 2009-2011" xfId="58557" xr:uid="{00000000-0005-0000-0000-0000C1020000}"/>
    <cellStyle name="%_Activity Report Amnet 2008-2009_GM CA-enE V2" xfId="58558" xr:uid="{00000000-0005-0000-0000-0000C2020000}"/>
    <cellStyle name="%_Activity Report Amnet 2008-2009_GM CA-enE V2 2" xfId="58559" xr:uid="{00000000-0005-0000-0000-0000C3020000}"/>
    <cellStyle name="%_Activity Report Amnet 2008-2009_GM CA-enE V2_BS LC" xfId="58560" xr:uid="{00000000-0005-0000-0000-0000C4020000}"/>
    <cellStyle name="%_Activity Report Amnet 2008-2009_GM CA-enE V2_BS_input" xfId="58561" xr:uid="{00000000-0005-0000-0000-0000C5020000}"/>
    <cellStyle name="%_Activity Report Amnet 2008-2009_GM CA-enE V2_CAM" xfId="58562" xr:uid="{00000000-0005-0000-0000-0000C6020000}"/>
    <cellStyle name="%_Activity Report Amnet 2008-2009_GM CA-enE V2_Direct Costs LC" xfId="58563" xr:uid="{00000000-0005-0000-0000-0000C7020000}"/>
    <cellStyle name="%_Activity Report Amnet 2008-2009_GM CA-enE V2_Market" xfId="58564" xr:uid="{00000000-0005-0000-0000-0000C8020000}"/>
    <cellStyle name="%_Activity Report Amnet 2008-2009_GM CA-enE V2_Pricing LC" xfId="58565" xr:uid="{00000000-0005-0000-0000-0000C9020000}"/>
    <cellStyle name="%_Activity Report Amnet 2008-2009_GM CA-enE V2_S&amp;M" xfId="58566" xr:uid="{00000000-0005-0000-0000-0000CA020000}"/>
    <cellStyle name="%_Activity Report Amnet 2008-2009_GM CA-enE V2_SC" xfId="58567" xr:uid="{00000000-0005-0000-0000-0000CB020000}"/>
    <cellStyle name="%_Activity Report Amnet 2008-2009_GM CA-enE V2_SUMMARY2010" xfId="58568" xr:uid="{00000000-0005-0000-0000-0000CC020000}"/>
    <cellStyle name="%_Activity Report Amnet 2008-2009_GM CA-enE V2_SV" xfId="58569" xr:uid="{00000000-0005-0000-0000-0000CD020000}"/>
    <cellStyle name="%_Activity Report Amnet 2008-2009_GM CA-enE V2_SV corp" xfId="58570" xr:uid="{00000000-0005-0000-0000-0000CE020000}"/>
    <cellStyle name="%_Activity Report Amnet 2008-2009_GM CA-enE V2_Tabla D 2009-2011" xfId="58571" xr:uid="{00000000-0005-0000-0000-0000CF020000}"/>
    <cellStyle name="%_Activity Report Amnet 2008-2009_grafica Capex" xfId="58572" xr:uid="{00000000-0005-0000-0000-0000D0020000}"/>
    <cellStyle name="%_Activity Report Amnet 2008-2009_grafica Capex 2" xfId="58573" xr:uid="{00000000-0005-0000-0000-0000D1020000}"/>
    <cellStyle name="%_Activity Report Amnet 2008-2009_grafica Capex_BS LC" xfId="58574" xr:uid="{00000000-0005-0000-0000-0000D2020000}"/>
    <cellStyle name="%_Activity Report Amnet 2008-2009_grafica Capex_BS_input" xfId="58575" xr:uid="{00000000-0005-0000-0000-0000D3020000}"/>
    <cellStyle name="%_Activity Report Amnet 2008-2009_grafica Capex_CAM" xfId="58576" xr:uid="{00000000-0005-0000-0000-0000D4020000}"/>
    <cellStyle name="%_Activity Report Amnet 2008-2009_grafica Capex_Direct Costs LC" xfId="58577" xr:uid="{00000000-0005-0000-0000-0000D5020000}"/>
    <cellStyle name="%_Activity Report Amnet 2008-2009_grafica Capex_Market" xfId="58578" xr:uid="{00000000-0005-0000-0000-0000D6020000}"/>
    <cellStyle name="%_Activity Report Amnet 2008-2009_grafica Capex_Pricing LC" xfId="58579" xr:uid="{00000000-0005-0000-0000-0000D7020000}"/>
    <cellStyle name="%_Activity Report Amnet 2008-2009_grafica Capex_S&amp;M" xfId="58580" xr:uid="{00000000-0005-0000-0000-0000D8020000}"/>
    <cellStyle name="%_Activity Report Amnet 2008-2009_grafica Capex_SC" xfId="58581" xr:uid="{00000000-0005-0000-0000-0000D9020000}"/>
    <cellStyle name="%_Activity Report Amnet 2008-2009_grafica Capex_SUMMARY2010" xfId="58582" xr:uid="{00000000-0005-0000-0000-0000DA020000}"/>
    <cellStyle name="%_Activity Report Amnet 2008-2009_grafica Capex_SV" xfId="58583" xr:uid="{00000000-0005-0000-0000-0000DB020000}"/>
    <cellStyle name="%_Activity Report Amnet 2008-2009_grafica Capex_SV corp" xfId="58584" xr:uid="{00000000-0005-0000-0000-0000DC020000}"/>
    <cellStyle name="%_Activity Report Amnet 2008-2009_grafica Capex_Tabla D 2009-2011" xfId="58585" xr:uid="{00000000-0005-0000-0000-0000DD020000}"/>
    <cellStyle name="%_Activity Report Amnet 2008-2009_Market" xfId="58586" xr:uid="{00000000-0005-0000-0000-0000DE020000}"/>
    <cellStyle name="%_Activity Report Amnet 2008-2009_Monthly Activity Report CAM" xfId="58587" xr:uid="{00000000-0005-0000-0000-0000DF020000}"/>
    <cellStyle name="%_Activity Report Amnet 2008-2009_Monthly Activity Report CAM (Apr 10)" xfId="58588" xr:uid="{00000000-0005-0000-0000-0000E0020000}"/>
    <cellStyle name="%_Activity Report Amnet 2008-2009_Monthly Activity Report CAM (Apr 10) 2" xfId="58589" xr:uid="{00000000-0005-0000-0000-0000E1020000}"/>
    <cellStyle name="%_Activity Report Amnet 2008-2009_Monthly Activity Report CAM (Apr 10)_BS LC" xfId="58590" xr:uid="{00000000-0005-0000-0000-0000E2020000}"/>
    <cellStyle name="%_Activity Report Amnet 2008-2009_Monthly Activity Report CAM (Apr 10)_BS_input" xfId="58591" xr:uid="{00000000-0005-0000-0000-0000E3020000}"/>
    <cellStyle name="%_Activity Report Amnet 2008-2009_Monthly Activity Report CAM (Apr 10)_CAM" xfId="58592" xr:uid="{00000000-0005-0000-0000-0000E4020000}"/>
    <cellStyle name="%_Activity Report Amnet 2008-2009_Monthly Activity Report CAM (Apr 10)_Direct Costs LC" xfId="58593" xr:uid="{00000000-0005-0000-0000-0000E5020000}"/>
    <cellStyle name="%_Activity Report Amnet 2008-2009_Monthly Activity Report CAM (Apr 10)_Market" xfId="58594" xr:uid="{00000000-0005-0000-0000-0000E6020000}"/>
    <cellStyle name="%_Activity Report Amnet 2008-2009_Monthly Activity Report CAM (Apr 10)_Pricing LC" xfId="58595" xr:uid="{00000000-0005-0000-0000-0000E7020000}"/>
    <cellStyle name="%_Activity Report Amnet 2008-2009_Monthly Activity Report CAM (Apr 10)_S&amp;M" xfId="58596" xr:uid="{00000000-0005-0000-0000-0000E8020000}"/>
    <cellStyle name="%_Activity Report Amnet 2008-2009_Monthly Activity Report CAM (Apr 10)_SC" xfId="58597" xr:uid="{00000000-0005-0000-0000-0000E9020000}"/>
    <cellStyle name="%_Activity Report Amnet 2008-2009_Monthly Activity Report CAM (Feb 10)" xfId="58598" xr:uid="{00000000-0005-0000-0000-0000EA020000}"/>
    <cellStyle name="%_Activity Report Amnet 2008-2009_Monthly Activity Report CAM (Feb 10) 2" xfId="58599" xr:uid="{00000000-0005-0000-0000-0000EB020000}"/>
    <cellStyle name="%_Activity Report Amnet 2008-2009_Monthly Activity Report CAM (Feb 10)_BS LC" xfId="58600" xr:uid="{00000000-0005-0000-0000-0000EC020000}"/>
    <cellStyle name="%_Activity Report Amnet 2008-2009_Monthly Activity Report CAM (Feb 10)_BS_input" xfId="58601" xr:uid="{00000000-0005-0000-0000-0000ED020000}"/>
    <cellStyle name="%_Activity Report Amnet 2008-2009_Monthly Activity Report CAM (Feb 10)_CAM" xfId="58602" xr:uid="{00000000-0005-0000-0000-0000EE020000}"/>
    <cellStyle name="%_Activity Report Amnet 2008-2009_Monthly Activity Report CAM (Feb 10)_Direct Costs LC" xfId="58603" xr:uid="{00000000-0005-0000-0000-0000EF020000}"/>
    <cellStyle name="%_Activity Report Amnet 2008-2009_Monthly Activity Report CAM (Feb 10)_Market" xfId="58604" xr:uid="{00000000-0005-0000-0000-0000F0020000}"/>
    <cellStyle name="%_Activity Report Amnet 2008-2009_Monthly Activity Report CAM (Feb 10)_Pricing LC" xfId="58605" xr:uid="{00000000-0005-0000-0000-0000F1020000}"/>
    <cellStyle name="%_Activity Report Amnet 2008-2009_Monthly Activity Report CAM (Feb 10)_S&amp;M" xfId="58606" xr:uid="{00000000-0005-0000-0000-0000F2020000}"/>
    <cellStyle name="%_Activity Report Amnet 2008-2009_Monthly Activity Report CAM (Feb 10)_SC" xfId="58607" xr:uid="{00000000-0005-0000-0000-0000F3020000}"/>
    <cellStyle name="%_Activity Report Amnet 2008-2009_Monthly Activity Report CAM (Feb 10)_SUMMARY2010" xfId="58608" xr:uid="{00000000-0005-0000-0000-0000F4020000}"/>
    <cellStyle name="%_Activity Report Amnet 2008-2009_Monthly Activity Report CAM (Feb 10)_SV" xfId="58609" xr:uid="{00000000-0005-0000-0000-0000F5020000}"/>
    <cellStyle name="%_Activity Report Amnet 2008-2009_Monthly Activity Report CAM (Feb 10)_SV corp" xfId="58610" xr:uid="{00000000-0005-0000-0000-0000F6020000}"/>
    <cellStyle name="%_Activity Report Amnet 2008-2009_Monthly Activity Report CAM (Feb 10)_Tabla D 2009-2011" xfId="58611" xr:uid="{00000000-0005-0000-0000-0000F7020000}"/>
    <cellStyle name="%_Activity Report Amnet 2008-2009_Monthly Activity Report CAM (Mar 10)" xfId="58612" xr:uid="{00000000-0005-0000-0000-0000F8020000}"/>
    <cellStyle name="%_Activity Report Amnet 2008-2009_Monthly Activity Report CAM (Mar 10) 2" xfId="58613" xr:uid="{00000000-0005-0000-0000-0000F9020000}"/>
    <cellStyle name="%_Activity Report Amnet 2008-2009_Monthly Activity Report CAM (Mar 10)_BS LC" xfId="58614" xr:uid="{00000000-0005-0000-0000-0000FA020000}"/>
    <cellStyle name="%_Activity Report Amnet 2008-2009_Monthly Activity Report CAM (Mar 10)_BS_input" xfId="58615" xr:uid="{00000000-0005-0000-0000-0000FB020000}"/>
    <cellStyle name="%_Activity Report Amnet 2008-2009_Monthly Activity Report CAM (Mar 10)_CAM" xfId="58616" xr:uid="{00000000-0005-0000-0000-0000FC020000}"/>
    <cellStyle name="%_Activity Report Amnet 2008-2009_Monthly Activity Report CAM (Mar 10)_Direct Costs LC" xfId="58617" xr:uid="{00000000-0005-0000-0000-0000FD020000}"/>
    <cellStyle name="%_Activity Report Amnet 2008-2009_Monthly Activity Report CAM (Mar 10)_Market" xfId="58618" xr:uid="{00000000-0005-0000-0000-0000FE020000}"/>
    <cellStyle name="%_Activity Report Amnet 2008-2009_Monthly Activity Report CAM (Mar 10)_Pricing LC" xfId="58619" xr:uid="{00000000-0005-0000-0000-0000FF020000}"/>
    <cellStyle name="%_Activity Report Amnet 2008-2009_Monthly Activity Report CAM (Mar 10)_S&amp;M" xfId="58620" xr:uid="{00000000-0005-0000-0000-000000030000}"/>
    <cellStyle name="%_Activity Report Amnet 2008-2009_Monthly Activity Report CAM (Mar 10)_SC" xfId="58621" xr:uid="{00000000-0005-0000-0000-000001030000}"/>
    <cellStyle name="%_Activity Report Amnet 2008-2009_Monthly Activity Report CAM (May 10)" xfId="58622" xr:uid="{00000000-0005-0000-0000-000002030000}"/>
    <cellStyle name="%_Activity Report Amnet 2008-2009_Monthly Activity Report CAM (May 10) 2" xfId="58623" xr:uid="{00000000-0005-0000-0000-000003030000}"/>
    <cellStyle name="%_Activity Report Amnet 2008-2009_Monthly Activity Report CAM (May 10)_BS LC" xfId="58624" xr:uid="{00000000-0005-0000-0000-000004030000}"/>
    <cellStyle name="%_Activity Report Amnet 2008-2009_Monthly Activity Report CAM (May 10)_BS_input" xfId="58625" xr:uid="{00000000-0005-0000-0000-000005030000}"/>
    <cellStyle name="%_Activity Report Amnet 2008-2009_Monthly Activity Report CAM (May 10)_CAM" xfId="58626" xr:uid="{00000000-0005-0000-0000-000006030000}"/>
    <cellStyle name="%_Activity Report Amnet 2008-2009_Monthly Activity Report CAM (May 10)_Direct Costs LC" xfId="58627" xr:uid="{00000000-0005-0000-0000-000007030000}"/>
    <cellStyle name="%_Activity Report Amnet 2008-2009_Monthly Activity Report CAM (May 10)_Market" xfId="58628" xr:uid="{00000000-0005-0000-0000-000008030000}"/>
    <cellStyle name="%_Activity Report Amnet 2008-2009_Monthly Activity Report CAM (May 10)_Pricing LC" xfId="58629" xr:uid="{00000000-0005-0000-0000-000009030000}"/>
    <cellStyle name="%_Activity Report Amnet 2008-2009_Monthly Activity Report CAM (May 10)_S&amp;M" xfId="58630" xr:uid="{00000000-0005-0000-0000-00000A030000}"/>
    <cellStyle name="%_Activity Report Amnet 2008-2009_Monthly Activity Report CAM (May 10)_SC" xfId="58631" xr:uid="{00000000-0005-0000-0000-00000B030000}"/>
    <cellStyle name="%_Activity Report Amnet 2008-2009_Monthly Activity Report CAM 2" xfId="58632" xr:uid="{00000000-0005-0000-0000-00000C030000}"/>
    <cellStyle name="%_Activity Report Amnet 2008-2009_Monthly Activity Report CAM 3" xfId="58633" xr:uid="{00000000-0005-0000-0000-00000D030000}"/>
    <cellStyle name="%_Activity Report Amnet 2008-2009_Monthly Activity Report CAM_BS LC" xfId="58634" xr:uid="{00000000-0005-0000-0000-00000E030000}"/>
    <cellStyle name="%_Activity Report Amnet 2008-2009_Monthly Activity Report CAM_BS_input" xfId="58635" xr:uid="{00000000-0005-0000-0000-00000F030000}"/>
    <cellStyle name="%_Activity Report Amnet 2008-2009_Monthly Activity Report CAM_CAM" xfId="58636" xr:uid="{00000000-0005-0000-0000-000010030000}"/>
    <cellStyle name="%_Activity Report Amnet 2008-2009_Monthly Activity Report CAM_Direct Costs LC" xfId="58637" xr:uid="{00000000-0005-0000-0000-000011030000}"/>
    <cellStyle name="%_Activity Report Amnet 2008-2009_Monthly Activity Report CAM_Market" xfId="58638" xr:uid="{00000000-0005-0000-0000-000012030000}"/>
    <cellStyle name="%_Activity Report Amnet 2008-2009_Monthly Activity Report CAM_Pricing LC" xfId="58639" xr:uid="{00000000-0005-0000-0000-000013030000}"/>
    <cellStyle name="%_Activity Report Amnet 2008-2009_Monthly Activity Report CAM_S&amp;M" xfId="58640" xr:uid="{00000000-0005-0000-0000-000014030000}"/>
    <cellStyle name="%_Activity Report Amnet 2008-2009_Monthly Activity Report CAM_SC" xfId="58641" xr:uid="{00000000-0005-0000-0000-000015030000}"/>
    <cellStyle name="%_Activity Report Amnet 2008-2009_Monthly Activity Report CAM_SUMMARY2010" xfId="58642" xr:uid="{00000000-0005-0000-0000-000016030000}"/>
    <cellStyle name="%_Activity Report Amnet 2008-2009_Monthly Activity Report CAM_SV" xfId="58643" xr:uid="{00000000-0005-0000-0000-000017030000}"/>
    <cellStyle name="%_Activity Report Amnet 2008-2009_Monthly Activity Report CAM_SV corp" xfId="58644" xr:uid="{00000000-0005-0000-0000-000018030000}"/>
    <cellStyle name="%_Activity Report Amnet 2008-2009_Monthly Activity Report CAM_Tabla D 2009-2011" xfId="58645" xr:uid="{00000000-0005-0000-0000-000019030000}"/>
    <cellStyle name="%_Activity Report Amnet 2008-2009_October 09 Summary" xfId="58646" xr:uid="{00000000-0005-0000-0000-00001A030000}"/>
    <cellStyle name="%_Activity Report Amnet 2008-2009_October 09 Summary 2" xfId="58647" xr:uid="{00000000-0005-0000-0000-00001B030000}"/>
    <cellStyle name="%_Activity Report Amnet 2008-2009_October 09 Summary_BS LC" xfId="58648" xr:uid="{00000000-0005-0000-0000-00001C030000}"/>
    <cellStyle name="%_Activity Report Amnet 2008-2009_October 09 Summary_BS_input" xfId="58649" xr:uid="{00000000-0005-0000-0000-00001D030000}"/>
    <cellStyle name="%_Activity Report Amnet 2008-2009_October 09 Summary_CAM" xfId="58650" xr:uid="{00000000-0005-0000-0000-00001E030000}"/>
    <cellStyle name="%_Activity Report Amnet 2008-2009_October 09 Summary_Direct Costs LC" xfId="58651" xr:uid="{00000000-0005-0000-0000-00001F030000}"/>
    <cellStyle name="%_Activity Report Amnet 2008-2009_October 09 Summary_Market" xfId="58652" xr:uid="{00000000-0005-0000-0000-000020030000}"/>
    <cellStyle name="%_Activity Report Amnet 2008-2009_October 09 Summary_Pricing LC" xfId="58653" xr:uid="{00000000-0005-0000-0000-000021030000}"/>
    <cellStyle name="%_Activity Report Amnet 2008-2009_October 09 Summary_S&amp;M" xfId="58654" xr:uid="{00000000-0005-0000-0000-000022030000}"/>
    <cellStyle name="%_Activity Report Amnet 2008-2009_October 09 Summary_SC" xfId="58655" xr:uid="{00000000-0005-0000-0000-000023030000}"/>
    <cellStyle name="%_Activity Report Amnet 2008-2009_October 09 Summary_SUMMARY2010" xfId="58656" xr:uid="{00000000-0005-0000-0000-000024030000}"/>
    <cellStyle name="%_Activity Report Amnet 2008-2009_October 09 Summary_SV" xfId="58657" xr:uid="{00000000-0005-0000-0000-000025030000}"/>
    <cellStyle name="%_Activity Report Amnet 2008-2009_October 09 Summary_SV corp" xfId="58658" xr:uid="{00000000-0005-0000-0000-000026030000}"/>
    <cellStyle name="%_Activity Report Amnet 2008-2009_October 09 Summary_Tabla D 2009-2011" xfId="58659" xr:uid="{00000000-0005-0000-0000-000027030000}"/>
    <cellStyle name="%_Activity Report Amnet 2008-2009_Pricing LC" xfId="58660" xr:uid="{00000000-0005-0000-0000-000028030000}"/>
    <cellStyle name="%_Activity Report Amnet 2008-2009_Revenues LC" xfId="58661" xr:uid="{00000000-0005-0000-0000-000029030000}"/>
    <cellStyle name="%_Activity Report Amnet 2008-2009_S&amp;M" xfId="58662" xr:uid="{00000000-0005-0000-0000-00002A030000}"/>
    <cellStyle name="%_Activity Report Amnet 2008-2009_SC" xfId="58663" xr:uid="{00000000-0005-0000-0000-00002B030000}"/>
    <cellStyle name="%_Activity Report Amnet 2008-2009_Summary Jan 10" xfId="58664" xr:uid="{00000000-0005-0000-0000-00002C030000}"/>
    <cellStyle name="%_Activity Report Amnet 2008-2009_Summary Jan 10 (Final)" xfId="58665" xr:uid="{00000000-0005-0000-0000-00002D030000}"/>
    <cellStyle name="%_Activity Report Amnet 2008-2009_Summary Jan 10 (Final) 2" xfId="58666" xr:uid="{00000000-0005-0000-0000-00002E030000}"/>
    <cellStyle name="%_Activity Report Amnet 2008-2009_Summary Jan 10 (Final) Arpu mod" xfId="58667" xr:uid="{00000000-0005-0000-0000-00002F030000}"/>
    <cellStyle name="%_Activity Report Amnet 2008-2009_Summary Jan 10 (Final) Arpu mod 2" xfId="58668" xr:uid="{00000000-0005-0000-0000-000030030000}"/>
    <cellStyle name="%_Activity Report Amnet 2008-2009_Summary Jan 10 (Final) Arpu mod_BS LC" xfId="58669" xr:uid="{00000000-0005-0000-0000-000031030000}"/>
    <cellStyle name="%_Activity Report Amnet 2008-2009_Summary Jan 10 (Final) Arpu mod_BS_input" xfId="58670" xr:uid="{00000000-0005-0000-0000-000032030000}"/>
    <cellStyle name="%_Activity Report Amnet 2008-2009_Summary Jan 10 (Final) Arpu mod_CAM" xfId="58671" xr:uid="{00000000-0005-0000-0000-000033030000}"/>
    <cellStyle name="%_Activity Report Amnet 2008-2009_Summary Jan 10 (Final) Arpu mod_Direct Costs LC" xfId="58672" xr:uid="{00000000-0005-0000-0000-000034030000}"/>
    <cellStyle name="%_Activity Report Amnet 2008-2009_Summary Jan 10 (Final) Arpu mod_Market" xfId="58673" xr:uid="{00000000-0005-0000-0000-000035030000}"/>
    <cellStyle name="%_Activity Report Amnet 2008-2009_Summary Jan 10 (Final) Arpu mod_Pricing LC" xfId="58674" xr:uid="{00000000-0005-0000-0000-000036030000}"/>
    <cellStyle name="%_Activity Report Amnet 2008-2009_Summary Jan 10 (Final) Arpu mod_S&amp;M" xfId="58675" xr:uid="{00000000-0005-0000-0000-000037030000}"/>
    <cellStyle name="%_Activity Report Amnet 2008-2009_Summary Jan 10 (Final) Arpu mod_SC" xfId="58676" xr:uid="{00000000-0005-0000-0000-000038030000}"/>
    <cellStyle name="%_Activity Report Amnet 2008-2009_Summary Jan 10 (Final) Arpu mod_SV" xfId="58677" xr:uid="{00000000-0005-0000-0000-000039030000}"/>
    <cellStyle name="%_Activity Report Amnet 2008-2009_Summary Jan 10 (Final) Arpu mod_SV corp" xfId="58678" xr:uid="{00000000-0005-0000-0000-00003A030000}"/>
    <cellStyle name="%_Activity Report Amnet 2008-2009_Summary Jan 10 (Final) Arpu mod_Tabla D 2009-2011" xfId="58679" xr:uid="{00000000-0005-0000-0000-00003B030000}"/>
    <cellStyle name="%_Activity Report Amnet 2008-2009_Summary Jan 10 (Final)_BS LC" xfId="58680" xr:uid="{00000000-0005-0000-0000-00003C030000}"/>
    <cellStyle name="%_Activity Report Amnet 2008-2009_Summary Jan 10 (Final)_BS_input" xfId="58681" xr:uid="{00000000-0005-0000-0000-00003D030000}"/>
    <cellStyle name="%_Activity Report Amnet 2008-2009_Summary Jan 10 (Final)_CAM" xfId="58682" xr:uid="{00000000-0005-0000-0000-00003E030000}"/>
    <cellStyle name="%_Activity Report Amnet 2008-2009_Summary Jan 10 (Final)_Direct Costs LC" xfId="58683" xr:uid="{00000000-0005-0000-0000-00003F030000}"/>
    <cellStyle name="%_Activity Report Amnet 2008-2009_Summary Jan 10 (Final)_Market" xfId="58684" xr:uid="{00000000-0005-0000-0000-000040030000}"/>
    <cellStyle name="%_Activity Report Amnet 2008-2009_Summary Jan 10 (Final)_Pricing LC" xfId="58685" xr:uid="{00000000-0005-0000-0000-000041030000}"/>
    <cellStyle name="%_Activity Report Amnet 2008-2009_Summary Jan 10 (Final)_S&amp;M" xfId="58686" xr:uid="{00000000-0005-0000-0000-000042030000}"/>
    <cellStyle name="%_Activity Report Amnet 2008-2009_Summary Jan 10 (Final)_SC" xfId="58687" xr:uid="{00000000-0005-0000-0000-000043030000}"/>
    <cellStyle name="%_Activity Report Amnet 2008-2009_Summary Jan 10 (Final)_SV" xfId="58688" xr:uid="{00000000-0005-0000-0000-000044030000}"/>
    <cellStyle name="%_Activity Report Amnet 2008-2009_Summary Jan 10 (Final)_SV corp" xfId="58689" xr:uid="{00000000-0005-0000-0000-000045030000}"/>
    <cellStyle name="%_Activity Report Amnet 2008-2009_Summary Jan 10 (Final)_Tabla D 2009-2011" xfId="58690" xr:uid="{00000000-0005-0000-0000-000046030000}"/>
    <cellStyle name="%_Activity Report Amnet 2008-2009_Summary Jan 10 2" xfId="58691" xr:uid="{00000000-0005-0000-0000-000047030000}"/>
    <cellStyle name="%_Activity Report Amnet 2008-2009_Summary Jan 10 3" xfId="58692" xr:uid="{00000000-0005-0000-0000-000048030000}"/>
    <cellStyle name="%_Activity Report Amnet 2008-2009_Summary Jan 10 v3" xfId="58693" xr:uid="{00000000-0005-0000-0000-000049030000}"/>
    <cellStyle name="%_Activity Report Amnet 2008-2009_Summary Jan 10 v3 2" xfId="58694" xr:uid="{00000000-0005-0000-0000-00004A030000}"/>
    <cellStyle name="%_Activity Report Amnet 2008-2009_Summary Jan 10 v3_BS LC" xfId="58695" xr:uid="{00000000-0005-0000-0000-00004B030000}"/>
    <cellStyle name="%_Activity Report Amnet 2008-2009_Summary Jan 10 v3_BS_input" xfId="58696" xr:uid="{00000000-0005-0000-0000-00004C030000}"/>
    <cellStyle name="%_Activity Report Amnet 2008-2009_Summary Jan 10 v3_CAM" xfId="58697" xr:uid="{00000000-0005-0000-0000-00004D030000}"/>
    <cellStyle name="%_Activity Report Amnet 2008-2009_Summary Jan 10 v3_Direct Costs LC" xfId="58698" xr:uid="{00000000-0005-0000-0000-00004E030000}"/>
    <cellStyle name="%_Activity Report Amnet 2008-2009_Summary Jan 10 v3_Market" xfId="58699" xr:uid="{00000000-0005-0000-0000-00004F030000}"/>
    <cellStyle name="%_Activity Report Amnet 2008-2009_Summary Jan 10 v3_Pricing LC" xfId="58700" xr:uid="{00000000-0005-0000-0000-000050030000}"/>
    <cellStyle name="%_Activity Report Amnet 2008-2009_Summary Jan 10 v3_S&amp;M" xfId="58701" xr:uid="{00000000-0005-0000-0000-000051030000}"/>
    <cellStyle name="%_Activity Report Amnet 2008-2009_Summary Jan 10 v3_SC" xfId="58702" xr:uid="{00000000-0005-0000-0000-000052030000}"/>
    <cellStyle name="%_Activity Report Amnet 2008-2009_Summary Jan 10 v3_SV" xfId="58703" xr:uid="{00000000-0005-0000-0000-000053030000}"/>
    <cellStyle name="%_Activity Report Amnet 2008-2009_Summary Jan 10 v3_SV corp" xfId="58704" xr:uid="{00000000-0005-0000-0000-000054030000}"/>
    <cellStyle name="%_Activity Report Amnet 2008-2009_Summary Jan 10 v3_Tabla D 2009-2011" xfId="58705" xr:uid="{00000000-0005-0000-0000-000055030000}"/>
    <cellStyle name="%_Activity Report Amnet 2008-2009_Summary Jan 10 v4" xfId="58706" xr:uid="{00000000-0005-0000-0000-000056030000}"/>
    <cellStyle name="%_Activity Report Amnet 2008-2009_Summary Jan 10 v4 2" xfId="58707" xr:uid="{00000000-0005-0000-0000-000057030000}"/>
    <cellStyle name="%_Activity Report Amnet 2008-2009_Summary Jan 10 v4_BS LC" xfId="58708" xr:uid="{00000000-0005-0000-0000-000058030000}"/>
    <cellStyle name="%_Activity Report Amnet 2008-2009_Summary Jan 10 v4_BS_input" xfId="58709" xr:uid="{00000000-0005-0000-0000-000059030000}"/>
    <cellStyle name="%_Activity Report Amnet 2008-2009_Summary Jan 10 v4_CAM" xfId="58710" xr:uid="{00000000-0005-0000-0000-00005A030000}"/>
    <cellStyle name="%_Activity Report Amnet 2008-2009_Summary Jan 10 v4_Direct Costs LC" xfId="58711" xr:uid="{00000000-0005-0000-0000-00005B030000}"/>
    <cellStyle name="%_Activity Report Amnet 2008-2009_Summary Jan 10 v4_Market" xfId="58712" xr:uid="{00000000-0005-0000-0000-00005C030000}"/>
    <cellStyle name="%_Activity Report Amnet 2008-2009_Summary Jan 10 v4_Pricing LC" xfId="58713" xr:uid="{00000000-0005-0000-0000-00005D030000}"/>
    <cellStyle name="%_Activity Report Amnet 2008-2009_Summary Jan 10 v4_S&amp;M" xfId="58714" xr:uid="{00000000-0005-0000-0000-00005E030000}"/>
    <cellStyle name="%_Activity Report Amnet 2008-2009_Summary Jan 10 v4_SC" xfId="58715" xr:uid="{00000000-0005-0000-0000-00005F030000}"/>
    <cellStyle name="%_Activity Report Amnet 2008-2009_Summary Jan 10 v4_SV" xfId="58716" xr:uid="{00000000-0005-0000-0000-000060030000}"/>
    <cellStyle name="%_Activity Report Amnet 2008-2009_Summary Jan 10 v4_SV corp" xfId="58717" xr:uid="{00000000-0005-0000-0000-000061030000}"/>
    <cellStyle name="%_Activity Report Amnet 2008-2009_Summary Jan 10 v4_Tabla D 2009-2011" xfId="58718" xr:uid="{00000000-0005-0000-0000-000062030000}"/>
    <cellStyle name="%_Activity Report Amnet 2008-2009_Summary Jan 10_BS LC" xfId="58719" xr:uid="{00000000-0005-0000-0000-000063030000}"/>
    <cellStyle name="%_Activity Report Amnet 2008-2009_Summary Jan 10_BS_input" xfId="58720" xr:uid="{00000000-0005-0000-0000-000064030000}"/>
    <cellStyle name="%_Activity Report Amnet 2008-2009_Summary Jan 10_CAM" xfId="58721" xr:uid="{00000000-0005-0000-0000-000065030000}"/>
    <cellStyle name="%_Activity Report Amnet 2008-2009_Summary Jan 10_Direct Costs LC" xfId="58722" xr:uid="{00000000-0005-0000-0000-000066030000}"/>
    <cellStyle name="%_Activity Report Amnet 2008-2009_Summary Jan 10_Market" xfId="58723" xr:uid="{00000000-0005-0000-0000-000067030000}"/>
    <cellStyle name="%_Activity Report Amnet 2008-2009_Summary Jan 10_Pricing LC" xfId="58724" xr:uid="{00000000-0005-0000-0000-000068030000}"/>
    <cellStyle name="%_Activity Report Amnet 2008-2009_Summary Jan 10_S&amp;M" xfId="58725" xr:uid="{00000000-0005-0000-0000-000069030000}"/>
    <cellStyle name="%_Activity Report Amnet 2008-2009_Summary Jan 10_SC" xfId="58726" xr:uid="{00000000-0005-0000-0000-00006A030000}"/>
    <cellStyle name="%_Activity Report Amnet 2008-2009_Summary Jan 10_SV" xfId="58727" xr:uid="{00000000-0005-0000-0000-00006B030000}"/>
    <cellStyle name="%_Activity Report Amnet 2008-2009_Summary Jan 10_SV corp" xfId="58728" xr:uid="{00000000-0005-0000-0000-00006C030000}"/>
    <cellStyle name="%_Activity Report Amnet 2008-2009_Summary Jan 10_Tabla D 2009-2011" xfId="58729" xr:uid="{00000000-0005-0000-0000-00006D030000}"/>
    <cellStyle name="%_Activity Report Amnet 2008-2009_SUMMARY2010" xfId="58730" xr:uid="{00000000-0005-0000-0000-00006E030000}"/>
    <cellStyle name="%_Activity Report Amnet 2008-2009_SV" xfId="58731" xr:uid="{00000000-0005-0000-0000-00006F030000}"/>
    <cellStyle name="%_Activity Report Amnet 2008-2009_SV corp" xfId="58732" xr:uid="{00000000-0005-0000-0000-000070030000}"/>
    <cellStyle name="%_Activity Report Amnet 2008-2009_Tabla D 2009-2011" xfId="58733" xr:uid="{00000000-0005-0000-0000-000071030000}"/>
    <cellStyle name="%_Activity Report Corporativo Feb 2010" xfId="58734" xr:uid="{00000000-0005-0000-0000-000072030000}"/>
    <cellStyle name="%_Activity Report Corporativo Feb 2010 2" xfId="58735" xr:uid="{00000000-0005-0000-0000-000073030000}"/>
    <cellStyle name="%_Activity Report Corporativo Feb 2010_BS LC" xfId="58736" xr:uid="{00000000-0005-0000-0000-000074030000}"/>
    <cellStyle name="%_Activity Report Corporativo Feb 2010_BS_input" xfId="58737" xr:uid="{00000000-0005-0000-0000-000075030000}"/>
    <cellStyle name="%_Activity Report Corporativo Feb 2010_CAM" xfId="58738" xr:uid="{00000000-0005-0000-0000-000076030000}"/>
    <cellStyle name="%_Activity Report Corporativo Feb 2010_Direct Costs LC" xfId="58739" xr:uid="{00000000-0005-0000-0000-000077030000}"/>
    <cellStyle name="%_Activity Report Corporativo Feb 2010_Market" xfId="58740" xr:uid="{00000000-0005-0000-0000-000078030000}"/>
    <cellStyle name="%_Activity Report Corporativo Feb 2010_Pricing LC" xfId="58741" xr:uid="{00000000-0005-0000-0000-000079030000}"/>
    <cellStyle name="%_Activity Report Corporativo Feb 2010_S&amp;M" xfId="58742" xr:uid="{00000000-0005-0000-0000-00007A030000}"/>
    <cellStyle name="%_Activity Report Corporativo Feb 2010_SC" xfId="58743" xr:uid="{00000000-0005-0000-0000-00007B030000}"/>
    <cellStyle name="%_Activity Report Corporativo Feb 2010_SV" xfId="58744" xr:uid="{00000000-0005-0000-0000-00007C030000}"/>
    <cellStyle name="%_Activity Report Corporativo Feb 2010_SV corp" xfId="58745" xr:uid="{00000000-0005-0000-0000-00007D030000}"/>
    <cellStyle name="%_Activity Report Corporativo Feb 2010_Tabla D 2009-2011" xfId="58746" xr:uid="{00000000-0005-0000-0000-00007E030000}"/>
    <cellStyle name="%_Airtime_Sales &amp; Dist" xfId="58747" xr:uid="{00000000-0005-0000-0000-00007F030000}"/>
    <cellStyle name="%_Airtime_Sales &amp; Dist 2" xfId="58748" xr:uid="{00000000-0005-0000-0000-000080030000}"/>
    <cellStyle name="%_Airtime_Sales &amp; Dist_Final Commercial Reporting May 2009" xfId="58749" xr:uid="{00000000-0005-0000-0000-000081030000}"/>
    <cellStyle name="%_Airtime_Sales &amp; Dist_QPPSLC_SRIL_0609" xfId="58750" xr:uid="{00000000-0005-0000-0000-000082030000}"/>
    <cellStyle name="%_Airtime_Sales &amp; Dist_SRIL_QoS_MAR09" xfId="58751" xr:uid="{00000000-0005-0000-0000-000083030000}"/>
    <cellStyle name="%_AMNET 5Yr Model - Revised_V2" xfId="58752" xr:uid="{00000000-0005-0000-0000-000084030000}"/>
    <cellStyle name="%_AMNET 5Yr Model - Revised_V2 2" xfId="58753" xr:uid="{00000000-0005-0000-0000-000085030000}"/>
    <cellStyle name="%_AMNET 5Yr Model - Revised_V2 3" xfId="58754" xr:uid="{00000000-0005-0000-0000-000086030000}"/>
    <cellStyle name="%_AMNET 5Yr Model - Revised_V2_BS LC" xfId="58755" xr:uid="{00000000-0005-0000-0000-000087030000}"/>
    <cellStyle name="%_AMNET 5Yr Model - Revised_V2_BS_input" xfId="58756" xr:uid="{00000000-0005-0000-0000-000088030000}"/>
    <cellStyle name="%_AMNET 5Yr Model - Revised_V2_CAM" xfId="58757" xr:uid="{00000000-0005-0000-0000-000089030000}"/>
    <cellStyle name="%_AMNET 5Yr Model - Revised_V2_Direct Costs LC" xfId="58758" xr:uid="{00000000-0005-0000-0000-00008A030000}"/>
    <cellStyle name="%_AMNET 5Yr Model - Revised_V2_Market" xfId="58759" xr:uid="{00000000-0005-0000-0000-00008B030000}"/>
    <cellStyle name="%_AMNET 5Yr Model - Revised_V2_Pricing LC" xfId="58760" xr:uid="{00000000-0005-0000-0000-00008C030000}"/>
    <cellStyle name="%_AMNET 5Yr Model - Revised_V2_Revenues LC" xfId="58761" xr:uid="{00000000-0005-0000-0000-00008D030000}"/>
    <cellStyle name="%_AMNET 5Yr Model - Revised_V2_S&amp;M" xfId="58762" xr:uid="{00000000-0005-0000-0000-00008E030000}"/>
    <cellStyle name="%_AMNET 5Yr Model - Revised_V2_SC" xfId="58763" xr:uid="{00000000-0005-0000-0000-00008F030000}"/>
    <cellStyle name="%_AMNET 5Yr Model - Revised_V2_SV" xfId="58764" xr:uid="{00000000-0005-0000-0000-000090030000}"/>
    <cellStyle name="%_AMNET 5Yr Model - Revised_V2_SV corp" xfId="58765" xr:uid="{00000000-0005-0000-0000-000091030000}"/>
    <cellStyle name="%_AMNET 5Yr Model - Revised_V2_Tabla D 2009-2011" xfId="58766" xr:uid="{00000000-0005-0000-0000-000092030000}"/>
    <cellStyle name="%_Amnet Budget 2010" xfId="58767" xr:uid="{00000000-0005-0000-0000-000093030000}"/>
    <cellStyle name="%_Amnet Budget 2010 - test de Revenues v2" xfId="58768" xr:uid="{00000000-0005-0000-0000-000094030000}"/>
    <cellStyle name="%_Amnet Budget 2010 - test de Revenues v2 2" xfId="58769" xr:uid="{00000000-0005-0000-0000-000095030000}"/>
    <cellStyle name="%_Amnet Budget 2010 - test de Revenues v2 3" xfId="58770" xr:uid="{00000000-0005-0000-0000-000096030000}"/>
    <cellStyle name="%_AMNET CAM 8 Year Plan" xfId="58771" xr:uid="{00000000-0005-0000-0000-000097030000}"/>
    <cellStyle name="%_AMNET CAR model (Datos) NICARAGUA 1Q 2009 V2 Mar 12 09 FOLLOWING IRLANDA 130409" xfId="58772" xr:uid="{00000000-0005-0000-0000-000098030000}"/>
    <cellStyle name="%_AMNET CAR model (Datos) NICARAGUA 1Q 2010 DRAFT" xfId="58773" xr:uid="{00000000-0005-0000-0000-000099030000}"/>
    <cellStyle name="%_AMNET CAR model (Datos) NICARAGUA 1Q 2010 DRAFT V1" xfId="58774" xr:uid="{00000000-0005-0000-0000-00009A030000}"/>
    <cellStyle name="%_Amnet CAR model (Datos) NICARAGUA 4Q 2009 V6" xfId="58775" xr:uid="{00000000-0005-0000-0000-00009B030000}"/>
    <cellStyle name="%_Amnet CAR model (Datos) NICARAGUA JUNIPER NETENFORCER JUL 23 09" xfId="58776" xr:uid="{00000000-0005-0000-0000-00009C030000}"/>
    <cellStyle name="%_Amnet slide (19Ene2010)" xfId="58777" xr:uid="{00000000-0005-0000-0000-00009D030000}"/>
    <cellStyle name="%_Amnet slide (19Ene2010) 2" xfId="58778" xr:uid="{00000000-0005-0000-0000-00009E030000}"/>
    <cellStyle name="%_Amnet slide (19Ene2010)_BBI CR" xfId="58779" xr:uid="{00000000-0005-0000-0000-00009F030000}"/>
    <cellStyle name="%_Amnet slide (19Ene2010)_BBI CR_Pricing LC" xfId="58780" xr:uid="{00000000-0005-0000-0000-0000A0030000}"/>
    <cellStyle name="%_Amnet slide (19Ene2010)_BBI CR_S&amp;M" xfId="58781" xr:uid="{00000000-0005-0000-0000-0000A1030000}"/>
    <cellStyle name="%_Amnet slide (19Ene2010)_BBI CR_SC" xfId="58782" xr:uid="{00000000-0005-0000-0000-0000A2030000}"/>
    <cellStyle name="%_Amnet slide (19Ene2010)_BS LC" xfId="58783" xr:uid="{00000000-0005-0000-0000-0000A3030000}"/>
    <cellStyle name="%_Amnet slide (19Ene2010)_BS_input" xfId="58784" xr:uid="{00000000-0005-0000-0000-0000A4030000}"/>
    <cellStyle name="%_Amnet slide (19Ene2010)_CAM" xfId="58785" xr:uid="{00000000-0005-0000-0000-0000A5030000}"/>
    <cellStyle name="%_Amnet slide (19Ene2010)_Direct Costs LC" xfId="58786" xr:uid="{00000000-0005-0000-0000-0000A6030000}"/>
    <cellStyle name="%_Amnet slide (19Ene2010)_Market" xfId="58787" xr:uid="{00000000-0005-0000-0000-0000A7030000}"/>
    <cellStyle name="%_Amnet slide (19Ene2010)_Market_HR" xfId="58788" xr:uid="{00000000-0005-0000-0000-0000A8030000}"/>
    <cellStyle name="%_Amnet slide (19Ene2010)_P&amp;L Res" xfId="58789" xr:uid="{00000000-0005-0000-0000-0000A9030000}"/>
    <cellStyle name="%_Amnet slide (19Ene2010)_Pricing LC" xfId="58790" xr:uid="{00000000-0005-0000-0000-0000AA030000}"/>
    <cellStyle name="%_Amnet slide (19Ene2010)_Pricing LC_HR" xfId="58791" xr:uid="{00000000-0005-0000-0000-0000AB030000}"/>
    <cellStyle name="%_Amnet slide (19Ene2010)_S&amp;M" xfId="58792" xr:uid="{00000000-0005-0000-0000-0000AC030000}"/>
    <cellStyle name="%_Amnet slide (19Ene2010)_S&amp;M_HR" xfId="58793" xr:uid="{00000000-0005-0000-0000-0000AD030000}"/>
    <cellStyle name="%_Amnet slide (19Ene2010)_SC" xfId="58794" xr:uid="{00000000-0005-0000-0000-0000AE030000}"/>
    <cellStyle name="%_Amnet slide (19Ene2010)_SC_HR" xfId="58795" xr:uid="{00000000-0005-0000-0000-0000AF030000}"/>
    <cellStyle name="%_Amnet slide (19Ene2010)_SV" xfId="58796" xr:uid="{00000000-0005-0000-0000-0000B0030000}"/>
    <cellStyle name="%_Amnet slide (19Ene2010)_SV corp" xfId="58797" xr:uid="{00000000-0005-0000-0000-0000B1030000}"/>
    <cellStyle name="%_Amnet slide (19Ene2010)_SV_1" xfId="58798" xr:uid="{00000000-0005-0000-0000-0000B2030000}"/>
    <cellStyle name="%_Amnet slide (19Ene2010)_Tabla D 2009-2011" xfId="58799" xr:uid="{00000000-0005-0000-0000-0000B3030000}"/>
    <cellStyle name="%_Amnet slide (19Ene2010)_TV CR" xfId="58800" xr:uid="{00000000-0005-0000-0000-0000B4030000}"/>
    <cellStyle name="%_Amnet slide (19Ene2010)_TV CR_Pricing LC" xfId="58801" xr:uid="{00000000-0005-0000-0000-0000B5030000}"/>
    <cellStyle name="%_Amnet slide (19Ene2010)_TV CR_S&amp;M" xfId="58802" xr:uid="{00000000-0005-0000-0000-0000B6030000}"/>
    <cellStyle name="%_Amnet slide (19Ene2010)_TV CR_SC" xfId="58803" xr:uid="{00000000-0005-0000-0000-0000B7030000}"/>
    <cellStyle name="%_Amnet Summary" xfId="58804" xr:uid="{00000000-0005-0000-0000-0000B8030000}"/>
    <cellStyle name="%_AMNET YTG Julio 2010 (ORIGINAL)" xfId="58805" xr:uid="{00000000-0005-0000-0000-0000B9030000}"/>
    <cellStyle name="%_AMNET YTG October 09" xfId="58806" xr:uid="{00000000-0005-0000-0000-0000BA030000}"/>
    <cellStyle name="%_AMNET YTG October 09 2" xfId="58807" xr:uid="{00000000-0005-0000-0000-0000BB030000}"/>
    <cellStyle name="%_AMNET YTG October 09 Updated" xfId="58808" xr:uid="{00000000-0005-0000-0000-0000BC030000}"/>
    <cellStyle name="%_AMNET YTG October 09_BS LC" xfId="58809" xr:uid="{00000000-0005-0000-0000-0000BD030000}"/>
    <cellStyle name="%_AMNET YTG October 09_BS_input" xfId="58810" xr:uid="{00000000-0005-0000-0000-0000BE030000}"/>
    <cellStyle name="%_AMNET YTG October 09_CAM" xfId="58811" xr:uid="{00000000-0005-0000-0000-0000BF030000}"/>
    <cellStyle name="%_AMNET YTG October 09_Direct Costs LC" xfId="58812" xr:uid="{00000000-0005-0000-0000-0000C0030000}"/>
    <cellStyle name="%_AMNET YTG October 09_Market" xfId="58813" xr:uid="{00000000-0005-0000-0000-0000C1030000}"/>
    <cellStyle name="%_AMNET YTG October 09_Pricing LC" xfId="58814" xr:uid="{00000000-0005-0000-0000-0000C2030000}"/>
    <cellStyle name="%_AMNET YTG October 09_S&amp;M" xfId="58815" xr:uid="{00000000-0005-0000-0000-0000C3030000}"/>
    <cellStyle name="%_AMNET YTG October 09_SC" xfId="58816" xr:uid="{00000000-0005-0000-0000-0000C4030000}"/>
    <cellStyle name="%_AMNET YTG October 09_SV" xfId="58817" xr:uid="{00000000-0005-0000-0000-0000C5030000}"/>
    <cellStyle name="%_AMNET YTG October 09_SV corp" xfId="58818" xr:uid="{00000000-0005-0000-0000-0000C6030000}"/>
    <cellStyle name="%_AMNET YTG October 09_Tabla D 2009-2011" xfId="58819" xr:uid="{00000000-0005-0000-0000-0000C7030000}"/>
    <cellStyle name="%_AMNET YTG September 09" xfId="58820" xr:uid="{00000000-0005-0000-0000-0000C8030000}"/>
    <cellStyle name="%_AMNET YTG September 09 2" xfId="58821" xr:uid="{00000000-0005-0000-0000-0000C9030000}"/>
    <cellStyle name="%_AMNET YTG September 09_BS LC" xfId="58822" xr:uid="{00000000-0005-0000-0000-0000CA030000}"/>
    <cellStyle name="%_AMNET YTG September 09_BS_input" xfId="58823" xr:uid="{00000000-0005-0000-0000-0000CB030000}"/>
    <cellStyle name="%_AMNET YTG September 09_CAM" xfId="58824" xr:uid="{00000000-0005-0000-0000-0000CC030000}"/>
    <cellStyle name="%_AMNET YTG September 09_Direct Costs LC" xfId="58825" xr:uid="{00000000-0005-0000-0000-0000CD030000}"/>
    <cellStyle name="%_AMNET YTG September 09_Market" xfId="58826" xr:uid="{00000000-0005-0000-0000-0000CE030000}"/>
    <cellStyle name="%_AMNET YTG September 09_Pricing LC" xfId="58827" xr:uid="{00000000-0005-0000-0000-0000CF030000}"/>
    <cellStyle name="%_AMNET YTG September 09_S&amp;M" xfId="58828" xr:uid="{00000000-0005-0000-0000-0000D0030000}"/>
    <cellStyle name="%_AMNET YTG September 09_SC" xfId="58829" xr:uid="{00000000-0005-0000-0000-0000D1030000}"/>
    <cellStyle name="%_AMNET YTG September 09_SV" xfId="58830" xr:uid="{00000000-0005-0000-0000-0000D2030000}"/>
    <cellStyle name="%_AMNET YTG September 09_SV corp" xfId="58831" xr:uid="{00000000-0005-0000-0000-0000D3030000}"/>
    <cellStyle name="%_AMNET YTG September 09_Tabla D 2009-2011" xfId="58832" xr:uid="{00000000-0005-0000-0000-0000D4030000}"/>
    <cellStyle name="%_Amnet-MIC Set of Information January 10 (format mod)" xfId="58833" xr:uid="{00000000-0005-0000-0000-0000D5030000}"/>
    <cellStyle name="%_Amnet-MIC Set of Information January 10 (format mod) 2" xfId="58834" xr:uid="{00000000-0005-0000-0000-0000D6030000}"/>
    <cellStyle name="%_Amnet-MIC Set of Information January 10 (format mod)_BBI CR" xfId="58835" xr:uid="{00000000-0005-0000-0000-0000D7030000}"/>
    <cellStyle name="%_Amnet-MIC Set of Information January 10 (format mod)_BBI CR_Pricing LC" xfId="58836" xr:uid="{00000000-0005-0000-0000-0000D8030000}"/>
    <cellStyle name="%_Amnet-MIC Set of Information January 10 (format mod)_BBI CR_S&amp;M" xfId="58837" xr:uid="{00000000-0005-0000-0000-0000D9030000}"/>
    <cellStyle name="%_Amnet-MIC Set of Information January 10 (format mod)_BBI CR_SC" xfId="58838" xr:uid="{00000000-0005-0000-0000-0000DA030000}"/>
    <cellStyle name="%_Amnet-MIC Set of Information January 10 (format mod)_BS LC" xfId="58839" xr:uid="{00000000-0005-0000-0000-0000DB030000}"/>
    <cellStyle name="%_Amnet-MIC Set of Information January 10 (format mod)_BS_input" xfId="58840" xr:uid="{00000000-0005-0000-0000-0000DC030000}"/>
    <cellStyle name="%_Amnet-MIC Set of Information January 10 (format mod)_CAM" xfId="58841" xr:uid="{00000000-0005-0000-0000-0000DD030000}"/>
    <cellStyle name="%_Amnet-MIC Set of Information January 10 (format mod)_Direct Costs LC" xfId="58842" xr:uid="{00000000-0005-0000-0000-0000DE030000}"/>
    <cellStyle name="%_Amnet-MIC Set of Information January 10 (format mod)_Market" xfId="58843" xr:uid="{00000000-0005-0000-0000-0000DF030000}"/>
    <cellStyle name="%_Amnet-MIC Set of Information January 10 (format mod)_Market_HR" xfId="58844" xr:uid="{00000000-0005-0000-0000-0000E0030000}"/>
    <cellStyle name="%_Amnet-MIC Set of Information January 10 (format mod)_P&amp;L Res" xfId="58845" xr:uid="{00000000-0005-0000-0000-0000E1030000}"/>
    <cellStyle name="%_Amnet-MIC Set of Information January 10 (format mod)_Pricing LC" xfId="58846" xr:uid="{00000000-0005-0000-0000-0000E2030000}"/>
    <cellStyle name="%_Amnet-MIC Set of Information January 10 (format mod)_Pricing LC_HR" xfId="58847" xr:uid="{00000000-0005-0000-0000-0000E3030000}"/>
    <cellStyle name="%_Amnet-MIC Set of Information January 10 (format mod)_S&amp;M" xfId="58848" xr:uid="{00000000-0005-0000-0000-0000E4030000}"/>
    <cellStyle name="%_Amnet-MIC Set of Information January 10 (format mod)_S&amp;M_HR" xfId="58849" xr:uid="{00000000-0005-0000-0000-0000E5030000}"/>
    <cellStyle name="%_Amnet-MIC Set of Information January 10 (format mod)_SC" xfId="58850" xr:uid="{00000000-0005-0000-0000-0000E6030000}"/>
    <cellStyle name="%_Amnet-MIC Set of Information January 10 (format mod)_SC_HR" xfId="58851" xr:uid="{00000000-0005-0000-0000-0000E7030000}"/>
    <cellStyle name="%_Amnet-MIC Set of Information January 10 (format mod)_SV" xfId="58852" xr:uid="{00000000-0005-0000-0000-0000E8030000}"/>
    <cellStyle name="%_Amnet-MIC Set of Information January 10 (format mod)_SV corp" xfId="58853" xr:uid="{00000000-0005-0000-0000-0000E9030000}"/>
    <cellStyle name="%_Amnet-MIC Set of Information January 10 (format mod)_SV_1" xfId="58854" xr:uid="{00000000-0005-0000-0000-0000EA030000}"/>
    <cellStyle name="%_Amnet-MIC Set of Information January 10 (format mod)_Tabla D 2009-2011" xfId="58855" xr:uid="{00000000-0005-0000-0000-0000EB030000}"/>
    <cellStyle name="%_Amnet-MIC Set of Information January 10 (format mod)_TV CR" xfId="58856" xr:uid="{00000000-0005-0000-0000-0000EC030000}"/>
    <cellStyle name="%_Amnet-MIC Set of Information January 10 (format mod)_TV CR_Pricing LC" xfId="58857" xr:uid="{00000000-0005-0000-0000-0000ED030000}"/>
    <cellStyle name="%_Amnet-MIC Set of Information January 10 (format mod)_TV CR_S&amp;M" xfId="58858" xr:uid="{00000000-0005-0000-0000-0000EE030000}"/>
    <cellStyle name="%_Amnet-MIC Set of Information January 10 (format mod)_TV CR_SC" xfId="58859" xr:uid="{00000000-0005-0000-0000-0000EF030000}"/>
    <cellStyle name="%_Antiguedad CXC Centroamerica Cable marzo 08" xfId="58860" xr:uid="{00000000-0005-0000-0000-0000F0030000}"/>
    <cellStyle name="%_August Summary by YW" xfId="58861" xr:uid="{00000000-0005-0000-0000-0000F1030000}"/>
    <cellStyle name="%_BBI CR" xfId="58862" xr:uid="{00000000-0005-0000-0000-0000F2030000}"/>
    <cellStyle name="%_BBI CR_Pricing LC" xfId="58863" xr:uid="{00000000-0005-0000-0000-0000F3030000}"/>
    <cellStyle name="%_BBI CR_S&amp;M" xfId="58864" xr:uid="{00000000-0005-0000-0000-0000F4030000}"/>
    <cellStyle name="%_BBI CR_SC" xfId="58865" xr:uid="{00000000-0005-0000-0000-0000F5030000}"/>
    <cellStyle name="%_BOLIVIA Commercial Reporting Pack Oct08" xfId="58866" xr:uid="{00000000-0005-0000-0000-0000F6030000}"/>
    <cellStyle name="%_BOLIVIA Commercial Reporting Pack Oct08 2" xfId="58867" xr:uid="{00000000-0005-0000-0000-0000F7030000}"/>
    <cellStyle name="%_BOLIVIA Commercial Reporting Pack Oct08_Entertainment - Commercial Reporting Pack" xfId="58868" xr:uid="{00000000-0005-0000-0000-0000F8030000}"/>
    <cellStyle name="%_BOLIVIA Commercial Reporting Pack Oct08_Enterteinment - Commercial Reporting Pack" xfId="58869" xr:uid="{00000000-0005-0000-0000-0000F9030000}"/>
    <cellStyle name="%_BOLIVIA Commercial Reporting Pack Oct08_Final Commercial Reporting May 2009" xfId="58870" xr:uid="{00000000-0005-0000-0000-0000FA030000}"/>
    <cellStyle name="%_BOLIVIA Commercial Reporting Pack Oct08_QPPSLC_SRIL_0609" xfId="58871" xr:uid="{00000000-0005-0000-0000-0000FB030000}"/>
    <cellStyle name="%_BOLIVIA Commercial Reporting Pack Oct08_SRIL_QoS_MAR09" xfId="58872" xr:uid="{00000000-0005-0000-0000-0000FC030000}"/>
    <cellStyle name="%_Book2" xfId="146" xr:uid="{00000000-0005-0000-0000-0000FD030000}"/>
    <cellStyle name="%_BS LC" xfId="58873" xr:uid="{00000000-0005-0000-0000-0000FE030000}"/>
    <cellStyle name="%_BS_input" xfId="58874" xr:uid="{00000000-0005-0000-0000-0000FF030000}"/>
    <cellStyle name="%_BUDGET 2010 (BS)DRAFT corp ventas" xfId="58875" xr:uid="{00000000-0005-0000-0000-000000040000}"/>
    <cellStyle name="%_BUDGET 2010 (BS)DRAFT corp ventas 2" xfId="58876" xr:uid="{00000000-0005-0000-0000-000001040000}"/>
    <cellStyle name="%_BUDGET 2010 (BS)DRAFT corp ventas_BBI CR" xfId="58877" xr:uid="{00000000-0005-0000-0000-000002040000}"/>
    <cellStyle name="%_BUDGET 2010 (BS)DRAFT corp ventas_BBI CR_Pricing LC" xfId="58878" xr:uid="{00000000-0005-0000-0000-000003040000}"/>
    <cellStyle name="%_BUDGET 2010 (BS)DRAFT corp ventas_BBI CR_S&amp;M" xfId="58879" xr:uid="{00000000-0005-0000-0000-000004040000}"/>
    <cellStyle name="%_BUDGET 2010 (BS)DRAFT corp ventas_BBI CR_SC" xfId="58880" xr:uid="{00000000-0005-0000-0000-000005040000}"/>
    <cellStyle name="%_BUDGET 2010 (BS)DRAFT corp ventas_BS LC" xfId="58881" xr:uid="{00000000-0005-0000-0000-000006040000}"/>
    <cellStyle name="%_BUDGET 2010 (BS)DRAFT corp ventas_BS_input" xfId="58882" xr:uid="{00000000-0005-0000-0000-000007040000}"/>
    <cellStyle name="%_BUDGET 2010 (BS)DRAFT corp ventas_CAM" xfId="58883" xr:uid="{00000000-0005-0000-0000-000008040000}"/>
    <cellStyle name="%_BUDGET 2010 (BS)DRAFT corp ventas_Direct Costs LC" xfId="58884" xr:uid="{00000000-0005-0000-0000-000009040000}"/>
    <cellStyle name="%_BUDGET 2010 (BS)DRAFT corp ventas_Market" xfId="58885" xr:uid="{00000000-0005-0000-0000-00000A040000}"/>
    <cellStyle name="%_BUDGET 2010 (BS)DRAFT corp ventas_Market_HR" xfId="58886" xr:uid="{00000000-0005-0000-0000-00000B040000}"/>
    <cellStyle name="%_BUDGET 2010 (BS)DRAFT corp ventas_P&amp;L Res" xfId="58887" xr:uid="{00000000-0005-0000-0000-00000C040000}"/>
    <cellStyle name="%_BUDGET 2010 (BS)DRAFT corp ventas_Pricing LC" xfId="58888" xr:uid="{00000000-0005-0000-0000-00000D040000}"/>
    <cellStyle name="%_BUDGET 2010 (BS)DRAFT corp ventas_Pricing LC_HR" xfId="58889" xr:uid="{00000000-0005-0000-0000-00000E040000}"/>
    <cellStyle name="%_BUDGET 2010 (BS)DRAFT corp ventas_Revenues LC" xfId="58890" xr:uid="{00000000-0005-0000-0000-00000F040000}"/>
    <cellStyle name="%_BUDGET 2010 (BS)DRAFT corp ventas_Revenues LC_HR" xfId="58891" xr:uid="{00000000-0005-0000-0000-000010040000}"/>
    <cellStyle name="%_BUDGET 2010 (BS)DRAFT corp ventas_S&amp;M" xfId="58892" xr:uid="{00000000-0005-0000-0000-000011040000}"/>
    <cellStyle name="%_BUDGET 2010 (BS)DRAFT corp ventas_S&amp;M_HR" xfId="58893" xr:uid="{00000000-0005-0000-0000-000012040000}"/>
    <cellStyle name="%_BUDGET 2010 (BS)DRAFT corp ventas_SC" xfId="58894" xr:uid="{00000000-0005-0000-0000-000013040000}"/>
    <cellStyle name="%_BUDGET 2010 (BS)DRAFT corp ventas_SC_HR" xfId="58895" xr:uid="{00000000-0005-0000-0000-000014040000}"/>
    <cellStyle name="%_BUDGET 2010 (BS)DRAFT corp ventas_SV" xfId="58896" xr:uid="{00000000-0005-0000-0000-000015040000}"/>
    <cellStyle name="%_BUDGET 2010 (BS)DRAFT corp ventas_SV corp" xfId="58897" xr:uid="{00000000-0005-0000-0000-000016040000}"/>
    <cellStyle name="%_BUDGET 2010 (BS)DRAFT corp ventas_SV_1" xfId="58898" xr:uid="{00000000-0005-0000-0000-000017040000}"/>
    <cellStyle name="%_BUDGET 2010 (BS)DRAFT corp ventas_Tabla D 2009-2011" xfId="58899" xr:uid="{00000000-0005-0000-0000-000018040000}"/>
    <cellStyle name="%_BUDGET 2010 (BS)DRAFT corp ventas_TV CR" xfId="58900" xr:uid="{00000000-0005-0000-0000-000019040000}"/>
    <cellStyle name="%_BUDGET 2010 (BS)DRAFT corp ventas_TV CR_Pricing LC" xfId="58901" xr:uid="{00000000-0005-0000-0000-00001A040000}"/>
    <cellStyle name="%_BUDGET 2010 (BS)DRAFT corp ventas_TV CR_S&amp;M" xfId="58902" xr:uid="{00000000-0005-0000-0000-00001B040000}"/>
    <cellStyle name="%_BUDGET 2010 (BS)DRAFT corp ventas_TV CR_SC" xfId="58903" xr:uid="{00000000-0005-0000-0000-00001C040000}"/>
    <cellStyle name="%_Budget 2010 v29" xfId="58904" xr:uid="{00000000-0005-0000-0000-00001D040000}"/>
    <cellStyle name="%_Budget 2010 v29_HR" xfId="58905" xr:uid="{00000000-0005-0000-0000-00001E040000}"/>
    <cellStyle name="%_Budget 2010 v29_SV" xfId="58906" xr:uid="{00000000-0005-0000-0000-00001F040000}"/>
    <cellStyle name="%_Budget 2010 v29_SV corp" xfId="58907" xr:uid="{00000000-0005-0000-0000-000020040000}"/>
    <cellStyle name="%_Budget 2010 v29_SV_1" xfId="58908" xr:uid="{00000000-0005-0000-0000-000021040000}"/>
    <cellStyle name="%_Budget 2010 v29_Tabla D 2009-2011" xfId="58909" xr:uid="{00000000-0005-0000-0000-000022040000}"/>
    <cellStyle name="%_Budget Formato AMNET ES PL 2009 (7)" xfId="58910" xr:uid="{00000000-0005-0000-0000-000023040000}"/>
    <cellStyle name="%_Budget Gastos Enero-Dic 2010Vfinal" xfId="58911" xr:uid="{00000000-0005-0000-0000-000024040000}"/>
    <cellStyle name="%_Budget Gastos Enero-Dic 2010Vfinal (2)" xfId="58912" xr:uid="{00000000-0005-0000-0000-000025040000}"/>
    <cellStyle name="%_Budget Gastos Enero-Dic 2010Vfinal (2) 2" xfId="58913" xr:uid="{00000000-0005-0000-0000-000026040000}"/>
    <cellStyle name="%_Budget Gastos Enero-Dic 2010Vfinal (2) 3" xfId="58914" xr:uid="{00000000-0005-0000-0000-000027040000}"/>
    <cellStyle name="%_Budget Gastos Enero-Dic 2010Vfinal 2" xfId="58915" xr:uid="{00000000-0005-0000-0000-000028040000}"/>
    <cellStyle name="%_Budget Gastos Enero-Dic 2010Vfinal 3" xfId="58916" xr:uid="{00000000-0005-0000-0000-000029040000}"/>
    <cellStyle name="%_Budget Total MKT 2010 versión 2" xfId="58917" xr:uid="{00000000-0005-0000-0000-00002A040000}"/>
    <cellStyle name="%_Budget Total MKT 2010 versión 2 2" xfId="58918" xr:uid="{00000000-0005-0000-0000-00002B040000}"/>
    <cellStyle name="%_Budget Total MKT 2010 versión 2 3" xfId="58919" xr:uid="{00000000-0005-0000-0000-00002C040000}"/>
    <cellStyle name="%_CABLE SEGMENT TEMPLATES El Salvadorv1" xfId="58920" xr:uid="{00000000-0005-0000-0000-00002D040000}"/>
    <cellStyle name="%_CABLE SEGMENT TEMPLATES El Salvadorv1 2" xfId="58921" xr:uid="{00000000-0005-0000-0000-00002E040000}"/>
    <cellStyle name="%_CABLE SEGMENT TEMPLATES El Salvadorv1 3" xfId="58922" xr:uid="{00000000-0005-0000-0000-00002F040000}"/>
    <cellStyle name="%_CABLE SEGMENT TEMPLATES El Salvadorv1_Amnet Budget 2010" xfId="58923" xr:uid="{00000000-0005-0000-0000-000030040000}"/>
    <cellStyle name="%_CABLE SEGMENT TEMPLATES El Salvadorv1_Amnet Budget 2010 Reclasf map" xfId="58924" xr:uid="{00000000-0005-0000-0000-000031040000}"/>
    <cellStyle name="%_CABLE SEGMENT TEMPLATES El Salvadorv1_Amnet Budget 2010 Reclasf map (2)" xfId="58925" xr:uid="{00000000-0005-0000-0000-000032040000}"/>
    <cellStyle name="%_CABLE SEGMENT TEMPLATES El Salvadorv1_AMNET ES P&amp;L 2009 y Budget 2010 b v4" xfId="58926" xr:uid="{00000000-0005-0000-0000-000033040000}"/>
    <cellStyle name="%_CABLE SEGMENT TEMPLATES El Salvadorv1_AMNET ES P&amp;L 2009 y Budget 2010 b v4 (conferencia) #2" xfId="58927" xr:uid="{00000000-0005-0000-0000-000034040000}"/>
    <cellStyle name="%_CABLE SEGMENT TEMPLATES El Salvadorv1_AMNET ES P&amp;L 2009 y Budget 2010 b v4 (conferencia) #2_HR" xfId="58928" xr:uid="{00000000-0005-0000-0000-000035040000}"/>
    <cellStyle name="%_CABLE SEGMENT TEMPLATES El Salvadorv1_AMNET ES P&amp;L 2009 y Budget 2010 b v4 (conferencia) #2_SV" xfId="58929" xr:uid="{00000000-0005-0000-0000-000036040000}"/>
    <cellStyle name="%_CABLE SEGMENT TEMPLATES El Salvadorv1_AMNET ES P&amp;L 2009 y Budget 2010 b v4 (conferencia) #2_SV corp" xfId="58930" xr:uid="{00000000-0005-0000-0000-000037040000}"/>
    <cellStyle name="%_CABLE SEGMENT TEMPLATES El Salvadorv1_AMNET ES P&amp;L 2009 y Budget 2010 b v4 (conferencia) #2_SV_1" xfId="58931" xr:uid="{00000000-0005-0000-0000-000038040000}"/>
    <cellStyle name="%_CABLE SEGMENT TEMPLATES El Salvadorv1_AMNET ES P&amp;L 2009 y Budget 2010 b v4 (conferencia) #2_Tabla D 2009-2011" xfId="58932" xr:uid="{00000000-0005-0000-0000-000039040000}"/>
    <cellStyle name="%_CABLE SEGMENT TEMPLATES El Salvadorv1_AMNET ES P&amp;L 2009 y Budget 2010 b v4_HR" xfId="58933" xr:uid="{00000000-0005-0000-0000-00003A040000}"/>
    <cellStyle name="%_CABLE SEGMENT TEMPLATES El Salvadorv1_AMNET ES P&amp;L 2009 y Budget 2010 b v4_SV" xfId="58934" xr:uid="{00000000-0005-0000-0000-00003B040000}"/>
    <cellStyle name="%_CABLE SEGMENT TEMPLATES El Salvadorv1_AMNET ES P&amp;L 2009 y Budget 2010 b v4_SV corp" xfId="58935" xr:uid="{00000000-0005-0000-0000-00003C040000}"/>
    <cellStyle name="%_CABLE SEGMENT TEMPLATES El Salvadorv1_AMNET ES P&amp;L 2009 y Budget 2010 b v4_SV_1" xfId="58936" xr:uid="{00000000-0005-0000-0000-00003D040000}"/>
    <cellStyle name="%_CABLE SEGMENT TEMPLATES El Salvadorv1_AMNET ES P&amp;L 2009 y Budget 2010 b v4_Tabla D 2009-2011" xfId="58937" xr:uid="{00000000-0005-0000-0000-00003E040000}"/>
    <cellStyle name="%_CABLE SEGMENT TEMPLATES El Salvadorv1_Budget 2010 v29" xfId="58938" xr:uid="{00000000-0005-0000-0000-00003F040000}"/>
    <cellStyle name="%_CABLE SEGMENT TEMPLATES El Salvadorv1_Capex strategy Amnet El Salvador 2010" xfId="58939" xr:uid="{00000000-0005-0000-0000-000040040000}"/>
    <cellStyle name="%_CABLE SEGMENT TEMPLATES El Salvadorv1_El Salvador" xfId="58940" xr:uid="{00000000-0005-0000-0000-000041040000}"/>
    <cellStyle name="%_CABLE SEGMENT TEMPLATES El Salvadorv1_El Salvador_CAM v5" xfId="58941" xr:uid="{00000000-0005-0000-0000-000042040000}"/>
    <cellStyle name="%_CABLE SEGMENT TEMPLATES El Salvadorv1_Finanzas Budget AMNET Reporte Sep1709" xfId="58942" xr:uid="{00000000-0005-0000-0000-000043040000}"/>
    <cellStyle name="%_CABLE SEGMENT TEMPLATES El Salvadorv1_Finanzas Budget AMNET Reporte Sep1709_HR" xfId="58943" xr:uid="{00000000-0005-0000-0000-000044040000}"/>
    <cellStyle name="%_CABLE SEGMENT TEMPLATES El Salvadorv1_Finanzas Budget AMNET Reporte Sep1709_SV" xfId="58944" xr:uid="{00000000-0005-0000-0000-000045040000}"/>
    <cellStyle name="%_CABLE SEGMENT TEMPLATES El Salvadorv1_Finanzas Budget AMNET Reporte Sep1709_SV corp" xfId="58945" xr:uid="{00000000-0005-0000-0000-000046040000}"/>
    <cellStyle name="%_CABLE SEGMENT TEMPLATES El Salvadorv1_Finanzas Budget AMNET Reporte Sep1709_SV_1" xfId="58946" xr:uid="{00000000-0005-0000-0000-000047040000}"/>
    <cellStyle name="%_CABLE SEGMENT TEMPLATES El Salvadorv1_Finanzas Budget AMNET Reporte Sep1709_Tabla D 2009-2011" xfId="58947" xr:uid="{00000000-0005-0000-0000-000048040000}"/>
    <cellStyle name="%_CABLE SEGMENT TEMPLATES El Salvadorv1_HR" xfId="58948" xr:uid="{00000000-0005-0000-0000-000049040000}"/>
    <cellStyle name="%_CABLE SEGMENT TEMPLATES El Salvadorv1_NUEVO  HR (3)" xfId="58949" xr:uid="{00000000-0005-0000-0000-00004A040000}"/>
    <cellStyle name="%_CABLE SEGMENT TEMPLATES El Salvadorv1_Savings Plan Amnet 1H-2010" xfId="58950" xr:uid="{00000000-0005-0000-0000-00004B040000}"/>
    <cellStyle name="%_CABLE SEGMENT TEMPLATES El Salvadorv1_Seguridad" xfId="58951" xr:uid="{00000000-0005-0000-0000-00004C040000}"/>
    <cellStyle name="%_CABLE SEGMENT TEMPLATES El Salvadorv1_SV" xfId="58952" xr:uid="{00000000-0005-0000-0000-00004D040000}"/>
    <cellStyle name="%_CABLE SEGMENT TEMPLATES El Salvadorv1_SV corp" xfId="58953" xr:uid="{00000000-0005-0000-0000-00004E040000}"/>
    <cellStyle name="%_CABLE SEGMENT TEMPLATES El Salvadorv1_Tabla D 2009-2011" xfId="58954" xr:uid="{00000000-0005-0000-0000-00004F040000}"/>
    <cellStyle name="%_CAM" xfId="58955" xr:uid="{00000000-0005-0000-0000-000050040000}"/>
    <cellStyle name="%_CAMB Quality prepaid sub may2009 sent" xfId="58956" xr:uid="{00000000-0005-0000-0000-000051040000}"/>
    <cellStyle name="%_CAPEX 2010 OT" xfId="58957" xr:uid="{00000000-0005-0000-0000-000052040000}"/>
    <cellStyle name="%_CAPEX 2010-2014 Additional Information" xfId="58958" xr:uid="{00000000-0005-0000-0000-000053040000}"/>
    <cellStyle name="%_CAPEX 2010-2014 Additional Information_T_-_5Years_Netwrok_Capex_V14(Jun2010)_air" xfId="58959" xr:uid="{00000000-0005-0000-0000-000054040000}"/>
    <cellStyle name="%_CAPEX 2010-2014 Additional Information_T_-_5Years_Netwrok_Capex_V15(Mayo2010)" xfId="58960" xr:uid="{00000000-0005-0000-0000-000055040000}"/>
    <cellStyle name="%_Centrica - Response Bid  fwv1 2003-02-24" xfId="147" xr:uid="{00000000-0005-0000-0000-000056040000}"/>
    <cellStyle name="%_Centrica - Response Bid  fwv2 2003-02-25" xfId="148" xr:uid="{00000000-0005-0000-0000-000057040000}"/>
    <cellStyle name="%_Centrica VPN fw V1" xfId="149" xr:uid="{00000000-0005-0000-0000-000058040000}"/>
    <cellStyle name="%_Churm avoidance 4Q08" xfId="58961" xr:uid="{00000000-0005-0000-0000-000059040000}"/>
    <cellStyle name="%_Churm avoidance 4Q08 2" xfId="58962" xr:uid="{00000000-0005-0000-0000-00005A040000}"/>
    <cellStyle name="%_Churm avoidance 4Q08_BS LC" xfId="58963" xr:uid="{00000000-0005-0000-0000-00005B040000}"/>
    <cellStyle name="%_Churm avoidance 4Q08_BS_input" xfId="58964" xr:uid="{00000000-0005-0000-0000-00005C040000}"/>
    <cellStyle name="%_Churm avoidance 4Q08_CAM" xfId="58965" xr:uid="{00000000-0005-0000-0000-00005D040000}"/>
    <cellStyle name="%_Churm avoidance 4Q08_Direct Costs LC" xfId="58966" xr:uid="{00000000-0005-0000-0000-00005E040000}"/>
    <cellStyle name="%_Churm avoidance 4Q08_Market" xfId="58967" xr:uid="{00000000-0005-0000-0000-00005F040000}"/>
    <cellStyle name="%_Churm avoidance 4Q08_Pricing LC" xfId="58968" xr:uid="{00000000-0005-0000-0000-000060040000}"/>
    <cellStyle name="%_Churm avoidance 4Q08_Revenues LC" xfId="58969" xr:uid="{00000000-0005-0000-0000-000061040000}"/>
    <cellStyle name="%_Churm avoidance 4Q08_S&amp;M" xfId="58970" xr:uid="{00000000-0005-0000-0000-000062040000}"/>
    <cellStyle name="%_Churm avoidance 4Q08_SC" xfId="58971" xr:uid="{00000000-0005-0000-0000-000063040000}"/>
    <cellStyle name="%_Churm avoidance 4Q08_SV" xfId="58972" xr:uid="{00000000-0005-0000-0000-000064040000}"/>
    <cellStyle name="%_Churm avoidance 4Q08_SV corp" xfId="58973" xr:uid="{00000000-0005-0000-0000-000065040000}"/>
    <cellStyle name="%_Churm avoidance 4Q08_Tabla D 2009-2011" xfId="58974" xr:uid="{00000000-0005-0000-0000-000066040000}"/>
    <cellStyle name="%_Churn_Template" xfId="58975" xr:uid="{00000000-0005-0000-0000-000067040000}"/>
    <cellStyle name="%_COLO QualityofSubs-200812" xfId="58976" xr:uid="{00000000-0005-0000-0000-000068040000}"/>
    <cellStyle name="%_COLO_QoS_200905" xfId="58977" xr:uid="{00000000-0005-0000-0000-000069040000}"/>
    <cellStyle name="%_Com Reptng Pack - Interconnect" xfId="58978" xr:uid="{00000000-0005-0000-0000-00006A040000}"/>
    <cellStyle name="%_Com Reptng Pack - Interconnect (2)" xfId="58979" xr:uid="{00000000-0005-0000-0000-00006B040000}"/>
    <cellStyle name="%_Com Reptng Pack - VAS" xfId="58980" xr:uid="{00000000-0005-0000-0000-00006C040000}"/>
    <cellStyle name="%_Commercial Report Pack_Final_ Jan 09-submit02-12-09" xfId="58981" xr:uid="{00000000-0005-0000-0000-00006D040000}"/>
    <cellStyle name="%_Commercial report package_January" xfId="58982" xr:uid="{00000000-0005-0000-0000-00006E040000}"/>
    <cellStyle name="%_Commercial Reporting Pack_Dec 08" xfId="58983" xr:uid="{00000000-0005-0000-0000-00006F040000}"/>
    <cellStyle name="%_Commercial Reporting Pack_Final_ December08" xfId="58984" xr:uid="{00000000-0005-0000-0000-000070040000}"/>
    <cellStyle name="%_Commercial Reporting Pack_Final_ Jan 2009 VAS" xfId="58985" xr:uid="{00000000-0005-0000-0000-000071040000}"/>
    <cellStyle name="%_Commercial Reporting Pack_Final_031108 ONLY VAS" xfId="58986" xr:uid="{00000000-0005-0000-0000-000072040000}"/>
    <cellStyle name="%_Commercial Reporting Pack_Final_120209" xfId="58987" xr:uid="{00000000-0005-0000-0000-000073040000}"/>
    <cellStyle name="%_Commercial Reporting Pack_Final_Int'l Interconnect Dec 08" xfId="58988" xr:uid="{00000000-0005-0000-0000-000074040000}"/>
    <cellStyle name="%_Commercial Reporting Pack_Final_Int'l Interconnect Jan 09" xfId="58989" xr:uid="{00000000-0005-0000-0000-000075040000}"/>
    <cellStyle name="%_Commercial Reporting Pack_Nov 08" xfId="58990" xr:uid="{00000000-0005-0000-0000-000076040000}"/>
    <cellStyle name="%_Commercial_Reporting_Pack_Final_291008 QP" xfId="58991" xr:uid="{00000000-0005-0000-0000-000077040000}"/>
    <cellStyle name="%_Commercial_Reporting_Pack_Final_291008 QP 2" xfId="58992" xr:uid="{00000000-0005-0000-0000-000078040000}"/>
    <cellStyle name="%_Commercial_Reporting_Pack_Final_291008 QP_Entertainment - Commercial Reporting Pack" xfId="58993" xr:uid="{00000000-0005-0000-0000-000079040000}"/>
    <cellStyle name="%_Commercial_Reporting_Pack_Final_291008 QP_Enterteinment - Commercial Reporting Pack" xfId="58994" xr:uid="{00000000-0005-0000-0000-00007A040000}"/>
    <cellStyle name="%_Commercial_Reporting_Pack_Final_291008 QP_Final Commercial Reporting May 2009" xfId="58995" xr:uid="{00000000-0005-0000-0000-00007B040000}"/>
    <cellStyle name="%_Commercial_Reporting_Pack_Final_291008 QP_QPPSLC_SRIL_0609" xfId="58996" xr:uid="{00000000-0005-0000-0000-00007C040000}"/>
    <cellStyle name="%_Commercial_Reporting_Pack_Final_291008 QP_SRIL_QoS_MAR09" xfId="58997" xr:uid="{00000000-0005-0000-0000-00007D040000}"/>
    <cellStyle name="%_Connection Kit_Sales &amp; Dist" xfId="58998" xr:uid="{00000000-0005-0000-0000-00007E040000}"/>
    <cellStyle name="%_Copia de Summary Jan 10 (Final)" xfId="58999" xr:uid="{00000000-0005-0000-0000-00007F040000}"/>
    <cellStyle name="%_Copia de Summary Jan 10 (Final) 2" xfId="59000" xr:uid="{00000000-0005-0000-0000-000080040000}"/>
    <cellStyle name="%_Copia de Summary Jan 10 (Final)_BS LC" xfId="59001" xr:uid="{00000000-0005-0000-0000-000081040000}"/>
    <cellStyle name="%_Copia de Summary Jan 10 (Final)_BS_input" xfId="59002" xr:uid="{00000000-0005-0000-0000-000082040000}"/>
    <cellStyle name="%_Copia de Summary Jan 10 (Final)_CAM" xfId="59003" xr:uid="{00000000-0005-0000-0000-000083040000}"/>
    <cellStyle name="%_Copia de Summary Jan 10 (Final)_Direct Costs LC" xfId="59004" xr:uid="{00000000-0005-0000-0000-000084040000}"/>
    <cellStyle name="%_Copia de Summary Jan 10 (Final)_Market" xfId="59005" xr:uid="{00000000-0005-0000-0000-000085040000}"/>
    <cellStyle name="%_Copia de Summary Jan 10 (Final)_Pricing LC" xfId="59006" xr:uid="{00000000-0005-0000-0000-000086040000}"/>
    <cellStyle name="%_Copia de Summary Jan 10 (Final)_S&amp;M" xfId="59007" xr:uid="{00000000-0005-0000-0000-000087040000}"/>
    <cellStyle name="%_Copia de Summary Jan 10 (Final)_SC" xfId="59008" xr:uid="{00000000-0005-0000-0000-000088040000}"/>
    <cellStyle name="%_Copia de Summary Jan 10 (Final)_SV" xfId="59009" xr:uid="{00000000-0005-0000-0000-000089040000}"/>
    <cellStyle name="%_Copia de Summary Jan 10 (Final)_SV corp" xfId="59010" xr:uid="{00000000-0005-0000-0000-00008A040000}"/>
    <cellStyle name="%_Copia de Summary Jan 10 (Final)_Tabla D 2009-2011" xfId="59011" xr:uid="{00000000-0005-0000-0000-00008B040000}"/>
    <cellStyle name="%_Copy of Cash Forecast at 23 Oct updated 26 Oct" xfId="150" xr:uid="{00000000-0005-0000-0000-00008C040000}"/>
    <cellStyle name="%_Copy of colores tigo" xfId="59012" xr:uid="{00000000-0005-0000-0000-00008D040000}"/>
    <cellStyle name="%_Copy of colores tigo 2" xfId="59013" xr:uid="{00000000-0005-0000-0000-00008E040000}"/>
    <cellStyle name="%_Copy of colores tigo_BS LC" xfId="59014" xr:uid="{00000000-0005-0000-0000-00008F040000}"/>
    <cellStyle name="%_Copy of colores tigo_BS_input" xfId="59015" xr:uid="{00000000-0005-0000-0000-000090040000}"/>
    <cellStyle name="%_Copy of colores tigo_CAM" xfId="59016" xr:uid="{00000000-0005-0000-0000-000091040000}"/>
    <cellStyle name="%_Copy of colores tigo_Direct Costs LC" xfId="59017" xr:uid="{00000000-0005-0000-0000-000092040000}"/>
    <cellStyle name="%_Copy of colores tigo_Market" xfId="59018" xr:uid="{00000000-0005-0000-0000-000093040000}"/>
    <cellStyle name="%_Copy of colores tigo_Pricing LC" xfId="59019" xr:uid="{00000000-0005-0000-0000-000094040000}"/>
    <cellStyle name="%_Copy of colores tigo_S&amp;M" xfId="59020" xr:uid="{00000000-0005-0000-0000-000095040000}"/>
    <cellStyle name="%_Copy of colores tigo_SC" xfId="59021" xr:uid="{00000000-0005-0000-0000-000096040000}"/>
    <cellStyle name="%_Copy of colores tigo_SV" xfId="59022" xr:uid="{00000000-0005-0000-0000-000097040000}"/>
    <cellStyle name="%_Copy of colores tigo_SV corp" xfId="59023" xr:uid="{00000000-0005-0000-0000-000098040000}"/>
    <cellStyle name="%_Copy of colores tigo_Tabla D 2009-2011" xfId="59024" xr:uid="{00000000-0005-0000-0000-000099040000}"/>
    <cellStyle name="%_Copy of HOND_LC_MAY09 v1" xfId="59025" xr:uid="{00000000-0005-0000-0000-00009A040000}"/>
    <cellStyle name="%_Copy of Price template" xfId="59026" xr:uid="{00000000-0005-0000-0000-00009B040000}"/>
    <cellStyle name="%_corrected QPPS by mahesh" xfId="59027" xr:uid="{00000000-0005-0000-0000-00009C040000}"/>
    <cellStyle name="%_CRP" xfId="59028" xr:uid="{00000000-0005-0000-0000-00009D040000}"/>
    <cellStyle name="%_CWI with Phased BS HC Final (inc Dhiraagu)" xfId="151" xr:uid="{00000000-0005-0000-0000-00009E040000}"/>
    <cellStyle name="%_CWI with Phased BS HC Final 14 Dec" xfId="152" xr:uid="{00000000-0005-0000-0000-00009F040000}"/>
    <cellStyle name="%_DATA SEGMENT TEMPLATES El SalvadorV1" xfId="59029" xr:uid="{00000000-0005-0000-0000-0000A0040000}"/>
    <cellStyle name="%_DATA SEGMENT TEMPLATES El SalvadorV1 2" xfId="59030" xr:uid="{00000000-0005-0000-0000-0000A1040000}"/>
    <cellStyle name="%_DATA SEGMENT TEMPLATES El SalvadorV1 3" xfId="59031" xr:uid="{00000000-0005-0000-0000-0000A2040000}"/>
    <cellStyle name="%_DATA SEGMENT TEMPLATES El SalvadorV1_Amnet Budget 2010" xfId="59032" xr:uid="{00000000-0005-0000-0000-0000A3040000}"/>
    <cellStyle name="%_DATA SEGMENT TEMPLATES El SalvadorV1_Amnet Budget 2010 Reclasf map" xfId="59033" xr:uid="{00000000-0005-0000-0000-0000A4040000}"/>
    <cellStyle name="%_DATA SEGMENT TEMPLATES El SalvadorV1_Amnet Budget 2010 Reclasf map (2)" xfId="59034" xr:uid="{00000000-0005-0000-0000-0000A5040000}"/>
    <cellStyle name="%_DATA SEGMENT TEMPLATES El SalvadorV1_AMNET ES P&amp;L 2009 y Budget 2010 b v4" xfId="59035" xr:uid="{00000000-0005-0000-0000-0000A6040000}"/>
    <cellStyle name="%_DATA SEGMENT TEMPLATES El SalvadorV1_AMNET ES P&amp;L 2009 y Budget 2010 b v4 (conferencia) #2" xfId="59036" xr:uid="{00000000-0005-0000-0000-0000A7040000}"/>
    <cellStyle name="%_DATA SEGMENT TEMPLATES El SalvadorV1_AMNET ES P&amp;L 2009 y Budget 2010 b v4 (conferencia) #2_HR" xfId="59037" xr:uid="{00000000-0005-0000-0000-0000A8040000}"/>
    <cellStyle name="%_DATA SEGMENT TEMPLATES El SalvadorV1_AMNET ES P&amp;L 2009 y Budget 2010 b v4 (conferencia) #2_SV" xfId="59038" xr:uid="{00000000-0005-0000-0000-0000A9040000}"/>
    <cellStyle name="%_DATA SEGMENT TEMPLATES El SalvadorV1_AMNET ES P&amp;L 2009 y Budget 2010 b v4 (conferencia) #2_SV corp" xfId="59039" xr:uid="{00000000-0005-0000-0000-0000AA040000}"/>
    <cellStyle name="%_DATA SEGMENT TEMPLATES El SalvadorV1_AMNET ES P&amp;L 2009 y Budget 2010 b v4 (conferencia) #2_SV_1" xfId="59040" xr:uid="{00000000-0005-0000-0000-0000AB040000}"/>
    <cellStyle name="%_DATA SEGMENT TEMPLATES El SalvadorV1_AMNET ES P&amp;L 2009 y Budget 2010 b v4 (conferencia) #2_Tabla D 2009-2011" xfId="59041" xr:uid="{00000000-0005-0000-0000-0000AC040000}"/>
    <cellStyle name="%_DATA SEGMENT TEMPLATES El SalvadorV1_AMNET ES P&amp;L 2009 y Budget 2010 b v4_HR" xfId="59042" xr:uid="{00000000-0005-0000-0000-0000AD040000}"/>
    <cellStyle name="%_DATA SEGMENT TEMPLATES El SalvadorV1_AMNET ES P&amp;L 2009 y Budget 2010 b v4_SV" xfId="59043" xr:uid="{00000000-0005-0000-0000-0000AE040000}"/>
    <cellStyle name="%_DATA SEGMENT TEMPLATES El SalvadorV1_AMNET ES P&amp;L 2009 y Budget 2010 b v4_SV corp" xfId="59044" xr:uid="{00000000-0005-0000-0000-0000AF040000}"/>
    <cellStyle name="%_DATA SEGMENT TEMPLATES El SalvadorV1_AMNET ES P&amp;L 2009 y Budget 2010 b v4_SV_1" xfId="59045" xr:uid="{00000000-0005-0000-0000-0000B0040000}"/>
    <cellStyle name="%_DATA SEGMENT TEMPLATES El SalvadorV1_AMNET ES P&amp;L 2009 y Budget 2010 b v4_Tabla D 2009-2011" xfId="59046" xr:uid="{00000000-0005-0000-0000-0000B1040000}"/>
    <cellStyle name="%_DATA SEGMENT TEMPLATES El SalvadorV1_Budget 2010 v29" xfId="59047" xr:uid="{00000000-0005-0000-0000-0000B2040000}"/>
    <cellStyle name="%_DATA SEGMENT TEMPLATES El SalvadorV1_Capex strategy Amnet El Salvador 2010" xfId="59048" xr:uid="{00000000-0005-0000-0000-0000B3040000}"/>
    <cellStyle name="%_DATA SEGMENT TEMPLATES El SalvadorV1_El Salvador" xfId="59049" xr:uid="{00000000-0005-0000-0000-0000B4040000}"/>
    <cellStyle name="%_DATA SEGMENT TEMPLATES El SalvadorV1_El Salvador_CAM v5" xfId="59050" xr:uid="{00000000-0005-0000-0000-0000B5040000}"/>
    <cellStyle name="%_DATA SEGMENT TEMPLATES El SalvadorV1_Finanzas Budget AMNET Reporte Sep1709" xfId="59051" xr:uid="{00000000-0005-0000-0000-0000B6040000}"/>
    <cellStyle name="%_DATA SEGMENT TEMPLATES El SalvadorV1_Finanzas Budget AMNET Reporte Sep1709_HR" xfId="59052" xr:uid="{00000000-0005-0000-0000-0000B7040000}"/>
    <cellStyle name="%_DATA SEGMENT TEMPLATES El SalvadorV1_Finanzas Budget AMNET Reporte Sep1709_SV" xfId="59053" xr:uid="{00000000-0005-0000-0000-0000B8040000}"/>
    <cellStyle name="%_DATA SEGMENT TEMPLATES El SalvadorV1_Finanzas Budget AMNET Reporte Sep1709_SV corp" xfId="59054" xr:uid="{00000000-0005-0000-0000-0000B9040000}"/>
    <cellStyle name="%_DATA SEGMENT TEMPLATES El SalvadorV1_Finanzas Budget AMNET Reporte Sep1709_SV_1" xfId="59055" xr:uid="{00000000-0005-0000-0000-0000BA040000}"/>
    <cellStyle name="%_DATA SEGMENT TEMPLATES El SalvadorV1_Finanzas Budget AMNET Reporte Sep1709_Tabla D 2009-2011" xfId="59056" xr:uid="{00000000-0005-0000-0000-0000BB040000}"/>
    <cellStyle name="%_DATA SEGMENT TEMPLATES El SalvadorV1_HR" xfId="59057" xr:uid="{00000000-0005-0000-0000-0000BC040000}"/>
    <cellStyle name="%_DATA SEGMENT TEMPLATES El SalvadorV1_NUEVO  HR (3)" xfId="59058" xr:uid="{00000000-0005-0000-0000-0000BD040000}"/>
    <cellStyle name="%_DATA SEGMENT TEMPLATES El SalvadorV1_Savings Plan Amnet 1H-2010" xfId="59059" xr:uid="{00000000-0005-0000-0000-0000BE040000}"/>
    <cellStyle name="%_DATA SEGMENT TEMPLATES El SalvadorV1_Seguridad" xfId="59060" xr:uid="{00000000-0005-0000-0000-0000BF040000}"/>
    <cellStyle name="%_DATA SEGMENT TEMPLATES El SalvadorV1_SV" xfId="59061" xr:uid="{00000000-0005-0000-0000-0000C0040000}"/>
    <cellStyle name="%_DATA SEGMENT TEMPLATES El SalvadorV1_SV corp" xfId="59062" xr:uid="{00000000-0005-0000-0000-0000C1040000}"/>
    <cellStyle name="%_DATA SEGMENT TEMPLATES El SalvadorV1_Tabla D 2009-2011" xfId="59063" xr:uid="{00000000-0005-0000-0000-0000C2040000}"/>
    <cellStyle name="%_Data Source PPT-Feb (2)" xfId="59064" xr:uid="{00000000-0005-0000-0000-0000C3040000}"/>
    <cellStyle name="%_Data Source PPT-Feb (2) 2" xfId="59065" xr:uid="{00000000-0005-0000-0000-0000C4040000}"/>
    <cellStyle name="%_Data Source PPT-Feb (2)_BS LC" xfId="59066" xr:uid="{00000000-0005-0000-0000-0000C5040000}"/>
    <cellStyle name="%_Data Source PPT-Feb (2)_BS_input" xfId="59067" xr:uid="{00000000-0005-0000-0000-0000C6040000}"/>
    <cellStyle name="%_Data Source PPT-Feb (2)_CAM" xfId="59068" xr:uid="{00000000-0005-0000-0000-0000C7040000}"/>
    <cellStyle name="%_Data Source PPT-Feb (2)_Direct Costs LC" xfId="59069" xr:uid="{00000000-0005-0000-0000-0000C8040000}"/>
    <cellStyle name="%_Data Source PPT-Feb (2)_Market" xfId="59070" xr:uid="{00000000-0005-0000-0000-0000C9040000}"/>
    <cellStyle name="%_Data Source PPT-Feb (2)_Pricing LC" xfId="59071" xr:uid="{00000000-0005-0000-0000-0000CA040000}"/>
    <cellStyle name="%_Data Source PPT-Feb (2)_S&amp;M" xfId="59072" xr:uid="{00000000-0005-0000-0000-0000CB040000}"/>
    <cellStyle name="%_Data Source PPT-Feb (2)_SC" xfId="59073" xr:uid="{00000000-0005-0000-0000-0000CC040000}"/>
    <cellStyle name="%_Data Source PPT-Feb (2)_SV" xfId="59074" xr:uid="{00000000-0005-0000-0000-0000CD040000}"/>
    <cellStyle name="%_Data Source PPT-Feb (2)_SV corp" xfId="59075" xr:uid="{00000000-0005-0000-0000-0000CE040000}"/>
    <cellStyle name="%_Data Source PPT-Feb (2)_Tabla D 2009-2011" xfId="59076" xr:uid="{00000000-0005-0000-0000-0000CF040000}"/>
    <cellStyle name="%_DetailedPricing" xfId="59077" xr:uid="{00000000-0005-0000-0000-0000D0040000}"/>
    <cellStyle name="%_Detalle SV" xfId="59078" xr:uid="{00000000-0005-0000-0000-0000D1040000}"/>
    <cellStyle name="%_Direct Costs LC" xfId="59079" xr:uid="{00000000-0005-0000-0000-0000D2040000}"/>
    <cellStyle name="%_ES Suscriptores v3" xfId="59080" xr:uid="{00000000-0005-0000-0000-0000D3040000}"/>
    <cellStyle name="%_ES Suscriptores v3 (2)" xfId="59081" xr:uid="{00000000-0005-0000-0000-0000D4040000}"/>
    <cellStyle name="%_ES Suscriptores v3 (2)_Amnet Budget 2010" xfId="59082" xr:uid="{00000000-0005-0000-0000-0000D5040000}"/>
    <cellStyle name="%_ES Suscriptores v3 (2)_Amnet Budget 2010 Reclasf map" xfId="59083" xr:uid="{00000000-0005-0000-0000-0000D6040000}"/>
    <cellStyle name="%_ES Suscriptores v3 (2)_Amnet Budget 2010 Reclasf map (2)" xfId="59084" xr:uid="{00000000-0005-0000-0000-0000D7040000}"/>
    <cellStyle name="%_ES Suscriptores v3 (2)_CAM v5" xfId="59085" xr:uid="{00000000-0005-0000-0000-0000D8040000}"/>
    <cellStyle name="%_ES Suscriptores v3 (2)_HR" xfId="59086" xr:uid="{00000000-0005-0000-0000-0000D9040000}"/>
    <cellStyle name="%_ES Suscriptores v3 (2)_Savings Plan Amnet 1H-2010" xfId="59087" xr:uid="{00000000-0005-0000-0000-0000DA040000}"/>
    <cellStyle name="%_ES Suscriptores v3 (2)_SV" xfId="59088" xr:uid="{00000000-0005-0000-0000-0000DB040000}"/>
    <cellStyle name="%_ES Suscriptores v3 (2)_SV corp" xfId="59089" xr:uid="{00000000-0005-0000-0000-0000DC040000}"/>
    <cellStyle name="%_ES Suscriptores v3 (2)_Tabla D 2009-2011" xfId="59090" xr:uid="{00000000-0005-0000-0000-0000DD040000}"/>
    <cellStyle name="%_ES Suscriptores v3 2" xfId="59091" xr:uid="{00000000-0005-0000-0000-0000DE040000}"/>
    <cellStyle name="%_ES Suscriptores v3_BS LC" xfId="59092" xr:uid="{00000000-0005-0000-0000-0000DF040000}"/>
    <cellStyle name="%_ES Suscriptores v3_BS_input" xfId="59093" xr:uid="{00000000-0005-0000-0000-0000E0040000}"/>
    <cellStyle name="%_ES Suscriptores v3_CAM" xfId="59094" xr:uid="{00000000-0005-0000-0000-0000E1040000}"/>
    <cellStyle name="%_ES Suscriptores v3_Direct Costs LC" xfId="59095" xr:uid="{00000000-0005-0000-0000-0000E2040000}"/>
    <cellStyle name="%_ES Suscriptores v3_Market" xfId="59096" xr:uid="{00000000-0005-0000-0000-0000E3040000}"/>
    <cellStyle name="%_ES Suscriptores v3_Pricing LC" xfId="59097" xr:uid="{00000000-0005-0000-0000-0000E4040000}"/>
    <cellStyle name="%_ES Suscriptores v3_Revenues LC" xfId="59098" xr:uid="{00000000-0005-0000-0000-0000E5040000}"/>
    <cellStyle name="%_ES Suscriptores v3_S&amp;M" xfId="59099" xr:uid="{00000000-0005-0000-0000-0000E6040000}"/>
    <cellStyle name="%_ES Suscriptores v3_SC" xfId="59100" xr:uid="{00000000-0005-0000-0000-0000E7040000}"/>
    <cellStyle name="%_ES Suscriptores v3_summary_capex 2010 22 sept 09 v5" xfId="59101" xr:uid="{00000000-0005-0000-0000-0000E8040000}"/>
    <cellStyle name="%_ES Suscriptores v3_SV" xfId="59102" xr:uid="{00000000-0005-0000-0000-0000E9040000}"/>
    <cellStyle name="%_ES Suscriptores v3_SV corp" xfId="59103" xr:uid="{00000000-0005-0000-0000-0000EA040000}"/>
    <cellStyle name="%_ES Suscriptores v3_Tabla D 2009-2011" xfId="59104" xr:uid="{00000000-0005-0000-0000-0000EB040000}"/>
    <cellStyle name="%_ES Suscriptores v5" xfId="59105" xr:uid="{00000000-0005-0000-0000-0000EC040000}"/>
    <cellStyle name="%_ES Suscriptores v5 (2)" xfId="59106" xr:uid="{00000000-0005-0000-0000-0000ED040000}"/>
    <cellStyle name="%_ES Suscriptores v5 (2)_HR" xfId="59107" xr:uid="{00000000-0005-0000-0000-0000EE040000}"/>
    <cellStyle name="%_ES Suscriptores v5 (3)" xfId="59108" xr:uid="{00000000-0005-0000-0000-0000EF040000}"/>
    <cellStyle name="%_ES Suscriptores v5 (3)_HR" xfId="59109" xr:uid="{00000000-0005-0000-0000-0000F0040000}"/>
    <cellStyle name="%_ES Suscriptores v5 (3)_Pricing LC" xfId="59110" xr:uid="{00000000-0005-0000-0000-0000F1040000}"/>
    <cellStyle name="%_ES Suscriptores v5 (3)_SV" xfId="59111" xr:uid="{00000000-0005-0000-0000-0000F2040000}"/>
    <cellStyle name="%_ES Suscriptores v5 (3)_SV corp" xfId="59112" xr:uid="{00000000-0005-0000-0000-0000F3040000}"/>
    <cellStyle name="%_ES Suscriptores v5 (3)_SV_1" xfId="59113" xr:uid="{00000000-0005-0000-0000-0000F4040000}"/>
    <cellStyle name="%_ES Suscriptores v5 (3)_Tabla D 2009-2011" xfId="59114" xr:uid="{00000000-0005-0000-0000-0000F5040000}"/>
    <cellStyle name="%_ES Suscriptores v5_HR" xfId="59115" xr:uid="{00000000-0005-0000-0000-0000F6040000}"/>
    <cellStyle name="%_ES Suscriptores v5_SV" xfId="59116" xr:uid="{00000000-0005-0000-0000-0000F7040000}"/>
    <cellStyle name="%_ES Suscriptores v5_SV corp" xfId="59117" xr:uid="{00000000-0005-0000-0000-0000F8040000}"/>
    <cellStyle name="%_ES Suscriptores v5_SV_1" xfId="59118" xr:uid="{00000000-0005-0000-0000-0000F9040000}"/>
    <cellStyle name="%_ES Suscriptores v5_Tabla D 2009-2011" xfId="59119" xr:uid="{00000000-0005-0000-0000-0000FA040000}"/>
    <cellStyle name="%_ES YTG December 09" xfId="59120" xr:uid="{00000000-0005-0000-0000-0000FB040000}"/>
    <cellStyle name="%_Executive Summary 10 (11-10-10) " xfId="59121" xr:uid="{00000000-0005-0000-0000-0000FC040000}"/>
    <cellStyle name="%_Executive Summary 10 (15-07-10)" xfId="59122" xr:uid="{00000000-0005-0000-0000-0000FD040000}"/>
    <cellStyle name="%_Executive Summary 10 (15-07-10)_Pricing LC" xfId="59123" xr:uid="{00000000-0005-0000-0000-0000FE040000}"/>
    <cellStyle name="%_Executive Summary 10 (15-07-10)_S&amp;M" xfId="59124" xr:uid="{00000000-0005-0000-0000-0000FF040000}"/>
    <cellStyle name="%_Executive Summary 10 (15-07-10)_SC" xfId="59125" xr:uid="{00000000-0005-0000-0000-000000050000}"/>
    <cellStyle name="%_Executive Summary 10 (18-10-10)" xfId="59126" xr:uid="{00000000-0005-0000-0000-000001050000}"/>
    <cellStyle name="%_Extract_Half Year Post Swan_181209_v8" xfId="153" xr:uid="{00000000-0005-0000-0000-000002050000}"/>
    <cellStyle name="%_Feuil1" xfId="59127" xr:uid="{00000000-0005-0000-0000-000003050000}"/>
    <cellStyle name="%_Finanzas Budget AMNET Reporte Sep1709" xfId="59128" xr:uid="{00000000-0005-0000-0000-000004050000}"/>
    <cellStyle name="%_FORECAST_SUMMARY" xfId="154" xr:uid="{00000000-0005-0000-0000-000005050000}"/>
    <cellStyle name="%_Formato BUDGET 2010 (BS)corp" xfId="59129" xr:uid="{00000000-0005-0000-0000-000006050000}"/>
    <cellStyle name="%_Formato BUDGET 2010 (BS)corp_Amnet Budget 2010" xfId="59130" xr:uid="{00000000-0005-0000-0000-000007050000}"/>
    <cellStyle name="%_Formato BUDGET 2010 (BS)corp_Amnet Budget 2010 Reclasf map" xfId="59131" xr:uid="{00000000-0005-0000-0000-000008050000}"/>
    <cellStyle name="%_Formato BUDGET 2010 (BS)corp_Amnet Budget 2010 Reclasf map (2)" xfId="59132" xr:uid="{00000000-0005-0000-0000-000009050000}"/>
    <cellStyle name="%_Formato BUDGET 2010 (BS)corp_CAM v5" xfId="59133" xr:uid="{00000000-0005-0000-0000-00000A050000}"/>
    <cellStyle name="%_Formato BUDGET 2010 (BS)corp_HR" xfId="59134" xr:uid="{00000000-0005-0000-0000-00000B050000}"/>
    <cellStyle name="%_Formato BUDGET 2010 (BS)corp_Savings Plan Amnet 1H-2010" xfId="59135" xr:uid="{00000000-0005-0000-0000-00000C050000}"/>
    <cellStyle name="%_Formato BUDGET 2010 (BS)corp_SV" xfId="59136" xr:uid="{00000000-0005-0000-0000-00000D050000}"/>
    <cellStyle name="%_Formato BUDGET 2010 (BS)corp_SV corp" xfId="59137" xr:uid="{00000000-0005-0000-0000-00000E050000}"/>
    <cellStyle name="%_Formato BUDGET 2010 (BS)corp_Tabla D 2009-2011" xfId="59138" xr:uid="{00000000-0005-0000-0000-00000F050000}"/>
    <cellStyle name="%_FX contracts" xfId="106" xr:uid="{00000000-0005-0000-0000-000010050000}"/>
    <cellStyle name="%_Gastos x Depto" xfId="59139" xr:uid="{00000000-0005-0000-0000-000011050000}"/>
    <cellStyle name="%_Gastos x Depto 2" xfId="59140" xr:uid="{00000000-0005-0000-0000-000012050000}"/>
    <cellStyle name="%_Gastos x Depto 3" xfId="59141" xr:uid="{00000000-0005-0000-0000-000013050000}"/>
    <cellStyle name="%_Highlights April 2009" xfId="59142" xr:uid="{00000000-0005-0000-0000-000014050000}"/>
    <cellStyle name="%_HOND_2009 Phone Subsidies.DEC08" xfId="59143" xr:uid="{00000000-0005-0000-0000-000015050000}"/>
    <cellStyle name="%_HOND_2009 Phone Subsidies.DEC08 2" xfId="59144" xr:uid="{00000000-0005-0000-0000-000016050000}"/>
    <cellStyle name="%_HOND_2009 Phone Subsidies.DEC08_Entertainment - Commercial Reporting Pack" xfId="59145" xr:uid="{00000000-0005-0000-0000-000017050000}"/>
    <cellStyle name="%_HOND_2009 Phone Subsidies.DEC08_Enterteinment - Commercial Reporting Pack" xfId="59146" xr:uid="{00000000-0005-0000-0000-000018050000}"/>
    <cellStyle name="%_HOND_2009 Phone Subsidies.DEC08_Final Commercial Reporting May 2009" xfId="59147" xr:uid="{00000000-0005-0000-0000-000019050000}"/>
    <cellStyle name="%_HOND_2009 Phone Subsidies.DEC08_QPPSLC_SRIL_0609" xfId="59148" xr:uid="{00000000-0005-0000-0000-00001A050000}"/>
    <cellStyle name="%_HOND_2009 Phone Subsidies.DEC08_SRIL_QoS_MAR09" xfId="59149" xr:uid="{00000000-0005-0000-0000-00001B050000}"/>
    <cellStyle name="%_Honduras" xfId="59150" xr:uid="{00000000-0005-0000-0000-00001C050000}"/>
    <cellStyle name="%_Honduras_CAM v5" xfId="59151" xr:uid="{00000000-0005-0000-0000-00001D050000}"/>
    <cellStyle name="%_Int'l Interconnect" xfId="59152" xr:uid="{00000000-0005-0000-0000-00001E050000}"/>
    <cellStyle name="%_KPI's Corporativo ES JULIO 2009" xfId="59153" xr:uid="{00000000-0005-0000-0000-00001F050000}"/>
    <cellStyle name="%_KPI's Corporativo ES JULIO 2009 2" xfId="59154" xr:uid="{00000000-0005-0000-0000-000020050000}"/>
    <cellStyle name="%_KPI's Corporativo ES JULIO 2009 3" xfId="59155" xr:uid="{00000000-0005-0000-0000-000021050000}"/>
    <cellStyle name="%_KPI's Corporativo ES JULIO 2009_BS LC" xfId="59156" xr:uid="{00000000-0005-0000-0000-000022050000}"/>
    <cellStyle name="%_KPI's Corporativo ES JULIO 2009_BS_input" xfId="59157" xr:uid="{00000000-0005-0000-0000-000023050000}"/>
    <cellStyle name="%_KPI's Corporativo ES JULIO 2009_CAM" xfId="59158" xr:uid="{00000000-0005-0000-0000-000024050000}"/>
    <cellStyle name="%_KPI's Corporativo ES JULIO 2009_Direct Costs LC" xfId="59159" xr:uid="{00000000-0005-0000-0000-000025050000}"/>
    <cellStyle name="%_KPI's Corporativo ES JULIO 2009_Market" xfId="59160" xr:uid="{00000000-0005-0000-0000-000026050000}"/>
    <cellStyle name="%_KPI's Corporativo ES JULIO 2009_Pricing LC" xfId="59161" xr:uid="{00000000-0005-0000-0000-000027050000}"/>
    <cellStyle name="%_KPI's Corporativo ES JULIO 2009_Revenues LC" xfId="59162" xr:uid="{00000000-0005-0000-0000-000028050000}"/>
    <cellStyle name="%_KPI's Corporativo ES JULIO 2009_S&amp;M" xfId="59163" xr:uid="{00000000-0005-0000-0000-000029050000}"/>
    <cellStyle name="%_KPI's Corporativo ES JULIO 2009_SC" xfId="59164" xr:uid="{00000000-0005-0000-0000-00002A050000}"/>
    <cellStyle name="%_KPI's Corporativo ES JULIO 2009_SV" xfId="59165" xr:uid="{00000000-0005-0000-0000-00002B050000}"/>
    <cellStyle name="%_KPI's Corporativo ES JULIO 2009_SV corp" xfId="59166" xr:uid="{00000000-0005-0000-0000-00002C050000}"/>
    <cellStyle name="%_KPI's Corporativo ES JULIO 2009_Tabla D 2009-2011" xfId="59167" xr:uid="{00000000-0005-0000-0000-00002D050000}"/>
    <cellStyle name="%_LA T-Internet Bandwidth Projection Template 20100512 v1" xfId="59168" xr:uid="{00000000-0005-0000-0000-00002E050000}"/>
    <cellStyle name="%_Laura" xfId="59169" xr:uid="{00000000-0005-0000-0000-00002F050000}"/>
    <cellStyle name="%_Libro2" xfId="59170" xr:uid="{00000000-0005-0000-0000-000030050000}"/>
    <cellStyle name="%_Market" xfId="59171" xr:uid="{00000000-0005-0000-0000-000031050000}"/>
    <cellStyle name="%_Market_HR" xfId="59172" xr:uid="{00000000-0005-0000-0000-000032050000}"/>
    <cellStyle name="%_MB PAIS_Dic-Ene ENVIADO_TRACKING" xfId="59173" xr:uid="{00000000-0005-0000-0000-000033050000}"/>
    <cellStyle name="%_MIC_Lao_CUSTOMER OP Templates_2008_V12" xfId="59174" xr:uid="{00000000-0005-0000-0000-000034050000}"/>
    <cellStyle name="%_MIC_Lao_CUSTOMER OP Templates_2009_V01" xfId="59175" xr:uid="{00000000-0005-0000-0000-000035050000}"/>
    <cellStyle name="%_Monthly Activity Report Amnet CAM" xfId="59176" xr:uid="{00000000-0005-0000-0000-000036050000}"/>
    <cellStyle name="%_Monthly Activity Report Amnet CAM (Adjusted)" xfId="59177" xr:uid="{00000000-0005-0000-0000-000037050000}"/>
    <cellStyle name="%_Monthly Activity Report Amnet CAM (Adjusted) 2" xfId="59178" xr:uid="{00000000-0005-0000-0000-000038050000}"/>
    <cellStyle name="%_Monthly Activity Report Amnet CAM (Adjusted)_BS LC" xfId="59179" xr:uid="{00000000-0005-0000-0000-000039050000}"/>
    <cellStyle name="%_Monthly Activity Report Amnet CAM (Adjusted)_BS_input" xfId="59180" xr:uid="{00000000-0005-0000-0000-00003A050000}"/>
    <cellStyle name="%_Monthly Activity Report Amnet CAM (Adjusted)_CAM" xfId="59181" xr:uid="{00000000-0005-0000-0000-00003B050000}"/>
    <cellStyle name="%_Monthly Activity Report Amnet CAM (Adjusted)_Direct Costs LC" xfId="59182" xr:uid="{00000000-0005-0000-0000-00003C050000}"/>
    <cellStyle name="%_Monthly Activity Report Amnet CAM (Adjusted)_Market" xfId="59183" xr:uid="{00000000-0005-0000-0000-00003D050000}"/>
    <cellStyle name="%_Monthly Activity Report Amnet CAM (Adjusted)_Pricing LC" xfId="59184" xr:uid="{00000000-0005-0000-0000-00003E050000}"/>
    <cellStyle name="%_Monthly Activity Report Amnet CAM (Adjusted)_S&amp;M" xfId="59185" xr:uid="{00000000-0005-0000-0000-00003F050000}"/>
    <cellStyle name="%_Monthly Activity Report Amnet CAM (Adjusted)_SC" xfId="59186" xr:uid="{00000000-0005-0000-0000-000040050000}"/>
    <cellStyle name="%_Monthly Activity Report Amnet CAM (Adjusted)_SV" xfId="59187" xr:uid="{00000000-0005-0000-0000-000041050000}"/>
    <cellStyle name="%_Monthly Activity Report Amnet CAM (Adjusted)_SV corp" xfId="59188" xr:uid="{00000000-0005-0000-0000-000042050000}"/>
    <cellStyle name="%_Monthly Activity Report Amnet CAM (Adjusted)_Tabla D 2009-2011" xfId="59189" xr:uid="{00000000-0005-0000-0000-000043050000}"/>
    <cellStyle name="%_Monthly Activity Report Amnet CAM 2" xfId="59190" xr:uid="{00000000-0005-0000-0000-000044050000}"/>
    <cellStyle name="%_Monthly Activity Report Amnet CAM 3" xfId="59191" xr:uid="{00000000-0005-0000-0000-000045050000}"/>
    <cellStyle name="%_Monthly Activity Report Amnet CAM v2" xfId="59192" xr:uid="{00000000-0005-0000-0000-000046050000}"/>
    <cellStyle name="%_Monthly Activity Report Amnet CAM v2 (CR mod)" xfId="59193" xr:uid="{00000000-0005-0000-0000-000047050000}"/>
    <cellStyle name="%_Monthly Activity Report Amnet CAM v2 (CR mod) 2" xfId="59194" xr:uid="{00000000-0005-0000-0000-000048050000}"/>
    <cellStyle name="%_Monthly Activity Report Amnet CAM v2 (CR mod)_BS LC" xfId="59195" xr:uid="{00000000-0005-0000-0000-000049050000}"/>
    <cellStyle name="%_Monthly Activity Report Amnet CAM v2 (CR mod)_BS_input" xfId="59196" xr:uid="{00000000-0005-0000-0000-00004A050000}"/>
    <cellStyle name="%_Monthly Activity Report Amnet CAM v2 (CR mod)_CAM" xfId="59197" xr:uid="{00000000-0005-0000-0000-00004B050000}"/>
    <cellStyle name="%_Monthly Activity Report Amnet CAM v2 (CR mod)_Direct Costs LC" xfId="59198" xr:uid="{00000000-0005-0000-0000-00004C050000}"/>
    <cellStyle name="%_Monthly Activity Report Amnet CAM v2 (CR mod)_Market" xfId="59199" xr:uid="{00000000-0005-0000-0000-00004D050000}"/>
    <cellStyle name="%_Monthly Activity Report Amnet CAM v2 (CR mod)_Pricing LC" xfId="59200" xr:uid="{00000000-0005-0000-0000-00004E050000}"/>
    <cellStyle name="%_Monthly Activity Report Amnet CAM v2 (CR mod)_S&amp;M" xfId="59201" xr:uid="{00000000-0005-0000-0000-00004F050000}"/>
    <cellStyle name="%_Monthly Activity Report Amnet CAM v2 (CR mod)_SC" xfId="59202" xr:uid="{00000000-0005-0000-0000-000050050000}"/>
    <cellStyle name="%_Monthly Activity Report Amnet CAM v2 (CR mod)_SV" xfId="59203" xr:uid="{00000000-0005-0000-0000-000051050000}"/>
    <cellStyle name="%_Monthly Activity Report Amnet CAM v2 (CR mod)_SV corp" xfId="59204" xr:uid="{00000000-0005-0000-0000-000052050000}"/>
    <cellStyle name="%_Monthly Activity Report Amnet CAM v2 (CR mod)_Tabla D 2009-2011" xfId="59205" xr:uid="{00000000-0005-0000-0000-000053050000}"/>
    <cellStyle name="%_Monthly Activity Report Amnet CAM v2 2" xfId="59206" xr:uid="{00000000-0005-0000-0000-000054050000}"/>
    <cellStyle name="%_Monthly Activity Report Amnet CAM v2 3" xfId="59207" xr:uid="{00000000-0005-0000-0000-000055050000}"/>
    <cellStyle name="%_Monthly Activity Report Amnet CAM v2_BS LC" xfId="59208" xr:uid="{00000000-0005-0000-0000-000056050000}"/>
    <cellStyle name="%_Monthly Activity Report Amnet CAM v2_BS_input" xfId="59209" xr:uid="{00000000-0005-0000-0000-000057050000}"/>
    <cellStyle name="%_Monthly Activity Report Amnet CAM v2_CAM" xfId="59210" xr:uid="{00000000-0005-0000-0000-000058050000}"/>
    <cellStyle name="%_Monthly Activity Report Amnet CAM v2_Direct Costs LC" xfId="59211" xr:uid="{00000000-0005-0000-0000-000059050000}"/>
    <cellStyle name="%_Monthly Activity Report Amnet CAM v2_Market" xfId="59212" xr:uid="{00000000-0005-0000-0000-00005A050000}"/>
    <cellStyle name="%_Monthly Activity Report Amnet CAM v2_Pricing LC" xfId="59213" xr:uid="{00000000-0005-0000-0000-00005B050000}"/>
    <cellStyle name="%_Monthly Activity Report Amnet CAM v2_S&amp;M" xfId="59214" xr:uid="{00000000-0005-0000-0000-00005C050000}"/>
    <cellStyle name="%_Monthly Activity Report Amnet CAM v2_SC" xfId="59215" xr:uid="{00000000-0005-0000-0000-00005D050000}"/>
    <cellStyle name="%_Monthly Activity Report Amnet CAM v2_SV" xfId="59216" xr:uid="{00000000-0005-0000-0000-00005E050000}"/>
    <cellStyle name="%_Monthly Activity Report Amnet CAM v2_SV corp" xfId="59217" xr:uid="{00000000-0005-0000-0000-00005F050000}"/>
    <cellStyle name="%_Monthly Activity Report Amnet CAM v2_Tabla D 2009-2011" xfId="59218" xr:uid="{00000000-0005-0000-0000-000060050000}"/>
    <cellStyle name="%_Monthly Activity Report Amnet CAM_BS LC" xfId="59219" xr:uid="{00000000-0005-0000-0000-000061050000}"/>
    <cellStyle name="%_Monthly Activity Report Amnet CAM_BS_input" xfId="59220" xr:uid="{00000000-0005-0000-0000-000062050000}"/>
    <cellStyle name="%_Monthly Activity Report Amnet CAM_CAM" xfId="59221" xr:uid="{00000000-0005-0000-0000-000063050000}"/>
    <cellStyle name="%_Monthly Activity Report Amnet CAM_Direct Costs LC" xfId="59222" xr:uid="{00000000-0005-0000-0000-000064050000}"/>
    <cellStyle name="%_Monthly Activity Report Amnet CAM_Market" xfId="59223" xr:uid="{00000000-0005-0000-0000-000065050000}"/>
    <cellStyle name="%_Monthly Activity Report Amnet CAM_Pricing LC" xfId="59224" xr:uid="{00000000-0005-0000-0000-000066050000}"/>
    <cellStyle name="%_Monthly Activity Report Amnet CAM_S&amp;M" xfId="59225" xr:uid="{00000000-0005-0000-0000-000067050000}"/>
    <cellStyle name="%_Monthly Activity Report Amnet CAM_SC" xfId="59226" xr:uid="{00000000-0005-0000-0000-000068050000}"/>
    <cellStyle name="%_Monthly Activity Report Amnet CAM_SV" xfId="59227" xr:uid="{00000000-0005-0000-0000-000069050000}"/>
    <cellStyle name="%_Monthly Activity Report Amnet CAM_SV corp" xfId="59228" xr:uid="{00000000-0005-0000-0000-00006A050000}"/>
    <cellStyle name="%_Monthly Activity Report Amnet CAM_Tabla D 2009-2011" xfId="59229" xr:uid="{00000000-0005-0000-0000-00006B050000}"/>
    <cellStyle name="%_NETWORK Q3_Completo" xfId="59230" xr:uid="{00000000-0005-0000-0000-00006C050000}"/>
    <cellStyle name="%_New Commercial 0808  Octubre" xfId="59231" xr:uid="{00000000-0005-0000-0000-00006D050000}"/>
    <cellStyle name="%_New Commercial 0808  Octubre 2" xfId="59232" xr:uid="{00000000-0005-0000-0000-00006E050000}"/>
    <cellStyle name="%_New Commercial 0808  Octubre_Final Commercial Reporting May 2009" xfId="59233" xr:uid="{00000000-0005-0000-0000-00006F050000}"/>
    <cellStyle name="%_New Commercial 0808  Octubre_QPPSLC_SRIL_0609" xfId="59234" xr:uid="{00000000-0005-0000-0000-000070050000}"/>
    <cellStyle name="%_New Commercial 0808  Octubre_SRIL_QoS_MAR09" xfId="59235" xr:uid="{00000000-0005-0000-0000-000071050000}"/>
    <cellStyle name="%_New_RGUs CORPORATIVOS (2)" xfId="59236" xr:uid="{00000000-0005-0000-0000-000072050000}"/>
    <cellStyle name="%_New_RGUs CORPORATIVOS (2)_Pricing LC" xfId="59237" xr:uid="{00000000-0005-0000-0000-000073050000}"/>
    <cellStyle name="%_New_RGUs CORPORATIVOS (2)_S&amp;M" xfId="59238" xr:uid="{00000000-0005-0000-0000-000074050000}"/>
    <cellStyle name="%_New_RGUs CORPORATIVOS (2)_SC" xfId="59239" xr:uid="{00000000-0005-0000-0000-000075050000}"/>
    <cellStyle name="%_Newcom CAR (Datos) 2009-1Q" xfId="59240" xr:uid="{00000000-0005-0000-0000-000076050000}"/>
    <cellStyle name="%_Nota AF MMR Centroamerica Holding octubre 2008 ultimo US$" xfId="59241" xr:uid="{00000000-0005-0000-0000-000077050000}"/>
    <cellStyle name="%_Nota AF MMR Centroamerica Holding octubre 2008 ultimo US$ 2" xfId="59242" xr:uid="{00000000-0005-0000-0000-000078050000}"/>
    <cellStyle name="%_Nota AF MMR Centroamerica Holding octubre 2008 ultimo US$ 3" xfId="59243" xr:uid="{00000000-0005-0000-0000-000079050000}"/>
    <cellStyle name="%_Nota AF MMR Centroamerica Holding octubre 2008 ultimo US$_BS LC" xfId="59244" xr:uid="{00000000-0005-0000-0000-00007A050000}"/>
    <cellStyle name="%_Nota AF MMR Centroamerica Holding octubre 2008 ultimo US$_BS_input" xfId="59245" xr:uid="{00000000-0005-0000-0000-00007B050000}"/>
    <cellStyle name="%_Nota AF MMR Centroamerica Holding octubre 2008 ultimo US$_CAM" xfId="59246" xr:uid="{00000000-0005-0000-0000-00007C050000}"/>
    <cellStyle name="%_Nota AF MMR Centroamerica Holding octubre 2008 ultimo US$_Direct Costs LC" xfId="59247" xr:uid="{00000000-0005-0000-0000-00007D050000}"/>
    <cellStyle name="%_Nota AF MMR Centroamerica Holding octubre 2008 ultimo US$_Market" xfId="59248" xr:uid="{00000000-0005-0000-0000-00007E050000}"/>
    <cellStyle name="%_Nota AF MMR Centroamerica Holding octubre 2008 ultimo US$_Pricing LC" xfId="59249" xr:uid="{00000000-0005-0000-0000-00007F050000}"/>
    <cellStyle name="%_Nota AF MMR Centroamerica Holding octubre 2008 ultimo US$_Revenues LC" xfId="59250" xr:uid="{00000000-0005-0000-0000-000080050000}"/>
    <cellStyle name="%_Nota AF MMR Centroamerica Holding octubre 2008 ultimo US$_S&amp;M" xfId="59251" xr:uid="{00000000-0005-0000-0000-000081050000}"/>
    <cellStyle name="%_Nota AF MMR Centroamerica Holding octubre 2008 ultimo US$_SC" xfId="59252" xr:uid="{00000000-0005-0000-0000-000082050000}"/>
    <cellStyle name="%_Nota AF MMR Centroamerica Holding octubre 2008 ultimo US$_SV" xfId="59253" xr:uid="{00000000-0005-0000-0000-000083050000}"/>
    <cellStyle name="%_Nota AF MMR Centroamerica Holding octubre 2008 ultimo US$_SV corp" xfId="59254" xr:uid="{00000000-0005-0000-0000-000084050000}"/>
    <cellStyle name="%_Nota AF MMR Centroamerica Holding octubre 2008 ultimo US$_Tabla D 2009-2011" xfId="59255" xr:uid="{00000000-0005-0000-0000-000085050000}"/>
    <cellStyle name="%_Nuevo Forecast BW 2009-2010 Sept 15 2009 (2)" xfId="59256" xr:uid="{00000000-0005-0000-0000-000086050000}"/>
    <cellStyle name="%_October 09 Summary F (3)" xfId="59257" xr:uid="{00000000-0005-0000-0000-000087050000}"/>
    <cellStyle name="%_OFCF SV Oct09" xfId="59258" xr:uid="{00000000-0005-0000-0000-000088050000}"/>
    <cellStyle name="%_OFFICE ELECTRICITY" xfId="59259" xr:uid="{00000000-0005-0000-0000-000089050000}"/>
    <cellStyle name="%_OPERATIONS Capex Tracking Oct09-SV061109-Env" xfId="59260" xr:uid="{00000000-0005-0000-0000-00008A050000}"/>
    <cellStyle name="%_OPERATIONS Capex Tracking Oct09-SV061109-Env_HR" xfId="59261" xr:uid="{00000000-0005-0000-0000-00008B050000}"/>
    <cellStyle name="%_OT Budget 2010 (servers and nodes)" xfId="59262" xr:uid="{00000000-0005-0000-0000-00008C050000}"/>
    <cellStyle name="%_Output" xfId="155" xr:uid="{00000000-0005-0000-0000-00008D050000}"/>
    <cellStyle name="%_P&amp;L con detalle de cuentas Septiembre 2009" xfId="59263" xr:uid="{00000000-0005-0000-0000-00008E050000}"/>
    <cellStyle name="%_P&amp;L Res" xfId="59264" xr:uid="{00000000-0005-0000-0000-00008F050000}"/>
    <cellStyle name="%_PARA 10YP_0 v2" xfId="59265" xr:uid="{00000000-0005-0000-0000-000090050000}"/>
    <cellStyle name="%_PARA 10YP_V32" xfId="59266" xr:uid="{00000000-0005-0000-0000-000091050000}"/>
    <cellStyle name="%_PARA Budget_2009_7_II" xfId="59267" xr:uid="{00000000-0005-0000-0000-000092050000}"/>
    <cellStyle name="%_PARA_QOS-Updated with Reloads_RevC" xfId="59268" xr:uid="{00000000-0005-0000-0000-000093050000}"/>
    <cellStyle name="%_Penetration" xfId="59269" xr:uid="{00000000-0005-0000-0000-000094050000}"/>
    <cellStyle name="%_PLANTILLA  FINAL FINAL CABLE + MDK (081009)" xfId="59270" xr:uid="{00000000-0005-0000-0000-000095050000}"/>
    <cellStyle name="%_PLANTILLA  FINAL FINAL CABLE + MDK+Datos 230109" xfId="59271" xr:uid="{00000000-0005-0000-0000-000096050000}"/>
    <cellStyle name="%_PLANTILLA  FINAL FINAL CABLE + MDK+Datos 260109" xfId="59272" xr:uid="{00000000-0005-0000-0000-000097050000}"/>
    <cellStyle name="%_PLANTILLA  FINAL FINAL CABLE + MDK+Datos120109" xfId="59273" xr:uid="{00000000-0005-0000-0000-000098050000}"/>
    <cellStyle name="%_Plantilla Acces Datos ES Plan B 2009 011008" xfId="59274" xr:uid="{00000000-0005-0000-0000-000099050000}"/>
    <cellStyle name="%_Plantilla Acces Datos ES Plan B 2009 011008 2" xfId="59275" xr:uid="{00000000-0005-0000-0000-00009A050000}"/>
    <cellStyle name="%_Plantilla Acces Datos ES Plan B 2009 011008 3" xfId="59276" xr:uid="{00000000-0005-0000-0000-00009B050000}"/>
    <cellStyle name="%_Plantilla Corportive+Residencial 2011 V2 (2) SAL con CHURN" xfId="59277" xr:uid="{00000000-0005-0000-0000-00009C050000}"/>
    <cellStyle name="%_Plantilla final  Datos vs Template 151208" xfId="59278" xr:uid="{00000000-0005-0000-0000-00009D050000}"/>
    <cellStyle name="%_presupuesto Operaciones 2010" xfId="59279" xr:uid="{00000000-0005-0000-0000-00009E050000}"/>
    <cellStyle name="%_presupuesto Operaciones 2010 2" xfId="59280" xr:uid="{00000000-0005-0000-0000-00009F050000}"/>
    <cellStyle name="%_presupuesto Operaciones 2010 3" xfId="59281" xr:uid="{00000000-0005-0000-0000-0000A0050000}"/>
    <cellStyle name="%_Pricing LC" xfId="59282" xr:uid="{00000000-0005-0000-0000-0000A1050000}"/>
    <cellStyle name="%_Pricing LC_HR" xfId="59283" xr:uid="{00000000-0005-0000-0000-0000A2050000}"/>
    <cellStyle name="%_Pricing Report_Diciembre2008" xfId="59284" xr:uid="{00000000-0005-0000-0000-0000A3050000}"/>
    <cellStyle name="%_Pricing Report_Enero2009" xfId="59285" xr:uid="{00000000-0005-0000-0000-0000A4050000}"/>
    <cellStyle name="%_Pricing Report_Febrero2009" xfId="59286" xr:uid="{00000000-0005-0000-0000-0000A5050000}"/>
    <cellStyle name="%_Pricing Report_Noviembre2008" xfId="59287" xr:uid="{00000000-0005-0000-0000-0000A6050000}"/>
    <cellStyle name="%_Pricing Report_Octubre" xfId="59288" xr:uid="{00000000-0005-0000-0000-0000A7050000}"/>
    <cellStyle name="%_Put Option" xfId="8" xr:uid="{00000000-0005-0000-0000-0000A8050000}"/>
    <cellStyle name="%_Put Option 2" xfId="81" xr:uid="{00000000-0005-0000-0000-0000A9050000}"/>
    <cellStyle name="%_Put Option_4.12 Monaco Put Option" xfId="9" xr:uid="{00000000-0005-0000-0000-0000AA050000}"/>
    <cellStyle name="%_Put Option_MT Put" xfId="10" xr:uid="{00000000-0005-0000-0000-0000AB050000}"/>
    <cellStyle name="%_Qofp" xfId="59289" xr:uid="{00000000-0005-0000-0000-0000AC050000}"/>
    <cellStyle name="%_Qofp 2" xfId="59290" xr:uid="{00000000-0005-0000-0000-0000AD050000}"/>
    <cellStyle name="%_Qofp_Entertainment - Commercial Reporting Pack" xfId="59291" xr:uid="{00000000-0005-0000-0000-0000AE050000}"/>
    <cellStyle name="%_Qofp_Enterteinment - Commercial Reporting Pack" xfId="59292" xr:uid="{00000000-0005-0000-0000-0000AF050000}"/>
    <cellStyle name="%_Qofp_Final Commercial Reporting May 2009" xfId="59293" xr:uid="{00000000-0005-0000-0000-0000B0050000}"/>
    <cellStyle name="%_Qofp_QPPSLC_SRIL_0609" xfId="59294" xr:uid="{00000000-0005-0000-0000-0000B1050000}"/>
    <cellStyle name="%_Qofp_SRIL_QoS_MAR09" xfId="59295" xr:uid="{00000000-0005-0000-0000-0000B2050000}"/>
    <cellStyle name="%_QOS-Updated with Reloads_ Feb 2009" xfId="59296" xr:uid="{00000000-0005-0000-0000-0000B3050000}"/>
    <cellStyle name="%_QOS-Updated with Reloads_RevC" xfId="59297" xr:uid="{00000000-0005-0000-0000-0000B4050000}"/>
    <cellStyle name="%_QPPSLC_SRIL_0609" xfId="59298" xr:uid="{00000000-0005-0000-0000-0000B5050000}"/>
    <cellStyle name="%_Revenues LC" xfId="59299" xr:uid="{00000000-0005-0000-0000-0000B6050000}"/>
    <cellStyle name="%_Revenues LC_HR" xfId="59300" xr:uid="{00000000-0005-0000-0000-0000B7050000}"/>
    <cellStyle name="%_run rate" xfId="156" xr:uid="{00000000-0005-0000-0000-0000B8050000}"/>
    <cellStyle name="%_S&amp;M" xfId="59301" xr:uid="{00000000-0005-0000-0000-0000B9050000}"/>
    <cellStyle name="%_SAL Amnet CAR (Residential) Q109 Revisado MICV1(modified)" xfId="59302" xr:uid="{00000000-0005-0000-0000-0000BA050000}"/>
    <cellStyle name="%_SAL Amnet CAR (Residential) Q109 Revisado MICV1(modified) 2" xfId="59303" xr:uid="{00000000-0005-0000-0000-0000BB050000}"/>
    <cellStyle name="%_SAL Amnet CAR (Residential) Q109 Revisado MICV1(modified)_BS LC" xfId="59304" xr:uid="{00000000-0005-0000-0000-0000BC050000}"/>
    <cellStyle name="%_SAL Amnet CAR (Residential) Q109 Revisado MICV1(modified)_BS_input" xfId="59305" xr:uid="{00000000-0005-0000-0000-0000BD050000}"/>
    <cellStyle name="%_SAL Amnet CAR (Residential) Q109 Revisado MICV1(modified)_CAM" xfId="59306" xr:uid="{00000000-0005-0000-0000-0000BE050000}"/>
    <cellStyle name="%_SAL Amnet CAR (Residential) Q109 Revisado MICV1(modified)_Direct Costs LC" xfId="59307" xr:uid="{00000000-0005-0000-0000-0000BF050000}"/>
    <cellStyle name="%_SAL Amnet CAR (Residential) Q109 Revisado MICV1(modified)_Market" xfId="59308" xr:uid="{00000000-0005-0000-0000-0000C0050000}"/>
    <cellStyle name="%_SAL Amnet CAR (Residential) Q109 Revisado MICV1(modified)_Pricing LC" xfId="59309" xr:uid="{00000000-0005-0000-0000-0000C1050000}"/>
    <cellStyle name="%_SAL Amnet CAR (Residential) Q109 Revisado MICV1(modified)_Revenues LC" xfId="59310" xr:uid="{00000000-0005-0000-0000-0000C2050000}"/>
    <cellStyle name="%_SAL Amnet CAR (Residential) Q109 Revisado MICV1(modified)_S&amp;M" xfId="59311" xr:uid="{00000000-0005-0000-0000-0000C3050000}"/>
    <cellStyle name="%_SAL Amnet CAR (Residential) Q109 Revisado MICV1(modified)_SC" xfId="59312" xr:uid="{00000000-0005-0000-0000-0000C4050000}"/>
    <cellStyle name="%_SAL Amnet CAR (Residential) Q109 Revisado MICV1(modified)_SV" xfId="59313" xr:uid="{00000000-0005-0000-0000-0000C5050000}"/>
    <cellStyle name="%_SAL Amnet CAR (Residential) Q109 Revisado MICV1(modified)_SV corp" xfId="59314" xr:uid="{00000000-0005-0000-0000-0000C6050000}"/>
    <cellStyle name="%_SAL Amnet CAR (Residential) Q109 Revisado MICV1(modified)_Tabla D 2009-2011" xfId="59315" xr:uid="{00000000-0005-0000-0000-0000C7050000}"/>
    <cellStyle name="%_SAL Amnet CAR (Residential) Q408 Revisado MICV1(modified)" xfId="59316" xr:uid="{00000000-0005-0000-0000-0000C8050000}"/>
    <cellStyle name="%_SAL Amnet CAR (Residential) Q408 Revisado MICV1(modified) 2" xfId="59317" xr:uid="{00000000-0005-0000-0000-0000C9050000}"/>
    <cellStyle name="%_SAL Amnet CAR (Residential) Q408 Revisado MICV1(modified)_BS LC" xfId="59318" xr:uid="{00000000-0005-0000-0000-0000CA050000}"/>
    <cellStyle name="%_SAL Amnet CAR (Residential) Q408 Revisado MICV1(modified)_BS_input" xfId="59319" xr:uid="{00000000-0005-0000-0000-0000CB050000}"/>
    <cellStyle name="%_SAL Amnet CAR (Residential) Q408 Revisado MICV1(modified)_CAM" xfId="59320" xr:uid="{00000000-0005-0000-0000-0000CC050000}"/>
    <cellStyle name="%_SAL Amnet CAR (Residential) Q408 Revisado MICV1(modified)_Direct Costs LC" xfId="59321" xr:uid="{00000000-0005-0000-0000-0000CD050000}"/>
    <cellStyle name="%_SAL Amnet CAR (Residential) Q408 Revisado MICV1(modified)_Market" xfId="59322" xr:uid="{00000000-0005-0000-0000-0000CE050000}"/>
    <cellStyle name="%_SAL Amnet CAR (Residential) Q408 Revisado MICV1(modified)_Pricing LC" xfId="59323" xr:uid="{00000000-0005-0000-0000-0000CF050000}"/>
    <cellStyle name="%_SAL Amnet CAR (Residential) Q408 Revisado MICV1(modified)_Revenues LC" xfId="59324" xr:uid="{00000000-0005-0000-0000-0000D0050000}"/>
    <cellStyle name="%_SAL Amnet CAR (Residential) Q408 Revisado MICV1(modified)_S&amp;M" xfId="59325" xr:uid="{00000000-0005-0000-0000-0000D1050000}"/>
    <cellStyle name="%_SAL Amnet CAR (Residential) Q408 Revisado MICV1(modified)_SC" xfId="59326" xr:uid="{00000000-0005-0000-0000-0000D2050000}"/>
    <cellStyle name="%_SAL Amnet CAR (Residential) Q408 Revisado MICV1(modified)_SV" xfId="59327" xr:uid="{00000000-0005-0000-0000-0000D3050000}"/>
    <cellStyle name="%_SAL Amnet CAR (Residential) Q408 Revisado MICV1(modified)_SV corp" xfId="59328" xr:uid="{00000000-0005-0000-0000-0000D4050000}"/>
    <cellStyle name="%_SAL Amnet CAR (Residential) Q408 Revisado MICV1(modified)_Tabla D 2009-2011" xfId="59329" xr:uid="{00000000-0005-0000-0000-0000D5050000}"/>
    <cellStyle name="%_Sale  Dist by Territory new template_V2" xfId="59330" xr:uid="{00000000-0005-0000-0000-0000D6050000}"/>
    <cellStyle name="%_Sales  Distribution Reporting Template  Dec08" xfId="59331" xr:uid="{00000000-0005-0000-0000-0000D7050000}"/>
    <cellStyle name="%_Sales &amp; Distribution Reporting Template. Dec08" xfId="59332" xr:uid="{00000000-0005-0000-0000-0000D8050000}"/>
    <cellStyle name="%_Savings Plan Amnet 1H-2010" xfId="59333" xr:uid="{00000000-0005-0000-0000-0000D9050000}"/>
    <cellStyle name="%_SC" xfId="59334" xr:uid="{00000000-0005-0000-0000-0000DA050000}"/>
    <cellStyle name="%_Sheet3" xfId="59335" xr:uid="{00000000-0005-0000-0000-0000DB050000}"/>
    <cellStyle name="%_Sheet3 2" xfId="59336" xr:uid="{00000000-0005-0000-0000-0000DC050000}"/>
    <cellStyle name="%_Sheet3_BS LC" xfId="59337" xr:uid="{00000000-0005-0000-0000-0000DD050000}"/>
    <cellStyle name="%_Sheet3_BS_input" xfId="59338" xr:uid="{00000000-0005-0000-0000-0000DE050000}"/>
    <cellStyle name="%_Sheet3_CAM" xfId="59339" xr:uid="{00000000-0005-0000-0000-0000DF050000}"/>
    <cellStyle name="%_Sheet3_Direct Costs LC" xfId="59340" xr:uid="{00000000-0005-0000-0000-0000E0050000}"/>
    <cellStyle name="%_Sheet3_Market" xfId="59341" xr:uid="{00000000-0005-0000-0000-0000E1050000}"/>
    <cellStyle name="%_Sheet3_Pricing LC" xfId="59342" xr:uid="{00000000-0005-0000-0000-0000E2050000}"/>
    <cellStyle name="%_Sheet3_S&amp;M" xfId="59343" xr:uid="{00000000-0005-0000-0000-0000E3050000}"/>
    <cellStyle name="%_Sheet3_SC" xfId="59344" xr:uid="{00000000-0005-0000-0000-0000E4050000}"/>
    <cellStyle name="%_Sheet3_SV" xfId="59345" xr:uid="{00000000-0005-0000-0000-0000E5050000}"/>
    <cellStyle name="%_Sheet3_SV corp" xfId="59346" xr:uid="{00000000-0005-0000-0000-0000E6050000}"/>
    <cellStyle name="%_Sheet3_Tabla D 2009-2011" xfId="59347" xr:uid="{00000000-0005-0000-0000-0000E7050000}"/>
    <cellStyle name="%_Sizing Prepago nuevo server (2)" xfId="59348" xr:uid="{00000000-0005-0000-0000-0000E8050000}"/>
    <cellStyle name="%_Soporte Ingreso Corp" xfId="59349" xr:uid="{00000000-0005-0000-0000-0000E9050000}"/>
    <cellStyle name="%_Soporte Ingreso Corp_HR" xfId="59350" xr:uid="{00000000-0005-0000-0000-0000EA050000}"/>
    <cellStyle name="%_Soporte Ingreso Corp_SV" xfId="59351" xr:uid="{00000000-0005-0000-0000-0000EB050000}"/>
    <cellStyle name="%_Soporte Ingreso Corp_SV corp" xfId="59352" xr:uid="{00000000-0005-0000-0000-0000EC050000}"/>
    <cellStyle name="%_Soporte Ingreso Corp_SV_1" xfId="59353" xr:uid="{00000000-0005-0000-0000-0000ED050000}"/>
    <cellStyle name="%_Soporte Ingreso Corp_Tabla D 2009-2011" xfId="59354" xr:uid="{00000000-0005-0000-0000-0000EE050000}"/>
    <cellStyle name="%_SRIL_QoS_MAR09" xfId="59355" xr:uid="{00000000-0005-0000-0000-0000EF050000}"/>
    <cellStyle name="%_Summary Amnet" xfId="59356" xr:uid="{00000000-0005-0000-0000-0000F0050000}"/>
    <cellStyle name="%_SUMMARY2010" xfId="59357" xr:uid="{00000000-0005-0000-0000-0000F1050000}"/>
    <cellStyle name="%_SV" xfId="59358" xr:uid="{00000000-0005-0000-0000-0000F2050000}"/>
    <cellStyle name="%_SV corp" xfId="59359" xr:uid="{00000000-0005-0000-0000-0000F3050000}"/>
    <cellStyle name="%_SV_1" xfId="59360" xr:uid="{00000000-0005-0000-0000-0000F4050000}"/>
    <cellStyle name="%_T_-_5Years_Netwrok_Capex_V14(Jun2010)_air" xfId="59361" xr:uid="{00000000-0005-0000-0000-0000F5050000}"/>
    <cellStyle name="%_T_-_5Years_Netwrok_Capex_V15(Mayo2010)" xfId="59362" xr:uid="{00000000-0005-0000-0000-0000F6050000}"/>
    <cellStyle name="%_Tabla D 2009-2011" xfId="59363" xr:uid="{00000000-0005-0000-0000-0000F7050000}"/>
    <cellStyle name="%_T-Budget-2010_Tanzania_Ver_2-Test" xfId="59364" xr:uid="{00000000-0005-0000-0000-0000F8050000}"/>
    <cellStyle name="%_TV CR" xfId="59365" xr:uid="{00000000-0005-0000-0000-0000F9050000}"/>
    <cellStyle name="%_TV CR_Pricing LC" xfId="59366" xr:uid="{00000000-0005-0000-0000-0000FA050000}"/>
    <cellStyle name="%_TV CR_S&amp;M" xfId="59367" xr:uid="{00000000-0005-0000-0000-0000FB050000}"/>
    <cellStyle name="%_TV CR_SC" xfId="59368" xr:uid="{00000000-0005-0000-0000-0000FC050000}"/>
    <cellStyle name="%_ValidationV3" xfId="157" xr:uid="{00000000-0005-0000-0000-0000FD050000}"/>
    <cellStyle name="%_Variaciones Septiembre 09" xfId="59369" xr:uid="{00000000-0005-0000-0000-0000FE050000}"/>
    <cellStyle name="%_VAS COMMERCIAL FINAL SENT TO LUX" xfId="59370" xr:uid="{00000000-0005-0000-0000-0000FF050000}"/>
    <cellStyle name="%_VAS PARA 200810MIC - Rev1" xfId="59371" xr:uid="{00000000-0005-0000-0000-000000060000}"/>
    <cellStyle name="%_VAS PARA 200811MIC - Rev1" xfId="59372" xr:uid="{00000000-0005-0000-0000-000001060000}"/>
    <cellStyle name="%_VAS PARA 200901MIC - Rev1" xfId="59373" xr:uid="{00000000-0005-0000-0000-000002060000}"/>
    <cellStyle name="%_VAS_PARA_MMR_200902MIC" xfId="59374" xr:uid="{00000000-0005-0000-0000-000003060000}"/>
    <cellStyle name="%_VAS_PARA_MMR_200903MIC" xfId="59375" xr:uid="{00000000-0005-0000-0000-000004060000}"/>
    <cellStyle name="%_VAS_PARA_MMR_200904MIC" xfId="59376" xr:uid="{00000000-0005-0000-0000-000005060000}"/>
    <cellStyle name="%L3 子表1标题" xfId="59377" xr:uid="{00000000-0005-0000-0000-000006060000}"/>
    <cellStyle name="%L3 子表2表头" xfId="59378" xr:uid="{00000000-0005-0000-0000-000007060000}"/>
    <cellStyle name="%L3 子表3描述单位层一" xfId="59379" xr:uid="{00000000-0005-0000-0000-000008060000}"/>
    <cellStyle name="%L3 子表3描述单位层二" xfId="59380" xr:uid="{00000000-0005-0000-0000-000009060000}"/>
    <cellStyle name="%L3 子表4数量层一" xfId="59381" xr:uid="{00000000-0005-0000-0000-00000A060000}"/>
    <cellStyle name="%L3 子表4数量层二" xfId="59382" xr:uid="{00000000-0005-0000-0000-00000B060000}"/>
    <cellStyle name="%L3 子表5金额层一" xfId="59383" xr:uid="{00000000-0005-0000-0000-00000C060000}"/>
    <cellStyle name="%L3 子表5金额层二" xfId="59384" xr:uid="{00000000-0005-0000-0000-00000D060000}"/>
    <cellStyle name="%L3 子表6汇总金额" xfId="59385" xr:uid="{00000000-0005-0000-0000-00000E060000}"/>
    <cellStyle name="(Lefting)" xfId="158" xr:uid="{00000000-0005-0000-0000-00000F060000}"/>
    <cellStyle name="(Lefting) 2" xfId="2044" xr:uid="{00000000-0005-0000-0000-000010060000}"/>
    <cellStyle name="(Lefting) 2 2" xfId="4776" xr:uid="{00000000-0005-0000-0000-000011060000}"/>
    <cellStyle name="(Lefting) 2 2 2" xfId="8182" xr:uid="{00000000-0005-0000-0000-000012060000}"/>
    <cellStyle name="(Lefting) 2 2 2 2" xfId="22105" xr:uid="{00000000-0005-0000-0000-000013060000}"/>
    <cellStyle name="(Lefting) 2 2 2 2 2" xfId="49788" xr:uid="{00000000-0005-0000-0000-000014060000}"/>
    <cellStyle name="(Lefting) 2 2 2 3" xfId="35871" xr:uid="{00000000-0005-0000-0000-000015060000}"/>
    <cellStyle name="(Lefting) 2 2 3" xfId="13037" xr:uid="{00000000-0005-0000-0000-000016060000}"/>
    <cellStyle name="(Lefting) 2 2 3 2" xfId="26958" xr:uid="{00000000-0005-0000-0000-000017060000}"/>
    <cellStyle name="(Lefting) 2 2 3 2 2" xfId="54641" xr:uid="{00000000-0005-0000-0000-000018060000}"/>
    <cellStyle name="(Lefting) 2 2 3 3" xfId="40724" xr:uid="{00000000-0005-0000-0000-000019060000}"/>
    <cellStyle name="(Lefting) 2 2 4" xfId="15787" xr:uid="{00000000-0005-0000-0000-00001A060000}"/>
    <cellStyle name="(Lefting) 2 2 4 2" xfId="29708" xr:uid="{00000000-0005-0000-0000-00001B060000}"/>
    <cellStyle name="(Lefting) 2 2 4 2 2" xfId="57391" xr:uid="{00000000-0005-0000-0000-00001C060000}"/>
    <cellStyle name="(Lefting) 2 2 4 3" xfId="43474" xr:uid="{00000000-0005-0000-0000-00001D060000}"/>
    <cellStyle name="(Lefting) 2 2 5" xfId="18755" xr:uid="{00000000-0005-0000-0000-00001E060000}"/>
    <cellStyle name="(Lefting) 2 2 5 2" xfId="46438" xr:uid="{00000000-0005-0000-0000-00001F060000}"/>
    <cellStyle name="(Lefting) 2 2 6" xfId="32521" xr:uid="{00000000-0005-0000-0000-000020060000}"/>
    <cellStyle name="(Lefting) 3" xfId="4335" xr:uid="{00000000-0005-0000-0000-000021060000}"/>
    <cellStyle name="(Lefting) 3 2" xfId="7760" xr:uid="{00000000-0005-0000-0000-000022060000}"/>
    <cellStyle name="(Lefting) 3 2 2" xfId="21684" xr:uid="{00000000-0005-0000-0000-000023060000}"/>
    <cellStyle name="(Lefting) 3 2 2 2" xfId="49367" xr:uid="{00000000-0005-0000-0000-000024060000}"/>
    <cellStyle name="(Lefting) 3 2 3" xfId="35450" xr:uid="{00000000-0005-0000-0000-000025060000}"/>
    <cellStyle name="(Lefting) 3 3" xfId="12602" xr:uid="{00000000-0005-0000-0000-000026060000}"/>
    <cellStyle name="(Lefting) 3 3 2" xfId="26523" xr:uid="{00000000-0005-0000-0000-000027060000}"/>
    <cellStyle name="(Lefting) 3 3 2 2" xfId="54206" xr:uid="{00000000-0005-0000-0000-000028060000}"/>
    <cellStyle name="(Lefting) 3 3 3" xfId="40289" xr:uid="{00000000-0005-0000-0000-000029060000}"/>
    <cellStyle name="(Lefting) 3 4" xfId="15352" xr:uid="{00000000-0005-0000-0000-00002A060000}"/>
    <cellStyle name="(Lefting) 3 4 2" xfId="29273" xr:uid="{00000000-0005-0000-0000-00002B060000}"/>
    <cellStyle name="(Lefting) 3 4 2 2" xfId="56956" xr:uid="{00000000-0005-0000-0000-00002C060000}"/>
    <cellStyle name="(Lefting) 3 4 3" xfId="43039" xr:uid="{00000000-0005-0000-0000-00002D060000}"/>
    <cellStyle name="(Lefting) 3 5" xfId="18320" xr:uid="{00000000-0005-0000-0000-00002E060000}"/>
    <cellStyle name="(Lefting) 3 5 2" xfId="46003" xr:uid="{00000000-0005-0000-0000-00002F060000}"/>
    <cellStyle name="(Lefting) 3 6" xfId="32086" xr:uid="{00000000-0005-0000-0000-000030060000}"/>
    <cellStyle name="******************************************" xfId="159" xr:uid="{00000000-0005-0000-0000-000031060000}"/>
    <cellStyle name=";;;" xfId="59386" xr:uid="{00000000-0005-0000-0000-000032060000}"/>
    <cellStyle name=";;; 2" xfId="59387" xr:uid="{00000000-0005-0000-0000-000033060000}"/>
    <cellStyle name=";;;_BS LC" xfId="59388" xr:uid="{00000000-0005-0000-0000-000034060000}"/>
    <cellStyle name="?_x0001__x0001_ ?§?Ð_x0002_????g_x0017_??f_x0006__x0010_?????ÿÿÿÿÿÿÿÿÿÿÿÿÿÿÿ" xfId="59389" xr:uid="{00000000-0005-0000-0000-000035060000}"/>
    <cellStyle name="??" xfId="160" xr:uid="{00000000-0005-0000-0000-000036060000}"/>
    <cellStyle name="?? [0.00]_BP to GO (Revised Jun1)" xfId="161" xr:uid="{00000000-0005-0000-0000-000037060000}"/>
    <cellStyle name="?? [0]_1202" xfId="59390" xr:uid="{00000000-0005-0000-0000-000038060000}"/>
    <cellStyle name="????" xfId="59391" xr:uid="{00000000-0005-0000-0000-000039060000}"/>
    <cellStyle name="???? [0.00]_BP to GO (Revised Jun1)" xfId="162" xr:uid="{00000000-0005-0000-0000-00003A060000}"/>
    <cellStyle name="????[0]_city" xfId="59392" xr:uid="{00000000-0005-0000-0000-00003B060000}"/>
    <cellStyle name="????_BP to GO (Revised Jun1)" xfId="163" xr:uid="{00000000-0005-0000-0000-00003C060000}"/>
    <cellStyle name="????able" xfId="59393" xr:uid="{00000000-0005-0000-0000-00003D060000}"/>
    <cellStyle name="???_HOBONG" xfId="59394" xr:uid="{00000000-0005-0000-0000-00003E060000}"/>
    <cellStyle name="??[0]_8price1" xfId="59395" xr:uid="{00000000-0005-0000-0000-00003F060000}"/>
    <cellStyle name="??_(????)??????" xfId="59396" xr:uid="{00000000-0005-0000-0000-000040060000}"/>
    <cellStyle name="?c?aO?e [0.00]_Snapshot21" xfId="164" xr:uid="{00000000-0005-0000-0000-000041060000}"/>
    <cellStyle name="?p[?Z?g?g_Snapshot21" xfId="165" xr:uid="{00000000-0005-0000-0000-000042060000}"/>
    <cellStyle name="?Q\?1@" xfId="166" xr:uid="{00000000-0005-0000-0000-000043060000}"/>
    <cellStyle name="?Q\?1@ 10" xfId="59397" xr:uid="{00000000-0005-0000-0000-000044060000}"/>
    <cellStyle name="?Q\?1@ 10 2" xfId="59398" xr:uid="{00000000-0005-0000-0000-000045060000}"/>
    <cellStyle name="?Q\?1@ 10 2 2" xfId="59399" xr:uid="{00000000-0005-0000-0000-000046060000}"/>
    <cellStyle name="?Q\?1@ 10 2 2 2" xfId="59400" xr:uid="{00000000-0005-0000-0000-000047060000}"/>
    <cellStyle name="?Q\?1@ 10 2 3" xfId="59401" xr:uid="{00000000-0005-0000-0000-000048060000}"/>
    <cellStyle name="?Q\?1@ 10 2 4" xfId="59402" xr:uid="{00000000-0005-0000-0000-000049060000}"/>
    <cellStyle name="?Q\?1@ 10 2_Penetration" xfId="59403" xr:uid="{00000000-0005-0000-0000-00004A060000}"/>
    <cellStyle name="?Q\?1@ 10 3" xfId="59404" xr:uid="{00000000-0005-0000-0000-00004B060000}"/>
    <cellStyle name="?Q\?1@ 10 3 2" xfId="59405" xr:uid="{00000000-0005-0000-0000-00004C060000}"/>
    <cellStyle name="?Q\?1@ 10 3 3" xfId="59406" xr:uid="{00000000-0005-0000-0000-00004D060000}"/>
    <cellStyle name="?Q\?1@ 10 3_Penetration" xfId="59407" xr:uid="{00000000-0005-0000-0000-00004E060000}"/>
    <cellStyle name="?Q\?1@ 10 4" xfId="59408" xr:uid="{00000000-0005-0000-0000-00004F060000}"/>
    <cellStyle name="?Q\?1@ 10 4 2" xfId="59409" xr:uid="{00000000-0005-0000-0000-000050060000}"/>
    <cellStyle name="?Q\?1@ 10 4 3" xfId="59410" xr:uid="{00000000-0005-0000-0000-000051060000}"/>
    <cellStyle name="?Q\?1@ 10 4_Penetration" xfId="59411" xr:uid="{00000000-0005-0000-0000-000052060000}"/>
    <cellStyle name="?Q\?1@ 10 5" xfId="59412" xr:uid="{00000000-0005-0000-0000-000053060000}"/>
    <cellStyle name="?Q\?1@ 10 5 2" xfId="59413" xr:uid="{00000000-0005-0000-0000-000054060000}"/>
    <cellStyle name="?Q\?1@ 10 5 3" xfId="59414" xr:uid="{00000000-0005-0000-0000-000055060000}"/>
    <cellStyle name="?Q\?1@ 10 5_Penetration" xfId="59415" xr:uid="{00000000-0005-0000-0000-000056060000}"/>
    <cellStyle name="?Q\?1@ 10 6" xfId="59416" xr:uid="{00000000-0005-0000-0000-000057060000}"/>
    <cellStyle name="?Q\?1@ 10 7" xfId="59417" xr:uid="{00000000-0005-0000-0000-000058060000}"/>
    <cellStyle name="?Q\?1@ 10_Penetration" xfId="59418" xr:uid="{00000000-0005-0000-0000-000059060000}"/>
    <cellStyle name="?Q\?1@ 11" xfId="59419" xr:uid="{00000000-0005-0000-0000-00005A060000}"/>
    <cellStyle name="?Q\?1@ 11 2" xfId="59420" xr:uid="{00000000-0005-0000-0000-00005B060000}"/>
    <cellStyle name="?Q\?1@ 11 2 2" xfId="59421" xr:uid="{00000000-0005-0000-0000-00005C060000}"/>
    <cellStyle name="?Q\?1@ 11 2 3" xfId="59422" xr:uid="{00000000-0005-0000-0000-00005D060000}"/>
    <cellStyle name="?Q\?1@ 11 2_Penetration" xfId="59423" xr:uid="{00000000-0005-0000-0000-00005E060000}"/>
    <cellStyle name="?Q\?1@ 11 3" xfId="59424" xr:uid="{00000000-0005-0000-0000-00005F060000}"/>
    <cellStyle name="?Q\?1@ 11 3 2" xfId="59425" xr:uid="{00000000-0005-0000-0000-000060060000}"/>
    <cellStyle name="?Q\?1@ 11 3 3" xfId="59426" xr:uid="{00000000-0005-0000-0000-000061060000}"/>
    <cellStyle name="?Q\?1@ 11 3_Penetration" xfId="59427" xr:uid="{00000000-0005-0000-0000-000062060000}"/>
    <cellStyle name="?Q\?1@ 11 4" xfId="59428" xr:uid="{00000000-0005-0000-0000-000063060000}"/>
    <cellStyle name="?Q\?1@ 11 4 2" xfId="59429" xr:uid="{00000000-0005-0000-0000-000064060000}"/>
    <cellStyle name="?Q\?1@ 11 4 3" xfId="59430" xr:uid="{00000000-0005-0000-0000-000065060000}"/>
    <cellStyle name="?Q\?1@ 11 4_Penetration" xfId="59431" xr:uid="{00000000-0005-0000-0000-000066060000}"/>
    <cellStyle name="?Q\?1@ 11 5" xfId="59432" xr:uid="{00000000-0005-0000-0000-000067060000}"/>
    <cellStyle name="?Q\?1@ 11 5 2" xfId="59433" xr:uid="{00000000-0005-0000-0000-000068060000}"/>
    <cellStyle name="?Q\?1@ 11 5 3" xfId="59434" xr:uid="{00000000-0005-0000-0000-000069060000}"/>
    <cellStyle name="?Q\?1@ 11 5_Penetration" xfId="59435" xr:uid="{00000000-0005-0000-0000-00006A060000}"/>
    <cellStyle name="?Q\?1@ 11 6" xfId="59436" xr:uid="{00000000-0005-0000-0000-00006B060000}"/>
    <cellStyle name="?Q\?1@ 11 7" xfId="59437" xr:uid="{00000000-0005-0000-0000-00006C060000}"/>
    <cellStyle name="?Q\?1@ 11_Penetration" xfId="59438" xr:uid="{00000000-0005-0000-0000-00006D060000}"/>
    <cellStyle name="?Q\?1@ 12" xfId="59439" xr:uid="{00000000-0005-0000-0000-00006E060000}"/>
    <cellStyle name="?Q\?1@ 12 2" xfId="59440" xr:uid="{00000000-0005-0000-0000-00006F060000}"/>
    <cellStyle name="?Q\?1@ 12 2 2" xfId="59441" xr:uid="{00000000-0005-0000-0000-000070060000}"/>
    <cellStyle name="?Q\?1@ 12 2 3" xfId="59442" xr:uid="{00000000-0005-0000-0000-000071060000}"/>
    <cellStyle name="?Q\?1@ 12 2_Penetration" xfId="59443" xr:uid="{00000000-0005-0000-0000-000072060000}"/>
    <cellStyle name="?Q\?1@ 12 3" xfId="59444" xr:uid="{00000000-0005-0000-0000-000073060000}"/>
    <cellStyle name="?Q\?1@ 12 3 2" xfId="59445" xr:uid="{00000000-0005-0000-0000-000074060000}"/>
    <cellStyle name="?Q\?1@ 12 3 3" xfId="59446" xr:uid="{00000000-0005-0000-0000-000075060000}"/>
    <cellStyle name="?Q\?1@ 12 3_Penetration" xfId="59447" xr:uid="{00000000-0005-0000-0000-000076060000}"/>
    <cellStyle name="?Q\?1@ 12 4" xfId="59448" xr:uid="{00000000-0005-0000-0000-000077060000}"/>
    <cellStyle name="?Q\?1@ 12 4 2" xfId="59449" xr:uid="{00000000-0005-0000-0000-000078060000}"/>
    <cellStyle name="?Q\?1@ 12 4 3" xfId="59450" xr:uid="{00000000-0005-0000-0000-000079060000}"/>
    <cellStyle name="?Q\?1@ 12 4_Penetration" xfId="59451" xr:uid="{00000000-0005-0000-0000-00007A060000}"/>
    <cellStyle name="?Q\?1@ 12 5" xfId="59452" xr:uid="{00000000-0005-0000-0000-00007B060000}"/>
    <cellStyle name="?Q\?1@ 12 5 2" xfId="59453" xr:uid="{00000000-0005-0000-0000-00007C060000}"/>
    <cellStyle name="?Q\?1@ 12 5 3" xfId="59454" xr:uid="{00000000-0005-0000-0000-00007D060000}"/>
    <cellStyle name="?Q\?1@ 12 5_Penetration" xfId="59455" xr:uid="{00000000-0005-0000-0000-00007E060000}"/>
    <cellStyle name="?Q\?1@ 12 6" xfId="59456" xr:uid="{00000000-0005-0000-0000-00007F060000}"/>
    <cellStyle name="?Q\?1@ 12 7" xfId="59457" xr:uid="{00000000-0005-0000-0000-000080060000}"/>
    <cellStyle name="?Q\?1@ 12_Penetration" xfId="59458" xr:uid="{00000000-0005-0000-0000-000081060000}"/>
    <cellStyle name="?Q\?1@ 13" xfId="59459" xr:uid="{00000000-0005-0000-0000-000082060000}"/>
    <cellStyle name="?Q\?1@ 13 2" xfId="59460" xr:uid="{00000000-0005-0000-0000-000083060000}"/>
    <cellStyle name="?Q\?1@ 13 2 2" xfId="59461" xr:uid="{00000000-0005-0000-0000-000084060000}"/>
    <cellStyle name="?Q\?1@ 13 2 3" xfId="59462" xr:uid="{00000000-0005-0000-0000-000085060000}"/>
    <cellStyle name="?Q\?1@ 13 2_Penetration" xfId="59463" xr:uid="{00000000-0005-0000-0000-000086060000}"/>
    <cellStyle name="?Q\?1@ 13 3" xfId="59464" xr:uid="{00000000-0005-0000-0000-000087060000}"/>
    <cellStyle name="?Q\?1@ 13 3 2" xfId="59465" xr:uid="{00000000-0005-0000-0000-000088060000}"/>
    <cellStyle name="?Q\?1@ 13 3 3" xfId="59466" xr:uid="{00000000-0005-0000-0000-000089060000}"/>
    <cellStyle name="?Q\?1@ 13 3_Penetration" xfId="59467" xr:uid="{00000000-0005-0000-0000-00008A060000}"/>
    <cellStyle name="?Q\?1@ 13 4" xfId="59468" xr:uid="{00000000-0005-0000-0000-00008B060000}"/>
    <cellStyle name="?Q\?1@ 13 4 2" xfId="59469" xr:uid="{00000000-0005-0000-0000-00008C060000}"/>
    <cellStyle name="?Q\?1@ 13 4 3" xfId="59470" xr:uid="{00000000-0005-0000-0000-00008D060000}"/>
    <cellStyle name="?Q\?1@ 13 4_Penetration" xfId="59471" xr:uid="{00000000-0005-0000-0000-00008E060000}"/>
    <cellStyle name="?Q\?1@ 13 5" xfId="59472" xr:uid="{00000000-0005-0000-0000-00008F060000}"/>
    <cellStyle name="?Q\?1@ 13 5 2" xfId="59473" xr:uid="{00000000-0005-0000-0000-000090060000}"/>
    <cellStyle name="?Q\?1@ 13 5 3" xfId="59474" xr:uid="{00000000-0005-0000-0000-000091060000}"/>
    <cellStyle name="?Q\?1@ 13 5_Penetration" xfId="59475" xr:uid="{00000000-0005-0000-0000-000092060000}"/>
    <cellStyle name="?Q\?1@ 13 6" xfId="59476" xr:uid="{00000000-0005-0000-0000-000093060000}"/>
    <cellStyle name="?Q\?1@ 13 7" xfId="59477" xr:uid="{00000000-0005-0000-0000-000094060000}"/>
    <cellStyle name="?Q\?1@ 13_Penetration" xfId="59478" xr:uid="{00000000-0005-0000-0000-000095060000}"/>
    <cellStyle name="?Q\?1@ 14" xfId="59479" xr:uid="{00000000-0005-0000-0000-000096060000}"/>
    <cellStyle name="?Q\?1@ 14 2" xfId="59480" xr:uid="{00000000-0005-0000-0000-000097060000}"/>
    <cellStyle name="?Q\?1@ 14 2 2" xfId="59481" xr:uid="{00000000-0005-0000-0000-000098060000}"/>
    <cellStyle name="?Q\?1@ 14 2 3" xfId="59482" xr:uid="{00000000-0005-0000-0000-000099060000}"/>
    <cellStyle name="?Q\?1@ 14 2_Penetration" xfId="59483" xr:uid="{00000000-0005-0000-0000-00009A060000}"/>
    <cellStyle name="?Q\?1@ 14 3" xfId="59484" xr:uid="{00000000-0005-0000-0000-00009B060000}"/>
    <cellStyle name="?Q\?1@ 14 3 2" xfId="59485" xr:uid="{00000000-0005-0000-0000-00009C060000}"/>
    <cellStyle name="?Q\?1@ 14 3 3" xfId="59486" xr:uid="{00000000-0005-0000-0000-00009D060000}"/>
    <cellStyle name="?Q\?1@ 14 3_Penetration" xfId="59487" xr:uid="{00000000-0005-0000-0000-00009E060000}"/>
    <cellStyle name="?Q\?1@ 14 4" xfId="59488" xr:uid="{00000000-0005-0000-0000-00009F060000}"/>
    <cellStyle name="?Q\?1@ 14 4 2" xfId="59489" xr:uid="{00000000-0005-0000-0000-0000A0060000}"/>
    <cellStyle name="?Q\?1@ 14 4 3" xfId="59490" xr:uid="{00000000-0005-0000-0000-0000A1060000}"/>
    <cellStyle name="?Q\?1@ 14 4_Penetration" xfId="59491" xr:uid="{00000000-0005-0000-0000-0000A2060000}"/>
    <cellStyle name="?Q\?1@ 14 5" xfId="59492" xr:uid="{00000000-0005-0000-0000-0000A3060000}"/>
    <cellStyle name="?Q\?1@ 14 5 2" xfId="59493" xr:uid="{00000000-0005-0000-0000-0000A4060000}"/>
    <cellStyle name="?Q\?1@ 14 5 3" xfId="59494" xr:uid="{00000000-0005-0000-0000-0000A5060000}"/>
    <cellStyle name="?Q\?1@ 14 5_Penetration" xfId="59495" xr:uid="{00000000-0005-0000-0000-0000A6060000}"/>
    <cellStyle name="?Q\?1@ 14 6" xfId="59496" xr:uid="{00000000-0005-0000-0000-0000A7060000}"/>
    <cellStyle name="?Q\?1@ 14 7" xfId="59497" xr:uid="{00000000-0005-0000-0000-0000A8060000}"/>
    <cellStyle name="?Q\?1@ 14_Penetration" xfId="59498" xr:uid="{00000000-0005-0000-0000-0000A9060000}"/>
    <cellStyle name="?Q\?1@ 15" xfId="59499" xr:uid="{00000000-0005-0000-0000-0000AA060000}"/>
    <cellStyle name="?Q\?1@ 15 2" xfId="59500" xr:uid="{00000000-0005-0000-0000-0000AB060000}"/>
    <cellStyle name="?Q\?1@ 15 2 2" xfId="59501" xr:uid="{00000000-0005-0000-0000-0000AC060000}"/>
    <cellStyle name="?Q\?1@ 15 2 3" xfId="59502" xr:uid="{00000000-0005-0000-0000-0000AD060000}"/>
    <cellStyle name="?Q\?1@ 15 2_Penetration" xfId="59503" xr:uid="{00000000-0005-0000-0000-0000AE060000}"/>
    <cellStyle name="?Q\?1@ 15 3" xfId="59504" xr:uid="{00000000-0005-0000-0000-0000AF060000}"/>
    <cellStyle name="?Q\?1@ 15 3 2" xfId="59505" xr:uid="{00000000-0005-0000-0000-0000B0060000}"/>
    <cellStyle name="?Q\?1@ 15 3 3" xfId="59506" xr:uid="{00000000-0005-0000-0000-0000B1060000}"/>
    <cellStyle name="?Q\?1@ 15 3_Penetration" xfId="59507" xr:uid="{00000000-0005-0000-0000-0000B2060000}"/>
    <cellStyle name="?Q\?1@ 15 4" xfId="59508" xr:uid="{00000000-0005-0000-0000-0000B3060000}"/>
    <cellStyle name="?Q\?1@ 15 4 2" xfId="59509" xr:uid="{00000000-0005-0000-0000-0000B4060000}"/>
    <cellStyle name="?Q\?1@ 15 4 3" xfId="59510" xr:uid="{00000000-0005-0000-0000-0000B5060000}"/>
    <cellStyle name="?Q\?1@ 15 4_Penetration" xfId="59511" xr:uid="{00000000-0005-0000-0000-0000B6060000}"/>
    <cellStyle name="?Q\?1@ 15 5" xfId="59512" xr:uid="{00000000-0005-0000-0000-0000B7060000}"/>
    <cellStyle name="?Q\?1@ 15 5 2" xfId="59513" xr:uid="{00000000-0005-0000-0000-0000B8060000}"/>
    <cellStyle name="?Q\?1@ 15 5 3" xfId="59514" xr:uid="{00000000-0005-0000-0000-0000B9060000}"/>
    <cellStyle name="?Q\?1@ 15 5_Penetration" xfId="59515" xr:uid="{00000000-0005-0000-0000-0000BA060000}"/>
    <cellStyle name="?Q\?1@ 15 6" xfId="59516" xr:uid="{00000000-0005-0000-0000-0000BB060000}"/>
    <cellStyle name="?Q\?1@ 15 7" xfId="59517" xr:uid="{00000000-0005-0000-0000-0000BC060000}"/>
    <cellStyle name="?Q\?1@ 15_Penetration" xfId="59518" xr:uid="{00000000-0005-0000-0000-0000BD060000}"/>
    <cellStyle name="?Q\?1@ 16" xfId="59519" xr:uid="{00000000-0005-0000-0000-0000BE060000}"/>
    <cellStyle name="?Q\?1@ 16 2" xfId="59520" xr:uid="{00000000-0005-0000-0000-0000BF060000}"/>
    <cellStyle name="?Q\?1@ 16 2 2" xfId="59521" xr:uid="{00000000-0005-0000-0000-0000C0060000}"/>
    <cellStyle name="?Q\?1@ 16 2 3" xfId="59522" xr:uid="{00000000-0005-0000-0000-0000C1060000}"/>
    <cellStyle name="?Q\?1@ 16 2_Penetration" xfId="59523" xr:uid="{00000000-0005-0000-0000-0000C2060000}"/>
    <cellStyle name="?Q\?1@ 16 3" xfId="59524" xr:uid="{00000000-0005-0000-0000-0000C3060000}"/>
    <cellStyle name="?Q\?1@ 16 3 2" xfId="59525" xr:uid="{00000000-0005-0000-0000-0000C4060000}"/>
    <cellStyle name="?Q\?1@ 16 3 3" xfId="59526" xr:uid="{00000000-0005-0000-0000-0000C5060000}"/>
    <cellStyle name="?Q\?1@ 16 3_Penetration" xfId="59527" xr:uid="{00000000-0005-0000-0000-0000C6060000}"/>
    <cellStyle name="?Q\?1@ 16 4" xfId="59528" xr:uid="{00000000-0005-0000-0000-0000C7060000}"/>
    <cellStyle name="?Q\?1@ 16 4 2" xfId="59529" xr:uid="{00000000-0005-0000-0000-0000C8060000}"/>
    <cellStyle name="?Q\?1@ 16 4 3" xfId="59530" xr:uid="{00000000-0005-0000-0000-0000C9060000}"/>
    <cellStyle name="?Q\?1@ 16 4_Penetration" xfId="59531" xr:uid="{00000000-0005-0000-0000-0000CA060000}"/>
    <cellStyle name="?Q\?1@ 16 5" xfId="59532" xr:uid="{00000000-0005-0000-0000-0000CB060000}"/>
    <cellStyle name="?Q\?1@ 16 5 2" xfId="59533" xr:uid="{00000000-0005-0000-0000-0000CC060000}"/>
    <cellStyle name="?Q\?1@ 16 5 3" xfId="59534" xr:uid="{00000000-0005-0000-0000-0000CD060000}"/>
    <cellStyle name="?Q\?1@ 16 5_Penetration" xfId="59535" xr:uid="{00000000-0005-0000-0000-0000CE060000}"/>
    <cellStyle name="?Q\?1@ 16 6" xfId="59536" xr:uid="{00000000-0005-0000-0000-0000CF060000}"/>
    <cellStyle name="?Q\?1@ 16 7" xfId="59537" xr:uid="{00000000-0005-0000-0000-0000D0060000}"/>
    <cellStyle name="?Q\?1@ 16_Penetration" xfId="59538" xr:uid="{00000000-0005-0000-0000-0000D1060000}"/>
    <cellStyle name="?Q\?1@ 17" xfId="59539" xr:uid="{00000000-0005-0000-0000-0000D2060000}"/>
    <cellStyle name="?Q\?1@ 17 2" xfId="59540" xr:uid="{00000000-0005-0000-0000-0000D3060000}"/>
    <cellStyle name="?Q\?1@ 17 2 2" xfId="59541" xr:uid="{00000000-0005-0000-0000-0000D4060000}"/>
    <cellStyle name="?Q\?1@ 17 2 3" xfId="59542" xr:uid="{00000000-0005-0000-0000-0000D5060000}"/>
    <cellStyle name="?Q\?1@ 17 2_Penetration" xfId="59543" xr:uid="{00000000-0005-0000-0000-0000D6060000}"/>
    <cellStyle name="?Q\?1@ 17 3" xfId="59544" xr:uid="{00000000-0005-0000-0000-0000D7060000}"/>
    <cellStyle name="?Q\?1@ 17 3 2" xfId="59545" xr:uid="{00000000-0005-0000-0000-0000D8060000}"/>
    <cellStyle name="?Q\?1@ 17 3 3" xfId="59546" xr:uid="{00000000-0005-0000-0000-0000D9060000}"/>
    <cellStyle name="?Q\?1@ 17 3_Penetration" xfId="59547" xr:uid="{00000000-0005-0000-0000-0000DA060000}"/>
    <cellStyle name="?Q\?1@ 17 4" xfId="59548" xr:uid="{00000000-0005-0000-0000-0000DB060000}"/>
    <cellStyle name="?Q\?1@ 17 4 2" xfId="59549" xr:uid="{00000000-0005-0000-0000-0000DC060000}"/>
    <cellStyle name="?Q\?1@ 17 4 3" xfId="59550" xr:uid="{00000000-0005-0000-0000-0000DD060000}"/>
    <cellStyle name="?Q\?1@ 17 4_Penetration" xfId="59551" xr:uid="{00000000-0005-0000-0000-0000DE060000}"/>
    <cellStyle name="?Q\?1@ 17 5" xfId="59552" xr:uid="{00000000-0005-0000-0000-0000DF060000}"/>
    <cellStyle name="?Q\?1@ 17 5 2" xfId="59553" xr:uid="{00000000-0005-0000-0000-0000E0060000}"/>
    <cellStyle name="?Q\?1@ 17 5 3" xfId="59554" xr:uid="{00000000-0005-0000-0000-0000E1060000}"/>
    <cellStyle name="?Q\?1@ 17 5_Penetration" xfId="59555" xr:uid="{00000000-0005-0000-0000-0000E2060000}"/>
    <cellStyle name="?Q\?1@ 17 6" xfId="59556" xr:uid="{00000000-0005-0000-0000-0000E3060000}"/>
    <cellStyle name="?Q\?1@ 17 7" xfId="59557" xr:uid="{00000000-0005-0000-0000-0000E4060000}"/>
    <cellStyle name="?Q\?1@ 17_Penetration" xfId="59558" xr:uid="{00000000-0005-0000-0000-0000E5060000}"/>
    <cellStyle name="?Q\?1@ 18" xfId="59559" xr:uid="{00000000-0005-0000-0000-0000E6060000}"/>
    <cellStyle name="?Q\?1@ 18 2" xfId="59560" xr:uid="{00000000-0005-0000-0000-0000E7060000}"/>
    <cellStyle name="?Q\?1@ 18 2 2" xfId="59561" xr:uid="{00000000-0005-0000-0000-0000E8060000}"/>
    <cellStyle name="?Q\?1@ 18 2 3" xfId="59562" xr:uid="{00000000-0005-0000-0000-0000E9060000}"/>
    <cellStyle name="?Q\?1@ 18 2_Penetration" xfId="59563" xr:uid="{00000000-0005-0000-0000-0000EA060000}"/>
    <cellStyle name="?Q\?1@ 18 3" xfId="59564" xr:uid="{00000000-0005-0000-0000-0000EB060000}"/>
    <cellStyle name="?Q\?1@ 18 3 2" xfId="59565" xr:uid="{00000000-0005-0000-0000-0000EC060000}"/>
    <cellStyle name="?Q\?1@ 18 3 3" xfId="59566" xr:uid="{00000000-0005-0000-0000-0000ED060000}"/>
    <cellStyle name="?Q\?1@ 18 3_Penetration" xfId="59567" xr:uid="{00000000-0005-0000-0000-0000EE060000}"/>
    <cellStyle name="?Q\?1@ 18 4" xfId="59568" xr:uid="{00000000-0005-0000-0000-0000EF060000}"/>
    <cellStyle name="?Q\?1@ 18 4 2" xfId="59569" xr:uid="{00000000-0005-0000-0000-0000F0060000}"/>
    <cellStyle name="?Q\?1@ 18 4 3" xfId="59570" xr:uid="{00000000-0005-0000-0000-0000F1060000}"/>
    <cellStyle name="?Q\?1@ 18 4_Penetration" xfId="59571" xr:uid="{00000000-0005-0000-0000-0000F2060000}"/>
    <cellStyle name="?Q\?1@ 18 5" xfId="59572" xr:uid="{00000000-0005-0000-0000-0000F3060000}"/>
    <cellStyle name="?Q\?1@ 18 5 2" xfId="59573" xr:uid="{00000000-0005-0000-0000-0000F4060000}"/>
    <cellStyle name="?Q\?1@ 18 5 3" xfId="59574" xr:uid="{00000000-0005-0000-0000-0000F5060000}"/>
    <cellStyle name="?Q\?1@ 18 5_Penetration" xfId="59575" xr:uid="{00000000-0005-0000-0000-0000F6060000}"/>
    <cellStyle name="?Q\?1@ 18 6" xfId="59576" xr:uid="{00000000-0005-0000-0000-0000F7060000}"/>
    <cellStyle name="?Q\?1@ 18 7" xfId="59577" xr:uid="{00000000-0005-0000-0000-0000F8060000}"/>
    <cellStyle name="?Q\?1@ 18_Penetration" xfId="59578" xr:uid="{00000000-0005-0000-0000-0000F9060000}"/>
    <cellStyle name="?Q\?1@ 19" xfId="59579" xr:uid="{00000000-0005-0000-0000-0000FA060000}"/>
    <cellStyle name="?Q\?1@ 19 2" xfId="59580" xr:uid="{00000000-0005-0000-0000-0000FB060000}"/>
    <cellStyle name="?Q\?1@ 19 2 2" xfId="59581" xr:uid="{00000000-0005-0000-0000-0000FC060000}"/>
    <cellStyle name="?Q\?1@ 19 2 3" xfId="59582" xr:uid="{00000000-0005-0000-0000-0000FD060000}"/>
    <cellStyle name="?Q\?1@ 19 2_Penetration" xfId="59583" xr:uid="{00000000-0005-0000-0000-0000FE060000}"/>
    <cellStyle name="?Q\?1@ 19 3" xfId="59584" xr:uid="{00000000-0005-0000-0000-0000FF060000}"/>
    <cellStyle name="?Q\?1@ 19 3 2" xfId="59585" xr:uid="{00000000-0005-0000-0000-000000070000}"/>
    <cellStyle name="?Q\?1@ 19 3 3" xfId="59586" xr:uid="{00000000-0005-0000-0000-000001070000}"/>
    <cellStyle name="?Q\?1@ 19 3_Penetration" xfId="59587" xr:uid="{00000000-0005-0000-0000-000002070000}"/>
    <cellStyle name="?Q\?1@ 19 4" xfId="59588" xr:uid="{00000000-0005-0000-0000-000003070000}"/>
    <cellStyle name="?Q\?1@ 19 4 2" xfId="59589" xr:uid="{00000000-0005-0000-0000-000004070000}"/>
    <cellStyle name="?Q\?1@ 19 4 3" xfId="59590" xr:uid="{00000000-0005-0000-0000-000005070000}"/>
    <cellStyle name="?Q\?1@ 19 4_Penetration" xfId="59591" xr:uid="{00000000-0005-0000-0000-000006070000}"/>
    <cellStyle name="?Q\?1@ 19 5" xfId="59592" xr:uid="{00000000-0005-0000-0000-000007070000}"/>
    <cellStyle name="?Q\?1@ 19 5 2" xfId="59593" xr:uid="{00000000-0005-0000-0000-000008070000}"/>
    <cellStyle name="?Q\?1@ 19 5 3" xfId="59594" xr:uid="{00000000-0005-0000-0000-000009070000}"/>
    <cellStyle name="?Q\?1@ 19 5_Penetration" xfId="59595" xr:uid="{00000000-0005-0000-0000-00000A070000}"/>
    <cellStyle name="?Q\?1@ 19 6" xfId="59596" xr:uid="{00000000-0005-0000-0000-00000B070000}"/>
    <cellStyle name="?Q\?1@ 19 7" xfId="59597" xr:uid="{00000000-0005-0000-0000-00000C070000}"/>
    <cellStyle name="?Q\?1@ 19_Penetration" xfId="59598" xr:uid="{00000000-0005-0000-0000-00000D070000}"/>
    <cellStyle name="?Q\?1@ 2" xfId="2180" xr:uid="{00000000-0005-0000-0000-00000E070000}"/>
    <cellStyle name="?Q\?1@ 2 2" xfId="59599" xr:uid="{00000000-0005-0000-0000-00000F070000}"/>
    <cellStyle name="?Q\?1@ 2 2 2" xfId="59600" xr:uid="{00000000-0005-0000-0000-000010070000}"/>
    <cellStyle name="?Q\?1@ 2 2 3" xfId="59601" xr:uid="{00000000-0005-0000-0000-000011070000}"/>
    <cellStyle name="?Q\?1@ 2 2 4" xfId="59602" xr:uid="{00000000-0005-0000-0000-000012070000}"/>
    <cellStyle name="?Q\?1@ 2 2_Penetration" xfId="59603" xr:uid="{00000000-0005-0000-0000-000013070000}"/>
    <cellStyle name="?Q\?1@ 2 3" xfId="59604" xr:uid="{00000000-0005-0000-0000-000014070000}"/>
    <cellStyle name="?Q\?1@ 2 3 2" xfId="59605" xr:uid="{00000000-0005-0000-0000-000015070000}"/>
    <cellStyle name="?Q\?1@ 2 3 3" xfId="59606" xr:uid="{00000000-0005-0000-0000-000016070000}"/>
    <cellStyle name="?Q\?1@ 2 3_Penetration" xfId="59607" xr:uid="{00000000-0005-0000-0000-000017070000}"/>
    <cellStyle name="?Q\?1@ 2 4" xfId="59608" xr:uid="{00000000-0005-0000-0000-000018070000}"/>
    <cellStyle name="?Q\?1@ 2 4 2" xfId="59609" xr:uid="{00000000-0005-0000-0000-000019070000}"/>
    <cellStyle name="?Q\?1@ 2 4 3" xfId="59610" xr:uid="{00000000-0005-0000-0000-00001A070000}"/>
    <cellStyle name="?Q\?1@ 2 4_Penetration" xfId="59611" xr:uid="{00000000-0005-0000-0000-00001B070000}"/>
    <cellStyle name="?Q\?1@ 2 5" xfId="59612" xr:uid="{00000000-0005-0000-0000-00001C070000}"/>
    <cellStyle name="?Q\?1@ 2 5 2" xfId="59613" xr:uid="{00000000-0005-0000-0000-00001D070000}"/>
    <cellStyle name="?Q\?1@ 2 5 3" xfId="59614" xr:uid="{00000000-0005-0000-0000-00001E070000}"/>
    <cellStyle name="?Q\?1@ 2 5_Penetration" xfId="59615" xr:uid="{00000000-0005-0000-0000-00001F070000}"/>
    <cellStyle name="?Q\?1@ 2 6" xfId="59616" xr:uid="{00000000-0005-0000-0000-000020070000}"/>
    <cellStyle name="?Q\?1@ 2 7" xfId="59617" xr:uid="{00000000-0005-0000-0000-000021070000}"/>
    <cellStyle name="?Q\?1@ 2 8" xfId="59618" xr:uid="{00000000-0005-0000-0000-000022070000}"/>
    <cellStyle name="?Q\?1@ 2 9" xfId="59619" xr:uid="{00000000-0005-0000-0000-000023070000}"/>
    <cellStyle name="?Q\?1@ 2_BS LC" xfId="59620" xr:uid="{00000000-0005-0000-0000-000024070000}"/>
    <cellStyle name="?Q\?1@ 20" xfId="59621" xr:uid="{00000000-0005-0000-0000-000025070000}"/>
    <cellStyle name="?Q\?1@ 20 2" xfId="59622" xr:uid="{00000000-0005-0000-0000-000026070000}"/>
    <cellStyle name="?Q\?1@ 20 2 2" xfId="59623" xr:uid="{00000000-0005-0000-0000-000027070000}"/>
    <cellStyle name="?Q\?1@ 20 2 3" xfId="59624" xr:uid="{00000000-0005-0000-0000-000028070000}"/>
    <cellStyle name="?Q\?1@ 20 2_Penetration" xfId="59625" xr:uid="{00000000-0005-0000-0000-000029070000}"/>
    <cellStyle name="?Q\?1@ 20 3" xfId="59626" xr:uid="{00000000-0005-0000-0000-00002A070000}"/>
    <cellStyle name="?Q\?1@ 20 3 2" xfId="59627" xr:uid="{00000000-0005-0000-0000-00002B070000}"/>
    <cellStyle name="?Q\?1@ 20 3 3" xfId="59628" xr:uid="{00000000-0005-0000-0000-00002C070000}"/>
    <cellStyle name="?Q\?1@ 20 3_Penetration" xfId="59629" xr:uid="{00000000-0005-0000-0000-00002D070000}"/>
    <cellStyle name="?Q\?1@ 20 4" xfId="59630" xr:uid="{00000000-0005-0000-0000-00002E070000}"/>
    <cellStyle name="?Q\?1@ 20 4 2" xfId="59631" xr:uid="{00000000-0005-0000-0000-00002F070000}"/>
    <cellStyle name="?Q\?1@ 20 4 3" xfId="59632" xr:uid="{00000000-0005-0000-0000-000030070000}"/>
    <cellStyle name="?Q\?1@ 20 4_Penetration" xfId="59633" xr:uid="{00000000-0005-0000-0000-000031070000}"/>
    <cellStyle name="?Q\?1@ 20 5" xfId="59634" xr:uid="{00000000-0005-0000-0000-000032070000}"/>
    <cellStyle name="?Q\?1@ 20 5 2" xfId="59635" xr:uid="{00000000-0005-0000-0000-000033070000}"/>
    <cellStyle name="?Q\?1@ 20 5 3" xfId="59636" xr:uid="{00000000-0005-0000-0000-000034070000}"/>
    <cellStyle name="?Q\?1@ 20 5_Penetration" xfId="59637" xr:uid="{00000000-0005-0000-0000-000035070000}"/>
    <cellStyle name="?Q\?1@ 20 6" xfId="59638" xr:uid="{00000000-0005-0000-0000-000036070000}"/>
    <cellStyle name="?Q\?1@ 20 7" xfId="59639" xr:uid="{00000000-0005-0000-0000-000037070000}"/>
    <cellStyle name="?Q\?1@ 20_Penetration" xfId="59640" xr:uid="{00000000-0005-0000-0000-000038070000}"/>
    <cellStyle name="?Q\?1@ 21" xfId="59641" xr:uid="{00000000-0005-0000-0000-000039070000}"/>
    <cellStyle name="?Q\?1@ 21 2" xfId="59642" xr:uid="{00000000-0005-0000-0000-00003A070000}"/>
    <cellStyle name="?Q\?1@ 21 2 2" xfId="59643" xr:uid="{00000000-0005-0000-0000-00003B070000}"/>
    <cellStyle name="?Q\?1@ 21 2 3" xfId="59644" xr:uid="{00000000-0005-0000-0000-00003C070000}"/>
    <cellStyle name="?Q\?1@ 21 2_Penetration" xfId="59645" xr:uid="{00000000-0005-0000-0000-00003D070000}"/>
    <cellStyle name="?Q\?1@ 21 3" xfId="59646" xr:uid="{00000000-0005-0000-0000-00003E070000}"/>
    <cellStyle name="?Q\?1@ 21 3 2" xfId="59647" xr:uid="{00000000-0005-0000-0000-00003F070000}"/>
    <cellStyle name="?Q\?1@ 21 3 3" xfId="59648" xr:uid="{00000000-0005-0000-0000-000040070000}"/>
    <cellStyle name="?Q\?1@ 21 3_Penetration" xfId="59649" xr:uid="{00000000-0005-0000-0000-000041070000}"/>
    <cellStyle name="?Q\?1@ 21 4" xfId="59650" xr:uid="{00000000-0005-0000-0000-000042070000}"/>
    <cellStyle name="?Q\?1@ 21 4 2" xfId="59651" xr:uid="{00000000-0005-0000-0000-000043070000}"/>
    <cellStyle name="?Q\?1@ 21 4 3" xfId="59652" xr:uid="{00000000-0005-0000-0000-000044070000}"/>
    <cellStyle name="?Q\?1@ 21 4_Penetration" xfId="59653" xr:uid="{00000000-0005-0000-0000-000045070000}"/>
    <cellStyle name="?Q\?1@ 21 5" xfId="59654" xr:uid="{00000000-0005-0000-0000-000046070000}"/>
    <cellStyle name="?Q\?1@ 21 5 2" xfId="59655" xr:uid="{00000000-0005-0000-0000-000047070000}"/>
    <cellStyle name="?Q\?1@ 21 5 3" xfId="59656" xr:uid="{00000000-0005-0000-0000-000048070000}"/>
    <cellStyle name="?Q\?1@ 21 5_Penetration" xfId="59657" xr:uid="{00000000-0005-0000-0000-000049070000}"/>
    <cellStyle name="?Q\?1@ 21 6" xfId="59658" xr:uid="{00000000-0005-0000-0000-00004A070000}"/>
    <cellStyle name="?Q\?1@ 21 7" xfId="59659" xr:uid="{00000000-0005-0000-0000-00004B070000}"/>
    <cellStyle name="?Q\?1@ 21_Penetration" xfId="59660" xr:uid="{00000000-0005-0000-0000-00004C070000}"/>
    <cellStyle name="?Q\?1@ 22" xfId="59661" xr:uid="{00000000-0005-0000-0000-00004D070000}"/>
    <cellStyle name="?Q\?1@ 22 2" xfId="59662" xr:uid="{00000000-0005-0000-0000-00004E070000}"/>
    <cellStyle name="?Q\?1@ 22 2 2" xfId="59663" xr:uid="{00000000-0005-0000-0000-00004F070000}"/>
    <cellStyle name="?Q\?1@ 22 2 3" xfId="59664" xr:uid="{00000000-0005-0000-0000-000050070000}"/>
    <cellStyle name="?Q\?1@ 22 2_Penetration" xfId="59665" xr:uid="{00000000-0005-0000-0000-000051070000}"/>
    <cellStyle name="?Q\?1@ 22 3" xfId="59666" xr:uid="{00000000-0005-0000-0000-000052070000}"/>
    <cellStyle name="?Q\?1@ 22 3 2" xfId="59667" xr:uid="{00000000-0005-0000-0000-000053070000}"/>
    <cellStyle name="?Q\?1@ 22 3 3" xfId="59668" xr:uid="{00000000-0005-0000-0000-000054070000}"/>
    <cellStyle name="?Q\?1@ 22 3_Penetration" xfId="59669" xr:uid="{00000000-0005-0000-0000-000055070000}"/>
    <cellStyle name="?Q\?1@ 22 4" xfId="59670" xr:uid="{00000000-0005-0000-0000-000056070000}"/>
    <cellStyle name="?Q\?1@ 22 4 2" xfId="59671" xr:uid="{00000000-0005-0000-0000-000057070000}"/>
    <cellStyle name="?Q\?1@ 22 4 3" xfId="59672" xr:uid="{00000000-0005-0000-0000-000058070000}"/>
    <cellStyle name="?Q\?1@ 22 4_Penetration" xfId="59673" xr:uid="{00000000-0005-0000-0000-000059070000}"/>
    <cellStyle name="?Q\?1@ 22 5" xfId="59674" xr:uid="{00000000-0005-0000-0000-00005A070000}"/>
    <cellStyle name="?Q\?1@ 22 5 2" xfId="59675" xr:uid="{00000000-0005-0000-0000-00005B070000}"/>
    <cellStyle name="?Q\?1@ 22 5 3" xfId="59676" xr:uid="{00000000-0005-0000-0000-00005C070000}"/>
    <cellStyle name="?Q\?1@ 22 5_Penetration" xfId="59677" xr:uid="{00000000-0005-0000-0000-00005D070000}"/>
    <cellStyle name="?Q\?1@ 22 6" xfId="59678" xr:uid="{00000000-0005-0000-0000-00005E070000}"/>
    <cellStyle name="?Q\?1@ 22 7" xfId="59679" xr:uid="{00000000-0005-0000-0000-00005F070000}"/>
    <cellStyle name="?Q\?1@ 22_Penetration" xfId="59680" xr:uid="{00000000-0005-0000-0000-000060070000}"/>
    <cellStyle name="?Q\?1@ 23" xfId="59681" xr:uid="{00000000-0005-0000-0000-000061070000}"/>
    <cellStyle name="?Q\?1@ 23 2" xfId="59682" xr:uid="{00000000-0005-0000-0000-000062070000}"/>
    <cellStyle name="?Q\?1@ 23 2 2" xfId="59683" xr:uid="{00000000-0005-0000-0000-000063070000}"/>
    <cellStyle name="?Q\?1@ 23 2 3" xfId="59684" xr:uid="{00000000-0005-0000-0000-000064070000}"/>
    <cellStyle name="?Q\?1@ 23 2_Penetration" xfId="59685" xr:uid="{00000000-0005-0000-0000-000065070000}"/>
    <cellStyle name="?Q\?1@ 23 3" xfId="59686" xr:uid="{00000000-0005-0000-0000-000066070000}"/>
    <cellStyle name="?Q\?1@ 23 3 2" xfId="59687" xr:uid="{00000000-0005-0000-0000-000067070000}"/>
    <cellStyle name="?Q\?1@ 23 3 3" xfId="59688" xr:uid="{00000000-0005-0000-0000-000068070000}"/>
    <cellStyle name="?Q\?1@ 23 3_Penetration" xfId="59689" xr:uid="{00000000-0005-0000-0000-000069070000}"/>
    <cellStyle name="?Q\?1@ 23 4" xfId="59690" xr:uid="{00000000-0005-0000-0000-00006A070000}"/>
    <cellStyle name="?Q\?1@ 23 4 2" xfId="59691" xr:uid="{00000000-0005-0000-0000-00006B070000}"/>
    <cellStyle name="?Q\?1@ 23 4 3" xfId="59692" xr:uid="{00000000-0005-0000-0000-00006C070000}"/>
    <cellStyle name="?Q\?1@ 23 4_Penetration" xfId="59693" xr:uid="{00000000-0005-0000-0000-00006D070000}"/>
    <cellStyle name="?Q\?1@ 23 5" xfId="59694" xr:uid="{00000000-0005-0000-0000-00006E070000}"/>
    <cellStyle name="?Q\?1@ 23 5 2" xfId="59695" xr:uid="{00000000-0005-0000-0000-00006F070000}"/>
    <cellStyle name="?Q\?1@ 23 5 3" xfId="59696" xr:uid="{00000000-0005-0000-0000-000070070000}"/>
    <cellStyle name="?Q\?1@ 23 5_Penetration" xfId="59697" xr:uid="{00000000-0005-0000-0000-000071070000}"/>
    <cellStyle name="?Q\?1@ 23 6" xfId="59698" xr:uid="{00000000-0005-0000-0000-000072070000}"/>
    <cellStyle name="?Q\?1@ 23 7" xfId="59699" xr:uid="{00000000-0005-0000-0000-000073070000}"/>
    <cellStyle name="?Q\?1@ 23_Penetration" xfId="59700" xr:uid="{00000000-0005-0000-0000-000074070000}"/>
    <cellStyle name="?Q\?1@ 24" xfId="59701" xr:uid="{00000000-0005-0000-0000-000075070000}"/>
    <cellStyle name="?Q\?1@ 24 2" xfId="59702" xr:uid="{00000000-0005-0000-0000-000076070000}"/>
    <cellStyle name="?Q\?1@ 24 3" xfId="59703" xr:uid="{00000000-0005-0000-0000-000077070000}"/>
    <cellStyle name="?Q\?1@ 24_Penetration" xfId="59704" xr:uid="{00000000-0005-0000-0000-000078070000}"/>
    <cellStyle name="?Q\?1@ 25" xfId="59705" xr:uid="{00000000-0005-0000-0000-000079070000}"/>
    <cellStyle name="?Q\?1@ 25 2" xfId="59706" xr:uid="{00000000-0005-0000-0000-00007A070000}"/>
    <cellStyle name="?Q\?1@ 25 3" xfId="59707" xr:uid="{00000000-0005-0000-0000-00007B070000}"/>
    <cellStyle name="?Q\?1@ 25 4" xfId="59708" xr:uid="{00000000-0005-0000-0000-00007C070000}"/>
    <cellStyle name="?Q\?1@ 25_Penetration" xfId="59709" xr:uid="{00000000-0005-0000-0000-00007D070000}"/>
    <cellStyle name="?Q\?1@ 26" xfId="59710" xr:uid="{00000000-0005-0000-0000-00007E070000}"/>
    <cellStyle name="?Q\?1@ 26 2" xfId="59711" xr:uid="{00000000-0005-0000-0000-00007F070000}"/>
    <cellStyle name="?Q\?1@ 26 3" xfId="59712" xr:uid="{00000000-0005-0000-0000-000080070000}"/>
    <cellStyle name="?Q\?1@ 26_Penetration" xfId="59713" xr:uid="{00000000-0005-0000-0000-000081070000}"/>
    <cellStyle name="?Q\?1@ 27" xfId="59714" xr:uid="{00000000-0005-0000-0000-000082070000}"/>
    <cellStyle name="?Q\?1@ 27 2" xfId="59715" xr:uid="{00000000-0005-0000-0000-000083070000}"/>
    <cellStyle name="?Q\?1@ 27 3" xfId="59716" xr:uid="{00000000-0005-0000-0000-000084070000}"/>
    <cellStyle name="?Q\?1@ 27_Penetration" xfId="59717" xr:uid="{00000000-0005-0000-0000-000085070000}"/>
    <cellStyle name="?Q\?1@ 28" xfId="59718" xr:uid="{00000000-0005-0000-0000-000086070000}"/>
    <cellStyle name="?Q\?1@ 28 2" xfId="59719" xr:uid="{00000000-0005-0000-0000-000087070000}"/>
    <cellStyle name="?Q\?1@ 28_Penetration" xfId="59720" xr:uid="{00000000-0005-0000-0000-000088070000}"/>
    <cellStyle name="?Q\?1@ 29" xfId="59721" xr:uid="{00000000-0005-0000-0000-000089070000}"/>
    <cellStyle name="?Q\?1@ 3" xfId="59722" xr:uid="{00000000-0005-0000-0000-00008A070000}"/>
    <cellStyle name="?Q\?1@ 3 10" xfId="59723" xr:uid="{00000000-0005-0000-0000-00008B070000}"/>
    <cellStyle name="?Q\?1@ 3 10 2" xfId="59724" xr:uid="{00000000-0005-0000-0000-00008C070000}"/>
    <cellStyle name="?Q\?1@ 3 10 2 2" xfId="59725" xr:uid="{00000000-0005-0000-0000-00008D070000}"/>
    <cellStyle name="?Q\?1@ 3 10 2 3" xfId="59726" xr:uid="{00000000-0005-0000-0000-00008E070000}"/>
    <cellStyle name="?Q\?1@ 3 10 2_Penetration" xfId="59727" xr:uid="{00000000-0005-0000-0000-00008F070000}"/>
    <cellStyle name="?Q\?1@ 3 10 3" xfId="59728" xr:uid="{00000000-0005-0000-0000-000090070000}"/>
    <cellStyle name="?Q\?1@ 3 10 3 2" xfId="59729" xr:uid="{00000000-0005-0000-0000-000091070000}"/>
    <cellStyle name="?Q\?1@ 3 10 3 3" xfId="59730" xr:uid="{00000000-0005-0000-0000-000092070000}"/>
    <cellStyle name="?Q\?1@ 3 10 3_Penetration" xfId="59731" xr:uid="{00000000-0005-0000-0000-000093070000}"/>
    <cellStyle name="?Q\?1@ 3 10 4" xfId="59732" xr:uid="{00000000-0005-0000-0000-000094070000}"/>
    <cellStyle name="?Q\?1@ 3 10 4 2" xfId="59733" xr:uid="{00000000-0005-0000-0000-000095070000}"/>
    <cellStyle name="?Q\?1@ 3 10 4 3" xfId="59734" xr:uid="{00000000-0005-0000-0000-000096070000}"/>
    <cellStyle name="?Q\?1@ 3 10 4_Penetration" xfId="59735" xr:uid="{00000000-0005-0000-0000-000097070000}"/>
    <cellStyle name="?Q\?1@ 3 10 5" xfId="59736" xr:uid="{00000000-0005-0000-0000-000098070000}"/>
    <cellStyle name="?Q\?1@ 3 10 5 2" xfId="59737" xr:uid="{00000000-0005-0000-0000-000099070000}"/>
    <cellStyle name="?Q\?1@ 3 10 5 3" xfId="59738" xr:uid="{00000000-0005-0000-0000-00009A070000}"/>
    <cellStyle name="?Q\?1@ 3 10 5_Penetration" xfId="59739" xr:uid="{00000000-0005-0000-0000-00009B070000}"/>
    <cellStyle name="?Q\?1@ 3 10 6" xfId="59740" xr:uid="{00000000-0005-0000-0000-00009C070000}"/>
    <cellStyle name="?Q\?1@ 3 10 7" xfId="59741" xr:uid="{00000000-0005-0000-0000-00009D070000}"/>
    <cellStyle name="?Q\?1@ 3 10_Penetration" xfId="59742" xr:uid="{00000000-0005-0000-0000-00009E070000}"/>
    <cellStyle name="?Q\?1@ 3 11" xfId="59743" xr:uid="{00000000-0005-0000-0000-00009F070000}"/>
    <cellStyle name="?Q\?1@ 3 11 2" xfId="59744" xr:uid="{00000000-0005-0000-0000-0000A0070000}"/>
    <cellStyle name="?Q\?1@ 3 11 2 2" xfId="59745" xr:uid="{00000000-0005-0000-0000-0000A1070000}"/>
    <cellStyle name="?Q\?1@ 3 11 2 3" xfId="59746" xr:uid="{00000000-0005-0000-0000-0000A2070000}"/>
    <cellStyle name="?Q\?1@ 3 11 2_Penetration" xfId="59747" xr:uid="{00000000-0005-0000-0000-0000A3070000}"/>
    <cellStyle name="?Q\?1@ 3 11 3" xfId="59748" xr:uid="{00000000-0005-0000-0000-0000A4070000}"/>
    <cellStyle name="?Q\?1@ 3 11 3 2" xfId="59749" xr:uid="{00000000-0005-0000-0000-0000A5070000}"/>
    <cellStyle name="?Q\?1@ 3 11 3 3" xfId="59750" xr:uid="{00000000-0005-0000-0000-0000A6070000}"/>
    <cellStyle name="?Q\?1@ 3 11 3_Penetration" xfId="59751" xr:uid="{00000000-0005-0000-0000-0000A7070000}"/>
    <cellStyle name="?Q\?1@ 3 11 4" xfId="59752" xr:uid="{00000000-0005-0000-0000-0000A8070000}"/>
    <cellStyle name="?Q\?1@ 3 11 4 2" xfId="59753" xr:uid="{00000000-0005-0000-0000-0000A9070000}"/>
    <cellStyle name="?Q\?1@ 3 11 4 3" xfId="59754" xr:uid="{00000000-0005-0000-0000-0000AA070000}"/>
    <cellStyle name="?Q\?1@ 3 11 4_Penetration" xfId="59755" xr:uid="{00000000-0005-0000-0000-0000AB070000}"/>
    <cellStyle name="?Q\?1@ 3 11 5" xfId="59756" xr:uid="{00000000-0005-0000-0000-0000AC070000}"/>
    <cellStyle name="?Q\?1@ 3 11 5 2" xfId="59757" xr:uid="{00000000-0005-0000-0000-0000AD070000}"/>
    <cellStyle name="?Q\?1@ 3 11 5 3" xfId="59758" xr:uid="{00000000-0005-0000-0000-0000AE070000}"/>
    <cellStyle name="?Q\?1@ 3 11 5_Penetration" xfId="59759" xr:uid="{00000000-0005-0000-0000-0000AF070000}"/>
    <cellStyle name="?Q\?1@ 3 11 6" xfId="59760" xr:uid="{00000000-0005-0000-0000-0000B0070000}"/>
    <cellStyle name="?Q\?1@ 3 11 7" xfId="59761" xr:uid="{00000000-0005-0000-0000-0000B1070000}"/>
    <cellStyle name="?Q\?1@ 3 11_Penetration" xfId="59762" xr:uid="{00000000-0005-0000-0000-0000B2070000}"/>
    <cellStyle name="?Q\?1@ 3 12" xfId="59763" xr:uid="{00000000-0005-0000-0000-0000B3070000}"/>
    <cellStyle name="?Q\?1@ 3 12 2" xfId="59764" xr:uid="{00000000-0005-0000-0000-0000B4070000}"/>
    <cellStyle name="?Q\?1@ 3 12 2 2" xfId="59765" xr:uid="{00000000-0005-0000-0000-0000B5070000}"/>
    <cellStyle name="?Q\?1@ 3 12 2 3" xfId="59766" xr:uid="{00000000-0005-0000-0000-0000B6070000}"/>
    <cellStyle name="?Q\?1@ 3 12 2_Penetration" xfId="59767" xr:uid="{00000000-0005-0000-0000-0000B7070000}"/>
    <cellStyle name="?Q\?1@ 3 12 3" xfId="59768" xr:uid="{00000000-0005-0000-0000-0000B8070000}"/>
    <cellStyle name="?Q\?1@ 3 12 3 2" xfId="59769" xr:uid="{00000000-0005-0000-0000-0000B9070000}"/>
    <cellStyle name="?Q\?1@ 3 12 3 3" xfId="59770" xr:uid="{00000000-0005-0000-0000-0000BA070000}"/>
    <cellStyle name="?Q\?1@ 3 12 3_Penetration" xfId="59771" xr:uid="{00000000-0005-0000-0000-0000BB070000}"/>
    <cellStyle name="?Q\?1@ 3 12 4" xfId="59772" xr:uid="{00000000-0005-0000-0000-0000BC070000}"/>
    <cellStyle name="?Q\?1@ 3 12 4 2" xfId="59773" xr:uid="{00000000-0005-0000-0000-0000BD070000}"/>
    <cellStyle name="?Q\?1@ 3 12 4 3" xfId="59774" xr:uid="{00000000-0005-0000-0000-0000BE070000}"/>
    <cellStyle name="?Q\?1@ 3 12 4_Penetration" xfId="59775" xr:uid="{00000000-0005-0000-0000-0000BF070000}"/>
    <cellStyle name="?Q\?1@ 3 12 5" xfId="59776" xr:uid="{00000000-0005-0000-0000-0000C0070000}"/>
    <cellStyle name="?Q\?1@ 3 12 5 2" xfId="59777" xr:uid="{00000000-0005-0000-0000-0000C1070000}"/>
    <cellStyle name="?Q\?1@ 3 12 5 3" xfId="59778" xr:uid="{00000000-0005-0000-0000-0000C2070000}"/>
    <cellStyle name="?Q\?1@ 3 12 5_Penetration" xfId="59779" xr:uid="{00000000-0005-0000-0000-0000C3070000}"/>
    <cellStyle name="?Q\?1@ 3 12 6" xfId="59780" xr:uid="{00000000-0005-0000-0000-0000C4070000}"/>
    <cellStyle name="?Q\?1@ 3 12 7" xfId="59781" xr:uid="{00000000-0005-0000-0000-0000C5070000}"/>
    <cellStyle name="?Q\?1@ 3 12_Penetration" xfId="59782" xr:uid="{00000000-0005-0000-0000-0000C6070000}"/>
    <cellStyle name="?Q\?1@ 3 13" xfId="59783" xr:uid="{00000000-0005-0000-0000-0000C7070000}"/>
    <cellStyle name="?Q\?1@ 3 13 2" xfId="59784" xr:uid="{00000000-0005-0000-0000-0000C8070000}"/>
    <cellStyle name="?Q\?1@ 3 13 2 2" xfId="59785" xr:uid="{00000000-0005-0000-0000-0000C9070000}"/>
    <cellStyle name="?Q\?1@ 3 13 2 3" xfId="59786" xr:uid="{00000000-0005-0000-0000-0000CA070000}"/>
    <cellStyle name="?Q\?1@ 3 13 2_Penetration" xfId="59787" xr:uid="{00000000-0005-0000-0000-0000CB070000}"/>
    <cellStyle name="?Q\?1@ 3 13 3" xfId="59788" xr:uid="{00000000-0005-0000-0000-0000CC070000}"/>
    <cellStyle name="?Q\?1@ 3 13 3 2" xfId="59789" xr:uid="{00000000-0005-0000-0000-0000CD070000}"/>
    <cellStyle name="?Q\?1@ 3 13 3 3" xfId="59790" xr:uid="{00000000-0005-0000-0000-0000CE070000}"/>
    <cellStyle name="?Q\?1@ 3 13 3_Penetration" xfId="59791" xr:uid="{00000000-0005-0000-0000-0000CF070000}"/>
    <cellStyle name="?Q\?1@ 3 13 4" xfId="59792" xr:uid="{00000000-0005-0000-0000-0000D0070000}"/>
    <cellStyle name="?Q\?1@ 3 13 4 2" xfId="59793" xr:uid="{00000000-0005-0000-0000-0000D1070000}"/>
    <cellStyle name="?Q\?1@ 3 13 4 3" xfId="59794" xr:uid="{00000000-0005-0000-0000-0000D2070000}"/>
    <cellStyle name="?Q\?1@ 3 13 4_Penetration" xfId="59795" xr:uid="{00000000-0005-0000-0000-0000D3070000}"/>
    <cellStyle name="?Q\?1@ 3 13 5" xfId="59796" xr:uid="{00000000-0005-0000-0000-0000D4070000}"/>
    <cellStyle name="?Q\?1@ 3 13 5 2" xfId="59797" xr:uid="{00000000-0005-0000-0000-0000D5070000}"/>
    <cellStyle name="?Q\?1@ 3 13 5 3" xfId="59798" xr:uid="{00000000-0005-0000-0000-0000D6070000}"/>
    <cellStyle name="?Q\?1@ 3 13 5_Penetration" xfId="59799" xr:uid="{00000000-0005-0000-0000-0000D7070000}"/>
    <cellStyle name="?Q\?1@ 3 13 6" xfId="59800" xr:uid="{00000000-0005-0000-0000-0000D8070000}"/>
    <cellStyle name="?Q\?1@ 3 13 7" xfId="59801" xr:uid="{00000000-0005-0000-0000-0000D9070000}"/>
    <cellStyle name="?Q\?1@ 3 13_Penetration" xfId="59802" xr:uid="{00000000-0005-0000-0000-0000DA070000}"/>
    <cellStyle name="?Q\?1@ 3 14" xfId="59803" xr:uid="{00000000-0005-0000-0000-0000DB070000}"/>
    <cellStyle name="?Q\?1@ 3 14 2" xfId="59804" xr:uid="{00000000-0005-0000-0000-0000DC070000}"/>
    <cellStyle name="?Q\?1@ 3 14 2 2" xfId="59805" xr:uid="{00000000-0005-0000-0000-0000DD070000}"/>
    <cellStyle name="?Q\?1@ 3 14 2 3" xfId="59806" xr:uid="{00000000-0005-0000-0000-0000DE070000}"/>
    <cellStyle name="?Q\?1@ 3 14 2_Penetration" xfId="59807" xr:uid="{00000000-0005-0000-0000-0000DF070000}"/>
    <cellStyle name="?Q\?1@ 3 14 3" xfId="59808" xr:uid="{00000000-0005-0000-0000-0000E0070000}"/>
    <cellStyle name="?Q\?1@ 3 14 3 2" xfId="59809" xr:uid="{00000000-0005-0000-0000-0000E1070000}"/>
    <cellStyle name="?Q\?1@ 3 14 3 3" xfId="59810" xr:uid="{00000000-0005-0000-0000-0000E2070000}"/>
    <cellStyle name="?Q\?1@ 3 14 3_Penetration" xfId="59811" xr:uid="{00000000-0005-0000-0000-0000E3070000}"/>
    <cellStyle name="?Q\?1@ 3 14 4" xfId="59812" xr:uid="{00000000-0005-0000-0000-0000E4070000}"/>
    <cellStyle name="?Q\?1@ 3 14 4 2" xfId="59813" xr:uid="{00000000-0005-0000-0000-0000E5070000}"/>
    <cellStyle name="?Q\?1@ 3 14 4 3" xfId="59814" xr:uid="{00000000-0005-0000-0000-0000E6070000}"/>
    <cellStyle name="?Q\?1@ 3 14 4_Penetration" xfId="59815" xr:uid="{00000000-0005-0000-0000-0000E7070000}"/>
    <cellStyle name="?Q\?1@ 3 14 5" xfId="59816" xr:uid="{00000000-0005-0000-0000-0000E8070000}"/>
    <cellStyle name="?Q\?1@ 3 14 5 2" xfId="59817" xr:uid="{00000000-0005-0000-0000-0000E9070000}"/>
    <cellStyle name="?Q\?1@ 3 14 5 3" xfId="59818" xr:uid="{00000000-0005-0000-0000-0000EA070000}"/>
    <cellStyle name="?Q\?1@ 3 14 5_Penetration" xfId="59819" xr:uid="{00000000-0005-0000-0000-0000EB070000}"/>
    <cellStyle name="?Q\?1@ 3 14 6" xfId="59820" xr:uid="{00000000-0005-0000-0000-0000EC070000}"/>
    <cellStyle name="?Q\?1@ 3 14 7" xfId="59821" xr:uid="{00000000-0005-0000-0000-0000ED070000}"/>
    <cellStyle name="?Q\?1@ 3 14_Penetration" xfId="59822" xr:uid="{00000000-0005-0000-0000-0000EE070000}"/>
    <cellStyle name="?Q\?1@ 3 15" xfId="59823" xr:uid="{00000000-0005-0000-0000-0000EF070000}"/>
    <cellStyle name="?Q\?1@ 3 15 2" xfId="59824" xr:uid="{00000000-0005-0000-0000-0000F0070000}"/>
    <cellStyle name="?Q\?1@ 3 15 2 2" xfId="59825" xr:uid="{00000000-0005-0000-0000-0000F1070000}"/>
    <cellStyle name="?Q\?1@ 3 15 2 3" xfId="59826" xr:uid="{00000000-0005-0000-0000-0000F2070000}"/>
    <cellStyle name="?Q\?1@ 3 15 2_Penetration" xfId="59827" xr:uid="{00000000-0005-0000-0000-0000F3070000}"/>
    <cellStyle name="?Q\?1@ 3 15 3" xfId="59828" xr:uid="{00000000-0005-0000-0000-0000F4070000}"/>
    <cellStyle name="?Q\?1@ 3 15 3 2" xfId="59829" xr:uid="{00000000-0005-0000-0000-0000F5070000}"/>
    <cellStyle name="?Q\?1@ 3 15 3 3" xfId="59830" xr:uid="{00000000-0005-0000-0000-0000F6070000}"/>
    <cellStyle name="?Q\?1@ 3 15 3_Penetration" xfId="59831" xr:uid="{00000000-0005-0000-0000-0000F7070000}"/>
    <cellStyle name="?Q\?1@ 3 15 4" xfId="59832" xr:uid="{00000000-0005-0000-0000-0000F8070000}"/>
    <cellStyle name="?Q\?1@ 3 15 4 2" xfId="59833" xr:uid="{00000000-0005-0000-0000-0000F9070000}"/>
    <cellStyle name="?Q\?1@ 3 15 4 3" xfId="59834" xr:uid="{00000000-0005-0000-0000-0000FA070000}"/>
    <cellStyle name="?Q\?1@ 3 15 4_Penetration" xfId="59835" xr:uid="{00000000-0005-0000-0000-0000FB070000}"/>
    <cellStyle name="?Q\?1@ 3 15 5" xfId="59836" xr:uid="{00000000-0005-0000-0000-0000FC070000}"/>
    <cellStyle name="?Q\?1@ 3 15 5 2" xfId="59837" xr:uid="{00000000-0005-0000-0000-0000FD070000}"/>
    <cellStyle name="?Q\?1@ 3 15 5 3" xfId="59838" xr:uid="{00000000-0005-0000-0000-0000FE070000}"/>
    <cellStyle name="?Q\?1@ 3 15 5_Penetration" xfId="59839" xr:uid="{00000000-0005-0000-0000-0000FF070000}"/>
    <cellStyle name="?Q\?1@ 3 15 6" xfId="59840" xr:uid="{00000000-0005-0000-0000-000000080000}"/>
    <cellStyle name="?Q\?1@ 3 15 7" xfId="59841" xr:uid="{00000000-0005-0000-0000-000001080000}"/>
    <cellStyle name="?Q\?1@ 3 15 8" xfId="59842" xr:uid="{00000000-0005-0000-0000-000002080000}"/>
    <cellStyle name="?Q\?1@ 3 15_Penetration" xfId="59843" xr:uid="{00000000-0005-0000-0000-000003080000}"/>
    <cellStyle name="?Q\?1@ 3 16" xfId="59844" xr:uid="{00000000-0005-0000-0000-000004080000}"/>
    <cellStyle name="?Q\?1@ 3 16 2" xfId="59845" xr:uid="{00000000-0005-0000-0000-000005080000}"/>
    <cellStyle name="?Q\?1@ 3 16 2 2" xfId="59846" xr:uid="{00000000-0005-0000-0000-000006080000}"/>
    <cellStyle name="?Q\?1@ 3 16 2 2 2" xfId="59847" xr:uid="{00000000-0005-0000-0000-000007080000}"/>
    <cellStyle name="?Q\?1@ 3 16 2 2 3" xfId="59848" xr:uid="{00000000-0005-0000-0000-000008080000}"/>
    <cellStyle name="?Q\?1@ 3 16 2 2_Penetration" xfId="59849" xr:uid="{00000000-0005-0000-0000-000009080000}"/>
    <cellStyle name="?Q\?1@ 3 16 2 3" xfId="59850" xr:uid="{00000000-0005-0000-0000-00000A080000}"/>
    <cellStyle name="?Q\?1@ 3 16 2 3 2" xfId="59851" xr:uid="{00000000-0005-0000-0000-00000B080000}"/>
    <cellStyle name="?Q\?1@ 3 16 2 3 3" xfId="59852" xr:uid="{00000000-0005-0000-0000-00000C080000}"/>
    <cellStyle name="?Q\?1@ 3 16 2 3_Penetration" xfId="59853" xr:uid="{00000000-0005-0000-0000-00000D080000}"/>
    <cellStyle name="?Q\?1@ 3 16 2 4" xfId="59854" xr:uid="{00000000-0005-0000-0000-00000E080000}"/>
    <cellStyle name="?Q\?1@ 3 16 2 4 2" xfId="59855" xr:uid="{00000000-0005-0000-0000-00000F080000}"/>
    <cellStyle name="?Q\?1@ 3 16 2 4 3" xfId="59856" xr:uid="{00000000-0005-0000-0000-000010080000}"/>
    <cellStyle name="?Q\?1@ 3 16 2 4_Penetration" xfId="59857" xr:uid="{00000000-0005-0000-0000-000011080000}"/>
    <cellStyle name="?Q\?1@ 3 16 2 5" xfId="59858" xr:uid="{00000000-0005-0000-0000-000012080000}"/>
    <cellStyle name="?Q\?1@ 3 16 2 5 2" xfId="59859" xr:uid="{00000000-0005-0000-0000-000013080000}"/>
    <cellStyle name="?Q\?1@ 3 16 2 5 3" xfId="59860" xr:uid="{00000000-0005-0000-0000-000014080000}"/>
    <cellStyle name="?Q\?1@ 3 16 2 5_Penetration" xfId="59861" xr:uid="{00000000-0005-0000-0000-000015080000}"/>
    <cellStyle name="?Q\?1@ 3 16 2 6" xfId="59862" xr:uid="{00000000-0005-0000-0000-000016080000}"/>
    <cellStyle name="?Q\?1@ 3 16 2 7" xfId="59863" xr:uid="{00000000-0005-0000-0000-000017080000}"/>
    <cellStyle name="?Q\?1@ 3 16 2_Penetration" xfId="59864" xr:uid="{00000000-0005-0000-0000-000018080000}"/>
    <cellStyle name="?Q\?1@ 3 16 3" xfId="59865" xr:uid="{00000000-0005-0000-0000-000019080000}"/>
    <cellStyle name="?Q\?1@ 3 16 3 2" xfId="59866" xr:uid="{00000000-0005-0000-0000-00001A080000}"/>
    <cellStyle name="?Q\?1@ 3 16 3 3" xfId="59867" xr:uid="{00000000-0005-0000-0000-00001B080000}"/>
    <cellStyle name="?Q\?1@ 3 16 3_Penetration" xfId="59868" xr:uid="{00000000-0005-0000-0000-00001C080000}"/>
    <cellStyle name="?Q\?1@ 3 16 4" xfId="59869" xr:uid="{00000000-0005-0000-0000-00001D080000}"/>
    <cellStyle name="?Q\?1@ 3 16 4 2" xfId="59870" xr:uid="{00000000-0005-0000-0000-00001E080000}"/>
    <cellStyle name="?Q\?1@ 3 16 4 3" xfId="59871" xr:uid="{00000000-0005-0000-0000-00001F080000}"/>
    <cellStyle name="?Q\?1@ 3 16 4_Penetration" xfId="59872" xr:uid="{00000000-0005-0000-0000-000020080000}"/>
    <cellStyle name="?Q\?1@ 3 16 5" xfId="59873" xr:uid="{00000000-0005-0000-0000-000021080000}"/>
    <cellStyle name="?Q\?1@ 3 16 5 2" xfId="59874" xr:uid="{00000000-0005-0000-0000-000022080000}"/>
    <cellStyle name="?Q\?1@ 3 16 5 3" xfId="59875" xr:uid="{00000000-0005-0000-0000-000023080000}"/>
    <cellStyle name="?Q\?1@ 3 16 5_Penetration" xfId="59876" xr:uid="{00000000-0005-0000-0000-000024080000}"/>
    <cellStyle name="?Q\?1@ 3 16 6" xfId="59877" xr:uid="{00000000-0005-0000-0000-000025080000}"/>
    <cellStyle name="?Q\?1@ 3 16 6 2" xfId="59878" xr:uid="{00000000-0005-0000-0000-000026080000}"/>
    <cellStyle name="?Q\?1@ 3 16 6 3" xfId="59879" xr:uid="{00000000-0005-0000-0000-000027080000}"/>
    <cellStyle name="?Q\?1@ 3 16 6_Penetration" xfId="59880" xr:uid="{00000000-0005-0000-0000-000028080000}"/>
    <cellStyle name="?Q\?1@ 3 16 7" xfId="59881" xr:uid="{00000000-0005-0000-0000-000029080000}"/>
    <cellStyle name="?Q\?1@ 3 16 8" xfId="59882" xr:uid="{00000000-0005-0000-0000-00002A080000}"/>
    <cellStyle name="?Q\?1@ 3 16_Penetration" xfId="59883" xr:uid="{00000000-0005-0000-0000-00002B080000}"/>
    <cellStyle name="?Q\?1@ 3 17" xfId="59884" xr:uid="{00000000-0005-0000-0000-00002C080000}"/>
    <cellStyle name="?Q\?1@ 3 17 10" xfId="59885" xr:uid="{00000000-0005-0000-0000-00002D080000}"/>
    <cellStyle name="?Q\?1@ 3 17 2" xfId="59886" xr:uid="{00000000-0005-0000-0000-00002E080000}"/>
    <cellStyle name="?Q\?1@ 3 17 2 2" xfId="59887" xr:uid="{00000000-0005-0000-0000-00002F080000}"/>
    <cellStyle name="?Q\?1@ 3 17 2 2 2" xfId="59888" xr:uid="{00000000-0005-0000-0000-000030080000}"/>
    <cellStyle name="?Q\?1@ 3 17 2 2 3" xfId="59889" xr:uid="{00000000-0005-0000-0000-000031080000}"/>
    <cellStyle name="?Q\?1@ 3 17 2 2_Penetration" xfId="59890" xr:uid="{00000000-0005-0000-0000-000032080000}"/>
    <cellStyle name="?Q\?1@ 3 17 2 3" xfId="59891" xr:uid="{00000000-0005-0000-0000-000033080000}"/>
    <cellStyle name="?Q\?1@ 3 17 2 3 2" xfId="59892" xr:uid="{00000000-0005-0000-0000-000034080000}"/>
    <cellStyle name="?Q\?1@ 3 17 2 3 3" xfId="59893" xr:uid="{00000000-0005-0000-0000-000035080000}"/>
    <cellStyle name="?Q\?1@ 3 17 2 3_Penetration" xfId="59894" xr:uid="{00000000-0005-0000-0000-000036080000}"/>
    <cellStyle name="?Q\?1@ 3 17 2 4" xfId="59895" xr:uid="{00000000-0005-0000-0000-000037080000}"/>
    <cellStyle name="?Q\?1@ 3 17 2 4 2" xfId="59896" xr:uid="{00000000-0005-0000-0000-000038080000}"/>
    <cellStyle name="?Q\?1@ 3 17 2 4 3" xfId="59897" xr:uid="{00000000-0005-0000-0000-000039080000}"/>
    <cellStyle name="?Q\?1@ 3 17 2 4_Penetration" xfId="59898" xr:uid="{00000000-0005-0000-0000-00003A080000}"/>
    <cellStyle name="?Q\?1@ 3 17 2 5" xfId="59899" xr:uid="{00000000-0005-0000-0000-00003B080000}"/>
    <cellStyle name="?Q\?1@ 3 17 2 5 2" xfId="59900" xr:uid="{00000000-0005-0000-0000-00003C080000}"/>
    <cellStyle name="?Q\?1@ 3 17 2 5 3" xfId="59901" xr:uid="{00000000-0005-0000-0000-00003D080000}"/>
    <cellStyle name="?Q\?1@ 3 17 2 5_Penetration" xfId="59902" xr:uid="{00000000-0005-0000-0000-00003E080000}"/>
    <cellStyle name="?Q\?1@ 3 17 2 6" xfId="59903" xr:uid="{00000000-0005-0000-0000-00003F080000}"/>
    <cellStyle name="?Q\?1@ 3 17 2 7" xfId="59904" xr:uid="{00000000-0005-0000-0000-000040080000}"/>
    <cellStyle name="?Q\?1@ 3 17 2_Penetration" xfId="59905" xr:uid="{00000000-0005-0000-0000-000041080000}"/>
    <cellStyle name="?Q\?1@ 3 17 3" xfId="59906" xr:uid="{00000000-0005-0000-0000-000042080000}"/>
    <cellStyle name="?Q\?1@ 3 17 3 2" xfId="59907" xr:uid="{00000000-0005-0000-0000-000043080000}"/>
    <cellStyle name="?Q\?1@ 3 17 3 2 2" xfId="59908" xr:uid="{00000000-0005-0000-0000-000044080000}"/>
    <cellStyle name="?Q\?1@ 3 17 3 2 3" xfId="59909" xr:uid="{00000000-0005-0000-0000-000045080000}"/>
    <cellStyle name="?Q\?1@ 3 17 3 2_Penetration" xfId="59910" xr:uid="{00000000-0005-0000-0000-000046080000}"/>
    <cellStyle name="?Q\?1@ 3 17 3 3" xfId="59911" xr:uid="{00000000-0005-0000-0000-000047080000}"/>
    <cellStyle name="?Q\?1@ 3 17 3 3 2" xfId="59912" xr:uid="{00000000-0005-0000-0000-000048080000}"/>
    <cellStyle name="?Q\?1@ 3 17 3 3 3" xfId="59913" xr:uid="{00000000-0005-0000-0000-000049080000}"/>
    <cellStyle name="?Q\?1@ 3 17 3 3_Penetration" xfId="59914" xr:uid="{00000000-0005-0000-0000-00004A080000}"/>
    <cellStyle name="?Q\?1@ 3 17 3 4" xfId="59915" xr:uid="{00000000-0005-0000-0000-00004B080000}"/>
    <cellStyle name="?Q\?1@ 3 17 3 4 2" xfId="59916" xr:uid="{00000000-0005-0000-0000-00004C080000}"/>
    <cellStyle name="?Q\?1@ 3 17 3 4 3" xfId="59917" xr:uid="{00000000-0005-0000-0000-00004D080000}"/>
    <cellStyle name="?Q\?1@ 3 17 3 4_Penetration" xfId="59918" xr:uid="{00000000-0005-0000-0000-00004E080000}"/>
    <cellStyle name="?Q\?1@ 3 17 3 5" xfId="59919" xr:uid="{00000000-0005-0000-0000-00004F080000}"/>
    <cellStyle name="?Q\?1@ 3 17 3 5 2" xfId="59920" xr:uid="{00000000-0005-0000-0000-000050080000}"/>
    <cellStyle name="?Q\?1@ 3 17 3 5 3" xfId="59921" xr:uid="{00000000-0005-0000-0000-000051080000}"/>
    <cellStyle name="?Q\?1@ 3 17 3 5_Penetration" xfId="59922" xr:uid="{00000000-0005-0000-0000-000052080000}"/>
    <cellStyle name="?Q\?1@ 3 17 3 6" xfId="59923" xr:uid="{00000000-0005-0000-0000-000053080000}"/>
    <cellStyle name="?Q\?1@ 3 17 3 7" xfId="59924" xr:uid="{00000000-0005-0000-0000-000054080000}"/>
    <cellStyle name="?Q\?1@ 3 17 3_Penetration" xfId="59925" xr:uid="{00000000-0005-0000-0000-000055080000}"/>
    <cellStyle name="?Q\?1@ 3 17 4" xfId="59926" xr:uid="{00000000-0005-0000-0000-000056080000}"/>
    <cellStyle name="?Q\?1@ 3 17 4 2" xfId="59927" xr:uid="{00000000-0005-0000-0000-000057080000}"/>
    <cellStyle name="?Q\?1@ 3 17 4 2 2" xfId="59928" xr:uid="{00000000-0005-0000-0000-000058080000}"/>
    <cellStyle name="?Q\?1@ 3 17 4 2 3" xfId="59929" xr:uid="{00000000-0005-0000-0000-000059080000}"/>
    <cellStyle name="?Q\?1@ 3 17 4 2_Penetration" xfId="59930" xr:uid="{00000000-0005-0000-0000-00005A080000}"/>
    <cellStyle name="?Q\?1@ 3 17 4 3" xfId="59931" xr:uid="{00000000-0005-0000-0000-00005B080000}"/>
    <cellStyle name="?Q\?1@ 3 17 4 3 2" xfId="59932" xr:uid="{00000000-0005-0000-0000-00005C080000}"/>
    <cellStyle name="?Q\?1@ 3 17 4 3 3" xfId="59933" xr:uid="{00000000-0005-0000-0000-00005D080000}"/>
    <cellStyle name="?Q\?1@ 3 17 4 3_Penetration" xfId="59934" xr:uid="{00000000-0005-0000-0000-00005E080000}"/>
    <cellStyle name="?Q\?1@ 3 17 4 4" xfId="59935" xr:uid="{00000000-0005-0000-0000-00005F080000}"/>
    <cellStyle name="?Q\?1@ 3 17 4 4 2" xfId="59936" xr:uid="{00000000-0005-0000-0000-000060080000}"/>
    <cellStyle name="?Q\?1@ 3 17 4 4 3" xfId="59937" xr:uid="{00000000-0005-0000-0000-000061080000}"/>
    <cellStyle name="?Q\?1@ 3 17 4 4_Penetration" xfId="59938" xr:uid="{00000000-0005-0000-0000-000062080000}"/>
    <cellStyle name="?Q\?1@ 3 17 4 5" xfId="59939" xr:uid="{00000000-0005-0000-0000-000063080000}"/>
    <cellStyle name="?Q\?1@ 3 17 4 5 2" xfId="59940" xr:uid="{00000000-0005-0000-0000-000064080000}"/>
    <cellStyle name="?Q\?1@ 3 17 4 5 3" xfId="59941" xr:uid="{00000000-0005-0000-0000-000065080000}"/>
    <cellStyle name="?Q\?1@ 3 17 4 5_Penetration" xfId="59942" xr:uid="{00000000-0005-0000-0000-000066080000}"/>
    <cellStyle name="?Q\?1@ 3 17 4 6" xfId="59943" xr:uid="{00000000-0005-0000-0000-000067080000}"/>
    <cellStyle name="?Q\?1@ 3 17 4 7" xfId="59944" xr:uid="{00000000-0005-0000-0000-000068080000}"/>
    <cellStyle name="?Q\?1@ 3 17 4_Penetration" xfId="59945" xr:uid="{00000000-0005-0000-0000-000069080000}"/>
    <cellStyle name="?Q\?1@ 3 17 5" xfId="59946" xr:uid="{00000000-0005-0000-0000-00006A080000}"/>
    <cellStyle name="?Q\?1@ 3 17 5 2" xfId="59947" xr:uid="{00000000-0005-0000-0000-00006B080000}"/>
    <cellStyle name="?Q\?1@ 3 17 5 3" xfId="59948" xr:uid="{00000000-0005-0000-0000-00006C080000}"/>
    <cellStyle name="?Q\?1@ 3 17 5_Penetration" xfId="59949" xr:uid="{00000000-0005-0000-0000-00006D080000}"/>
    <cellStyle name="?Q\?1@ 3 17 6" xfId="59950" xr:uid="{00000000-0005-0000-0000-00006E080000}"/>
    <cellStyle name="?Q\?1@ 3 17 6 2" xfId="59951" xr:uid="{00000000-0005-0000-0000-00006F080000}"/>
    <cellStyle name="?Q\?1@ 3 17 6 3" xfId="59952" xr:uid="{00000000-0005-0000-0000-000070080000}"/>
    <cellStyle name="?Q\?1@ 3 17 6_Penetration" xfId="59953" xr:uid="{00000000-0005-0000-0000-000071080000}"/>
    <cellStyle name="?Q\?1@ 3 17 7" xfId="59954" xr:uid="{00000000-0005-0000-0000-000072080000}"/>
    <cellStyle name="?Q\?1@ 3 17 7 2" xfId="59955" xr:uid="{00000000-0005-0000-0000-000073080000}"/>
    <cellStyle name="?Q\?1@ 3 17 7 3" xfId="59956" xr:uid="{00000000-0005-0000-0000-000074080000}"/>
    <cellStyle name="?Q\?1@ 3 17 7_Penetration" xfId="59957" xr:uid="{00000000-0005-0000-0000-000075080000}"/>
    <cellStyle name="?Q\?1@ 3 17 8" xfId="59958" xr:uid="{00000000-0005-0000-0000-000076080000}"/>
    <cellStyle name="?Q\?1@ 3 17 8 2" xfId="59959" xr:uid="{00000000-0005-0000-0000-000077080000}"/>
    <cellStyle name="?Q\?1@ 3 17 8 3" xfId="59960" xr:uid="{00000000-0005-0000-0000-000078080000}"/>
    <cellStyle name="?Q\?1@ 3 17 8_Penetration" xfId="59961" xr:uid="{00000000-0005-0000-0000-000079080000}"/>
    <cellStyle name="?Q\?1@ 3 17 9" xfId="59962" xr:uid="{00000000-0005-0000-0000-00007A080000}"/>
    <cellStyle name="?Q\?1@ 3 17_BPT InputOutput_v32.26.2" xfId="59963" xr:uid="{00000000-0005-0000-0000-00007B080000}"/>
    <cellStyle name="?Q\?1@ 3 18" xfId="59964" xr:uid="{00000000-0005-0000-0000-00007C080000}"/>
    <cellStyle name="?Q\?1@ 3 18 2" xfId="59965" xr:uid="{00000000-0005-0000-0000-00007D080000}"/>
    <cellStyle name="?Q\?1@ 3 18 2 2" xfId="59966" xr:uid="{00000000-0005-0000-0000-00007E080000}"/>
    <cellStyle name="?Q\?1@ 3 18 2 3" xfId="59967" xr:uid="{00000000-0005-0000-0000-00007F080000}"/>
    <cellStyle name="?Q\?1@ 3 18 2_Penetration" xfId="59968" xr:uid="{00000000-0005-0000-0000-000080080000}"/>
    <cellStyle name="?Q\?1@ 3 18 3" xfId="59969" xr:uid="{00000000-0005-0000-0000-000081080000}"/>
    <cellStyle name="?Q\?1@ 3 18 3 2" xfId="59970" xr:uid="{00000000-0005-0000-0000-000082080000}"/>
    <cellStyle name="?Q\?1@ 3 18 3 3" xfId="59971" xr:uid="{00000000-0005-0000-0000-000083080000}"/>
    <cellStyle name="?Q\?1@ 3 18 3_Penetration" xfId="59972" xr:uid="{00000000-0005-0000-0000-000084080000}"/>
    <cellStyle name="?Q\?1@ 3 18 4" xfId="59973" xr:uid="{00000000-0005-0000-0000-000085080000}"/>
    <cellStyle name="?Q\?1@ 3 18 4 2" xfId="59974" xr:uid="{00000000-0005-0000-0000-000086080000}"/>
    <cellStyle name="?Q\?1@ 3 18 4 3" xfId="59975" xr:uid="{00000000-0005-0000-0000-000087080000}"/>
    <cellStyle name="?Q\?1@ 3 18 4_Penetration" xfId="59976" xr:uid="{00000000-0005-0000-0000-000088080000}"/>
    <cellStyle name="?Q\?1@ 3 18 5" xfId="59977" xr:uid="{00000000-0005-0000-0000-000089080000}"/>
    <cellStyle name="?Q\?1@ 3 18 5 2" xfId="59978" xr:uid="{00000000-0005-0000-0000-00008A080000}"/>
    <cellStyle name="?Q\?1@ 3 18 5 3" xfId="59979" xr:uid="{00000000-0005-0000-0000-00008B080000}"/>
    <cellStyle name="?Q\?1@ 3 18 5_Penetration" xfId="59980" xr:uid="{00000000-0005-0000-0000-00008C080000}"/>
    <cellStyle name="?Q\?1@ 3 18 6" xfId="59981" xr:uid="{00000000-0005-0000-0000-00008D080000}"/>
    <cellStyle name="?Q\?1@ 3 18 7" xfId="59982" xr:uid="{00000000-0005-0000-0000-00008E080000}"/>
    <cellStyle name="?Q\?1@ 3 18_Penetration" xfId="59983" xr:uid="{00000000-0005-0000-0000-00008F080000}"/>
    <cellStyle name="?Q\?1@ 3 19" xfId="59984" xr:uid="{00000000-0005-0000-0000-000090080000}"/>
    <cellStyle name="?Q\?1@ 3 19 2" xfId="59985" xr:uid="{00000000-0005-0000-0000-000091080000}"/>
    <cellStyle name="?Q\?1@ 3 19 2 2" xfId="59986" xr:uid="{00000000-0005-0000-0000-000092080000}"/>
    <cellStyle name="?Q\?1@ 3 19 2 3" xfId="59987" xr:uid="{00000000-0005-0000-0000-000093080000}"/>
    <cellStyle name="?Q\?1@ 3 19 2_Penetration" xfId="59988" xr:uid="{00000000-0005-0000-0000-000094080000}"/>
    <cellStyle name="?Q\?1@ 3 19 3" xfId="59989" xr:uid="{00000000-0005-0000-0000-000095080000}"/>
    <cellStyle name="?Q\?1@ 3 19 3 2" xfId="59990" xr:uid="{00000000-0005-0000-0000-000096080000}"/>
    <cellStyle name="?Q\?1@ 3 19 3 3" xfId="59991" xr:uid="{00000000-0005-0000-0000-000097080000}"/>
    <cellStyle name="?Q\?1@ 3 19 3_Penetration" xfId="59992" xr:uid="{00000000-0005-0000-0000-000098080000}"/>
    <cellStyle name="?Q\?1@ 3 19 4" xfId="59993" xr:uid="{00000000-0005-0000-0000-000099080000}"/>
    <cellStyle name="?Q\?1@ 3 19 4 2" xfId="59994" xr:uid="{00000000-0005-0000-0000-00009A080000}"/>
    <cellStyle name="?Q\?1@ 3 19 4 3" xfId="59995" xr:uid="{00000000-0005-0000-0000-00009B080000}"/>
    <cellStyle name="?Q\?1@ 3 19 4_Penetration" xfId="59996" xr:uid="{00000000-0005-0000-0000-00009C080000}"/>
    <cellStyle name="?Q\?1@ 3 19 5" xfId="59997" xr:uid="{00000000-0005-0000-0000-00009D080000}"/>
    <cellStyle name="?Q\?1@ 3 19 5 2" xfId="59998" xr:uid="{00000000-0005-0000-0000-00009E080000}"/>
    <cellStyle name="?Q\?1@ 3 19 5 3" xfId="59999" xr:uid="{00000000-0005-0000-0000-00009F080000}"/>
    <cellStyle name="?Q\?1@ 3 19 5_Penetration" xfId="60000" xr:uid="{00000000-0005-0000-0000-0000A0080000}"/>
    <cellStyle name="?Q\?1@ 3 19 6" xfId="60001" xr:uid="{00000000-0005-0000-0000-0000A1080000}"/>
    <cellStyle name="?Q\?1@ 3 19 7" xfId="60002" xr:uid="{00000000-0005-0000-0000-0000A2080000}"/>
    <cellStyle name="?Q\?1@ 3 19_Penetration" xfId="60003" xr:uid="{00000000-0005-0000-0000-0000A3080000}"/>
    <cellStyle name="?Q\?1@ 3 2" xfId="60004" xr:uid="{00000000-0005-0000-0000-0000A4080000}"/>
    <cellStyle name="?Q\?1@ 3 2 2" xfId="60005" xr:uid="{00000000-0005-0000-0000-0000A5080000}"/>
    <cellStyle name="?Q\?1@ 3 2 2 2" xfId="60006" xr:uid="{00000000-0005-0000-0000-0000A6080000}"/>
    <cellStyle name="?Q\?1@ 3 2 2 2 2" xfId="60007" xr:uid="{00000000-0005-0000-0000-0000A7080000}"/>
    <cellStyle name="?Q\?1@ 3 2 2 2 2 2" xfId="60008" xr:uid="{00000000-0005-0000-0000-0000A8080000}"/>
    <cellStyle name="?Q\?1@ 3 2 2 2 2 3" xfId="60009" xr:uid="{00000000-0005-0000-0000-0000A9080000}"/>
    <cellStyle name="?Q\?1@ 3 2 2 2 2_Penetration" xfId="60010" xr:uid="{00000000-0005-0000-0000-0000AA080000}"/>
    <cellStyle name="?Q\?1@ 3 2 2 2 3" xfId="60011" xr:uid="{00000000-0005-0000-0000-0000AB080000}"/>
    <cellStyle name="?Q\?1@ 3 2 2 2 3 2" xfId="60012" xr:uid="{00000000-0005-0000-0000-0000AC080000}"/>
    <cellStyle name="?Q\?1@ 3 2 2 2 3 3" xfId="60013" xr:uid="{00000000-0005-0000-0000-0000AD080000}"/>
    <cellStyle name="?Q\?1@ 3 2 2 2 3_Penetration" xfId="60014" xr:uid="{00000000-0005-0000-0000-0000AE080000}"/>
    <cellStyle name="?Q\?1@ 3 2 2 2 4" xfId="60015" xr:uid="{00000000-0005-0000-0000-0000AF080000}"/>
    <cellStyle name="?Q\?1@ 3 2 2 2 4 2" xfId="60016" xr:uid="{00000000-0005-0000-0000-0000B0080000}"/>
    <cellStyle name="?Q\?1@ 3 2 2 2 4 3" xfId="60017" xr:uid="{00000000-0005-0000-0000-0000B1080000}"/>
    <cellStyle name="?Q\?1@ 3 2 2 2 4_Penetration" xfId="60018" xr:uid="{00000000-0005-0000-0000-0000B2080000}"/>
    <cellStyle name="?Q\?1@ 3 2 2 2 5" xfId="60019" xr:uid="{00000000-0005-0000-0000-0000B3080000}"/>
    <cellStyle name="?Q\?1@ 3 2 2 2 5 2" xfId="60020" xr:uid="{00000000-0005-0000-0000-0000B4080000}"/>
    <cellStyle name="?Q\?1@ 3 2 2 2 5 3" xfId="60021" xr:uid="{00000000-0005-0000-0000-0000B5080000}"/>
    <cellStyle name="?Q\?1@ 3 2 2 2 5_Penetration" xfId="60022" xr:uid="{00000000-0005-0000-0000-0000B6080000}"/>
    <cellStyle name="?Q\?1@ 3 2 2 2 6" xfId="60023" xr:uid="{00000000-0005-0000-0000-0000B7080000}"/>
    <cellStyle name="?Q\?1@ 3 2 2 2 7" xfId="60024" xr:uid="{00000000-0005-0000-0000-0000B8080000}"/>
    <cellStyle name="?Q\?1@ 3 2 2 2_Penetration" xfId="60025" xr:uid="{00000000-0005-0000-0000-0000B9080000}"/>
    <cellStyle name="?Q\?1@ 3 2 2 3" xfId="60026" xr:uid="{00000000-0005-0000-0000-0000BA080000}"/>
    <cellStyle name="?Q\?1@ 3 2 2 3 2" xfId="60027" xr:uid="{00000000-0005-0000-0000-0000BB080000}"/>
    <cellStyle name="?Q\?1@ 3 2 2 3 3" xfId="60028" xr:uid="{00000000-0005-0000-0000-0000BC080000}"/>
    <cellStyle name="?Q\?1@ 3 2 2 3_Penetration" xfId="60029" xr:uid="{00000000-0005-0000-0000-0000BD080000}"/>
    <cellStyle name="?Q\?1@ 3 2 2 4" xfId="60030" xr:uid="{00000000-0005-0000-0000-0000BE080000}"/>
    <cellStyle name="?Q\?1@ 3 2 2 4 2" xfId="60031" xr:uid="{00000000-0005-0000-0000-0000BF080000}"/>
    <cellStyle name="?Q\?1@ 3 2 2 4 3" xfId="60032" xr:uid="{00000000-0005-0000-0000-0000C0080000}"/>
    <cellStyle name="?Q\?1@ 3 2 2 4_Penetration" xfId="60033" xr:uid="{00000000-0005-0000-0000-0000C1080000}"/>
    <cellStyle name="?Q\?1@ 3 2 2 5" xfId="60034" xr:uid="{00000000-0005-0000-0000-0000C2080000}"/>
    <cellStyle name="?Q\?1@ 3 2 2 5 2" xfId="60035" xr:uid="{00000000-0005-0000-0000-0000C3080000}"/>
    <cellStyle name="?Q\?1@ 3 2 2 5 3" xfId="60036" xr:uid="{00000000-0005-0000-0000-0000C4080000}"/>
    <cellStyle name="?Q\?1@ 3 2 2 5_Penetration" xfId="60037" xr:uid="{00000000-0005-0000-0000-0000C5080000}"/>
    <cellStyle name="?Q\?1@ 3 2 2 6" xfId="60038" xr:uid="{00000000-0005-0000-0000-0000C6080000}"/>
    <cellStyle name="?Q\?1@ 3 2 2 6 2" xfId="60039" xr:uid="{00000000-0005-0000-0000-0000C7080000}"/>
    <cellStyle name="?Q\?1@ 3 2 2 6 3" xfId="60040" xr:uid="{00000000-0005-0000-0000-0000C8080000}"/>
    <cellStyle name="?Q\?1@ 3 2 2 6_Penetration" xfId="60041" xr:uid="{00000000-0005-0000-0000-0000C9080000}"/>
    <cellStyle name="?Q\?1@ 3 2 2 7" xfId="60042" xr:uid="{00000000-0005-0000-0000-0000CA080000}"/>
    <cellStyle name="?Q\?1@ 3 2 2 8" xfId="60043" xr:uid="{00000000-0005-0000-0000-0000CB080000}"/>
    <cellStyle name="?Q\?1@ 3 2 2_Penetration" xfId="60044" xr:uid="{00000000-0005-0000-0000-0000CC080000}"/>
    <cellStyle name="?Q\?1@ 3 2 3" xfId="60045" xr:uid="{00000000-0005-0000-0000-0000CD080000}"/>
    <cellStyle name="?Q\?1@ 3 2 3 10" xfId="60046" xr:uid="{00000000-0005-0000-0000-0000CE080000}"/>
    <cellStyle name="?Q\?1@ 3 2 3 2" xfId="60047" xr:uid="{00000000-0005-0000-0000-0000CF080000}"/>
    <cellStyle name="?Q\?1@ 3 2 3 2 2" xfId="60048" xr:uid="{00000000-0005-0000-0000-0000D0080000}"/>
    <cellStyle name="?Q\?1@ 3 2 3 2 2 2" xfId="60049" xr:uid="{00000000-0005-0000-0000-0000D1080000}"/>
    <cellStyle name="?Q\?1@ 3 2 3 2 2 3" xfId="60050" xr:uid="{00000000-0005-0000-0000-0000D2080000}"/>
    <cellStyle name="?Q\?1@ 3 2 3 2 2_Penetration" xfId="60051" xr:uid="{00000000-0005-0000-0000-0000D3080000}"/>
    <cellStyle name="?Q\?1@ 3 2 3 2 3" xfId="60052" xr:uid="{00000000-0005-0000-0000-0000D4080000}"/>
    <cellStyle name="?Q\?1@ 3 2 3 2 3 2" xfId="60053" xr:uid="{00000000-0005-0000-0000-0000D5080000}"/>
    <cellStyle name="?Q\?1@ 3 2 3 2 3 3" xfId="60054" xr:uid="{00000000-0005-0000-0000-0000D6080000}"/>
    <cellStyle name="?Q\?1@ 3 2 3 2 3_Penetration" xfId="60055" xr:uid="{00000000-0005-0000-0000-0000D7080000}"/>
    <cellStyle name="?Q\?1@ 3 2 3 2 4" xfId="60056" xr:uid="{00000000-0005-0000-0000-0000D8080000}"/>
    <cellStyle name="?Q\?1@ 3 2 3 2 4 2" xfId="60057" xr:uid="{00000000-0005-0000-0000-0000D9080000}"/>
    <cellStyle name="?Q\?1@ 3 2 3 2 4 3" xfId="60058" xr:uid="{00000000-0005-0000-0000-0000DA080000}"/>
    <cellStyle name="?Q\?1@ 3 2 3 2 4_Penetration" xfId="60059" xr:uid="{00000000-0005-0000-0000-0000DB080000}"/>
    <cellStyle name="?Q\?1@ 3 2 3 2 5" xfId="60060" xr:uid="{00000000-0005-0000-0000-0000DC080000}"/>
    <cellStyle name="?Q\?1@ 3 2 3 2 5 2" xfId="60061" xr:uid="{00000000-0005-0000-0000-0000DD080000}"/>
    <cellStyle name="?Q\?1@ 3 2 3 2 5 3" xfId="60062" xr:uid="{00000000-0005-0000-0000-0000DE080000}"/>
    <cellStyle name="?Q\?1@ 3 2 3 2 5_Penetration" xfId="60063" xr:uid="{00000000-0005-0000-0000-0000DF080000}"/>
    <cellStyle name="?Q\?1@ 3 2 3 2 6" xfId="60064" xr:uid="{00000000-0005-0000-0000-0000E0080000}"/>
    <cellStyle name="?Q\?1@ 3 2 3 2 7" xfId="60065" xr:uid="{00000000-0005-0000-0000-0000E1080000}"/>
    <cellStyle name="?Q\?1@ 3 2 3 2_Penetration" xfId="60066" xr:uid="{00000000-0005-0000-0000-0000E2080000}"/>
    <cellStyle name="?Q\?1@ 3 2 3 3" xfId="60067" xr:uid="{00000000-0005-0000-0000-0000E3080000}"/>
    <cellStyle name="?Q\?1@ 3 2 3 3 2" xfId="60068" xr:uid="{00000000-0005-0000-0000-0000E4080000}"/>
    <cellStyle name="?Q\?1@ 3 2 3 3 2 2" xfId="60069" xr:uid="{00000000-0005-0000-0000-0000E5080000}"/>
    <cellStyle name="?Q\?1@ 3 2 3 3 2 3" xfId="60070" xr:uid="{00000000-0005-0000-0000-0000E6080000}"/>
    <cellStyle name="?Q\?1@ 3 2 3 3 2_Penetration" xfId="60071" xr:uid="{00000000-0005-0000-0000-0000E7080000}"/>
    <cellStyle name="?Q\?1@ 3 2 3 3 3" xfId="60072" xr:uid="{00000000-0005-0000-0000-0000E8080000}"/>
    <cellStyle name="?Q\?1@ 3 2 3 3 3 2" xfId="60073" xr:uid="{00000000-0005-0000-0000-0000E9080000}"/>
    <cellStyle name="?Q\?1@ 3 2 3 3 3 3" xfId="60074" xr:uid="{00000000-0005-0000-0000-0000EA080000}"/>
    <cellStyle name="?Q\?1@ 3 2 3 3 3_Penetration" xfId="60075" xr:uid="{00000000-0005-0000-0000-0000EB080000}"/>
    <cellStyle name="?Q\?1@ 3 2 3 3 4" xfId="60076" xr:uid="{00000000-0005-0000-0000-0000EC080000}"/>
    <cellStyle name="?Q\?1@ 3 2 3 3 4 2" xfId="60077" xr:uid="{00000000-0005-0000-0000-0000ED080000}"/>
    <cellStyle name="?Q\?1@ 3 2 3 3 4 3" xfId="60078" xr:uid="{00000000-0005-0000-0000-0000EE080000}"/>
    <cellStyle name="?Q\?1@ 3 2 3 3 4_Penetration" xfId="60079" xr:uid="{00000000-0005-0000-0000-0000EF080000}"/>
    <cellStyle name="?Q\?1@ 3 2 3 3 5" xfId="60080" xr:uid="{00000000-0005-0000-0000-0000F0080000}"/>
    <cellStyle name="?Q\?1@ 3 2 3 3 5 2" xfId="60081" xr:uid="{00000000-0005-0000-0000-0000F1080000}"/>
    <cellStyle name="?Q\?1@ 3 2 3 3 5 3" xfId="60082" xr:uid="{00000000-0005-0000-0000-0000F2080000}"/>
    <cellStyle name="?Q\?1@ 3 2 3 3 5_Penetration" xfId="60083" xr:uid="{00000000-0005-0000-0000-0000F3080000}"/>
    <cellStyle name="?Q\?1@ 3 2 3 3 6" xfId="60084" xr:uid="{00000000-0005-0000-0000-0000F4080000}"/>
    <cellStyle name="?Q\?1@ 3 2 3 3 7" xfId="60085" xr:uid="{00000000-0005-0000-0000-0000F5080000}"/>
    <cellStyle name="?Q\?1@ 3 2 3 3_Penetration" xfId="60086" xr:uid="{00000000-0005-0000-0000-0000F6080000}"/>
    <cellStyle name="?Q\?1@ 3 2 3 4" xfId="60087" xr:uid="{00000000-0005-0000-0000-0000F7080000}"/>
    <cellStyle name="?Q\?1@ 3 2 3 4 2" xfId="60088" xr:uid="{00000000-0005-0000-0000-0000F8080000}"/>
    <cellStyle name="?Q\?1@ 3 2 3 4 2 2" xfId="60089" xr:uid="{00000000-0005-0000-0000-0000F9080000}"/>
    <cellStyle name="?Q\?1@ 3 2 3 4 2 3" xfId="60090" xr:uid="{00000000-0005-0000-0000-0000FA080000}"/>
    <cellStyle name="?Q\?1@ 3 2 3 4 2_Penetration" xfId="60091" xr:uid="{00000000-0005-0000-0000-0000FB080000}"/>
    <cellStyle name="?Q\?1@ 3 2 3 4 3" xfId="60092" xr:uid="{00000000-0005-0000-0000-0000FC080000}"/>
    <cellStyle name="?Q\?1@ 3 2 3 4 3 2" xfId="60093" xr:uid="{00000000-0005-0000-0000-0000FD080000}"/>
    <cellStyle name="?Q\?1@ 3 2 3 4 3 3" xfId="60094" xr:uid="{00000000-0005-0000-0000-0000FE080000}"/>
    <cellStyle name="?Q\?1@ 3 2 3 4 3_Penetration" xfId="60095" xr:uid="{00000000-0005-0000-0000-0000FF080000}"/>
    <cellStyle name="?Q\?1@ 3 2 3 4 4" xfId="60096" xr:uid="{00000000-0005-0000-0000-000000090000}"/>
    <cellStyle name="?Q\?1@ 3 2 3 4 4 2" xfId="60097" xr:uid="{00000000-0005-0000-0000-000001090000}"/>
    <cellStyle name="?Q\?1@ 3 2 3 4 4 3" xfId="60098" xr:uid="{00000000-0005-0000-0000-000002090000}"/>
    <cellStyle name="?Q\?1@ 3 2 3 4 4_Penetration" xfId="60099" xr:uid="{00000000-0005-0000-0000-000003090000}"/>
    <cellStyle name="?Q\?1@ 3 2 3 4 5" xfId="60100" xr:uid="{00000000-0005-0000-0000-000004090000}"/>
    <cellStyle name="?Q\?1@ 3 2 3 4 5 2" xfId="60101" xr:uid="{00000000-0005-0000-0000-000005090000}"/>
    <cellStyle name="?Q\?1@ 3 2 3 4 5 3" xfId="60102" xr:uid="{00000000-0005-0000-0000-000006090000}"/>
    <cellStyle name="?Q\?1@ 3 2 3 4 5_Penetration" xfId="60103" xr:uid="{00000000-0005-0000-0000-000007090000}"/>
    <cellStyle name="?Q\?1@ 3 2 3 4 6" xfId="60104" xr:uid="{00000000-0005-0000-0000-000008090000}"/>
    <cellStyle name="?Q\?1@ 3 2 3 4 7" xfId="60105" xr:uid="{00000000-0005-0000-0000-000009090000}"/>
    <cellStyle name="?Q\?1@ 3 2 3 4_Penetration" xfId="60106" xr:uid="{00000000-0005-0000-0000-00000A090000}"/>
    <cellStyle name="?Q\?1@ 3 2 3 5" xfId="60107" xr:uid="{00000000-0005-0000-0000-00000B090000}"/>
    <cellStyle name="?Q\?1@ 3 2 3 5 2" xfId="60108" xr:uid="{00000000-0005-0000-0000-00000C090000}"/>
    <cellStyle name="?Q\?1@ 3 2 3 5 3" xfId="60109" xr:uid="{00000000-0005-0000-0000-00000D090000}"/>
    <cellStyle name="?Q\?1@ 3 2 3 5_Penetration" xfId="60110" xr:uid="{00000000-0005-0000-0000-00000E090000}"/>
    <cellStyle name="?Q\?1@ 3 2 3 6" xfId="60111" xr:uid="{00000000-0005-0000-0000-00000F090000}"/>
    <cellStyle name="?Q\?1@ 3 2 3 6 2" xfId="60112" xr:uid="{00000000-0005-0000-0000-000010090000}"/>
    <cellStyle name="?Q\?1@ 3 2 3 6 3" xfId="60113" xr:uid="{00000000-0005-0000-0000-000011090000}"/>
    <cellStyle name="?Q\?1@ 3 2 3 6_Penetration" xfId="60114" xr:uid="{00000000-0005-0000-0000-000012090000}"/>
    <cellStyle name="?Q\?1@ 3 2 3 7" xfId="60115" xr:uid="{00000000-0005-0000-0000-000013090000}"/>
    <cellStyle name="?Q\?1@ 3 2 3 7 2" xfId="60116" xr:uid="{00000000-0005-0000-0000-000014090000}"/>
    <cellStyle name="?Q\?1@ 3 2 3 7 3" xfId="60117" xr:uid="{00000000-0005-0000-0000-000015090000}"/>
    <cellStyle name="?Q\?1@ 3 2 3 7_Penetration" xfId="60118" xr:uid="{00000000-0005-0000-0000-000016090000}"/>
    <cellStyle name="?Q\?1@ 3 2 3 8" xfId="60119" xr:uid="{00000000-0005-0000-0000-000017090000}"/>
    <cellStyle name="?Q\?1@ 3 2 3 8 2" xfId="60120" xr:uid="{00000000-0005-0000-0000-000018090000}"/>
    <cellStyle name="?Q\?1@ 3 2 3 8 3" xfId="60121" xr:uid="{00000000-0005-0000-0000-000019090000}"/>
    <cellStyle name="?Q\?1@ 3 2 3 8_Penetration" xfId="60122" xr:uid="{00000000-0005-0000-0000-00001A090000}"/>
    <cellStyle name="?Q\?1@ 3 2 3 9" xfId="60123" xr:uid="{00000000-0005-0000-0000-00001B090000}"/>
    <cellStyle name="?Q\?1@ 3 2 3_BPT InputOutput_v32.26.2" xfId="60124" xr:uid="{00000000-0005-0000-0000-00001C090000}"/>
    <cellStyle name="?Q\?1@ 3 2 4" xfId="60125" xr:uid="{00000000-0005-0000-0000-00001D090000}"/>
    <cellStyle name="?Q\?1@ 3 2 4 2" xfId="60126" xr:uid="{00000000-0005-0000-0000-00001E090000}"/>
    <cellStyle name="?Q\?1@ 3 2 4 2 2" xfId="60127" xr:uid="{00000000-0005-0000-0000-00001F090000}"/>
    <cellStyle name="?Q\?1@ 3 2 4 2 3" xfId="60128" xr:uid="{00000000-0005-0000-0000-000020090000}"/>
    <cellStyle name="?Q\?1@ 3 2 4 2_Penetration" xfId="60129" xr:uid="{00000000-0005-0000-0000-000021090000}"/>
    <cellStyle name="?Q\?1@ 3 2 4 3" xfId="60130" xr:uid="{00000000-0005-0000-0000-000022090000}"/>
    <cellStyle name="?Q\?1@ 3 2 4 3 2" xfId="60131" xr:uid="{00000000-0005-0000-0000-000023090000}"/>
    <cellStyle name="?Q\?1@ 3 2 4 3 3" xfId="60132" xr:uid="{00000000-0005-0000-0000-000024090000}"/>
    <cellStyle name="?Q\?1@ 3 2 4 3_Penetration" xfId="60133" xr:uid="{00000000-0005-0000-0000-000025090000}"/>
    <cellStyle name="?Q\?1@ 3 2 4 4" xfId="60134" xr:uid="{00000000-0005-0000-0000-000026090000}"/>
    <cellStyle name="?Q\?1@ 3 2 4 4 2" xfId="60135" xr:uid="{00000000-0005-0000-0000-000027090000}"/>
    <cellStyle name="?Q\?1@ 3 2 4 4 3" xfId="60136" xr:uid="{00000000-0005-0000-0000-000028090000}"/>
    <cellStyle name="?Q\?1@ 3 2 4 4_Penetration" xfId="60137" xr:uid="{00000000-0005-0000-0000-000029090000}"/>
    <cellStyle name="?Q\?1@ 3 2 4 5" xfId="60138" xr:uid="{00000000-0005-0000-0000-00002A090000}"/>
    <cellStyle name="?Q\?1@ 3 2 4 5 2" xfId="60139" xr:uid="{00000000-0005-0000-0000-00002B090000}"/>
    <cellStyle name="?Q\?1@ 3 2 4 5 3" xfId="60140" xr:uid="{00000000-0005-0000-0000-00002C090000}"/>
    <cellStyle name="?Q\?1@ 3 2 4 5_Penetration" xfId="60141" xr:uid="{00000000-0005-0000-0000-00002D090000}"/>
    <cellStyle name="?Q\?1@ 3 2 4 6" xfId="60142" xr:uid="{00000000-0005-0000-0000-00002E090000}"/>
    <cellStyle name="?Q\?1@ 3 2 4 7" xfId="60143" xr:uid="{00000000-0005-0000-0000-00002F090000}"/>
    <cellStyle name="?Q\?1@ 3 2 4_Penetration" xfId="60144" xr:uid="{00000000-0005-0000-0000-000030090000}"/>
    <cellStyle name="?Q\?1@ 3 2 5" xfId="60145" xr:uid="{00000000-0005-0000-0000-000031090000}"/>
    <cellStyle name="?Q\?1@ 3 2 5 2" xfId="60146" xr:uid="{00000000-0005-0000-0000-000032090000}"/>
    <cellStyle name="?Q\?1@ 3 2 5 2 2" xfId="60147" xr:uid="{00000000-0005-0000-0000-000033090000}"/>
    <cellStyle name="?Q\?1@ 3 2 5 2 3" xfId="60148" xr:uid="{00000000-0005-0000-0000-000034090000}"/>
    <cellStyle name="?Q\?1@ 3 2 5 2_Penetration" xfId="60149" xr:uid="{00000000-0005-0000-0000-000035090000}"/>
    <cellStyle name="?Q\?1@ 3 2 5 3" xfId="60150" xr:uid="{00000000-0005-0000-0000-000036090000}"/>
    <cellStyle name="?Q\?1@ 3 2 5 3 2" xfId="60151" xr:uid="{00000000-0005-0000-0000-000037090000}"/>
    <cellStyle name="?Q\?1@ 3 2 5 3 3" xfId="60152" xr:uid="{00000000-0005-0000-0000-000038090000}"/>
    <cellStyle name="?Q\?1@ 3 2 5 3_Penetration" xfId="60153" xr:uid="{00000000-0005-0000-0000-000039090000}"/>
    <cellStyle name="?Q\?1@ 3 2 5 4" xfId="60154" xr:uid="{00000000-0005-0000-0000-00003A090000}"/>
    <cellStyle name="?Q\?1@ 3 2 5 4 2" xfId="60155" xr:uid="{00000000-0005-0000-0000-00003B090000}"/>
    <cellStyle name="?Q\?1@ 3 2 5 4 3" xfId="60156" xr:uid="{00000000-0005-0000-0000-00003C090000}"/>
    <cellStyle name="?Q\?1@ 3 2 5 4_Penetration" xfId="60157" xr:uid="{00000000-0005-0000-0000-00003D090000}"/>
    <cellStyle name="?Q\?1@ 3 2 5 5" xfId="60158" xr:uid="{00000000-0005-0000-0000-00003E090000}"/>
    <cellStyle name="?Q\?1@ 3 2 5 5 2" xfId="60159" xr:uid="{00000000-0005-0000-0000-00003F090000}"/>
    <cellStyle name="?Q\?1@ 3 2 5 5 3" xfId="60160" xr:uid="{00000000-0005-0000-0000-000040090000}"/>
    <cellStyle name="?Q\?1@ 3 2 5 5_Penetration" xfId="60161" xr:uid="{00000000-0005-0000-0000-000041090000}"/>
    <cellStyle name="?Q\?1@ 3 2 5 6" xfId="60162" xr:uid="{00000000-0005-0000-0000-000042090000}"/>
    <cellStyle name="?Q\?1@ 3 2 5 7" xfId="60163" xr:uid="{00000000-0005-0000-0000-000043090000}"/>
    <cellStyle name="?Q\?1@ 3 2 5_Penetration" xfId="60164" xr:uid="{00000000-0005-0000-0000-000044090000}"/>
    <cellStyle name="?Q\?1@ 3 2 6" xfId="60165" xr:uid="{00000000-0005-0000-0000-000045090000}"/>
    <cellStyle name="?Q\?1@ 3 2 7" xfId="60166" xr:uid="{00000000-0005-0000-0000-000046090000}"/>
    <cellStyle name="?Q\?1@ 3 2_BPT InputOutput Formulas_v32.27" xfId="60167" xr:uid="{00000000-0005-0000-0000-000047090000}"/>
    <cellStyle name="?Q\?1@ 3 20" xfId="60168" xr:uid="{00000000-0005-0000-0000-000048090000}"/>
    <cellStyle name="?Q\?1@ 3 21" xfId="60169" xr:uid="{00000000-0005-0000-0000-000049090000}"/>
    <cellStyle name="?Q\?1@ 3 3" xfId="60170" xr:uid="{00000000-0005-0000-0000-00004A090000}"/>
    <cellStyle name="?Q\?1@ 3 3 2" xfId="60171" xr:uid="{00000000-0005-0000-0000-00004B090000}"/>
    <cellStyle name="?Q\?1@ 3 3 2 2" xfId="60172" xr:uid="{00000000-0005-0000-0000-00004C090000}"/>
    <cellStyle name="?Q\?1@ 3 3 2 3" xfId="60173" xr:uid="{00000000-0005-0000-0000-00004D090000}"/>
    <cellStyle name="?Q\?1@ 3 3 2_Penetration" xfId="60174" xr:uid="{00000000-0005-0000-0000-00004E090000}"/>
    <cellStyle name="?Q\?1@ 3 3 3" xfId="60175" xr:uid="{00000000-0005-0000-0000-00004F090000}"/>
    <cellStyle name="?Q\?1@ 3 3 3 2" xfId="60176" xr:uid="{00000000-0005-0000-0000-000050090000}"/>
    <cellStyle name="?Q\?1@ 3 3 3 3" xfId="60177" xr:uid="{00000000-0005-0000-0000-000051090000}"/>
    <cellStyle name="?Q\?1@ 3 3 3_Penetration" xfId="60178" xr:uid="{00000000-0005-0000-0000-000052090000}"/>
    <cellStyle name="?Q\?1@ 3 3 4" xfId="60179" xr:uid="{00000000-0005-0000-0000-000053090000}"/>
    <cellStyle name="?Q\?1@ 3 3 4 2" xfId="60180" xr:uid="{00000000-0005-0000-0000-000054090000}"/>
    <cellStyle name="?Q\?1@ 3 3 4 3" xfId="60181" xr:uid="{00000000-0005-0000-0000-000055090000}"/>
    <cellStyle name="?Q\?1@ 3 3 4_Penetration" xfId="60182" xr:uid="{00000000-0005-0000-0000-000056090000}"/>
    <cellStyle name="?Q\?1@ 3 3 5" xfId="60183" xr:uid="{00000000-0005-0000-0000-000057090000}"/>
    <cellStyle name="?Q\?1@ 3 3 5 2" xfId="60184" xr:uid="{00000000-0005-0000-0000-000058090000}"/>
    <cellStyle name="?Q\?1@ 3 3 5 3" xfId="60185" xr:uid="{00000000-0005-0000-0000-000059090000}"/>
    <cellStyle name="?Q\?1@ 3 3 5_Penetration" xfId="60186" xr:uid="{00000000-0005-0000-0000-00005A090000}"/>
    <cellStyle name="?Q\?1@ 3 3 6" xfId="60187" xr:uid="{00000000-0005-0000-0000-00005B090000}"/>
    <cellStyle name="?Q\?1@ 3 3 7" xfId="60188" xr:uid="{00000000-0005-0000-0000-00005C090000}"/>
    <cellStyle name="?Q\?1@ 3 3_Penetration" xfId="60189" xr:uid="{00000000-0005-0000-0000-00005D090000}"/>
    <cellStyle name="?Q\?1@ 3 4" xfId="60190" xr:uid="{00000000-0005-0000-0000-00005E090000}"/>
    <cellStyle name="?Q\?1@ 3 4 2" xfId="60191" xr:uid="{00000000-0005-0000-0000-00005F090000}"/>
    <cellStyle name="?Q\?1@ 3 4 2 2" xfId="60192" xr:uid="{00000000-0005-0000-0000-000060090000}"/>
    <cellStyle name="?Q\?1@ 3 4 2 3" xfId="60193" xr:uid="{00000000-0005-0000-0000-000061090000}"/>
    <cellStyle name="?Q\?1@ 3 4 2_Penetration" xfId="60194" xr:uid="{00000000-0005-0000-0000-000062090000}"/>
    <cellStyle name="?Q\?1@ 3 4 3" xfId="60195" xr:uid="{00000000-0005-0000-0000-000063090000}"/>
    <cellStyle name="?Q\?1@ 3 4 3 2" xfId="60196" xr:uid="{00000000-0005-0000-0000-000064090000}"/>
    <cellStyle name="?Q\?1@ 3 4 3 3" xfId="60197" xr:uid="{00000000-0005-0000-0000-000065090000}"/>
    <cellStyle name="?Q\?1@ 3 4 3_Penetration" xfId="60198" xr:uid="{00000000-0005-0000-0000-000066090000}"/>
    <cellStyle name="?Q\?1@ 3 4 4" xfId="60199" xr:uid="{00000000-0005-0000-0000-000067090000}"/>
    <cellStyle name="?Q\?1@ 3 4 4 2" xfId="60200" xr:uid="{00000000-0005-0000-0000-000068090000}"/>
    <cellStyle name="?Q\?1@ 3 4 4 3" xfId="60201" xr:uid="{00000000-0005-0000-0000-000069090000}"/>
    <cellStyle name="?Q\?1@ 3 4 4_Penetration" xfId="60202" xr:uid="{00000000-0005-0000-0000-00006A090000}"/>
    <cellStyle name="?Q\?1@ 3 4 5" xfId="60203" xr:uid="{00000000-0005-0000-0000-00006B090000}"/>
    <cellStyle name="?Q\?1@ 3 4 5 2" xfId="60204" xr:uid="{00000000-0005-0000-0000-00006C090000}"/>
    <cellStyle name="?Q\?1@ 3 4 5 3" xfId="60205" xr:uid="{00000000-0005-0000-0000-00006D090000}"/>
    <cellStyle name="?Q\?1@ 3 4 5_Penetration" xfId="60206" xr:uid="{00000000-0005-0000-0000-00006E090000}"/>
    <cellStyle name="?Q\?1@ 3 4 6" xfId="60207" xr:uid="{00000000-0005-0000-0000-00006F090000}"/>
    <cellStyle name="?Q\?1@ 3 4 7" xfId="60208" xr:uid="{00000000-0005-0000-0000-000070090000}"/>
    <cellStyle name="?Q\?1@ 3 4_Penetration" xfId="60209" xr:uid="{00000000-0005-0000-0000-000071090000}"/>
    <cellStyle name="?Q\?1@ 3 5" xfId="60210" xr:uid="{00000000-0005-0000-0000-000072090000}"/>
    <cellStyle name="?Q\?1@ 3 5 2" xfId="60211" xr:uid="{00000000-0005-0000-0000-000073090000}"/>
    <cellStyle name="?Q\?1@ 3 5 2 2" xfId="60212" xr:uid="{00000000-0005-0000-0000-000074090000}"/>
    <cellStyle name="?Q\?1@ 3 5 2 3" xfId="60213" xr:uid="{00000000-0005-0000-0000-000075090000}"/>
    <cellStyle name="?Q\?1@ 3 5 2_Penetration" xfId="60214" xr:uid="{00000000-0005-0000-0000-000076090000}"/>
    <cellStyle name="?Q\?1@ 3 5 3" xfId="60215" xr:uid="{00000000-0005-0000-0000-000077090000}"/>
    <cellStyle name="?Q\?1@ 3 5 3 2" xfId="60216" xr:uid="{00000000-0005-0000-0000-000078090000}"/>
    <cellStyle name="?Q\?1@ 3 5 3 3" xfId="60217" xr:uid="{00000000-0005-0000-0000-000079090000}"/>
    <cellStyle name="?Q\?1@ 3 5 3_Penetration" xfId="60218" xr:uid="{00000000-0005-0000-0000-00007A090000}"/>
    <cellStyle name="?Q\?1@ 3 5 4" xfId="60219" xr:uid="{00000000-0005-0000-0000-00007B090000}"/>
    <cellStyle name="?Q\?1@ 3 5 4 2" xfId="60220" xr:uid="{00000000-0005-0000-0000-00007C090000}"/>
    <cellStyle name="?Q\?1@ 3 5 4 3" xfId="60221" xr:uid="{00000000-0005-0000-0000-00007D090000}"/>
    <cellStyle name="?Q\?1@ 3 5 4_Penetration" xfId="60222" xr:uid="{00000000-0005-0000-0000-00007E090000}"/>
    <cellStyle name="?Q\?1@ 3 5 5" xfId="60223" xr:uid="{00000000-0005-0000-0000-00007F090000}"/>
    <cellStyle name="?Q\?1@ 3 5 5 2" xfId="60224" xr:uid="{00000000-0005-0000-0000-000080090000}"/>
    <cellStyle name="?Q\?1@ 3 5 5 3" xfId="60225" xr:uid="{00000000-0005-0000-0000-000081090000}"/>
    <cellStyle name="?Q\?1@ 3 5 5_Penetration" xfId="60226" xr:uid="{00000000-0005-0000-0000-000082090000}"/>
    <cellStyle name="?Q\?1@ 3 5 6" xfId="60227" xr:uid="{00000000-0005-0000-0000-000083090000}"/>
    <cellStyle name="?Q\?1@ 3 5 7" xfId="60228" xr:uid="{00000000-0005-0000-0000-000084090000}"/>
    <cellStyle name="?Q\?1@ 3 5_Penetration" xfId="60229" xr:uid="{00000000-0005-0000-0000-000085090000}"/>
    <cellStyle name="?Q\?1@ 3 6" xfId="60230" xr:uid="{00000000-0005-0000-0000-000086090000}"/>
    <cellStyle name="?Q\?1@ 3 6 2" xfId="60231" xr:uid="{00000000-0005-0000-0000-000087090000}"/>
    <cellStyle name="?Q\?1@ 3 6 2 2" xfId="60232" xr:uid="{00000000-0005-0000-0000-000088090000}"/>
    <cellStyle name="?Q\?1@ 3 6 2 3" xfId="60233" xr:uid="{00000000-0005-0000-0000-000089090000}"/>
    <cellStyle name="?Q\?1@ 3 6 2_Penetration" xfId="60234" xr:uid="{00000000-0005-0000-0000-00008A090000}"/>
    <cellStyle name="?Q\?1@ 3 6 3" xfId="60235" xr:uid="{00000000-0005-0000-0000-00008B090000}"/>
    <cellStyle name="?Q\?1@ 3 6 3 2" xfId="60236" xr:uid="{00000000-0005-0000-0000-00008C090000}"/>
    <cellStyle name="?Q\?1@ 3 6 3 3" xfId="60237" xr:uid="{00000000-0005-0000-0000-00008D090000}"/>
    <cellStyle name="?Q\?1@ 3 6 3_Penetration" xfId="60238" xr:uid="{00000000-0005-0000-0000-00008E090000}"/>
    <cellStyle name="?Q\?1@ 3 6 4" xfId="60239" xr:uid="{00000000-0005-0000-0000-00008F090000}"/>
    <cellStyle name="?Q\?1@ 3 6 4 2" xfId="60240" xr:uid="{00000000-0005-0000-0000-000090090000}"/>
    <cellStyle name="?Q\?1@ 3 6 4 3" xfId="60241" xr:uid="{00000000-0005-0000-0000-000091090000}"/>
    <cellStyle name="?Q\?1@ 3 6 4_Penetration" xfId="60242" xr:uid="{00000000-0005-0000-0000-000092090000}"/>
    <cellStyle name="?Q\?1@ 3 6 5" xfId="60243" xr:uid="{00000000-0005-0000-0000-000093090000}"/>
    <cellStyle name="?Q\?1@ 3 6 5 2" xfId="60244" xr:uid="{00000000-0005-0000-0000-000094090000}"/>
    <cellStyle name="?Q\?1@ 3 6 5 3" xfId="60245" xr:uid="{00000000-0005-0000-0000-000095090000}"/>
    <cellStyle name="?Q\?1@ 3 6 5_Penetration" xfId="60246" xr:uid="{00000000-0005-0000-0000-000096090000}"/>
    <cellStyle name="?Q\?1@ 3 6 6" xfId="60247" xr:uid="{00000000-0005-0000-0000-000097090000}"/>
    <cellStyle name="?Q\?1@ 3 6 7" xfId="60248" xr:uid="{00000000-0005-0000-0000-000098090000}"/>
    <cellStyle name="?Q\?1@ 3 6_Penetration" xfId="60249" xr:uid="{00000000-0005-0000-0000-000099090000}"/>
    <cellStyle name="?Q\?1@ 3 7" xfId="60250" xr:uid="{00000000-0005-0000-0000-00009A090000}"/>
    <cellStyle name="?Q\?1@ 3 7 2" xfId="60251" xr:uid="{00000000-0005-0000-0000-00009B090000}"/>
    <cellStyle name="?Q\?1@ 3 7 2 2" xfId="60252" xr:uid="{00000000-0005-0000-0000-00009C090000}"/>
    <cellStyle name="?Q\?1@ 3 7 2 3" xfId="60253" xr:uid="{00000000-0005-0000-0000-00009D090000}"/>
    <cellStyle name="?Q\?1@ 3 7 2_Penetration" xfId="60254" xr:uid="{00000000-0005-0000-0000-00009E090000}"/>
    <cellStyle name="?Q\?1@ 3 7 3" xfId="60255" xr:uid="{00000000-0005-0000-0000-00009F090000}"/>
    <cellStyle name="?Q\?1@ 3 7 3 2" xfId="60256" xr:uid="{00000000-0005-0000-0000-0000A0090000}"/>
    <cellStyle name="?Q\?1@ 3 7 3 3" xfId="60257" xr:uid="{00000000-0005-0000-0000-0000A1090000}"/>
    <cellStyle name="?Q\?1@ 3 7 3_Penetration" xfId="60258" xr:uid="{00000000-0005-0000-0000-0000A2090000}"/>
    <cellStyle name="?Q\?1@ 3 7 4" xfId="60259" xr:uid="{00000000-0005-0000-0000-0000A3090000}"/>
    <cellStyle name="?Q\?1@ 3 7 4 2" xfId="60260" xr:uid="{00000000-0005-0000-0000-0000A4090000}"/>
    <cellStyle name="?Q\?1@ 3 7 4 3" xfId="60261" xr:uid="{00000000-0005-0000-0000-0000A5090000}"/>
    <cellStyle name="?Q\?1@ 3 7 4_Penetration" xfId="60262" xr:uid="{00000000-0005-0000-0000-0000A6090000}"/>
    <cellStyle name="?Q\?1@ 3 7 5" xfId="60263" xr:uid="{00000000-0005-0000-0000-0000A7090000}"/>
    <cellStyle name="?Q\?1@ 3 7 5 2" xfId="60264" xr:uid="{00000000-0005-0000-0000-0000A8090000}"/>
    <cellStyle name="?Q\?1@ 3 7 5 3" xfId="60265" xr:uid="{00000000-0005-0000-0000-0000A9090000}"/>
    <cellStyle name="?Q\?1@ 3 7 5_Penetration" xfId="60266" xr:uid="{00000000-0005-0000-0000-0000AA090000}"/>
    <cellStyle name="?Q\?1@ 3 7 6" xfId="60267" xr:uid="{00000000-0005-0000-0000-0000AB090000}"/>
    <cellStyle name="?Q\?1@ 3 7 7" xfId="60268" xr:uid="{00000000-0005-0000-0000-0000AC090000}"/>
    <cellStyle name="?Q\?1@ 3 7_Penetration" xfId="60269" xr:uid="{00000000-0005-0000-0000-0000AD090000}"/>
    <cellStyle name="?Q\?1@ 3 8" xfId="60270" xr:uid="{00000000-0005-0000-0000-0000AE090000}"/>
    <cellStyle name="?Q\?1@ 3 8 2" xfId="60271" xr:uid="{00000000-0005-0000-0000-0000AF090000}"/>
    <cellStyle name="?Q\?1@ 3 8 2 2" xfId="60272" xr:uid="{00000000-0005-0000-0000-0000B0090000}"/>
    <cellStyle name="?Q\?1@ 3 8 2 3" xfId="60273" xr:uid="{00000000-0005-0000-0000-0000B1090000}"/>
    <cellStyle name="?Q\?1@ 3 8 2_Penetration" xfId="60274" xr:uid="{00000000-0005-0000-0000-0000B2090000}"/>
    <cellStyle name="?Q\?1@ 3 8 3" xfId="60275" xr:uid="{00000000-0005-0000-0000-0000B3090000}"/>
    <cellStyle name="?Q\?1@ 3 8 3 2" xfId="60276" xr:uid="{00000000-0005-0000-0000-0000B4090000}"/>
    <cellStyle name="?Q\?1@ 3 8 3 3" xfId="60277" xr:uid="{00000000-0005-0000-0000-0000B5090000}"/>
    <cellStyle name="?Q\?1@ 3 8 3_Penetration" xfId="60278" xr:uid="{00000000-0005-0000-0000-0000B6090000}"/>
    <cellStyle name="?Q\?1@ 3 8 4" xfId="60279" xr:uid="{00000000-0005-0000-0000-0000B7090000}"/>
    <cellStyle name="?Q\?1@ 3 8 4 2" xfId="60280" xr:uid="{00000000-0005-0000-0000-0000B8090000}"/>
    <cellStyle name="?Q\?1@ 3 8 4 3" xfId="60281" xr:uid="{00000000-0005-0000-0000-0000B9090000}"/>
    <cellStyle name="?Q\?1@ 3 8 4_Penetration" xfId="60282" xr:uid="{00000000-0005-0000-0000-0000BA090000}"/>
    <cellStyle name="?Q\?1@ 3 8 5" xfId="60283" xr:uid="{00000000-0005-0000-0000-0000BB090000}"/>
    <cellStyle name="?Q\?1@ 3 8 5 2" xfId="60284" xr:uid="{00000000-0005-0000-0000-0000BC090000}"/>
    <cellStyle name="?Q\?1@ 3 8 5 3" xfId="60285" xr:uid="{00000000-0005-0000-0000-0000BD090000}"/>
    <cellStyle name="?Q\?1@ 3 8 5_Penetration" xfId="60286" xr:uid="{00000000-0005-0000-0000-0000BE090000}"/>
    <cellStyle name="?Q\?1@ 3 8 6" xfId="60287" xr:uid="{00000000-0005-0000-0000-0000BF090000}"/>
    <cellStyle name="?Q\?1@ 3 8 7" xfId="60288" xr:uid="{00000000-0005-0000-0000-0000C0090000}"/>
    <cellStyle name="?Q\?1@ 3 8_Penetration" xfId="60289" xr:uid="{00000000-0005-0000-0000-0000C1090000}"/>
    <cellStyle name="?Q\?1@ 3 9" xfId="60290" xr:uid="{00000000-0005-0000-0000-0000C2090000}"/>
    <cellStyle name="?Q\?1@ 3 9 2" xfId="60291" xr:uid="{00000000-0005-0000-0000-0000C3090000}"/>
    <cellStyle name="?Q\?1@ 3 9 2 2" xfId="60292" xr:uid="{00000000-0005-0000-0000-0000C4090000}"/>
    <cellStyle name="?Q\?1@ 3 9 2 3" xfId="60293" xr:uid="{00000000-0005-0000-0000-0000C5090000}"/>
    <cellStyle name="?Q\?1@ 3 9 2_Penetration" xfId="60294" xr:uid="{00000000-0005-0000-0000-0000C6090000}"/>
    <cellStyle name="?Q\?1@ 3 9 3" xfId="60295" xr:uid="{00000000-0005-0000-0000-0000C7090000}"/>
    <cellStyle name="?Q\?1@ 3 9 3 2" xfId="60296" xr:uid="{00000000-0005-0000-0000-0000C8090000}"/>
    <cellStyle name="?Q\?1@ 3 9 3 3" xfId="60297" xr:uid="{00000000-0005-0000-0000-0000C9090000}"/>
    <cellStyle name="?Q\?1@ 3 9 3_Penetration" xfId="60298" xr:uid="{00000000-0005-0000-0000-0000CA090000}"/>
    <cellStyle name="?Q\?1@ 3 9 4" xfId="60299" xr:uid="{00000000-0005-0000-0000-0000CB090000}"/>
    <cellStyle name="?Q\?1@ 3 9 4 2" xfId="60300" xr:uid="{00000000-0005-0000-0000-0000CC090000}"/>
    <cellStyle name="?Q\?1@ 3 9 4 3" xfId="60301" xr:uid="{00000000-0005-0000-0000-0000CD090000}"/>
    <cellStyle name="?Q\?1@ 3 9 4_Penetration" xfId="60302" xr:uid="{00000000-0005-0000-0000-0000CE090000}"/>
    <cellStyle name="?Q\?1@ 3 9 5" xfId="60303" xr:uid="{00000000-0005-0000-0000-0000CF090000}"/>
    <cellStyle name="?Q\?1@ 3 9 5 2" xfId="60304" xr:uid="{00000000-0005-0000-0000-0000D0090000}"/>
    <cellStyle name="?Q\?1@ 3 9 5 3" xfId="60305" xr:uid="{00000000-0005-0000-0000-0000D1090000}"/>
    <cellStyle name="?Q\?1@ 3 9 5_Penetration" xfId="60306" xr:uid="{00000000-0005-0000-0000-0000D2090000}"/>
    <cellStyle name="?Q\?1@ 3 9 6" xfId="60307" xr:uid="{00000000-0005-0000-0000-0000D3090000}"/>
    <cellStyle name="?Q\?1@ 3 9 7" xfId="60308" xr:uid="{00000000-0005-0000-0000-0000D4090000}"/>
    <cellStyle name="?Q\?1@ 3 9_Penetration" xfId="60309" xr:uid="{00000000-0005-0000-0000-0000D5090000}"/>
    <cellStyle name="?Q\?1@ 3_1" xfId="60310" xr:uid="{00000000-0005-0000-0000-0000D6090000}"/>
    <cellStyle name="?Q\?1@ 4" xfId="60311" xr:uid="{00000000-0005-0000-0000-0000D7090000}"/>
    <cellStyle name="?Q\?1@ 4 10" xfId="60312" xr:uid="{00000000-0005-0000-0000-0000D8090000}"/>
    <cellStyle name="?Q\?1@ 4 10 2" xfId="60313" xr:uid="{00000000-0005-0000-0000-0000D9090000}"/>
    <cellStyle name="?Q\?1@ 4 10 2 2" xfId="60314" xr:uid="{00000000-0005-0000-0000-0000DA090000}"/>
    <cellStyle name="?Q\?1@ 4 10 2 3" xfId="60315" xr:uid="{00000000-0005-0000-0000-0000DB090000}"/>
    <cellStyle name="?Q\?1@ 4 10 2_Penetration" xfId="60316" xr:uid="{00000000-0005-0000-0000-0000DC090000}"/>
    <cellStyle name="?Q\?1@ 4 10 3" xfId="60317" xr:uid="{00000000-0005-0000-0000-0000DD090000}"/>
    <cellStyle name="?Q\?1@ 4 10 3 2" xfId="60318" xr:uid="{00000000-0005-0000-0000-0000DE090000}"/>
    <cellStyle name="?Q\?1@ 4 10 3 3" xfId="60319" xr:uid="{00000000-0005-0000-0000-0000DF090000}"/>
    <cellStyle name="?Q\?1@ 4 10 3_Penetration" xfId="60320" xr:uid="{00000000-0005-0000-0000-0000E0090000}"/>
    <cellStyle name="?Q\?1@ 4 10 4" xfId="60321" xr:uid="{00000000-0005-0000-0000-0000E1090000}"/>
    <cellStyle name="?Q\?1@ 4 10 4 2" xfId="60322" xr:uid="{00000000-0005-0000-0000-0000E2090000}"/>
    <cellStyle name="?Q\?1@ 4 10 4 3" xfId="60323" xr:uid="{00000000-0005-0000-0000-0000E3090000}"/>
    <cellStyle name="?Q\?1@ 4 10 4_Penetration" xfId="60324" xr:uid="{00000000-0005-0000-0000-0000E4090000}"/>
    <cellStyle name="?Q\?1@ 4 10 5" xfId="60325" xr:uid="{00000000-0005-0000-0000-0000E5090000}"/>
    <cellStyle name="?Q\?1@ 4 10 5 2" xfId="60326" xr:uid="{00000000-0005-0000-0000-0000E6090000}"/>
    <cellStyle name="?Q\?1@ 4 10 5 3" xfId="60327" xr:uid="{00000000-0005-0000-0000-0000E7090000}"/>
    <cellStyle name="?Q\?1@ 4 10 5_Penetration" xfId="60328" xr:uid="{00000000-0005-0000-0000-0000E8090000}"/>
    <cellStyle name="?Q\?1@ 4 10 6" xfId="60329" xr:uid="{00000000-0005-0000-0000-0000E9090000}"/>
    <cellStyle name="?Q\?1@ 4 10 7" xfId="60330" xr:uid="{00000000-0005-0000-0000-0000EA090000}"/>
    <cellStyle name="?Q\?1@ 4 10_Penetration" xfId="60331" xr:uid="{00000000-0005-0000-0000-0000EB090000}"/>
    <cellStyle name="?Q\?1@ 4 11" xfId="60332" xr:uid="{00000000-0005-0000-0000-0000EC090000}"/>
    <cellStyle name="?Q\?1@ 4 11 2" xfId="60333" xr:uid="{00000000-0005-0000-0000-0000ED090000}"/>
    <cellStyle name="?Q\?1@ 4 11 2 2" xfId="60334" xr:uid="{00000000-0005-0000-0000-0000EE090000}"/>
    <cellStyle name="?Q\?1@ 4 11 2 3" xfId="60335" xr:uid="{00000000-0005-0000-0000-0000EF090000}"/>
    <cellStyle name="?Q\?1@ 4 11 2_Penetration" xfId="60336" xr:uid="{00000000-0005-0000-0000-0000F0090000}"/>
    <cellStyle name="?Q\?1@ 4 11 3" xfId="60337" xr:uid="{00000000-0005-0000-0000-0000F1090000}"/>
    <cellStyle name="?Q\?1@ 4 11 3 2" xfId="60338" xr:uid="{00000000-0005-0000-0000-0000F2090000}"/>
    <cellStyle name="?Q\?1@ 4 11 3 3" xfId="60339" xr:uid="{00000000-0005-0000-0000-0000F3090000}"/>
    <cellStyle name="?Q\?1@ 4 11 3_Penetration" xfId="60340" xr:uid="{00000000-0005-0000-0000-0000F4090000}"/>
    <cellStyle name="?Q\?1@ 4 11 4" xfId="60341" xr:uid="{00000000-0005-0000-0000-0000F5090000}"/>
    <cellStyle name="?Q\?1@ 4 11 4 2" xfId="60342" xr:uid="{00000000-0005-0000-0000-0000F6090000}"/>
    <cellStyle name="?Q\?1@ 4 11 4 3" xfId="60343" xr:uid="{00000000-0005-0000-0000-0000F7090000}"/>
    <cellStyle name="?Q\?1@ 4 11 4_Penetration" xfId="60344" xr:uid="{00000000-0005-0000-0000-0000F8090000}"/>
    <cellStyle name="?Q\?1@ 4 11 5" xfId="60345" xr:uid="{00000000-0005-0000-0000-0000F9090000}"/>
    <cellStyle name="?Q\?1@ 4 11 5 2" xfId="60346" xr:uid="{00000000-0005-0000-0000-0000FA090000}"/>
    <cellStyle name="?Q\?1@ 4 11 5 3" xfId="60347" xr:uid="{00000000-0005-0000-0000-0000FB090000}"/>
    <cellStyle name="?Q\?1@ 4 11 5_Penetration" xfId="60348" xr:uid="{00000000-0005-0000-0000-0000FC090000}"/>
    <cellStyle name="?Q\?1@ 4 11 6" xfId="60349" xr:uid="{00000000-0005-0000-0000-0000FD090000}"/>
    <cellStyle name="?Q\?1@ 4 11 7" xfId="60350" xr:uid="{00000000-0005-0000-0000-0000FE090000}"/>
    <cellStyle name="?Q\?1@ 4 11_Penetration" xfId="60351" xr:uid="{00000000-0005-0000-0000-0000FF090000}"/>
    <cellStyle name="?Q\?1@ 4 12" xfId="60352" xr:uid="{00000000-0005-0000-0000-0000000A0000}"/>
    <cellStyle name="?Q\?1@ 4 12 2" xfId="60353" xr:uid="{00000000-0005-0000-0000-0000010A0000}"/>
    <cellStyle name="?Q\?1@ 4 12 2 2" xfId="60354" xr:uid="{00000000-0005-0000-0000-0000020A0000}"/>
    <cellStyle name="?Q\?1@ 4 12 2 3" xfId="60355" xr:uid="{00000000-0005-0000-0000-0000030A0000}"/>
    <cellStyle name="?Q\?1@ 4 12 2_Penetration" xfId="60356" xr:uid="{00000000-0005-0000-0000-0000040A0000}"/>
    <cellStyle name="?Q\?1@ 4 12 3" xfId="60357" xr:uid="{00000000-0005-0000-0000-0000050A0000}"/>
    <cellStyle name="?Q\?1@ 4 12 3 2" xfId="60358" xr:uid="{00000000-0005-0000-0000-0000060A0000}"/>
    <cellStyle name="?Q\?1@ 4 12 3 3" xfId="60359" xr:uid="{00000000-0005-0000-0000-0000070A0000}"/>
    <cellStyle name="?Q\?1@ 4 12 3_Penetration" xfId="60360" xr:uid="{00000000-0005-0000-0000-0000080A0000}"/>
    <cellStyle name="?Q\?1@ 4 12 4" xfId="60361" xr:uid="{00000000-0005-0000-0000-0000090A0000}"/>
    <cellStyle name="?Q\?1@ 4 12 4 2" xfId="60362" xr:uid="{00000000-0005-0000-0000-00000A0A0000}"/>
    <cellStyle name="?Q\?1@ 4 12 4 3" xfId="60363" xr:uid="{00000000-0005-0000-0000-00000B0A0000}"/>
    <cellStyle name="?Q\?1@ 4 12 4_Penetration" xfId="60364" xr:uid="{00000000-0005-0000-0000-00000C0A0000}"/>
    <cellStyle name="?Q\?1@ 4 12 5" xfId="60365" xr:uid="{00000000-0005-0000-0000-00000D0A0000}"/>
    <cellStyle name="?Q\?1@ 4 12 5 2" xfId="60366" xr:uid="{00000000-0005-0000-0000-00000E0A0000}"/>
    <cellStyle name="?Q\?1@ 4 12 5 3" xfId="60367" xr:uid="{00000000-0005-0000-0000-00000F0A0000}"/>
    <cellStyle name="?Q\?1@ 4 12 5_Penetration" xfId="60368" xr:uid="{00000000-0005-0000-0000-0000100A0000}"/>
    <cellStyle name="?Q\?1@ 4 12 6" xfId="60369" xr:uid="{00000000-0005-0000-0000-0000110A0000}"/>
    <cellStyle name="?Q\?1@ 4 12 7" xfId="60370" xr:uid="{00000000-0005-0000-0000-0000120A0000}"/>
    <cellStyle name="?Q\?1@ 4 12_Penetration" xfId="60371" xr:uid="{00000000-0005-0000-0000-0000130A0000}"/>
    <cellStyle name="?Q\?1@ 4 13" xfId="60372" xr:uid="{00000000-0005-0000-0000-0000140A0000}"/>
    <cellStyle name="?Q\?1@ 4 13 2" xfId="60373" xr:uid="{00000000-0005-0000-0000-0000150A0000}"/>
    <cellStyle name="?Q\?1@ 4 13 2 2" xfId="60374" xr:uid="{00000000-0005-0000-0000-0000160A0000}"/>
    <cellStyle name="?Q\?1@ 4 13 2 3" xfId="60375" xr:uid="{00000000-0005-0000-0000-0000170A0000}"/>
    <cellStyle name="?Q\?1@ 4 13 2_Penetration" xfId="60376" xr:uid="{00000000-0005-0000-0000-0000180A0000}"/>
    <cellStyle name="?Q\?1@ 4 13 3" xfId="60377" xr:uid="{00000000-0005-0000-0000-0000190A0000}"/>
    <cellStyle name="?Q\?1@ 4 13 3 2" xfId="60378" xr:uid="{00000000-0005-0000-0000-00001A0A0000}"/>
    <cellStyle name="?Q\?1@ 4 13 3 3" xfId="60379" xr:uid="{00000000-0005-0000-0000-00001B0A0000}"/>
    <cellStyle name="?Q\?1@ 4 13 3_Penetration" xfId="60380" xr:uid="{00000000-0005-0000-0000-00001C0A0000}"/>
    <cellStyle name="?Q\?1@ 4 13 4" xfId="60381" xr:uid="{00000000-0005-0000-0000-00001D0A0000}"/>
    <cellStyle name="?Q\?1@ 4 13 4 2" xfId="60382" xr:uid="{00000000-0005-0000-0000-00001E0A0000}"/>
    <cellStyle name="?Q\?1@ 4 13 4 3" xfId="60383" xr:uid="{00000000-0005-0000-0000-00001F0A0000}"/>
    <cellStyle name="?Q\?1@ 4 13 4_Penetration" xfId="60384" xr:uid="{00000000-0005-0000-0000-0000200A0000}"/>
    <cellStyle name="?Q\?1@ 4 13 5" xfId="60385" xr:uid="{00000000-0005-0000-0000-0000210A0000}"/>
    <cellStyle name="?Q\?1@ 4 13 5 2" xfId="60386" xr:uid="{00000000-0005-0000-0000-0000220A0000}"/>
    <cellStyle name="?Q\?1@ 4 13 5 3" xfId="60387" xr:uid="{00000000-0005-0000-0000-0000230A0000}"/>
    <cellStyle name="?Q\?1@ 4 13 5_Penetration" xfId="60388" xr:uid="{00000000-0005-0000-0000-0000240A0000}"/>
    <cellStyle name="?Q\?1@ 4 13 6" xfId="60389" xr:uid="{00000000-0005-0000-0000-0000250A0000}"/>
    <cellStyle name="?Q\?1@ 4 13 7" xfId="60390" xr:uid="{00000000-0005-0000-0000-0000260A0000}"/>
    <cellStyle name="?Q\?1@ 4 13_Penetration" xfId="60391" xr:uid="{00000000-0005-0000-0000-0000270A0000}"/>
    <cellStyle name="?Q\?1@ 4 14" xfId="60392" xr:uid="{00000000-0005-0000-0000-0000280A0000}"/>
    <cellStyle name="?Q\?1@ 4 14 2" xfId="60393" xr:uid="{00000000-0005-0000-0000-0000290A0000}"/>
    <cellStyle name="?Q\?1@ 4 14 2 2" xfId="60394" xr:uid="{00000000-0005-0000-0000-00002A0A0000}"/>
    <cellStyle name="?Q\?1@ 4 14 2 3" xfId="60395" xr:uid="{00000000-0005-0000-0000-00002B0A0000}"/>
    <cellStyle name="?Q\?1@ 4 14 2_Penetration" xfId="60396" xr:uid="{00000000-0005-0000-0000-00002C0A0000}"/>
    <cellStyle name="?Q\?1@ 4 14 3" xfId="60397" xr:uid="{00000000-0005-0000-0000-00002D0A0000}"/>
    <cellStyle name="?Q\?1@ 4 14 3 2" xfId="60398" xr:uid="{00000000-0005-0000-0000-00002E0A0000}"/>
    <cellStyle name="?Q\?1@ 4 14 3 3" xfId="60399" xr:uid="{00000000-0005-0000-0000-00002F0A0000}"/>
    <cellStyle name="?Q\?1@ 4 14 3_Penetration" xfId="60400" xr:uid="{00000000-0005-0000-0000-0000300A0000}"/>
    <cellStyle name="?Q\?1@ 4 14 4" xfId="60401" xr:uid="{00000000-0005-0000-0000-0000310A0000}"/>
    <cellStyle name="?Q\?1@ 4 14 4 2" xfId="60402" xr:uid="{00000000-0005-0000-0000-0000320A0000}"/>
    <cellStyle name="?Q\?1@ 4 14 4 3" xfId="60403" xr:uid="{00000000-0005-0000-0000-0000330A0000}"/>
    <cellStyle name="?Q\?1@ 4 14 4_Penetration" xfId="60404" xr:uid="{00000000-0005-0000-0000-0000340A0000}"/>
    <cellStyle name="?Q\?1@ 4 14 5" xfId="60405" xr:uid="{00000000-0005-0000-0000-0000350A0000}"/>
    <cellStyle name="?Q\?1@ 4 14 5 2" xfId="60406" xr:uid="{00000000-0005-0000-0000-0000360A0000}"/>
    <cellStyle name="?Q\?1@ 4 14 5 3" xfId="60407" xr:uid="{00000000-0005-0000-0000-0000370A0000}"/>
    <cellStyle name="?Q\?1@ 4 14 5_Penetration" xfId="60408" xr:uid="{00000000-0005-0000-0000-0000380A0000}"/>
    <cellStyle name="?Q\?1@ 4 14 6" xfId="60409" xr:uid="{00000000-0005-0000-0000-0000390A0000}"/>
    <cellStyle name="?Q\?1@ 4 14 7" xfId="60410" xr:uid="{00000000-0005-0000-0000-00003A0A0000}"/>
    <cellStyle name="?Q\?1@ 4 14_Penetration" xfId="60411" xr:uid="{00000000-0005-0000-0000-00003B0A0000}"/>
    <cellStyle name="?Q\?1@ 4 15" xfId="60412" xr:uid="{00000000-0005-0000-0000-00003C0A0000}"/>
    <cellStyle name="?Q\?1@ 4 15 2" xfId="60413" xr:uid="{00000000-0005-0000-0000-00003D0A0000}"/>
    <cellStyle name="?Q\?1@ 4 15 2 2" xfId="60414" xr:uid="{00000000-0005-0000-0000-00003E0A0000}"/>
    <cellStyle name="?Q\?1@ 4 15 2 3" xfId="60415" xr:uid="{00000000-0005-0000-0000-00003F0A0000}"/>
    <cellStyle name="?Q\?1@ 4 15 2_Penetration" xfId="60416" xr:uid="{00000000-0005-0000-0000-0000400A0000}"/>
    <cellStyle name="?Q\?1@ 4 15 3" xfId="60417" xr:uid="{00000000-0005-0000-0000-0000410A0000}"/>
    <cellStyle name="?Q\?1@ 4 15 3 2" xfId="60418" xr:uid="{00000000-0005-0000-0000-0000420A0000}"/>
    <cellStyle name="?Q\?1@ 4 15 3 3" xfId="60419" xr:uid="{00000000-0005-0000-0000-0000430A0000}"/>
    <cellStyle name="?Q\?1@ 4 15 3_Penetration" xfId="60420" xr:uid="{00000000-0005-0000-0000-0000440A0000}"/>
    <cellStyle name="?Q\?1@ 4 15 4" xfId="60421" xr:uid="{00000000-0005-0000-0000-0000450A0000}"/>
    <cellStyle name="?Q\?1@ 4 15 4 2" xfId="60422" xr:uid="{00000000-0005-0000-0000-0000460A0000}"/>
    <cellStyle name="?Q\?1@ 4 15 4 3" xfId="60423" xr:uid="{00000000-0005-0000-0000-0000470A0000}"/>
    <cellStyle name="?Q\?1@ 4 15 4_Penetration" xfId="60424" xr:uid="{00000000-0005-0000-0000-0000480A0000}"/>
    <cellStyle name="?Q\?1@ 4 15 5" xfId="60425" xr:uid="{00000000-0005-0000-0000-0000490A0000}"/>
    <cellStyle name="?Q\?1@ 4 15 5 2" xfId="60426" xr:uid="{00000000-0005-0000-0000-00004A0A0000}"/>
    <cellStyle name="?Q\?1@ 4 15 5 3" xfId="60427" xr:uid="{00000000-0005-0000-0000-00004B0A0000}"/>
    <cellStyle name="?Q\?1@ 4 15 5_Penetration" xfId="60428" xr:uid="{00000000-0005-0000-0000-00004C0A0000}"/>
    <cellStyle name="?Q\?1@ 4 15 6" xfId="60429" xr:uid="{00000000-0005-0000-0000-00004D0A0000}"/>
    <cellStyle name="?Q\?1@ 4 15 7" xfId="60430" xr:uid="{00000000-0005-0000-0000-00004E0A0000}"/>
    <cellStyle name="?Q\?1@ 4 15_Penetration" xfId="60431" xr:uid="{00000000-0005-0000-0000-00004F0A0000}"/>
    <cellStyle name="?Q\?1@ 4 16" xfId="60432" xr:uid="{00000000-0005-0000-0000-0000500A0000}"/>
    <cellStyle name="?Q\?1@ 4 16 2" xfId="60433" xr:uid="{00000000-0005-0000-0000-0000510A0000}"/>
    <cellStyle name="?Q\?1@ 4 16 2 2" xfId="60434" xr:uid="{00000000-0005-0000-0000-0000520A0000}"/>
    <cellStyle name="?Q\?1@ 4 16 2 3" xfId="60435" xr:uid="{00000000-0005-0000-0000-0000530A0000}"/>
    <cellStyle name="?Q\?1@ 4 16 2_Penetration" xfId="60436" xr:uid="{00000000-0005-0000-0000-0000540A0000}"/>
    <cellStyle name="?Q\?1@ 4 16 3" xfId="60437" xr:uid="{00000000-0005-0000-0000-0000550A0000}"/>
    <cellStyle name="?Q\?1@ 4 16 3 2" xfId="60438" xr:uid="{00000000-0005-0000-0000-0000560A0000}"/>
    <cellStyle name="?Q\?1@ 4 16 3 3" xfId="60439" xr:uid="{00000000-0005-0000-0000-0000570A0000}"/>
    <cellStyle name="?Q\?1@ 4 16 3_Penetration" xfId="60440" xr:uid="{00000000-0005-0000-0000-0000580A0000}"/>
    <cellStyle name="?Q\?1@ 4 16 4" xfId="60441" xr:uid="{00000000-0005-0000-0000-0000590A0000}"/>
    <cellStyle name="?Q\?1@ 4 16 4 2" xfId="60442" xr:uid="{00000000-0005-0000-0000-00005A0A0000}"/>
    <cellStyle name="?Q\?1@ 4 16 4 3" xfId="60443" xr:uid="{00000000-0005-0000-0000-00005B0A0000}"/>
    <cellStyle name="?Q\?1@ 4 16 4_Penetration" xfId="60444" xr:uid="{00000000-0005-0000-0000-00005C0A0000}"/>
    <cellStyle name="?Q\?1@ 4 16 5" xfId="60445" xr:uid="{00000000-0005-0000-0000-00005D0A0000}"/>
    <cellStyle name="?Q\?1@ 4 16 5 2" xfId="60446" xr:uid="{00000000-0005-0000-0000-00005E0A0000}"/>
    <cellStyle name="?Q\?1@ 4 16 5 3" xfId="60447" xr:uid="{00000000-0005-0000-0000-00005F0A0000}"/>
    <cellStyle name="?Q\?1@ 4 16 5_Penetration" xfId="60448" xr:uid="{00000000-0005-0000-0000-0000600A0000}"/>
    <cellStyle name="?Q\?1@ 4 16 6" xfId="60449" xr:uid="{00000000-0005-0000-0000-0000610A0000}"/>
    <cellStyle name="?Q\?1@ 4 16 7" xfId="60450" xr:uid="{00000000-0005-0000-0000-0000620A0000}"/>
    <cellStyle name="?Q\?1@ 4 16_OPERATIONS_BPT_v32.24" xfId="60451" xr:uid="{00000000-0005-0000-0000-0000630A0000}"/>
    <cellStyle name="?Q\?1@ 4 17" xfId="60452" xr:uid="{00000000-0005-0000-0000-0000640A0000}"/>
    <cellStyle name="?Q\?1@ 4 17 2" xfId="60453" xr:uid="{00000000-0005-0000-0000-0000650A0000}"/>
    <cellStyle name="?Q\?1@ 4 17 2 2" xfId="60454" xr:uid="{00000000-0005-0000-0000-0000660A0000}"/>
    <cellStyle name="?Q\?1@ 4 17 2 3" xfId="60455" xr:uid="{00000000-0005-0000-0000-0000670A0000}"/>
    <cellStyle name="?Q\?1@ 4 17 2_Penetration" xfId="60456" xr:uid="{00000000-0005-0000-0000-0000680A0000}"/>
    <cellStyle name="?Q\?1@ 4 17 3" xfId="60457" xr:uid="{00000000-0005-0000-0000-0000690A0000}"/>
    <cellStyle name="?Q\?1@ 4 17 3 2" xfId="60458" xr:uid="{00000000-0005-0000-0000-00006A0A0000}"/>
    <cellStyle name="?Q\?1@ 4 17 3 3" xfId="60459" xr:uid="{00000000-0005-0000-0000-00006B0A0000}"/>
    <cellStyle name="?Q\?1@ 4 17 3_Penetration" xfId="60460" xr:uid="{00000000-0005-0000-0000-00006C0A0000}"/>
    <cellStyle name="?Q\?1@ 4 17 4" xfId="60461" xr:uid="{00000000-0005-0000-0000-00006D0A0000}"/>
    <cellStyle name="?Q\?1@ 4 17 4 2" xfId="60462" xr:uid="{00000000-0005-0000-0000-00006E0A0000}"/>
    <cellStyle name="?Q\?1@ 4 17 4 3" xfId="60463" xr:uid="{00000000-0005-0000-0000-00006F0A0000}"/>
    <cellStyle name="?Q\?1@ 4 17 4_Penetration" xfId="60464" xr:uid="{00000000-0005-0000-0000-0000700A0000}"/>
    <cellStyle name="?Q\?1@ 4 17 5" xfId="60465" xr:uid="{00000000-0005-0000-0000-0000710A0000}"/>
    <cellStyle name="?Q\?1@ 4 17 5 2" xfId="60466" xr:uid="{00000000-0005-0000-0000-0000720A0000}"/>
    <cellStyle name="?Q\?1@ 4 17 5 3" xfId="60467" xr:uid="{00000000-0005-0000-0000-0000730A0000}"/>
    <cellStyle name="?Q\?1@ 4 17 5_Penetration" xfId="60468" xr:uid="{00000000-0005-0000-0000-0000740A0000}"/>
    <cellStyle name="?Q\?1@ 4 17 6" xfId="60469" xr:uid="{00000000-0005-0000-0000-0000750A0000}"/>
    <cellStyle name="?Q\?1@ 4 17 7" xfId="60470" xr:uid="{00000000-0005-0000-0000-0000760A0000}"/>
    <cellStyle name="?Q\?1@ 4 17_Penetration" xfId="60471" xr:uid="{00000000-0005-0000-0000-0000770A0000}"/>
    <cellStyle name="?Q\?1@ 4 18" xfId="60472" xr:uid="{00000000-0005-0000-0000-0000780A0000}"/>
    <cellStyle name="?Q\?1@ 4 18 2" xfId="60473" xr:uid="{00000000-0005-0000-0000-0000790A0000}"/>
    <cellStyle name="?Q\?1@ 4 18 2 2" xfId="60474" xr:uid="{00000000-0005-0000-0000-00007A0A0000}"/>
    <cellStyle name="?Q\?1@ 4 18 2 3" xfId="60475" xr:uid="{00000000-0005-0000-0000-00007B0A0000}"/>
    <cellStyle name="?Q\?1@ 4 18 2_Penetration" xfId="60476" xr:uid="{00000000-0005-0000-0000-00007C0A0000}"/>
    <cellStyle name="?Q\?1@ 4 18 3" xfId="60477" xr:uid="{00000000-0005-0000-0000-00007D0A0000}"/>
    <cellStyle name="?Q\?1@ 4 18 3 2" xfId="60478" xr:uid="{00000000-0005-0000-0000-00007E0A0000}"/>
    <cellStyle name="?Q\?1@ 4 18 3 3" xfId="60479" xr:uid="{00000000-0005-0000-0000-00007F0A0000}"/>
    <cellStyle name="?Q\?1@ 4 18 3_Penetration" xfId="60480" xr:uid="{00000000-0005-0000-0000-0000800A0000}"/>
    <cellStyle name="?Q\?1@ 4 18 4" xfId="60481" xr:uid="{00000000-0005-0000-0000-0000810A0000}"/>
    <cellStyle name="?Q\?1@ 4 18 4 2" xfId="60482" xr:uid="{00000000-0005-0000-0000-0000820A0000}"/>
    <cellStyle name="?Q\?1@ 4 18 4 3" xfId="60483" xr:uid="{00000000-0005-0000-0000-0000830A0000}"/>
    <cellStyle name="?Q\?1@ 4 18 4_Penetration" xfId="60484" xr:uid="{00000000-0005-0000-0000-0000840A0000}"/>
    <cellStyle name="?Q\?1@ 4 18 5" xfId="60485" xr:uid="{00000000-0005-0000-0000-0000850A0000}"/>
    <cellStyle name="?Q\?1@ 4 18 5 2" xfId="60486" xr:uid="{00000000-0005-0000-0000-0000860A0000}"/>
    <cellStyle name="?Q\?1@ 4 18 5 3" xfId="60487" xr:uid="{00000000-0005-0000-0000-0000870A0000}"/>
    <cellStyle name="?Q\?1@ 4 18 5_Penetration" xfId="60488" xr:uid="{00000000-0005-0000-0000-0000880A0000}"/>
    <cellStyle name="?Q\?1@ 4 18 6" xfId="60489" xr:uid="{00000000-0005-0000-0000-0000890A0000}"/>
    <cellStyle name="?Q\?1@ 4 18 7" xfId="60490" xr:uid="{00000000-0005-0000-0000-00008A0A0000}"/>
    <cellStyle name="?Q\?1@ 4 18_Penetration" xfId="60491" xr:uid="{00000000-0005-0000-0000-00008B0A0000}"/>
    <cellStyle name="?Q\?1@ 4 19" xfId="60492" xr:uid="{00000000-0005-0000-0000-00008C0A0000}"/>
    <cellStyle name="?Q\?1@ 4 19 2" xfId="60493" xr:uid="{00000000-0005-0000-0000-00008D0A0000}"/>
    <cellStyle name="?Q\?1@ 4 19 2 2" xfId="60494" xr:uid="{00000000-0005-0000-0000-00008E0A0000}"/>
    <cellStyle name="?Q\?1@ 4 19 2 3" xfId="60495" xr:uid="{00000000-0005-0000-0000-00008F0A0000}"/>
    <cellStyle name="?Q\?1@ 4 19 2_Penetration" xfId="60496" xr:uid="{00000000-0005-0000-0000-0000900A0000}"/>
    <cellStyle name="?Q\?1@ 4 19 3" xfId="60497" xr:uid="{00000000-0005-0000-0000-0000910A0000}"/>
    <cellStyle name="?Q\?1@ 4 19 3 2" xfId="60498" xr:uid="{00000000-0005-0000-0000-0000920A0000}"/>
    <cellStyle name="?Q\?1@ 4 19 3 3" xfId="60499" xr:uid="{00000000-0005-0000-0000-0000930A0000}"/>
    <cellStyle name="?Q\?1@ 4 19 3_Penetration" xfId="60500" xr:uid="{00000000-0005-0000-0000-0000940A0000}"/>
    <cellStyle name="?Q\?1@ 4 19 4" xfId="60501" xr:uid="{00000000-0005-0000-0000-0000950A0000}"/>
    <cellStyle name="?Q\?1@ 4 19 4 2" xfId="60502" xr:uid="{00000000-0005-0000-0000-0000960A0000}"/>
    <cellStyle name="?Q\?1@ 4 19 4 3" xfId="60503" xr:uid="{00000000-0005-0000-0000-0000970A0000}"/>
    <cellStyle name="?Q\?1@ 4 19 4_Penetration" xfId="60504" xr:uid="{00000000-0005-0000-0000-0000980A0000}"/>
    <cellStyle name="?Q\?1@ 4 19 5" xfId="60505" xr:uid="{00000000-0005-0000-0000-0000990A0000}"/>
    <cellStyle name="?Q\?1@ 4 19 5 2" xfId="60506" xr:uid="{00000000-0005-0000-0000-00009A0A0000}"/>
    <cellStyle name="?Q\?1@ 4 19 5 3" xfId="60507" xr:uid="{00000000-0005-0000-0000-00009B0A0000}"/>
    <cellStyle name="?Q\?1@ 4 19 5_Penetration" xfId="60508" xr:uid="{00000000-0005-0000-0000-00009C0A0000}"/>
    <cellStyle name="?Q\?1@ 4 19 6" xfId="60509" xr:uid="{00000000-0005-0000-0000-00009D0A0000}"/>
    <cellStyle name="?Q\?1@ 4 19 7" xfId="60510" xr:uid="{00000000-0005-0000-0000-00009E0A0000}"/>
    <cellStyle name="?Q\?1@ 4 19_Penetration" xfId="60511" xr:uid="{00000000-0005-0000-0000-00009F0A0000}"/>
    <cellStyle name="?Q\?1@ 4 2" xfId="60512" xr:uid="{00000000-0005-0000-0000-0000A00A0000}"/>
    <cellStyle name="?Q\?1@ 4 2 2" xfId="60513" xr:uid="{00000000-0005-0000-0000-0000A10A0000}"/>
    <cellStyle name="?Q\?1@ 4 2 2 2" xfId="60514" xr:uid="{00000000-0005-0000-0000-0000A20A0000}"/>
    <cellStyle name="?Q\?1@ 4 2 2 2 2" xfId="60515" xr:uid="{00000000-0005-0000-0000-0000A30A0000}"/>
    <cellStyle name="?Q\?1@ 4 2 2 2 2 2" xfId="60516" xr:uid="{00000000-0005-0000-0000-0000A40A0000}"/>
    <cellStyle name="?Q\?1@ 4 2 2 2 2 3" xfId="60517" xr:uid="{00000000-0005-0000-0000-0000A50A0000}"/>
    <cellStyle name="?Q\?1@ 4 2 2 2 2_Penetration" xfId="60518" xr:uid="{00000000-0005-0000-0000-0000A60A0000}"/>
    <cellStyle name="?Q\?1@ 4 2 2 2 3" xfId="60519" xr:uid="{00000000-0005-0000-0000-0000A70A0000}"/>
    <cellStyle name="?Q\?1@ 4 2 2 2 3 2" xfId="60520" xr:uid="{00000000-0005-0000-0000-0000A80A0000}"/>
    <cellStyle name="?Q\?1@ 4 2 2 2 3 3" xfId="60521" xr:uid="{00000000-0005-0000-0000-0000A90A0000}"/>
    <cellStyle name="?Q\?1@ 4 2 2 2 3_Penetration" xfId="60522" xr:uid="{00000000-0005-0000-0000-0000AA0A0000}"/>
    <cellStyle name="?Q\?1@ 4 2 2 2 4" xfId="60523" xr:uid="{00000000-0005-0000-0000-0000AB0A0000}"/>
    <cellStyle name="?Q\?1@ 4 2 2 2 4 2" xfId="60524" xr:uid="{00000000-0005-0000-0000-0000AC0A0000}"/>
    <cellStyle name="?Q\?1@ 4 2 2 2 4 3" xfId="60525" xr:uid="{00000000-0005-0000-0000-0000AD0A0000}"/>
    <cellStyle name="?Q\?1@ 4 2 2 2 4_Penetration" xfId="60526" xr:uid="{00000000-0005-0000-0000-0000AE0A0000}"/>
    <cellStyle name="?Q\?1@ 4 2 2 2 5" xfId="60527" xr:uid="{00000000-0005-0000-0000-0000AF0A0000}"/>
    <cellStyle name="?Q\?1@ 4 2 2 2 5 2" xfId="60528" xr:uid="{00000000-0005-0000-0000-0000B00A0000}"/>
    <cellStyle name="?Q\?1@ 4 2 2 2 5 3" xfId="60529" xr:uid="{00000000-0005-0000-0000-0000B10A0000}"/>
    <cellStyle name="?Q\?1@ 4 2 2 2 5_Penetration" xfId="60530" xr:uid="{00000000-0005-0000-0000-0000B20A0000}"/>
    <cellStyle name="?Q\?1@ 4 2 2 2 6" xfId="60531" xr:uid="{00000000-0005-0000-0000-0000B30A0000}"/>
    <cellStyle name="?Q\?1@ 4 2 2 2 7" xfId="60532" xr:uid="{00000000-0005-0000-0000-0000B40A0000}"/>
    <cellStyle name="?Q\?1@ 4 2 2 2_Penetration" xfId="60533" xr:uid="{00000000-0005-0000-0000-0000B50A0000}"/>
    <cellStyle name="?Q\?1@ 4 2 2 3" xfId="60534" xr:uid="{00000000-0005-0000-0000-0000B60A0000}"/>
    <cellStyle name="?Q\?1@ 4 2 2 3 2" xfId="60535" xr:uid="{00000000-0005-0000-0000-0000B70A0000}"/>
    <cellStyle name="?Q\?1@ 4 2 2 3 3" xfId="60536" xr:uid="{00000000-0005-0000-0000-0000B80A0000}"/>
    <cellStyle name="?Q\?1@ 4 2 2 3_Penetration" xfId="60537" xr:uid="{00000000-0005-0000-0000-0000B90A0000}"/>
    <cellStyle name="?Q\?1@ 4 2 2 4" xfId="60538" xr:uid="{00000000-0005-0000-0000-0000BA0A0000}"/>
    <cellStyle name="?Q\?1@ 4 2 2 4 2" xfId="60539" xr:uid="{00000000-0005-0000-0000-0000BB0A0000}"/>
    <cellStyle name="?Q\?1@ 4 2 2 4 3" xfId="60540" xr:uid="{00000000-0005-0000-0000-0000BC0A0000}"/>
    <cellStyle name="?Q\?1@ 4 2 2 4_Penetration" xfId="60541" xr:uid="{00000000-0005-0000-0000-0000BD0A0000}"/>
    <cellStyle name="?Q\?1@ 4 2 2 5" xfId="60542" xr:uid="{00000000-0005-0000-0000-0000BE0A0000}"/>
    <cellStyle name="?Q\?1@ 4 2 2 5 2" xfId="60543" xr:uid="{00000000-0005-0000-0000-0000BF0A0000}"/>
    <cellStyle name="?Q\?1@ 4 2 2 5 3" xfId="60544" xr:uid="{00000000-0005-0000-0000-0000C00A0000}"/>
    <cellStyle name="?Q\?1@ 4 2 2 5_Penetration" xfId="60545" xr:uid="{00000000-0005-0000-0000-0000C10A0000}"/>
    <cellStyle name="?Q\?1@ 4 2 2 6" xfId="60546" xr:uid="{00000000-0005-0000-0000-0000C20A0000}"/>
    <cellStyle name="?Q\?1@ 4 2 2 6 2" xfId="60547" xr:uid="{00000000-0005-0000-0000-0000C30A0000}"/>
    <cellStyle name="?Q\?1@ 4 2 2 6 3" xfId="60548" xr:uid="{00000000-0005-0000-0000-0000C40A0000}"/>
    <cellStyle name="?Q\?1@ 4 2 2 6_Penetration" xfId="60549" xr:uid="{00000000-0005-0000-0000-0000C50A0000}"/>
    <cellStyle name="?Q\?1@ 4 2 2 7" xfId="60550" xr:uid="{00000000-0005-0000-0000-0000C60A0000}"/>
    <cellStyle name="?Q\?1@ 4 2 2 8" xfId="60551" xr:uid="{00000000-0005-0000-0000-0000C70A0000}"/>
    <cellStyle name="?Q\?1@ 4 2 2_Penetration" xfId="60552" xr:uid="{00000000-0005-0000-0000-0000C80A0000}"/>
    <cellStyle name="?Q\?1@ 4 2 3" xfId="60553" xr:uid="{00000000-0005-0000-0000-0000C90A0000}"/>
    <cellStyle name="?Q\?1@ 4 2 3 10" xfId="60554" xr:uid="{00000000-0005-0000-0000-0000CA0A0000}"/>
    <cellStyle name="?Q\?1@ 4 2 3 2" xfId="60555" xr:uid="{00000000-0005-0000-0000-0000CB0A0000}"/>
    <cellStyle name="?Q\?1@ 4 2 3 2 2" xfId="60556" xr:uid="{00000000-0005-0000-0000-0000CC0A0000}"/>
    <cellStyle name="?Q\?1@ 4 2 3 2 2 2" xfId="60557" xr:uid="{00000000-0005-0000-0000-0000CD0A0000}"/>
    <cellStyle name="?Q\?1@ 4 2 3 2 2 3" xfId="60558" xr:uid="{00000000-0005-0000-0000-0000CE0A0000}"/>
    <cellStyle name="?Q\?1@ 4 2 3 2 2_Penetration" xfId="60559" xr:uid="{00000000-0005-0000-0000-0000CF0A0000}"/>
    <cellStyle name="?Q\?1@ 4 2 3 2 3" xfId="60560" xr:uid="{00000000-0005-0000-0000-0000D00A0000}"/>
    <cellStyle name="?Q\?1@ 4 2 3 2 3 2" xfId="60561" xr:uid="{00000000-0005-0000-0000-0000D10A0000}"/>
    <cellStyle name="?Q\?1@ 4 2 3 2 3 3" xfId="60562" xr:uid="{00000000-0005-0000-0000-0000D20A0000}"/>
    <cellStyle name="?Q\?1@ 4 2 3 2 3_Penetration" xfId="60563" xr:uid="{00000000-0005-0000-0000-0000D30A0000}"/>
    <cellStyle name="?Q\?1@ 4 2 3 2 4" xfId="60564" xr:uid="{00000000-0005-0000-0000-0000D40A0000}"/>
    <cellStyle name="?Q\?1@ 4 2 3 2 4 2" xfId="60565" xr:uid="{00000000-0005-0000-0000-0000D50A0000}"/>
    <cellStyle name="?Q\?1@ 4 2 3 2 4 3" xfId="60566" xr:uid="{00000000-0005-0000-0000-0000D60A0000}"/>
    <cellStyle name="?Q\?1@ 4 2 3 2 4_Penetration" xfId="60567" xr:uid="{00000000-0005-0000-0000-0000D70A0000}"/>
    <cellStyle name="?Q\?1@ 4 2 3 2 5" xfId="60568" xr:uid="{00000000-0005-0000-0000-0000D80A0000}"/>
    <cellStyle name="?Q\?1@ 4 2 3 2 5 2" xfId="60569" xr:uid="{00000000-0005-0000-0000-0000D90A0000}"/>
    <cellStyle name="?Q\?1@ 4 2 3 2 5 3" xfId="60570" xr:uid="{00000000-0005-0000-0000-0000DA0A0000}"/>
    <cellStyle name="?Q\?1@ 4 2 3 2 5_Penetration" xfId="60571" xr:uid="{00000000-0005-0000-0000-0000DB0A0000}"/>
    <cellStyle name="?Q\?1@ 4 2 3 2 6" xfId="60572" xr:uid="{00000000-0005-0000-0000-0000DC0A0000}"/>
    <cellStyle name="?Q\?1@ 4 2 3 2 7" xfId="60573" xr:uid="{00000000-0005-0000-0000-0000DD0A0000}"/>
    <cellStyle name="?Q\?1@ 4 2 3 2_Penetration" xfId="60574" xr:uid="{00000000-0005-0000-0000-0000DE0A0000}"/>
    <cellStyle name="?Q\?1@ 4 2 3 3" xfId="60575" xr:uid="{00000000-0005-0000-0000-0000DF0A0000}"/>
    <cellStyle name="?Q\?1@ 4 2 3 3 2" xfId="60576" xr:uid="{00000000-0005-0000-0000-0000E00A0000}"/>
    <cellStyle name="?Q\?1@ 4 2 3 3 2 2" xfId="60577" xr:uid="{00000000-0005-0000-0000-0000E10A0000}"/>
    <cellStyle name="?Q\?1@ 4 2 3 3 2 3" xfId="60578" xr:uid="{00000000-0005-0000-0000-0000E20A0000}"/>
    <cellStyle name="?Q\?1@ 4 2 3 3 2_Penetration" xfId="60579" xr:uid="{00000000-0005-0000-0000-0000E30A0000}"/>
    <cellStyle name="?Q\?1@ 4 2 3 3 3" xfId="60580" xr:uid="{00000000-0005-0000-0000-0000E40A0000}"/>
    <cellStyle name="?Q\?1@ 4 2 3 3 3 2" xfId="60581" xr:uid="{00000000-0005-0000-0000-0000E50A0000}"/>
    <cellStyle name="?Q\?1@ 4 2 3 3 3 3" xfId="60582" xr:uid="{00000000-0005-0000-0000-0000E60A0000}"/>
    <cellStyle name="?Q\?1@ 4 2 3 3 3_Penetration" xfId="60583" xr:uid="{00000000-0005-0000-0000-0000E70A0000}"/>
    <cellStyle name="?Q\?1@ 4 2 3 3 4" xfId="60584" xr:uid="{00000000-0005-0000-0000-0000E80A0000}"/>
    <cellStyle name="?Q\?1@ 4 2 3 3 4 2" xfId="60585" xr:uid="{00000000-0005-0000-0000-0000E90A0000}"/>
    <cellStyle name="?Q\?1@ 4 2 3 3 4 3" xfId="60586" xr:uid="{00000000-0005-0000-0000-0000EA0A0000}"/>
    <cellStyle name="?Q\?1@ 4 2 3 3 4_Penetration" xfId="60587" xr:uid="{00000000-0005-0000-0000-0000EB0A0000}"/>
    <cellStyle name="?Q\?1@ 4 2 3 3 5" xfId="60588" xr:uid="{00000000-0005-0000-0000-0000EC0A0000}"/>
    <cellStyle name="?Q\?1@ 4 2 3 3 5 2" xfId="60589" xr:uid="{00000000-0005-0000-0000-0000ED0A0000}"/>
    <cellStyle name="?Q\?1@ 4 2 3 3 5 3" xfId="60590" xr:uid="{00000000-0005-0000-0000-0000EE0A0000}"/>
    <cellStyle name="?Q\?1@ 4 2 3 3 5_Penetration" xfId="60591" xr:uid="{00000000-0005-0000-0000-0000EF0A0000}"/>
    <cellStyle name="?Q\?1@ 4 2 3 3 6" xfId="60592" xr:uid="{00000000-0005-0000-0000-0000F00A0000}"/>
    <cellStyle name="?Q\?1@ 4 2 3 3 7" xfId="60593" xr:uid="{00000000-0005-0000-0000-0000F10A0000}"/>
    <cellStyle name="?Q\?1@ 4 2 3 3_Penetration" xfId="60594" xr:uid="{00000000-0005-0000-0000-0000F20A0000}"/>
    <cellStyle name="?Q\?1@ 4 2 3 4" xfId="60595" xr:uid="{00000000-0005-0000-0000-0000F30A0000}"/>
    <cellStyle name="?Q\?1@ 4 2 3 4 2" xfId="60596" xr:uid="{00000000-0005-0000-0000-0000F40A0000}"/>
    <cellStyle name="?Q\?1@ 4 2 3 4 2 2" xfId="60597" xr:uid="{00000000-0005-0000-0000-0000F50A0000}"/>
    <cellStyle name="?Q\?1@ 4 2 3 4 2 3" xfId="60598" xr:uid="{00000000-0005-0000-0000-0000F60A0000}"/>
    <cellStyle name="?Q\?1@ 4 2 3 4 2_Penetration" xfId="60599" xr:uid="{00000000-0005-0000-0000-0000F70A0000}"/>
    <cellStyle name="?Q\?1@ 4 2 3 4 3" xfId="60600" xr:uid="{00000000-0005-0000-0000-0000F80A0000}"/>
    <cellStyle name="?Q\?1@ 4 2 3 4 3 2" xfId="60601" xr:uid="{00000000-0005-0000-0000-0000F90A0000}"/>
    <cellStyle name="?Q\?1@ 4 2 3 4 3 3" xfId="60602" xr:uid="{00000000-0005-0000-0000-0000FA0A0000}"/>
    <cellStyle name="?Q\?1@ 4 2 3 4 3_Penetration" xfId="60603" xr:uid="{00000000-0005-0000-0000-0000FB0A0000}"/>
    <cellStyle name="?Q\?1@ 4 2 3 4 4" xfId="60604" xr:uid="{00000000-0005-0000-0000-0000FC0A0000}"/>
    <cellStyle name="?Q\?1@ 4 2 3 4 4 2" xfId="60605" xr:uid="{00000000-0005-0000-0000-0000FD0A0000}"/>
    <cellStyle name="?Q\?1@ 4 2 3 4 4 3" xfId="60606" xr:uid="{00000000-0005-0000-0000-0000FE0A0000}"/>
    <cellStyle name="?Q\?1@ 4 2 3 4 4_Penetration" xfId="60607" xr:uid="{00000000-0005-0000-0000-0000FF0A0000}"/>
    <cellStyle name="?Q\?1@ 4 2 3 4 5" xfId="60608" xr:uid="{00000000-0005-0000-0000-0000000B0000}"/>
    <cellStyle name="?Q\?1@ 4 2 3 4 5 2" xfId="60609" xr:uid="{00000000-0005-0000-0000-0000010B0000}"/>
    <cellStyle name="?Q\?1@ 4 2 3 4 5 3" xfId="60610" xr:uid="{00000000-0005-0000-0000-0000020B0000}"/>
    <cellStyle name="?Q\?1@ 4 2 3 4 5_Penetration" xfId="60611" xr:uid="{00000000-0005-0000-0000-0000030B0000}"/>
    <cellStyle name="?Q\?1@ 4 2 3 4 6" xfId="60612" xr:uid="{00000000-0005-0000-0000-0000040B0000}"/>
    <cellStyle name="?Q\?1@ 4 2 3 4 7" xfId="60613" xr:uid="{00000000-0005-0000-0000-0000050B0000}"/>
    <cellStyle name="?Q\?1@ 4 2 3 4_Penetration" xfId="60614" xr:uid="{00000000-0005-0000-0000-0000060B0000}"/>
    <cellStyle name="?Q\?1@ 4 2 3 5" xfId="60615" xr:uid="{00000000-0005-0000-0000-0000070B0000}"/>
    <cellStyle name="?Q\?1@ 4 2 3 5 2" xfId="60616" xr:uid="{00000000-0005-0000-0000-0000080B0000}"/>
    <cellStyle name="?Q\?1@ 4 2 3 5 3" xfId="60617" xr:uid="{00000000-0005-0000-0000-0000090B0000}"/>
    <cellStyle name="?Q\?1@ 4 2 3 5_Penetration" xfId="60618" xr:uid="{00000000-0005-0000-0000-00000A0B0000}"/>
    <cellStyle name="?Q\?1@ 4 2 3 6" xfId="60619" xr:uid="{00000000-0005-0000-0000-00000B0B0000}"/>
    <cellStyle name="?Q\?1@ 4 2 3 6 2" xfId="60620" xr:uid="{00000000-0005-0000-0000-00000C0B0000}"/>
    <cellStyle name="?Q\?1@ 4 2 3 6 3" xfId="60621" xr:uid="{00000000-0005-0000-0000-00000D0B0000}"/>
    <cellStyle name="?Q\?1@ 4 2 3 6_Penetration" xfId="60622" xr:uid="{00000000-0005-0000-0000-00000E0B0000}"/>
    <cellStyle name="?Q\?1@ 4 2 3 7" xfId="60623" xr:uid="{00000000-0005-0000-0000-00000F0B0000}"/>
    <cellStyle name="?Q\?1@ 4 2 3 7 2" xfId="60624" xr:uid="{00000000-0005-0000-0000-0000100B0000}"/>
    <cellStyle name="?Q\?1@ 4 2 3 7 3" xfId="60625" xr:uid="{00000000-0005-0000-0000-0000110B0000}"/>
    <cellStyle name="?Q\?1@ 4 2 3 7_Penetration" xfId="60626" xr:uid="{00000000-0005-0000-0000-0000120B0000}"/>
    <cellStyle name="?Q\?1@ 4 2 3 8" xfId="60627" xr:uid="{00000000-0005-0000-0000-0000130B0000}"/>
    <cellStyle name="?Q\?1@ 4 2 3 8 2" xfId="60628" xr:uid="{00000000-0005-0000-0000-0000140B0000}"/>
    <cellStyle name="?Q\?1@ 4 2 3 8 3" xfId="60629" xr:uid="{00000000-0005-0000-0000-0000150B0000}"/>
    <cellStyle name="?Q\?1@ 4 2 3 8_Penetration" xfId="60630" xr:uid="{00000000-0005-0000-0000-0000160B0000}"/>
    <cellStyle name="?Q\?1@ 4 2 3 9" xfId="60631" xr:uid="{00000000-0005-0000-0000-0000170B0000}"/>
    <cellStyle name="?Q\?1@ 4 2 3_BPT InputOutput_v32.26.2" xfId="60632" xr:uid="{00000000-0005-0000-0000-0000180B0000}"/>
    <cellStyle name="?Q\?1@ 4 2 4" xfId="60633" xr:uid="{00000000-0005-0000-0000-0000190B0000}"/>
    <cellStyle name="?Q\?1@ 4 2 4 2" xfId="60634" xr:uid="{00000000-0005-0000-0000-00001A0B0000}"/>
    <cellStyle name="?Q\?1@ 4 2 4 2 2" xfId="60635" xr:uid="{00000000-0005-0000-0000-00001B0B0000}"/>
    <cellStyle name="?Q\?1@ 4 2 4 2 3" xfId="60636" xr:uid="{00000000-0005-0000-0000-00001C0B0000}"/>
    <cellStyle name="?Q\?1@ 4 2 4 2_Penetration" xfId="60637" xr:uid="{00000000-0005-0000-0000-00001D0B0000}"/>
    <cellStyle name="?Q\?1@ 4 2 4 3" xfId="60638" xr:uid="{00000000-0005-0000-0000-00001E0B0000}"/>
    <cellStyle name="?Q\?1@ 4 2 4 3 2" xfId="60639" xr:uid="{00000000-0005-0000-0000-00001F0B0000}"/>
    <cellStyle name="?Q\?1@ 4 2 4 3 3" xfId="60640" xr:uid="{00000000-0005-0000-0000-0000200B0000}"/>
    <cellStyle name="?Q\?1@ 4 2 4 3_Penetration" xfId="60641" xr:uid="{00000000-0005-0000-0000-0000210B0000}"/>
    <cellStyle name="?Q\?1@ 4 2 4 4" xfId="60642" xr:uid="{00000000-0005-0000-0000-0000220B0000}"/>
    <cellStyle name="?Q\?1@ 4 2 4 4 2" xfId="60643" xr:uid="{00000000-0005-0000-0000-0000230B0000}"/>
    <cellStyle name="?Q\?1@ 4 2 4 4 3" xfId="60644" xr:uid="{00000000-0005-0000-0000-0000240B0000}"/>
    <cellStyle name="?Q\?1@ 4 2 4 4_Penetration" xfId="60645" xr:uid="{00000000-0005-0000-0000-0000250B0000}"/>
    <cellStyle name="?Q\?1@ 4 2 4 5" xfId="60646" xr:uid="{00000000-0005-0000-0000-0000260B0000}"/>
    <cellStyle name="?Q\?1@ 4 2 4 5 2" xfId="60647" xr:uid="{00000000-0005-0000-0000-0000270B0000}"/>
    <cellStyle name="?Q\?1@ 4 2 4 5 3" xfId="60648" xr:uid="{00000000-0005-0000-0000-0000280B0000}"/>
    <cellStyle name="?Q\?1@ 4 2 4 5_Penetration" xfId="60649" xr:uid="{00000000-0005-0000-0000-0000290B0000}"/>
    <cellStyle name="?Q\?1@ 4 2 4 6" xfId="60650" xr:uid="{00000000-0005-0000-0000-00002A0B0000}"/>
    <cellStyle name="?Q\?1@ 4 2 4 7" xfId="60651" xr:uid="{00000000-0005-0000-0000-00002B0B0000}"/>
    <cellStyle name="?Q\?1@ 4 2 4_Penetration" xfId="60652" xr:uid="{00000000-0005-0000-0000-00002C0B0000}"/>
    <cellStyle name="?Q\?1@ 4 2 5" xfId="60653" xr:uid="{00000000-0005-0000-0000-00002D0B0000}"/>
    <cellStyle name="?Q\?1@ 4 2 5 2" xfId="60654" xr:uid="{00000000-0005-0000-0000-00002E0B0000}"/>
    <cellStyle name="?Q\?1@ 4 2 5 2 2" xfId="60655" xr:uid="{00000000-0005-0000-0000-00002F0B0000}"/>
    <cellStyle name="?Q\?1@ 4 2 5 2 3" xfId="60656" xr:uid="{00000000-0005-0000-0000-0000300B0000}"/>
    <cellStyle name="?Q\?1@ 4 2 5 2_Penetration" xfId="60657" xr:uid="{00000000-0005-0000-0000-0000310B0000}"/>
    <cellStyle name="?Q\?1@ 4 2 5 3" xfId="60658" xr:uid="{00000000-0005-0000-0000-0000320B0000}"/>
    <cellStyle name="?Q\?1@ 4 2 5 3 2" xfId="60659" xr:uid="{00000000-0005-0000-0000-0000330B0000}"/>
    <cellStyle name="?Q\?1@ 4 2 5 3 3" xfId="60660" xr:uid="{00000000-0005-0000-0000-0000340B0000}"/>
    <cellStyle name="?Q\?1@ 4 2 5 3_Penetration" xfId="60661" xr:uid="{00000000-0005-0000-0000-0000350B0000}"/>
    <cellStyle name="?Q\?1@ 4 2 5 4" xfId="60662" xr:uid="{00000000-0005-0000-0000-0000360B0000}"/>
    <cellStyle name="?Q\?1@ 4 2 5 4 2" xfId="60663" xr:uid="{00000000-0005-0000-0000-0000370B0000}"/>
    <cellStyle name="?Q\?1@ 4 2 5 4 3" xfId="60664" xr:uid="{00000000-0005-0000-0000-0000380B0000}"/>
    <cellStyle name="?Q\?1@ 4 2 5 4_Penetration" xfId="60665" xr:uid="{00000000-0005-0000-0000-0000390B0000}"/>
    <cellStyle name="?Q\?1@ 4 2 5 5" xfId="60666" xr:uid="{00000000-0005-0000-0000-00003A0B0000}"/>
    <cellStyle name="?Q\?1@ 4 2 5 5 2" xfId="60667" xr:uid="{00000000-0005-0000-0000-00003B0B0000}"/>
    <cellStyle name="?Q\?1@ 4 2 5 5 3" xfId="60668" xr:uid="{00000000-0005-0000-0000-00003C0B0000}"/>
    <cellStyle name="?Q\?1@ 4 2 5 5_Penetration" xfId="60669" xr:uid="{00000000-0005-0000-0000-00003D0B0000}"/>
    <cellStyle name="?Q\?1@ 4 2 5 6" xfId="60670" xr:uid="{00000000-0005-0000-0000-00003E0B0000}"/>
    <cellStyle name="?Q\?1@ 4 2 5 7" xfId="60671" xr:uid="{00000000-0005-0000-0000-00003F0B0000}"/>
    <cellStyle name="?Q\?1@ 4 2 5_Penetration" xfId="60672" xr:uid="{00000000-0005-0000-0000-0000400B0000}"/>
    <cellStyle name="?Q\?1@ 4 2 6" xfId="60673" xr:uid="{00000000-0005-0000-0000-0000410B0000}"/>
    <cellStyle name="?Q\?1@ 4 2 7" xfId="60674" xr:uid="{00000000-0005-0000-0000-0000420B0000}"/>
    <cellStyle name="?Q\?1@ 4 2_BPT InputOutput Formulas_v32.27" xfId="60675" xr:uid="{00000000-0005-0000-0000-0000430B0000}"/>
    <cellStyle name="?Q\?1@ 4 20" xfId="60676" xr:uid="{00000000-0005-0000-0000-0000440B0000}"/>
    <cellStyle name="?Q\?1@ 4 20 2" xfId="60677" xr:uid="{00000000-0005-0000-0000-0000450B0000}"/>
    <cellStyle name="?Q\?1@ 4 20 2 2" xfId="60678" xr:uid="{00000000-0005-0000-0000-0000460B0000}"/>
    <cellStyle name="?Q\?1@ 4 20 2 3" xfId="60679" xr:uid="{00000000-0005-0000-0000-0000470B0000}"/>
    <cellStyle name="?Q\?1@ 4 20 2_Penetration" xfId="60680" xr:uid="{00000000-0005-0000-0000-0000480B0000}"/>
    <cellStyle name="?Q\?1@ 4 20 3" xfId="60681" xr:uid="{00000000-0005-0000-0000-0000490B0000}"/>
    <cellStyle name="?Q\?1@ 4 20 3 2" xfId="60682" xr:uid="{00000000-0005-0000-0000-00004A0B0000}"/>
    <cellStyle name="?Q\?1@ 4 20 3 3" xfId="60683" xr:uid="{00000000-0005-0000-0000-00004B0B0000}"/>
    <cellStyle name="?Q\?1@ 4 20 3_Penetration" xfId="60684" xr:uid="{00000000-0005-0000-0000-00004C0B0000}"/>
    <cellStyle name="?Q\?1@ 4 20 4" xfId="60685" xr:uid="{00000000-0005-0000-0000-00004D0B0000}"/>
    <cellStyle name="?Q\?1@ 4 20 4 2" xfId="60686" xr:uid="{00000000-0005-0000-0000-00004E0B0000}"/>
    <cellStyle name="?Q\?1@ 4 20 4 3" xfId="60687" xr:uid="{00000000-0005-0000-0000-00004F0B0000}"/>
    <cellStyle name="?Q\?1@ 4 20 4_Penetration" xfId="60688" xr:uid="{00000000-0005-0000-0000-0000500B0000}"/>
    <cellStyle name="?Q\?1@ 4 20 5" xfId="60689" xr:uid="{00000000-0005-0000-0000-0000510B0000}"/>
    <cellStyle name="?Q\?1@ 4 20 5 2" xfId="60690" xr:uid="{00000000-0005-0000-0000-0000520B0000}"/>
    <cellStyle name="?Q\?1@ 4 20 5 3" xfId="60691" xr:uid="{00000000-0005-0000-0000-0000530B0000}"/>
    <cellStyle name="?Q\?1@ 4 20 5_Penetration" xfId="60692" xr:uid="{00000000-0005-0000-0000-0000540B0000}"/>
    <cellStyle name="?Q\?1@ 4 20 6" xfId="60693" xr:uid="{00000000-0005-0000-0000-0000550B0000}"/>
    <cellStyle name="?Q\?1@ 4 20 7" xfId="60694" xr:uid="{00000000-0005-0000-0000-0000560B0000}"/>
    <cellStyle name="?Q\?1@ 4 20_Penetration" xfId="60695" xr:uid="{00000000-0005-0000-0000-0000570B0000}"/>
    <cellStyle name="?Q\?1@ 4 21" xfId="60696" xr:uid="{00000000-0005-0000-0000-0000580B0000}"/>
    <cellStyle name="?Q\?1@ 4 22" xfId="60697" xr:uid="{00000000-0005-0000-0000-0000590B0000}"/>
    <cellStyle name="?Q\?1@ 4 3" xfId="60698" xr:uid="{00000000-0005-0000-0000-00005A0B0000}"/>
    <cellStyle name="?Q\?1@ 4 3 2" xfId="60699" xr:uid="{00000000-0005-0000-0000-00005B0B0000}"/>
    <cellStyle name="?Q\?1@ 4 3 2 2" xfId="60700" xr:uid="{00000000-0005-0000-0000-00005C0B0000}"/>
    <cellStyle name="?Q\?1@ 4 3 2 3" xfId="60701" xr:uid="{00000000-0005-0000-0000-00005D0B0000}"/>
    <cellStyle name="?Q\?1@ 4 3 2_Penetration" xfId="60702" xr:uid="{00000000-0005-0000-0000-00005E0B0000}"/>
    <cellStyle name="?Q\?1@ 4 3 3" xfId="60703" xr:uid="{00000000-0005-0000-0000-00005F0B0000}"/>
    <cellStyle name="?Q\?1@ 4 3 3 2" xfId="60704" xr:uid="{00000000-0005-0000-0000-0000600B0000}"/>
    <cellStyle name="?Q\?1@ 4 3 3 3" xfId="60705" xr:uid="{00000000-0005-0000-0000-0000610B0000}"/>
    <cellStyle name="?Q\?1@ 4 3 3_Penetration" xfId="60706" xr:uid="{00000000-0005-0000-0000-0000620B0000}"/>
    <cellStyle name="?Q\?1@ 4 3 4" xfId="60707" xr:uid="{00000000-0005-0000-0000-0000630B0000}"/>
    <cellStyle name="?Q\?1@ 4 3 4 2" xfId="60708" xr:uid="{00000000-0005-0000-0000-0000640B0000}"/>
    <cellStyle name="?Q\?1@ 4 3 4 3" xfId="60709" xr:uid="{00000000-0005-0000-0000-0000650B0000}"/>
    <cellStyle name="?Q\?1@ 4 3 4_Penetration" xfId="60710" xr:uid="{00000000-0005-0000-0000-0000660B0000}"/>
    <cellStyle name="?Q\?1@ 4 3 5" xfId="60711" xr:uid="{00000000-0005-0000-0000-0000670B0000}"/>
    <cellStyle name="?Q\?1@ 4 3 5 2" xfId="60712" xr:uid="{00000000-0005-0000-0000-0000680B0000}"/>
    <cellStyle name="?Q\?1@ 4 3 5 3" xfId="60713" xr:uid="{00000000-0005-0000-0000-0000690B0000}"/>
    <cellStyle name="?Q\?1@ 4 3 5_Penetration" xfId="60714" xr:uid="{00000000-0005-0000-0000-00006A0B0000}"/>
    <cellStyle name="?Q\?1@ 4 3 6" xfId="60715" xr:uid="{00000000-0005-0000-0000-00006B0B0000}"/>
    <cellStyle name="?Q\?1@ 4 3 7" xfId="60716" xr:uid="{00000000-0005-0000-0000-00006C0B0000}"/>
    <cellStyle name="?Q\?1@ 4 3_Penetration" xfId="60717" xr:uid="{00000000-0005-0000-0000-00006D0B0000}"/>
    <cellStyle name="?Q\?1@ 4 4" xfId="60718" xr:uid="{00000000-0005-0000-0000-00006E0B0000}"/>
    <cellStyle name="?Q\?1@ 4 4 2" xfId="60719" xr:uid="{00000000-0005-0000-0000-00006F0B0000}"/>
    <cellStyle name="?Q\?1@ 4 4 2 2" xfId="60720" xr:uid="{00000000-0005-0000-0000-0000700B0000}"/>
    <cellStyle name="?Q\?1@ 4 4 2 3" xfId="60721" xr:uid="{00000000-0005-0000-0000-0000710B0000}"/>
    <cellStyle name="?Q\?1@ 4 4 2_Penetration" xfId="60722" xr:uid="{00000000-0005-0000-0000-0000720B0000}"/>
    <cellStyle name="?Q\?1@ 4 4 3" xfId="60723" xr:uid="{00000000-0005-0000-0000-0000730B0000}"/>
    <cellStyle name="?Q\?1@ 4 4 3 2" xfId="60724" xr:uid="{00000000-0005-0000-0000-0000740B0000}"/>
    <cellStyle name="?Q\?1@ 4 4 3 3" xfId="60725" xr:uid="{00000000-0005-0000-0000-0000750B0000}"/>
    <cellStyle name="?Q\?1@ 4 4 3_Penetration" xfId="60726" xr:uid="{00000000-0005-0000-0000-0000760B0000}"/>
    <cellStyle name="?Q\?1@ 4 4 4" xfId="60727" xr:uid="{00000000-0005-0000-0000-0000770B0000}"/>
    <cellStyle name="?Q\?1@ 4 4 4 2" xfId="60728" xr:uid="{00000000-0005-0000-0000-0000780B0000}"/>
    <cellStyle name="?Q\?1@ 4 4 4 3" xfId="60729" xr:uid="{00000000-0005-0000-0000-0000790B0000}"/>
    <cellStyle name="?Q\?1@ 4 4 4_Penetration" xfId="60730" xr:uid="{00000000-0005-0000-0000-00007A0B0000}"/>
    <cellStyle name="?Q\?1@ 4 4 5" xfId="60731" xr:uid="{00000000-0005-0000-0000-00007B0B0000}"/>
    <cellStyle name="?Q\?1@ 4 4 5 2" xfId="60732" xr:uid="{00000000-0005-0000-0000-00007C0B0000}"/>
    <cellStyle name="?Q\?1@ 4 4 5 3" xfId="60733" xr:uid="{00000000-0005-0000-0000-00007D0B0000}"/>
    <cellStyle name="?Q\?1@ 4 4 5_Penetration" xfId="60734" xr:uid="{00000000-0005-0000-0000-00007E0B0000}"/>
    <cellStyle name="?Q\?1@ 4 4 6" xfId="60735" xr:uid="{00000000-0005-0000-0000-00007F0B0000}"/>
    <cellStyle name="?Q\?1@ 4 4 7" xfId="60736" xr:uid="{00000000-0005-0000-0000-0000800B0000}"/>
    <cellStyle name="?Q\?1@ 4 4_Penetration" xfId="60737" xr:uid="{00000000-0005-0000-0000-0000810B0000}"/>
    <cellStyle name="?Q\?1@ 4 5" xfId="60738" xr:uid="{00000000-0005-0000-0000-0000820B0000}"/>
    <cellStyle name="?Q\?1@ 4 5 2" xfId="60739" xr:uid="{00000000-0005-0000-0000-0000830B0000}"/>
    <cellStyle name="?Q\?1@ 4 5 2 2" xfId="60740" xr:uid="{00000000-0005-0000-0000-0000840B0000}"/>
    <cellStyle name="?Q\?1@ 4 5 2 3" xfId="60741" xr:uid="{00000000-0005-0000-0000-0000850B0000}"/>
    <cellStyle name="?Q\?1@ 4 5 2_Penetration" xfId="60742" xr:uid="{00000000-0005-0000-0000-0000860B0000}"/>
    <cellStyle name="?Q\?1@ 4 5 3" xfId="60743" xr:uid="{00000000-0005-0000-0000-0000870B0000}"/>
    <cellStyle name="?Q\?1@ 4 5 3 2" xfId="60744" xr:uid="{00000000-0005-0000-0000-0000880B0000}"/>
    <cellStyle name="?Q\?1@ 4 5 3 3" xfId="60745" xr:uid="{00000000-0005-0000-0000-0000890B0000}"/>
    <cellStyle name="?Q\?1@ 4 5 3_Penetration" xfId="60746" xr:uid="{00000000-0005-0000-0000-00008A0B0000}"/>
    <cellStyle name="?Q\?1@ 4 5 4" xfId="60747" xr:uid="{00000000-0005-0000-0000-00008B0B0000}"/>
    <cellStyle name="?Q\?1@ 4 5 4 2" xfId="60748" xr:uid="{00000000-0005-0000-0000-00008C0B0000}"/>
    <cellStyle name="?Q\?1@ 4 5 4 3" xfId="60749" xr:uid="{00000000-0005-0000-0000-00008D0B0000}"/>
    <cellStyle name="?Q\?1@ 4 5 4_Penetration" xfId="60750" xr:uid="{00000000-0005-0000-0000-00008E0B0000}"/>
    <cellStyle name="?Q\?1@ 4 5 5" xfId="60751" xr:uid="{00000000-0005-0000-0000-00008F0B0000}"/>
    <cellStyle name="?Q\?1@ 4 5 5 2" xfId="60752" xr:uid="{00000000-0005-0000-0000-0000900B0000}"/>
    <cellStyle name="?Q\?1@ 4 5 5 3" xfId="60753" xr:uid="{00000000-0005-0000-0000-0000910B0000}"/>
    <cellStyle name="?Q\?1@ 4 5 5_Penetration" xfId="60754" xr:uid="{00000000-0005-0000-0000-0000920B0000}"/>
    <cellStyle name="?Q\?1@ 4 5 6" xfId="60755" xr:uid="{00000000-0005-0000-0000-0000930B0000}"/>
    <cellStyle name="?Q\?1@ 4 5 7" xfId="60756" xr:uid="{00000000-0005-0000-0000-0000940B0000}"/>
    <cellStyle name="?Q\?1@ 4 5_Penetration" xfId="60757" xr:uid="{00000000-0005-0000-0000-0000950B0000}"/>
    <cellStyle name="?Q\?1@ 4 6" xfId="60758" xr:uid="{00000000-0005-0000-0000-0000960B0000}"/>
    <cellStyle name="?Q\?1@ 4 6 2" xfId="60759" xr:uid="{00000000-0005-0000-0000-0000970B0000}"/>
    <cellStyle name="?Q\?1@ 4 6 2 2" xfId="60760" xr:uid="{00000000-0005-0000-0000-0000980B0000}"/>
    <cellStyle name="?Q\?1@ 4 6 2 3" xfId="60761" xr:uid="{00000000-0005-0000-0000-0000990B0000}"/>
    <cellStyle name="?Q\?1@ 4 6 2_Penetration" xfId="60762" xr:uid="{00000000-0005-0000-0000-00009A0B0000}"/>
    <cellStyle name="?Q\?1@ 4 6 3" xfId="60763" xr:uid="{00000000-0005-0000-0000-00009B0B0000}"/>
    <cellStyle name="?Q\?1@ 4 6 3 2" xfId="60764" xr:uid="{00000000-0005-0000-0000-00009C0B0000}"/>
    <cellStyle name="?Q\?1@ 4 6 3 3" xfId="60765" xr:uid="{00000000-0005-0000-0000-00009D0B0000}"/>
    <cellStyle name="?Q\?1@ 4 6 3_Penetration" xfId="60766" xr:uid="{00000000-0005-0000-0000-00009E0B0000}"/>
    <cellStyle name="?Q\?1@ 4 6 4" xfId="60767" xr:uid="{00000000-0005-0000-0000-00009F0B0000}"/>
    <cellStyle name="?Q\?1@ 4 6 4 2" xfId="60768" xr:uid="{00000000-0005-0000-0000-0000A00B0000}"/>
    <cellStyle name="?Q\?1@ 4 6 4 3" xfId="60769" xr:uid="{00000000-0005-0000-0000-0000A10B0000}"/>
    <cellStyle name="?Q\?1@ 4 6 4_Penetration" xfId="60770" xr:uid="{00000000-0005-0000-0000-0000A20B0000}"/>
    <cellStyle name="?Q\?1@ 4 6 5" xfId="60771" xr:uid="{00000000-0005-0000-0000-0000A30B0000}"/>
    <cellStyle name="?Q\?1@ 4 6 5 2" xfId="60772" xr:uid="{00000000-0005-0000-0000-0000A40B0000}"/>
    <cellStyle name="?Q\?1@ 4 6 5 3" xfId="60773" xr:uid="{00000000-0005-0000-0000-0000A50B0000}"/>
    <cellStyle name="?Q\?1@ 4 6 5_Penetration" xfId="60774" xr:uid="{00000000-0005-0000-0000-0000A60B0000}"/>
    <cellStyle name="?Q\?1@ 4 6 6" xfId="60775" xr:uid="{00000000-0005-0000-0000-0000A70B0000}"/>
    <cellStyle name="?Q\?1@ 4 6 7" xfId="60776" xr:uid="{00000000-0005-0000-0000-0000A80B0000}"/>
    <cellStyle name="?Q\?1@ 4 6_Penetration" xfId="60777" xr:uid="{00000000-0005-0000-0000-0000A90B0000}"/>
    <cellStyle name="?Q\?1@ 4 7" xfId="60778" xr:uid="{00000000-0005-0000-0000-0000AA0B0000}"/>
    <cellStyle name="?Q\?1@ 4 7 2" xfId="60779" xr:uid="{00000000-0005-0000-0000-0000AB0B0000}"/>
    <cellStyle name="?Q\?1@ 4 7 2 2" xfId="60780" xr:uid="{00000000-0005-0000-0000-0000AC0B0000}"/>
    <cellStyle name="?Q\?1@ 4 7 2 3" xfId="60781" xr:uid="{00000000-0005-0000-0000-0000AD0B0000}"/>
    <cellStyle name="?Q\?1@ 4 7 2_Penetration" xfId="60782" xr:uid="{00000000-0005-0000-0000-0000AE0B0000}"/>
    <cellStyle name="?Q\?1@ 4 7 3" xfId="60783" xr:uid="{00000000-0005-0000-0000-0000AF0B0000}"/>
    <cellStyle name="?Q\?1@ 4 7 3 2" xfId="60784" xr:uid="{00000000-0005-0000-0000-0000B00B0000}"/>
    <cellStyle name="?Q\?1@ 4 7 3 3" xfId="60785" xr:uid="{00000000-0005-0000-0000-0000B10B0000}"/>
    <cellStyle name="?Q\?1@ 4 7 3_Penetration" xfId="60786" xr:uid="{00000000-0005-0000-0000-0000B20B0000}"/>
    <cellStyle name="?Q\?1@ 4 7 4" xfId="60787" xr:uid="{00000000-0005-0000-0000-0000B30B0000}"/>
    <cellStyle name="?Q\?1@ 4 7 4 2" xfId="60788" xr:uid="{00000000-0005-0000-0000-0000B40B0000}"/>
    <cellStyle name="?Q\?1@ 4 7 4 3" xfId="60789" xr:uid="{00000000-0005-0000-0000-0000B50B0000}"/>
    <cellStyle name="?Q\?1@ 4 7 4_Penetration" xfId="60790" xr:uid="{00000000-0005-0000-0000-0000B60B0000}"/>
    <cellStyle name="?Q\?1@ 4 7 5" xfId="60791" xr:uid="{00000000-0005-0000-0000-0000B70B0000}"/>
    <cellStyle name="?Q\?1@ 4 7 5 2" xfId="60792" xr:uid="{00000000-0005-0000-0000-0000B80B0000}"/>
    <cellStyle name="?Q\?1@ 4 7 5 3" xfId="60793" xr:uid="{00000000-0005-0000-0000-0000B90B0000}"/>
    <cellStyle name="?Q\?1@ 4 7 5_Penetration" xfId="60794" xr:uid="{00000000-0005-0000-0000-0000BA0B0000}"/>
    <cellStyle name="?Q\?1@ 4 7 6" xfId="60795" xr:uid="{00000000-0005-0000-0000-0000BB0B0000}"/>
    <cellStyle name="?Q\?1@ 4 7 7" xfId="60796" xr:uid="{00000000-0005-0000-0000-0000BC0B0000}"/>
    <cellStyle name="?Q\?1@ 4 7_Penetration" xfId="60797" xr:uid="{00000000-0005-0000-0000-0000BD0B0000}"/>
    <cellStyle name="?Q\?1@ 4 8" xfId="60798" xr:uid="{00000000-0005-0000-0000-0000BE0B0000}"/>
    <cellStyle name="?Q\?1@ 4 8 2" xfId="60799" xr:uid="{00000000-0005-0000-0000-0000BF0B0000}"/>
    <cellStyle name="?Q\?1@ 4 8 2 2" xfId="60800" xr:uid="{00000000-0005-0000-0000-0000C00B0000}"/>
    <cellStyle name="?Q\?1@ 4 8 2 3" xfId="60801" xr:uid="{00000000-0005-0000-0000-0000C10B0000}"/>
    <cellStyle name="?Q\?1@ 4 8 2_Penetration" xfId="60802" xr:uid="{00000000-0005-0000-0000-0000C20B0000}"/>
    <cellStyle name="?Q\?1@ 4 8 3" xfId="60803" xr:uid="{00000000-0005-0000-0000-0000C30B0000}"/>
    <cellStyle name="?Q\?1@ 4 8 3 2" xfId="60804" xr:uid="{00000000-0005-0000-0000-0000C40B0000}"/>
    <cellStyle name="?Q\?1@ 4 8 3 3" xfId="60805" xr:uid="{00000000-0005-0000-0000-0000C50B0000}"/>
    <cellStyle name="?Q\?1@ 4 8 3_Penetration" xfId="60806" xr:uid="{00000000-0005-0000-0000-0000C60B0000}"/>
    <cellStyle name="?Q\?1@ 4 8 4" xfId="60807" xr:uid="{00000000-0005-0000-0000-0000C70B0000}"/>
    <cellStyle name="?Q\?1@ 4 8 4 2" xfId="60808" xr:uid="{00000000-0005-0000-0000-0000C80B0000}"/>
    <cellStyle name="?Q\?1@ 4 8 4 3" xfId="60809" xr:uid="{00000000-0005-0000-0000-0000C90B0000}"/>
    <cellStyle name="?Q\?1@ 4 8 4_Penetration" xfId="60810" xr:uid="{00000000-0005-0000-0000-0000CA0B0000}"/>
    <cellStyle name="?Q\?1@ 4 8 5" xfId="60811" xr:uid="{00000000-0005-0000-0000-0000CB0B0000}"/>
    <cellStyle name="?Q\?1@ 4 8 5 2" xfId="60812" xr:uid="{00000000-0005-0000-0000-0000CC0B0000}"/>
    <cellStyle name="?Q\?1@ 4 8 5 3" xfId="60813" xr:uid="{00000000-0005-0000-0000-0000CD0B0000}"/>
    <cellStyle name="?Q\?1@ 4 8 5_Penetration" xfId="60814" xr:uid="{00000000-0005-0000-0000-0000CE0B0000}"/>
    <cellStyle name="?Q\?1@ 4 8 6" xfId="60815" xr:uid="{00000000-0005-0000-0000-0000CF0B0000}"/>
    <cellStyle name="?Q\?1@ 4 8 7" xfId="60816" xr:uid="{00000000-0005-0000-0000-0000D00B0000}"/>
    <cellStyle name="?Q\?1@ 4 8_Penetration" xfId="60817" xr:uid="{00000000-0005-0000-0000-0000D10B0000}"/>
    <cellStyle name="?Q\?1@ 4 9" xfId="60818" xr:uid="{00000000-0005-0000-0000-0000D20B0000}"/>
    <cellStyle name="?Q\?1@ 4 9 2" xfId="60819" xr:uid="{00000000-0005-0000-0000-0000D30B0000}"/>
    <cellStyle name="?Q\?1@ 4 9 2 2" xfId="60820" xr:uid="{00000000-0005-0000-0000-0000D40B0000}"/>
    <cellStyle name="?Q\?1@ 4 9 2 3" xfId="60821" xr:uid="{00000000-0005-0000-0000-0000D50B0000}"/>
    <cellStyle name="?Q\?1@ 4 9 2_Penetration" xfId="60822" xr:uid="{00000000-0005-0000-0000-0000D60B0000}"/>
    <cellStyle name="?Q\?1@ 4 9 3" xfId="60823" xr:uid="{00000000-0005-0000-0000-0000D70B0000}"/>
    <cellStyle name="?Q\?1@ 4 9 3 2" xfId="60824" xr:uid="{00000000-0005-0000-0000-0000D80B0000}"/>
    <cellStyle name="?Q\?1@ 4 9 3 3" xfId="60825" xr:uid="{00000000-0005-0000-0000-0000D90B0000}"/>
    <cellStyle name="?Q\?1@ 4 9 3_Penetration" xfId="60826" xr:uid="{00000000-0005-0000-0000-0000DA0B0000}"/>
    <cellStyle name="?Q\?1@ 4 9 4" xfId="60827" xr:uid="{00000000-0005-0000-0000-0000DB0B0000}"/>
    <cellStyle name="?Q\?1@ 4 9 4 2" xfId="60828" xr:uid="{00000000-0005-0000-0000-0000DC0B0000}"/>
    <cellStyle name="?Q\?1@ 4 9 4 3" xfId="60829" xr:uid="{00000000-0005-0000-0000-0000DD0B0000}"/>
    <cellStyle name="?Q\?1@ 4 9 4_Penetration" xfId="60830" xr:uid="{00000000-0005-0000-0000-0000DE0B0000}"/>
    <cellStyle name="?Q\?1@ 4 9 5" xfId="60831" xr:uid="{00000000-0005-0000-0000-0000DF0B0000}"/>
    <cellStyle name="?Q\?1@ 4 9 5 2" xfId="60832" xr:uid="{00000000-0005-0000-0000-0000E00B0000}"/>
    <cellStyle name="?Q\?1@ 4 9 5 3" xfId="60833" xr:uid="{00000000-0005-0000-0000-0000E10B0000}"/>
    <cellStyle name="?Q\?1@ 4 9 5_Penetration" xfId="60834" xr:uid="{00000000-0005-0000-0000-0000E20B0000}"/>
    <cellStyle name="?Q\?1@ 4 9 6" xfId="60835" xr:uid="{00000000-0005-0000-0000-0000E30B0000}"/>
    <cellStyle name="?Q\?1@ 4 9 7" xfId="60836" xr:uid="{00000000-0005-0000-0000-0000E40B0000}"/>
    <cellStyle name="?Q\?1@ 4 9_Penetration" xfId="60837" xr:uid="{00000000-0005-0000-0000-0000E50B0000}"/>
    <cellStyle name="?Q\?1@ 4_Penetration" xfId="60838" xr:uid="{00000000-0005-0000-0000-0000E60B0000}"/>
    <cellStyle name="?Q\?1@ 5" xfId="60839" xr:uid="{00000000-0005-0000-0000-0000E70B0000}"/>
    <cellStyle name="?Q\?1@ 5 2" xfId="60840" xr:uid="{00000000-0005-0000-0000-0000E80B0000}"/>
    <cellStyle name="?Q\?1@ 5 2 2" xfId="60841" xr:uid="{00000000-0005-0000-0000-0000E90B0000}"/>
    <cellStyle name="?Q\?1@ 5 2 3" xfId="60842" xr:uid="{00000000-0005-0000-0000-0000EA0B0000}"/>
    <cellStyle name="?Q\?1@ 5 2_Penetration" xfId="60843" xr:uid="{00000000-0005-0000-0000-0000EB0B0000}"/>
    <cellStyle name="?Q\?1@ 5 3" xfId="60844" xr:uid="{00000000-0005-0000-0000-0000EC0B0000}"/>
    <cellStyle name="?Q\?1@ 5 3 2" xfId="60845" xr:uid="{00000000-0005-0000-0000-0000ED0B0000}"/>
    <cellStyle name="?Q\?1@ 5 3 3" xfId="60846" xr:uid="{00000000-0005-0000-0000-0000EE0B0000}"/>
    <cellStyle name="?Q\?1@ 5 3_Penetration" xfId="60847" xr:uid="{00000000-0005-0000-0000-0000EF0B0000}"/>
    <cellStyle name="?Q\?1@ 5 4" xfId="60848" xr:uid="{00000000-0005-0000-0000-0000F00B0000}"/>
    <cellStyle name="?Q\?1@ 5 4 2" xfId="60849" xr:uid="{00000000-0005-0000-0000-0000F10B0000}"/>
    <cellStyle name="?Q\?1@ 5 4 3" xfId="60850" xr:uid="{00000000-0005-0000-0000-0000F20B0000}"/>
    <cellStyle name="?Q\?1@ 5 4_Penetration" xfId="60851" xr:uid="{00000000-0005-0000-0000-0000F30B0000}"/>
    <cellStyle name="?Q\?1@ 5 5" xfId="60852" xr:uid="{00000000-0005-0000-0000-0000F40B0000}"/>
    <cellStyle name="?Q\?1@ 5 5 2" xfId="60853" xr:uid="{00000000-0005-0000-0000-0000F50B0000}"/>
    <cellStyle name="?Q\?1@ 5 5 3" xfId="60854" xr:uid="{00000000-0005-0000-0000-0000F60B0000}"/>
    <cellStyle name="?Q\?1@ 5 5_Penetration" xfId="60855" xr:uid="{00000000-0005-0000-0000-0000F70B0000}"/>
    <cellStyle name="?Q\?1@ 5 6" xfId="60856" xr:uid="{00000000-0005-0000-0000-0000F80B0000}"/>
    <cellStyle name="?Q\?1@ 5 6 2" xfId="60857" xr:uid="{00000000-0005-0000-0000-0000F90B0000}"/>
    <cellStyle name="?Q\?1@ 5 6_Penetration" xfId="60858" xr:uid="{00000000-0005-0000-0000-0000FA0B0000}"/>
    <cellStyle name="?Q\?1@ 5 7" xfId="60859" xr:uid="{00000000-0005-0000-0000-0000FB0B0000}"/>
    <cellStyle name="?Q\?1@ 5 8" xfId="60860" xr:uid="{00000000-0005-0000-0000-0000FC0B0000}"/>
    <cellStyle name="?Q\?1@ 5_Penetration" xfId="60861" xr:uid="{00000000-0005-0000-0000-0000FD0B0000}"/>
    <cellStyle name="?Q\?1@ 6" xfId="60862" xr:uid="{00000000-0005-0000-0000-0000FE0B0000}"/>
    <cellStyle name="?Q\?1@ 6 2" xfId="60863" xr:uid="{00000000-0005-0000-0000-0000FF0B0000}"/>
    <cellStyle name="?Q\?1@ 6 2 2" xfId="60864" xr:uid="{00000000-0005-0000-0000-0000000C0000}"/>
    <cellStyle name="?Q\?1@ 6 2 3" xfId="60865" xr:uid="{00000000-0005-0000-0000-0000010C0000}"/>
    <cellStyle name="?Q\?1@ 6 2_Penetration" xfId="60866" xr:uid="{00000000-0005-0000-0000-0000020C0000}"/>
    <cellStyle name="?Q\?1@ 6 3" xfId="60867" xr:uid="{00000000-0005-0000-0000-0000030C0000}"/>
    <cellStyle name="?Q\?1@ 6 3 2" xfId="60868" xr:uid="{00000000-0005-0000-0000-0000040C0000}"/>
    <cellStyle name="?Q\?1@ 6 3 3" xfId="60869" xr:uid="{00000000-0005-0000-0000-0000050C0000}"/>
    <cellStyle name="?Q\?1@ 6 3_Penetration" xfId="60870" xr:uid="{00000000-0005-0000-0000-0000060C0000}"/>
    <cellStyle name="?Q\?1@ 6 4" xfId="60871" xr:uid="{00000000-0005-0000-0000-0000070C0000}"/>
    <cellStyle name="?Q\?1@ 6 4 2" xfId="60872" xr:uid="{00000000-0005-0000-0000-0000080C0000}"/>
    <cellStyle name="?Q\?1@ 6 4 3" xfId="60873" xr:uid="{00000000-0005-0000-0000-0000090C0000}"/>
    <cellStyle name="?Q\?1@ 6 4_Penetration" xfId="60874" xr:uid="{00000000-0005-0000-0000-00000A0C0000}"/>
    <cellStyle name="?Q\?1@ 6 5" xfId="60875" xr:uid="{00000000-0005-0000-0000-00000B0C0000}"/>
    <cellStyle name="?Q\?1@ 6 5 2" xfId="60876" xr:uid="{00000000-0005-0000-0000-00000C0C0000}"/>
    <cellStyle name="?Q\?1@ 6 5 3" xfId="60877" xr:uid="{00000000-0005-0000-0000-00000D0C0000}"/>
    <cellStyle name="?Q\?1@ 6 5_Penetration" xfId="60878" xr:uid="{00000000-0005-0000-0000-00000E0C0000}"/>
    <cellStyle name="?Q\?1@ 6 6" xfId="60879" xr:uid="{00000000-0005-0000-0000-00000F0C0000}"/>
    <cellStyle name="?Q\?1@ 6 6 2" xfId="60880" xr:uid="{00000000-0005-0000-0000-0000100C0000}"/>
    <cellStyle name="?Q\?1@ 6 6_Penetration" xfId="60881" xr:uid="{00000000-0005-0000-0000-0000110C0000}"/>
    <cellStyle name="?Q\?1@ 6 7" xfId="60882" xr:uid="{00000000-0005-0000-0000-0000120C0000}"/>
    <cellStyle name="?Q\?1@ 6 8" xfId="60883" xr:uid="{00000000-0005-0000-0000-0000130C0000}"/>
    <cellStyle name="?Q\?1@ 6_Penetration" xfId="60884" xr:uid="{00000000-0005-0000-0000-0000140C0000}"/>
    <cellStyle name="?Q\?1@ 7" xfId="60885" xr:uid="{00000000-0005-0000-0000-0000150C0000}"/>
    <cellStyle name="?Q\?1@ 7 2" xfId="60886" xr:uid="{00000000-0005-0000-0000-0000160C0000}"/>
    <cellStyle name="?Q\?1@ 7 2 2" xfId="60887" xr:uid="{00000000-0005-0000-0000-0000170C0000}"/>
    <cellStyle name="?Q\?1@ 7 2 3" xfId="60888" xr:uid="{00000000-0005-0000-0000-0000180C0000}"/>
    <cellStyle name="?Q\?1@ 7 2_Penetration" xfId="60889" xr:uid="{00000000-0005-0000-0000-0000190C0000}"/>
    <cellStyle name="?Q\?1@ 7 3" xfId="60890" xr:uid="{00000000-0005-0000-0000-00001A0C0000}"/>
    <cellStyle name="?Q\?1@ 7 3 2" xfId="60891" xr:uid="{00000000-0005-0000-0000-00001B0C0000}"/>
    <cellStyle name="?Q\?1@ 7 3 3" xfId="60892" xr:uid="{00000000-0005-0000-0000-00001C0C0000}"/>
    <cellStyle name="?Q\?1@ 7 3_Penetration" xfId="60893" xr:uid="{00000000-0005-0000-0000-00001D0C0000}"/>
    <cellStyle name="?Q\?1@ 7 4" xfId="60894" xr:uid="{00000000-0005-0000-0000-00001E0C0000}"/>
    <cellStyle name="?Q\?1@ 7 4 2" xfId="60895" xr:uid="{00000000-0005-0000-0000-00001F0C0000}"/>
    <cellStyle name="?Q\?1@ 7 4 3" xfId="60896" xr:uid="{00000000-0005-0000-0000-0000200C0000}"/>
    <cellStyle name="?Q\?1@ 7 4_Penetration" xfId="60897" xr:uid="{00000000-0005-0000-0000-0000210C0000}"/>
    <cellStyle name="?Q\?1@ 7 5" xfId="60898" xr:uid="{00000000-0005-0000-0000-0000220C0000}"/>
    <cellStyle name="?Q\?1@ 7 5 2" xfId="60899" xr:uid="{00000000-0005-0000-0000-0000230C0000}"/>
    <cellStyle name="?Q\?1@ 7 5 3" xfId="60900" xr:uid="{00000000-0005-0000-0000-0000240C0000}"/>
    <cellStyle name="?Q\?1@ 7 5_Penetration" xfId="60901" xr:uid="{00000000-0005-0000-0000-0000250C0000}"/>
    <cellStyle name="?Q\?1@ 7 6" xfId="60902" xr:uid="{00000000-0005-0000-0000-0000260C0000}"/>
    <cellStyle name="?Q\?1@ 7 7" xfId="60903" xr:uid="{00000000-0005-0000-0000-0000270C0000}"/>
    <cellStyle name="?Q\?1@ 7_Penetration" xfId="60904" xr:uid="{00000000-0005-0000-0000-0000280C0000}"/>
    <cellStyle name="?Q\?1@ 8" xfId="60905" xr:uid="{00000000-0005-0000-0000-0000290C0000}"/>
    <cellStyle name="?Q\?1@ 8 2" xfId="60906" xr:uid="{00000000-0005-0000-0000-00002A0C0000}"/>
    <cellStyle name="?Q\?1@ 8 2 2" xfId="60907" xr:uid="{00000000-0005-0000-0000-00002B0C0000}"/>
    <cellStyle name="?Q\?1@ 8 2 3" xfId="60908" xr:uid="{00000000-0005-0000-0000-00002C0C0000}"/>
    <cellStyle name="?Q\?1@ 8 2_Penetration" xfId="60909" xr:uid="{00000000-0005-0000-0000-00002D0C0000}"/>
    <cellStyle name="?Q\?1@ 8 3" xfId="60910" xr:uid="{00000000-0005-0000-0000-00002E0C0000}"/>
    <cellStyle name="?Q\?1@ 8 3 2" xfId="60911" xr:uid="{00000000-0005-0000-0000-00002F0C0000}"/>
    <cellStyle name="?Q\?1@ 8 3 3" xfId="60912" xr:uid="{00000000-0005-0000-0000-0000300C0000}"/>
    <cellStyle name="?Q\?1@ 8 3_Penetration" xfId="60913" xr:uid="{00000000-0005-0000-0000-0000310C0000}"/>
    <cellStyle name="?Q\?1@ 8 4" xfId="60914" xr:uid="{00000000-0005-0000-0000-0000320C0000}"/>
    <cellStyle name="?Q\?1@ 8 4 2" xfId="60915" xr:uid="{00000000-0005-0000-0000-0000330C0000}"/>
    <cellStyle name="?Q\?1@ 8 4 3" xfId="60916" xr:uid="{00000000-0005-0000-0000-0000340C0000}"/>
    <cellStyle name="?Q\?1@ 8 4_Penetration" xfId="60917" xr:uid="{00000000-0005-0000-0000-0000350C0000}"/>
    <cellStyle name="?Q\?1@ 8 5" xfId="60918" xr:uid="{00000000-0005-0000-0000-0000360C0000}"/>
    <cellStyle name="?Q\?1@ 8 5 2" xfId="60919" xr:uid="{00000000-0005-0000-0000-0000370C0000}"/>
    <cellStyle name="?Q\?1@ 8 5 3" xfId="60920" xr:uid="{00000000-0005-0000-0000-0000380C0000}"/>
    <cellStyle name="?Q\?1@ 8 5_Penetration" xfId="60921" xr:uid="{00000000-0005-0000-0000-0000390C0000}"/>
    <cellStyle name="?Q\?1@ 8 6" xfId="60922" xr:uid="{00000000-0005-0000-0000-00003A0C0000}"/>
    <cellStyle name="?Q\?1@ 8 7" xfId="60923" xr:uid="{00000000-0005-0000-0000-00003B0C0000}"/>
    <cellStyle name="?Q\?1@ 8_Penetration" xfId="60924" xr:uid="{00000000-0005-0000-0000-00003C0C0000}"/>
    <cellStyle name="?Q\?1@ 9" xfId="60925" xr:uid="{00000000-0005-0000-0000-00003D0C0000}"/>
    <cellStyle name="?Q\?1@ 9 2" xfId="60926" xr:uid="{00000000-0005-0000-0000-00003E0C0000}"/>
    <cellStyle name="?Q\?1@ 9 2 2" xfId="60927" xr:uid="{00000000-0005-0000-0000-00003F0C0000}"/>
    <cellStyle name="?Q\?1@ 9 2 3" xfId="60928" xr:uid="{00000000-0005-0000-0000-0000400C0000}"/>
    <cellStyle name="?Q\?1@ 9 2_Penetration" xfId="60929" xr:uid="{00000000-0005-0000-0000-0000410C0000}"/>
    <cellStyle name="?Q\?1@ 9 3" xfId="60930" xr:uid="{00000000-0005-0000-0000-0000420C0000}"/>
    <cellStyle name="?Q\?1@ 9 3 2" xfId="60931" xr:uid="{00000000-0005-0000-0000-0000430C0000}"/>
    <cellStyle name="?Q\?1@ 9 3 3" xfId="60932" xr:uid="{00000000-0005-0000-0000-0000440C0000}"/>
    <cellStyle name="?Q\?1@ 9 3_Penetration" xfId="60933" xr:uid="{00000000-0005-0000-0000-0000450C0000}"/>
    <cellStyle name="?Q\?1@ 9 4" xfId="60934" xr:uid="{00000000-0005-0000-0000-0000460C0000}"/>
    <cellStyle name="?Q\?1@ 9 4 2" xfId="60935" xr:uid="{00000000-0005-0000-0000-0000470C0000}"/>
    <cellStyle name="?Q\?1@ 9 4 3" xfId="60936" xr:uid="{00000000-0005-0000-0000-0000480C0000}"/>
    <cellStyle name="?Q\?1@ 9 4_Penetration" xfId="60937" xr:uid="{00000000-0005-0000-0000-0000490C0000}"/>
    <cellStyle name="?Q\?1@ 9 5" xfId="60938" xr:uid="{00000000-0005-0000-0000-00004A0C0000}"/>
    <cellStyle name="?Q\?1@ 9 5 2" xfId="60939" xr:uid="{00000000-0005-0000-0000-00004B0C0000}"/>
    <cellStyle name="?Q\?1@ 9 5 3" xfId="60940" xr:uid="{00000000-0005-0000-0000-00004C0C0000}"/>
    <cellStyle name="?Q\?1@ 9 5_Penetration" xfId="60941" xr:uid="{00000000-0005-0000-0000-00004D0C0000}"/>
    <cellStyle name="?Q\?1@ 9 6" xfId="60942" xr:uid="{00000000-0005-0000-0000-00004E0C0000}"/>
    <cellStyle name="?Q\?1@ 9 7" xfId="60943" xr:uid="{00000000-0005-0000-0000-00004F0C0000}"/>
    <cellStyle name="?Q\?1@ 9_Penetration" xfId="60944" xr:uid="{00000000-0005-0000-0000-0000500C0000}"/>
    <cellStyle name="?Q\?1@??X??B?@_x0003__x0003_?_x0005_?_x0001_(?????@_x0003_O_x0003__x0003__x0003_?X???_x0014_?????_x000a_?L???_x0012_D_x0007_?_x000d__x0003_?????_x0013__x0013__x0011_@????A?@_x0003__x0004_?_x0005_?_x0001_X????????$???????????A_x0003__x0001_?_x0013_?ZT????_x0005_?&quot;?&quot;?+?_x0012_??????`R@???_x0001_???A_x0003__x0002_?_x0013_?ZT??_x001d__x0001_?_x0005_?&quot;?&quot;?" xfId="60945" xr:uid="{00000000-0005-0000-0000-0000510C0000}"/>
    <cellStyle name="?Q\?1@_02-10 BOLIVIA 3G_Report_2 1 Febrero 2010" xfId="60946" xr:uid="{00000000-0005-0000-0000-0000520C0000}"/>
    <cellStyle name="?W?_Snapshot21" xfId="167" xr:uid="{00000000-0005-0000-0000-0000530C0000}"/>
    <cellStyle name="?WE_6756" xfId="168" xr:uid="{00000000-0005-0000-0000-0000540C0000}"/>
    <cellStyle name="_!NEW! Weekly Headcount Flash (310508)" xfId="169" xr:uid="{00000000-0005-0000-0000-0000550C0000}"/>
    <cellStyle name="_%(SignOnly)" xfId="170" xr:uid="{00000000-0005-0000-0000-0000560C0000}"/>
    <cellStyle name="_%(SignSpaceOnly)" xfId="171" xr:uid="{00000000-0005-0000-0000-0000570C0000}"/>
    <cellStyle name="_~1968127" xfId="60947" xr:uid="{00000000-0005-0000-0000-0000580C0000}"/>
    <cellStyle name="_~4755121" xfId="60948" xr:uid="{00000000-0005-0000-0000-0000590C0000}"/>
    <cellStyle name="_~4755121_Commercial Reports- Aug 07" xfId="60949" xr:uid="{00000000-0005-0000-0000-00005A0C0000}"/>
    <cellStyle name="_~4755121_Commercial Reports- Aug 07_Book2" xfId="60950" xr:uid="{00000000-0005-0000-0000-00005B0C0000}"/>
    <cellStyle name="_~4755121_Commercial Reports- Aug 07_Book2_Sale  Dist by Territory new template_V2" xfId="60951" xr:uid="{00000000-0005-0000-0000-00005C0C0000}"/>
    <cellStyle name="_~4755121_Commercial Reports- Aug 07_Quality of Prepaid Sub-Arpu&amp;MOU" xfId="60952" xr:uid="{00000000-0005-0000-0000-00005D0C0000}"/>
    <cellStyle name="_~4755121_Commercial Reports- Aug 07_Sheet3" xfId="60953" xr:uid="{00000000-0005-0000-0000-00005E0C0000}"/>
    <cellStyle name="_~4755121_Commercial Reports-MAUR Jul 07" xfId="60954" xr:uid="{00000000-0005-0000-0000-00005F0C0000}"/>
    <cellStyle name="_~4755121_Commercial Reports-MAUR Jul 07_Book2" xfId="60955" xr:uid="{00000000-0005-0000-0000-0000600C0000}"/>
    <cellStyle name="_~4755121_Commercial Reports-MAUR Jul 07_Book2_Sale  Dist by Territory new template_V2" xfId="60956" xr:uid="{00000000-0005-0000-0000-0000610C0000}"/>
    <cellStyle name="_~4755121_Commercial Reports-MAUR Jul 07_Quality of Prepaid Sub-Arpu&amp;MOU" xfId="60957" xr:uid="{00000000-0005-0000-0000-0000620C0000}"/>
    <cellStyle name="_~4755121_Commercial Reports-MAUR Jul 07_Sheet3" xfId="60958" xr:uid="{00000000-0005-0000-0000-0000630C0000}"/>
    <cellStyle name="_~4755121_Quality of Gross(v2)" xfId="60959" xr:uid="{00000000-0005-0000-0000-0000640C0000}"/>
    <cellStyle name="_~4755121_Quality of Gross(v2) 2" xfId="60960" xr:uid="{00000000-0005-0000-0000-0000650C0000}"/>
    <cellStyle name="_~4755121_Quality of Gross(v2) 3" xfId="60961" xr:uid="{00000000-0005-0000-0000-0000660C0000}"/>
    <cellStyle name="_~4755121_Quality of Gross(v2) 4" xfId="60962" xr:uid="{00000000-0005-0000-0000-0000670C0000}"/>
    <cellStyle name="_~4755121_Quality of Gross(v2) 5" xfId="60963" xr:uid="{00000000-0005-0000-0000-0000680C0000}"/>
    <cellStyle name="_~4755121_Quality of Gross(v2) 6" xfId="60964" xr:uid="{00000000-0005-0000-0000-0000690C0000}"/>
    <cellStyle name="_~4755121_Quality of Gross(v2) 7" xfId="60965" xr:uid="{00000000-0005-0000-0000-00006A0C0000}"/>
    <cellStyle name="_~4755121_Quality of Gross(v2)_Book2" xfId="60966" xr:uid="{00000000-0005-0000-0000-00006B0C0000}"/>
    <cellStyle name="_~4755121_Quality of Gross(v2)_COLO QualityofSubs-200812" xfId="60967" xr:uid="{00000000-0005-0000-0000-00006C0C0000}"/>
    <cellStyle name="_~4755121_Quality of Gross(v2)_COLO_QoS_200905" xfId="60968" xr:uid="{00000000-0005-0000-0000-00006D0C0000}"/>
    <cellStyle name="_~4755121_Quality of Gross(v2)_Com Reptng Pack - Interconnect" xfId="60969" xr:uid="{00000000-0005-0000-0000-00006E0C0000}"/>
    <cellStyle name="_~4755121_Quality of Gross(v2)_Com Reptng Pack - VAS" xfId="60970" xr:uid="{00000000-0005-0000-0000-00006F0C0000}"/>
    <cellStyle name="_~4755121_Quality of Gross(v2)_Commercial Report Pack_Final_ Jan 09-submit02-12-09" xfId="60971" xr:uid="{00000000-0005-0000-0000-0000700C0000}"/>
    <cellStyle name="_~4755121_Quality of Gross(v2)_Commercial Reporting Pack_Dec 08" xfId="60972" xr:uid="{00000000-0005-0000-0000-0000710C0000}"/>
    <cellStyle name="_~4755121_Quality of Gross(v2)_Commercial Reporting Pack_Final_ December08" xfId="60973" xr:uid="{00000000-0005-0000-0000-0000720C0000}"/>
    <cellStyle name="_~4755121_Quality of Gross(v2)_Commercial Reporting Pack_Final_ Jan 2009 VAS" xfId="60974" xr:uid="{00000000-0005-0000-0000-0000730C0000}"/>
    <cellStyle name="_~4755121_Quality of Gross(v2)_Commercial Reporting Pack_Final_031108 ONLY VAS" xfId="60975" xr:uid="{00000000-0005-0000-0000-0000740C0000}"/>
    <cellStyle name="_~4755121_Quality of Gross(v2)_Commercial Reporting Pack_Final_Int'l Interconnect Dec 08" xfId="60976" xr:uid="{00000000-0005-0000-0000-0000750C0000}"/>
    <cellStyle name="_~4755121_Quality of Gross(v2)_Commercial Reporting Pack_Final_Int'l Interconnect Jan 09" xfId="60977" xr:uid="{00000000-0005-0000-0000-0000760C0000}"/>
    <cellStyle name="_~4755121_Quality of Gross(v2)_Commercial Reporting Pack_Nov 08" xfId="60978" xr:uid="{00000000-0005-0000-0000-0000770C0000}"/>
    <cellStyle name="_~4755121_Quality of Gross(v2)_corrected QPPS by mahesh" xfId="60979" xr:uid="{00000000-0005-0000-0000-0000780C0000}"/>
    <cellStyle name="_~4755121_Quality of Gross(v2)_CRP" xfId="60980" xr:uid="{00000000-0005-0000-0000-0000790C0000}"/>
    <cellStyle name="_~4755121_Quality of Gross(v2)_CRP 2" xfId="60981" xr:uid="{00000000-0005-0000-0000-00007A0C0000}"/>
    <cellStyle name="_~4755121_Quality of Gross(v2)_Entertainment - Commercial Reporting Pack" xfId="60982" xr:uid="{00000000-0005-0000-0000-00007B0C0000}"/>
    <cellStyle name="_~4755121_Quality of Gross(v2)_Enterteinment - Commercial Reporting Pack" xfId="60983" xr:uid="{00000000-0005-0000-0000-00007C0C0000}"/>
    <cellStyle name="_~4755121_Quality of Gross(v2)_Final Commercial Reporting May 2009" xfId="60984" xr:uid="{00000000-0005-0000-0000-00007D0C0000}"/>
    <cellStyle name="_~4755121_Quality of Gross(v2)_MIC_Lao_CUSTOMER OP Templates_2008_V12" xfId="60985" xr:uid="{00000000-0005-0000-0000-00007E0C0000}"/>
    <cellStyle name="_~4755121_Quality of Gross(v2)_MIC_Lao_CUSTOMER OP Templates_2009_V01" xfId="60986" xr:uid="{00000000-0005-0000-0000-00007F0C0000}"/>
    <cellStyle name="_~4755121_Quality of Gross(v2)_QOS-Updated with Reloads_ Feb 2009" xfId="60987" xr:uid="{00000000-0005-0000-0000-0000800C0000}"/>
    <cellStyle name="_~4755121_Quality of Gross(v2)_QOS-Updated with Reloads_RevC" xfId="60988" xr:uid="{00000000-0005-0000-0000-0000810C0000}"/>
    <cellStyle name="_~4755121_Quality of Gross(v2)_QPPSLC_SRIL_0609" xfId="60989" xr:uid="{00000000-0005-0000-0000-0000820C0000}"/>
    <cellStyle name="_~4755121_Quality of Gross(v2)_Sale  Dist by Territory new template_V2" xfId="60990" xr:uid="{00000000-0005-0000-0000-0000830C0000}"/>
    <cellStyle name="_~4755121_Quality of Gross(v2)_Sales  Distribution Reporting Template  Dec08" xfId="60991" xr:uid="{00000000-0005-0000-0000-0000840C0000}"/>
    <cellStyle name="_~4755121_Quality of Gross(v2)_Sales &amp; Distribution Reporting Template. Dec08" xfId="60992" xr:uid="{00000000-0005-0000-0000-0000850C0000}"/>
    <cellStyle name="_~4755121_Quality of Gross(v2)_SRIL_QoS_MAR09" xfId="60993" xr:uid="{00000000-0005-0000-0000-0000860C0000}"/>
    <cellStyle name="_~4755121_Quality of Gross(v2)_VAS COMMERCIAL FINAL SENT TO LUX" xfId="60994" xr:uid="{00000000-0005-0000-0000-0000870C0000}"/>
    <cellStyle name="_~9513539" xfId="60995" xr:uid="{00000000-0005-0000-0000-0000880C0000}"/>
    <cellStyle name="_02-10 Bolivia P&amp;L 3G Valores" xfId="60996" xr:uid="{00000000-0005-0000-0000-0000890C0000}"/>
    <cellStyle name="_02-10 Bolivia P&amp;L 3G Valores. nuevo" xfId="60997" xr:uid="{00000000-0005-0000-0000-00008A0C0000}"/>
    <cellStyle name="_03-10 Bolivia P&amp;L 3G Valores" xfId="60998" xr:uid="{00000000-0005-0000-0000-00008B0C0000}"/>
    <cellStyle name="_11.1 Audit" xfId="172" xr:uid="{00000000-0005-0000-0000-00008C0C0000}"/>
    <cellStyle name="_11.2 Audit" xfId="173" xr:uid="{00000000-0005-0000-0000-00008D0C0000}"/>
    <cellStyle name="_2. Product Group" xfId="60999" xr:uid="{00000000-0005-0000-0000-00008E0C0000}"/>
    <cellStyle name="_2007" xfId="61000" xr:uid="{00000000-0005-0000-0000-00008F0C0000}"/>
    <cellStyle name="_2007 2" xfId="61001" xr:uid="{00000000-0005-0000-0000-0000900C0000}"/>
    <cellStyle name="_2007_BBI CR" xfId="61002" xr:uid="{00000000-0005-0000-0000-0000910C0000}"/>
    <cellStyle name="_2007_BBI CR_Pricing LC" xfId="61003" xr:uid="{00000000-0005-0000-0000-0000920C0000}"/>
    <cellStyle name="_2007_BBI CR_S&amp;M" xfId="61004" xr:uid="{00000000-0005-0000-0000-0000930C0000}"/>
    <cellStyle name="_2007_BBI CR_SC" xfId="61005" xr:uid="{00000000-0005-0000-0000-0000940C0000}"/>
    <cellStyle name="_2007_BS LC" xfId="61006" xr:uid="{00000000-0005-0000-0000-0000950C0000}"/>
    <cellStyle name="_2007_BS_input" xfId="61007" xr:uid="{00000000-0005-0000-0000-0000960C0000}"/>
    <cellStyle name="_2007_CAM" xfId="61008" xr:uid="{00000000-0005-0000-0000-0000970C0000}"/>
    <cellStyle name="_2007_Direct Costs LC" xfId="61009" xr:uid="{00000000-0005-0000-0000-0000980C0000}"/>
    <cellStyle name="_2007_Market" xfId="61010" xr:uid="{00000000-0005-0000-0000-0000990C0000}"/>
    <cellStyle name="_2007_Market_HR" xfId="61011" xr:uid="{00000000-0005-0000-0000-00009A0C0000}"/>
    <cellStyle name="_2007_P&amp;L Res" xfId="61012" xr:uid="{00000000-0005-0000-0000-00009B0C0000}"/>
    <cellStyle name="_2007_Pricing LC" xfId="61013" xr:uid="{00000000-0005-0000-0000-00009C0C0000}"/>
    <cellStyle name="_2007_Pricing LC_HR" xfId="61014" xr:uid="{00000000-0005-0000-0000-00009D0C0000}"/>
    <cellStyle name="_2007_S&amp;M" xfId="61015" xr:uid="{00000000-0005-0000-0000-00009E0C0000}"/>
    <cellStyle name="_2007_S&amp;M_HR" xfId="61016" xr:uid="{00000000-0005-0000-0000-00009F0C0000}"/>
    <cellStyle name="_2007_SC" xfId="61017" xr:uid="{00000000-0005-0000-0000-0000A00C0000}"/>
    <cellStyle name="_2007_SC_HR" xfId="61018" xr:uid="{00000000-0005-0000-0000-0000A10C0000}"/>
    <cellStyle name="_2007_SV" xfId="61019" xr:uid="{00000000-0005-0000-0000-0000A20C0000}"/>
    <cellStyle name="_2007_SV corp" xfId="61020" xr:uid="{00000000-0005-0000-0000-0000A30C0000}"/>
    <cellStyle name="_2007_SV_1" xfId="61021" xr:uid="{00000000-0005-0000-0000-0000A40C0000}"/>
    <cellStyle name="_2007_Tabla D 2009-2011" xfId="61022" xr:uid="{00000000-0005-0000-0000-0000A50C0000}"/>
    <cellStyle name="_2007_TV CR" xfId="61023" xr:uid="{00000000-0005-0000-0000-0000A60C0000}"/>
    <cellStyle name="_2007_TV CR_Pricing LC" xfId="61024" xr:uid="{00000000-0005-0000-0000-0000A70C0000}"/>
    <cellStyle name="_2007_TV CR_S&amp;M" xfId="61025" xr:uid="{00000000-0005-0000-0000-0000A80C0000}"/>
    <cellStyle name="_2007_TV CR_SC" xfId="61026" xr:uid="{00000000-0005-0000-0000-0000A90C0000}"/>
    <cellStyle name="_2010 Forecast Template VF" xfId="61027" xr:uid="{00000000-0005-0000-0000-0000AA0C0000}"/>
    <cellStyle name="_2011" xfId="61028" xr:uid="{00000000-0005-0000-0000-0000AB0C0000}"/>
    <cellStyle name="_3 Page Master 0809 April HC" xfId="174" xr:uid="{00000000-0005-0000-0000-0000AC0C0000}"/>
    <cellStyle name="_3 Page Master 0809 June HC" xfId="175" xr:uid="{00000000-0005-0000-0000-0000AD0C0000}"/>
    <cellStyle name="_3 Page Master 0809 May HC" xfId="176" xr:uid="{00000000-0005-0000-0000-0000AE0C0000}"/>
    <cellStyle name="_3Q06_new" xfId="61029" xr:uid="{00000000-0005-0000-0000-0000AF0C0000}"/>
    <cellStyle name="_4YR Plan- CUSTOMER OPERATIONS Template (3)" xfId="61030" xr:uid="{00000000-0005-0000-0000-0000B00C0000}"/>
    <cellStyle name="_4YR Plan- CUSTOMER OPERATIONS Template (3) 10" xfId="61031" xr:uid="{00000000-0005-0000-0000-0000B10C0000}"/>
    <cellStyle name="_4YR Plan- CUSTOMER OPERATIONS Template (3) 10_Entertainment - Commercial Reporting Pack" xfId="61032" xr:uid="{00000000-0005-0000-0000-0000B20C0000}"/>
    <cellStyle name="_4YR Plan- CUSTOMER OPERATIONS Template (3) 10_Enterteinment - Commercial Reporting Pack" xfId="61033" xr:uid="{00000000-0005-0000-0000-0000B30C0000}"/>
    <cellStyle name="_4YR Plan- CUSTOMER OPERATIONS Template (3) 11" xfId="61034" xr:uid="{00000000-0005-0000-0000-0000B40C0000}"/>
    <cellStyle name="_4YR Plan- CUSTOMER OPERATIONS Template (3) 11_Entertainment - Commercial Reporting Pack" xfId="61035" xr:uid="{00000000-0005-0000-0000-0000B50C0000}"/>
    <cellStyle name="_4YR Plan- CUSTOMER OPERATIONS Template (3) 11_Enterteinment - Commercial Reporting Pack" xfId="61036" xr:uid="{00000000-0005-0000-0000-0000B60C0000}"/>
    <cellStyle name="_4YR Plan- CUSTOMER OPERATIONS Template (3) 2" xfId="61037" xr:uid="{00000000-0005-0000-0000-0000B70C0000}"/>
    <cellStyle name="_4YR Plan- CUSTOMER OPERATIONS Template (3) 2_Entertainment - Commercial Reporting Pack" xfId="61038" xr:uid="{00000000-0005-0000-0000-0000B80C0000}"/>
    <cellStyle name="_4YR Plan- CUSTOMER OPERATIONS Template (3) 2_Enterteinment - Commercial Reporting Pack" xfId="61039" xr:uid="{00000000-0005-0000-0000-0000B90C0000}"/>
    <cellStyle name="_4YR Plan- CUSTOMER OPERATIONS Template (3) 3" xfId="61040" xr:uid="{00000000-0005-0000-0000-0000BA0C0000}"/>
    <cellStyle name="_4YR Plan- CUSTOMER OPERATIONS Template (3) 3_Entertainment - Commercial Reporting Pack" xfId="61041" xr:uid="{00000000-0005-0000-0000-0000BB0C0000}"/>
    <cellStyle name="_4YR Plan- CUSTOMER OPERATIONS Template (3) 3_Enterteinment - Commercial Reporting Pack" xfId="61042" xr:uid="{00000000-0005-0000-0000-0000BC0C0000}"/>
    <cellStyle name="_4YR Plan- CUSTOMER OPERATIONS Template (3) 4" xfId="61043" xr:uid="{00000000-0005-0000-0000-0000BD0C0000}"/>
    <cellStyle name="_4YR Plan- CUSTOMER OPERATIONS Template (3) 4_Entertainment - Commercial Reporting Pack" xfId="61044" xr:uid="{00000000-0005-0000-0000-0000BE0C0000}"/>
    <cellStyle name="_4YR Plan- CUSTOMER OPERATIONS Template (3) 4_Enterteinment - Commercial Reporting Pack" xfId="61045" xr:uid="{00000000-0005-0000-0000-0000BF0C0000}"/>
    <cellStyle name="_4YR Plan- CUSTOMER OPERATIONS Template (3) 5" xfId="61046" xr:uid="{00000000-0005-0000-0000-0000C00C0000}"/>
    <cellStyle name="_4YR Plan- CUSTOMER OPERATIONS Template (3) 5_Entertainment - Commercial Reporting Pack" xfId="61047" xr:uid="{00000000-0005-0000-0000-0000C10C0000}"/>
    <cellStyle name="_4YR Plan- CUSTOMER OPERATIONS Template (3) 5_Enterteinment - Commercial Reporting Pack" xfId="61048" xr:uid="{00000000-0005-0000-0000-0000C20C0000}"/>
    <cellStyle name="_4YR Plan- CUSTOMER OPERATIONS Template (3) 6" xfId="61049" xr:uid="{00000000-0005-0000-0000-0000C30C0000}"/>
    <cellStyle name="_4YR Plan- CUSTOMER OPERATIONS Template (3) 6_Entertainment - Commercial Reporting Pack" xfId="61050" xr:uid="{00000000-0005-0000-0000-0000C40C0000}"/>
    <cellStyle name="_4YR Plan- CUSTOMER OPERATIONS Template (3) 6_Enterteinment - Commercial Reporting Pack" xfId="61051" xr:uid="{00000000-0005-0000-0000-0000C50C0000}"/>
    <cellStyle name="_4YR Plan- CUSTOMER OPERATIONS Template (3) 7" xfId="61052" xr:uid="{00000000-0005-0000-0000-0000C60C0000}"/>
    <cellStyle name="_4YR Plan- CUSTOMER OPERATIONS Template (3) 7_Entertainment - Commercial Reporting Pack" xfId="61053" xr:uid="{00000000-0005-0000-0000-0000C70C0000}"/>
    <cellStyle name="_4YR Plan- CUSTOMER OPERATIONS Template (3) 7_Enterteinment - Commercial Reporting Pack" xfId="61054" xr:uid="{00000000-0005-0000-0000-0000C80C0000}"/>
    <cellStyle name="_4YR Plan- CUSTOMER OPERATIONS Template (3) 8" xfId="61055" xr:uid="{00000000-0005-0000-0000-0000C90C0000}"/>
    <cellStyle name="_4YR Plan- CUSTOMER OPERATIONS Template (3) 8_Entertainment - Commercial Reporting Pack" xfId="61056" xr:uid="{00000000-0005-0000-0000-0000CA0C0000}"/>
    <cellStyle name="_4YR Plan- CUSTOMER OPERATIONS Template (3) 8_Enterteinment - Commercial Reporting Pack" xfId="61057" xr:uid="{00000000-0005-0000-0000-0000CB0C0000}"/>
    <cellStyle name="_4YR Plan- CUSTOMER OPERATIONS Template (3) 9" xfId="61058" xr:uid="{00000000-0005-0000-0000-0000CC0C0000}"/>
    <cellStyle name="_4YR Plan- CUSTOMER OPERATIONS Template (3) 9_Entertainment - Commercial Reporting Pack" xfId="61059" xr:uid="{00000000-0005-0000-0000-0000CD0C0000}"/>
    <cellStyle name="_4YR Plan- CUSTOMER OPERATIONS Template (3) 9_Enterteinment - Commercial Reporting Pack" xfId="61060" xr:uid="{00000000-0005-0000-0000-0000CE0C0000}"/>
    <cellStyle name="_4YR Plan- CUSTOMER OPERATIONS Template (3)_Book2" xfId="61061" xr:uid="{00000000-0005-0000-0000-0000CF0C0000}"/>
    <cellStyle name="_4YR Plan- CUSTOMER OPERATIONS Template (3)_Book2_QualityOfSubs_200905" xfId="61062" xr:uid="{00000000-0005-0000-0000-0000D00C0000}"/>
    <cellStyle name="_4YR Plan- CUSTOMER OPERATIONS Template (3)_Com Reptng Pack - Interconnect" xfId="61063" xr:uid="{00000000-0005-0000-0000-0000D10C0000}"/>
    <cellStyle name="_4YR Plan- CUSTOMER OPERATIONS Template (3)_Com Reptng Pack - VAS" xfId="61064" xr:uid="{00000000-0005-0000-0000-0000D20C0000}"/>
    <cellStyle name="_4YR Plan- CUSTOMER OPERATIONS Template (3)_corrected QPPS by mahesh" xfId="61065" xr:uid="{00000000-0005-0000-0000-0000D30C0000}"/>
    <cellStyle name="_4YR Plan- CUSTOMER OPERATIONS Template (3)_Entertainment - Commercial Reporting Pack" xfId="61066" xr:uid="{00000000-0005-0000-0000-0000D40C0000}"/>
    <cellStyle name="_4YR Plan- CUSTOMER OPERATIONS Template (3)_Enterteinment - Commercial Reporting Pack" xfId="61067" xr:uid="{00000000-0005-0000-0000-0000D50C0000}"/>
    <cellStyle name="_4YR Plan- CUSTOMER OPERATIONS Template (3)_Quality of Prepaid Sub-Arpu&amp;MOU" xfId="61068" xr:uid="{00000000-0005-0000-0000-0000D60C0000}"/>
    <cellStyle name="_4YR Plan- CUSTOMER OPERATIONS Template (3)_Sale  Dist by Territory new template_V2" xfId="61069" xr:uid="{00000000-0005-0000-0000-0000D70C0000}"/>
    <cellStyle name="_4YR Plan- CUSTOMER OPERATIONS Template (3)_Sheet3" xfId="61070" xr:uid="{00000000-0005-0000-0000-0000D80C0000}"/>
    <cellStyle name="_4YR Plan- CUSTOMER OPERATIONS Template (3)_VAS COMMERCIAL FINAL SENT TO LUX" xfId="61071" xr:uid="{00000000-0005-0000-0000-0000D90C0000}"/>
    <cellStyle name="_8h. OpEx-NetOps2" xfId="177" xr:uid="{00000000-0005-0000-0000-0000DA0C0000}"/>
    <cellStyle name="_A1_Summaries" xfId="178" xr:uid="{00000000-0005-0000-0000-0000DB0C0000}"/>
    <cellStyle name="_A1_Summaries1" xfId="179" xr:uid="{00000000-0005-0000-0000-0000DC0C0000}"/>
    <cellStyle name="_Additions-May2010" xfId="61072" xr:uid="{00000000-0005-0000-0000-0000DD0C0000}"/>
    <cellStyle name="_Africa and Middle East Fixed (PYR) 9-07" xfId="61073" xr:uid="{00000000-0005-0000-0000-0000DE0C0000}"/>
    <cellStyle name="_Africa Quality of PPS - March 07.xls" xfId="61074" xr:uid="{00000000-0005-0000-0000-0000DF0C0000}"/>
    <cellStyle name="_Africa Quality of PPS - March 07.xls_Book2" xfId="61075" xr:uid="{00000000-0005-0000-0000-0000E00C0000}"/>
    <cellStyle name="_Africa Quality of PPS - March 07.xls_Book2_Sale  Dist by Territory new template_V2" xfId="61076" xr:uid="{00000000-0005-0000-0000-0000E10C0000}"/>
    <cellStyle name="_Africa Quality of PPS - March 07.xls_Quality of Gross(v2)" xfId="61077" xr:uid="{00000000-0005-0000-0000-0000E20C0000}"/>
    <cellStyle name="_Africa Quality of PPS - March 07.xls_Quality of Gross(v2) 2" xfId="61078" xr:uid="{00000000-0005-0000-0000-0000E30C0000}"/>
    <cellStyle name="_Africa Quality of PPS - March 07.xls_Quality of Gross(v2) 3" xfId="61079" xr:uid="{00000000-0005-0000-0000-0000E40C0000}"/>
    <cellStyle name="_Africa Quality of PPS - March 07.xls_Quality of Gross(v2) 4" xfId="61080" xr:uid="{00000000-0005-0000-0000-0000E50C0000}"/>
    <cellStyle name="_Africa Quality of PPS - March 07.xls_Quality of Gross(v2) 5" xfId="61081" xr:uid="{00000000-0005-0000-0000-0000E60C0000}"/>
    <cellStyle name="_Africa Quality of PPS - March 07.xls_Quality of Gross(v2) 6" xfId="61082" xr:uid="{00000000-0005-0000-0000-0000E70C0000}"/>
    <cellStyle name="_Africa Quality of PPS - March 07.xls_Quality of Gross(v2) 7" xfId="61083" xr:uid="{00000000-0005-0000-0000-0000E80C0000}"/>
    <cellStyle name="_Africa Quality of PPS - March 07.xls_Quality of Gross(v2)_Book2" xfId="61084" xr:uid="{00000000-0005-0000-0000-0000E90C0000}"/>
    <cellStyle name="_Africa Quality of PPS - March 07.xls_Quality of Gross(v2)_COLO QualityofSubs-200812" xfId="61085" xr:uid="{00000000-0005-0000-0000-0000EA0C0000}"/>
    <cellStyle name="_Africa Quality of PPS - March 07.xls_Quality of Gross(v2)_COLO_QoS_200905" xfId="61086" xr:uid="{00000000-0005-0000-0000-0000EB0C0000}"/>
    <cellStyle name="_Africa Quality of PPS - March 07.xls_Quality of Gross(v2)_Com Reptng Pack - Interconnect" xfId="61087" xr:uid="{00000000-0005-0000-0000-0000EC0C0000}"/>
    <cellStyle name="_Africa Quality of PPS - March 07.xls_Quality of Gross(v2)_Com Reptng Pack - VAS" xfId="61088" xr:uid="{00000000-0005-0000-0000-0000ED0C0000}"/>
    <cellStyle name="_Africa Quality of PPS - March 07.xls_Quality of Gross(v2)_Commercial Report Pack_Final_ Jan 09-submit02-12-09" xfId="61089" xr:uid="{00000000-0005-0000-0000-0000EE0C0000}"/>
    <cellStyle name="_Africa Quality of PPS - March 07.xls_Quality of Gross(v2)_Commercial Reporting Pack_Dec 08" xfId="61090" xr:uid="{00000000-0005-0000-0000-0000EF0C0000}"/>
    <cellStyle name="_Africa Quality of PPS - March 07.xls_Quality of Gross(v2)_Commercial Reporting Pack_Final_ December08" xfId="61091" xr:uid="{00000000-0005-0000-0000-0000F00C0000}"/>
    <cellStyle name="_Africa Quality of PPS - March 07.xls_Quality of Gross(v2)_Commercial Reporting Pack_Final_ Jan 2009 VAS" xfId="61092" xr:uid="{00000000-0005-0000-0000-0000F10C0000}"/>
    <cellStyle name="_Africa Quality of PPS - March 07.xls_Quality of Gross(v2)_Commercial Reporting Pack_Final_031108 ONLY VAS" xfId="61093" xr:uid="{00000000-0005-0000-0000-0000F20C0000}"/>
    <cellStyle name="_Africa Quality of PPS - March 07.xls_Quality of Gross(v2)_Commercial Reporting Pack_Final_Int'l Interconnect Dec 08" xfId="61094" xr:uid="{00000000-0005-0000-0000-0000F30C0000}"/>
    <cellStyle name="_Africa Quality of PPS - March 07.xls_Quality of Gross(v2)_Commercial Reporting Pack_Final_Int'l Interconnect Jan 09" xfId="61095" xr:uid="{00000000-0005-0000-0000-0000F40C0000}"/>
    <cellStyle name="_Africa Quality of PPS - March 07.xls_Quality of Gross(v2)_Commercial Reporting Pack_Nov 08" xfId="61096" xr:uid="{00000000-0005-0000-0000-0000F50C0000}"/>
    <cellStyle name="_Africa Quality of PPS - March 07.xls_Quality of Gross(v2)_corrected QPPS by mahesh" xfId="61097" xr:uid="{00000000-0005-0000-0000-0000F60C0000}"/>
    <cellStyle name="_Africa Quality of PPS - March 07.xls_Quality of Gross(v2)_CRP" xfId="61098" xr:uid="{00000000-0005-0000-0000-0000F70C0000}"/>
    <cellStyle name="_Africa Quality of PPS - March 07.xls_Quality of Gross(v2)_CRP 2" xfId="61099" xr:uid="{00000000-0005-0000-0000-0000F80C0000}"/>
    <cellStyle name="_Africa Quality of PPS - March 07.xls_Quality of Gross(v2)_Entertainment - Commercial Reporting Pack" xfId="61100" xr:uid="{00000000-0005-0000-0000-0000F90C0000}"/>
    <cellStyle name="_Africa Quality of PPS - March 07.xls_Quality of Gross(v2)_Enterteinment - Commercial Reporting Pack" xfId="61101" xr:uid="{00000000-0005-0000-0000-0000FA0C0000}"/>
    <cellStyle name="_Africa Quality of PPS - March 07.xls_Quality of Gross(v2)_Final Commercial Reporting May 2009" xfId="61102" xr:uid="{00000000-0005-0000-0000-0000FB0C0000}"/>
    <cellStyle name="_Africa Quality of PPS - March 07.xls_Quality of Gross(v2)_MIC_Lao_CUSTOMER OP Templates_2008_V12" xfId="61103" xr:uid="{00000000-0005-0000-0000-0000FC0C0000}"/>
    <cellStyle name="_Africa Quality of PPS - March 07.xls_Quality of Gross(v2)_MIC_Lao_CUSTOMER OP Templates_2009_V01" xfId="61104" xr:uid="{00000000-0005-0000-0000-0000FD0C0000}"/>
    <cellStyle name="_Africa Quality of PPS - March 07.xls_Quality of Gross(v2)_QOS-Updated with Reloads_ Feb 2009" xfId="61105" xr:uid="{00000000-0005-0000-0000-0000FE0C0000}"/>
    <cellStyle name="_Africa Quality of PPS - March 07.xls_Quality of Gross(v2)_QOS-Updated with Reloads_RevC" xfId="61106" xr:uid="{00000000-0005-0000-0000-0000FF0C0000}"/>
    <cellStyle name="_Africa Quality of PPS - March 07.xls_Quality of Gross(v2)_QPPSLC_SRIL_0609" xfId="61107" xr:uid="{00000000-0005-0000-0000-0000000D0000}"/>
    <cellStyle name="_Africa Quality of PPS - March 07.xls_Quality of Gross(v2)_Sale  Dist by Territory new template_V2" xfId="61108" xr:uid="{00000000-0005-0000-0000-0000010D0000}"/>
    <cellStyle name="_Africa Quality of PPS - March 07.xls_Quality of Gross(v2)_Sales  Distribution Reporting Template  Dec08" xfId="61109" xr:uid="{00000000-0005-0000-0000-0000020D0000}"/>
    <cellStyle name="_Africa Quality of PPS - March 07.xls_Quality of Gross(v2)_Sales &amp; Distribution Reporting Template. Dec08" xfId="61110" xr:uid="{00000000-0005-0000-0000-0000030D0000}"/>
    <cellStyle name="_Africa Quality of PPS - March 07.xls_Quality of Gross(v2)_SRIL_QoS_MAR09" xfId="61111" xr:uid="{00000000-0005-0000-0000-0000040D0000}"/>
    <cellStyle name="_Africa Quality of PPS - March 07.xls_Quality of Gross(v2)_VAS COMMERCIAL FINAL SENT TO LUX" xfId="61112" xr:uid="{00000000-0005-0000-0000-0000050D0000}"/>
    <cellStyle name="_Africa Quality of PPS - March 07.xls_Quality of Prepaid Sub-Arpu&amp;MOU" xfId="61113" xr:uid="{00000000-0005-0000-0000-0000060D0000}"/>
    <cellStyle name="_Africa Quality of PPS - March 07.xls_Sheet3" xfId="61114" xr:uid="{00000000-0005-0000-0000-0000070D0000}"/>
    <cellStyle name="_Albania_Model_29June2006" xfId="180" xr:uid="{00000000-0005-0000-0000-0000080D0000}"/>
    <cellStyle name="_Alcatel Recon" xfId="61115" xr:uid="{00000000-0005-0000-0000-0000090D0000}"/>
    <cellStyle name="_AMNET ES P&amp;L 2009 y Budget 2010 b v4" xfId="61116" xr:uid="{00000000-0005-0000-0000-00000A0D0000}"/>
    <cellStyle name="_AMNET ES P&amp;L 2009 y Budget 2010 b v4 (conferencia) #2" xfId="61117" xr:uid="{00000000-0005-0000-0000-00000B0D0000}"/>
    <cellStyle name="_analysis for CH 19.7.05 Final" xfId="181" xr:uid="{00000000-0005-0000-0000-00000C0D0000}"/>
    <cellStyle name="_ASPByTechnology" xfId="61118" xr:uid="{00000000-0005-0000-0000-00000D0D0000}"/>
    <cellStyle name="_Aug results vs Forecast" xfId="182" xr:uid="{00000000-0005-0000-0000-00000E0D0000}"/>
    <cellStyle name="_August 01" xfId="183" xr:uid="{00000000-0005-0000-0000-00000F0D0000}"/>
    <cellStyle name="_August'01" xfId="184" xr:uid="{00000000-0005-0000-0000-0000100D0000}"/>
    <cellStyle name="_B1_Enterprise" xfId="185" xr:uid="{00000000-0005-0000-0000-0000110D0000}"/>
    <cellStyle name="_B4_Wholesale" xfId="186" xr:uid="{00000000-0005-0000-0000-0000120D0000}"/>
    <cellStyle name="_BALANCE SHEET CLOSE PACK NH v3 Mar 08" xfId="187" xr:uid="{00000000-0005-0000-0000-0000130D0000}"/>
    <cellStyle name="_Banking model v3" xfId="61119" xr:uid="{00000000-0005-0000-0000-0000140D0000}"/>
    <cellStyle name="_BFGF Template" xfId="61120" xr:uid="{00000000-0005-0000-0000-0000150D0000}"/>
    <cellStyle name="_BFGF Template_HR" xfId="61121" xr:uid="{00000000-0005-0000-0000-0000160D0000}"/>
    <cellStyle name="_BFGF_Template_All" xfId="61122" xr:uid="{00000000-0005-0000-0000-0000170D0000}"/>
    <cellStyle name="_BFGF_Template_All_HR" xfId="61123" xr:uid="{00000000-0005-0000-0000-0000180D0000}"/>
    <cellStyle name="_Bolivi_Quality of PPS Simplified_GSM_No GSM.xls" xfId="61124" xr:uid="{00000000-0005-0000-0000-0000190D0000}"/>
    <cellStyle name="_Bolivi_Quality of PPS Simplified_GSM_No GSM.xls_Commercial Reports- Aug 07" xfId="61125" xr:uid="{00000000-0005-0000-0000-00001A0D0000}"/>
    <cellStyle name="_Bolivi_Quality of PPS Simplified_GSM_No GSM.xls_Commercial Reports- Aug 07_Book2" xfId="61126" xr:uid="{00000000-0005-0000-0000-00001B0D0000}"/>
    <cellStyle name="_Bolivi_Quality of PPS Simplified_GSM_No GSM.xls_Commercial Reports- Aug 07_Book2_Sale  Dist by Territory new template_V2" xfId="61127" xr:uid="{00000000-0005-0000-0000-00001C0D0000}"/>
    <cellStyle name="_Bolivi_Quality of PPS Simplified_GSM_No GSM.xls_Commercial Reports- Aug 07_Quality of Prepaid Sub-Arpu&amp;MOU" xfId="61128" xr:uid="{00000000-0005-0000-0000-00001D0D0000}"/>
    <cellStyle name="_Bolivi_Quality of PPS Simplified_GSM_No GSM.xls_Commercial Reports- Aug 07_Sheet3" xfId="61129" xr:uid="{00000000-0005-0000-0000-00001E0D0000}"/>
    <cellStyle name="_Bolivi_Quality of PPS Simplified_GSM_No GSM.xls_Commercial Reports-MAUR Jul 07" xfId="61130" xr:uid="{00000000-0005-0000-0000-00001F0D0000}"/>
    <cellStyle name="_Bolivi_Quality of PPS Simplified_GSM_No GSM.xls_Commercial Reports-MAUR Jul 07_Book2" xfId="61131" xr:uid="{00000000-0005-0000-0000-0000200D0000}"/>
    <cellStyle name="_Bolivi_Quality of PPS Simplified_GSM_No GSM.xls_Commercial Reports-MAUR Jul 07_Book2_Sale  Dist by Territory new template_V2" xfId="61132" xr:uid="{00000000-0005-0000-0000-0000210D0000}"/>
    <cellStyle name="_Bolivi_Quality of PPS Simplified_GSM_No GSM.xls_Commercial Reports-MAUR Jul 07_Quality of Prepaid Sub-Arpu&amp;MOU" xfId="61133" xr:uid="{00000000-0005-0000-0000-0000220D0000}"/>
    <cellStyle name="_Bolivi_Quality of PPS Simplified_GSM_No GSM.xls_Commercial Reports-MAUR Jul 07_Sheet3" xfId="61134" xr:uid="{00000000-0005-0000-0000-0000230D0000}"/>
    <cellStyle name="_Bolivi_Quality of PPS Simplified_GSM_No GSM.xls_Quality of Gross(v2)" xfId="61135" xr:uid="{00000000-0005-0000-0000-0000240D0000}"/>
    <cellStyle name="_Bolivi_Quality of PPS Simplified_GSM_No GSM.xls_Quality of Gross(v2) 2" xfId="61136" xr:uid="{00000000-0005-0000-0000-0000250D0000}"/>
    <cellStyle name="_Bolivi_Quality of PPS Simplified_GSM_No GSM.xls_Quality of Gross(v2) 3" xfId="61137" xr:uid="{00000000-0005-0000-0000-0000260D0000}"/>
    <cellStyle name="_Bolivi_Quality of PPS Simplified_GSM_No GSM.xls_Quality of Gross(v2) 4" xfId="61138" xr:uid="{00000000-0005-0000-0000-0000270D0000}"/>
    <cellStyle name="_Bolivi_Quality of PPS Simplified_GSM_No GSM.xls_Quality of Gross(v2) 5" xfId="61139" xr:uid="{00000000-0005-0000-0000-0000280D0000}"/>
    <cellStyle name="_Bolivi_Quality of PPS Simplified_GSM_No GSM.xls_Quality of Gross(v2) 6" xfId="61140" xr:uid="{00000000-0005-0000-0000-0000290D0000}"/>
    <cellStyle name="_Bolivi_Quality of PPS Simplified_GSM_No GSM.xls_Quality of Gross(v2) 7" xfId="61141" xr:uid="{00000000-0005-0000-0000-00002A0D0000}"/>
    <cellStyle name="_Bolivi_Quality of PPS Simplified_GSM_No GSM.xls_Quality of Gross(v2)_Book2" xfId="61142" xr:uid="{00000000-0005-0000-0000-00002B0D0000}"/>
    <cellStyle name="_Bolivi_Quality of PPS Simplified_GSM_No GSM.xls_Quality of Gross(v2)_COLO QualityofSubs-200812" xfId="61143" xr:uid="{00000000-0005-0000-0000-00002C0D0000}"/>
    <cellStyle name="_Bolivi_Quality of PPS Simplified_GSM_No GSM.xls_Quality of Gross(v2)_COLO_QoS_200905" xfId="61144" xr:uid="{00000000-0005-0000-0000-00002D0D0000}"/>
    <cellStyle name="_Bolivi_Quality of PPS Simplified_GSM_No GSM.xls_Quality of Gross(v2)_Com Reptng Pack - Interconnect" xfId="61145" xr:uid="{00000000-0005-0000-0000-00002E0D0000}"/>
    <cellStyle name="_Bolivi_Quality of PPS Simplified_GSM_No GSM.xls_Quality of Gross(v2)_Com Reptng Pack - VAS" xfId="61146" xr:uid="{00000000-0005-0000-0000-00002F0D0000}"/>
    <cellStyle name="_Bolivi_Quality of PPS Simplified_GSM_No GSM.xls_Quality of Gross(v2)_Commercial Report Pack_Final_ Jan 09-submit02-12-09" xfId="61147" xr:uid="{00000000-0005-0000-0000-0000300D0000}"/>
    <cellStyle name="_Bolivi_Quality of PPS Simplified_GSM_No GSM.xls_Quality of Gross(v2)_Commercial Reporting Pack_Dec 08" xfId="61148" xr:uid="{00000000-0005-0000-0000-0000310D0000}"/>
    <cellStyle name="_Bolivi_Quality of PPS Simplified_GSM_No GSM.xls_Quality of Gross(v2)_Commercial Reporting Pack_Final_ December08" xfId="61149" xr:uid="{00000000-0005-0000-0000-0000320D0000}"/>
    <cellStyle name="_Bolivi_Quality of PPS Simplified_GSM_No GSM.xls_Quality of Gross(v2)_Commercial Reporting Pack_Final_ Jan 2009 VAS" xfId="61150" xr:uid="{00000000-0005-0000-0000-0000330D0000}"/>
    <cellStyle name="_Bolivi_Quality of PPS Simplified_GSM_No GSM.xls_Quality of Gross(v2)_Commercial Reporting Pack_Final_031108 ONLY VAS" xfId="61151" xr:uid="{00000000-0005-0000-0000-0000340D0000}"/>
    <cellStyle name="_Bolivi_Quality of PPS Simplified_GSM_No GSM.xls_Quality of Gross(v2)_Commercial Reporting Pack_Final_Int'l Interconnect Dec 08" xfId="61152" xr:uid="{00000000-0005-0000-0000-0000350D0000}"/>
    <cellStyle name="_Bolivi_Quality of PPS Simplified_GSM_No GSM.xls_Quality of Gross(v2)_Commercial Reporting Pack_Final_Int'l Interconnect Jan 09" xfId="61153" xr:uid="{00000000-0005-0000-0000-0000360D0000}"/>
    <cellStyle name="_Bolivi_Quality of PPS Simplified_GSM_No GSM.xls_Quality of Gross(v2)_Commercial Reporting Pack_Nov 08" xfId="61154" xr:uid="{00000000-0005-0000-0000-0000370D0000}"/>
    <cellStyle name="_Bolivi_Quality of PPS Simplified_GSM_No GSM.xls_Quality of Gross(v2)_corrected QPPS by mahesh" xfId="61155" xr:uid="{00000000-0005-0000-0000-0000380D0000}"/>
    <cellStyle name="_Bolivi_Quality of PPS Simplified_GSM_No GSM.xls_Quality of Gross(v2)_CRP" xfId="61156" xr:uid="{00000000-0005-0000-0000-0000390D0000}"/>
    <cellStyle name="_Bolivi_Quality of PPS Simplified_GSM_No GSM.xls_Quality of Gross(v2)_CRP 2" xfId="61157" xr:uid="{00000000-0005-0000-0000-00003A0D0000}"/>
    <cellStyle name="_Bolivi_Quality of PPS Simplified_GSM_No GSM.xls_Quality of Gross(v2)_Entertainment - Commercial Reporting Pack" xfId="61158" xr:uid="{00000000-0005-0000-0000-00003B0D0000}"/>
    <cellStyle name="_Bolivi_Quality of PPS Simplified_GSM_No GSM.xls_Quality of Gross(v2)_Enterteinment - Commercial Reporting Pack" xfId="61159" xr:uid="{00000000-0005-0000-0000-00003C0D0000}"/>
    <cellStyle name="_Bolivi_Quality of PPS Simplified_GSM_No GSM.xls_Quality of Gross(v2)_Final Commercial Reporting May 2009" xfId="61160" xr:uid="{00000000-0005-0000-0000-00003D0D0000}"/>
    <cellStyle name="_Bolivi_Quality of PPS Simplified_GSM_No GSM.xls_Quality of Gross(v2)_MIC_Lao_CUSTOMER OP Templates_2008_V12" xfId="61161" xr:uid="{00000000-0005-0000-0000-00003E0D0000}"/>
    <cellStyle name="_Bolivi_Quality of PPS Simplified_GSM_No GSM.xls_Quality of Gross(v2)_MIC_Lao_CUSTOMER OP Templates_2009_V01" xfId="61162" xr:uid="{00000000-0005-0000-0000-00003F0D0000}"/>
    <cellStyle name="_Bolivi_Quality of PPS Simplified_GSM_No GSM.xls_Quality of Gross(v2)_QOS-Updated with Reloads_ Feb 2009" xfId="61163" xr:uid="{00000000-0005-0000-0000-0000400D0000}"/>
    <cellStyle name="_Bolivi_Quality of PPS Simplified_GSM_No GSM.xls_Quality of Gross(v2)_QOS-Updated with Reloads_RevC" xfId="61164" xr:uid="{00000000-0005-0000-0000-0000410D0000}"/>
    <cellStyle name="_Bolivi_Quality of PPS Simplified_GSM_No GSM.xls_Quality of Gross(v2)_QPPSLC_SRIL_0609" xfId="61165" xr:uid="{00000000-0005-0000-0000-0000420D0000}"/>
    <cellStyle name="_Bolivi_Quality of PPS Simplified_GSM_No GSM.xls_Quality of Gross(v2)_Sale  Dist by Territory new template_V2" xfId="61166" xr:uid="{00000000-0005-0000-0000-0000430D0000}"/>
    <cellStyle name="_Bolivi_Quality of PPS Simplified_GSM_No GSM.xls_Quality of Gross(v2)_Sales  Distribution Reporting Template  Dec08" xfId="61167" xr:uid="{00000000-0005-0000-0000-0000440D0000}"/>
    <cellStyle name="_Bolivi_Quality of PPS Simplified_GSM_No GSM.xls_Quality of Gross(v2)_Sales &amp; Distribution Reporting Template. Dec08" xfId="61168" xr:uid="{00000000-0005-0000-0000-0000450D0000}"/>
    <cellStyle name="_Bolivi_Quality of PPS Simplified_GSM_No GSM.xls_Quality of Gross(v2)_SRIL_QoS_MAR09" xfId="61169" xr:uid="{00000000-0005-0000-0000-0000460D0000}"/>
    <cellStyle name="_Bolivi_Quality of PPS Simplified_GSM_No GSM.xls_Quality of Gross(v2)_VAS COMMERCIAL FINAL SENT TO LUX" xfId="61170" xr:uid="{00000000-0005-0000-0000-0000470D0000}"/>
    <cellStyle name="_Book1" xfId="188" xr:uid="{00000000-0005-0000-0000-0000480D0000}"/>
    <cellStyle name="_Book1_1" xfId="189" xr:uid="{00000000-0005-0000-0000-0000490D0000}"/>
    <cellStyle name="_Book1_Copy of Cash Forecast at 23 Oct updated 26 Oct" xfId="190" xr:uid="{00000000-0005-0000-0000-00004A0D0000}"/>
    <cellStyle name="_Book1_Extract_Half Year Post Swan_181209_v8" xfId="191" xr:uid="{00000000-0005-0000-0000-00004B0D0000}"/>
    <cellStyle name="_Book12" xfId="192" xr:uid="{00000000-0005-0000-0000-00004C0D0000}"/>
    <cellStyle name="_Book2" xfId="193" xr:uid="{00000000-0005-0000-0000-00004D0D0000}"/>
    <cellStyle name="_Book2_LTIP" xfId="194" xr:uid="{00000000-0005-0000-0000-00004E0D0000}"/>
    <cellStyle name="_Book29" xfId="195" xr:uid="{00000000-0005-0000-0000-00004F0D0000}"/>
    <cellStyle name="_Book4" xfId="196" xr:uid="{00000000-0005-0000-0000-0000500D0000}"/>
    <cellStyle name="_Book4 (2)" xfId="61171" xr:uid="{00000000-0005-0000-0000-0000510D0000}"/>
    <cellStyle name="_Book4_Copy of Cash Forecast at 23 Oct updated 26 Oct" xfId="197" xr:uid="{00000000-0005-0000-0000-0000520D0000}"/>
    <cellStyle name="_Book4_Extract_Half Year Post Swan_181209_v8" xfId="198" xr:uid="{00000000-0005-0000-0000-0000530D0000}"/>
    <cellStyle name="_Book7" xfId="199" xr:uid="{00000000-0005-0000-0000-0000540D0000}"/>
    <cellStyle name="_Book7_Copy of Cash Forecast at 23 Oct updated 26 Oct" xfId="200" xr:uid="{00000000-0005-0000-0000-0000550D0000}"/>
    <cellStyle name="_Book7_Extract_Half Year Post Swan_181209_v8" xfId="201" xr:uid="{00000000-0005-0000-0000-0000560D0000}"/>
    <cellStyle name="_BS Master File July 08 v3" xfId="202" xr:uid="{00000000-0005-0000-0000-0000570D0000}"/>
    <cellStyle name="_BS Summary Schedules July 081" xfId="203" xr:uid="{00000000-0005-0000-0000-0000580D0000}"/>
    <cellStyle name="_BS Summary Schedules March 08" xfId="204" xr:uid="{00000000-0005-0000-0000-0000590D0000}"/>
    <cellStyle name="_BS Summary Schedules March 081" xfId="205" xr:uid="{00000000-0005-0000-0000-00005A0D0000}"/>
    <cellStyle name="_Budget 2007-8 Ebitda to Cash1" xfId="206" xr:uid="{00000000-0005-0000-0000-00005B0D0000}"/>
    <cellStyle name="_Budget Formato AMNET ES PL 2009 (7)" xfId="61172" xr:uid="{00000000-0005-0000-0000-00005C0D0000}"/>
    <cellStyle name="_Budget FY0708" xfId="207" xr:uid="{00000000-0005-0000-0000-00005D0D0000}"/>
    <cellStyle name="_Budget phasing - adj by RT" xfId="208" xr:uid="{00000000-0005-0000-0000-00005E0D0000}"/>
    <cellStyle name="_Business case analysis v4" xfId="61173" xr:uid="{00000000-0005-0000-0000-00005F0D0000}"/>
    <cellStyle name="_C2_NGT" xfId="209" xr:uid="{00000000-0005-0000-0000-0000600D0000}"/>
    <cellStyle name="_C5_GSi" xfId="210" xr:uid="{00000000-0005-0000-0000-0000610D0000}"/>
    <cellStyle name="_Cablecom WIP" xfId="211" xr:uid="{00000000-0005-0000-0000-0000620D0000}"/>
    <cellStyle name="_Cambodia_CARs listing WIP and depreciable assetsa" xfId="61174" xr:uid="{00000000-0005-0000-0000-0000630D0000}"/>
    <cellStyle name="_Cambodia_CARs listing WIP and depreciable assetsa 2" xfId="61175" xr:uid="{00000000-0005-0000-0000-0000640D0000}"/>
    <cellStyle name="_Cambodia_CARs listing WIP and depreciable assetsa_1. El Salvador b v7" xfId="61176" xr:uid="{00000000-0005-0000-0000-0000650D0000}"/>
    <cellStyle name="_Cambodia_CARs listing WIP and depreciable assetsa_Amnet Budget 2010" xfId="61177" xr:uid="{00000000-0005-0000-0000-0000660D0000}"/>
    <cellStyle name="_Cambodia_CARs listing WIP and depreciable assetsa_AMNET ES P&amp;L 2009 y Budget 2010 b v4 (conferencia) #2" xfId="61178" xr:uid="{00000000-0005-0000-0000-0000670D0000}"/>
    <cellStyle name="_Cambodia_CARs listing WIP and depreciable assetsa_Book1" xfId="61179" xr:uid="{00000000-0005-0000-0000-0000680D0000}"/>
    <cellStyle name="_Cambodia_CARs listing WIP and depreciable assetsa_ES YTG December 09" xfId="61180" xr:uid="{00000000-0005-0000-0000-0000690D0000}"/>
    <cellStyle name="_Cambodia_CARs listing WIP and depreciable assetsa_OPERATIONS Capex Tracking Oct09-SV061109-Env" xfId="61181" xr:uid="{00000000-0005-0000-0000-00006A0D0000}"/>
    <cellStyle name="_Cambodia_CARs listing WIP and depreciable assetsa_OPERATIONS Capex Tracking Oct09-SV061109-Env_HR" xfId="61182" xr:uid="{00000000-0005-0000-0000-00006B0D0000}"/>
    <cellStyle name="_CAMGSM Bizplan 23-08-05" xfId="61183" xr:uid="{00000000-0005-0000-0000-00006C0D0000}"/>
    <cellStyle name="_CAMGSM Bizplan 30-04-06" xfId="61184" xr:uid="{00000000-0005-0000-0000-00006D0D0000}"/>
    <cellStyle name="_Capacity charts 8 sep 06" xfId="61185" xr:uid="{00000000-0005-0000-0000-00006E0D0000}"/>
    <cellStyle name="_Capacity Template Jul2007_ Colombia" xfId="61186" xr:uid="{00000000-0005-0000-0000-00006F0D0000}"/>
    <cellStyle name="_Capacity Template V4(Ene 8_06)_ Col_v2_CX" xfId="61187" xr:uid="{00000000-0005-0000-0000-0000700D0000}"/>
    <cellStyle name="_Capacity Template V4_1(Feb_05_07)_ Col_Core_For CAR 2Q_3Q_ v2" xfId="61188" xr:uid="{00000000-0005-0000-0000-0000710D0000}"/>
    <cellStyle name="_Capacity Template V4_1(Feb_05_07)_ Col_Core_For CAR 2Q_3Q_ v2 (2)" xfId="61189" xr:uid="{00000000-0005-0000-0000-0000720D0000}"/>
    <cellStyle name="_Capex" xfId="61190" xr:uid="{00000000-0005-0000-0000-0000730D0000}"/>
    <cellStyle name="_Capex 2008 Navega GT" xfId="61191" xr:uid="{00000000-0005-0000-0000-0000740D0000}"/>
    <cellStyle name="_CAPEX Expense forecast tool - Customer Operations" xfId="61192" xr:uid="{00000000-0005-0000-0000-0000750D0000}"/>
    <cellStyle name="_Capex Junio 08 GT al 280708" xfId="61193" xr:uid="{00000000-0005-0000-0000-0000760D0000}"/>
    <cellStyle name="_Capex Junio 08 GT al 280708 2" xfId="61194" xr:uid="{00000000-0005-0000-0000-0000770D0000}"/>
    <cellStyle name="_Capex Junio 08 GT al 280708 3" xfId="61195" xr:uid="{00000000-0005-0000-0000-0000780D0000}"/>
    <cellStyle name="_Capex Junio 08 GT al 280708 4" xfId="61196" xr:uid="{00000000-0005-0000-0000-0000790D0000}"/>
    <cellStyle name="_Capex Report DRAFT" xfId="212" xr:uid="{00000000-0005-0000-0000-00007A0D0000}"/>
    <cellStyle name="_Capex sheet HN" xfId="61197" xr:uid="{00000000-0005-0000-0000-00007B0D0000}"/>
    <cellStyle name="_Capex sheet HN_PCLcar_pps_rebe" xfId="61198" xr:uid="{00000000-0005-0000-0000-00007C0D0000}"/>
    <cellStyle name="_Capex sheet HN_T_-_5Years_Netwrok_Capex_V14(Jun2010)_air" xfId="61199" xr:uid="{00000000-0005-0000-0000-00007D0D0000}"/>
    <cellStyle name="_Capex sheet HN_T_-_5Years_Netwrok_Capex_V15(Mayo2010)" xfId="61200" xr:uid="{00000000-0005-0000-0000-00007E0D0000}"/>
    <cellStyle name="_CAPEX Strategy Sept 2009" xfId="61201" xr:uid="{00000000-0005-0000-0000-00007F0D0000}"/>
    <cellStyle name="_Capex_1" xfId="61202" xr:uid="{00000000-0005-0000-0000-0000800D0000}"/>
    <cellStyle name="_CAR TiGO cash Guatemala ver 7" xfId="61203" xr:uid="{00000000-0005-0000-0000-0000810D0000}"/>
    <cellStyle name="_Cards data" xfId="61204" xr:uid="{00000000-0005-0000-0000-0000820D0000}"/>
    <cellStyle name="_Cards data_HR" xfId="61205" xr:uid="{00000000-0005-0000-0000-0000830D0000}"/>
    <cellStyle name="_CARRankedList-Q1-06 Final" xfId="61206" xr:uid="{00000000-0005-0000-0000-0000840D0000}"/>
    <cellStyle name="_Cash - Informal" xfId="61207" xr:uid="{00000000-0005-0000-0000-0000850D0000}"/>
    <cellStyle name="_Cash analysis for Dp 3.8.05 v2" xfId="213" xr:uid="{00000000-0005-0000-0000-0000860D0000}"/>
    <cellStyle name="_Cash Flow" xfId="214" xr:uid="{00000000-0005-0000-0000-0000870D0000}"/>
    <cellStyle name="_Cash summary1" xfId="215" xr:uid="{00000000-0005-0000-0000-0000880D0000}"/>
    <cellStyle name="_CC-Report-Senegal-2007_New-Format" xfId="61208" xr:uid="{00000000-0005-0000-0000-0000890D0000}"/>
    <cellStyle name="_CC-Report-Senegal-2007_New-Format 10" xfId="61209" xr:uid="{00000000-0005-0000-0000-00008A0D0000}"/>
    <cellStyle name="_CC-Report-Senegal-2007_New-Format 10_Entertainment - Commercial Reporting Pack" xfId="61210" xr:uid="{00000000-0005-0000-0000-00008B0D0000}"/>
    <cellStyle name="_CC-Report-Senegal-2007_New-Format 10_Enterteinment - Commercial Reporting Pack" xfId="61211" xr:uid="{00000000-0005-0000-0000-00008C0D0000}"/>
    <cellStyle name="_CC-Report-Senegal-2007_New-Format 11" xfId="61212" xr:uid="{00000000-0005-0000-0000-00008D0D0000}"/>
    <cellStyle name="_CC-Report-Senegal-2007_New-Format 11_Entertainment - Commercial Reporting Pack" xfId="61213" xr:uid="{00000000-0005-0000-0000-00008E0D0000}"/>
    <cellStyle name="_CC-Report-Senegal-2007_New-Format 11_Enterteinment - Commercial Reporting Pack" xfId="61214" xr:uid="{00000000-0005-0000-0000-00008F0D0000}"/>
    <cellStyle name="_CC-Report-Senegal-2007_New-Format 2" xfId="61215" xr:uid="{00000000-0005-0000-0000-0000900D0000}"/>
    <cellStyle name="_CC-Report-Senegal-2007_New-Format 2_Entertainment - Commercial Reporting Pack" xfId="61216" xr:uid="{00000000-0005-0000-0000-0000910D0000}"/>
    <cellStyle name="_CC-Report-Senegal-2007_New-Format 2_Enterteinment - Commercial Reporting Pack" xfId="61217" xr:uid="{00000000-0005-0000-0000-0000920D0000}"/>
    <cellStyle name="_CC-Report-Senegal-2007_New-Format 3" xfId="61218" xr:uid="{00000000-0005-0000-0000-0000930D0000}"/>
    <cellStyle name="_CC-Report-Senegal-2007_New-Format 3_Entertainment - Commercial Reporting Pack" xfId="61219" xr:uid="{00000000-0005-0000-0000-0000940D0000}"/>
    <cellStyle name="_CC-Report-Senegal-2007_New-Format 3_Enterteinment - Commercial Reporting Pack" xfId="61220" xr:uid="{00000000-0005-0000-0000-0000950D0000}"/>
    <cellStyle name="_CC-Report-Senegal-2007_New-Format 4" xfId="61221" xr:uid="{00000000-0005-0000-0000-0000960D0000}"/>
    <cellStyle name="_CC-Report-Senegal-2007_New-Format 4_Entertainment - Commercial Reporting Pack" xfId="61222" xr:uid="{00000000-0005-0000-0000-0000970D0000}"/>
    <cellStyle name="_CC-Report-Senegal-2007_New-Format 4_Enterteinment - Commercial Reporting Pack" xfId="61223" xr:uid="{00000000-0005-0000-0000-0000980D0000}"/>
    <cellStyle name="_CC-Report-Senegal-2007_New-Format 5" xfId="61224" xr:uid="{00000000-0005-0000-0000-0000990D0000}"/>
    <cellStyle name="_CC-Report-Senegal-2007_New-Format 5_Entertainment - Commercial Reporting Pack" xfId="61225" xr:uid="{00000000-0005-0000-0000-00009A0D0000}"/>
    <cellStyle name="_CC-Report-Senegal-2007_New-Format 5_Enterteinment - Commercial Reporting Pack" xfId="61226" xr:uid="{00000000-0005-0000-0000-00009B0D0000}"/>
    <cellStyle name="_CC-Report-Senegal-2007_New-Format 6" xfId="61227" xr:uid="{00000000-0005-0000-0000-00009C0D0000}"/>
    <cellStyle name="_CC-Report-Senegal-2007_New-Format 6_Entertainment - Commercial Reporting Pack" xfId="61228" xr:uid="{00000000-0005-0000-0000-00009D0D0000}"/>
    <cellStyle name="_CC-Report-Senegal-2007_New-Format 6_Enterteinment - Commercial Reporting Pack" xfId="61229" xr:uid="{00000000-0005-0000-0000-00009E0D0000}"/>
    <cellStyle name="_CC-Report-Senegal-2007_New-Format 7" xfId="61230" xr:uid="{00000000-0005-0000-0000-00009F0D0000}"/>
    <cellStyle name="_CC-Report-Senegal-2007_New-Format 7_Entertainment - Commercial Reporting Pack" xfId="61231" xr:uid="{00000000-0005-0000-0000-0000A00D0000}"/>
    <cellStyle name="_CC-Report-Senegal-2007_New-Format 7_Enterteinment - Commercial Reporting Pack" xfId="61232" xr:uid="{00000000-0005-0000-0000-0000A10D0000}"/>
    <cellStyle name="_CC-Report-Senegal-2007_New-Format 8" xfId="61233" xr:uid="{00000000-0005-0000-0000-0000A20D0000}"/>
    <cellStyle name="_CC-Report-Senegal-2007_New-Format 8_Entertainment - Commercial Reporting Pack" xfId="61234" xr:uid="{00000000-0005-0000-0000-0000A30D0000}"/>
    <cellStyle name="_CC-Report-Senegal-2007_New-Format 8_Enterteinment - Commercial Reporting Pack" xfId="61235" xr:uid="{00000000-0005-0000-0000-0000A40D0000}"/>
    <cellStyle name="_CC-Report-Senegal-2007_New-Format 9" xfId="61236" xr:uid="{00000000-0005-0000-0000-0000A50D0000}"/>
    <cellStyle name="_CC-Report-Senegal-2007_New-Format 9_Entertainment - Commercial Reporting Pack" xfId="61237" xr:uid="{00000000-0005-0000-0000-0000A60D0000}"/>
    <cellStyle name="_CC-Report-Senegal-2007_New-Format 9_Enterteinment - Commercial Reporting Pack" xfId="61238" xr:uid="{00000000-0005-0000-0000-0000A70D0000}"/>
    <cellStyle name="_CC-Report-Senegal-2007_New-Format_Book2" xfId="61239" xr:uid="{00000000-0005-0000-0000-0000A80D0000}"/>
    <cellStyle name="_CC-Report-Senegal-2007_New-Format_Book2_QualityOfSubs_200905" xfId="61240" xr:uid="{00000000-0005-0000-0000-0000A90D0000}"/>
    <cellStyle name="_CC-Report-Senegal-2007_New-Format_Com Reptng Pack - Interconnect" xfId="61241" xr:uid="{00000000-0005-0000-0000-0000AA0D0000}"/>
    <cellStyle name="_CC-Report-Senegal-2007_New-Format_Com Reptng Pack - VAS" xfId="61242" xr:uid="{00000000-0005-0000-0000-0000AB0D0000}"/>
    <cellStyle name="_CC-Report-Senegal-2007_New-Format_corrected QPPS by mahesh" xfId="61243" xr:uid="{00000000-0005-0000-0000-0000AC0D0000}"/>
    <cellStyle name="_CC-Report-Senegal-2007_New-Format_Entertainment - Commercial Reporting Pack" xfId="61244" xr:uid="{00000000-0005-0000-0000-0000AD0D0000}"/>
    <cellStyle name="_CC-Report-Senegal-2007_New-Format_Enterteinment - Commercial Reporting Pack" xfId="61245" xr:uid="{00000000-0005-0000-0000-0000AE0D0000}"/>
    <cellStyle name="_CC-Report-Senegal-2007_New-Format_Quality of Prepaid Sub-Arpu&amp;MOU" xfId="61246" xr:uid="{00000000-0005-0000-0000-0000AF0D0000}"/>
    <cellStyle name="_CC-Report-Senegal-2007_New-Format_Sale  Dist by Territory new template_V2" xfId="61247" xr:uid="{00000000-0005-0000-0000-0000B00D0000}"/>
    <cellStyle name="_CC-Report-Senegal-2007_New-Format_Sheet3" xfId="61248" xr:uid="{00000000-0005-0000-0000-0000B10D0000}"/>
    <cellStyle name="_CC-Report-Senegal-2007_New-Format_VAS COMMERCIAL FINAL SENT TO LUX" xfId="61249" xr:uid="{00000000-0005-0000-0000-0000B20D0000}"/>
    <cellStyle name="_Close Pack - June08 - 100708" xfId="216" xr:uid="{00000000-0005-0000-0000-0000B30D0000}"/>
    <cellStyle name="_Close Page May" xfId="217" xr:uid="{00000000-0005-0000-0000-0000B40D0000}"/>
    <cellStyle name="_CM Costos Unitarios 18 Sept" xfId="61250" xr:uid="{00000000-0005-0000-0000-0000B50D0000}"/>
    <cellStyle name="_COLOMCOMM0407.xls" xfId="61251" xr:uid="{00000000-0005-0000-0000-0000B60D0000}"/>
    <cellStyle name="_COLOMCOMM0407.xls_Book2" xfId="61252" xr:uid="{00000000-0005-0000-0000-0000B70D0000}"/>
    <cellStyle name="_COLOMCOMM0407.xls_Book2_Sale  Dist by Territory new template_V2" xfId="61253" xr:uid="{00000000-0005-0000-0000-0000B80D0000}"/>
    <cellStyle name="_COLOMCOMM0407.xls_Quality of Gross(v2)" xfId="61254" xr:uid="{00000000-0005-0000-0000-0000B90D0000}"/>
    <cellStyle name="_COLOMCOMM0407.xls_Quality of Gross(v2) 2" xfId="61255" xr:uid="{00000000-0005-0000-0000-0000BA0D0000}"/>
    <cellStyle name="_COLOMCOMM0407.xls_Quality of Gross(v2) 3" xfId="61256" xr:uid="{00000000-0005-0000-0000-0000BB0D0000}"/>
    <cellStyle name="_COLOMCOMM0407.xls_Quality of Gross(v2) 4" xfId="61257" xr:uid="{00000000-0005-0000-0000-0000BC0D0000}"/>
    <cellStyle name="_COLOMCOMM0407.xls_Quality of Gross(v2) 5" xfId="61258" xr:uid="{00000000-0005-0000-0000-0000BD0D0000}"/>
    <cellStyle name="_COLOMCOMM0407.xls_Quality of Gross(v2) 6" xfId="61259" xr:uid="{00000000-0005-0000-0000-0000BE0D0000}"/>
    <cellStyle name="_COLOMCOMM0407.xls_Quality of Gross(v2) 7" xfId="61260" xr:uid="{00000000-0005-0000-0000-0000BF0D0000}"/>
    <cellStyle name="_COLOMCOMM0407.xls_Quality of Gross(v2)_Book2" xfId="61261" xr:uid="{00000000-0005-0000-0000-0000C00D0000}"/>
    <cellStyle name="_COLOMCOMM0407.xls_Quality of Gross(v2)_COLO QualityofSubs-200812" xfId="61262" xr:uid="{00000000-0005-0000-0000-0000C10D0000}"/>
    <cellStyle name="_COLOMCOMM0407.xls_Quality of Gross(v2)_COLO_QoS_200905" xfId="61263" xr:uid="{00000000-0005-0000-0000-0000C20D0000}"/>
    <cellStyle name="_COLOMCOMM0407.xls_Quality of Gross(v2)_Com Reptng Pack - Interconnect" xfId="61264" xr:uid="{00000000-0005-0000-0000-0000C30D0000}"/>
    <cellStyle name="_COLOMCOMM0407.xls_Quality of Gross(v2)_Com Reptng Pack - VAS" xfId="61265" xr:uid="{00000000-0005-0000-0000-0000C40D0000}"/>
    <cellStyle name="_COLOMCOMM0407.xls_Quality of Gross(v2)_Commercial Report Pack_Final_ Jan 09-submit02-12-09" xfId="61266" xr:uid="{00000000-0005-0000-0000-0000C50D0000}"/>
    <cellStyle name="_COLOMCOMM0407.xls_Quality of Gross(v2)_Commercial Reporting Pack_Dec 08" xfId="61267" xr:uid="{00000000-0005-0000-0000-0000C60D0000}"/>
    <cellStyle name="_COLOMCOMM0407.xls_Quality of Gross(v2)_Commercial Reporting Pack_Final_ December08" xfId="61268" xr:uid="{00000000-0005-0000-0000-0000C70D0000}"/>
    <cellStyle name="_COLOMCOMM0407.xls_Quality of Gross(v2)_Commercial Reporting Pack_Final_ Jan 2009 VAS" xfId="61269" xr:uid="{00000000-0005-0000-0000-0000C80D0000}"/>
    <cellStyle name="_COLOMCOMM0407.xls_Quality of Gross(v2)_Commercial Reporting Pack_Final_031108 ONLY VAS" xfId="61270" xr:uid="{00000000-0005-0000-0000-0000C90D0000}"/>
    <cellStyle name="_COLOMCOMM0407.xls_Quality of Gross(v2)_Commercial Reporting Pack_Final_Int'l Interconnect Dec 08" xfId="61271" xr:uid="{00000000-0005-0000-0000-0000CA0D0000}"/>
    <cellStyle name="_COLOMCOMM0407.xls_Quality of Gross(v2)_Commercial Reporting Pack_Final_Int'l Interconnect Jan 09" xfId="61272" xr:uid="{00000000-0005-0000-0000-0000CB0D0000}"/>
    <cellStyle name="_COLOMCOMM0407.xls_Quality of Gross(v2)_Commercial Reporting Pack_Nov 08" xfId="61273" xr:uid="{00000000-0005-0000-0000-0000CC0D0000}"/>
    <cellStyle name="_COLOMCOMM0407.xls_Quality of Gross(v2)_corrected QPPS by mahesh" xfId="61274" xr:uid="{00000000-0005-0000-0000-0000CD0D0000}"/>
    <cellStyle name="_COLOMCOMM0407.xls_Quality of Gross(v2)_CRP" xfId="61275" xr:uid="{00000000-0005-0000-0000-0000CE0D0000}"/>
    <cellStyle name="_COLOMCOMM0407.xls_Quality of Gross(v2)_CRP 2" xfId="61276" xr:uid="{00000000-0005-0000-0000-0000CF0D0000}"/>
    <cellStyle name="_COLOMCOMM0407.xls_Quality of Gross(v2)_Entertainment - Commercial Reporting Pack" xfId="61277" xr:uid="{00000000-0005-0000-0000-0000D00D0000}"/>
    <cellStyle name="_COLOMCOMM0407.xls_Quality of Gross(v2)_Enterteinment - Commercial Reporting Pack" xfId="61278" xr:uid="{00000000-0005-0000-0000-0000D10D0000}"/>
    <cellStyle name="_COLOMCOMM0407.xls_Quality of Gross(v2)_Final Commercial Reporting May 2009" xfId="61279" xr:uid="{00000000-0005-0000-0000-0000D20D0000}"/>
    <cellStyle name="_COLOMCOMM0407.xls_Quality of Gross(v2)_MIC_Lao_CUSTOMER OP Templates_2008_V12" xfId="61280" xr:uid="{00000000-0005-0000-0000-0000D30D0000}"/>
    <cellStyle name="_COLOMCOMM0407.xls_Quality of Gross(v2)_MIC_Lao_CUSTOMER OP Templates_2009_V01" xfId="61281" xr:uid="{00000000-0005-0000-0000-0000D40D0000}"/>
    <cellStyle name="_COLOMCOMM0407.xls_Quality of Gross(v2)_QOS-Updated with Reloads_ Feb 2009" xfId="61282" xr:uid="{00000000-0005-0000-0000-0000D50D0000}"/>
    <cellStyle name="_COLOMCOMM0407.xls_Quality of Gross(v2)_QOS-Updated with Reloads_RevC" xfId="61283" xr:uid="{00000000-0005-0000-0000-0000D60D0000}"/>
    <cellStyle name="_COLOMCOMM0407.xls_Quality of Gross(v2)_QPPSLC_SRIL_0609" xfId="61284" xr:uid="{00000000-0005-0000-0000-0000D70D0000}"/>
    <cellStyle name="_COLOMCOMM0407.xls_Quality of Gross(v2)_Sale  Dist by Territory new template_V2" xfId="61285" xr:uid="{00000000-0005-0000-0000-0000D80D0000}"/>
    <cellStyle name="_COLOMCOMM0407.xls_Quality of Gross(v2)_Sales  Distribution Reporting Template  Dec08" xfId="61286" xr:uid="{00000000-0005-0000-0000-0000D90D0000}"/>
    <cellStyle name="_COLOMCOMM0407.xls_Quality of Gross(v2)_Sales &amp; Distribution Reporting Template. Dec08" xfId="61287" xr:uid="{00000000-0005-0000-0000-0000DA0D0000}"/>
    <cellStyle name="_COLOMCOMM0407.xls_Quality of Gross(v2)_SRIL_QoS_MAR09" xfId="61288" xr:uid="{00000000-0005-0000-0000-0000DB0D0000}"/>
    <cellStyle name="_COLOMCOMM0407.xls_Quality of Gross(v2)_VAS COMMERCIAL FINAL SENT TO LUX" xfId="61289" xr:uid="{00000000-0005-0000-0000-0000DC0D0000}"/>
    <cellStyle name="_COLOMCOMM0407.xls_Quality of Prepaid Sub-Arpu&amp;MOU" xfId="61290" xr:uid="{00000000-0005-0000-0000-0000DD0D0000}"/>
    <cellStyle name="_COLOMCOMM0407.xls_Sheet3" xfId="61291" xr:uid="{00000000-0005-0000-0000-0000DE0D0000}"/>
    <cellStyle name="_COLO-XX-XX-XX Activities to reduce downtime caused by energy problems" xfId="61292" xr:uid="{00000000-0005-0000-0000-0000DF0D0000}"/>
    <cellStyle name="_Comma" xfId="218" xr:uid="{00000000-0005-0000-0000-0000E00D0000}"/>
    <cellStyle name="_Comma_3G Models" xfId="219" xr:uid="{00000000-0005-0000-0000-0000E10D0000}"/>
    <cellStyle name="_Comma_bls roic" xfId="220" xr:uid="{00000000-0005-0000-0000-0000E20D0000}"/>
    <cellStyle name="_Comma_FT-6June2001" xfId="221" xr:uid="{00000000-0005-0000-0000-0000E30D0000}"/>
    <cellStyle name="_Comma_Orange-Mar01" xfId="222" xr:uid="{00000000-0005-0000-0000-0000E40D0000}"/>
    <cellStyle name="_Comma_Orange-May01" xfId="223" xr:uid="{00000000-0005-0000-0000-0000E50D0000}"/>
    <cellStyle name="_Comma_Telefonica Moviles" xfId="224" xr:uid="{00000000-0005-0000-0000-0000E60D0000}"/>
    <cellStyle name="_Comma_TelenorInitiation-11Jan01" xfId="225" xr:uid="{00000000-0005-0000-0000-0000E70D0000}"/>
    <cellStyle name="_Comma_TelenorWIPFeb01" xfId="226" xr:uid="{00000000-0005-0000-0000-0000E80D0000}"/>
    <cellStyle name="_Comma_t-mobile Sep 2003" xfId="227" xr:uid="{00000000-0005-0000-0000-0000E90D0000}"/>
    <cellStyle name="-_Consensus contribution Feb07" xfId="228" xr:uid="{00000000-0005-0000-0000-0000EA0D0000}"/>
    <cellStyle name="_Consolidated LTP-31-03-06" xfId="61293" xr:uid="{00000000-0005-0000-0000-0000EB0D0000}"/>
    <cellStyle name="_Consolidated LTP-31-03-06_3G_Report_2.0-SV-Version1-31-01-09" xfId="61294" xr:uid="{00000000-0005-0000-0000-0000EC0D0000}"/>
    <cellStyle name="_Consolidated LTP-31-03-06_BS LC" xfId="61295" xr:uid="{00000000-0005-0000-0000-0000ED0D0000}"/>
    <cellStyle name="_Consolidated LTP-31-03-06_BS_input" xfId="61296" xr:uid="{00000000-0005-0000-0000-0000EE0D0000}"/>
    <cellStyle name="_Consolidated LTP-31-03-06_Direct Costs LC" xfId="61297" xr:uid="{00000000-0005-0000-0000-0000EF0D0000}"/>
    <cellStyle name="_Consolidated LTP-31-03-06_Market" xfId="61298" xr:uid="{00000000-0005-0000-0000-0000F00D0000}"/>
    <cellStyle name="_Consolidated LTP-31-03-06_Pricing LC" xfId="61299" xr:uid="{00000000-0005-0000-0000-0000F10D0000}"/>
    <cellStyle name="_Consolidated LTP-31-03-06_Revenues LC" xfId="61300" xr:uid="{00000000-0005-0000-0000-0000F20D0000}"/>
    <cellStyle name="_Consolidated LTP-31-03-06_S&amp;M" xfId="61301" xr:uid="{00000000-0005-0000-0000-0000F30D0000}"/>
    <cellStyle name="_Consolidated LTP-31-03-06_SC" xfId="61302" xr:uid="{00000000-0005-0000-0000-0000F40D0000}"/>
    <cellStyle name="_Copy of Cash Forecast at 23 Oct updated 26 Oct" xfId="229" xr:uid="{00000000-0005-0000-0000-0000F50D0000}"/>
    <cellStyle name="_Corporate" xfId="230" xr:uid="{00000000-0005-0000-0000-0000F60D0000}"/>
    <cellStyle name="_Cost Savings June 05 v2" xfId="231" xr:uid="{00000000-0005-0000-0000-0000F70D0000}"/>
    <cellStyle name="_CPGA &amp; Churn" xfId="61303" xr:uid="{00000000-0005-0000-0000-0000F80D0000}"/>
    <cellStyle name="_CPGA &amp; Churn_1" xfId="61304" xr:uid="{00000000-0005-0000-0000-0000F90D0000}"/>
    <cellStyle name="_Currency" xfId="232" xr:uid="{00000000-0005-0000-0000-0000FA0D0000}"/>
    <cellStyle name="_Currency_3G Models" xfId="233" xr:uid="{00000000-0005-0000-0000-0000FB0D0000}"/>
    <cellStyle name="_Currency_BLS" xfId="234" xr:uid="{00000000-0005-0000-0000-0000FC0D0000}"/>
    <cellStyle name="_Currency_bls roic" xfId="235" xr:uid="{00000000-0005-0000-0000-0000FD0D0000}"/>
    <cellStyle name="_Currency_Book1" xfId="236" xr:uid="{00000000-0005-0000-0000-0000FE0D0000}"/>
    <cellStyle name="_Currency_Book1_3G Models" xfId="237" xr:uid="{00000000-0005-0000-0000-0000FF0D0000}"/>
    <cellStyle name="_Currency_Book1_FT-6June2001" xfId="238" xr:uid="{00000000-0005-0000-0000-0000000E0000}"/>
    <cellStyle name="_Currency_Book1_Jazztel model 16DP3-Exhibits" xfId="239" xr:uid="{00000000-0005-0000-0000-0000010E0000}"/>
    <cellStyle name="_Currency_Book1_Jazztel model 16DP3-Exhibits_3G Models" xfId="240" xr:uid="{00000000-0005-0000-0000-0000020E0000}"/>
    <cellStyle name="_Currency_Book1_Jazztel model 16DP3-Exhibits_Orange-Mar01" xfId="241" xr:uid="{00000000-0005-0000-0000-0000030E0000}"/>
    <cellStyle name="_Currency_Book1_Jazztel model 16DP3-Exhibits_Orange-May01" xfId="242" xr:uid="{00000000-0005-0000-0000-0000040E0000}"/>
    <cellStyle name="_Currency_Book1_Jazztel model 16DP3-Exhibits_Orange-May01_FT-6June2001" xfId="243" xr:uid="{00000000-0005-0000-0000-0000050E0000}"/>
    <cellStyle name="_Currency_Book1_Jazztel model 16DP3-Exhibits_Orange-May01_Telefonica Moviles" xfId="244" xr:uid="{00000000-0005-0000-0000-0000060E0000}"/>
    <cellStyle name="_Currency_Book1_Jazztel model 16DP3-Exhibits_T_MOBIL2" xfId="245" xr:uid="{00000000-0005-0000-0000-0000070E0000}"/>
    <cellStyle name="_Currency_Book1_Jazztel model 16DP3-Exhibits_T_MOBIL2_Orange-May01" xfId="246" xr:uid="{00000000-0005-0000-0000-0000080E0000}"/>
    <cellStyle name="_Currency_Book1_Jazztel model 16DP3-Exhibits_TelenorInitiation-11Jan01" xfId="247" xr:uid="{00000000-0005-0000-0000-0000090E0000}"/>
    <cellStyle name="_Currency_Book1_Jazztel model 16DP3-Exhibits_TelenorWIPFeb01" xfId="248" xr:uid="{00000000-0005-0000-0000-00000A0E0000}"/>
    <cellStyle name="_Currency_Book1_Jazztel model 18DP-exhibits" xfId="249" xr:uid="{00000000-0005-0000-0000-00000B0E0000}"/>
    <cellStyle name="_Currency_Book1_Jazztel model 18DP-exhibits_3G Models" xfId="250" xr:uid="{00000000-0005-0000-0000-00000C0E0000}"/>
    <cellStyle name="_Currency_Book1_Orange-May01" xfId="251" xr:uid="{00000000-0005-0000-0000-00000D0E0000}"/>
    <cellStyle name="_Currency_Book1_Telefonica Moviles" xfId="252" xr:uid="{00000000-0005-0000-0000-00000E0E0000}"/>
    <cellStyle name="_Currency_Book2" xfId="253" xr:uid="{00000000-0005-0000-0000-00000F0E0000}"/>
    <cellStyle name="_Currency_Book2_3G Models" xfId="254" xr:uid="{00000000-0005-0000-0000-0000100E0000}"/>
    <cellStyle name="_Currency_Book2_FT-6June2001" xfId="255" xr:uid="{00000000-0005-0000-0000-0000110E0000}"/>
    <cellStyle name="_Currency_Book2_Jazztel model 16DP3-Exhibits" xfId="256" xr:uid="{00000000-0005-0000-0000-0000120E0000}"/>
    <cellStyle name="_Currency_Book2_Jazztel model 16DP3-Exhibits_3G Models" xfId="257" xr:uid="{00000000-0005-0000-0000-0000130E0000}"/>
    <cellStyle name="_Currency_Book2_Jazztel model 16DP3-Exhibits_Orange-Mar01" xfId="258" xr:uid="{00000000-0005-0000-0000-0000140E0000}"/>
    <cellStyle name="_Currency_Book2_Jazztel model 16DP3-Exhibits_Orange-May01" xfId="259" xr:uid="{00000000-0005-0000-0000-0000150E0000}"/>
    <cellStyle name="_Currency_Book2_Jazztel model 16DP3-Exhibits_Orange-May01_FT-6June2001" xfId="260" xr:uid="{00000000-0005-0000-0000-0000160E0000}"/>
    <cellStyle name="_Currency_Book2_Jazztel model 16DP3-Exhibits_Orange-May01_Telefonica Moviles" xfId="261" xr:uid="{00000000-0005-0000-0000-0000170E0000}"/>
    <cellStyle name="_Currency_Book2_Jazztel model 16DP3-Exhibits_T_MOBIL2" xfId="262" xr:uid="{00000000-0005-0000-0000-0000180E0000}"/>
    <cellStyle name="_Currency_Book2_Jazztel model 16DP3-Exhibits_T_MOBIL2_Orange-May01" xfId="263" xr:uid="{00000000-0005-0000-0000-0000190E0000}"/>
    <cellStyle name="_Currency_Book2_Jazztel model 16DP3-Exhibits_TelenorInitiation-11Jan01" xfId="264" xr:uid="{00000000-0005-0000-0000-00001A0E0000}"/>
    <cellStyle name="_Currency_Book2_Jazztel model 16DP3-Exhibits_TelenorWIPFeb01" xfId="265" xr:uid="{00000000-0005-0000-0000-00001B0E0000}"/>
    <cellStyle name="_Currency_Book2_Jazztel model 18DP-exhibits" xfId="266" xr:uid="{00000000-0005-0000-0000-00001C0E0000}"/>
    <cellStyle name="_Currency_Book2_Jazztel model 18DP-exhibits_3G Models" xfId="267" xr:uid="{00000000-0005-0000-0000-00001D0E0000}"/>
    <cellStyle name="_Currency_Book2_Orange-May01" xfId="268" xr:uid="{00000000-0005-0000-0000-00001E0E0000}"/>
    <cellStyle name="_Currency_Book2_Telefonica Moviles" xfId="269" xr:uid="{00000000-0005-0000-0000-00001F0E0000}"/>
    <cellStyle name="_Currency_FT-6June2001" xfId="270" xr:uid="{00000000-0005-0000-0000-0000200E0000}"/>
    <cellStyle name="_Currency_Jazztel model 15-exhibits" xfId="271" xr:uid="{00000000-0005-0000-0000-0000210E0000}"/>
    <cellStyle name="_Currency_Jazztel model 15-exhibits bis" xfId="272" xr:uid="{00000000-0005-0000-0000-0000220E0000}"/>
    <cellStyle name="_Currency_Jazztel model 15-exhibits bis_3G Models" xfId="273" xr:uid="{00000000-0005-0000-0000-0000230E0000}"/>
    <cellStyle name="_Currency_Jazztel model 15-exhibits bis_Orange-Mar01" xfId="274" xr:uid="{00000000-0005-0000-0000-0000240E0000}"/>
    <cellStyle name="_Currency_Jazztel model 15-exhibits bis_Orange-May01" xfId="275" xr:uid="{00000000-0005-0000-0000-0000250E0000}"/>
    <cellStyle name="_Currency_Jazztel model 15-exhibits bis_Orange-May01_FT-6June2001" xfId="276" xr:uid="{00000000-0005-0000-0000-0000260E0000}"/>
    <cellStyle name="_Currency_Jazztel model 15-exhibits bis_Orange-May01_Telefonica Moviles" xfId="277" xr:uid="{00000000-0005-0000-0000-0000270E0000}"/>
    <cellStyle name="_Currency_Jazztel model 15-exhibits bis_T_MOBIL2" xfId="278" xr:uid="{00000000-0005-0000-0000-0000280E0000}"/>
    <cellStyle name="_Currency_Jazztel model 15-exhibits bis_T_MOBIL2_Orange-May01" xfId="279" xr:uid="{00000000-0005-0000-0000-0000290E0000}"/>
    <cellStyle name="_Currency_Jazztel model 15-exhibits bis_TelenorInitiation-11Jan01" xfId="280" xr:uid="{00000000-0005-0000-0000-00002A0E0000}"/>
    <cellStyle name="_Currency_Jazztel model 15-exhibits bis_TelenorWIPFeb01" xfId="281" xr:uid="{00000000-0005-0000-0000-00002B0E0000}"/>
    <cellStyle name="_Currency_Jazztel model 15-exhibits_3G Models" xfId="282" xr:uid="{00000000-0005-0000-0000-00002C0E0000}"/>
    <cellStyle name="_Currency_Jazztel model 15-exhibits_FT-6June2001" xfId="283" xr:uid="{00000000-0005-0000-0000-00002D0E0000}"/>
    <cellStyle name="_Currency_Jazztel model 15-exhibits_Jazztel model 16DP3-Exhibits" xfId="284" xr:uid="{00000000-0005-0000-0000-00002E0E0000}"/>
    <cellStyle name="_Currency_Jazztel model 15-exhibits_Jazztel model 16DP3-Exhibits_3G Models" xfId="285" xr:uid="{00000000-0005-0000-0000-00002F0E0000}"/>
    <cellStyle name="_Currency_Jazztel model 15-exhibits_Jazztel model 16DP3-Exhibits_Orange-Mar01" xfId="286" xr:uid="{00000000-0005-0000-0000-0000300E0000}"/>
    <cellStyle name="_Currency_Jazztel model 15-exhibits_Jazztel model 16DP3-Exhibits_Orange-May01" xfId="287" xr:uid="{00000000-0005-0000-0000-0000310E0000}"/>
    <cellStyle name="_Currency_Jazztel model 15-exhibits_Jazztel model 16DP3-Exhibits_Orange-May01_FT-6June2001" xfId="288" xr:uid="{00000000-0005-0000-0000-0000320E0000}"/>
    <cellStyle name="_Currency_Jazztel model 15-exhibits_Jazztel model 16DP3-Exhibits_Orange-May01_Telefonica Moviles" xfId="289" xr:uid="{00000000-0005-0000-0000-0000330E0000}"/>
    <cellStyle name="_Currency_Jazztel model 15-exhibits_Jazztel model 16DP3-Exhibits_T_MOBIL2" xfId="290" xr:uid="{00000000-0005-0000-0000-0000340E0000}"/>
    <cellStyle name="_Currency_Jazztel model 15-exhibits_Jazztel model 16DP3-Exhibits_T_MOBIL2_Orange-May01" xfId="291" xr:uid="{00000000-0005-0000-0000-0000350E0000}"/>
    <cellStyle name="_Currency_Jazztel model 15-exhibits_Jazztel model 16DP3-Exhibits_TelenorInitiation-11Jan01" xfId="292" xr:uid="{00000000-0005-0000-0000-0000360E0000}"/>
    <cellStyle name="_Currency_Jazztel model 15-exhibits_Jazztel model 16DP3-Exhibits_TelenorWIPFeb01" xfId="293" xr:uid="{00000000-0005-0000-0000-0000370E0000}"/>
    <cellStyle name="_Currency_Jazztel model 15-exhibits_Jazztel model 18DP-exhibits" xfId="294" xr:uid="{00000000-0005-0000-0000-0000380E0000}"/>
    <cellStyle name="_Currency_Jazztel model 15-exhibits_Jazztel model 18DP-exhibits_3G Models" xfId="295" xr:uid="{00000000-0005-0000-0000-0000390E0000}"/>
    <cellStyle name="_Currency_Jazztel model 15-exhibits_Orange-May01" xfId="296" xr:uid="{00000000-0005-0000-0000-00003A0E0000}"/>
    <cellStyle name="_Currency_Jazztel model 15-exhibits_Telefonica Moviles" xfId="297" xr:uid="{00000000-0005-0000-0000-00003B0E0000}"/>
    <cellStyle name="_Currency_Jazztel model 15-exhibits-Friso2" xfId="298" xr:uid="{00000000-0005-0000-0000-00003C0E0000}"/>
    <cellStyle name="_Currency_Jazztel model 15-exhibits-Friso2_3G Models" xfId="299" xr:uid="{00000000-0005-0000-0000-00003D0E0000}"/>
    <cellStyle name="_Currency_Jazztel model 15-exhibits-Friso2_FT-6June2001" xfId="300" xr:uid="{00000000-0005-0000-0000-00003E0E0000}"/>
    <cellStyle name="_Currency_Jazztel model 15-exhibits-Friso2_Jazztel model 16DP3-Exhibits" xfId="301" xr:uid="{00000000-0005-0000-0000-00003F0E0000}"/>
    <cellStyle name="_Currency_Jazztel model 15-exhibits-Friso2_Jazztel model 16DP3-Exhibits_3G Models" xfId="302" xr:uid="{00000000-0005-0000-0000-0000400E0000}"/>
    <cellStyle name="_Currency_Jazztel model 15-exhibits-Friso2_Jazztel model 16DP3-Exhibits_Orange-Mar01" xfId="303" xr:uid="{00000000-0005-0000-0000-0000410E0000}"/>
    <cellStyle name="_Currency_Jazztel model 15-exhibits-Friso2_Jazztel model 16DP3-Exhibits_Orange-May01" xfId="304" xr:uid="{00000000-0005-0000-0000-0000420E0000}"/>
    <cellStyle name="_Currency_Jazztel model 15-exhibits-Friso2_Jazztel model 16DP3-Exhibits_Orange-May01_FT-6June2001" xfId="305" xr:uid="{00000000-0005-0000-0000-0000430E0000}"/>
    <cellStyle name="_Currency_Jazztel model 15-exhibits-Friso2_Jazztel model 16DP3-Exhibits_Orange-May01_Telefonica Moviles" xfId="306" xr:uid="{00000000-0005-0000-0000-0000440E0000}"/>
    <cellStyle name="_Currency_Jazztel model 15-exhibits-Friso2_Jazztel model 16DP3-Exhibits_T_MOBIL2" xfId="307" xr:uid="{00000000-0005-0000-0000-0000450E0000}"/>
    <cellStyle name="_Currency_Jazztel model 15-exhibits-Friso2_Jazztel model 16DP3-Exhibits_T_MOBIL2_Orange-May01" xfId="308" xr:uid="{00000000-0005-0000-0000-0000460E0000}"/>
    <cellStyle name="_Currency_Jazztel model 15-exhibits-Friso2_Jazztel model 16DP3-Exhibits_TelenorInitiation-11Jan01" xfId="309" xr:uid="{00000000-0005-0000-0000-0000470E0000}"/>
    <cellStyle name="_Currency_Jazztel model 15-exhibits-Friso2_Jazztel model 16DP3-Exhibits_TelenorWIPFeb01" xfId="310" xr:uid="{00000000-0005-0000-0000-0000480E0000}"/>
    <cellStyle name="_Currency_Jazztel model 15-exhibits-Friso2_Jazztel model 18DP-exhibits" xfId="311" xr:uid="{00000000-0005-0000-0000-0000490E0000}"/>
    <cellStyle name="_Currency_Jazztel model 15-exhibits-Friso2_Jazztel model 18DP-exhibits_3G Models" xfId="312" xr:uid="{00000000-0005-0000-0000-00004A0E0000}"/>
    <cellStyle name="_Currency_Jazztel model 15-exhibits-Friso2_Orange-May01" xfId="313" xr:uid="{00000000-0005-0000-0000-00004B0E0000}"/>
    <cellStyle name="_Currency_Jazztel model 15-exhibits-Friso2_Telefonica Moviles" xfId="314" xr:uid="{00000000-0005-0000-0000-00004C0E0000}"/>
    <cellStyle name="_Currency_Orange-Mar01" xfId="315" xr:uid="{00000000-0005-0000-0000-00004D0E0000}"/>
    <cellStyle name="_Currency_Orange-May01" xfId="316" xr:uid="{00000000-0005-0000-0000-00004E0E0000}"/>
    <cellStyle name="_Currency_Telefonica Moviles" xfId="317" xr:uid="{00000000-0005-0000-0000-00004F0E0000}"/>
    <cellStyle name="_Currency_TelenorInitiation-11Jan01" xfId="318" xr:uid="{00000000-0005-0000-0000-0000500E0000}"/>
    <cellStyle name="_Currency_TelenorWIPFeb01" xfId="319" xr:uid="{00000000-0005-0000-0000-0000510E0000}"/>
    <cellStyle name="_Currency_t-mobile Sep 2003" xfId="320" xr:uid="{00000000-0005-0000-0000-0000520E0000}"/>
    <cellStyle name="_CurrencySpace" xfId="321" xr:uid="{00000000-0005-0000-0000-0000530E0000}"/>
    <cellStyle name="_CurrencySpace_bls roic" xfId="322" xr:uid="{00000000-0005-0000-0000-0000540E0000}"/>
    <cellStyle name="_CurrencySpace_t-mobile Sep 2003" xfId="323" xr:uid="{00000000-0005-0000-0000-0000550E0000}"/>
    <cellStyle name="_CUSTOMER OP Templates  du mois deFevrier 2009" xfId="61305" xr:uid="{00000000-0005-0000-0000-0000560E0000}"/>
    <cellStyle name="_CUSTOMER OP Templates VIII-08 du mois de Mars 09" xfId="61306" xr:uid="{00000000-0005-0000-0000-0000570E0000}"/>
    <cellStyle name="_CUSTOMER OPERATION  REPORT NOVEMBER  2008 (2)" xfId="61307" xr:uid="{00000000-0005-0000-0000-0000580E0000}"/>
    <cellStyle name="_CUSTOMER OPERATION  REPORT OCTOBER  2008" xfId="61308" xr:uid="{00000000-0005-0000-0000-0000590E0000}"/>
    <cellStyle name="_CUSTOMER OPERATIONS Templates Dic 08 Colombia" xfId="61309" xr:uid="{00000000-0005-0000-0000-00005A0E0000}"/>
    <cellStyle name="_CUSTOMER OPERATIONS Templates Dic 08 Colombia 2" xfId="61310" xr:uid="{00000000-0005-0000-0000-00005B0E0000}"/>
    <cellStyle name="_CUSTOMER OPERATIONS Templates Dic 08 Colombia_Final Commercial Reporting May 2009" xfId="61311" xr:uid="{00000000-0005-0000-0000-00005C0E0000}"/>
    <cellStyle name="_CUSTOMER OPERATIONS Templates Dic 08 Colombia_QPPSLC_SRIL_0609" xfId="61312" xr:uid="{00000000-0005-0000-0000-00005D0E0000}"/>
    <cellStyle name="_CUSTOMER OPERATIONS Templates Dic 08 Colombia_SRIL_QoS_MAR09" xfId="61313" xr:uid="{00000000-0005-0000-0000-00005E0E0000}"/>
    <cellStyle name="_CUSTOMER OPERATIONS Templates Oct 08 Colombia" xfId="61314" xr:uid="{00000000-0005-0000-0000-00005F0E0000}"/>
    <cellStyle name="_CUSTOMER OPERATIONS Templates Oct 08 Colombia 2" xfId="61315" xr:uid="{00000000-0005-0000-0000-0000600E0000}"/>
    <cellStyle name="_CUSTOMER OPERATIONS Templates Oct 08 Colombia_Final Commercial Reporting May 2009" xfId="61316" xr:uid="{00000000-0005-0000-0000-0000610E0000}"/>
    <cellStyle name="_CUSTOMER OPERATIONS Templates Oct 08 Colombia_QPPSLC_SRIL_0609" xfId="61317" xr:uid="{00000000-0005-0000-0000-0000620E0000}"/>
    <cellStyle name="_CUSTOMER OPERATIONS Templates Oct 08 Colombia_SRIL_QoS_MAR09" xfId="61318" xr:uid="{00000000-0005-0000-0000-0000630E0000}"/>
    <cellStyle name="_CW Products mapping" xfId="324" xr:uid="{00000000-0005-0000-0000-0000640E0000}"/>
    <cellStyle name="_CW-ENERGIS MAPPING (1.2)" xfId="325" xr:uid="{00000000-0005-0000-0000-0000650E0000}"/>
    <cellStyle name="_CW-ENERGIS MAPPING (1.2)_1" xfId="326" xr:uid="{00000000-0005-0000-0000-0000660E0000}"/>
    <cellStyle name="_CWI with Phased BS HC Final (inc Dhiraagu)" xfId="327" xr:uid="{00000000-0005-0000-0000-0000670E0000}"/>
    <cellStyle name="_CWI with Phased BS HC Final 14 Dec" xfId="328" xr:uid="{00000000-0005-0000-0000-0000680E0000}"/>
    <cellStyle name="_Data - Balance Sheet" xfId="329" xr:uid="{00000000-0005-0000-0000-0000690E0000}"/>
    <cellStyle name="_DEBTOR FLASH  REPORT 030707" xfId="330" xr:uid="{00000000-0005-0000-0000-00006A0E0000}"/>
    <cellStyle name="_DEBTOR FLASH  REPORT 100707" xfId="331" xr:uid="{00000000-0005-0000-0000-00006B0E0000}"/>
    <cellStyle name="_DEBTOR FLASH  REPORT 12.06.2007" xfId="332" xr:uid="{00000000-0005-0000-0000-00006C0E0000}"/>
    <cellStyle name="_DEBTOR FLASH  REPORT 170707" xfId="333" xr:uid="{00000000-0005-0000-0000-00006D0E0000}"/>
    <cellStyle name="_DEBTOR FLASH  REPORT 19.06.2007" xfId="334" xr:uid="{00000000-0005-0000-0000-00006E0E0000}"/>
    <cellStyle name="_DEBTOR FLASH  REPORT 31.05.2007" xfId="335" xr:uid="{00000000-0005-0000-0000-00006F0E0000}"/>
    <cellStyle name="_Debtors Summary July 08" xfId="336" xr:uid="{00000000-0005-0000-0000-0000700E0000}"/>
    <cellStyle name="_Debtors Summary Mar 08" xfId="337" xr:uid="{00000000-0005-0000-0000-0000710E0000}"/>
    <cellStyle name="_Debtors Summary Nov 07" xfId="338" xr:uid="{00000000-0005-0000-0000-0000720E0000}"/>
    <cellStyle name="_Debtors Summary Oct 07" xfId="339" xr:uid="{00000000-0005-0000-0000-0000730E0000}"/>
    <cellStyle name="_defs" xfId="61319" xr:uid="{00000000-0005-0000-0000-0000740E0000}"/>
    <cellStyle name="_defs_HR" xfId="61320" xr:uid="{00000000-0005-0000-0000-0000750E0000}"/>
    <cellStyle name="_Digital &amp; MOUs" xfId="61321" xr:uid="{00000000-0005-0000-0000-0000760E0000}"/>
    <cellStyle name="_Dollar" xfId="340" xr:uid="{00000000-0005-0000-0000-0000770E0000}"/>
    <cellStyle name="_Dollar_3G Models" xfId="341" xr:uid="{00000000-0005-0000-0000-0000780E0000}"/>
    <cellStyle name="_Dollar_FT-6June2001" xfId="342" xr:uid="{00000000-0005-0000-0000-0000790E0000}"/>
    <cellStyle name="_Dollar_Jazztel model 16DP3-Exhibits" xfId="343" xr:uid="{00000000-0005-0000-0000-00007A0E0000}"/>
    <cellStyle name="_Dollar_Jazztel model 16DP3-Exhibits_3G Models" xfId="344" xr:uid="{00000000-0005-0000-0000-00007B0E0000}"/>
    <cellStyle name="_Dollar_Jazztel model 16DP3-Exhibits_FT-6June2001" xfId="345" xr:uid="{00000000-0005-0000-0000-00007C0E0000}"/>
    <cellStyle name="_Dollar_Jazztel model 16DP3-Exhibits_FT-6June2001_1" xfId="346" xr:uid="{00000000-0005-0000-0000-00007D0E0000}"/>
    <cellStyle name="_Dollar_Jazztel model 16DP3-Exhibits_FT-6June2001_1_Telefonica Moviles" xfId="347" xr:uid="{00000000-0005-0000-0000-00007E0E0000}"/>
    <cellStyle name="_Dollar_Jazztel model 18DP-exhibits" xfId="348" xr:uid="{00000000-0005-0000-0000-00007F0E0000}"/>
    <cellStyle name="_Dollar_Jazztel model 18DP-exhibits_3G Models" xfId="349" xr:uid="{00000000-0005-0000-0000-0000800E0000}"/>
    <cellStyle name="_Dollar_Jazztel model 18DP-exhibits_Orange-Mar01" xfId="350" xr:uid="{00000000-0005-0000-0000-0000810E0000}"/>
    <cellStyle name="_Dollar_Jazztel model 18DP-exhibits_Orange-May01" xfId="351" xr:uid="{00000000-0005-0000-0000-0000820E0000}"/>
    <cellStyle name="_Dollar_Jazztel model 18DP-exhibits_T_MOBIL2" xfId="352" xr:uid="{00000000-0005-0000-0000-0000830E0000}"/>
    <cellStyle name="_Dollar_Jazztel model 18DP-exhibits_T_MOBIL2_FT-6June2001" xfId="353" xr:uid="{00000000-0005-0000-0000-0000840E0000}"/>
    <cellStyle name="_Dollar_Jazztel model 18DP-exhibits_T_MOBIL2_Orange-May01" xfId="354" xr:uid="{00000000-0005-0000-0000-0000850E0000}"/>
    <cellStyle name="_Dollar_Jazztel model 18DP-exhibits_T_MOBIL2_Orange-May01_Telefonica Moviles" xfId="355" xr:uid="{00000000-0005-0000-0000-0000860E0000}"/>
    <cellStyle name="_Dollar_Jazztel model 18DP-exhibits_T_MOBIL2_Orange-May01_Telefonica Moviles_1" xfId="356" xr:uid="{00000000-0005-0000-0000-0000870E0000}"/>
    <cellStyle name="_Dollar_Jazztel model 18DP-exhibits_T_MOBIL2_Telefonica Moviles" xfId="357" xr:uid="{00000000-0005-0000-0000-0000880E0000}"/>
    <cellStyle name="_Dollar_Jazztel model 18DP-exhibits_TelenorInitiation-11Jan01" xfId="358" xr:uid="{00000000-0005-0000-0000-0000890E0000}"/>
    <cellStyle name="_Dollar_Jazztel model 18DP-exhibits_TelenorWIPFeb01" xfId="359" xr:uid="{00000000-0005-0000-0000-00008A0E0000}"/>
    <cellStyle name="_Dollar_Orange-May01" xfId="360" xr:uid="{00000000-0005-0000-0000-00008B0E0000}"/>
    <cellStyle name="_Dollar_Telefonica Moviles" xfId="361" xr:uid="{00000000-0005-0000-0000-00008C0E0000}"/>
    <cellStyle name="_EBITDA" xfId="61322" xr:uid="{00000000-0005-0000-0000-00008D0E0000}"/>
    <cellStyle name="_EBITDA_1" xfId="61323" xr:uid="{00000000-0005-0000-0000-00008E0E0000}"/>
    <cellStyle name="_ER modelo para ppto 2008 al 080807" xfId="61324" xr:uid="{00000000-0005-0000-0000-00008F0E0000}"/>
    <cellStyle name="_ER modelo para ppto 2008 al 080807 2" xfId="61325" xr:uid="{00000000-0005-0000-0000-0000900E0000}"/>
    <cellStyle name="_ER modelo para ppto 2008 al 080807 3" xfId="61326" xr:uid="{00000000-0005-0000-0000-0000910E0000}"/>
    <cellStyle name="_ER modelo para ppto 2008 al 080807 4" xfId="61327" xr:uid="{00000000-0005-0000-0000-0000920E0000}"/>
    <cellStyle name="_ER para Ppto 2008 al 11082007 ESA" xfId="61328" xr:uid="{00000000-0005-0000-0000-0000930E0000}"/>
    <cellStyle name="_Er para Ppto 2008 al 13082007 NIC" xfId="61329" xr:uid="{00000000-0005-0000-0000-0000940E0000}"/>
    <cellStyle name="_Euro" xfId="362" xr:uid="{00000000-0005-0000-0000-0000950E0000}"/>
    <cellStyle name="_Example July Pack" xfId="363" xr:uid="{00000000-0005-0000-0000-0000960E0000}"/>
    <cellStyle name="_Exceptionals Property FY0708" xfId="364" xr:uid="{00000000-0005-0000-0000-0000970E0000}"/>
    <cellStyle name="_Exits in progress Oct onwards" xfId="365" xr:uid="{00000000-0005-0000-0000-0000980E0000}"/>
    <cellStyle name="_Facilities Opex Model v.4 0601061" xfId="366" xr:uid="{00000000-0005-0000-0000-0000990E0000}"/>
    <cellStyle name="_FFP - Contractor Data as at 17 Sept" xfId="367" xr:uid="{00000000-0005-0000-0000-00009A0E0000}"/>
    <cellStyle name="_Five year plan implied physicals v2" xfId="368" xr:uid="{00000000-0005-0000-0000-00009B0E0000}"/>
    <cellStyle name="_Further Reading" xfId="61330" xr:uid="{00000000-0005-0000-0000-00009C0E0000}"/>
    <cellStyle name="_Gartner_MobileTerminals_Global_2003-2010_Dec2006" xfId="61331" xr:uid="{00000000-0005-0000-0000-00009D0E0000}"/>
    <cellStyle name="_GeneralSettings" xfId="61332" xr:uid="{00000000-0005-0000-0000-00009E0E0000}"/>
    <cellStyle name="_GeneralSettings_{SpecialCase}WMECT" xfId="61333" xr:uid="{00000000-0005-0000-0000-00009F0E0000}"/>
    <cellStyle name="_GeneralSettings_{SpecialCase}WMECT_1" xfId="61334" xr:uid="{00000000-0005-0000-0000-0000A00E0000}"/>
    <cellStyle name="_GeneralSettings_{SpecialCase}WMECT_1_HR" xfId="61335" xr:uid="{00000000-0005-0000-0000-0000A10E0000}"/>
    <cellStyle name="_GeneralSettings_{SpecialCase}WMECT_FAQ" xfId="61336" xr:uid="{00000000-0005-0000-0000-0000A20E0000}"/>
    <cellStyle name="_GeneralSettings_{SpecialCase}WMECT_GeneralSettings" xfId="61337" xr:uid="{00000000-0005-0000-0000-0000A30E0000}"/>
    <cellStyle name="_GeneralSettings_{SpecialCase}WMECT_MetricsWMECT" xfId="61338" xr:uid="{00000000-0005-0000-0000-0000A40E0000}"/>
    <cellStyle name="_GeneralSettings_{SpecialCase}WMECT_Revisions" xfId="61339" xr:uid="{00000000-0005-0000-0000-0000A50E0000}"/>
    <cellStyle name="_GeneralSettings_{SpecialCase}WMECT_Revisions_HR" xfId="61340" xr:uid="{00000000-0005-0000-0000-0000A60E0000}"/>
    <cellStyle name="_GeneralSettings_{SpecialCase}WMECT_TopCommentsWMECT" xfId="61341" xr:uid="{00000000-0005-0000-0000-0000A70E0000}"/>
    <cellStyle name="_GeneralSettings_1" xfId="61342" xr:uid="{00000000-0005-0000-0000-0000A80E0000}"/>
    <cellStyle name="_GeneralSettings_1_HR" xfId="61343" xr:uid="{00000000-0005-0000-0000-0000A90E0000}"/>
    <cellStyle name="_GeneralSettings_BWUSTTemplateDefinitionFile" xfId="61344" xr:uid="{00000000-0005-0000-0000-0000AA0E0000}"/>
    <cellStyle name="_GeneralSettings_BWUSTTemplateDefinitionFile_HR" xfId="61345" xr:uid="{00000000-0005-0000-0000-0000AB0E0000}"/>
    <cellStyle name="_GeneralSettings_Canadian_WMCT_TEMPLATE" xfId="61346" xr:uid="{00000000-0005-0000-0000-0000AC0E0000}"/>
    <cellStyle name="_GeneralSettings_Canadian_WMCT_TEMPLATE_HR" xfId="61347" xr:uid="{00000000-0005-0000-0000-0000AD0E0000}"/>
    <cellStyle name="_GeneralSettings_CONSUMER_LD_TEMPLATE" xfId="61348" xr:uid="{00000000-0005-0000-0000-0000AE0E0000}"/>
    <cellStyle name="_GeneralSettings_defs" xfId="61349" xr:uid="{00000000-0005-0000-0000-0000AF0E0000}"/>
    <cellStyle name="_GeneralSettings_defs_HR" xfId="61350" xr:uid="{00000000-0005-0000-0000-0000B00E0000}"/>
    <cellStyle name="_GeneralSettings_Further Reading" xfId="61351" xr:uid="{00000000-0005-0000-0000-0000B10E0000}"/>
    <cellStyle name="_GeneralSettings_Further Reading_HR" xfId="61352" xr:uid="{00000000-0005-0000-0000-0000B20E0000}"/>
    <cellStyle name="_GeneralSettings_GeneralSettings" xfId="61353" xr:uid="{00000000-0005-0000-0000-0000B30E0000}"/>
    <cellStyle name="_GeneralSettings_GeneralSettings_{SpecialCase}WMECT" xfId="61354" xr:uid="{00000000-0005-0000-0000-0000B40E0000}"/>
    <cellStyle name="_GeneralSettings_GeneralSettings_{SpecialCase}WMECT_1" xfId="61355" xr:uid="{00000000-0005-0000-0000-0000B50E0000}"/>
    <cellStyle name="_GeneralSettings_GeneralSettings_{SpecialCase}WMECT_FAQ" xfId="61356" xr:uid="{00000000-0005-0000-0000-0000B60E0000}"/>
    <cellStyle name="_GeneralSettings_GeneralSettings_{SpecialCase}WMECT_FAQ_HR" xfId="61357" xr:uid="{00000000-0005-0000-0000-0000B70E0000}"/>
    <cellStyle name="_GeneralSettings_GeneralSettings_{SpecialCase}WMECT_GeneralSettings" xfId="61358" xr:uid="{00000000-0005-0000-0000-0000B80E0000}"/>
    <cellStyle name="_GeneralSettings_GeneralSettings_{SpecialCase}WMECT_GeneralSettings_HR" xfId="61359" xr:uid="{00000000-0005-0000-0000-0000B90E0000}"/>
    <cellStyle name="_GeneralSettings_GeneralSettings_{SpecialCase}WMECT_HR" xfId="61360" xr:uid="{00000000-0005-0000-0000-0000BA0E0000}"/>
    <cellStyle name="_GeneralSettings_GeneralSettings_{SpecialCase}WMECT_MetricsWMECT" xfId="61361" xr:uid="{00000000-0005-0000-0000-0000BB0E0000}"/>
    <cellStyle name="_GeneralSettings_GeneralSettings_{SpecialCase}WMECT_MetricsWMECT_HR" xfId="61362" xr:uid="{00000000-0005-0000-0000-0000BC0E0000}"/>
    <cellStyle name="_GeneralSettings_GeneralSettings_{SpecialCase}WMECT_Revisions" xfId="61363" xr:uid="{00000000-0005-0000-0000-0000BD0E0000}"/>
    <cellStyle name="_GeneralSettings_GeneralSettings_{SpecialCase}WMECT_TopCommentsWMECT" xfId="61364" xr:uid="{00000000-0005-0000-0000-0000BE0E0000}"/>
    <cellStyle name="_GeneralSettings_GeneralSettings_{SpecialCase}WMECT_TopCommentsWMECT_HR" xfId="61365" xr:uid="{00000000-0005-0000-0000-0000BF0E0000}"/>
    <cellStyle name="_GeneralSettings_GeneralSettings_1" xfId="61366" xr:uid="{00000000-0005-0000-0000-0000C00E0000}"/>
    <cellStyle name="_GeneralSettings_GeneralSettings_HR" xfId="61367" xr:uid="{00000000-0005-0000-0000-0000C10E0000}"/>
    <cellStyle name="_GeneralSettings_GeneralSettings_metricsCSPT" xfId="61368" xr:uid="{00000000-0005-0000-0000-0000C20E0000}"/>
    <cellStyle name="_GeneralSettings_GeneralSettings_metricsCSPT_HR" xfId="61369" xr:uid="{00000000-0005-0000-0000-0000C30E0000}"/>
    <cellStyle name="_GeneralSettings_GeneralSettings_MetricsWMECT" xfId="61370" xr:uid="{00000000-0005-0000-0000-0000C40E0000}"/>
    <cellStyle name="_GeneralSettings_GeneralSettings_MetricsWMECT_!Currency List" xfId="61371" xr:uid="{00000000-0005-0000-0000-0000C50E0000}"/>
    <cellStyle name="_GeneralSettings_GeneralSettings_MetricsWMECT_!Currency List_HR" xfId="61372" xr:uid="{00000000-0005-0000-0000-0000C60E0000}"/>
    <cellStyle name="_GeneralSettings_GeneralSettings_MetricsWMECT_{SpecialCase}WMECT" xfId="61373" xr:uid="{00000000-0005-0000-0000-0000C70E0000}"/>
    <cellStyle name="_GeneralSettings_GeneralSettings_MetricsWMECT_{SpecialCase}WMECT_HR" xfId="61374" xr:uid="{00000000-0005-0000-0000-0000C80E0000}"/>
    <cellStyle name="_GeneralSettings_GeneralSettings_MetricsWMECT_1" xfId="61375" xr:uid="{00000000-0005-0000-0000-0000C90E0000}"/>
    <cellStyle name="_GeneralSettings_GeneralSettings_MetricsWMECT_GeneralSettings" xfId="61376" xr:uid="{00000000-0005-0000-0000-0000CA0E0000}"/>
    <cellStyle name="_GeneralSettings_GeneralSettings_MetricsWMECT_GeneralSettings_HR" xfId="61377" xr:uid="{00000000-0005-0000-0000-0000CB0E0000}"/>
    <cellStyle name="_GeneralSettings_GeneralSettings_MetricsWMECT_Revisions" xfId="61378" xr:uid="{00000000-0005-0000-0000-0000CC0E0000}"/>
    <cellStyle name="_GeneralSettings_GeneralSettings_MetricsWMECT_Revisions_HR" xfId="61379" xr:uid="{00000000-0005-0000-0000-0000CD0E0000}"/>
    <cellStyle name="_GeneralSettings_GeneralSettings_MetricsWMECT_TopCommentsWMECT" xfId="61380" xr:uid="{00000000-0005-0000-0000-0000CE0E0000}"/>
    <cellStyle name="_GeneralSettings_GeneralSettings_MetricsWMECT_TopCommentsWMECT_HR" xfId="61381" xr:uid="{00000000-0005-0000-0000-0000CF0E0000}"/>
    <cellStyle name="_GeneralSettings_GeneralSettings_MetricsWMECT_TopCommentsWMECT_Revisions" xfId="61382" xr:uid="{00000000-0005-0000-0000-0000D00E0000}"/>
    <cellStyle name="_GeneralSettings_GeneralSettings_TopCommentsWMECT" xfId="61383" xr:uid="{00000000-0005-0000-0000-0000D10E0000}"/>
    <cellStyle name="_GeneralSettings_LD Macros v20.23" xfId="61384" xr:uid="{00000000-0005-0000-0000-0000D20E0000}"/>
    <cellStyle name="_GeneralSettings_LD Macros v20.24" xfId="61385" xr:uid="{00000000-0005-0000-0000-0000D30E0000}"/>
    <cellStyle name="_GeneralSettings_metricsCSPT" xfId="61386" xr:uid="{00000000-0005-0000-0000-0000D40E0000}"/>
    <cellStyle name="_GeneralSettings_MetricsWMECT" xfId="61387" xr:uid="{00000000-0005-0000-0000-0000D50E0000}"/>
    <cellStyle name="_GeneralSettings_MetricsWMECT_!Currency List" xfId="61388" xr:uid="{00000000-0005-0000-0000-0000D60E0000}"/>
    <cellStyle name="_GeneralSettings_MetricsWMECT_{SpecialCase}WMECT" xfId="61389" xr:uid="{00000000-0005-0000-0000-0000D70E0000}"/>
    <cellStyle name="_GeneralSettings_MetricsWMECT_1" xfId="61390" xr:uid="{00000000-0005-0000-0000-0000D80E0000}"/>
    <cellStyle name="_GeneralSettings_MetricsWMECT_1_HR" xfId="61391" xr:uid="{00000000-0005-0000-0000-0000D90E0000}"/>
    <cellStyle name="_GeneralSettings_MetricsWMECT_GeneralSettings" xfId="61392" xr:uid="{00000000-0005-0000-0000-0000DA0E0000}"/>
    <cellStyle name="_GeneralSettings_MetricsWMECT_HR" xfId="61393" xr:uid="{00000000-0005-0000-0000-0000DB0E0000}"/>
    <cellStyle name="_GeneralSettings_MetricsWMECT_Revisions" xfId="61394" xr:uid="{00000000-0005-0000-0000-0000DC0E0000}"/>
    <cellStyle name="_GeneralSettings_MetricsWMECT_TopCommentsWMECT" xfId="61395" xr:uid="{00000000-0005-0000-0000-0000DD0E0000}"/>
    <cellStyle name="_GeneralSettings_MetricsWMECT_TopCommentsWMECT_Revisions" xfId="61396" xr:uid="{00000000-0005-0000-0000-0000DE0E0000}"/>
    <cellStyle name="_GeneralSettings_MetricsWMECT_TopCommentsWMECT_Revisions_HR" xfId="61397" xr:uid="{00000000-0005-0000-0000-0000DF0E0000}"/>
    <cellStyle name="_GeneralSettings_Revisions" xfId="61398" xr:uid="{00000000-0005-0000-0000-0000E00E0000}"/>
    <cellStyle name="_GeneralSettings_Revisions_HR" xfId="61399" xr:uid="{00000000-0005-0000-0000-0000E10E0000}"/>
    <cellStyle name="_GeneralSettings_Template_WMLA_Tracker" xfId="61400" xr:uid="{00000000-0005-0000-0000-0000E20E0000}"/>
    <cellStyle name="_GeneralSettings_Template_WMLA_Tracker_HR" xfId="61401" xr:uid="{00000000-0005-0000-0000-0000E30E0000}"/>
    <cellStyle name="_GeneralSettings_TopCommentsWMECT" xfId="61402" xr:uid="{00000000-0005-0000-0000-0000E40E0000}"/>
    <cellStyle name="_GeneralSettings_TopCommentsWMECT_HR" xfId="61403" xr:uid="{00000000-0005-0000-0000-0000E50E0000}"/>
    <cellStyle name="_GeneralSettings_USCSPT_Template" xfId="61404" xr:uid="{00000000-0005-0000-0000-0000E60E0000}"/>
    <cellStyle name="_GeneralSettings_USCSPT_Template_HR" xfId="61405" xr:uid="{00000000-0005-0000-0000-0000E70E0000}"/>
    <cellStyle name="_GeneralSettings_WMECT_Template" xfId="61406" xr:uid="{00000000-0005-0000-0000-0000E80E0000}"/>
    <cellStyle name="_GeneralSettings_WMECT_Template_HR" xfId="61407" xr:uid="{00000000-0005-0000-0000-0000E90E0000}"/>
    <cellStyle name="_GeneralSettings_WMNACT_(US)_TEMPLATE" xfId="61408" xr:uid="{00000000-0005-0000-0000-0000EA0E0000}"/>
    <cellStyle name="_GeneralSettings_WMNACT_(US)_TEMPLATE_HR" xfId="61409" xr:uid="{00000000-0005-0000-0000-0000EB0E0000}"/>
    <cellStyle name="_GHAN - Capex Tracking 0602" xfId="61410" xr:uid="{00000000-0005-0000-0000-0000EC0E0000}"/>
    <cellStyle name="_Global Comps - Full Service - 12 Jan  2001" xfId="61411" xr:uid="{00000000-0005-0000-0000-0000ED0E0000}"/>
    <cellStyle name="_Global Comps - Full Service - 18 June 2001" xfId="61412" xr:uid="{00000000-0005-0000-0000-0000EE0E0000}"/>
    <cellStyle name="_Global Comps - Full Service - 20 June 2001" xfId="61413" xr:uid="{00000000-0005-0000-0000-0000EF0E0000}"/>
    <cellStyle name="_GM%" xfId="369" xr:uid="{00000000-0005-0000-0000-0000F00E0000}"/>
    <cellStyle name="_gmt4q03_reg_view" xfId="61414" xr:uid="{00000000-0005-0000-0000-0000F10E0000}"/>
    <cellStyle name="_gmt4q03_reg_view_HR" xfId="61415" xr:uid="{00000000-0005-0000-0000-0000F20E0000}"/>
    <cellStyle name="_Greater UK - MOR Format_WKBK_budget" xfId="370" xr:uid="{00000000-0005-0000-0000-0000F30E0000}"/>
    <cellStyle name="_greater UK Q3 forecast1_from Rebecca Temple" xfId="371" xr:uid="{00000000-0005-0000-0000-0000F40E0000}"/>
    <cellStyle name="_GRIR_Jan08_Main Schedule" xfId="372" xr:uid="{00000000-0005-0000-0000-0000F50E0000}"/>
    <cellStyle name="_GT 3G PL 0912" xfId="61416" xr:uid="{00000000-0005-0000-0000-0000F60E0000}"/>
    <cellStyle name="_Handset Design Forecast v10" xfId="61417" xr:uid="{00000000-0005-0000-0000-0000F70E0000}"/>
    <cellStyle name="_Head Count 2005-2011" xfId="61418" xr:uid="{00000000-0005-0000-0000-0000F80E0000}"/>
    <cellStyle name="_Head Count 2005-2011 2" xfId="61419" xr:uid="{00000000-0005-0000-0000-0000F90E0000}"/>
    <cellStyle name="_Head Count 2005-2011_1. El Salvador b v7" xfId="61420" xr:uid="{00000000-0005-0000-0000-0000FA0E0000}"/>
    <cellStyle name="_Head Count 2005-2011_Amnet Budget 2010" xfId="61421" xr:uid="{00000000-0005-0000-0000-0000FB0E0000}"/>
    <cellStyle name="_Head Count 2005-2011_AMNET ES P&amp;L 2009 y Budget 2010 b v4 (conferencia) #2" xfId="61422" xr:uid="{00000000-0005-0000-0000-0000FC0E0000}"/>
    <cellStyle name="_Head Count 2005-2011_Book1" xfId="61423" xr:uid="{00000000-0005-0000-0000-0000FD0E0000}"/>
    <cellStyle name="_Head Count 2005-2011_ES YTG December 09" xfId="61424" xr:uid="{00000000-0005-0000-0000-0000FE0E0000}"/>
    <cellStyle name="_Head Count 2005-2011_OPERATIONS Capex Tracking Oct09-SV061109-Env" xfId="61425" xr:uid="{00000000-0005-0000-0000-0000FF0E0000}"/>
    <cellStyle name="_Head Count 2005-2011_OPERATIONS Capex Tracking Oct09-SV061109-Env_HR" xfId="61426" xr:uid="{00000000-0005-0000-0000-0000000F0000}"/>
    <cellStyle name="_Heading" xfId="373" xr:uid="{00000000-0005-0000-0000-0000010F0000}"/>
    <cellStyle name="_Heading_bls roic" xfId="374" xr:uid="{00000000-0005-0000-0000-0000020F0000}"/>
    <cellStyle name="_Heading_Broadband Comps" xfId="375" xr:uid="{00000000-0005-0000-0000-0000030F0000}"/>
    <cellStyle name="_Heading_Q" xfId="376" xr:uid="{00000000-0005-0000-0000-0000040F0000}"/>
    <cellStyle name="_Heading_q - new guidance" xfId="377" xr:uid="{00000000-0005-0000-0000-0000050F0000}"/>
    <cellStyle name="_Heading_q - valuation" xfId="378" xr:uid="{00000000-0005-0000-0000-0000060F0000}"/>
    <cellStyle name="_Highlight" xfId="379" xr:uid="{00000000-0005-0000-0000-0000070F0000}"/>
    <cellStyle name="_history" xfId="380" xr:uid="{00000000-0005-0000-0000-0000080F0000}"/>
    <cellStyle name="_ICX Interconexion 11 Jan  06" xfId="61427" xr:uid="{00000000-0005-0000-0000-0000090F0000}"/>
    <cellStyle name="_indicadores_operacionales_abril" xfId="61428" xr:uid="{00000000-0005-0000-0000-00000A0F0000}"/>
    <cellStyle name="_Input_SI" xfId="381" xr:uid="{00000000-0005-0000-0000-00000B0F0000}"/>
    <cellStyle name="_Integrity Checks Actual AUGUST 06" xfId="382" xr:uid="{00000000-0005-0000-0000-00000C0F0000}"/>
    <cellStyle name="_Interconnect Balance Sheet Pack Jan V4" xfId="383" xr:uid="{00000000-0005-0000-0000-00000D0F0000}"/>
    <cellStyle name="_Interconnect Balance Sheet Pack July 081" xfId="384" xr:uid="{00000000-0005-0000-0000-00000E0F0000}"/>
    <cellStyle name="_JA schedules" xfId="385" xr:uid="{00000000-0005-0000-0000-00000F0F0000}"/>
    <cellStyle name="_Jan08 Consol Financials 140208 1045" xfId="386" xr:uid="{00000000-0005-0000-0000-0000100F0000}"/>
    <cellStyle name="_JMs area June version" xfId="387" xr:uid="{00000000-0005-0000-0000-0000110F0000}"/>
    <cellStyle name="_July Rolling Forecast Model v.5" xfId="388" xr:uid="{00000000-0005-0000-0000-0000120F0000}"/>
    <cellStyle name="_Known Leavers - support" xfId="389" xr:uid="{00000000-0005-0000-0000-0000130F0000}"/>
    <cellStyle name="_Libro11" xfId="61429" xr:uid="{00000000-0005-0000-0000-0000140F0000}"/>
    <cellStyle name="_Libro2" xfId="61430" xr:uid="{00000000-0005-0000-0000-0000150F0000}"/>
    <cellStyle name="_LTIP" xfId="390" xr:uid="{00000000-0005-0000-0000-0000160F0000}"/>
    <cellStyle name="_Malaysia(4GWM)-Dec" xfId="61431" xr:uid="{00000000-0005-0000-0000-0000170F0000}"/>
    <cellStyle name="_Malaysia(4GWM)-Dec (2)" xfId="61432" xr:uid="{00000000-0005-0000-0000-0000180F0000}"/>
    <cellStyle name="_Malaysia(4GWM)-Dec (2)_HR" xfId="61433" xr:uid="{00000000-0005-0000-0000-0000190F0000}"/>
    <cellStyle name="_Malaysia(4GWM)-Dec_HR" xfId="61434" xr:uid="{00000000-0005-0000-0000-00001A0F0000}"/>
    <cellStyle name="_Margin one pager Nov07" xfId="391" xr:uid="{00000000-0005-0000-0000-00001B0F0000}"/>
    <cellStyle name="_MCIT" xfId="61435" xr:uid="{00000000-0005-0000-0000-00001C0F0000}"/>
    <cellStyle name="_MDA Tables August 2006" xfId="61436" xr:uid="{00000000-0005-0000-0000-00001D0F0000}"/>
    <cellStyle name="_MDA Tables June 2006" xfId="61437" xr:uid="{00000000-0005-0000-0000-00001E0F0000}"/>
    <cellStyle name="_MDA Tables June 2006v5" xfId="61438" xr:uid="{00000000-0005-0000-0000-00001F0F0000}"/>
    <cellStyle name="_Menu Sheets" xfId="392" xr:uid="{00000000-0005-0000-0000-0000200F0000}"/>
    <cellStyle name="_Metrics" xfId="61439" xr:uid="{00000000-0005-0000-0000-0000210F0000}"/>
    <cellStyle name="_Metrics_1" xfId="61440" xr:uid="{00000000-0005-0000-0000-0000220F0000}"/>
    <cellStyle name="_Metrics_HR" xfId="61441" xr:uid="{00000000-0005-0000-0000-0000230F0000}"/>
    <cellStyle name="_MI Capex - Apr DRAFT v6" xfId="393" xr:uid="{00000000-0005-0000-0000-0000240F0000}"/>
    <cellStyle name="_Modelo final V17" xfId="61442" xr:uid="{00000000-0005-0000-0000-0000250F0000}"/>
    <cellStyle name="_Monthly accounts - template LONG TERM aim WD9" xfId="394" xr:uid="{00000000-0005-0000-0000-0000260F0000}"/>
    <cellStyle name="_Multiple" xfId="395" xr:uid="{00000000-0005-0000-0000-0000270F0000}"/>
    <cellStyle name="_Multiple_3G Models" xfId="396" xr:uid="{00000000-0005-0000-0000-0000280F0000}"/>
    <cellStyle name="_Multiple_bls roic" xfId="397" xr:uid="{00000000-0005-0000-0000-0000290F0000}"/>
    <cellStyle name="_Multiple_Book1" xfId="398" xr:uid="{00000000-0005-0000-0000-00002A0F0000}"/>
    <cellStyle name="_Multiple_Book1_3G Models" xfId="399" xr:uid="{00000000-0005-0000-0000-00002B0F0000}"/>
    <cellStyle name="_Multiple_Book1_Jazztel model 16DP3-Exhibits" xfId="400" xr:uid="{00000000-0005-0000-0000-00002C0F0000}"/>
    <cellStyle name="_Multiple_Book1_Jazztel model 16DP3-Exhibits_3G Models" xfId="401" xr:uid="{00000000-0005-0000-0000-00002D0F0000}"/>
    <cellStyle name="_Multiple_Book1_Jazztel model 16DP3-Exhibits_FT-6June2001" xfId="402" xr:uid="{00000000-0005-0000-0000-00002E0F0000}"/>
    <cellStyle name="_Multiple_Book1_Jazztel model 16DP3-Exhibits_FT-6June2001_1" xfId="403" xr:uid="{00000000-0005-0000-0000-00002F0F0000}"/>
    <cellStyle name="_Multiple_Book1_Jazztel model 16DP3-Exhibits_FT-6June2001_1_Telefonica Moviles" xfId="404" xr:uid="{00000000-0005-0000-0000-0000300F0000}"/>
    <cellStyle name="_Multiple_Book1_Jazztel model 18DP-exhibits" xfId="405" xr:uid="{00000000-0005-0000-0000-0000310F0000}"/>
    <cellStyle name="_Multiple_Book1_Jazztel model 18DP-exhibits_FT-6June2001" xfId="406" xr:uid="{00000000-0005-0000-0000-0000320F0000}"/>
    <cellStyle name="_Multiple_Book1_Jazztel model 18DP-exhibits_Orange-Mar01" xfId="407" xr:uid="{00000000-0005-0000-0000-0000330F0000}"/>
    <cellStyle name="_Multiple_Book1_Jazztel model 18DP-exhibits_Orange-May01" xfId="408" xr:uid="{00000000-0005-0000-0000-0000340F0000}"/>
    <cellStyle name="_Multiple_Book1_Jazztel model 18DP-exhibits_T_MOBIL2" xfId="409" xr:uid="{00000000-0005-0000-0000-0000350F0000}"/>
    <cellStyle name="_Multiple_Book1_Jazztel model 18DP-exhibits_T_MOBIL2_FT-6June2001" xfId="410" xr:uid="{00000000-0005-0000-0000-0000360F0000}"/>
    <cellStyle name="_Multiple_Book1_Jazztel model 18DP-exhibits_T_MOBIL2_FT-6June2001_1" xfId="411" xr:uid="{00000000-0005-0000-0000-0000370F0000}"/>
    <cellStyle name="_Multiple_Book1_Jazztel model 18DP-exhibits_T_MOBIL2_Orange-May01" xfId="412" xr:uid="{00000000-0005-0000-0000-0000380F0000}"/>
    <cellStyle name="_Multiple_Book1_Jazztel model 18DP-exhibits_T_MOBIL2_Telefonica Moviles" xfId="413" xr:uid="{00000000-0005-0000-0000-0000390F0000}"/>
    <cellStyle name="_Multiple_Book1_Jazztel model 18DP-exhibits_Telefonica Moviles" xfId="414" xr:uid="{00000000-0005-0000-0000-00003A0F0000}"/>
    <cellStyle name="_Multiple_Book1_Jazztel model 18DP-exhibits_TelenorInitiation-11Jan01" xfId="415" xr:uid="{00000000-0005-0000-0000-00003B0F0000}"/>
    <cellStyle name="_Multiple_Book1_Jazztel model 18DP-exhibits_TelenorWIPFeb01" xfId="416" xr:uid="{00000000-0005-0000-0000-00003C0F0000}"/>
    <cellStyle name="_Multiple_Book1_Jazztel model 18DP-exhibits_Telia-April01(new structure)" xfId="417" xr:uid="{00000000-0005-0000-0000-00003D0F0000}"/>
    <cellStyle name="_Multiple_Book1_Jazztel model 18DP-exhibits_Telia-April01(new structure)_FT-6June2001" xfId="418" xr:uid="{00000000-0005-0000-0000-00003E0F0000}"/>
    <cellStyle name="_Multiple_Book1_Jazztel model 18DP-exhibits_Telia-April01(new structure)_FT-6June2001_Telefonica Moviles" xfId="419" xr:uid="{00000000-0005-0000-0000-00003F0F0000}"/>
    <cellStyle name="_Multiple_Book1_Jazztel model 18DP-exhibits_Telia-April01(new structure)_Telefonica Moviles" xfId="420" xr:uid="{00000000-0005-0000-0000-0000400F0000}"/>
    <cellStyle name="_Multiple_Book1_Jazztel1" xfId="421" xr:uid="{00000000-0005-0000-0000-0000410F0000}"/>
    <cellStyle name="_Multiple_Book1_Orange-Mar01" xfId="422" xr:uid="{00000000-0005-0000-0000-0000420F0000}"/>
    <cellStyle name="_Multiple_Book1_Orange-Mar01_FT-6June2001" xfId="423" xr:uid="{00000000-0005-0000-0000-0000430F0000}"/>
    <cellStyle name="_Multiple_Book1_Orange-Mar01_Telefonica Moviles" xfId="424" xr:uid="{00000000-0005-0000-0000-0000440F0000}"/>
    <cellStyle name="_Multiple_Book1_Orange-Mar01_Telefonica Moviles_1" xfId="425" xr:uid="{00000000-0005-0000-0000-0000450F0000}"/>
    <cellStyle name="_Multiple_Book1_Orange-May01" xfId="426" xr:uid="{00000000-0005-0000-0000-0000460F0000}"/>
    <cellStyle name="_Multiple_Book1_Orange-May01_FT-6June2001" xfId="427" xr:uid="{00000000-0005-0000-0000-0000470F0000}"/>
    <cellStyle name="_Multiple_Book1_Orange-May01_FT-6June2001_Telefonica Moviles" xfId="428" xr:uid="{00000000-0005-0000-0000-0000480F0000}"/>
    <cellStyle name="_Multiple_Book1_Orange-May01_Telefonica Moviles" xfId="429" xr:uid="{00000000-0005-0000-0000-0000490F0000}"/>
    <cellStyle name="_Multiple_Book1_T_MOBIL2" xfId="430" xr:uid="{00000000-0005-0000-0000-00004A0F0000}"/>
    <cellStyle name="_Multiple_Book1_TelenorInitiation-11Jan01" xfId="431" xr:uid="{00000000-0005-0000-0000-00004B0F0000}"/>
    <cellStyle name="_Multiple_Book1_TelenorInitiation-11Jan01_FT-6June2001" xfId="432" xr:uid="{00000000-0005-0000-0000-00004C0F0000}"/>
    <cellStyle name="_Multiple_Book1_TelenorInitiation-11Jan01_Telefonica Moviles" xfId="433" xr:uid="{00000000-0005-0000-0000-00004D0F0000}"/>
    <cellStyle name="_Multiple_Book1_TelenorInitiation-11Jan01_Telefonica Moviles_1" xfId="434" xr:uid="{00000000-0005-0000-0000-00004E0F0000}"/>
    <cellStyle name="_Multiple_Book1_TelenorWIPFeb01" xfId="435" xr:uid="{00000000-0005-0000-0000-00004F0F0000}"/>
    <cellStyle name="_Multiple_Book1_TelenorWIPFeb01_FT-6June2001" xfId="436" xr:uid="{00000000-0005-0000-0000-0000500F0000}"/>
    <cellStyle name="_Multiple_Book1_TelenorWIPFeb01_Telefonica Moviles" xfId="437" xr:uid="{00000000-0005-0000-0000-0000510F0000}"/>
    <cellStyle name="_Multiple_Book1_TelenorWIPFeb01_Telefonica Moviles_1" xfId="438" xr:uid="{00000000-0005-0000-0000-0000520F0000}"/>
    <cellStyle name="_Multiple_Book1_Telia-April01(new structure)" xfId="439" xr:uid="{00000000-0005-0000-0000-0000530F0000}"/>
    <cellStyle name="_Multiple_Book11" xfId="440" xr:uid="{00000000-0005-0000-0000-0000540F0000}"/>
    <cellStyle name="_Multiple_Book11_3G Models" xfId="441" xr:uid="{00000000-0005-0000-0000-0000550F0000}"/>
    <cellStyle name="_Multiple_Book11_Jazztel model 16DP3-Exhibits" xfId="442" xr:uid="{00000000-0005-0000-0000-0000560F0000}"/>
    <cellStyle name="_Multiple_Book11_Jazztel model 16DP3-Exhibits_3G Models" xfId="443" xr:uid="{00000000-0005-0000-0000-0000570F0000}"/>
    <cellStyle name="_Multiple_Book11_Jazztel model 16DP3-Exhibits_FT-6June2001" xfId="444" xr:uid="{00000000-0005-0000-0000-0000580F0000}"/>
    <cellStyle name="_Multiple_Book11_Jazztel model 16DP3-Exhibits_FT-6June2001_1" xfId="445" xr:uid="{00000000-0005-0000-0000-0000590F0000}"/>
    <cellStyle name="_Multiple_Book11_Jazztel model 16DP3-Exhibits_FT-6June2001_1_Telefonica Moviles" xfId="446" xr:uid="{00000000-0005-0000-0000-00005A0F0000}"/>
    <cellStyle name="_Multiple_Book11_Jazztel model 18DP-exhibits" xfId="447" xr:uid="{00000000-0005-0000-0000-00005B0F0000}"/>
    <cellStyle name="_Multiple_Book11_Jazztel model 18DP-exhibits_FT-6June2001" xfId="448" xr:uid="{00000000-0005-0000-0000-00005C0F0000}"/>
    <cellStyle name="_Multiple_Book11_Jazztel model 18DP-exhibits_Orange-Mar01" xfId="449" xr:uid="{00000000-0005-0000-0000-00005D0F0000}"/>
    <cellStyle name="_Multiple_Book11_Jazztel model 18DP-exhibits_Orange-May01" xfId="450" xr:uid="{00000000-0005-0000-0000-00005E0F0000}"/>
    <cellStyle name="_Multiple_Book11_Jazztel model 18DP-exhibits_T_MOBIL2" xfId="451" xr:uid="{00000000-0005-0000-0000-00005F0F0000}"/>
    <cellStyle name="_Multiple_Book11_Jazztel model 18DP-exhibits_T_MOBIL2_FT-6June2001" xfId="452" xr:uid="{00000000-0005-0000-0000-0000600F0000}"/>
    <cellStyle name="_Multiple_Book11_Jazztel model 18DP-exhibits_T_MOBIL2_FT-6June2001_1" xfId="453" xr:uid="{00000000-0005-0000-0000-0000610F0000}"/>
    <cellStyle name="_Multiple_Book11_Jazztel model 18DP-exhibits_T_MOBIL2_Orange-May01" xfId="454" xr:uid="{00000000-0005-0000-0000-0000620F0000}"/>
    <cellStyle name="_Multiple_Book11_Jazztel model 18DP-exhibits_T_MOBIL2_Telefonica Moviles" xfId="455" xr:uid="{00000000-0005-0000-0000-0000630F0000}"/>
    <cellStyle name="_Multiple_Book11_Jazztel model 18DP-exhibits_Telefonica Moviles" xfId="456" xr:uid="{00000000-0005-0000-0000-0000640F0000}"/>
    <cellStyle name="_Multiple_Book11_Jazztel model 18DP-exhibits_TelenorInitiation-11Jan01" xfId="457" xr:uid="{00000000-0005-0000-0000-0000650F0000}"/>
    <cellStyle name="_Multiple_Book11_Jazztel model 18DP-exhibits_TelenorWIPFeb01" xfId="458" xr:uid="{00000000-0005-0000-0000-0000660F0000}"/>
    <cellStyle name="_Multiple_Book11_Jazztel model 18DP-exhibits_Telia-April01(new structure)" xfId="459" xr:uid="{00000000-0005-0000-0000-0000670F0000}"/>
    <cellStyle name="_Multiple_Book11_Jazztel model 18DP-exhibits_Telia-April01(new structure)_FT-6June2001" xfId="460" xr:uid="{00000000-0005-0000-0000-0000680F0000}"/>
    <cellStyle name="_Multiple_Book11_Jazztel model 18DP-exhibits_Telia-April01(new structure)_FT-6June2001_Telefonica Moviles" xfId="461" xr:uid="{00000000-0005-0000-0000-0000690F0000}"/>
    <cellStyle name="_Multiple_Book11_Jazztel model 18DP-exhibits_Telia-April01(new structure)_Telefonica Moviles" xfId="462" xr:uid="{00000000-0005-0000-0000-00006A0F0000}"/>
    <cellStyle name="_Multiple_Book11_Jazztel1" xfId="463" xr:uid="{00000000-0005-0000-0000-00006B0F0000}"/>
    <cellStyle name="_Multiple_Book11_Orange-Mar01" xfId="464" xr:uid="{00000000-0005-0000-0000-00006C0F0000}"/>
    <cellStyle name="_Multiple_Book11_Orange-Mar01_FT-6June2001" xfId="465" xr:uid="{00000000-0005-0000-0000-00006D0F0000}"/>
    <cellStyle name="_Multiple_Book11_Orange-Mar01_Telefonica Moviles" xfId="466" xr:uid="{00000000-0005-0000-0000-00006E0F0000}"/>
    <cellStyle name="_Multiple_Book11_Orange-Mar01_Telefonica Moviles_1" xfId="467" xr:uid="{00000000-0005-0000-0000-00006F0F0000}"/>
    <cellStyle name="_Multiple_Book11_Orange-May01" xfId="468" xr:uid="{00000000-0005-0000-0000-0000700F0000}"/>
    <cellStyle name="_Multiple_Book11_Orange-May01_FT-6June2001" xfId="469" xr:uid="{00000000-0005-0000-0000-0000710F0000}"/>
    <cellStyle name="_Multiple_Book11_Orange-May01_FT-6June2001_Telefonica Moviles" xfId="470" xr:uid="{00000000-0005-0000-0000-0000720F0000}"/>
    <cellStyle name="_Multiple_Book11_Orange-May01_Telefonica Moviles" xfId="471" xr:uid="{00000000-0005-0000-0000-0000730F0000}"/>
    <cellStyle name="_Multiple_Book11_T_MOBIL2" xfId="472" xr:uid="{00000000-0005-0000-0000-0000740F0000}"/>
    <cellStyle name="_Multiple_Book11_TelenorInitiation-11Jan01" xfId="473" xr:uid="{00000000-0005-0000-0000-0000750F0000}"/>
    <cellStyle name="_Multiple_Book11_TelenorInitiation-11Jan01_FT-6June2001" xfId="474" xr:uid="{00000000-0005-0000-0000-0000760F0000}"/>
    <cellStyle name="_Multiple_Book11_TelenorInitiation-11Jan01_Telefonica Moviles" xfId="475" xr:uid="{00000000-0005-0000-0000-0000770F0000}"/>
    <cellStyle name="_Multiple_Book11_TelenorInitiation-11Jan01_Telefonica Moviles_1" xfId="476" xr:uid="{00000000-0005-0000-0000-0000780F0000}"/>
    <cellStyle name="_Multiple_Book11_TelenorWIPFeb01" xfId="477" xr:uid="{00000000-0005-0000-0000-0000790F0000}"/>
    <cellStyle name="_Multiple_Book11_TelenorWIPFeb01_FT-6June2001" xfId="478" xr:uid="{00000000-0005-0000-0000-00007A0F0000}"/>
    <cellStyle name="_Multiple_Book11_TelenorWIPFeb01_Telefonica Moviles" xfId="479" xr:uid="{00000000-0005-0000-0000-00007B0F0000}"/>
    <cellStyle name="_Multiple_Book11_TelenorWIPFeb01_Telefonica Moviles_1" xfId="480" xr:uid="{00000000-0005-0000-0000-00007C0F0000}"/>
    <cellStyle name="_Multiple_Book11_Telia-April01(new structure)" xfId="481" xr:uid="{00000000-0005-0000-0000-00007D0F0000}"/>
    <cellStyle name="_Multiple_Book12" xfId="482" xr:uid="{00000000-0005-0000-0000-00007E0F0000}"/>
    <cellStyle name="_Multiple_Book12_3G Models" xfId="483" xr:uid="{00000000-0005-0000-0000-00007F0F0000}"/>
    <cellStyle name="_Multiple_Book12_Jazztel model 16DP3-Exhibits" xfId="484" xr:uid="{00000000-0005-0000-0000-0000800F0000}"/>
    <cellStyle name="_Multiple_Book12_Jazztel model 16DP3-Exhibits_3G Models" xfId="485" xr:uid="{00000000-0005-0000-0000-0000810F0000}"/>
    <cellStyle name="_Multiple_Book12_Jazztel model 16DP3-Exhibits_FT-6June2001" xfId="486" xr:uid="{00000000-0005-0000-0000-0000820F0000}"/>
    <cellStyle name="_Multiple_Book12_Jazztel model 16DP3-Exhibits_FT-6June2001_1" xfId="487" xr:uid="{00000000-0005-0000-0000-0000830F0000}"/>
    <cellStyle name="_Multiple_Book12_Jazztel model 16DP3-Exhibits_FT-6June2001_1_Telefonica Moviles" xfId="488" xr:uid="{00000000-0005-0000-0000-0000840F0000}"/>
    <cellStyle name="_Multiple_Book12_Jazztel model 18DP-exhibits" xfId="489" xr:uid="{00000000-0005-0000-0000-0000850F0000}"/>
    <cellStyle name="_Multiple_Book12_Jazztel model 18DP-exhibits_FT-6June2001" xfId="490" xr:uid="{00000000-0005-0000-0000-0000860F0000}"/>
    <cellStyle name="_Multiple_Book12_Jazztel model 18DP-exhibits_Orange-Mar01" xfId="491" xr:uid="{00000000-0005-0000-0000-0000870F0000}"/>
    <cellStyle name="_Multiple_Book12_Jazztel model 18DP-exhibits_Orange-May01" xfId="492" xr:uid="{00000000-0005-0000-0000-0000880F0000}"/>
    <cellStyle name="_Multiple_Book12_Jazztel model 18DP-exhibits_T_MOBIL2" xfId="493" xr:uid="{00000000-0005-0000-0000-0000890F0000}"/>
    <cellStyle name="_Multiple_Book12_Jazztel model 18DP-exhibits_T_MOBIL2_FT-6June2001" xfId="494" xr:uid="{00000000-0005-0000-0000-00008A0F0000}"/>
    <cellStyle name="_Multiple_Book12_Jazztel model 18DP-exhibits_T_MOBIL2_FT-6June2001_1" xfId="495" xr:uid="{00000000-0005-0000-0000-00008B0F0000}"/>
    <cellStyle name="_Multiple_Book12_Jazztel model 18DP-exhibits_T_MOBIL2_Orange-May01" xfId="496" xr:uid="{00000000-0005-0000-0000-00008C0F0000}"/>
    <cellStyle name="_Multiple_Book12_Jazztel model 18DP-exhibits_T_MOBIL2_Telefonica Moviles" xfId="497" xr:uid="{00000000-0005-0000-0000-00008D0F0000}"/>
    <cellStyle name="_Multiple_Book12_Jazztel model 18DP-exhibits_Telefonica Moviles" xfId="498" xr:uid="{00000000-0005-0000-0000-00008E0F0000}"/>
    <cellStyle name="_Multiple_Book12_Jazztel model 18DP-exhibits_TelenorInitiation-11Jan01" xfId="499" xr:uid="{00000000-0005-0000-0000-00008F0F0000}"/>
    <cellStyle name="_Multiple_Book12_Jazztel model 18DP-exhibits_TelenorWIPFeb01" xfId="500" xr:uid="{00000000-0005-0000-0000-0000900F0000}"/>
    <cellStyle name="_Multiple_Book12_Jazztel model 18DP-exhibits_Telia-April01(new structure)" xfId="501" xr:uid="{00000000-0005-0000-0000-0000910F0000}"/>
    <cellStyle name="_Multiple_Book12_Jazztel model 18DP-exhibits_Telia-April01(new structure)_FT-6June2001" xfId="502" xr:uid="{00000000-0005-0000-0000-0000920F0000}"/>
    <cellStyle name="_Multiple_Book12_Jazztel model 18DP-exhibits_Telia-April01(new structure)_FT-6June2001_Telefonica Moviles" xfId="503" xr:uid="{00000000-0005-0000-0000-0000930F0000}"/>
    <cellStyle name="_Multiple_Book12_Jazztel model 18DP-exhibits_Telia-April01(new structure)_Telefonica Moviles" xfId="504" xr:uid="{00000000-0005-0000-0000-0000940F0000}"/>
    <cellStyle name="_Multiple_Book12_Jazztel1" xfId="505" xr:uid="{00000000-0005-0000-0000-0000950F0000}"/>
    <cellStyle name="_Multiple_Book12_Orange-Mar01" xfId="506" xr:uid="{00000000-0005-0000-0000-0000960F0000}"/>
    <cellStyle name="_Multiple_Book12_Orange-Mar01_FT-6June2001" xfId="507" xr:uid="{00000000-0005-0000-0000-0000970F0000}"/>
    <cellStyle name="_Multiple_Book12_Orange-Mar01_Telefonica Moviles" xfId="508" xr:uid="{00000000-0005-0000-0000-0000980F0000}"/>
    <cellStyle name="_Multiple_Book12_Orange-Mar01_Telefonica Moviles_1" xfId="509" xr:uid="{00000000-0005-0000-0000-0000990F0000}"/>
    <cellStyle name="_Multiple_Book12_Orange-May01" xfId="510" xr:uid="{00000000-0005-0000-0000-00009A0F0000}"/>
    <cellStyle name="_Multiple_Book12_Orange-May01_FT-6June2001" xfId="511" xr:uid="{00000000-0005-0000-0000-00009B0F0000}"/>
    <cellStyle name="_Multiple_Book12_Orange-May01_FT-6June2001_Telefonica Moviles" xfId="512" xr:uid="{00000000-0005-0000-0000-00009C0F0000}"/>
    <cellStyle name="_Multiple_Book12_Orange-May01_Telefonica Moviles" xfId="513" xr:uid="{00000000-0005-0000-0000-00009D0F0000}"/>
    <cellStyle name="_Multiple_Book12_T_MOBIL2" xfId="514" xr:uid="{00000000-0005-0000-0000-00009E0F0000}"/>
    <cellStyle name="_Multiple_Book12_TelenorInitiation-11Jan01" xfId="515" xr:uid="{00000000-0005-0000-0000-00009F0F0000}"/>
    <cellStyle name="_Multiple_Book12_TelenorInitiation-11Jan01_FT-6June2001" xfId="516" xr:uid="{00000000-0005-0000-0000-0000A00F0000}"/>
    <cellStyle name="_Multiple_Book12_TelenorInitiation-11Jan01_Telefonica Moviles" xfId="517" xr:uid="{00000000-0005-0000-0000-0000A10F0000}"/>
    <cellStyle name="_Multiple_Book12_TelenorInitiation-11Jan01_Telefonica Moviles_1" xfId="518" xr:uid="{00000000-0005-0000-0000-0000A20F0000}"/>
    <cellStyle name="_Multiple_Book12_TelenorWIPFeb01" xfId="519" xr:uid="{00000000-0005-0000-0000-0000A30F0000}"/>
    <cellStyle name="_Multiple_Book12_TelenorWIPFeb01_FT-6June2001" xfId="520" xr:uid="{00000000-0005-0000-0000-0000A40F0000}"/>
    <cellStyle name="_Multiple_Book12_TelenorWIPFeb01_Telefonica Moviles" xfId="521" xr:uid="{00000000-0005-0000-0000-0000A50F0000}"/>
    <cellStyle name="_Multiple_Book12_TelenorWIPFeb01_Telefonica Moviles_1" xfId="522" xr:uid="{00000000-0005-0000-0000-0000A60F0000}"/>
    <cellStyle name="_Multiple_Book12_Telia-April01(new structure)" xfId="523" xr:uid="{00000000-0005-0000-0000-0000A70F0000}"/>
    <cellStyle name="_Multiple_DCF Summary pages" xfId="524" xr:uid="{00000000-0005-0000-0000-0000A80F0000}"/>
    <cellStyle name="_Multiple_DCF Summary pages_3G Models" xfId="525" xr:uid="{00000000-0005-0000-0000-0000A90F0000}"/>
    <cellStyle name="_Multiple_DCF Summary pages_Jazztel model 16DP3-Exhibits" xfId="526" xr:uid="{00000000-0005-0000-0000-0000AA0F0000}"/>
    <cellStyle name="_Multiple_DCF Summary pages_Jazztel model 16DP3-Exhibits_3G Models" xfId="527" xr:uid="{00000000-0005-0000-0000-0000AB0F0000}"/>
    <cellStyle name="_Multiple_DCF Summary pages_Jazztel model 16DP3-Exhibits_FT-6June2001" xfId="528" xr:uid="{00000000-0005-0000-0000-0000AC0F0000}"/>
    <cellStyle name="_Multiple_DCF Summary pages_Jazztel model 16DP3-Exhibits_FT-6June2001_1" xfId="529" xr:uid="{00000000-0005-0000-0000-0000AD0F0000}"/>
    <cellStyle name="_Multiple_DCF Summary pages_Jazztel model 16DP3-Exhibits_FT-6June2001_1_Telefonica Moviles" xfId="530" xr:uid="{00000000-0005-0000-0000-0000AE0F0000}"/>
    <cellStyle name="_Multiple_DCF Summary pages_Jazztel model 18DP-exhibits" xfId="531" xr:uid="{00000000-0005-0000-0000-0000AF0F0000}"/>
    <cellStyle name="_Multiple_DCF Summary pages_Jazztel model 18DP-exhibits_FT-6June2001" xfId="532" xr:uid="{00000000-0005-0000-0000-0000B00F0000}"/>
    <cellStyle name="_Multiple_DCF Summary pages_Jazztel model 18DP-exhibits_Orange-Mar01" xfId="533" xr:uid="{00000000-0005-0000-0000-0000B10F0000}"/>
    <cellStyle name="_Multiple_DCF Summary pages_Jazztel model 18DP-exhibits_Orange-May01" xfId="534" xr:uid="{00000000-0005-0000-0000-0000B20F0000}"/>
    <cellStyle name="_Multiple_DCF Summary pages_Jazztel model 18DP-exhibits_T_MOBIL2" xfId="535" xr:uid="{00000000-0005-0000-0000-0000B30F0000}"/>
    <cellStyle name="_Multiple_DCF Summary pages_Jazztel model 18DP-exhibits_T_MOBIL2_FT-6June2001" xfId="536" xr:uid="{00000000-0005-0000-0000-0000B40F0000}"/>
    <cellStyle name="_Multiple_DCF Summary pages_Jazztel model 18DP-exhibits_T_MOBIL2_FT-6June2001_1" xfId="537" xr:uid="{00000000-0005-0000-0000-0000B50F0000}"/>
    <cellStyle name="_Multiple_DCF Summary pages_Jazztel model 18DP-exhibits_T_MOBIL2_Orange-May01" xfId="538" xr:uid="{00000000-0005-0000-0000-0000B60F0000}"/>
    <cellStyle name="_Multiple_DCF Summary pages_Jazztel model 18DP-exhibits_T_MOBIL2_Telefonica Moviles" xfId="539" xr:uid="{00000000-0005-0000-0000-0000B70F0000}"/>
    <cellStyle name="_Multiple_DCF Summary pages_Jazztel model 18DP-exhibits_Telefonica Moviles" xfId="540" xr:uid="{00000000-0005-0000-0000-0000B80F0000}"/>
    <cellStyle name="_Multiple_DCF Summary pages_Jazztel model 18DP-exhibits_TelenorInitiation-11Jan01" xfId="541" xr:uid="{00000000-0005-0000-0000-0000B90F0000}"/>
    <cellStyle name="_Multiple_DCF Summary pages_Jazztel model 18DP-exhibits_TelenorWIPFeb01" xfId="542" xr:uid="{00000000-0005-0000-0000-0000BA0F0000}"/>
    <cellStyle name="_Multiple_DCF Summary pages_Jazztel model 18DP-exhibits_Telia-April01(new structure)" xfId="543" xr:uid="{00000000-0005-0000-0000-0000BB0F0000}"/>
    <cellStyle name="_Multiple_DCF Summary pages_Jazztel model 18DP-exhibits_Telia-April01(new structure)_FT-6June2001" xfId="544" xr:uid="{00000000-0005-0000-0000-0000BC0F0000}"/>
    <cellStyle name="_Multiple_DCF Summary pages_Jazztel model 18DP-exhibits_Telia-April01(new structure)_FT-6June2001_Telefonica Moviles" xfId="545" xr:uid="{00000000-0005-0000-0000-0000BD0F0000}"/>
    <cellStyle name="_Multiple_DCF Summary pages_Jazztel model 18DP-exhibits_Telia-April01(new structure)_Telefonica Moviles" xfId="546" xr:uid="{00000000-0005-0000-0000-0000BE0F0000}"/>
    <cellStyle name="_Multiple_DCF Summary pages_Jazztel1" xfId="547" xr:uid="{00000000-0005-0000-0000-0000BF0F0000}"/>
    <cellStyle name="_Multiple_DCF Summary pages_Orange-Mar01" xfId="548" xr:uid="{00000000-0005-0000-0000-0000C00F0000}"/>
    <cellStyle name="_Multiple_DCF Summary pages_Orange-Mar01_FT-6June2001" xfId="549" xr:uid="{00000000-0005-0000-0000-0000C10F0000}"/>
    <cellStyle name="_Multiple_DCF Summary pages_Orange-Mar01_Telefonica Moviles" xfId="550" xr:uid="{00000000-0005-0000-0000-0000C20F0000}"/>
    <cellStyle name="_Multiple_DCF Summary pages_Orange-Mar01_Telefonica Moviles_1" xfId="551" xr:uid="{00000000-0005-0000-0000-0000C30F0000}"/>
    <cellStyle name="_Multiple_DCF Summary pages_Orange-May01" xfId="552" xr:uid="{00000000-0005-0000-0000-0000C40F0000}"/>
    <cellStyle name="_Multiple_DCF Summary pages_Orange-May01_FT-6June2001" xfId="553" xr:uid="{00000000-0005-0000-0000-0000C50F0000}"/>
    <cellStyle name="_Multiple_DCF Summary pages_Orange-May01_FT-6June2001_Telefonica Moviles" xfId="554" xr:uid="{00000000-0005-0000-0000-0000C60F0000}"/>
    <cellStyle name="_Multiple_DCF Summary pages_Orange-May01_Telefonica Moviles" xfId="555" xr:uid="{00000000-0005-0000-0000-0000C70F0000}"/>
    <cellStyle name="_Multiple_DCF Summary pages_T_MOBIL2" xfId="556" xr:uid="{00000000-0005-0000-0000-0000C80F0000}"/>
    <cellStyle name="_Multiple_DCF Summary pages_TelenorInitiation-11Jan01" xfId="557" xr:uid="{00000000-0005-0000-0000-0000C90F0000}"/>
    <cellStyle name="_Multiple_DCF Summary pages_TelenorInitiation-11Jan01_FT-6June2001" xfId="558" xr:uid="{00000000-0005-0000-0000-0000CA0F0000}"/>
    <cellStyle name="_Multiple_DCF Summary pages_TelenorInitiation-11Jan01_Telefonica Moviles" xfId="559" xr:uid="{00000000-0005-0000-0000-0000CB0F0000}"/>
    <cellStyle name="_Multiple_DCF Summary pages_TelenorInitiation-11Jan01_Telefonica Moviles_1" xfId="560" xr:uid="{00000000-0005-0000-0000-0000CC0F0000}"/>
    <cellStyle name="_Multiple_DCF Summary pages_TelenorWIPFeb01" xfId="561" xr:uid="{00000000-0005-0000-0000-0000CD0F0000}"/>
    <cellStyle name="_Multiple_DCF Summary pages_TelenorWIPFeb01_FT-6June2001" xfId="562" xr:uid="{00000000-0005-0000-0000-0000CE0F0000}"/>
    <cellStyle name="_Multiple_DCF Summary pages_TelenorWIPFeb01_Telefonica Moviles" xfId="563" xr:uid="{00000000-0005-0000-0000-0000CF0F0000}"/>
    <cellStyle name="_Multiple_DCF Summary pages_TelenorWIPFeb01_Telefonica Moviles_1" xfId="564" xr:uid="{00000000-0005-0000-0000-0000D00F0000}"/>
    <cellStyle name="_Multiple_DCF Summary pages_Telia-April01(new structure)" xfId="565" xr:uid="{00000000-0005-0000-0000-0000D10F0000}"/>
    <cellStyle name="_Multiple_FT-6June2001" xfId="566" xr:uid="{00000000-0005-0000-0000-0000D20F0000}"/>
    <cellStyle name="_Multiple_Jazztel model 15-exhibits" xfId="567" xr:uid="{00000000-0005-0000-0000-0000D30F0000}"/>
    <cellStyle name="_Multiple_Jazztel model 15-exhibits bis" xfId="568" xr:uid="{00000000-0005-0000-0000-0000D40F0000}"/>
    <cellStyle name="_Multiple_Jazztel model 15-exhibits bis_3G Models" xfId="569" xr:uid="{00000000-0005-0000-0000-0000D50F0000}"/>
    <cellStyle name="_Multiple_Jazztel model 15-exhibits bis_FT-6June2001" xfId="570" xr:uid="{00000000-0005-0000-0000-0000D60F0000}"/>
    <cellStyle name="_Multiple_Jazztel model 15-exhibits bis_FT-6June2001_1" xfId="571" xr:uid="{00000000-0005-0000-0000-0000D70F0000}"/>
    <cellStyle name="_Multiple_Jazztel model 15-exhibits bis_FT-6June2001_1_Telefonica Moviles" xfId="572" xr:uid="{00000000-0005-0000-0000-0000D80F0000}"/>
    <cellStyle name="_Multiple_Jazztel model 15-exhibits_3G Models" xfId="573" xr:uid="{00000000-0005-0000-0000-0000D90F0000}"/>
    <cellStyle name="_Multiple_Jazztel model 15-exhibits_Jazztel model 16DP3-Exhibits" xfId="574" xr:uid="{00000000-0005-0000-0000-0000DA0F0000}"/>
    <cellStyle name="_Multiple_Jazztel model 15-exhibits_Jazztel model 16DP3-Exhibits_3G Models" xfId="575" xr:uid="{00000000-0005-0000-0000-0000DB0F0000}"/>
    <cellStyle name="_Multiple_Jazztel model 15-exhibits_Jazztel model 16DP3-Exhibits_FT-6June2001" xfId="576" xr:uid="{00000000-0005-0000-0000-0000DC0F0000}"/>
    <cellStyle name="_Multiple_Jazztel model 15-exhibits_Jazztel model 16DP3-Exhibits_FT-6June2001_1" xfId="577" xr:uid="{00000000-0005-0000-0000-0000DD0F0000}"/>
    <cellStyle name="_Multiple_Jazztel model 15-exhibits_Jazztel model 16DP3-Exhibits_FT-6June2001_1_Telefonica Moviles" xfId="578" xr:uid="{00000000-0005-0000-0000-0000DE0F0000}"/>
    <cellStyle name="_Multiple_Jazztel model 15-exhibits_Jazztel model 18DP-exhibits" xfId="579" xr:uid="{00000000-0005-0000-0000-0000DF0F0000}"/>
    <cellStyle name="_Multiple_Jazztel model 15-exhibits_Jazztel model 18DP-exhibits_FT-6June2001" xfId="580" xr:uid="{00000000-0005-0000-0000-0000E00F0000}"/>
    <cellStyle name="_Multiple_Jazztel model 15-exhibits_Jazztel model 18DP-exhibits_Orange-Mar01" xfId="581" xr:uid="{00000000-0005-0000-0000-0000E10F0000}"/>
    <cellStyle name="_Multiple_Jazztel model 15-exhibits_Jazztel model 18DP-exhibits_Orange-May01" xfId="582" xr:uid="{00000000-0005-0000-0000-0000E20F0000}"/>
    <cellStyle name="_Multiple_Jazztel model 15-exhibits_Jazztel model 18DP-exhibits_T_MOBIL2" xfId="583" xr:uid="{00000000-0005-0000-0000-0000E30F0000}"/>
    <cellStyle name="_Multiple_Jazztel model 15-exhibits_Jazztel model 18DP-exhibits_T_MOBIL2_FT-6June2001" xfId="584" xr:uid="{00000000-0005-0000-0000-0000E40F0000}"/>
    <cellStyle name="_Multiple_Jazztel model 15-exhibits_Jazztel model 18DP-exhibits_T_MOBIL2_FT-6June2001_1" xfId="585" xr:uid="{00000000-0005-0000-0000-0000E50F0000}"/>
    <cellStyle name="_Multiple_Jazztel model 15-exhibits_Jazztel model 18DP-exhibits_T_MOBIL2_Orange-May01" xfId="586" xr:uid="{00000000-0005-0000-0000-0000E60F0000}"/>
    <cellStyle name="_Multiple_Jazztel model 15-exhibits_Jazztel model 18DP-exhibits_T_MOBIL2_Telefonica Moviles" xfId="587" xr:uid="{00000000-0005-0000-0000-0000E70F0000}"/>
    <cellStyle name="_Multiple_Jazztel model 15-exhibits_Jazztel model 18DP-exhibits_Telefonica Moviles" xfId="588" xr:uid="{00000000-0005-0000-0000-0000E80F0000}"/>
    <cellStyle name="_Multiple_Jazztel model 15-exhibits_Jazztel model 18DP-exhibits_TelenorInitiation-11Jan01" xfId="589" xr:uid="{00000000-0005-0000-0000-0000E90F0000}"/>
    <cellStyle name="_Multiple_Jazztel model 15-exhibits_Jazztel model 18DP-exhibits_TelenorWIPFeb01" xfId="590" xr:uid="{00000000-0005-0000-0000-0000EA0F0000}"/>
    <cellStyle name="_Multiple_Jazztel model 15-exhibits_Jazztel model 18DP-exhibits_Telia-April01(new structure)" xfId="591" xr:uid="{00000000-0005-0000-0000-0000EB0F0000}"/>
    <cellStyle name="_Multiple_Jazztel model 15-exhibits_Jazztel model 18DP-exhibits_Telia-April01(new structure)_FT-6June2001" xfId="592" xr:uid="{00000000-0005-0000-0000-0000EC0F0000}"/>
    <cellStyle name="_Multiple_Jazztel model 15-exhibits_Jazztel model 18DP-exhibits_Telia-April01(new structure)_FT-6June2001_Telefonica Moviles" xfId="593" xr:uid="{00000000-0005-0000-0000-0000ED0F0000}"/>
    <cellStyle name="_Multiple_Jazztel model 15-exhibits_Jazztel model 18DP-exhibits_Telia-April01(new structure)_Telefonica Moviles" xfId="594" xr:uid="{00000000-0005-0000-0000-0000EE0F0000}"/>
    <cellStyle name="_Multiple_Jazztel model 15-exhibits_Jazztel1" xfId="595" xr:uid="{00000000-0005-0000-0000-0000EF0F0000}"/>
    <cellStyle name="_Multiple_Jazztel model 15-exhibits_Orange-Mar01" xfId="596" xr:uid="{00000000-0005-0000-0000-0000F00F0000}"/>
    <cellStyle name="_Multiple_Jazztel model 15-exhibits_Orange-Mar01_FT-6June2001" xfId="597" xr:uid="{00000000-0005-0000-0000-0000F10F0000}"/>
    <cellStyle name="_Multiple_Jazztel model 15-exhibits_Orange-Mar01_Telefonica Moviles" xfId="598" xr:uid="{00000000-0005-0000-0000-0000F20F0000}"/>
    <cellStyle name="_Multiple_Jazztel model 15-exhibits_Orange-Mar01_Telefonica Moviles_1" xfId="599" xr:uid="{00000000-0005-0000-0000-0000F30F0000}"/>
    <cellStyle name="_Multiple_Jazztel model 15-exhibits_Orange-May01" xfId="600" xr:uid="{00000000-0005-0000-0000-0000F40F0000}"/>
    <cellStyle name="_Multiple_Jazztel model 15-exhibits_Orange-May01_FT-6June2001" xfId="601" xr:uid="{00000000-0005-0000-0000-0000F50F0000}"/>
    <cellStyle name="_Multiple_Jazztel model 15-exhibits_Orange-May01_FT-6June2001_Telefonica Moviles" xfId="602" xr:uid="{00000000-0005-0000-0000-0000F60F0000}"/>
    <cellStyle name="_Multiple_Jazztel model 15-exhibits_Orange-May01_Telefonica Moviles" xfId="603" xr:uid="{00000000-0005-0000-0000-0000F70F0000}"/>
    <cellStyle name="_Multiple_Jazztel model 15-exhibits_T_MOBIL2" xfId="604" xr:uid="{00000000-0005-0000-0000-0000F80F0000}"/>
    <cellStyle name="_Multiple_Jazztel model 15-exhibits_TelenorInitiation-11Jan01" xfId="605" xr:uid="{00000000-0005-0000-0000-0000F90F0000}"/>
    <cellStyle name="_Multiple_Jazztel model 15-exhibits_TelenorInitiation-11Jan01_FT-6June2001" xfId="606" xr:uid="{00000000-0005-0000-0000-0000FA0F0000}"/>
    <cellStyle name="_Multiple_Jazztel model 15-exhibits_TelenorInitiation-11Jan01_Telefonica Moviles" xfId="607" xr:uid="{00000000-0005-0000-0000-0000FB0F0000}"/>
    <cellStyle name="_Multiple_Jazztel model 15-exhibits_TelenorInitiation-11Jan01_Telefonica Moviles_1" xfId="608" xr:uid="{00000000-0005-0000-0000-0000FC0F0000}"/>
    <cellStyle name="_Multiple_Jazztel model 15-exhibits_TelenorWIPFeb01" xfId="609" xr:uid="{00000000-0005-0000-0000-0000FD0F0000}"/>
    <cellStyle name="_Multiple_Jazztel model 15-exhibits_TelenorWIPFeb01_FT-6June2001" xfId="610" xr:uid="{00000000-0005-0000-0000-0000FE0F0000}"/>
    <cellStyle name="_Multiple_Jazztel model 15-exhibits_TelenorWIPFeb01_Telefonica Moviles" xfId="611" xr:uid="{00000000-0005-0000-0000-0000FF0F0000}"/>
    <cellStyle name="_Multiple_Jazztel model 15-exhibits_TelenorWIPFeb01_Telefonica Moviles_1" xfId="612" xr:uid="{00000000-0005-0000-0000-000000100000}"/>
    <cellStyle name="_Multiple_Jazztel model 15-exhibits_Telia-April01(new structure)" xfId="613" xr:uid="{00000000-0005-0000-0000-000001100000}"/>
    <cellStyle name="_Multiple_Jazztel model 15-exhibits-Friso2" xfId="614" xr:uid="{00000000-0005-0000-0000-000002100000}"/>
    <cellStyle name="_Multiple_Jazztel model 15-exhibits-Friso2_3G Models" xfId="615" xr:uid="{00000000-0005-0000-0000-000003100000}"/>
    <cellStyle name="_Multiple_Jazztel model 15-exhibits-Friso2_Jazztel model 16DP3-Exhibits" xfId="616" xr:uid="{00000000-0005-0000-0000-000004100000}"/>
    <cellStyle name="_Multiple_Jazztel model 15-exhibits-Friso2_Jazztel model 16DP3-Exhibits_3G Models" xfId="617" xr:uid="{00000000-0005-0000-0000-000005100000}"/>
    <cellStyle name="_Multiple_Jazztel model 15-exhibits-Friso2_Jazztel model 16DP3-Exhibits_FT-6June2001" xfId="618" xr:uid="{00000000-0005-0000-0000-000006100000}"/>
    <cellStyle name="_Multiple_Jazztel model 15-exhibits-Friso2_Jazztel model 16DP3-Exhibits_FT-6June2001_1" xfId="619" xr:uid="{00000000-0005-0000-0000-000007100000}"/>
    <cellStyle name="_Multiple_Jazztel model 15-exhibits-Friso2_Jazztel model 16DP3-Exhibits_FT-6June2001_1_Telefonica Moviles" xfId="620" xr:uid="{00000000-0005-0000-0000-000008100000}"/>
    <cellStyle name="_Multiple_Jazztel model 15-exhibits-Friso2_Jazztel model 18DP-exhibits" xfId="621" xr:uid="{00000000-0005-0000-0000-000009100000}"/>
    <cellStyle name="_Multiple_Jazztel model 15-exhibits-Friso2_Jazztel model 18DP-exhibits_FT-6June2001" xfId="622" xr:uid="{00000000-0005-0000-0000-00000A100000}"/>
    <cellStyle name="_Multiple_Jazztel model 15-exhibits-Friso2_Jazztel model 18DP-exhibits_Orange-Mar01" xfId="623" xr:uid="{00000000-0005-0000-0000-00000B100000}"/>
    <cellStyle name="_Multiple_Jazztel model 15-exhibits-Friso2_Jazztel model 18DP-exhibits_Orange-May01" xfId="624" xr:uid="{00000000-0005-0000-0000-00000C100000}"/>
    <cellStyle name="_Multiple_Jazztel model 15-exhibits-Friso2_Jazztel model 18DP-exhibits_T_MOBIL2" xfId="625" xr:uid="{00000000-0005-0000-0000-00000D100000}"/>
    <cellStyle name="_Multiple_Jazztel model 15-exhibits-Friso2_Jazztel model 18DP-exhibits_T_MOBIL2_FT-6June2001" xfId="626" xr:uid="{00000000-0005-0000-0000-00000E100000}"/>
    <cellStyle name="_Multiple_Jazztel model 15-exhibits-Friso2_Jazztel model 18DP-exhibits_T_MOBIL2_FT-6June2001_1" xfId="627" xr:uid="{00000000-0005-0000-0000-00000F100000}"/>
    <cellStyle name="_Multiple_Jazztel model 15-exhibits-Friso2_Jazztel model 18DP-exhibits_T_MOBIL2_Orange-May01" xfId="628" xr:uid="{00000000-0005-0000-0000-000010100000}"/>
    <cellStyle name="_Multiple_Jazztel model 15-exhibits-Friso2_Jazztel model 18DP-exhibits_T_MOBIL2_Telefonica Moviles" xfId="629" xr:uid="{00000000-0005-0000-0000-000011100000}"/>
    <cellStyle name="_Multiple_Jazztel model 15-exhibits-Friso2_Jazztel model 18DP-exhibits_Telefonica Moviles" xfId="630" xr:uid="{00000000-0005-0000-0000-000012100000}"/>
    <cellStyle name="_Multiple_Jazztel model 15-exhibits-Friso2_Jazztel model 18DP-exhibits_TelenorInitiation-11Jan01" xfId="631" xr:uid="{00000000-0005-0000-0000-000013100000}"/>
    <cellStyle name="_Multiple_Jazztel model 15-exhibits-Friso2_Jazztel model 18DP-exhibits_TelenorWIPFeb01" xfId="632" xr:uid="{00000000-0005-0000-0000-000014100000}"/>
    <cellStyle name="_Multiple_Jazztel model 15-exhibits-Friso2_Jazztel model 18DP-exhibits_Telia-April01(new structure)" xfId="633" xr:uid="{00000000-0005-0000-0000-000015100000}"/>
    <cellStyle name="_Multiple_Jazztel model 15-exhibits-Friso2_Jazztel model 18DP-exhibits_Telia-April01(new structure)_FT-6June2001" xfId="634" xr:uid="{00000000-0005-0000-0000-000016100000}"/>
    <cellStyle name="_Multiple_Jazztel model 15-exhibits-Friso2_Jazztel model 18DP-exhibits_Telia-April01(new structure)_FT-6June2001_Telefonica Moviles" xfId="635" xr:uid="{00000000-0005-0000-0000-000017100000}"/>
    <cellStyle name="_Multiple_Jazztel model 15-exhibits-Friso2_Jazztel model 18DP-exhibits_Telia-April01(new structure)_Telefonica Moviles" xfId="636" xr:uid="{00000000-0005-0000-0000-000018100000}"/>
    <cellStyle name="_Multiple_Jazztel model 15-exhibits-Friso2_Jazztel1" xfId="637" xr:uid="{00000000-0005-0000-0000-000019100000}"/>
    <cellStyle name="_Multiple_Jazztel model 15-exhibits-Friso2_Orange-Mar01" xfId="638" xr:uid="{00000000-0005-0000-0000-00001A100000}"/>
    <cellStyle name="_Multiple_Jazztel model 15-exhibits-Friso2_Orange-Mar01_FT-6June2001" xfId="639" xr:uid="{00000000-0005-0000-0000-00001B100000}"/>
    <cellStyle name="_Multiple_Jazztel model 15-exhibits-Friso2_Orange-Mar01_Telefonica Moviles" xfId="640" xr:uid="{00000000-0005-0000-0000-00001C100000}"/>
    <cellStyle name="_Multiple_Jazztel model 15-exhibits-Friso2_Orange-Mar01_Telefonica Moviles_1" xfId="641" xr:uid="{00000000-0005-0000-0000-00001D100000}"/>
    <cellStyle name="_Multiple_Jazztel model 15-exhibits-Friso2_Orange-May01" xfId="642" xr:uid="{00000000-0005-0000-0000-00001E100000}"/>
    <cellStyle name="_Multiple_Jazztel model 15-exhibits-Friso2_Orange-May01_FT-6June2001" xfId="643" xr:uid="{00000000-0005-0000-0000-00001F100000}"/>
    <cellStyle name="_Multiple_Jazztel model 15-exhibits-Friso2_Orange-May01_FT-6June2001_Telefonica Moviles" xfId="644" xr:uid="{00000000-0005-0000-0000-000020100000}"/>
    <cellStyle name="_Multiple_Jazztel model 15-exhibits-Friso2_Orange-May01_Telefonica Moviles" xfId="645" xr:uid="{00000000-0005-0000-0000-000021100000}"/>
    <cellStyle name="_Multiple_Jazztel model 15-exhibits-Friso2_T_MOBIL2" xfId="646" xr:uid="{00000000-0005-0000-0000-000022100000}"/>
    <cellStyle name="_Multiple_Jazztel model 15-exhibits-Friso2_TelenorInitiation-11Jan01" xfId="647" xr:uid="{00000000-0005-0000-0000-000023100000}"/>
    <cellStyle name="_Multiple_Jazztel model 15-exhibits-Friso2_TelenorInitiation-11Jan01_FT-6June2001" xfId="648" xr:uid="{00000000-0005-0000-0000-000024100000}"/>
    <cellStyle name="_Multiple_Jazztel model 15-exhibits-Friso2_TelenorInitiation-11Jan01_Telefonica Moviles" xfId="649" xr:uid="{00000000-0005-0000-0000-000025100000}"/>
    <cellStyle name="_Multiple_Jazztel model 15-exhibits-Friso2_TelenorInitiation-11Jan01_Telefonica Moviles_1" xfId="650" xr:uid="{00000000-0005-0000-0000-000026100000}"/>
    <cellStyle name="_Multiple_Jazztel model 15-exhibits-Friso2_TelenorWIPFeb01" xfId="651" xr:uid="{00000000-0005-0000-0000-000027100000}"/>
    <cellStyle name="_Multiple_Jazztel model 15-exhibits-Friso2_TelenorWIPFeb01_FT-6June2001" xfId="652" xr:uid="{00000000-0005-0000-0000-000028100000}"/>
    <cellStyle name="_Multiple_Jazztel model 15-exhibits-Friso2_TelenorWIPFeb01_Telefonica Moviles" xfId="653" xr:uid="{00000000-0005-0000-0000-000029100000}"/>
    <cellStyle name="_Multiple_Jazztel model 15-exhibits-Friso2_TelenorWIPFeb01_Telefonica Moviles_1" xfId="654" xr:uid="{00000000-0005-0000-0000-00002A100000}"/>
    <cellStyle name="_Multiple_Jazztel model 15-exhibits-Friso2_Telia-April01(new structure)" xfId="655" xr:uid="{00000000-0005-0000-0000-00002B100000}"/>
    <cellStyle name="_Multiple_Jazztel model 16DP2-Exhibits" xfId="656" xr:uid="{00000000-0005-0000-0000-00002C100000}"/>
    <cellStyle name="_Multiple_Jazztel model 16DP2-Exhibits_3G Models" xfId="657" xr:uid="{00000000-0005-0000-0000-00002D100000}"/>
    <cellStyle name="_Multiple_Jazztel model 16DP2-Exhibits_FT-6June2001" xfId="658" xr:uid="{00000000-0005-0000-0000-00002E100000}"/>
    <cellStyle name="_Multiple_Jazztel model 16DP2-Exhibits_Orange-Mar01" xfId="659" xr:uid="{00000000-0005-0000-0000-00002F100000}"/>
    <cellStyle name="_Multiple_Jazztel model 16DP2-Exhibits_Orange-May01" xfId="660" xr:uid="{00000000-0005-0000-0000-000030100000}"/>
    <cellStyle name="_Multiple_Jazztel model 16DP2-Exhibits_T_MOBIL2" xfId="661" xr:uid="{00000000-0005-0000-0000-000031100000}"/>
    <cellStyle name="_Multiple_Jazztel model 16DP2-Exhibits_Telefonica Moviles" xfId="662" xr:uid="{00000000-0005-0000-0000-000032100000}"/>
    <cellStyle name="_Multiple_Jazztel model 16DP2-Exhibits_TelenorInitiation-11Jan01" xfId="663" xr:uid="{00000000-0005-0000-0000-000033100000}"/>
    <cellStyle name="_Multiple_Jazztel model 16DP2-Exhibits_TelenorWIPFeb01" xfId="664" xr:uid="{00000000-0005-0000-0000-000034100000}"/>
    <cellStyle name="_Multiple_Jazztel model 16DP3-Exhibits" xfId="665" xr:uid="{00000000-0005-0000-0000-000035100000}"/>
    <cellStyle name="_Multiple_Jazztel model 16DP3-Exhibits_3G Models" xfId="666" xr:uid="{00000000-0005-0000-0000-000036100000}"/>
    <cellStyle name="_Multiple_Jazztel model 16DP3-Exhibits_FT-6June2001" xfId="667" xr:uid="{00000000-0005-0000-0000-000037100000}"/>
    <cellStyle name="_Multiple_Jazztel model 16DP3-Exhibits_Orange-Mar01" xfId="668" xr:uid="{00000000-0005-0000-0000-000038100000}"/>
    <cellStyle name="_Multiple_Jazztel model 16DP3-Exhibits_Orange-May01" xfId="669" xr:uid="{00000000-0005-0000-0000-000039100000}"/>
    <cellStyle name="_Multiple_Jazztel model 16DP3-Exhibits_T_MOBIL2" xfId="670" xr:uid="{00000000-0005-0000-0000-00003A100000}"/>
    <cellStyle name="_Multiple_Jazztel model 16DP3-Exhibits_Telefonica Moviles" xfId="671" xr:uid="{00000000-0005-0000-0000-00003B100000}"/>
    <cellStyle name="_Multiple_Jazztel model 16DP3-Exhibits_TelenorInitiation-11Jan01" xfId="672" xr:uid="{00000000-0005-0000-0000-00003C100000}"/>
    <cellStyle name="_Multiple_Jazztel model 16DP3-Exhibits_TelenorWIPFeb01" xfId="673" xr:uid="{00000000-0005-0000-0000-00003D100000}"/>
    <cellStyle name="_Multiple_Orange-Mar01" xfId="674" xr:uid="{00000000-0005-0000-0000-00003E100000}"/>
    <cellStyle name="_Multiple_Orange-May01" xfId="675" xr:uid="{00000000-0005-0000-0000-00003F100000}"/>
    <cellStyle name="_Multiple_T_MOBIL2" xfId="676" xr:uid="{00000000-0005-0000-0000-000040100000}"/>
    <cellStyle name="_Multiple_Telefonica Moviles" xfId="677" xr:uid="{00000000-0005-0000-0000-000041100000}"/>
    <cellStyle name="_Multiple_TelenorInitiation-11Jan01" xfId="678" xr:uid="{00000000-0005-0000-0000-000042100000}"/>
    <cellStyle name="_Multiple_TelenorWIPFeb01" xfId="679" xr:uid="{00000000-0005-0000-0000-000043100000}"/>
    <cellStyle name="_Multiple_t-mobile Sep 2003" xfId="680" xr:uid="{00000000-0005-0000-0000-000044100000}"/>
    <cellStyle name="_MultipleSpace" xfId="681" xr:uid="{00000000-0005-0000-0000-000045100000}"/>
    <cellStyle name="_MultipleSpace_3G Models" xfId="682" xr:uid="{00000000-0005-0000-0000-000046100000}"/>
    <cellStyle name="_MultipleSpace_bls roic" xfId="683" xr:uid="{00000000-0005-0000-0000-000047100000}"/>
    <cellStyle name="_MultipleSpace_Book1" xfId="684" xr:uid="{00000000-0005-0000-0000-000048100000}"/>
    <cellStyle name="_MultipleSpace_Book1_Jazztel" xfId="685" xr:uid="{00000000-0005-0000-0000-000049100000}"/>
    <cellStyle name="_MultipleSpace_Book1_Jazztel model 16DP3-Exhibits" xfId="686" xr:uid="{00000000-0005-0000-0000-00004A100000}"/>
    <cellStyle name="_MultipleSpace_Book1_Jazztel model 16DP3-Exhibits_Orange-Mar01" xfId="687" xr:uid="{00000000-0005-0000-0000-00004B100000}"/>
    <cellStyle name="_MultipleSpace_Book1_Jazztel model 16DP3-Exhibits_Orange-May01" xfId="688" xr:uid="{00000000-0005-0000-0000-00004C100000}"/>
    <cellStyle name="_MultipleSpace_Book1_Jazztel model 16DP3-Exhibits_TelenorInitiation-11Jan01" xfId="689" xr:uid="{00000000-0005-0000-0000-00004D100000}"/>
    <cellStyle name="_MultipleSpace_Book1_Jazztel model 16DP3-Exhibits_TelenorWIPFeb01" xfId="690" xr:uid="{00000000-0005-0000-0000-00004E100000}"/>
    <cellStyle name="_MultipleSpace_Book1_Jazztel model 18DP-exhibits" xfId="691" xr:uid="{00000000-0005-0000-0000-00004F100000}"/>
    <cellStyle name="_MultipleSpace_Book1_Jazztel model 18DP-exhibits_FT-6June2001" xfId="692" xr:uid="{00000000-0005-0000-0000-000050100000}"/>
    <cellStyle name="_MultipleSpace_Book1_Jazztel model 18DP-exhibits_Orange-Mar01" xfId="693" xr:uid="{00000000-0005-0000-0000-000051100000}"/>
    <cellStyle name="_MultipleSpace_Book1_Jazztel model 18DP-exhibits_Orange-May01" xfId="694" xr:uid="{00000000-0005-0000-0000-000052100000}"/>
    <cellStyle name="_MultipleSpace_Book1_Jazztel model 18DP-exhibits_T_MOBIL2" xfId="695" xr:uid="{00000000-0005-0000-0000-000053100000}"/>
    <cellStyle name="_MultipleSpace_Book1_Jazztel model 18DP-exhibits_T_MOBIL2_FT-6June2001" xfId="696" xr:uid="{00000000-0005-0000-0000-000054100000}"/>
    <cellStyle name="_MultipleSpace_Book1_Jazztel model 18DP-exhibits_T_MOBIL2_Orange-May01" xfId="697" xr:uid="{00000000-0005-0000-0000-000055100000}"/>
    <cellStyle name="_MultipleSpace_Book1_Jazztel model 18DP-exhibits_T_MOBIL2_Telefonica Moviles" xfId="698" xr:uid="{00000000-0005-0000-0000-000056100000}"/>
    <cellStyle name="_MultipleSpace_Book1_Jazztel model 18DP-exhibits_Telefonica Moviles" xfId="699" xr:uid="{00000000-0005-0000-0000-000057100000}"/>
    <cellStyle name="_MultipleSpace_Book1_Jazztel model 18DP-exhibits_TelenorInitiation-11Jan01" xfId="700" xr:uid="{00000000-0005-0000-0000-000058100000}"/>
    <cellStyle name="_MultipleSpace_Book1_Jazztel model 18DP-exhibits_TelenorWIPFeb01" xfId="701" xr:uid="{00000000-0005-0000-0000-000059100000}"/>
    <cellStyle name="_MultipleSpace_Book1_Jazztel model 18DP-exhibits_Telia-April01(new structure)" xfId="702" xr:uid="{00000000-0005-0000-0000-00005A100000}"/>
    <cellStyle name="_MultipleSpace_Book1_Jazztel1" xfId="703" xr:uid="{00000000-0005-0000-0000-00005B100000}"/>
    <cellStyle name="_MultipleSpace_Book1_Jazztel1_Orange-Mar01" xfId="704" xr:uid="{00000000-0005-0000-0000-00005C100000}"/>
    <cellStyle name="_MultipleSpace_Book1_Jazztel1_Orange-Mar01_FT-6June2001" xfId="705" xr:uid="{00000000-0005-0000-0000-00005D100000}"/>
    <cellStyle name="_MultipleSpace_Book1_Jazztel1_Orange-Mar01_Telefonica Group August 12 2002" xfId="706" xr:uid="{00000000-0005-0000-0000-00005E100000}"/>
    <cellStyle name="_MultipleSpace_Book1_Jazztel1_Orange-Mar01_Telefonica Group Jan 02" xfId="707" xr:uid="{00000000-0005-0000-0000-00005F100000}"/>
    <cellStyle name="_MultipleSpace_Book1_Jazztel1_Orange-Mar01_Telefonica Moviles" xfId="708" xr:uid="{00000000-0005-0000-0000-000060100000}"/>
    <cellStyle name="_MultipleSpace_Book1_Jazztel1_Orange-Mar01_Telefonica Moviles_1" xfId="709" xr:uid="{00000000-0005-0000-0000-000061100000}"/>
    <cellStyle name="_MultipleSpace_Book1_Jazztel1_Orange-May01" xfId="710" xr:uid="{00000000-0005-0000-0000-000062100000}"/>
    <cellStyle name="_MultipleSpace_Book1_Jazztel1_Orange-May01_FT-6June2001" xfId="711" xr:uid="{00000000-0005-0000-0000-000063100000}"/>
    <cellStyle name="_MultipleSpace_Book1_Jazztel1_Orange-May01_FT-6June2001_Telefonica Moviles" xfId="712" xr:uid="{00000000-0005-0000-0000-000064100000}"/>
    <cellStyle name="_MultipleSpace_Book1_Jazztel1_Orange-May01_Telefonica Moviles" xfId="713" xr:uid="{00000000-0005-0000-0000-000065100000}"/>
    <cellStyle name="_MultipleSpace_Book1_Jazztel1_TelenorInitiation-11Jan01" xfId="714" xr:uid="{00000000-0005-0000-0000-000066100000}"/>
    <cellStyle name="_MultipleSpace_Book1_Jazztel1_TelenorInitiation-11Jan01_FT-6June2001" xfId="715" xr:uid="{00000000-0005-0000-0000-000067100000}"/>
    <cellStyle name="_MultipleSpace_Book1_Jazztel1_TelenorInitiation-11Jan01_Telefonica Group August 12 2002" xfId="716" xr:uid="{00000000-0005-0000-0000-000068100000}"/>
    <cellStyle name="_MultipleSpace_Book1_Jazztel1_TelenorInitiation-11Jan01_Telefonica Group Jan 02" xfId="717" xr:uid="{00000000-0005-0000-0000-000069100000}"/>
    <cellStyle name="_MultipleSpace_Book1_Jazztel1_TelenorInitiation-11Jan01_Telefonica Moviles" xfId="718" xr:uid="{00000000-0005-0000-0000-00006A100000}"/>
    <cellStyle name="_MultipleSpace_Book1_Jazztel1_TelenorInitiation-11Jan01_Telefonica Moviles_1" xfId="719" xr:uid="{00000000-0005-0000-0000-00006B100000}"/>
    <cellStyle name="_MultipleSpace_Book1_Jazztel1_TelenorWIPFeb01" xfId="720" xr:uid="{00000000-0005-0000-0000-00006C100000}"/>
    <cellStyle name="_MultipleSpace_Book1_Jazztel1_TelenorWIPFeb01_FT-6June2001" xfId="721" xr:uid="{00000000-0005-0000-0000-00006D100000}"/>
    <cellStyle name="_MultipleSpace_Book1_Jazztel1_TelenorWIPFeb01_Telefonica Group August 12 2002" xfId="722" xr:uid="{00000000-0005-0000-0000-00006E100000}"/>
    <cellStyle name="_MultipleSpace_Book1_Jazztel1_TelenorWIPFeb01_Telefonica Group Jan 02" xfId="723" xr:uid="{00000000-0005-0000-0000-00006F100000}"/>
    <cellStyle name="_MultipleSpace_Book1_Jazztel1_TelenorWIPFeb01_Telefonica Moviles" xfId="724" xr:uid="{00000000-0005-0000-0000-000070100000}"/>
    <cellStyle name="_MultipleSpace_Book1_Jazztel1_TelenorWIPFeb01_Telefonica Moviles_1" xfId="725" xr:uid="{00000000-0005-0000-0000-000071100000}"/>
    <cellStyle name="_MultipleSpace_Book11" xfId="726" xr:uid="{00000000-0005-0000-0000-000072100000}"/>
    <cellStyle name="_MultipleSpace_Book11_Jazztel" xfId="727" xr:uid="{00000000-0005-0000-0000-000073100000}"/>
    <cellStyle name="_MultipleSpace_Book11_Jazztel model 16DP3-Exhibits" xfId="728" xr:uid="{00000000-0005-0000-0000-000074100000}"/>
    <cellStyle name="_MultipleSpace_Book11_Jazztel model 16DP3-Exhibits_Orange-Mar01" xfId="729" xr:uid="{00000000-0005-0000-0000-000075100000}"/>
    <cellStyle name="_MultipleSpace_Book11_Jazztel model 16DP3-Exhibits_Orange-May01" xfId="730" xr:uid="{00000000-0005-0000-0000-000076100000}"/>
    <cellStyle name="_MultipleSpace_Book11_Jazztel model 16DP3-Exhibits_TelenorInitiation-11Jan01" xfId="731" xr:uid="{00000000-0005-0000-0000-000077100000}"/>
    <cellStyle name="_MultipleSpace_Book11_Jazztel model 16DP3-Exhibits_TelenorWIPFeb01" xfId="732" xr:uid="{00000000-0005-0000-0000-000078100000}"/>
    <cellStyle name="_MultipleSpace_Book11_Jazztel model 18DP-exhibits" xfId="733" xr:uid="{00000000-0005-0000-0000-000079100000}"/>
    <cellStyle name="_MultipleSpace_Book11_Jazztel model 18DP-exhibits_FT-6June2001" xfId="734" xr:uid="{00000000-0005-0000-0000-00007A100000}"/>
    <cellStyle name="_MultipleSpace_Book11_Jazztel model 18DP-exhibits_Orange-Mar01" xfId="735" xr:uid="{00000000-0005-0000-0000-00007B100000}"/>
    <cellStyle name="_MultipleSpace_Book11_Jazztel model 18DP-exhibits_Orange-May01" xfId="736" xr:uid="{00000000-0005-0000-0000-00007C100000}"/>
    <cellStyle name="_MultipleSpace_Book11_Jazztel model 18DP-exhibits_T_MOBIL2" xfId="737" xr:uid="{00000000-0005-0000-0000-00007D100000}"/>
    <cellStyle name="_MultipleSpace_Book11_Jazztel model 18DP-exhibits_T_MOBIL2_FT-6June2001" xfId="738" xr:uid="{00000000-0005-0000-0000-00007E100000}"/>
    <cellStyle name="_MultipleSpace_Book11_Jazztel model 18DP-exhibits_T_MOBIL2_Orange-May01" xfId="739" xr:uid="{00000000-0005-0000-0000-00007F100000}"/>
    <cellStyle name="_MultipleSpace_Book11_Jazztel model 18DP-exhibits_T_MOBIL2_Telefonica Moviles" xfId="740" xr:uid="{00000000-0005-0000-0000-000080100000}"/>
    <cellStyle name="_MultipleSpace_Book11_Jazztel model 18DP-exhibits_Telefonica Moviles" xfId="741" xr:uid="{00000000-0005-0000-0000-000081100000}"/>
    <cellStyle name="_MultipleSpace_Book11_Jazztel model 18DP-exhibits_TelenorInitiation-11Jan01" xfId="742" xr:uid="{00000000-0005-0000-0000-000082100000}"/>
    <cellStyle name="_MultipleSpace_Book11_Jazztel model 18DP-exhibits_TelenorWIPFeb01" xfId="743" xr:uid="{00000000-0005-0000-0000-000083100000}"/>
    <cellStyle name="_MultipleSpace_Book11_Jazztel model 18DP-exhibits_Telia-April01(new structure)" xfId="744" xr:uid="{00000000-0005-0000-0000-000084100000}"/>
    <cellStyle name="_MultipleSpace_Book11_Jazztel1" xfId="745" xr:uid="{00000000-0005-0000-0000-000085100000}"/>
    <cellStyle name="_MultipleSpace_Book11_Jazztel1_Orange-Mar01" xfId="746" xr:uid="{00000000-0005-0000-0000-000086100000}"/>
    <cellStyle name="_MultipleSpace_Book11_Jazztel1_Orange-Mar01_FT-6June2001" xfId="747" xr:uid="{00000000-0005-0000-0000-000087100000}"/>
    <cellStyle name="_MultipleSpace_Book11_Jazztel1_Orange-Mar01_Telefonica Group August 12 2002" xfId="748" xr:uid="{00000000-0005-0000-0000-000088100000}"/>
    <cellStyle name="_MultipleSpace_Book11_Jazztel1_Orange-Mar01_Telefonica Group Jan 02" xfId="749" xr:uid="{00000000-0005-0000-0000-000089100000}"/>
    <cellStyle name="_MultipleSpace_Book11_Jazztel1_Orange-Mar01_Telefonica Moviles" xfId="750" xr:uid="{00000000-0005-0000-0000-00008A100000}"/>
    <cellStyle name="_MultipleSpace_Book11_Jazztel1_Orange-Mar01_Telefonica Moviles_1" xfId="751" xr:uid="{00000000-0005-0000-0000-00008B100000}"/>
    <cellStyle name="_MultipleSpace_Book11_Jazztel1_Orange-May01" xfId="752" xr:uid="{00000000-0005-0000-0000-00008C100000}"/>
    <cellStyle name="_MultipleSpace_Book11_Jazztel1_Orange-May01_FT-6June2001" xfId="753" xr:uid="{00000000-0005-0000-0000-00008D100000}"/>
    <cellStyle name="_MultipleSpace_Book11_Jazztel1_Orange-May01_FT-6June2001_Telefonica Moviles" xfId="754" xr:uid="{00000000-0005-0000-0000-00008E100000}"/>
    <cellStyle name="_MultipleSpace_Book11_Jazztel1_Orange-May01_Telefonica Moviles" xfId="755" xr:uid="{00000000-0005-0000-0000-00008F100000}"/>
    <cellStyle name="_MultipleSpace_Book11_Jazztel1_TelenorInitiation-11Jan01" xfId="756" xr:uid="{00000000-0005-0000-0000-000090100000}"/>
    <cellStyle name="_MultipleSpace_Book11_Jazztel1_TelenorInitiation-11Jan01_FT-6June2001" xfId="757" xr:uid="{00000000-0005-0000-0000-000091100000}"/>
    <cellStyle name="_MultipleSpace_Book11_Jazztel1_TelenorInitiation-11Jan01_Telefonica Group August 12 2002" xfId="758" xr:uid="{00000000-0005-0000-0000-000092100000}"/>
    <cellStyle name="_MultipleSpace_Book11_Jazztel1_TelenorInitiation-11Jan01_Telefonica Group Jan 02" xfId="759" xr:uid="{00000000-0005-0000-0000-000093100000}"/>
    <cellStyle name="_MultipleSpace_Book11_Jazztel1_TelenorInitiation-11Jan01_Telefonica Moviles" xfId="760" xr:uid="{00000000-0005-0000-0000-000094100000}"/>
    <cellStyle name="_MultipleSpace_Book11_Jazztel1_TelenorInitiation-11Jan01_Telefonica Moviles_1" xfId="761" xr:uid="{00000000-0005-0000-0000-000095100000}"/>
    <cellStyle name="_MultipleSpace_Book11_Jazztel1_TelenorWIPFeb01" xfId="762" xr:uid="{00000000-0005-0000-0000-000096100000}"/>
    <cellStyle name="_MultipleSpace_Book11_Jazztel1_TelenorWIPFeb01_FT-6June2001" xfId="763" xr:uid="{00000000-0005-0000-0000-000097100000}"/>
    <cellStyle name="_MultipleSpace_Book11_Jazztel1_TelenorWIPFeb01_Telefonica Group August 12 2002" xfId="764" xr:uid="{00000000-0005-0000-0000-000098100000}"/>
    <cellStyle name="_MultipleSpace_Book11_Jazztel1_TelenorWIPFeb01_Telefonica Group Jan 02" xfId="765" xr:uid="{00000000-0005-0000-0000-000099100000}"/>
    <cellStyle name="_MultipleSpace_Book11_Jazztel1_TelenorWIPFeb01_Telefonica Moviles" xfId="766" xr:uid="{00000000-0005-0000-0000-00009A100000}"/>
    <cellStyle name="_MultipleSpace_Book11_Jazztel1_TelenorWIPFeb01_Telefonica Moviles_1" xfId="767" xr:uid="{00000000-0005-0000-0000-00009B100000}"/>
    <cellStyle name="_MultipleSpace_Book12" xfId="768" xr:uid="{00000000-0005-0000-0000-00009C100000}"/>
    <cellStyle name="_MultipleSpace_Book12_Jazztel" xfId="769" xr:uid="{00000000-0005-0000-0000-00009D100000}"/>
    <cellStyle name="_MultipleSpace_Book12_Jazztel model 16DP3-Exhibits" xfId="770" xr:uid="{00000000-0005-0000-0000-00009E100000}"/>
    <cellStyle name="_MultipleSpace_Book12_Jazztel model 16DP3-Exhibits_Orange-Mar01" xfId="771" xr:uid="{00000000-0005-0000-0000-00009F100000}"/>
    <cellStyle name="_MultipleSpace_Book12_Jazztel model 16DP3-Exhibits_Orange-May01" xfId="772" xr:uid="{00000000-0005-0000-0000-0000A0100000}"/>
    <cellStyle name="_MultipleSpace_Book12_Jazztel model 16DP3-Exhibits_TelenorInitiation-11Jan01" xfId="773" xr:uid="{00000000-0005-0000-0000-0000A1100000}"/>
    <cellStyle name="_MultipleSpace_Book12_Jazztel model 16DP3-Exhibits_TelenorWIPFeb01" xfId="774" xr:uid="{00000000-0005-0000-0000-0000A2100000}"/>
    <cellStyle name="_MultipleSpace_Book12_Jazztel model 18DP-exhibits" xfId="775" xr:uid="{00000000-0005-0000-0000-0000A3100000}"/>
    <cellStyle name="_MultipleSpace_Book12_Jazztel model 18DP-exhibits_FT-6June2001" xfId="776" xr:uid="{00000000-0005-0000-0000-0000A4100000}"/>
    <cellStyle name="_MultipleSpace_Book12_Jazztel model 18DP-exhibits_Orange-Mar01" xfId="777" xr:uid="{00000000-0005-0000-0000-0000A5100000}"/>
    <cellStyle name="_MultipleSpace_Book12_Jazztel model 18DP-exhibits_Orange-May01" xfId="778" xr:uid="{00000000-0005-0000-0000-0000A6100000}"/>
    <cellStyle name="_MultipleSpace_Book12_Jazztel model 18DP-exhibits_T_MOBIL2" xfId="779" xr:uid="{00000000-0005-0000-0000-0000A7100000}"/>
    <cellStyle name="_MultipleSpace_Book12_Jazztel model 18DP-exhibits_T_MOBIL2_FT-6June2001" xfId="780" xr:uid="{00000000-0005-0000-0000-0000A8100000}"/>
    <cellStyle name="_MultipleSpace_Book12_Jazztel model 18DP-exhibits_T_MOBIL2_Orange-May01" xfId="781" xr:uid="{00000000-0005-0000-0000-0000A9100000}"/>
    <cellStyle name="_MultipleSpace_Book12_Jazztel model 18DP-exhibits_T_MOBIL2_Telefonica Moviles" xfId="782" xr:uid="{00000000-0005-0000-0000-0000AA100000}"/>
    <cellStyle name="_MultipleSpace_Book12_Jazztel model 18DP-exhibits_Telefonica Moviles" xfId="783" xr:uid="{00000000-0005-0000-0000-0000AB100000}"/>
    <cellStyle name="_MultipleSpace_Book12_Jazztel model 18DP-exhibits_TelenorInitiation-11Jan01" xfId="784" xr:uid="{00000000-0005-0000-0000-0000AC100000}"/>
    <cellStyle name="_MultipleSpace_Book12_Jazztel model 18DP-exhibits_TelenorWIPFeb01" xfId="785" xr:uid="{00000000-0005-0000-0000-0000AD100000}"/>
    <cellStyle name="_MultipleSpace_Book12_Jazztel model 18DP-exhibits_Telia-April01(new structure)" xfId="786" xr:uid="{00000000-0005-0000-0000-0000AE100000}"/>
    <cellStyle name="_MultipleSpace_Book12_Jazztel1" xfId="787" xr:uid="{00000000-0005-0000-0000-0000AF100000}"/>
    <cellStyle name="_MultipleSpace_Book12_Jazztel1_Orange-Mar01" xfId="788" xr:uid="{00000000-0005-0000-0000-0000B0100000}"/>
    <cellStyle name="_MultipleSpace_Book12_Jazztel1_Orange-Mar01_FT-6June2001" xfId="789" xr:uid="{00000000-0005-0000-0000-0000B1100000}"/>
    <cellStyle name="_MultipleSpace_Book12_Jazztel1_Orange-Mar01_Telefonica Group August 12 2002" xfId="790" xr:uid="{00000000-0005-0000-0000-0000B2100000}"/>
    <cellStyle name="_MultipleSpace_Book12_Jazztel1_Orange-Mar01_Telefonica Group Jan 02" xfId="791" xr:uid="{00000000-0005-0000-0000-0000B3100000}"/>
    <cellStyle name="_MultipleSpace_Book12_Jazztel1_Orange-Mar01_Telefonica Moviles" xfId="792" xr:uid="{00000000-0005-0000-0000-0000B4100000}"/>
    <cellStyle name="_MultipleSpace_Book12_Jazztel1_Orange-Mar01_Telefonica Moviles_1" xfId="793" xr:uid="{00000000-0005-0000-0000-0000B5100000}"/>
    <cellStyle name="_MultipleSpace_Book12_Jazztel1_Orange-May01" xfId="794" xr:uid="{00000000-0005-0000-0000-0000B6100000}"/>
    <cellStyle name="_MultipleSpace_Book12_Jazztel1_Orange-May01_FT-6June2001" xfId="795" xr:uid="{00000000-0005-0000-0000-0000B7100000}"/>
    <cellStyle name="_MultipleSpace_Book12_Jazztel1_Orange-May01_FT-6June2001_Telefonica Moviles" xfId="796" xr:uid="{00000000-0005-0000-0000-0000B8100000}"/>
    <cellStyle name="_MultipleSpace_Book12_Jazztel1_Orange-May01_Telefonica Moviles" xfId="797" xr:uid="{00000000-0005-0000-0000-0000B9100000}"/>
    <cellStyle name="_MultipleSpace_Book12_Jazztel1_TelenorInitiation-11Jan01" xfId="798" xr:uid="{00000000-0005-0000-0000-0000BA100000}"/>
    <cellStyle name="_MultipleSpace_Book12_Jazztel1_TelenorInitiation-11Jan01_FT-6June2001" xfId="799" xr:uid="{00000000-0005-0000-0000-0000BB100000}"/>
    <cellStyle name="_MultipleSpace_Book12_Jazztel1_TelenorInitiation-11Jan01_Telefonica Group August 12 2002" xfId="800" xr:uid="{00000000-0005-0000-0000-0000BC100000}"/>
    <cellStyle name="_MultipleSpace_Book12_Jazztel1_TelenorInitiation-11Jan01_Telefonica Group Jan 02" xfId="801" xr:uid="{00000000-0005-0000-0000-0000BD100000}"/>
    <cellStyle name="_MultipleSpace_Book12_Jazztel1_TelenorInitiation-11Jan01_Telefonica Moviles" xfId="802" xr:uid="{00000000-0005-0000-0000-0000BE100000}"/>
    <cellStyle name="_MultipleSpace_Book12_Jazztel1_TelenorInitiation-11Jan01_Telefonica Moviles_1" xfId="803" xr:uid="{00000000-0005-0000-0000-0000BF100000}"/>
    <cellStyle name="_MultipleSpace_Book12_Jazztel1_TelenorWIPFeb01" xfId="804" xr:uid="{00000000-0005-0000-0000-0000C0100000}"/>
    <cellStyle name="_MultipleSpace_Book12_Jazztel1_TelenorWIPFeb01_FT-6June2001" xfId="805" xr:uid="{00000000-0005-0000-0000-0000C1100000}"/>
    <cellStyle name="_MultipleSpace_Book12_Jazztel1_TelenorWIPFeb01_Telefonica Group August 12 2002" xfId="806" xr:uid="{00000000-0005-0000-0000-0000C2100000}"/>
    <cellStyle name="_MultipleSpace_Book12_Jazztel1_TelenorWIPFeb01_Telefonica Group Jan 02" xfId="807" xr:uid="{00000000-0005-0000-0000-0000C3100000}"/>
    <cellStyle name="_MultipleSpace_Book12_Jazztel1_TelenorWIPFeb01_Telefonica Moviles" xfId="808" xr:uid="{00000000-0005-0000-0000-0000C4100000}"/>
    <cellStyle name="_MultipleSpace_Book12_Jazztel1_TelenorWIPFeb01_Telefonica Moviles_1" xfId="809" xr:uid="{00000000-0005-0000-0000-0000C5100000}"/>
    <cellStyle name="_MultipleSpace_DCF Summary pages" xfId="810" xr:uid="{00000000-0005-0000-0000-0000C6100000}"/>
    <cellStyle name="_MultipleSpace_DCF Summary pages_Jazztel" xfId="811" xr:uid="{00000000-0005-0000-0000-0000C7100000}"/>
    <cellStyle name="_MultipleSpace_DCF Summary pages_Jazztel model 16DP3-Exhibits" xfId="812" xr:uid="{00000000-0005-0000-0000-0000C8100000}"/>
    <cellStyle name="_MultipleSpace_DCF Summary pages_Jazztel model 16DP3-Exhibits_Orange-Mar01" xfId="813" xr:uid="{00000000-0005-0000-0000-0000C9100000}"/>
    <cellStyle name="_MultipleSpace_DCF Summary pages_Jazztel model 16DP3-Exhibits_Orange-May01" xfId="814" xr:uid="{00000000-0005-0000-0000-0000CA100000}"/>
    <cellStyle name="_MultipleSpace_DCF Summary pages_Jazztel model 16DP3-Exhibits_TelenorInitiation-11Jan01" xfId="815" xr:uid="{00000000-0005-0000-0000-0000CB100000}"/>
    <cellStyle name="_MultipleSpace_DCF Summary pages_Jazztel model 16DP3-Exhibits_TelenorWIPFeb01" xfId="816" xr:uid="{00000000-0005-0000-0000-0000CC100000}"/>
    <cellStyle name="_MultipleSpace_DCF Summary pages_Jazztel model 18DP-exhibits" xfId="817" xr:uid="{00000000-0005-0000-0000-0000CD100000}"/>
    <cellStyle name="_MultipleSpace_DCF Summary pages_Jazztel model 18DP-exhibits_FT-6June2001" xfId="818" xr:uid="{00000000-0005-0000-0000-0000CE100000}"/>
    <cellStyle name="_MultipleSpace_DCF Summary pages_Jazztel model 18DP-exhibits_Orange-Mar01" xfId="819" xr:uid="{00000000-0005-0000-0000-0000CF100000}"/>
    <cellStyle name="_MultipleSpace_DCF Summary pages_Jazztel model 18DP-exhibits_Orange-May01" xfId="820" xr:uid="{00000000-0005-0000-0000-0000D0100000}"/>
    <cellStyle name="_MultipleSpace_DCF Summary pages_Jazztel model 18DP-exhibits_T_MOBIL2" xfId="821" xr:uid="{00000000-0005-0000-0000-0000D1100000}"/>
    <cellStyle name="_MultipleSpace_DCF Summary pages_Jazztel model 18DP-exhibits_T_MOBIL2_FT-6June2001" xfId="822" xr:uid="{00000000-0005-0000-0000-0000D2100000}"/>
    <cellStyle name="_MultipleSpace_DCF Summary pages_Jazztel model 18DP-exhibits_T_MOBIL2_Orange-May01" xfId="823" xr:uid="{00000000-0005-0000-0000-0000D3100000}"/>
    <cellStyle name="_MultipleSpace_DCF Summary pages_Jazztel model 18DP-exhibits_T_MOBIL2_Telefonica Moviles" xfId="824" xr:uid="{00000000-0005-0000-0000-0000D4100000}"/>
    <cellStyle name="_MultipleSpace_DCF Summary pages_Jazztel model 18DP-exhibits_Telefonica Moviles" xfId="825" xr:uid="{00000000-0005-0000-0000-0000D5100000}"/>
    <cellStyle name="_MultipleSpace_DCF Summary pages_Jazztel model 18DP-exhibits_TelenorInitiation-11Jan01" xfId="826" xr:uid="{00000000-0005-0000-0000-0000D6100000}"/>
    <cellStyle name="_MultipleSpace_DCF Summary pages_Jazztel model 18DP-exhibits_TelenorWIPFeb01" xfId="827" xr:uid="{00000000-0005-0000-0000-0000D7100000}"/>
    <cellStyle name="_MultipleSpace_DCF Summary pages_Jazztel model 18DP-exhibits_Telia-April01(new structure)" xfId="828" xr:uid="{00000000-0005-0000-0000-0000D8100000}"/>
    <cellStyle name="_MultipleSpace_DCF Summary pages_Jazztel1" xfId="829" xr:uid="{00000000-0005-0000-0000-0000D9100000}"/>
    <cellStyle name="_MultipleSpace_DCF Summary pages_Jazztel1_Orange-Mar01" xfId="830" xr:uid="{00000000-0005-0000-0000-0000DA100000}"/>
    <cellStyle name="_MultipleSpace_DCF Summary pages_Jazztel1_Orange-Mar01_FT-6June2001" xfId="831" xr:uid="{00000000-0005-0000-0000-0000DB100000}"/>
    <cellStyle name="_MultipleSpace_DCF Summary pages_Jazztel1_Orange-Mar01_Telefonica Group August 12 2002" xfId="832" xr:uid="{00000000-0005-0000-0000-0000DC100000}"/>
    <cellStyle name="_MultipleSpace_DCF Summary pages_Jazztel1_Orange-Mar01_Telefonica Group Jan 02" xfId="833" xr:uid="{00000000-0005-0000-0000-0000DD100000}"/>
    <cellStyle name="_MultipleSpace_DCF Summary pages_Jazztel1_Orange-Mar01_Telefonica Moviles" xfId="834" xr:uid="{00000000-0005-0000-0000-0000DE100000}"/>
    <cellStyle name="_MultipleSpace_DCF Summary pages_Jazztel1_Orange-Mar01_Telefonica Moviles_1" xfId="835" xr:uid="{00000000-0005-0000-0000-0000DF100000}"/>
    <cellStyle name="_MultipleSpace_DCF Summary pages_Jazztel1_Orange-May01" xfId="836" xr:uid="{00000000-0005-0000-0000-0000E0100000}"/>
    <cellStyle name="_MultipleSpace_DCF Summary pages_Jazztel1_Orange-May01_FT-6June2001" xfId="837" xr:uid="{00000000-0005-0000-0000-0000E1100000}"/>
    <cellStyle name="_MultipleSpace_DCF Summary pages_Jazztel1_Orange-May01_FT-6June2001_Telefonica Moviles" xfId="838" xr:uid="{00000000-0005-0000-0000-0000E2100000}"/>
    <cellStyle name="_MultipleSpace_DCF Summary pages_Jazztel1_Orange-May01_Telefonica Moviles" xfId="839" xr:uid="{00000000-0005-0000-0000-0000E3100000}"/>
    <cellStyle name="_MultipleSpace_DCF Summary pages_Jazztel1_TelenorInitiation-11Jan01" xfId="840" xr:uid="{00000000-0005-0000-0000-0000E4100000}"/>
    <cellStyle name="_MultipleSpace_DCF Summary pages_Jazztel1_TelenorInitiation-11Jan01_FT-6June2001" xfId="841" xr:uid="{00000000-0005-0000-0000-0000E5100000}"/>
    <cellStyle name="_MultipleSpace_DCF Summary pages_Jazztel1_TelenorInitiation-11Jan01_Telefonica Group August 12 2002" xfId="842" xr:uid="{00000000-0005-0000-0000-0000E6100000}"/>
    <cellStyle name="_MultipleSpace_DCF Summary pages_Jazztel1_TelenorInitiation-11Jan01_Telefonica Group Jan 02" xfId="843" xr:uid="{00000000-0005-0000-0000-0000E7100000}"/>
    <cellStyle name="_MultipleSpace_DCF Summary pages_Jazztel1_TelenorInitiation-11Jan01_Telefonica Moviles" xfId="844" xr:uid="{00000000-0005-0000-0000-0000E8100000}"/>
    <cellStyle name="_MultipleSpace_DCF Summary pages_Jazztel1_TelenorInitiation-11Jan01_Telefonica Moviles_1" xfId="845" xr:uid="{00000000-0005-0000-0000-0000E9100000}"/>
    <cellStyle name="_MultipleSpace_DCF Summary pages_Jazztel1_TelenorWIPFeb01" xfId="846" xr:uid="{00000000-0005-0000-0000-0000EA100000}"/>
    <cellStyle name="_MultipleSpace_DCF Summary pages_Jazztel1_TelenorWIPFeb01_FT-6June2001" xfId="847" xr:uid="{00000000-0005-0000-0000-0000EB100000}"/>
    <cellStyle name="_MultipleSpace_DCF Summary pages_Jazztel1_TelenorWIPFeb01_Telefonica Group August 12 2002" xfId="848" xr:uid="{00000000-0005-0000-0000-0000EC100000}"/>
    <cellStyle name="_MultipleSpace_DCF Summary pages_Jazztel1_TelenorWIPFeb01_Telefonica Group Jan 02" xfId="849" xr:uid="{00000000-0005-0000-0000-0000ED100000}"/>
    <cellStyle name="_MultipleSpace_DCF Summary pages_Jazztel1_TelenorWIPFeb01_Telefonica Moviles" xfId="850" xr:uid="{00000000-0005-0000-0000-0000EE100000}"/>
    <cellStyle name="_MultipleSpace_DCF Summary pages_Jazztel1_TelenorWIPFeb01_Telefonica Moviles_1" xfId="851" xr:uid="{00000000-0005-0000-0000-0000EF100000}"/>
    <cellStyle name="_MultipleSpace_FT-6June2001" xfId="852" xr:uid="{00000000-0005-0000-0000-0000F0100000}"/>
    <cellStyle name="_MultipleSpace_FT-6June2001_Telefonica Moviles" xfId="853" xr:uid="{00000000-0005-0000-0000-0000F1100000}"/>
    <cellStyle name="_MultipleSpace_Jazztel model 15-exhibits" xfId="854" xr:uid="{00000000-0005-0000-0000-0000F2100000}"/>
    <cellStyle name="_MultipleSpace_Jazztel model 15-exhibits bis" xfId="855" xr:uid="{00000000-0005-0000-0000-0000F3100000}"/>
    <cellStyle name="_MultipleSpace_Jazztel model 15-exhibits bis_Orange-Mar01" xfId="856" xr:uid="{00000000-0005-0000-0000-0000F4100000}"/>
    <cellStyle name="_MultipleSpace_Jazztel model 15-exhibits bis_Orange-May01" xfId="857" xr:uid="{00000000-0005-0000-0000-0000F5100000}"/>
    <cellStyle name="_MultipleSpace_Jazztel model 15-exhibits bis_TelenorInitiation-11Jan01" xfId="858" xr:uid="{00000000-0005-0000-0000-0000F6100000}"/>
    <cellStyle name="_MultipleSpace_Jazztel model 15-exhibits bis_TelenorWIPFeb01" xfId="859" xr:uid="{00000000-0005-0000-0000-0000F7100000}"/>
    <cellStyle name="_MultipleSpace_Jazztel model 15-exhibits_Jazztel" xfId="860" xr:uid="{00000000-0005-0000-0000-0000F8100000}"/>
    <cellStyle name="_MultipleSpace_Jazztel model 15-exhibits_Jazztel model 16DP3-Exhibits" xfId="861" xr:uid="{00000000-0005-0000-0000-0000F9100000}"/>
    <cellStyle name="_MultipleSpace_Jazztel model 15-exhibits_Jazztel model 16DP3-Exhibits_Orange-Mar01" xfId="862" xr:uid="{00000000-0005-0000-0000-0000FA100000}"/>
    <cellStyle name="_MultipleSpace_Jazztel model 15-exhibits_Jazztel model 16DP3-Exhibits_Orange-May01" xfId="863" xr:uid="{00000000-0005-0000-0000-0000FB100000}"/>
    <cellStyle name="_MultipleSpace_Jazztel model 15-exhibits_Jazztel model 16DP3-Exhibits_TelenorInitiation-11Jan01" xfId="864" xr:uid="{00000000-0005-0000-0000-0000FC100000}"/>
    <cellStyle name="_MultipleSpace_Jazztel model 15-exhibits_Jazztel model 16DP3-Exhibits_TelenorWIPFeb01" xfId="865" xr:uid="{00000000-0005-0000-0000-0000FD100000}"/>
    <cellStyle name="_MultipleSpace_Jazztel model 15-exhibits_Jazztel model 18DP-exhibits" xfId="866" xr:uid="{00000000-0005-0000-0000-0000FE100000}"/>
    <cellStyle name="_MultipleSpace_Jazztel model 15-exhibits_Jazztel model 18DP-exhibits_FT-6June2001" xfId="867" xr:uid="{00000000-0005-0000-0000-0000FF100000}"/>
    <cellStyle name="_MultipleSpace_Jazztel model 15-exhibits_Jazztel model 18DP-exhibits_Orange-Mar01" xfId="868" xr:uid="{00000000-0005-0000-0000-000000110000}"/>
    <cellStyle name="_MultipleSpace_Jazztel model 15-exhibits_Jazztel model 18DP-exhibits_Orange-May01" xfId="869" xr:uid="{00000000-0005-0000-0000-000001110000}"/>
    <cellStyle name="_MultipleSpace_Jazztel model 15-exhibits_Jazztel model 18DP-exhibits_T_MOBIL2" xfId="870" xr:uid="{00000000-0005-0000-0000-000002110000}"/>
    <cellStyle name="_MultipleSpace_Jazztel model 15-exhibits_Jazztel model 18DP-exhibits_T_MOBIL2_FT-6June2001" xfId="871" xr:uid="{00000000-0005-0000-0000-000003110000}"/>
    <cellStyle name="_MultipleSpace_Jazztel model 15-exhibits_Jazztel model 18DP-exhibits_T_MOBIL2_Orange-May01" xfId="872" xr:uid="{00000000-0005-0000-0000-000004110000}"/>
    <cellStyle name="_MultipleSpace_Jazztel model 15-exhibits_Jazztel model 18DP-exhibits_T_MOBIL2_Telefonica Moviles" xfId="873" xr:uid="{00000000-0005-0000-0000-000005110000}"/>
    <cellStyle name="_MultipleSpace_Jazztel model 15-exhibits_Jazztel model 18DP-exhibits_Telefonica Moviles" xfId="874" xr:uid="{00000000-0005-0000-0000-000006110000}"/>
    <cellStyle name="_MultipleSpace_Jazztel model 15-exhibits_Jazztel model 18DP-exhibits_TelenorInitiation-11Jan01" xfId="875" xr:uid="{00000000-0005-0000-0000-000007110000}"/>
    <cellStyle name="_MultipleSpace_Jazztel model 15-exhibits_Jazztel model 18DP-exhibits_TelenorWIPFeb01" xfId="876" xr:uid="{00000000-0005-0000-0000-000008110000}"/>
    <cellStyle name="_MultipleSpace_Jazztel model 15-exhibits_Jazztel model 18DP-exhibits_Telia-April01(new structure)" xfId="877" xr:uid="{00000000-0005-0000-0000-000009110000}"/>
    <cellStyle name="_MultipleSpace_Jazztel model 15-exhibits_Jazztel1" xfId="878" xr:uid="{00000000-0005-0000-0000-00000A110000}"/>
    <cellStyle name="_MultipleSpace_Jazztel model 15-exhibits_Jazztel1_Orange-Mar01" xfId="879" xr:uid="{00000000-0005-0000-0000-00000B110000}"/>
    <cellStyle name="_MultipleSpace_Jazztel model 15-exhibits_Jazztel1_Orange-Mar01_FT-6June2001" xfId="880" xr:uid="{00000000-0005-0000-0000-00000C110000}"/>
    <cellStyle name="_MultipleSpace_Jazztel model 15-exhibits_Jazztel1_Orange-Mar01_Telefonica Group August 12 2002" xfId="881" xr:uid="{00000000-0005-0000-0000-00000D110000}"/>
    <cellStyle name="_MultipleSpace_Jazztel model 15-exhibits_Jazztel1_Orange-Mar01_Telefonica Group Jan 02" xfId="882" xr:uid="{00000000-0005-0000-0000-00000E110000}"/>
    <cellStyle name="_MultipleSpace_Jazztel model 15-exhibits_Jazztel1_Orange-Mar01_Telefonica Moviles" xfId="883" xr:uid="{00000000-0005-0000-0000-00000F110000}"/>
    <cellStyle name="_MultipleSpace_Jazztel model 15-exhibits_Jazztel1_Orange-Mar01_Telefonica Moviles_1" xfId="884" xr:uid="{00000000-0005-0000-0000-000010110000}"/>
    <cellStyle name="_MultipleSpace_Jazztel model 15-exhibits_Jazztel1_Orange-May01" xfId="885" xr:uid="{00000000-0005-0000-0000-000011110000}"/>
    <cellStyle name="_MultipleSpace_Jazztel model 15-exhibits_Jazztel1_Orange-May01_FT-6June2001" xfId="886" xr:uid="{00000000-0005-0000-0000-000012110000}"/>
    <cellStyle name="_MultipleSpace_Jazztel model 15-exhibits_Jazztel1_Orange-May01_FT-6June2001_Telefonica Moviles" xfId="887" xr:uid="{00000000-0005-0000-0000-000013110000}"/>
    <cellStyle name="_MultipleSpace_Jazztel model 15-exhibits_Jazztel1_Orange-May01_Telefonica Moviles" xfId="888" xr:uid="{00000000-0005-0000-0000-000014110000}"/>
    <cellStyle name="_MultipleSpace_Jazztel model 15-exhibits_Jazztel1_TelenorInitiation-11Jan01" xfId="889" xr:uid="{00000000-0005-0000-0000-000015110000}"/>
    <cellStyle name="_MultipleSpace_Jazztel model 15-exhibits_Jazztel1_TelenorInitiation-11Jan01_FT-6June2001" xfId="890" xr:uid="{00000000-0005-0000-0000-000016110000}"/>
    <cellStyle name="_MultipleSpace_Jazztel model 15-exhibits_Jazztel1_TelenorInitiation-11Jan01_Telefonica Group August 12 2002" xfId="891" xr:uid="{00000000-0005-0000-0000-000017110000}"/>
    <cellStyle name="_MultipleSpace_Jazztel model 15-exhibits_Jazztel1_TelenorInitiation-11Jan01_Telefonica Group Jan 02" xfId="892" xr:uid="{00000000-0005-0000-0000-000018110000}"/>
    <cellStyle name="_MultipleSpace_Jazztel model 15-exhibits_Jazztel1_TelenorInitiation-11Jan01_Telefonica Moviles" xfId="893" xr:uid="{00000000-0005-0000-0000-000019110000}"/>
    <cellStyle name="_MultipleSpace_Jazztel model 15-exhibits_Jazztel1_TelenorInitiation-11Jan01_Telefonica Moviles_1" xfId="894" xr:uid="{00000000-0005-0000-0000-00001A110000}"/>
    <cellStyle name="_MultipleSpace_Jazztel model 15-exhibits_Jazztel1_TelenorWIPFeb01" xfId="895" xr:uid="{00000000-0005-0000-0000-00001B110000}"/>
    <cellStyle name="_MultipleSpace_Jazztel model 15-exhibits_Jazztel1_TelenorWIPFeb01_FT-6June2001" xfId="896" xr:uid="{00000000-0005-0000-0000-00001C110000}"/>
    <cellStyle name="_MultipleSpace_Jazztel model 15-exhibits_Jazztel1_TelenorWIPFeb01_Telefonica Group August 12 2002" xfId="897" xr:uid="{00000000-0005-0000-0000-00001D110000}"/>
    <cellStyle name="_MultipleSpace_Jazztel model 15-exhibits_Jazztel1_TelenorWIPFeb01_Telefonica Group Jan 02" xfId="898" xr:uid="{00000000-0005-0000-0000-00001E110000}"/>
    <cellStyle name="_MultipleSpace_Jazztel model 15-exhibits_Jazztel1_TelenorWIPFeb01_Telefonica Moviles" xfId="899" xr:uid="{00000000-0005-0000-0000-00001F110000}"/>
    <cellStyle name="_MultipleSpace_Jazztel model 15-exhibits_Jazztel1_TelenorWIPFeb01_Telefonica Moviles_1" xfId="900" xr:uid="{00000000-0005-0000-0000-000020110000}"/>
    <cellStyle name="_MultipleSpace_Jazztel model 15-exhibits-Friso2" xfId="901" xr:uid="{00000000-0005-0000-0000-000021110000}"/>
    <cellStyle name="_MultipleSpace_Jazztel model 15-exhibits-Friso2_Jazztel" xfId="902" xr:uid="{00000000-0005-0000-0000-000022110000}"/>
    <cellStyle name="_MultipleSpace_Jazztel model 15-exhibits-Friso2_Jazztel model 16DP3-Exhibits" xfId="903" xr:uid="{00000000-0005-0000-0000-000023110000}"/>
    <cellStyle name="_MultipleSpace_Jazztel model 15-exhibits-Friso2_Jazztel model 16DP3-Exhibits_Orange-Mar01" xfId="904" xr:uid="{00000000-0005-0000-0000-000024110000}"/>
    <cellStyle name="_MultipleSpace_Jazztel model 15-exhibits-Friso2_Jazztel model 16DP3-Exhibits_Orange-May01" xfId="905" xr:uid="{00000000-0005-0000-0000-000025110000}"/>
    <cellStyle name="_MultipleSpace_Jazztel model 15-exhibits-Friso2_Jazztel model 16DP3-Exhibits_TelenorInitiation-11Jan01" xfId="906" xr:uid="{00000000-0005-0000-0000-000026110000}"/>
    <cellStyle name="_MultipleSpace_Jazztel model 15-exhibits-Friso2_Jazztel model 16DP3-Exhibits_TelenorWIPFeb01" xfId="907" xr:uid="{00000000-0005-0000-0000-000027110000}"/>
    <cellStyle name="_MultipleSpace_Jazztel model 15-exhibits-Friso2_Jazztel model 18DP-exhibits" xfId="908" xr:uid="{00000000-0005-0000-0000-000028110000}"/>
    <cellStyle name="_MultipleSpace_Jazztel model 15-exhibits-Friso2_Jazztel model 18DP-exhibits_FT-6June2001" xfId="909" xr:uid="{00000000-0005-0000-0000-000029110000}"/>
    <cellStyle name="_MultipleSpace_Jazztel model 15-exhibits-Friso2_Jazztel model 18DP-exhibits_Orange-Mar01" xfId="910" xr:uid="{00000000-0005-0000-0000-00002A110000}"/>
    <cellStyle name="_MultipleSpace_Jazztel model 15-exhibits-Friso2_Jazztel model 18DP-exhibits_Orange-May01" xfId="911" xr:uid="{00000000-0005-0000-0000-00002B110000}"/>
    <cellStyle name="_MultipleSpace_Jazztel model 15-exhibits-Friso2_Jazztel model 18DP-exhibits_T_MOBIL2" xfId="912" xr:uid="{00000000-0005-0000-0000-00002C110000}"/>
    <cellStyle name="_MultipleSpace_Jazztel model 15-exhibits-Friso2_Jazztel model 18DP-exhibits_T_MOBIL2_FT-6June2001" xfId="913" xr:uid="{00000000-0005-0000-0000-00002D110000}"/>
    <cellStyle name="_MultipleSpace_Jazztel model 15-exhibits-Friso2_Jazztel model 18DP-exhibits_T_MOBIL2_Orange-May01" xfId="914" xr:uid="{00000000-0005-0000-0000-00002E110000}"/>
    <cellStyle name="_MultipleSpace_Jazztel model 15-exhibits-Friso2_Jazztel model 18DP-exhibits_T_MOBIL2_Telefonica Moviles" xfId="915" xr:uid="{00000000-0005-0000-0000-00002F110000}"/>
    <cellStyle name="_MultipleSpace_Jazztel model 15-exhibits-Friso2_Jazztel model 18DP-exhibits_Telefonica Moviles" xfId="916" xr:uid="{00000000-0005-0000-0000-000030110000}"/>
    <cellStyle name="_MultipleSpace_Jazztel model 15-exhibits-Friso2_Jazztel model 18DP-exhibits_TelenorInitiation-11Jan01" xfId="917" xr:uid="{00000000-0005-0000-0000-000031110000}"/>
    <cellStyle name="_MultipleSpace_Jazztel model 15-exhibits-Friso2_Jazztel model 18DP-exhibits_TelenorWIPFeb01" xfId="918" xr:uid="{00000000-0005-0000-0000-000032110000}"/>
    <cellStyle name="_MultipleSpace_Jazztel model 15-exhibits-Friso2_Jazztel model 18DP-exhibits_Telia-April01(new structure)" xfId="919" xr:uid="{00000000-0005-0000-0000-000033110000}"/>
    <cellStyle name="_MultipleSpace_Jazztel model 15-exhibits-Friso2_Jazztel1" xfId="920" xr:uid="{00000000-0005-0000-0000-000034110000}"/>
    <cellStyle name="_MultipleSpace_Jazztel model 15-exhibits-Friso2_Jazztel1_Orange-Mar01" xfId="921" xr:uid="{00000000-0005-0000-0000-000035110000}"/>
    <cellStyle name="_MultipleSpace_Jazztel model 15-exhibits-Friso2_Jazztel1_Orange-Mar01_FT-6June2001" xfId="922" xr:uid="{00000000-0005-0000-0000-000036110000}"/>
    <cellStyle name="_MultipleSpace_Jazztel model 15-exhibits-Friso2_Jazztel1_Orange-Mar01_Telefonica Group August 12 2002" xfId="923" xr:uid="{00000000-0005-0000-0000-000037110000}"/>
    <cellStyle name="_MultipleSpace_Jazztel model 15-exhibits-Friso2_Jazztel1_Orange-Mar01_Telefonica Group Jan 02" xfId="924" xr:uid="{00000000-0005-0000-0000-000038110000}"/>
    <cellStyle name="_MultipleSpace_Jazztel model 15-exhibits-Friso2_Jazztel1_Orange-Mar01_Telefonica Moviles" xfId="925" xr:uid="{00000000-0005-0000-0000-000039110000}"/>
    <cellStyle name="_MultipleSpace_Jazztel model 15-exhibits-Friso2_Jazztel1_Orange-Mar01_Telefonica Moviles_1" xfId="926" xr:uid="{00000000-0005-0000-0000-00003A110000}"/>
    <cellStyle name="_MultipleSpace_Jazztel model 15-exhibits-Friso2_Jazztel1_Orange-May01" xfId="927" xr:uid="{00000000-0005-0000-0000-00003B110000}"/>
    <cellStyle name="_MultipleSpace_Jazztel model 15-exhibits-Friso2_Jazztel1_Orange-May01_FT-6June2001" xfId="928" xr:uid="{00000000-0005-0000-0000-00003C110000}"/>
    <cellStyle name="_MultipleSpace_Jazztel model 15-exhibits-Friso2_Jazztel1_Orange-May01_FT-6June2001_Telefonica Moviles" xfId="929" xr:uid="{00000000-0005-0000-0000-00003D110000}"/>
    <cellStyle name="_MultipleSpace_Jazztel model 15-exhibits-Friso2_Jazztel1_Orange-May01_Telefonica Moviles" xfId="930" xr:uid="{00000000-0005-0000-0000-00003E110000}"/>
    <cellStyle name="_MultipleSpace_Jazztel model 15-exhibits-Friso2_Jazztel1_TelenorInitiation-11Jan01" xfId="931" xr:uid="{00000000-0005-0000-0000-00003F110000}"/>
    <cellStyle name="_MultipleSpace_Jazztel model 15-exhibits-Friso2_Jazztel1_TelenorInitiation-11Jan01_FT-6June2001" xfId="932" xr:uid="{00000000-0005-0000-0000-000040110000}"/>
    <cellStyle name="_MultipleSpace_Jazztel model 15-exhibits-Friso2_Jazztel1_TelenorInitiation-11Jan01_Telefonica Group August 12 2002" xfId="933" xr:uid="{00000000-0005-0000-0000-000041110000}"/>
    <cellStyle name="_MultipleSpace_Jazztel model 15-exhibits-Friso2_Jazztel1_TelenorInitiation-11Jan01_Telefonica Group Jan 02" xfId="934" xr:uid="{00000000-0005-0000-0000-000042110000}"/>
    <cellStyle name="_MultipleSpace_Jazztel model 15-exhibits-Friso2_Jazztel1_TelenorInitiation-11Jan01_Telefonica Moviles" xfId="935" xr:uid="{00000000-0005-0000-0000-000043110000}"/>
    <cellStyle name="_MultipleSpace_Jazztel model 15-exhibits-Friso2_Jazztel1_TelenorInitiation-11Jan01_Telefonica Moviles_1" xfId="936" xr:uid="{00000000-0005-0000-0000-000044110000}"/>
    <cellStyle name="_MultipleSpace_Jazztel model 15-exhibits-Friso2_Jazztel1_TelenorWIPFeb01" xfId="937" xr:uid="{00000000-0005-0000-0000-000045110000}"/>
    <cellStyle name="_MultipleSpace_Jazztel model 15-exhibits-Friso2_Jazztel1_TelenorWIPFeb01_FT-6June2001" xfId="938" xr:uid="{00000000-0005-0000-0000-000046110000}"/>
    <cellStyle name="_MultipleSpace_Jazztel model 15-exhibits-Friso2_Jazztel1_TelenorWIPFeb01_Telefonica Group August 12 2002" xfId="939" xr:uid="{00000000-0005-0000-0000-000047110000}"/>
    <cellStyle name="_MultipleSpace_Jazztel model 15-exhibits-Friso2_Jazztel1_TelenorWIPFeb01_Telefonica Group Jan 02" xfId="940" xr:uid="{00000000-0005-0000-0000-000048110000}"/>
    <cellStyle name="_MultipleSpace_Jazztel model 15-exhibits-Friso2_Jazztel1_TelenorWIPFeb01_Telefonica Moviles" xfId="941" xr:uid="{00000000-0005-0000-0000-000049110000}"/>
    <cellStyle name="_MultipleSpace_Jazztel model 15-exhibits-Friso2_Jazztel1_TelenorWIPFeb01_Telefonica Moviles_1" xfId="942" xr:uid="{00000000-0005-0000-0000-00004A110000}"/>
    <cellStyle name="_MultipleSpace_Jazztel model 16DP2-Exhibits" xfId="943" xr:uid="{00000000-0005-0000-0000-00004B110000}"/>
    <cellStyle name="_MultipleSpace_Jazztel model 16DP2-Exhibits_3G Models" xfId="944" xr:uid="{00000000-0005-0000-0000-00004C110000}"/>
    <cellStyle name="_MultipleSpace_Jazztel model 16DP2-Exhibits_FT-6June2001" xfId="945" xr:uid="{00000000-0005-0000-0000-00004D110000}"/>
    <cellStyle name="_MultipleSpace_Jazztel model 16DP2-Exhibits_FT-6June2001_Telefonica Moviles" xfId="946" xr:uid="{00000000-0005-0000-0000-00004E110000}"/>
    <cellStyle name="_MultipleSpace_Jazztel model 16DP2-Exhibits_Orange-Mar01" xfId="947" xr:uid="{00000000-0005-0000-0000-00004F110000}"/>
    <cellStyle name="_MultipleSpace_Jazztel model 16DP2-Exhibits_Orange-Mar01_Telefonica Moviles" xfId="948" xr:uid="{00000000-0005-0000-0000-000050110000}"/>
    <cellStyle name="_MultipleSpace_Jazztel model 16DP2-Exhibits_Orange-May01" xfId="949" xr:uid="{00000000-0005-0000-0000-000051110000}"/>
    <cellStyle name="_MultipleSpace_Jazztel model 16DP2-Exhibits_Orange-May01_Telefonica Moviles" xfId="950" xr:uid="{00000000-0005-0000-0000-000052110000}"/>
    <cellStyle name="_MultipleSpace_Jazztel model 16DP2-Exhibits_Orange-May01_Telefonica Moviles_1" xfId="951" xr:uid="{00000000-0005-0000-0000-000053110000}"/>
    <cellStyle name="_MultipleSpace_Jazztel model 16DP2-Exhibits_Telefonica Moviles" xfId="952" xr:uid="{00000000-0005-0000-0000-000054110000}"/>
    <cellStyle name="_MultipleSpace_Jazztel model 16DP2-Exhibits_TelenorInitiation-11Jan01" xfId="953" xr:uid="{00000000-0005-0000-0000-000055110000}"/>
    <cellStyle name="_MultipleSpace_Jazztel model 16DP2-Exhibits_TelenorInitiation-11Jan01_Telefonica Moviles" xfId="954" xr:uid="{00000000-0005-0000-0000-000056110000}"/>
    <cellStyle name="_MultipleSpace_Jazztel model 16DP2-Exhibits_TelenorWIPFeb01" xfId="955" xr:uid="{00000000-0005-0000-0000-000057110000}"/>
    <cellStyle name="_MultipleSpace_Jazztel model 16DP2-Exhibits_TelenorWIPFeb01_Telefonica Moviles" xfId="956" xr:uid="{00000000-0005-0000-0000-000058110000}"/>
    <cellStyle name="_MultipleSpace_Jazztel model 16DP3-Exhibits" xfId="957" xr:uid="{00000000-0005-0000-0000-000059110000}"/>
    <cellStyle name="_MultipleSpace_Jazztel model 16DP3-Exhibits_3G Models" xfId="958" xr:uid="{00000000-0005-0000-0000-00005A110000}"/>
    <cellStyle name="_MultipleSpace_Jazztel model 16DP3-Exhibits_FT-6June2001" xfId="959" xr:uid="{00000000-0005-0000-0000-00005B110000}"/>
    <cellStyle name="_MultipleSpace_Jazztel model 16DP3-Exhibits_FT-6June2001_Telefonica Moviles" xfId="960" xr:uid="{00000000-0005-0000-0000-00005C110000}"/>
    <cellStyle name="_MultipleSpace_Jazztel model 16DP3-Exhibits_Orange-Mar01" xfId="961" xr:uid="{00000000-0005-0000-0000-00005D110000}"/>
    <cellStyle name="_MultipleSpace_Jazztel model 16DP3-Exhibits_Orange-Mar01_Telefonica Moviles" xfId="962" xr:uid="{00000000-0005-0000-0000-00005E110000}"/>
    <cellStyle name="_MultipleSpace_Jazztel model 16DP3-Exhibits_Orange-May01" xfId="963" xr:uid="{00000000-0005-0000-0000-00005F110000}"/>
    <cellStyle name="_MultipleSpace_Jazztel model 16DP3-Exhibits_Orange-May01_Telefonica Moviles" xfId="964" xr:uid="{00000000-0005-0000-0000-000060110000}"/>
    <cellStyle name="_MultipleSpace_Jazztel model 16DP3-Exhibits_Orange-May01_Telefonica Moviles_1" xfId="965" xr:uid="{00000000-0005-0000-0000-000061110000}"/>
    <cellStyle name="_MultipleSpace_Jazztel model 16DP3-Exhibits_Telefonica Moviles" xfId="966" xr:uid="{00000000-0005-0000-0000-000062110000}"/>
    <cellStyle name="_MultipleSpace_Jazztel model 16DP3-Exhibits_TelenorInitiation-11Jan01" xfId="967" xr:uid="{00000000-0005-0000-0000-000063110000}"/>
    <cellStyle name="_MultipleSpace_Jazztel model 16DP3-Exhibits_TelenorInitiation-11Jan01_Telefonica Moviles" xfId="968" xr:uid="{00000000-0005-0000-0000-000064110000}"/>
    <cellStyle name="_MultipleSpace_Jazztel model 16DP3-Exhibits_TelenorWIPFeb01" xfId="969" xr:uid="{00000000-0005-0000-0000-000065110000}"/>
    <cellStyle name="_MultipleSpace_Jazztel model 16DP3-Exhibits_TelenorWIPFeb01_Telefonica Moviles" xfId="970" xr:uid="{00000000-0005-0000-0000-000066110000}"/>
    <cellStyle name="_MultipleSpace_Orange-Mar01" xfId="971" xr:uid="{00000000-0005-0000-0000-000067110000}"/>
    <cellStyle name="_MultipleSpace_Orange-Mar01_Telefonica Moviles" xfId="972" xr:uid="{00000000-0005-0000-0000-000068110000}"/>
    <cellStyle name="_MultipleSpace_Orange-May01" xfId="973" xr:uid="{00000000-0005-0000-0000-000069110000}"/>
    <cellStyle name="_MultipleSpace_Orange-May01_Telefonica Moviles" xfId="974" xr:uid="{00000000-0005-0000-0000-00006A110000}"/>
    <cellStyle name="_MultipleSpace_Orange-May01_Telefonica Moviles_1" xfId="975" xr:uid="{00000000-0005-0000-0000-00006B110000}"/>
    <cellStyle name="_MultipleSpace_Telefonica Moviles" xfId="976" xr:uid="{00000000-0005-0000-0000-00006C110000}"/>
    <cellStyle name="_MultipleSpace_TelenorInitiation-11Jan01" xfId="977" xr:uid="{00000000-0005-0000-0000-00006D110000}"/>
    <cellStyle name="_MultipleSpace_TelenorInitiation-11Jan01_Telefonica Moviles" xfId="978" xr:uid="{00000000-0005-0000-0000-00006E110000}"/>
    <cellStyle name="_MultipleSpace_TelenorWIPFeb01" xfId="979" xr:uid="{00000000-0005-0000-0000-00006F110000}"/>
    <cellStyle name="_MultipleSpace_TelenorWIPFeb01_Telefonica Moviles" xfId="980" xr:uid="{00000000-0005-0000-0000-000070110000}"/>
    <cellStyle name="_MultipleSpace_t-mobile Sep 2003" xfId="981" xr:uid="{00000000-0005-0000-0000-000071110000}"/>
    <cellStyle name="_New Commercial 0808  Octubre" xfId="61443" xr:uid="{00000000-0005-0000-0000-000072110000}"/>
    <cellStyle name="_New Commercial 0808  Octubre 2" xfId="61444" xr:uid="{00000000-0005-0000-0000-000073110000}"/>
    <cellStyle name="_New Commercial 0808  Octubre_Final Commercial Reporting May 2009" xfId="61445" xr:uid="{00000000-0005-0000-0000-000074110000}"/>
    <cellStyle name="_New Commercial 0808  Octubre_QPPSLC_SRIL_0609" xfId="61446" xr:uid="{00000000-0005-0000-0000-000075110000}"/>
    <cellStyle name="_New Commercial 0808  Octubre_SRIL_QoS_MAR09" xfId="61447" xr:uid="{00000000-0005-0000-0000-000076110000}"/>
    <cellStyle name="_New Commercial Reports Template Mar07.xls" xfId="61448" xr:uid="{00000000-0005-0000-0000-000077110000}"/>
    <cellStyle name="_New Commercial Reports Template Mar07.xls_Commercial Reports- Aug 07" xfId="61449" xr:uid="{00000000-0005-0000-0000-000078110000}"/>
    <cellStyle name="_New Commercial Reports Template Mar07.xls_Commercial Reports- Aug 07_Book2" xfId="61450" xr:uid="{00000000-0005-0000-0000-000079110000}"/>
    <cellStyle name="_New Commercial Reports Template Mar07.xls_Commercial Reports- Aug 07_Book2_Sale  Dist by Territory new template_V2" xfId="61451" xr:uid="{00000000-0005-0000-0000-00007A110000}"/>
    <cellStyle name="_New Commercial Reports Template Mar07.xls_Commercial Reports- Aug 07_Quality of Prepaid Sub-Arpu&amp;MOU" xfId="61452" xr:uid="{00000000-0005-0000-0000-00007B110000}"/>
    <cellStyle name="_New Commercial Reports Template Mar07.xls_Commercial Reports- Aug 07_Sheet3" xfId="61453" xr:uid="{00000000-0005-0000-0000-00007C110000}"/>
    <cellStyle name="_New Commercial Reports Template Mar07.xls_Commercial Reports-MAUR Jul 07" xfId="61454" xr:uid="{00000000-0005-0000-0000-00007D110000}"/>
    <cellStyle name="_New Commercial Reports Template Mar07.xls_Commercial Reports-MAUR Jul 07_Book2" xfId="61455" xr:uid="{00000000-0005-0000-0000-00007E110000}"/>
    <cellStyle name="_New Commercial Reports Template Mar07.xls_Commercial Reports-MAUR Jul 07_Book2_Sale  Dist by Territory new template_V2" xfId="61456" xr:uid="{00000000-0005-0000-0000-00007F110000}"/>
    <cellStyle name="_New Commercial Reports Template Mar07.xls_Commercial Reports-MAUR Jul 07_Quality of Prepaid Sub-Arpu&amp;MOU" xfId="61457" xr:uid="{00000000-0005-0000-0000-000080110000}"/>
    <cellStyle name="_New Commercial Reports Template Mar07.xls_Commercial Reports-MAUR Jul 07_Sheet3" xfId="61458" xr:uid="{00000000-0005-0000-0000-000081110000}"/>
    <cellStyle name="_New Commercial Reports Template Mar07.xls_Quality of Gross(v2)" xfId="61459" xr:uid="{00000000-0005-0000-0000-000082110000}"/>
    <cellStyle name="_New Commercial Reports Template Mar07.xls_Quality of Gross(v2) 2" xfId="61460" xr:uid="{00000000-0005-0000-0000-000083110000}"/>
    <cellStyle name="_New Commercial Reports Template Mar07.xls_Quality of Gross(v2) 3" xfId="61461" xr:uid="{00000000-0005-0000-0000-000084110000}"/>
    <cellStyle name="_New Commercial Reports Template Mar07.xls_Quality of Gross(v2) 4" xfId="61462" xr:uid="{00000000-0005-0000-0000-000085110000}"/>
    <cellStyle name="_New Commercial Reports Template Mar07.xls_Quality of Gross(v2) 5" xfId="61463" xr:uid="{00000000-0005-0000-0000-000086110000}"/>
    <cellStyle name="_New Commercial Reports Template Mar07.xls_Quality of Gross(v2) 6" xfId="61464" xr:uid="{00000000-0005-0000-0000-000087110000}"/>
    <cellStyle name="_New Commercial Reports Template Mar07.xls_Quality of Gross(v2) 7" xfId="61465" xr:uid="{00000000-0005-0000-0000-000088110000}"/>
    <cellStyle name="_New Commercial Reports Template Mar07.xls_Quality of Gross(v2)_Book2" xfId="61466" xr:uid="{00000000-0005-0000-0000-000089110000}"/>
    <cellStyle name="_New Commercial Reports Template Mar07.xls_Quality of Gross(v2)_COLO QualityofSubs-200812" xfId="61467" xr:uid="{00000000-0005-0000-0000-00008A110000}"/>
    <cellStyle name="_New Commercial Reports Template Mar07.xls_Quality of Gross(v2)_COLO_QoS_200905" xfId="61468" xr:uid="{00000000-0005-0000-0000-00008B110000}"/>
    <cellStyle name="_New Commercial Reports Template Mar07.xls_Quality of Gross(v2)_Com Reptng Pack - Interconnect" xfId="61469" xr:uid="{00000000-0005-0000-0000-00008C110000}"/>
    <cellStyle name="_New Commercial Reports Template Mar07.xls_Quality of Gross(v2)_Com Reptng Pack - VAS" xfId="61470" xr:uid="{00000000-0005-0000-0000-00008D110000}"/>
    <cellStyle name="_New Commercial Reports Template Mar07.xls_Quality of Gross(v2)_Commercial Report Pack_Final_ Jan 09-submit02-12-09" xfId="61471" xr:uid="{00000000-0005-0000-0000-00008E110000}"/>
    <cellStyle name="_New Commercial Reports Template Mar07.xls_Quality of Gross(v2)_Commercial Reporting Pack_Dec 08" xfId="61472" xr:uid="{00000000-0005-0000-0000-00008F110000}"/>
    <cellStyle name="_New Commercial Reports Template Mar07.xls_Quality of Gross(v2)_Commercial Reporting Pack_Final_ December08" xfId="61473" xr:uid="{00000000-0005-0000-0000-000090110000}"/>
    <cellStyle name="_New Commercial Reports Template Mar07.xls_Quality of Gross(v2)_Commercial Reporting Pack_Final_ Jan 2009 VAS" xfId="61474" xr:uid="{00000000-0005-0000-0000-000091110000}"/>
    <cellStyle name="_New Commercial Reports Template Mar07.xls_Quality of Gross(v2)_Commercial Reporting Pack_Final_031108 ONLY VAS" xfId="61475" xr:uid="{00000000-0005-0000-0000-000092110000}"/>
    <cellStyle name="_New Commercial Reports Template Mar07.xls_Quality of Gross(v2)_Commercial Reporting Pack_Final_Int'l Interconnect Dec 08" xfId="61476" xr:uid="{00000000-0005-0000-0000-000093110000}"/>
    <cellStyle name="_New Commercial Reports Template Mar07.xls_Quality of Gross(v2)_Commercial Reporting Pack_Final_Int'l Interconnect Jan 09" xfId="61477" xr:uid="{00000000-0005-0000-0000-000094110000}"/>
    <cellStyle name="_New Commercial Reports Template Mar07.xls_Quality of Gross(v2)_Commercial Reporting Pack_Nov 08" xfId="61478" xr:uid="{00000000-0005-0000-0000-000095110000}"/>
    <cellStyle name="_New Commercial Reports Template Mar07.xls_Quality of Gross(v2)_corrected QPPS by mahesh" xfId="61479" xr:uid="{00000000-0005-0000-0000-000096110000}"/>
    <cellStyle name="_New Commercial Reports Template Mar07.xls_Quality of Gross(v2)_CRP" xfId="61480" xr:uid="{00000000-0005-0000-0000-000097110000}"/>
    <cellStyle name="_New Commercial Reports Template Mar07.xls_Quality of Gross(v2)_CRP 2" xfId="61481" xr:uid="{00000000-0005-0000-0000-000098110000}"/>
    <cellStyle name="_New Commercial Reports Template Mar07.xls_Quality of Gross(v2)_Entertainment - Commercial Reporting Pack" xfId="61482" xr:uid="{00000000-0005-0000-0000-000099110000}"/>
    <cellStyle name="_New Commercial Reports Template Mar07.xls_Quality of Gross(v2)_Enterteinment - Commercial Reporting Pack" xfId="61483" xr:uid="{00000000-0005-0000-0000-00009A110000}"/>
    <cellStyle name="_New Commercial Reports Template Mar07.xls_Quality of Gross(v2)_Final Commercial Reporting May 2009" xfId="61484" xr:uid="{00000000-0005-0000-0000-00009B110000}"/>
    <cellStyle name="_New Commercial Reports Template Mar07.xls_Quality of Gross(v2)_MIC_Lao_CUSTOMER OP Templates_2008_V12" xfId="61485" xr:uid="{00000000-0005-0000-0000-00009C110000}"/>
    <cellStyle name="_New Commercial Reports Template Mar07.xls_Quality of Gross(v2)_MIC_Lao_CUSTOMER OP Templates_2009_V01" xfId="61486" xr:uid="{00000000-0005-0000-0000-00009D110000}"/>
    <cellStyle name="_New Commercial Reports Template Mar07.xls_Quality of Gross(v2)_QOS-Updated with Reloads_ Feb 2009" xfId="61487" xr:uid="{00000000-0005-0000-0000-00009E110000}"/>
    <cellStyle name="_New Commercial Reports Template Mar07.xls_Quality of Gross(v2)_QOS-Updated with Reloads_RevC" xfId="61488" xr:uid="{00000000-0005-0000-0000-00009F110000}"/>
    <cellStyle name="_New Commercial Reports Template Mar07.xls_Quality of Gross(v2)_QPPSLC_SRIL_0609" xfId="61489" xr:uid="{00000000-0005-0000-0000-0000A0110000}"/>
    <cellStyle name="_New Commercial Reports Template Mar07.xls_Quality of Gross(v2)_Sale  Dist by Territory new template_V2" xfId="61490" xr:uid="{00000000-0005-0000-0000-0000A1110000}"/>
    <cellStyle name="_New Commercial Reports Template Mar07.xls_Quality of Gross(v2)_Sales  Distribution Reporting Template  Dec08" xfId="61491" xr:uid="{00000000-0005-0000-0000-0000A2110000}"/>
    <cellStyle name="_New Commercial Reports Template Mar07.xls_Quality of Gross(v2)_Sales &amp; Distribution Reporting Template. Dec08" xfId="61492" xr:uid="{00000000-0005-0000-0000-0000A3110000}"/>
    <cellStyle name="_New Commercial Reports Template Mar07.xls_Quality of Gross(v2)_SRIL_QoS_MAR09" xfId="61493" xr:uid="{00000000-0005-0000-0000-0000A4110000}"/>
    <cellStyle name="_New Commercial Reports Template Mar07.xls_Quality of Gross(v2)_VAS COMMERCIAL FINAL SENT TO LUX" xfId="61494" xr:uid="{00000000-0005-0000-0000-0000A5110000}"/>
    <cellStyle name="_New WCOM" xfId="61495" xr:uid="{00000000-0005-0000-0000-0000A6110000}"/>
    <cellStyle name="_Non GSM Prepaid Sub Quality Latin.xls Chart 1" xfId="61496" xr:uid="{00000000-0005-0000-0000-0000A7110000}"/>
    <cellStyle name="_Non GSM Prepaid Sub Quality Latin.xls Chart 1_Commercial Reports- Aug 07" xfId="61497" xr:uid="{00000000-0005-0000-0000-0000A8110000}"/>
    <cellStyle name="_Non GSM Prepaid Sub Quality Latin.xls Chart 1_Commercial Reports- Aug 07_Book2" xfId="61498" xr:uid="{00000000-0005-0000-0000-0000A9110000}"/>
    <cellStyle name="_Non GSM Prepaid Sub Quality Latin.xls Chart 1_Commercial Reports- Aug 07_Book2_Sale  Dist by Territory new template_V2" xfId="61499" xr:uid="{00000000-0005-0000-0000-0000AA110000}"/>
    <cellStyle name="_Non GSM Prepaid Sub Quality Latin.xls Chart 1_Commercial Reports- Aug 07_Quality of Prepaid Sub-Arpu&amp;MOU" xfId="61500" xr:uid="{00000000-0005-0000-0000-0000AB110000}"/>
    <cellStyle name="_Non GSM Prepaid Sub Quality Latin.xls Chart 1_Commercial Reports- Aug 07_Sheet3" xfId="61501" xr:uid="{00000000-0005-0000-0000-0000AC110000}"/>
    <cellStyle name="_Non GSM Prepaid Sub Quality Latin.xls Chart 1_Commercial Reports-MAUR Jul 07" xfId="61502" xr:uid="{00000000-0005-0000-0000-0000AD110000}"/>
    <cellStyle name="_Non GSM Prepaid Sub Quality Latin.xls Chart 1_Commercial Reports-MAUR Jul 07_Book2" xfId="61503" xr:uid="{00000000-0005-0000-0000-0000AE110000}"/>
    <cellStyle name="_Non GSM Prepaid Sub Quality Latin.xls Chart 1_Commercial Reports-MAUR Jul 07_Book2_Sale  Dist by Territory new template_V2" xfId="61504" xr:uid="{00000000-0005-0000-0000-0000AF110000}"/>
    <cellStyle name="_Non GSM Prepaid Sub Quality Latin.xls Chart 1_Commercial Reports-MAUR Jul 07_Quality of Prepaid Sub-Arpu&amp;MOU" xfId="61505" xr:uid="{00000000-0005-0000-0000-0000B0110000}"/>
    <cellStyle name="_Non GSM Prepaid Sub Quality Latin.xls Chart 1_Commercial Reports-MAUR Jul 07_Sheet3" xfId="61506" xr:uid="{00000000-0005-0000-0000-0000B1110000}"/>
    <cellStyle name="_Non GSM Prepaid Sub Quality Latin.xls Chart 1_Quality of Gross(v2)" xfId="61507" xr:uid="{00000000-0005-0000-0000-0000B2110000}"/>
    <cellStyle name="_Non GSM Prepaid Sub Quality Latin.xls Chart 1_Quality of Gross(v2) 2" xfId="61508" xr:uid="{00000000-0005-0000-0000-0000B3110000}"/>
    <cellStyle name="_Non GSM Prepaid Sub Quality Latin.xls Chart 1_Quality of Gross(v2) 3" xfId="61509" xr:uid="{00000000-0005-0000-0000-0000B4110000}"/>
    <cellStyle name="_Non GSM Prepaid Sub Quality Latin.xls Chart 1_Quality of Gross(v2) 4" xfId="61510" xr:uid="{00000000-0005-0000-0000-0000B5110000}"/>
    <cellStyle name="_Non GSM Prepaid Sub Quality Latin.xls Chart 1_Quality of Gross(v2) 5" xfId="61511" xr:uid="{00000000-0005-0000-0000-0000B6110000}"/>
    <cellStyle name="_Non GSM Prepaid Sub Quality Latin.xls Chart 1_Quality of Gross(v2) 6" xfId="61512" xr:uid="{00000000-0005-0000-0000-0000B7110000}"/>
    <cellStyle name="_Non GSM Prepaid Sub Quality Latin.xls Chart 1_Quality of Gross(v2) 7" xfId="61513" xr:uid="{00000000-0005-0000-0000-0000B8110000}"/>
    <cellStyle name="_Non GSM Prepaid Sub Quality Latin.xls Chart 1_Quality of Gross(v2)_Book2" xfId="61514" xr:uid="{00000000-0005-0000-0000-0000B9110000}"/>
    <cellStyle name="_Non GSM Prepaid Sub Quality Latin.xls Chart 1_Quality of Gross(v2)_COLO QualityofSubs-200812" xfId="61515" xr:uid="{00000000-0005-0000-0000-0000BA110000}"/>
    <cellStyle name="_Non GSM Prepaid Sub Quality Latin.xls Chart 1_Quality of Gross(v2)_COLO_QoS_200905" xfId="61516" xr:uid="{00000000-0005-0000-0000-0000BB110000}"/>
    <cellStyle name="_Non GSM Prepaid Sub Quality Latin.xls Chart 1_Quality of Gross(v2)_Com Reptng Pack - Interconnect" xfId="61517" xr:uid="{00000000-0005-0000-0000-0000BC110000}"/>
    <cellStyle name="_Non GSM Prepaid Sub Quality Latin.xls Chart 1_Quality of Gross(v2)_Com Reptng Pack - VAS" xfId="61518" xr:uid="{00000000-0005-0000-0000-0000BD110000}"/>
    <cellStyle name="_Non GSM Prepaid Sub Quality Latin.xls Chart 1_Quality of Gross(v2)_Commercial Report Pack_Final_ Jan 09-submit02-12-09" xfId="61519" xr:uid="{00000000-0005-0000-0000-0000BE110000}"/>
    <cellStyle name="_Non GSM Prepaid Sub Quality Latin.xls Chart 1_Quality of Gross(v2)_Commercial Reporting Pack_Dec 08" xfId="61520" xr:uid="{00000000-0005-0000-0000-0000BF110000}"/>
    <cellStyle name="_Non GSM Prepaid Sub Quality Latin.xls Chart 1_Quality of Gross(v2)_Commercial Reporting Pack_Final_ December08" xfId="61521" xr:uid="{00000000-0005-0000-0000-0000C0110000}"/>
    <cellStyle name="_Non GSM Prepaid Sub Quality Latin.xls Chart 1_Quality of Gross(v2)_Commercial Reporting Pack_Final_ Jan 2009 VAS" xfId="61522" xr:uid="{00000000-0005-0000-0000-0000C1110000}"/>
    <cellStyle name="_Non GSM Prepaid Sub Quality Latin.xls Chart 1_Quality of Gross(v2)_Commercial Reporting Pack_Final_031108 ONLY VAS" xfId="61523" xr:uid="{00000000-0005-0000-0000-0000C2110000}"/>
    <cellStyle name="_Non GSM Prepaid Sub Quality Latin.xls Chart 1_Quality of Gross(v2)_Commercial Reporting Pack_Final_Int'l Interconnect Dec 08" xfId="61524" xr:uid="{00000000-0005-0000-0000-0000C3110000}"/>
    <cellStyle name="_Non GSM Prepaid Sub Quality Latin.xls Chart 1_Quality of Gross(v2)_Commercial Reporting Pack_Final_Int'l Interconnect Jan 09" xfId="61525" xr:uid="{00000000-0005-0000-0000-0000C4110000}"/>
    <cellStyle name="_Non GSM Prepaid Sub Quality Latin.xls Chart 1_Quality of Gross(v2)_Commercial Reporting Pack_Nov 08" xfId="61526" xr:uid="{00000000-0005-0000-0000-0000C5110000}"/>
    <cellStyle name="_Non GSM Prepaid Sub Quality Latin.xls Chart 1_Quality of Gross(v2)_corrected QPPS by mahesh" xfId="61527" xr:uid="{00000000-0005-0000-0000-0000C6110000}"/>
    <cellStyle name="_Non GSM Prepaid Sub Quality Latin.xls Chart 1_Quality of Gross(v2)_CRP" xfId="61528" xr:uid="{00000000-0005-0000-0000-0000C7110000}"/>
    <cellStyle name="_Non GSM Prepaid Sub Quality Latin.xls Chart 1_Quality of Gross(v2)_CRP 2" xfId="61529" xr:uid="{00000000-0005-0000-0000-0000C8110000}"/>
    <cellStyle name="_Non GSM Prepaid Sub Quality Latin.xls Chart 1_Quality of Gross(v2)_Entertainment - Commercial Reporting Pack" xfId="61530" xr:uid="{00000000-0005-0000-0000-0000C9110000}"/>
    <cellStyle name="_Non GSM Prepaid Sub Quality Latin.xls Chart 1_Quality of Gross(v2)_Enterteinment - Commercial Reporting Pack" xfId="61531" xr:uid="{00000000-0005-0000-0000-0000CA110000}"/>
    <cellStyle name="_Non GSM Prepaid Sub Quality Latin.xls Chart 1_Quality of Gross(v2)_Final Commercial Reporting May 2009" xfId="61532" xr:uid="{00000000-0005-0000-0000-0000CB110000}"/>
    <cellStyle name="_Non GSM Prepaid Sub Quality Latin.xls Chart 1_Quality of Gross(v2)_MIC_Lao_CUSTOMER OP Templates_2008_V12" xfId="61533" xr:uid="{00000000-0005-0000-0000-0000CC110000}"/>
    <cellStyle name="_Non GSM Prepaid Sub Quality Latin.xls Chart 1_Quality of Gross(v2)_MIC_Lao_CUSTOMER OP Templates_2009_V01" xfId="61534" xr:uid="{00000000-0005-0000-0000-0000CD110000}"/>
    <cellStyle name="_Non GSM Prepaid Sub Quality Latin.xls Chart 1_Quality of Gross(v2)_QOS-Updated with Reloads_ Feb 2009" xfId="61535" xr:uid="{00000000-0005-0000-0000-0000CE110000}"/>
    <cellStyle name="_Non GSM Prepaid Sub Quality Latin.xls Chart 1_Quality of Gross(v2)_QOS-Updated with Reloads_RevC" xfId="61536" xr:uid="{00000000-0005-0000-0000-0000CF110000}"/>
    <cellStyle name="_Non GSM Prepaid Sub Quality Latin.xls Chart 1_Quality of Gross(v2)_QPPSLC_SRIL_0609" xfId="61537" xr:uid="{00000000-0005-0000-0000-0000D0110000}"/>
    <cellStyle name="_Non GSM Prepaid Sub Quality Latin.xls Chart 1_Quality of Gross(v2)_Sale  Dist by Territory new template_V2" xfId="61538" xr:uid="{00000000-0005-0000-0000-0000D1110000}"/>
    <cellStyle name="_Non GSM Prepaid Sub Quality Latin.xls Chart 1_Quality of Gross(v2)_Sales  Distribution Reporting Template  Dec08" xfId="61539" xr:uid="{00000000-0005-0000-0000-0000D2110000}"/>
    <cellStyle name="_Non GSM Prepaid Sub Quality Latin.xls Chart 1_Quality of Gross(v2)_Sales &amp; Distribution Reporting Template. Dec08" xfId="61540" xr:uid="{00000000-0005-0000-0000-0000D3110000}"/>
    <cellStyle name="_Non GSM Prepaid Sub Quality Latin.xls Chart 1_Quality of Gross(v2)_SRIL_QoS_MAR09" xfId="61541" xr:uid="{00000000-0005-0000-0000-0000D4110000}"/>
    <cellStyle name="_Non GSM Prepaid Sub Quality Latin.xls Chart 1_Quality of Gross(v2)_VAS COMMERCIAL FINAL SENT TO LUX" xfId="61542" xr:uid="{00000000-0005-0000-0000-0000D5110000}"/>
    <cellStyle name="_NUEVO  HR (3)" xfId="61543" xr:uid="{00000000-0005-0000-0000-0000D6110000}"/>
    <cellStyle name="_NUEVOS FORMATOS DIANA 16.08.07" xfId="61544" xr:uid="{00000000-0005-0000-0000-0000D7110000}"/>
    <cellStyle name="_NUEVOS FORMATOS DIANA 16.08.07 2" xfId="61545" xr:uid="{00000000-0005-0000-0000-0000D8110000}"/>
    <cellStyle name="_NUEVOS FORMATOS DIANA 16.08.07 3" xfId="61546" xr:uid="{00000000-0005-0000-0000-0000D9110000}"/>
    <cellStyle name="_NUEVOS FORMATOS DIANA 16.08.07 4" xfId="61547" xr:uid="{00000000-0005-0000-0000-0000DA110000}"/>
    <cellStyle name="_OPEX" xfId="61548" xr:uid="{00000000-0005-0000-0000-0000DB110000}"/>
    <cellStyle name="_Opex Cta especifica Jun 08" xfId="61549" xr:uid="{00000000-0005-0000-0000-0000DC110000}"/>
    <cellStyle name="_OPEX_1" xfId="61550" xr:uid="{00000000-0005-0000-0000-0000DD110000}"/>
    <cellStyle name="_Output" xfId="61551" xr:uid="{00000000-0005-0000-0000-0000DE110000}"/>
    <cellStyle name="_Output summary Europe Sept21 v.145" xfId="61552" xr:uid="{00000000-0005-0000-0000-0000DF110000}"/>
    <cellStyle name="_Output summary Europe Sept21 v.145_HR" xfId="61553" xr:uid="{00000000-0005-0000-0000-0000E0110000}"/>
    <cellStyle name="_Paktel- Capex and Budget ComparisonRevB" xfId="61554" xr:uid="{00000000-0005-0000-0000-0000E1110000}"/>
    <cellStyle name="_Percent" xfId="982" xr:uid="{00000000-0005-0000-0000-0000E2110000}"/>
    <cellStyle name="_Percent_3G Models" xfId="983" xr:uid="{00000000-0005-0000-0000-0000E3110000}"/>
    <cellStyle name="_Percent_Book1" xfId="984" xr:uid="{00000000-0005-0000-0000-0000E4110000}"/>
    <cellStyle name="_Percent_Book1_3G Models" xfId="985" xr:uid="{00000000-0005-0000-0000-0000E5110000}"/>
    <cellStyle name="_Percent_Book1_Jazztel model 16DP3-Exhibits" xfId="986" xr:uid="{00000000-0005-0000-0000-0000E6110000}"/>
    <cellStyle name="_Percent_Book1_Jazztel model 16DP3-Exhibits_3G Models" xfId="987" xr:uid="{00000000-0005-0000-0000-0000E7110000}"/>
    <cellStyle name="_Percent_Book1_Jazztel model 16DP3-Exhibits_Orange-Mar01" xfId="988" xr:uid="{00000000-0005-0000-0000-0000E8110000}"/>
    <cellStyle name="_Percent_Book1_Jazztel model 16DP3-Exhibits_Orange-May01" xfId="989" xr:uid="{00000000-0005-0000-0000-0000E9110000}"/>
    <cellStyle name="_Percent_Book1_Jazztel model 16DP3-Exhibits_T_MOBIL2" xfId="990" xr:uid="{00000000-0005-0000-0000-0000EA110000}"/>
    <cellStyle name="_Percent_Book1_Jazztel model 16DP3-Exhibits_T_MOBIL2_FT-6June2001" xfId="991" xr:uid="{00000000-0005-0000-0000-0000EB110000}"/>
    <cellStyle name="_Percent_Book1_Jazztel model 16DP3-Exhibits_T_MOBIL2_Orange-May01" xfId="992" xr:uid="{00000000-0005-0000-0000-0000EC110000}"/>
    <cellStyle name="_Percent_Book1_Jazztel model 16DP3-Exhibits_T_MOBIL2_Telefonica Moviles" xfId="993" xr:uid="{00000000-0005-0000-0000-0000ED110000}"/>
    <cellStyle name="_Percent_Book1_Jazztel model 16DP3-Exhibits_TelenorInitiation-11Jan01" xfId="994" xr:uid="{00000000-0005-0000-0000-0000EE110000}"/>
    <cellStyle name="_Percent_Book1_Jazztel model 16DP3-Exhibits_TelenorWIPFeb01" xfId="995" xr:uid="{00000000-0005-0000-0000-0000EF110000}"/>
    <cellStyle name="_Percent_Book1_Jazztel model 18DP-exhibits" xfId="996" xr:uid="{00000000-0005-0000-0000-0000F0110000}"/>
    <cellStyle name="_Percent_Book1_Jazztel model 18DP-exhibits_3G Models" xfId="997" xr:uid="{00000000-0005-0000-0000-0000F1110000}"/>
    <cellStyle name="_Percent_Book1_Telefonica Moviles" xfId="998" xr:uid="{00000000-0005-0000-0000-0000F2110000}"/>
    <cellStyle name="_Percent_Book11" xfId="999" xr:uid="{00000000-0005-0000-0000-0000F3110000}"/>
    <cellStyle name="_Percent_Book11_3G Models" xfId="1000" xr:uid="{00000000-0005-0000-0000-0000F4110000}"/>
    <cellStyle name="_Percent_Book11_Jazztel model 16DP3-Exhibits" xfId="1001" xr:uid="{00000000-0005-0000-0000-0000F5110000}"/>
    <cellStyle name="_Percent_Book11_Jazztel model 16DP3-Exhibits_3G Models" xfId="1002" xr:uid="{00000000-0005-0000-0000-0000F6110000}"/>
    <cellStyle name="_Percent_Book11_Jazztel model 16DP3-Exhibits_Orange-Mar01" xfId="1003" xr:uid="{00000000-0005-0000-0000-0000F7110000}"/>
    <cellStyle name="_Percent_Book11_Jazztel model 16DP3-Exhibits_Orange-May01" xfId="1004" xr:uid="{00000000-0005-0000-0000-0000F8110000}"/>
    <cellStyle name="_Percent_Book11_Jazztel model 16DP3-Exhibits_T_MOBIL2" xfId="1005" xr:uid="{00000000-0005-0000-0000-0000F9110000}"/>
    <cellStyle name="_Percent_Book11_Jazztel model 16DP3-Exhibits_T_MOBIL2_FT-6June2001" xfId="1006" xr:uid="{00000000-0005-0000-0000-0000FA110000}"/>
    <cellStyle name="_Percent_Book11_Jazztel model 16DP3-Exhibits_T_MOBIL2_Orange-May01" xfId="1007" xr:uid="{00000000-0005-0000-0000-0000FB110000}"/>
    <cellStyle name="_Percent_Book11_Jazztel model 16DP3-Exhibits_T_MOBIL2_Telefonica Moviles" xfId="1008" xr:uid="{00000000-0005-0000-0000-0000FC110000}"/>
    <cellStyle name="_Percent_Book11_Jazztel model 16DP3-Exhibits_TelenorInitiation-11Jan01" xfId="1009" xr:uid="{00000000-0005-0000-0000-0000FD110000}"/>
    <cellStyle name="_Percent_Book11_Jazztel model 16DP3-Exhibits_TelenorWIPFeb01" xfId="1010" xr:uid="{00000000-0005-0000-0000-0000FE110000}"/>
    <cellStyle name="_Percent_Book11_Jazztel model 18DP-exhibits" xfId="1011" xr:uid="{00000000-0005-0000-0000-0000FF110000}"/>
    <cellStyle name="_Percent_Book11_Jazztel model 18DP-exhibits_3G Models" xfId="1012" xr:uid="{00000000-0005-0000-0000-000000120000}"/>
    <cellStyle name="_Percent_Book11_Telefonica Moviles" xfId="1013" xr:uid="{00000000-0005-0000-0000-000001120000}"/>
    <cellStyle name="_Percent_Book12" xfId="1014" xr:uid="{00000000-0005-0000-0000-000002120000}"/>
    <cellStyle name="_Percent_Book12_3G Models" xfId="1015" xr:uid="{00000000-0005-0000-0000-000003120000}"/>
    <cellStyle name="_Percent_Book12_Jazztel model 16DP3-Exhibits" xfId="1016" xr:uid="{00000000-0005-0000-0000-000004120000}"/>
    <cellStyle name="_Percent_Book12_Jazztel model 16DP3-Exhibits_3G Models" xfId="1017" xr:uid="{00000000-0005-0000-0000-000005120000}"/>
    <cellStyle name="_Percent_Book12_Jazztel model 16DP3-Exhibits_Orange-Mar01" xfId="1018" xr:uid="{00000000-0005-0000-0000-000006120000}"/>
    <cellStyle name="_Percent_Book12_Jazztel model 16DP3-Exhibits_Orange-May01" xfId="1019" xr:uid="{00000000-0005-0000-0000-000007120000}"/>
    <cellStyle name="_Percent_Book12_Jazztel model 16DP3-Exhibits_T_MOBIL2" xfId="1020" xr:uid="{00000000-0005-0000-0000-000008120000}"/>
    <cellStyle name="_Percent_Book12_Jazztel model 16DP3-Exhibits_T_MOBIL2_FT-6June2001" xfId="1021" xr:uid="{00000000-0005-0000-0000-000009120000}"/>
    <cellStyle name="_Percent_Book12_Jazztel model 16DP3-Exhibits_T_MOBIL2_Orange-May01" xfId="1022" xr:uid="{00000000-0005-0000-0000-00000A120000}"/>
    <cellStyle name="_Percent_Book12_Jazztel model 16DP3-Exhibits_T_MOBIL2_Telefonica Moviles" xfId="1023" xr:uid="{00000000-0005-0000-0000-00000B120000}"/>
    <cellStyle name="_Percent_Book12_Jazztel model 16DP3-Exhibits_TelenorInitiation-11Jan01" xfId="1024" xr:uid="{00000000-0005-0000-0000-00000C120000}"/>
    <cellStyle name="_Percent_Book12_Jazztel model 16DP3-Exhibits_TelenorWIPFeb01" xfId="1025" xr:uid="{00000000-0005-0000-0000-00000D120000}"/>
    <cellStyle name="_Percent_Book12_Jazztel model 18DP-exhibits" xfId="1026" xr:uid="{00000000-0005-0000-0000-00000E120000}"/>
    <cellStyle name="_Percent_Book12_Jazztel model 18DP-exhibits_3G Models" xfId="1027" xr:uid="{00000000-0005-0000-0000-00000F120000}"/>
    <cellStyle name="_Percent_Book12_Telefonica Moviles" xfId="1028" xr:uid="{00000000-0005-0000-0000-000010120000}"/>
    <cellStyle name="_Percent_DCF Summary pages" xfId="1029" xr:uid="{00000000-0005-0000-0000-000011120000}"/>
    <cellStyle name="_Percent_DCF Summary pages_3G Models" xfId="1030" xr:uid="{00000000-0005-0000-0000-000012120000}"/>
    <cellStyle name="_Percent_DCF Summary pages_Jazztel model 16DP3-Exhibits" xfId="1031" xr:uid="{00000000-0005-0000-0000-000013120000}"/>
    <cellStyle name="_Percent_DCF Summary pages_Jazztel model 16DP3-Exhibits_3G Models" xfId="1032" xr:uid="{00000000-0005-0000-0000-000014120000}"/>
    <cellStyle name="_Percent_DCF Summary pages_Jazztel model 16DP3-Exhibits_Orange-Mar01" xfId="1033" xr:uid="{00000000-0005-0000-0000-000015120000}"/>
    <cellStyle name="_Percent_DCF Summary pages_Jazztel model 16DP3-Exhibits_Orange-May01" xfId="1034" xr:uid="{00000000-0005-0000-0000-000016120000}"/>
    <cellStyle name="_Percent_DCF Summary pages_Jazztel model 16DP3-Exhibits_T_MOBIL2" xfId="1035" xr:uid="{00000000-0005-0000-0000-000017120000}"/>
    <cellStyle name="_Percent_DCF Summary pages_Jazztel model 16DP3-Exhibits_T_MOBIL2_FT-6June2001" xfId="1036" xr:uid="{00000000-0005-0000-0000-000018120000}"/>
    <cellStyle name="_Percent_DCF Summary pages_Jazztel model 16DP3-Exhibits_T_MOBIL2_Orange-May01" xfId="1037" xr:uid="{00000000-0005-0000-0000-000019120000}"/>
    <cellStyle name="_Percent_DCF Summary pages_Jazztel model 16DP3-Exhibits_T_MOBIL2_Telefonica Moviles" xfId="1038" xr:uid="{00000000-0005-0000-0000-00001A120000}"/>
    <cellStyle name="_Percent_DCF Summary pages_Jazztel model 16DP3-Exhibits_TelenorInitiation-11Jan01" xfId="1039" xr:uid="{00000000-0005-0000-0000-00001B120000}"/>
    <cellStyle name="_Percent_DCF Summary pages_Jazztel model 16DP3-Exhibits_TelenorWIPFeb01" xfId="1040" xr:uid="{00000000-0005-0000-0000-00001C120000}"/>
    <cellStyle name="_Percent_DCF Summary pages_Jazztel model 18DP-exhibits" xfId="1041" xr:uid="{00000000-0005-0000-0000-00001D120000}"/>
    <cellStyle name="_Percent_DCF Summary pages_Jazztel model 18DP-exhibits_3G Models" xfId="1042" xr:uid="{00000000-0005-0000-0000-00001E120000}"/>
    <cellStyle name="_Percent_DCF Summary pages_Telefonica Moviles" xfId="1043" xr:uid="{00000000-0005-0000-0000-00001F120000}"/>
    <cellStyle name="_Percent_Jazztel model 15-exhibits" xfId="1044" xr:uid="{00000000-0005-0000-0000-000020120000}"/>
    <cellStyle name="_Percent_Jazztel model 15-exhibits bis" xfId="1045" xr:uid="{00000000-0005-0000-0000-000021120000}"/>
    <cellStyle name="_Percent_Jazztel model 15-exhibits bis_3G Models" xfId="1046" xr:uid="{00000000-0005-0000-0000-000022120000}"/>
    <cellStyle name="_Percent_Jazztel model 15-exhibits bis_Orange-Mar01" xfId="1047" xr:uid="{00000000-0005-0000-0000-000023120000}"/>
    <cellStyle name="_Percent_Jazztel model 15-exhibits bis_Orange-May01" xfId="1048" xr:uid="{00000000-0005-0000-0000-000024120000}"/>
    <cellStyle name="_Percent_Jazztel model 15-exhibits bis_T_MOBIL2" xfId="1049" xr:uid="{00000000-0005-0000-0000-000025120000}"/>
    <cellStyle name="_Percent_Jazztel model 15-exhibits bis_T_MOBIL2_FT-6June2001" xfId="1050" xr:uid="{00000000-0005-0000-0000-000026120000}"/>
    <cellStyle name="_Percent_Jazztel model 15-exhibits bis_T_MOBIL2_Orange-May01" xfId="1051" xr:uid="{00000000-0005-0000-0000-000027120000}"/>
    <cellStyle name="_Percent_Jazztel model 15-exhibits bis_T_MOBIL2_Telefonica Moviles" xfId="1052" xr:uid="{00000000-0005-0000-0000-000028120000}"/>
    <cellStyle name="_Percent_Jazztel model 15-exhibits bis_TelenorInitiation-11Jan01" xfId="1053" xr:uid="{00000000-0005-0000-0000-000029120000}"/>
    <cellStyle name="_Percent_Jazztel model 15-exhibits bis_TelenorWIPFeb01" xfId="1054" xr:uid="{00000000-0005-0000-0000-00002A120000}"/>
    <cellStyle name="_Percent_Jazztel model 15-exhibits_3G Models" xfId="1055" xr:uid="{00000000-0005-0000-0000-00002B120000}"/>
    <cellStyle name="_Percent_Jazztel model 15-exhibits_Jazztel model 16DP3-Exhibits" xfId="1056" xr:uid="{00000000-0005-0000-0000-00002C120000}"/>
    <cellStyle name="_Percent_Jazztel model 15-exhibits_Jazztel model 16DP3-Exhibits_3G Models" xfId="1057" xr:uid="{00000000-0005-0000-0000-00002D120000}"/>
    <cellStyle name="_Percent_Jazztel model 15-exhibits_Jazztel model 16DP3-Exhibits_Orange-Mar01" xfId="1058" xr:uid="{00000000-0005-0000-0000-00002E120000}"/>
    <cellStyle name="_Percent_Jazztel model 15-exhibits_Jazztel model 16DP3-Exhibits_Orange-May01" xfId="1059" xr:uid="{00000000-0005-0000-0000-00002F120000}"/>
    <cellStyle name="_Percent_Jazztel model 15-exhibits_Jazztel model 16DP3-Exhibits_T_MOBIL2" xfId="1060" xr:uid="{00000000-0005-0000-0000-000030120000}"/>
    <cellStyle name="_Percent_Jazztel model 15-exhibits_Jazztel model 16DP3-Exhibits_T_MOBIL2_FT-6June2001" xfId="1061" xr:uid="{00000000-0005-0000-0000-000031120000}"/>
    <cellStyle name="_Percent_Jazztel model 15-exhibits_Jazztel model 16DP3-Exhibits_T_MOBIL2_Orange-May01" xfId="1062" xr:uid="{00000000-0005-0000-0000-000032120000}"/>
    <cellStyle name="_Percent_Jazztel model 15-exhibits_Jazztel model 16DP3-Exhibits_T_MOBIL2_Telefonica Moviles" xfId="1063" xr:uid="{00000000-0005-0000-0000-000033120000}"/>
    <cellStyle name="_Percent_Jazztel model 15-exhibits_Jazztel model 16DP3-Exhibits_TelenorInitiation-11Jan01" xfId="1064" xr:uid="{00000000-0005-0000-0000-000034120000}"/>
    <cellStyle name="_Percent_Jazztel model 15-exhibits_Jazztel model 16DP3-Exhibits_TelenorWIPFeb01" xfId="1065" xr:uid="{00000000-0005-0000-0000-000035120000}"/>
    <cellStyle name="_Percent_Jazztel model 15-exhibits_Jazztel model 18DP-exhibits" xfId="1066" xr:uid="{00000000-0005-0000-0000-000036120000}"/>
    <cellStyle name="_Percent_Jazztel model 15-exhibits_Jazztel model 18DP-exhibits_3G Models" xfId="1067" xr:uid="{00000000-0005-0000-0000-000037120000}"/>
    <cellStyle name="_Percent_Jazztel model 15-exhibits_Telefonica Moviles" xfId="1068" xr:uid="{00000000-0005-0000-0000-000038120000}"/>
    <cellStyle name="_Percent_Jazztel model 15-exhibits-Friso2" xfId="1069" xr:uid="{00000000-0005-0000-0000-000039120000}"/>
    <cellStyle name="_Percent_Jazztel model 15-exhibits-Friso2_3G Models" xfId="1070" xr:uid="{00000000-0005-0000-0000-00003A120000}"/>
    <cellStyle name="_Percent_Jazztel model 15-exhibits-Friso2_Jazztel model 16DP3-Exhibits" xfId="1071" xr:uid="{00000000-0005-0000-0000-00003B120000}"/>
    <cellStyle name="_Percent_Jazztel model 15-exhibits-Friso2_Jazztel model 16DP3-Exhibits_3G Models" xfId="1072" xr:uid="{00000000-0005-0000-0000-00003C120000}"/>
    <cellStyle name="_Percent_Jazztel model 15-exhibits-Friso2_Jazztel model 16DP3-Exhibits_Orange-Mar01" xfId="1073" xr:uid="{00000000-0005-0000-0000-00003D120000}"/>
    <cellStyle name="_Percent_Jazztel model 15-exhibits-Friso2_Jazztel model 16DP3-Exhibits_Orange-May01" xfId="1074" xr:uid="{00000000-0005-0000-0000-00003E120000}"/>
    <cellStyle name="_Percent_Jazztel model 15-exhibits-Friso2_Jazztel model 16DP3-Exhibits_T_MOBIL2" xfId="1075" xr:uid="{00000000-0005-0000-0000-00003F120000}"/>
    <cellStyle name="_Percent_Jazztel model 15-exhibits-Friso2_Jazztel model 16DP3-Exhibits_T_MOBIL2_FT-6June2001" xfId="1076" xr:uid="{00000000-0005-0000-0000-000040120000}"/>
    <cellStyle name="_Percent_Jazztel model 15-exhibits-Friso2_Jazztel model 16DP3-Exhibits_T_MOBIL2_Orange-May01" xfId="1077" xr:uid="{00000000-0005-0000-0000-000041120000}"/>
    <cellStyle name="_Percent_Jazztel model 15-exhibits-Friso2_Jazztel model 16DP3-Exhibits_T_MOBIL2_Telefonica Moviles" xfId="1078" xr:uid="{00000000-0005-0000-0000-000042120000}"/>
    <cellStyle name="_Percent_Jazztel model 15-exhibits-Friso2_Jazztel model 16DP3-Exhibits_TelenorInitiation-11Jan01" xfId="1079" xr:uid="{00000000-0005-0000-0000-000043120000}"/>
    <cellStyle name="_Percent_Jazztel model 15-exhibits-Friso2_Jazztel model 16DP3-Exhibits_TelenorWIPFeb01" xfId="1080" xr:uid="{00000000-0005-0000-0000-000044120000}"/>
    <cellStyle name="_Percent_Jazztel model 15-exhibits-Friso2_Jazztel model 18DP-exhibits" xfId="1081" xr:uid="{00000000-0005-0000-0000-000045120000}"/>
    <cellStyle name="_Percent_Jazztel model 15-exhibits-Friso2_Jazztel model 18DP-exhibits_3G Models" xfId="1082" xr:uid="{00000000-0005-0000-0000-000046120000}"/>
    <cellStyle name="_Percent_Jazztel model 15-exhibits-Friso2_Telefonica Moviles" xfId="1083" xr:uid="{00000000-0005-0000-0000-000047120000}"/>
    <cellStyle name="_Percent_Jazztel model 16DP2-Exhibits" xfId="1084" xr:uid="{00000000-0005-0000-0000-000048120000}"/>
    <cellStyle name="_Percent_Jazztel model 16DP2-Exhibits_3G Models" xfId="1085" xr:uid="{00000000-0005-0000-0000-000049120000}"/>
    <cellStyle name="_Percent_Jazztel model 16DP3-Exhibits" xfId="1086" xr:uid="{00000000-0005-0000-0000-00004A120000}"/>
    <cellStyle name="_Percent_Jazztel model 16DP3-Exhibits_3G Models" xfId="1087" xr:uid="{00000000-0005-0000-0000-00004B120000}"/>
    <cellStyle name="_Percent_t-mobile Sep 2003" xfId="1088" xr:uid="{00000000-0005-0000-0000-00004C120000}"/>
    <cellStyle name="_PercentSpace" xfId="1089" xr:uid="{00000000-0005-0000-0000-00004D120000}"/>
    <cellStyle name="_PercentSpace_3G Models" xfId="1090" xr:uid="{00000000-0005-0000-0000-00004E120000}"/>
    <cellStyle name="_PercentSpace_Book1" xfId="1091" xr:uid="{00000000-0005-0000-0000-00004F120000}"/>
    <cellStyle name="_PercentSpace_Book1_3G Models" xfId="1092" xr:uid="{00000000-0005-0000-0000-000050120000}"/>
    <cellStyle name="_PercentSpace_Book1_FT-6June2001" xfId="1093" xr:uid="{00000000-0005-0000-0000-000051120000}"/>
    <cellStyle name="_PercentSpace_Book1_Jazztel model 16DP3-Exhibits" xfId="1094" xr:uid="{00000000-0005-0000-0000-000052120000}"/>
    <cellStyle name="_PercentSpace_Book1_Jazztel model 16DP3-Exhibits_FT-6June2001" xfId="1095" xr:uid="{00000000-0005-0000-0000-000053120000}"/>
    <cellStyle name="_PercentSpace_Book1_Jazztel model 16DP3-Exhibits_FT-6June2001_Telefonica Moviles" xfId="1096" xr:uid="{00000000-0005-0000-0000-000054120000}"/>
    <cellStyle name="_PercentSpace_Book1_Jazztel model 16DP3-Exhibits_Orange-Mar01" xfId="1097" xr:uid="{00000000-0005-0000-0000-000055120000}"/>
    <cellStyle name="_PercentSpace_Book1_Jazztel model 16DP3-Exhibits_Orange-May01" xfId="1098" xr:uid="{00000000-0005-0000-0000-000056120000}"/>
    <cellStyle name="_PercentSpace_Book1_Jazztel model 16DP3-Exhibits_T_MOBIL2" xfId="1099" xr:uid="{00000000-0005-0000-0000-000057120000}"/>
    <cellStyle name="_PercentSpace_Book1_Jazztel model 16DP3-Exhibits_T_MOBIL2_FT-6June2001" xfId="1100" xr:uid="{00000000-0005-0000-0000-000058120000}"/>
    <cellStyle name="_PercentSpace_Book1_Jazztel model 16DP3-Exhibits_T_MOBIL2_FT-6June2001_1" xfId="1101" xr:uid="{00000000-0005-0000-0000-000059120000}"/>
    <cellStyle name="_PercentSpace_Book1_Jazztel model 16DP3-Exhibits_T_MOBIL2_FT-6June2001_1_Telefonica Moviles" xfId="1102" xr:uid="{00000000-0005-0000-0000-00005A120000}"/>
    <cellStyle name="_PercentSpace_Book1_Jazztel model 16DP3-Exhibits_T_MOBIL2_Orange-May01" xfId="1103" xr:uid="{00000000-0005-0000-0000-00005B120000}"/>
    <cellStyle name="_PercentSpace_Book1_Jazztel model 16DP3-Exhibits_T_MOBIL2_Telefonica Moviles" xfId="1104" xr:uid="{00000000-0005-0000-0000-00005C120000}"/>
    <cellStyle name="_PercentSpace_Book1_Jazztel model 16DP3-Exhibits_Telefonica Moviles" xfId="1105" xr:uid="{00000000-0005-0000-0000-00005D120000}"/>
    <cellStyle name="_PercentSpace_Book1_Jazztel model 16DP3-Exhibits_TelenorInitiation-11Jan01" xfId="1106" xr:uid="{00000000-0005-0000-0000-00005E120000}"/>
    <cellStyle name="_PercentSpace_Book1_Jazztel model 16DP3-Exhibits_TelenorWIPFeb01" xfId="1107" xr:uid="{00000000-0005-0000-0000-00005F120000}"/>
    <cellStyle name="_PercentSpace_Book1_Jazztel model 18DP-exhibits" xfId="1108" xr:uid="{00000000-0005-0000-0000-000060120000}"/>
    <cellStyle name="_PercentSpace_Book1_Jazztel model 18DP-exhibits_3G Models" xfId="1109" xr:uid="{00000000-0005-0000-0000-000061120000}"/>
    <cellStyle name="_PercentSpace_Book1_Orange-May01" xfId="1110" xr:uid="{00000000-0005-0000-0000-000062120000}"/>
    <cellStyle name="_PercentSpace_Book1_Telefonica Moviles" xfId="1111" xr:uid="{00000000-0005-0000-0000-000063120000}"/>
    <cellStyle name="_PercentSpace_Book11" xfId="1112" xr:uid="{00000000-0005-0000-0000-000064120000}"/>
    <cellStyle name="_PercentSpace_Book11_3G Models" xfId="1113" xr:uid="{00000000-0005-0000-0000-000065120000}"/>
    <cellStyle name="_PercentSpace_Book11_FT-6June2001" xfId="1114" xr:uid="{00000000-0005-0000-0000-000066120000}"/>
    <cellStyle name="_PercentSpace_Book11_Jazztel model 16DP3-Exhibits" xfId="1115" xr:uid="{00000000-0005-0000-0000-000067120000}"/>
    <cellStyle name="_PercentSpace_Book11_Jazztel model 16DP3-Exhibits_FT-6June2001" xfId="1116" xr:uid="{00000000-0005-0000-0000-000068120000}"/>
    <cellStyle name="_PercentSpace_Book11_Jazztel model 16DP3-Exhibits_FT-6June2001_Telefonica Moviles" xfId="1117" xr:uid="{00000000-0005-0000-0000-000069120000}"/>
    <cellStyle name="_PercentSpace_Book11_Jazztel model 16DP3-Exhibits_Orange-Mar01" xfId="1118" xr:uid="{00000000-0005-0000-0000-00006A120000}"/>
    <cellStyle name="_PercentSpace_Book11_Jazztel model 16DP3-Exhibits_Orange-May01" xfId="1119" xr:uid="{00000000-0005-0000-0000-00006B120000}"/>
    <cellStyle name="_PercentSpace_Book11_Jazztel model 16DP3-Exhibits_T_MOBIL2" xfId="1120" xr:uid="{00000000-0005-0000-0000-00006C120000}"/>
    <cellStyle name="_PercentSpace_Book11_Jazztel model 16DP3-Exhibits_T_MOBIL2_FT-6June2001" xfId="1121" xr:uid="{00000000-0005-0000-0000-00006D120000}"/>
    <cellStyle name="_PercentSpace_Book11_Jazztel model 16DP3-Exhibits_T_MOBIL2_FT-6June2001_1" xfId="1122" xr:uid="{00000000-0005-0000-0000-00006E120000}"/>
    <cellStyle name="_PercentSpace_Book11_Jazztel model 16DP3-Exhibits_T_MOBIL2_FT-6June2001_1_Telefonica Moviles" xfId="1123" xr:uid="{00000000-0005-0000-0000-00006F120000}"/>
    <cellStyle name="_PercentSpace_Book11_Jazztel model 16DP3-Exhibits_T_MOBIL2_Orange-May01" xfId="1124" xr:uid="{00000000-0005-0000-0000-000070120000}"/>
    <cellStyle name="_PercentSpace_Book11_Jazztel model 16DP3-Exhibits_T_MOBIL2_Telefonica Moviles" xfId="1125" xr:uid="{00000000-0005-0000-0000-000071120000}"/>
    <cellStyle name="_PercentSpace_Book11_Jazztel model 16DP3-Exhibits_Telefonica Moviles" xfId="1126" xr:uid="{00000000-0005-0000-0000-000072120000}"/>
    <cellStyle name="_PercentSpace_Book11_Jazztel model 16DP3-Exhibits_TelenorInitiation-11Jan01" xfId="1127" xr:uid="{00000000-0005-0000-0000-000073120000}"/>
    <cellStyle name="_PercentSpace_Book11_Jazztel model 16DP3-Exhibits_TelenorWIPFeb01" xfId="1128" xr:uid="{00000000-0005-0000-0000-000074120000}"/>
    <cellStyle name="_PercentSpace_Book11_Jazztel model 18DP-exhibits" xfId="1129" xr:uid="{00000000-0005-0000-0000-000075120000}"/>
    <cellStyle name="_PercentSpace_Book11_Jazztel model 18DP-exhibits_3G Models" xfId="1130" xr:uid="{00000000-0005-0000-0000-000076120000}"/>
    <cellStyle name="_PercentSpace_Book11_Orange-May01" xfId="1131" xr:uid="{00000000-0005-0000-0000-000077120000}"/>
    <cellStyle name="_PercentSpace_Book11_Telefonica Moviles" xfId="1132" xr:uid="{00000000-0005-0000-0000-000078120000}"/>
    <cellStyle name="_PercentSpace_Book12" xfId="1133" xr:uid="{00000000-0005-0000-0000-000079120000}"/>
    <cellStyle name="_PercentSpace_Book12_3G Models" xfId="1134" xr:uid="{00000000-0005-0000-0000-00007A120000}"/>
    <cellStyle name="_PercentSpace_Book12_FT-6June2001" xfId="1135" xr:uid="{00000000-0005-0000-0000-00007B120000}"/>
    <cellStyle name="_PercentSpace_Book12_Jazztel model 16DP3-Exhibits" xfId="1136" xr:uid="{00000000-0005-0000-0000-00007C120000}"/>
    <cellStyle name="_PercentSpace_Book12_Jazztel model 16DP3-Exhibits_FT-6June2001" xfId="1137" xr:uid="{00000000-0005-0000-0000-00007D120000}"/>
    <cellStyle name="_PercentSpace_Book12_Jazztel model 16DP3-Exhibits_FT-6June2001_Telefonica Moviles" xfId="1138" xr:uid="{00000000-0005-0000-0000-00007E120000}"/>
    <cellStyle name="_PercentSpace_Book12_Jazztel model 16DP3-Exhibits_Orange-Mar01" xfId="1139" xr:uid="{00000000-0005-0000-0000-00007F120000}"/>
    <cellStyle name="_PercentSpace_Book12_Jazztel model 16DP3-Exhibits_Orange-May01" xfId="1140" xr:uid="{00000000-0005-0000-0000-000080120000}"/>
    <cellStyle name="_PercentSpace_Book12_Jazztel model 16DP3-Exhibits_T_MOBIL2" xfId="1141" xr:uid="{00000000-0005-0000-0000-000081120000}"/>
    <cellStyle name="_PercentSpace_Book12_Jazztel model 16DP3-Exhibits_T_MOBIL2_FT-6June2001" xfId="1142" xr:uid="{00000000-0005-0000-0000-000082120000}"/>
    <cellStyle name="_PercentSpace_Book12_Jazztel model 16DP3-Exhibits_T_MOBIL2_FT-6June2001_1" xfId="1143" xr:uid="{00000000-0005-0000-0000-000083120000}"/>
    <cellStyle name="_PercentSpace_Book12_Jazztel model 16DP3-Exhibits_T_MOBIL2_FT-6June2001_1_Telefonica Moviles" xfId="1144" xr:uid="{00000000-0005-0000-0000-000084120000}"/>
    <cellStyle name="_PercentSpace_Book12_Jazztel model 16DP3-Exhibits_T_MOBIL2_Orange-May01" xfId="1145" xr:uid="{00000000-0005-0000-0000-000085120000}"/>
    <cellStyle name="_PercentSpace_Book12_Jazztel model 16DP3-Exhibits_T_MOBIL2_Telefonica Moviles" xfId="1146" xr:uid="{00000000-0005-0000-0000-000086120000}"/>
    <cellStyle name="_PercentSpace_Book12_Jazztel model 16DP3-Exhibits_Telefonica Moviles" xfId="1147" xr:uid="{00000000-0005-0000-0000-000087120000}"/>
    <cellStyle name="_PercentSpace_Book12_Jazztel model 16DP3-Exhibits_TelenorInitiation-11Jan01" xfId="1148" xr:uid="{00000000-0005-0000-0000-000088120000}"/>
    <cellStyle name="_PercentSpace_Book12_Jazztel model 16DP3-Exhibits_TelenorWIPFeb01" xfId="1149" xr:uid="{00000000-0005-0000-0000-000089120000}"/>
    <cellStyle name="_PercentSpace_Book12_Jazztel model 18DP-exhibits" xfId="1150" xr:uid="{00000000-0005-0000-0000-00008A120000}"/>
    <cellStyle name="_PercentSpace_Book12_Jazztel model 18DP-exhibits_3G Models" xfId="1151" xr:uid="{00000000-0005-0000-0000-00008B120000}"/>
    <cellStyle name="_PercentSpace_Book12_Orange-May01" xfId="1152" xr:uid="{00000000-0005-0000-0000-00008C120000}"/>
    <cellStyle name="_PercentSpace_Book12_Telefonica Moviles" xfId="1153" xr:uid="{00000000-0005-0000-0000-00008D120000}"/>
    <cellStyle name="_PercentSpace_DCF Summary pages" xfId="1154" xr:uid="{00000000-0005-0000-0000-00008E120000}"/>
    <cellStyle name="_PercentSpace_DCF Summary pages_3G Models" xfId="1155" xr:uid="{00000000-0005-0000-0000-00008F120000}"/>
    <cellStyle name="_PercentSpace_DCF Summary pages_FT-6June2001" xfId="1156" xr:uid="{00000000-0005-0000-0000-000090120000}"/>
    <cellStyle name="_PercentSpace_DCF Summary pages_Jazztel model 16DP3-Exhibits" xfId="1157" xr:uid="{00000000-0005-0000-0000-000091120000}"/>
    <cellStyle name="_PercentSpace_DCF Summary pages_Jazztel model 16DP3-Exhibits_FT-6June2001" xfId="1158" xr:uid="{00000000-0005-0000-0000-000092120000}"/>
    <cellStyle name="_PercentSpace_DCF Summary pages_Jazztel model 16DP3-Exhibits_FT-6June2001_Telefonica Moviles" xfId="1159" xr:uid="{00000000-0005-0000-0000-000093120000}"/>
    <cellStyle name="_PercentSpace_DCF Summary pages_Jazztel model 16DP3-Exhibits_Orange-Mar01" xfId="1160" xr:uid="{00000000-0005-0000-0000-000094120000}"/>
    <cellStyle name="_PercentSpace_DCF Summary pages_Jazztel model 16DP3-Exhibits_Orange-May01" xfId="1161" xr:uid="{00000000-0005-0000-0000-000095120000}"/>
    <cellStyle name="_PercentSpace_DCF Summary pages_Jazztel model 16DP3-Exhibits_T_MOBIL2" xfId="1162" xr:uid="{00000000-0005-0000-0000-000096120000}"/>
    <cellStyle name="_PercentSpace_DCF Summary pages_Jazztel model 16DP3-Exhibits_T_MOBIL2_FT-6June2001" xfId="1163" xr:uid="{00000000-0005-0000-0000-000097120000}"/>
    <cellStyle name="_PercentSpace_DCF Summary pages_Jazztel model 16DP3-Exhibits_T_MOBIL2_FT-6June2001_1" xfId="1164" xr:uid="{00000000-0005-0000-0000-000098120000}"/>
    <cellStyle name="_PercentSpace_DCF Summary pages_Jazztel model 16DP3-Exhibits_T_MOBIL2_FT-6June2001_1_Telefonica Moviles" xfId="1165" xr:uid="{00000000-0005-0000-0000-000099120000}"/>
    <cellStyle name="_PercentSpace_DCF Summary pages_Jazztel model 16DP3-Exhibits_T_MOBIL2_Orange-May01" xfId="1166" xr:uid="{00000000-0005-0000-0000-00009A120000}"/>
    <cellStyle name="_PercentSpace_DCF Summary pages_Jazztel model 16DP3-Exhibits_T_MOBIL2_Telefonica Moviles" xfId="1167" xr:uid="{00000000-0005-0000-0000-00009B120000}"/>
    <cellStyle name="_PercentSpace_DCF Summary pages_Jazztel model 16DP3-Exhibits_Telefonica Moviles" xfId="1168" xr:uid="{00000000-0005-0000-0000-00009C120000}"/>
    <cellStyle name="_PercentSpace_DCF Summary pages_Jazztel model 16DP3-Exhibits_TelenorInitiation-11Jan01" xfId="1169" xr:uid="{00000000-0005-0000-0000-00009D120000}"/>
    <cellStyle name="_PercentSpace_DCF Summary pages_Jazztel model 16DP3-Exhibits_TelenorWIPFeb01" xfId="1170" xr:uid="{00000000-0005-0000-0000-00009E120000}"/>
    <cellStyle name="_PercentSpace_DCF Summary pages_Jazztel model 18DP-exhibits" xfId="1171" xr:uid="{00000000-0005-0000-0000-00009F120000}"/>
    <cellStyle name="_PercentSpace_DCF Summary pages_Jazztel model 18DP-exhibits_3G Models" xfId="1172" xr:uid="{00000000-0005-0000-0000-0000A0120000}"/>
    <cellStyle name="_PercentSpace_DCF Summary pages_Orange-May01" xfId="1173" xr:uid="{00000000-0005-0000-0000-0000A1120000}"/>
    <cellStyle name="_PercentSpace_DCF Summary pages_Telefonica Moviles" xfId="1174" xr:uid="{00000000-0005-0000-0000-0000A2120000}"/>
    <cellStyle name="_PercentSpace_Jazztel model 15-exhibits" xfId="1175" xr:uid="{00000000-0005-0000-0000-0000A3120000}"/>
    <cellStyle name="_PercentSpace_Jazztel model 15-exhibits bis" xfId="1176" xr:uid="{00000000-0005-0000-0000-0000A4120000}"/>
    <cellStyle name="_PercentSpace_Jazztel model 15-exhibits bis_FT-6June2001" xfId="1177" xr:uid="{00000000-0005-0000-0000-0000A5120000}"/>
    <cellStyle name="_PercentSpace_Jazztel model 15-exhibits bis_FT-6June2001_Telefonica Moviles" xfId="1178" xr:uid="{00000000-0005-0000-0000-0000A6120000}"/>
    <cellStyle name="_PercentSpace_Jazztel model 15-exhibits bis_Orange-Mar01" xfId="1179" xr:uid="{00000000-0005-0000-0000-0000A7120000}"/>
    <cellStyle name="_PercentSpace_Jazztel model 15-exhibits bis_Orange-May01" xfId="1180" xr:uid="{00000000-0005-0000-0000-0000A8120000}"/>
    <cellStyle name="_PercentSpace_Jazztel model 15-exhibits bis_T_MOBIL2" xfId="1181" xr:uid="{00000000-0005-0000-0000-0000A9120000}"/>
    <cellStyle name="_PercentSpace_Jazztel model 15-exhibits bis_T_MOBIL2_FT-6June2001" xfId="1182" xr:uid="{00000000-0005-0000-0000-0000AA120000}"/>
    <cellStyle name="_PercentSpace_Jazztel model 15-exhibits bis_T_MOBIL2_FT-6June2001_1" xfId="1183" xr:uid="{00000000-0005-0000-0000-0000AB120000}"/>
    <cellStyle name="_PercentSpace_Jazztel model 15-exhibits bis_T_MOBIL2_FT-6June2001_1_Telefonica Moviles" xfId="1184" xr:uid="{00000000-0005-0000-0000-0000AC120000}"/>
    <cellStyle name="_PercentSpace_Jazztel model 15-exhibits bis_T_MOBIL2_Orange-May01" xfId="1185" xr:uid="{00000000-0005-0000-0000-0000AD120000}"/>
    <cellStyle name="_PercentSpace_Jazztel model 15-exhibits bis_T_MOBIL2_Telefonica Moviles" xfId="1186" xr:uid="{00000000-0005-0000-0000-0000AE120000}"/>
    <cellStyle name="_PercentSpace_Jazztel model 15-exhibits bis_Telefonica Moviles" xfId="1187" xr:uid="{00000000-0005-0000-0000-0000AF120000}"/>
    <cellStyle name="_PercentSpace_Jazztel model 15-exhibits bis_TelenorInitiation-11Jan01" xfId="1188" xr:uid="{00000000-0005-0000-0000-0000B0120000}"/>
    <cellStyle name="_PercentSpace_Jazztel model 15-exhibits bis_TelenorWIPFeb01" xfId="1189" xr:uid="{00000000-0005-0000-0000-0000B1120000}"/>
    <cellStyle name="_PercentSpace_Jazztel model 15-exhibits_3G Models" xfId="1190" xr:uid="{00000000-0005-0000-0000-0000B2120000}"/>
    <cellStyle name="_PercentSpace_Jazztel model 15-exhibits_FT-6June2001" xfId="1191" xr:uid="{00000000-0005-0000-0000-0000B3120000}"/>
    <cellStyle name="_PercentSpace_Jazztel model 15-exhibits_Jazztel model 16DP3-Exhibits" xfId="1192" xr:uid="{00000000-0005-0000-0000-0000B4120000}"/>
    <cellStyle name="_PercentSpace_Jazztel model 15-exhibits_Jazztel model 16DP3-Exhibits_FT-6June2001" xfId="1193" xr:uid="{00000000-0005-0000-0000-0000B5120000}"/>
    <cellStyle name="_PercentSpace_Jazztel model 15-exhibits_Jazztel model 16DP3-Exhibits_FT-6June2001_Telefonica Moviles" xfId="1194" xr:uid="{00000000-0005-0000-0000-0000B6120000}"/>
    <cellStyle name="_PercentSpace_Jazztel model 15-exhibits_Jazztel model 16DP3-Exhibits_Orange-Mar01" xfId="1195" xr:uid="{00000000-0005-0000-0000-0000B7120000}"/>
    <cellStyle name="_PercentSpace_Jazztel model 15-exhibits_Jazztel model 16DP3-Exhibits_Orange-May01" xfId="1196" xr:uid="{00000000-0005-0000-0000-0000B8120000}"/>
    <cellStyle name="_PercentSpace_Jazztel model 15-exhibits_Jazztel model 16DP3-Exhibits_T_MOBIL2" xfId="1197" xr:uid="{00000000-0005-0000-0000-0000B9120000}"/>
    <cellStyle name="_PercentSpace_Jazztel model 15-exhibits_Jazztel model 16DP3-Exhibits_T_MOBIL2_FT-6June2001" xfId="1198" xr:uid="{00000000-0005-0000-0000-0000BA120000}"/>
    <cellStyle name="_PercentSpace_Jazztel model 15-exhibits_Jazztel model 16DP3-Exhibits_T_MOBIL2_FT-6June2001_1" xfId="1199" xr:uid="{00000000-0005-0000-0000-0000BB120000}"/>
    <cellStyle name="_PercentSpace_Jazztel model 15-exhibits_Jazztel model 16DP3-Exhibits_T_MOBIL2_FT-6June2001_1_Telefonica Moviles" xfId="1200" xr:uid="{00000000-0005-0000-0000-0000BC120000}"/>
    <cellStyle name="_PercentSpace_Jazztel model 15-exhibits_Jazztel model 16DP3-Exhibits_T_MOBIL2_Orange-May01" xfId="1201" xr:uid="{00000000-0005-0000-0000-0000BD120000}"/>
    <cellStyle name="_PercentSpace_Jazztel model 15-exhibits_Jazztel model 16DP3-Exhibits_T_MOBIL2_Telefonica Moviles" xfId="1202" xr:uid="{00000000-0005-0000-0000-0000BE120000}"/>
    <cellStyle name="_PercentSpace_Jazztel model 15-exhibits_Jazztel model 16DP3-Exhibits_Telefonica Moviles" xfId="1203" xr:uid="{00000000-0005-0000-0000-0000BF120000}"/>
    <cellStyle name="_PercentSpace_Jazztel model 15-exhibits_Jazztel model 16DP3-Exhibits_TelenorInitiation-11Jan01" xfId="1204" xr:uid="{00000000-0005-0000-0000-0000C0120000}"/>
    <cellStyle name="_PercentSpace_Jazztel model 15-exhibits_Jazztel model 16DP3-Exhibits_TelenorWIPFeb01" xfId="1205" xr:uid="{00000000-0005-0000-0000-0000C1120000}"/>
    <cellStyle name="_PercentSpace_Jazztel model 15-exhibits_Jazztel model 18DP-exhibits" xfId="1206" xr:uid="{00000000-0005-0000-0000-0000C2120000}"/>
    <cellStyle name="_PercentSpace_Jazztel model 15-exhibits_Jazztel model 18DP-exhibits_3G Models" xfId="1207" xr:uid="{00000000-0005-0000-0000-0000C3120000}"/>
    <cellStyle name="_PercentSpace_Jazztel model 15-exhibits_Orange-May01" xfId="1208" xr:uid="{00000000-0005-0000-0000-0000C4120000}"/>
    <cellStyle name="_PercentSpace_Jazztel model 15-exhibits_Telefonica Moviles" xfId="1209" xr:uid="{00000000-0005-0000-0000-0000C5120000}"/>
    <cellStyle name="_PercentSpace_Jazztel model 15-exhibits-Friso2" xfId="1210" xr:uid="{00000000-0005-0000-0000-0000C6120000}"/>
    <cellStyle name="_PercentSpace_Jazztel model 15-exhibits-Friso2_3G Models" xfId="1211" xr:uid="{00000000-0005-0000-0000-0000C7120000}"/>
    <cellStyle name="_PercentSpace_Jazztel model 15-exhibits-Friso2_FT-6June2001" xfId="1212" xr:uid="{00000000-0005-0000-0000-0000C8120000}"/>
    <cellStyle name="_PercentSpace_Jazztel model 15-exhibits-Friso2_Jazztel model 16DP3-Exhibits" xfId="1213" xr:uid="{00000000-0005-0000-0000-0000C9120000}"/>
    <cellStyle name="_PercentSpace_Jazztel model 15-exhibits-Friso2_Jazztel model 16DP3-Exhibits_FT-6June2001" xfId="1214" xr:uid="{00000000-0005-0000-0000-0000CA120000}"/>
    <cellStyle name="_PercentSpace_Jazztel model 15-exhibits-Friso2_Jazztel model 16DP3-Exhibits_FT-6June2001_Telefonica Moviles" xfId="1215" xr:uid="{00000000-0005-0000-0000-0000CB120000}"/>
    <cellStyle name="_PercentSpace_Jazztel model 15-exhibits-Friso2_Jazztel model 16DP3-Exhibits_Orange-Mar01" xfId="1216" xr:uid="{00000000-0005-0000-0000-0000CC120000}"/>
    <cellStyle name="_PercentSpace_Jazztel model 15-exhibits-Friso2_Jazztel model 16DP3-Exhibits_Orange-May01" xfId="1217" xr:uid="{00000000-0005-0000-0000-0000CD120000}"/>
    <cellStyle name="_PercentSpace_Jazztel model 15-exhibits-Friso2_Jazztel model 16DP3-Exhibits_T_MOBIL2" xfId="1218" xr:uid="{00000000-0005-0000-0000-0000CE120000}"/>
    <cellStyle name="_PercentSpace_Jazztel model 15-exhibits-Friso2_Jazztel model 16DP3-Exhibits_T_MOBIL2_FT-6June2001" xfId="1219" xr:uid="{00000000-0005-0000-0000-0000CF120000}"/>
    <cellStyle name="_PercentSpace_Jazztel model 15-exhibits-Friso2_Jazztel model 16DP3-Exhibits_T_MOBIL2_FT-6June2001_1" xfId="1220" xr:uid="{00000000-0005-0000-0000-0000D0120000}"/>
    <cellStyle name="_PercentSpace_Jazztel model 15-exhibits-Friso2_Jazztel model 16DP3-Exhibits_T_MOBIL2_FT-6June2001_1_Telefonica Moviles" xfId="1221" xr:uid="{00000000-0005-0000-0000-0000D1120000}"/>
    <cellStyle name="_PercentSpace_Jazztel model 15-exhibits-Friso2_Jazztel model 16DP3-Exhibits_T_MOBIL2_Orange-May01" xfId="1222" xr:uid="{00000000-0005-0000-0000-0000D2120000}"/>
    <cellStyle name="_PercentSpace_Jazztel model 15-exhibits-Friso2_Jazztel model 16DP3-Exhibits_T_MOBIL2_Telefonica Moviles" xfId="1223" xr:uid="{00000000-0005-0000-0000-0000D3120000}"/>
    <cellStyle name="_PercentSpace_Jazztel model 15-exhibits-Friso2_Jazztel model 16DP3-Exhibits_Telefonica Moviles" xfId="1224" xr:uid="{00000000-0005-0000-0000-0000D4120000}"/>
    <cellStyle name="_PercentSpace_Jazztel model 15-exhibits-Friso2_Jazztel model 16DP3-Exhibits_TelenorInitiation-11Jan01" xfId="1225" xr:uid="{00000000-0005-0000-0000-0000D5120000}"/>
    <cellStyle name="_PercentSpace_Jazztel model 15-exhibits-Friso2_Jazztel model 16DP3-Exhibits_TelenorWIPFeb01" xfId="1226" xr:uid="{00000000-0005-0000-0000-0000D6120000}"/>
    <cellStyle name="_PercentSpace_Jazztel model 15-exhibits-Friso2_Jazztel model 18DP-exhibits" xfId="1227" xr:uid="{00000000-0005-0000-0000-0000D7120000}"/>
    <cellStyle name="_PercentSpace_Jazztel model 15-exhibits-Friso2_Jazztel model 18DP-exhibits_3G Models" xfId="1228" xr:uid="{00000000-0005-0000-0000-0000D8120000}"/>
    <cellStyle name="_PercentSpace_Jazztel model 15-exhibits-Friso2_Orange-May01" xfId="1229" xr:uid="{00000000-0005-0000-0000-0000D9120000}"/>
    <cellStyle name="_PercentSpace_Jazztel model 15-exhibits-Friso2_Telefonica Moviles" xfId="1230" xr:uid="{00000000-0005-0000-0000-0000DA120000}"/>
    <cellStyle name="_PercentSpace_Jazztel model 16DP2-Exhibits" xfId="1231" xr:uid="{00000000-0005-0000-0000-0000DB120000}"/>
    <cellStyle name="_PercentSpace_Jazztel model 16DP2-Exhibits_3G Models" xfId="1232" xr:uid="{00000000-0005-0000-0000-0000DC120000}"/>
    <cellStyle name="_PercentSpace_Jazztel model 16DP3-Exhibits" xfId="1233" xr:uid="{00000000-0005-0000-0000-0000DD120000}"/>
    <cellStyle name="_PercentSpace_Jazztel model 16DP3-Exhibits_3G Models" xfId="1234" xr:uid="{00000000-0005-0000-0000-0000DE120000}"/>
    <cellStyle name="_PercentSpace_t-mobile Sep 2003" xfId="1235" xr:uid="{00000000-0005-0000-0000-0000DF120000}"/>
    <cellStyle name="_Phased budget - target and super target" xfId="1236" xr:uid="{00000000-0005-0000-0000-0000E0120000}"/>
    <cellStyle name="_Phased budget - target and super target (target cash)" xfId="1237" xr:uid="{00000000-0005-0000-0000-0000E1120000}"/>
    <cellStyle name="_POPs &amp; Penetration" xfId="61555" xr:uid="{00000000-0005-0000-0000-0000E2120000}"/>
    <cellStyle name="_POPs &amp; Penetration_1" xfId="61556" xr:uid="{00000000-0005-0000-0000-0000E3120000}"/>
    <cellStyle name="_Prepaid Sub Quality Latin.xls" xfId="61557" xr:uid="{00000000-0005-0000-0000-0000E4120000}"/>
    <cellStyle name="_Prepaid Sub Quality Latin.xls Chart 1" xfId="61558" xr:uid="{00000000-0005-0000-0000-0000E5120000}"/>
    <cellStyle name="_Prepaid Sub Quality Latin.xls Chart 1_Commercial Reports- Aug 07" xfId="61559" xr:uid="{00000000-0005-0000-0000-0000E6120000}"/>
    <cellStyle name="_Prepaid Sub Quality Latin.xls Chart 1_Commercial Reports- Aug 07_Book2" xfId="61560" xr:uid="{00000000-0005-0000-0000-0000E7120000}"/>
    <cellStyle name="_Prepaid Sub Quality Latin.xls Chart 1_Commercial Reports- Aug 07_Book2_Sale  Dist by Territory new template_V2" xfId="61561" xr:uid="{00000000-0005-0000-0000-0000E8120000}"/>
    <cellStyle name="_Prepaid Sub Quality Latin.xls Chart 1_Commercial Reports- Aug 07_Quality of Prepaid Sub-Arpu&amp;MOU" xfId="61562" xr:uid="{00000000-0005-0000-0000-0000E9120000}"/>
    <cellStyle name="_Prepaid Sub Quality Latin.xls Chart 1_Commercial Reports- Aug 07_Sheet3" xfId="61563" xr:uid="{00000000-0005-0000-0000-0000EA120000}"/>
    <cellStyle name="_Prepaid Sub Quality Latin.xls Chart 1_Commercial Reports-MAUR Jul 07" xfId="61564" xr:uid="{00000000-0005-0000-0000-0000EB120000}"/>
    <cellStyle name="_Prepaid Sub Quality Latin.xls Chart 1_Commercial Reports-MAUR Jul 07_Book2" xfId="61565" xr:uid="{00000000-0005-0000-0000-0000EC120000}"/>
    <cellStyle name="_Prepaid Sub Quality Latin.xls Chart 1_Commercial Reports-MAUR Jul 07_Book2_Sale  Dist by Territory new template_V2" xfId="61566" xr:uid="{00000000-0005-0000-0000-0000ED120000}"/>
    <cellStyle name="_Prepaid Sub Quality Latin.xls Chart 1_Commercial Reports-MAUR Jul 07_Quality of Prepaid Sub-Arpu&amp;MOU" xfId="61567" xr:uid="{00000000-0005-0000-0000-0000EE120000}"/>
    <cellStyle name="_Prepaid Sub Quality Latin.xls Chart 1_Commercial Reports-MAUR Jul 07_Sheet3" xfId="61568" xr:uid="{00000000-0005-0000-0000-0000EF120000}"/>
    <cellStyle name="_Prepaid Sub Quality Latin.xls Chart 1_Quality of Gross(v2)" xfId="61569" xr:uid="{00000000-0005-0000-0000-0000F0120000}"/>
    <cellStyle name="_Prepaid Sub Quality Latin.xls Chart 1_Quality of Gross(v2) 2" xfId="61570" xr:uid="{00000000-0005-0000-0000-0000F1120000}"/>
    <cellStyle name="_Prepaid Sub Quality Latin.xls Chart 1_Quality of Gross(v2) 3" xfId="61571" xr:uid="{00000000-0005-0000-0000-0000F2120000}"/>
    <cellStyle name="_Prepaid Sub Quality Latin.xls Chart 1_Quality of Gross(v2) 4" xfId="61572" xr:uid="{00000000-0005-0000-0000-0000F3120000}"/>
    <cellStyle name="_Prepaid Sub Quality Latin.xls Chart 1_Quality of Gross(v2) 5" xfId="61573" xr:uid="{00000000-0005-0000-0000-0000F4120000}"/>
    <cellStyle name="_Prepaid Sub Quality Latin.xls Chart 1_Quality of Gross(v2) 6" xfId="61574" xr:uid="{00000000-0005-0000-0000-0000F5120000}"/>
    <cellStyle name="_Prepaid Sub Quality Latin.xls Chart 1_Quality of Gross(v2) 7" xfId="61575" xr:uid="{00000000-0005-0000-0000-0000F6120000}"/>
    <cellStyle name="_Prepaid Sub Quality Latin.xls Chart 1_Quality of Gross(v2)_Book2" xfId="61576" xr:uid="{00000000-0005-0000-0000-0000F7120000}"/>
    <cellStyle name="_Prepaid Sub Quality Latin.xls Chart 1_Quality of Gross(v2)_COLO QualityofSubs-200812" xfId="61577" xr:uid="{00000000-0005-0000-0000-0000F8120000}"/>
    <cellStyle name="_Prepaid Sub Quality Latin.xls Chart 1_Quality of Gross(v2)_COLO_QoS_200905" xfId="61578" xr:uid="{00000000-0005-0000-0000-0000F9120000}"/>
    <cellStyle name="_Prepaid Sub Quality Latin.xls Chart 1_Quality of Gross(v2)_Com Reptng Pack - Interconnect" xfId="61579" xr:uid="{00000000-0005-0000-0000-0000FA120000}"/>
    <cellStyle name="_Prepaid Sub Quality Latin.xls Chart 1_Quality of Gross(v2)_Com Reptng Pack - VAS" xfId="61580" xr:uid="{00000000-0005-0000-0000-0000FB120000}"/>
    <cellStyle name="_Prepaid Sub Quality Latin.xls Chart 1_Quality of Gross(v2)_Commercial Report Pack_Final_ Jan 09-submit02-12-09" xfId="61581" xr:uid="{00000000-0005-0000-0000-0000FC120000}"/>
    <cellStyle name="_Prepaid Sub Quality Latin.xls Chart 1_Quality of Gross(v2)_Commercial Reporting Pack_Dec 08" xfId="61582" xr:uid="{00000000-0005-0000-0000-0000FD120000}"/>
    <cellStyle name="_Prepaid Sub Quality Latin.xls Chart 1_Quality of Gross(v2)_Commercial Reporting Pack_Final_ December08" xfId="61583" xr:uid="{00000000-0005-0000-0000-0000FE120000}"/>
    <cellStyle name="_Prepaid Sub Quality Latin.xls Chart 1_Quality of Gross(v2)_Commercial Reporting Pack_Final_ Jan 2009 VAS" xfId="61584" xr:uid="{00000000-0005-0000-0000-0000FF120000}"/>
    <cellStyle name="_Prepaid Sub Quality Latin.xls Chart 1_Quality of Gross(v2)_Commercial Reporting Pack_Final_031108 ONLY VAS" xfId="61585" xr:uid="{00000000-0005-0000-0000-000000130000}"/>
    <cellStyle name="_Prepaid Sub Quality Latin.xls Chart 1_Quality of Gross(v2)_Commercial Reporting Pack_Final_Int'l Interconnect Dec 08" xfId="61586" xr:uid="{00000000-0005-0000-0000-000001130000}"/>
    <cellStyle name="_Prepaid Sub Quality Latin.xls Chart 1_Quality of Gross(v2)_Commercial Reporting Pack_Final_Int'l Interconnect Jan 09" xfId="61587" xr:uid="{00000000-0005-0000-0000-000002130000}"/>
    <cellStyle name="_Prepaid Sub Quality Latin.xls Chart 1_Quality of Gross(v2)_Commercial Reporting Pack_Nov 08" xfId="61588" xr:uid="{00000000-0005-0000-0000-000003130000}"/>
    <cellStyle name="_Prepaid Sub Quality Latin.xls Chart 1_Quality of Gross(v2)_corrected QPPS by mahesh" xfId="61589" xr:uid="{00000000-0005-0000-0000-000004130000}"/>
    <cellStyle name="_Prepaid Sub Quality Latin.xls Chart 1_Quality of Gross(v2)_CRP" xfId="61590" xr:uid="{00000000-0005-0000-0000-000005130000}"/>
    <cellStyle name="_Prepaid Sub Quality Latin.xls Chart 1_Quality of Gross(v2)_CRP 2" xfId="61591" xr:uid="{00000000-0005-0000-0000-000006130000}"/>
    <cellStyle name="_Prepaid Sub Quality Latin.xls Chart 1_Quality of Gross(v2)_Entertainment - Commercial Reporting Pack" xfId="61592" xr:uid="{00000000-0005-0000-0000-000007130000}"/>
    <cellStyle name="_Prepaid Sub Quality Latin.xls Chart 1_Quality of Gross(v2)_Enterteinment - Commercial Reporting Pack" xfId="61593" xr:uid="{00000000-0005-0000-0000-000008130000}"/>
    <cellStyle name="_Prepaid Sub Quality Latin.xls Chart 1_Quality of Gross(v2)_Final Commercial Reporting May 2009" xfId="61594" xr:uid="{00000000-0005-0000-0000-000009130000}"/>
    <cellStyle name="_Prepaid Sub Quality Latin.xls Chart 1_Quality of Gross(v2)_MIC_Lao_CUSTOMER OP Templates_2008_V12" xfId="61595" xr:uid="{00000000-0005-0000-0000-00000A130000}"/>
    <cellStyle name="_Prepaid Sub Quality Latin.xls Chart 1_Quality of Gross(v2)_MIC_Lao_CUSTOMER OP Templates_2009_V01" xfId="61596" xr:uid="{00000000-0005-0000-0000-00000B130000}"/>
    <cellStyle name="_Prepaid Sub Quality Latin.xls Chart 1_Quality of Gross(v2)_QOS-Updated with Reloads_ Feb 2009" xfId="61597" xr:uid="{00000000-0005-0000-0000-00000C130000}"/>
    <cellStyle name="_Prepaid Sub Quality Latin.xls Chart 1_Quality of Gross(v2)_QOS-Updated with Reloads_RevC" xfId="61598" xr:uid="{00000000-0005-0000-0000-00000D130000}"/>
    <cellStyle name="_Prepaid Sub Quality Latin.xls Chart 1_Quality of Gross(v2)_QPPSLC_SRIL_0609" xfId="61599" xr:uid="{00000000-0005-0000-0000-00000E130000}"/>
    <cellStyle name="_Prepaid Sub Quality Latin.xls Chart 1_Quality of Gross(v2)_Sale  Dist by Territory new template_V2" xfId="61600" xr:uid="{00000000-0005-0000-0000-00000F130000}"/>
    <cellStyle name="_Prepaid Sub Quality Latin.xls Chart 1_Quality of Gross(v2)_Sales  Distribution Reporting Template  Dec08" xfId="61601" xr:uid="{00000000-0005-0000-0000-000010130000}"/>
    <cellStyle name="_Prepaid Sub Quality Latin.xls Chart 1_Quality of Gross(v2)_Sales &amp; Distribution Reporting Template. Dec08" xfId="61602" xr:uid="{00000000-0005-0000-0000-000011130000}"/>
    <cellStyle name="_Prepaid Sub Quality Latin.xls Chart 1_Quality of Gross(v2)_SRIL_QoS_MAR09" xfId="61603" xr:uid="{00000000-0005-0000-0000-000012130000}"/>
    <cellStyle name="_Prepaid Sub Quality Latin.xls Chart 1_Quality of Gross(v2)_VAS COMMERCIAL FINAL SENT TO LUX" xfId="61604" xr:uid="{00000000-0005-0000-0000-000013130000}"/>
    <cellStyle name="_Prepaid Sub Quality Latin.xls_Book2" xfId="61605" xr:uid="{00000000-0005-0000-0000-000014130000}"/>
    <cellStyle name="_Prepaid Sub Quality Latin.xls_Quality of Gross(v2)" xfId="61606" xr:uid="{00000000-0005-0000-0000-000015130000}"/>
    <cellStyle name="_Prepaid Sub Quality Latin.xls_Quality of Gross(v2) 2" xfId="61607" xr:uid="{00000000-0005-0000-0000-000016130000}"/>
    <cellStyle name="_Prepaid Sub Quality Latin.xls_Quality of Gross(v2) 3" xfId="61608" xr:uid="{00000000-0005-0000-0000-000017130000}"/>
    <cellStyle name="_Prepaid Sub Quality Latin.xls_Quality of Gross(v2) 4" xfId="61609" xr:uid="{00000000-0005-0000-0000-000018130000}"/>
    <cellStyle name="_Prepaid Sub Quality Latin.xls_Quality of Gross(v2) 5" xfId="61610" xr:uid="{00000000-0005-0000-0000-000019130000}"/>
    <cellStyle name="_Prepaid Sub Quality Latin.xls_Quality of Gross(v2) 6" xfId="61611" xr:uid="{00000000-0005-0000-0000-00001A130000}"/>
    <cellStyle name="_Prepaid Sub Quality Latin.xls_Quality of Gross(v2) 7" xfId="61612" xr:uid="{00000000-0005-0000-0000-00001B130000}"/>
    <cellStyle name="_Prepaid Sub Quality Latin.xls_Quality of Gross(v2)_Com Reptng Pack - Interconnect" xfId="61613" xr:uid="{00000000-0005-0000-0000-00001C130000}"/>
    <cellStyle name="_Prepaid Sub Quality Latin.xls_Quality of Gross(v2)_Com Reptng Pack - VAS" xfId="61614" xr:uid="{00000000-0005-0000-0000-00001D130000}"/>
    <cellStyle name="_Prepaid Sub Quality Latin.xls_Quality of Gross(v2)_Final Commercial Reporting May 2009" xfId="61615" xr:uid="{00000000-0005-0000-0000-00001E130000}"/>
    <cellStyle name="_Prepaid Sub Quality Latin.xls_Quality of Gross(v2)_QPPSLC_SRIL_0609" xfId="61616" xr:uid="{00000000-0005-0000-0000-00001F130000}"/>
    <cellStyle name="_Prepaid Sub Quality Latin.xls_Quality of Gross(v2)_SRIL_QoS_MAR09" xfId="61617" xr:uid="{00000000-0005-0000-0000-000020130000}"/>
    <cellStyle name="_Prepaid Sub Quality Latin.xls_Quality of Gross(v2)_VAS COMMERCIAL FINAL SENT TO LUX" xfId="61618" xr:uid="{00000000-0005-0000-0000-000021130000}"/>
    <cellStyle name="_Prepaid Sub Quality Latin.xls_Quality of Prepaid Sub-Arpu&amp;MOU" xfId="61619" xr:uid="{00000000-0005-0000-0000-000022130000}"/>
    <cellStyle name="_Prepaid Sub Quality Latin.xls_Sale  Dist by Territory new template_V2" xfId="61620" xr:uid="{00000000-0005-0000-0000-000023130000}"/>
    <cellStyle name="_Prepaid Sub Quality Latin.xls_Sheet3" xfId="61621" xr:uid="{00000000-0005-0000-0000-000024130000}"/>
    <cellStyle name="_Prespuesto vrs A 10agosto07" xfId="61622" xr:uid="{00000000-0005-0000-0000-000025130000}"/>
    <cellStyle name="_Presupuesto area cartera" xfId="61623" xr:uid="{00000000-0005-0000-0000-000026130000}"/>
    <cellStyle name="_Presupuesto Atencion Personalizada 2007" xfId="61624" xr:uid="{00000000-0005-0000-0000-000027130000}"/>
    <cellStyle name="_Project 16 Right Size Property 8th Nov" xfId="1238" xr:uid="{00000000-0005-0000-0000-000028130000}"/>
    <cellStyle name="_Property recharges Q4 07-08v3" xfId="1239" xr:uid="{00000000-0005-0000-0000-000029130000}"/>
    <cellStyle name="_Property Recharges to Group  International FY0809" xfId="1240" xr:uid="{00000000-0005-0000-0000-00002A130000}"/>
    <cellStyle name="_Proyecciones Trafico Jul_2007 a Dec_2009 (2)" xfId="61625" xr:uid="{00000000-0005-0000-0000-00002B130000}"/>
    <cellStyle name="_Q1 2006" xfId="61626" xr:uid="{00000000-0005-0000-0000-00002C130000}"/>
    <cellStyle name="_Quality of PPS Elsa_April2007.xls" xfId="61627" xr:uid="{00000000-0005-0000-0000-00002D130000}"/>
    <cellStyle name="_Quality of PPS Elsa_April2007.xls_Book2" xfId="61628" xr:uid="{00000000-0005-0000-0000-00002E130000}"/>
    <cellStyle name="_Quality of PPS Elsa_April2007.xls_Book2_Sale  Dist by Territory new template_V2" xfId="61629" xr:uid="{00000000-0005-0000-0000-00002F130000}"/>
    <cellStyle name="_Quality of PPS Elsa_April2007.xls_Quality of Gross(v2)" xfId="61630" xr:uid="{00000000-0005-0000-0000-000030130000}"/>
    <cellStyle name="_Quality of PPS Elsa_April2007.xls_Quality of Gross(v2) 2" xfId="61631" xr:uid="{00000000-0005-0000-0000-000031130000}"/>
    <cellStyle name="_Quality of PPS Elsa_April2007.xls_Quality of Gross(v2) 3" xfId="61632" xr:uid="{00000000-0005-0000-0000-000032130000}"/>
    <cellStyle name="_Quality of PPS Elsa_April2007.xls_Quality of Gross(v2) 4" xfId="61633" xr:uid="{00000000-0005-0000-0000-000033130000}"/>
    <cellStyle name="_Quality of PPS Elsa_April2007.xls_Quality of Gross(v2) 5" xfId="61634" xr:uid="{00000000-0005-0000-0000-000034130000}"/>
    <cellStyle name="_Quality of PPS Elsa_April2007.xls_Quality of Gross(v2) 6" xfId="61635" xr:uid="{00000000-0005-0000-0000-000035130000}"/>
    <cellStyle name="_Quality of PPS Elsa_April2007.xls_Quality of Gross(v2) 7" xfId="61636" xr:uid="{00000000-0005-0000-0000-000036130000}"/>
    <cellStyle name="_Quality of PPS Elsa_April2007.xls_Quality of Gross(v2)_Book2" xfId="61637" xr:uid="{00000000-0005-0000-0000-000037130000}"/>
    <cellStyle name="_Quality of PPS Elsa_April2007.xls_Quality of Gross(v2)_COLO QualityofSubs-200812" xfId="61638" xr:uid="{00000000-0005-0000-0000-000038130000}"/>
    <cellStyle name="_Quality of PPS Elsa_April2007.xls_Quality of Gross(v2)_COLO_QoS_200905" xfId="61639" xr:uid="{00000000-0005-0000-0000-000039130000}"/>
    <cellStyle name="_Quality of PPS Elsa_April2007.xls_Quality of Gross(v2)_Com Reptng Pack - Interconnect" xfId="61640" xr:uid="{00000000-0005-0000-0000-00003A130000}"/>
    <cellStyle name="_Quality of PPS Elsa_April2007.xls_Quality of Gross(v2)_Com Reptng Pack - VAS" xfId="61641" xr:uid="{00000000-0005-0000-0000-00003B130000}"/>
    <cellStyle name="_Quality of PPS Elsa_April2007.xls_Quality of Gross(v2)_Commercial Report Pack_Final_ Jan 09-submit02-12-09" xfId="61642" xr:uid="{00000000-0005-0000-0000-00003C130000}"/>
    <cellStyle name="_Quality of PPS Elsa_April2007.xls_Quality of Gross(v2)_Commercial Reporting Pack_Dec 08" xfId="61643" xr:uid="{00000000-0005-0000-0000-00003D130000}"/>
    <cellStyle name="_Quality of PPS Elsa_April2007.xls_Quality of Gross(v2)_Commercial Reporting Pack_Final_ December08" xfId="61644" xr:uid="{00000000-0005-0000-0000-00003E130000}"/>
    <cellStyle name="_Quality of PPS Elsa_April2007.xls_Quality of Gross(v2)_Commercial Reporting Pack_Final_ Jan 2009 VAS" xfId="61645" xr:uid="{00000000-0005-0000-0000-00003F130000}"/>
    <cellStyle name="_Quality of PPS Elsa_April2007.xls_Quality of Gross(v2)_Commercial Reporting Pack_Final_031108 ONLY VAS" xfId="61646" xr:uid="{00000000-0005-0000-0000-000040130000}"/>
    <cellStyle name="_Quality of PPS Elsa_April2007.xls_Quality of Gross(v2)_Commercial Reporting Pack_Final_Int'l Interconnect Dec 08" xfId="61647" xr:uid="{00000000-0005-0000-0000-000041130000}"/>
    <cellStyle name="_Quality of PPS Elsa_April2007.xls_Quality of Gross(v2)_Commercial Reporting Pack_Final_Int'l Interconnect Jan 09" xfId="61648" xr:uid="{00000000-0005-0000-0000-000042130000}"/>
    <cellStyle name="_Quality of PPS Elsa_April2007.xls_Quality of Gross(v2)_Commercial Reporting Pack_Nov 08" xfId="61649" xr:uid="{00000000-0005-0000-0000-000043130000}"/>
    <cellStyle name="_Quality of PPS Elsa_April2007.xls_Quality of Gross(v2)_corrected QPPS by mahesh" xfId="61650" xr:uid="{00000000-0005-0000-0000-000044130000}"/>
    <cellStyle name="_Quality of PPS Elsa_April2007.xls_Quality of Gross(v2)_CRP" xfId="61651" xr:uid="{00000000-0005-0000-0000-000045130000}"/>
    <cellStyle name="_Quality of PPS Elsa_April2007.xls_Quality of Gross(v2)_CRP 2" xfId="61652" xr:uid="{00000000-0005-0000-0000-000046130000}"/>
    <cellStyle name="_Quality of PPS Elsa_April2007.xls_Quality of Gross(v2)_Entertainment - Commercial Reporting Pack" xfId="61653" xr:uid="{00000000-0005-0000-0000-000047130000}"/>
    <cellStyle name="_Quality of PPS Elsa_April2007.xls_Quality of Gross(v2)_Enterteinment - Commercial Reporting Pack" xfId="61654" xr:uid="{00000000-0005-0000-0000-000048130000}"/>
    <cellStyle name="_Quality of PPS Elsa_April2007.xls_Quality of Gross(v2)_Final Commercial Reporting May 2009" xfId="61655" xr:uid="{00000000-0005-0000-0000-000049130000}"/>
    <cellStyle name="_Quality of PPS Elsa_April2007.xls_Quality of Gross(v2)_MIC_Lao_CUSTOMER OP Templates_2008_V12" xfId="61656" xr:uid="{00000000-0005-0000-0000-00004A130000}"/>
    <cellStyle name="_Quality of PPS Elsa_April2007.xls_Quality of Gross(v2)_MIC_Lao_CUSTOMER OP Templates_2009_V01" xfId="61657" xr:uid="{00000000-0005-0000-0000-00004B130000}"/>
    <cellStyle name="_Quality of PPS Elsa_April2007.xls_Quality of Gross(v2)_QOS-Updated with Reloads_ Feb 2009" xfId="61658" xr:uid="{00000000-0005-0000-0000-00004C130000}"/>
    <cellStyle name="_Quality of PPS Elsa_April2007.xls_Quality of Gross(v2)_QOS-Updated with Reloads_RevC" xfId="61659" xr:uid="{00000000-0005-0000-0000-00004D130000}"/>
    <cellStyle name="_Quality of PPS Elsa_April2007.xls_Quality of Gross(v2)_QPPSLC_SRIL_0609" xfId="61660" xr:uid="{00000000-0005-0000-0000-00004E130000}"/>
    <cellStyle name="_Quality of PPS Elsa_April2007.xls_Quality of Gross(v2)_Sale  Dist by Territory new template_V2" xfId="61661" xr:uid="{00000000-0005-0000-0000-00004F130000}"/>
    <cellStyle name="_Quality of PPS Elsa_April2007.xls_Quality of Gross(v2)_Sales  Distribution Reporting Template  Dec08" xfId="61662" xr:uid="{00000000-0005-0000-0000-000050130000}"/>
    <cellStyle name="_Quality of PPS Elsa_April2007.xls_Quality of Gross(v2)_Sales &amp; Distribution Reporting Template. Dec08" xfId="61663" xr:uid="{00000000-0005-0000-0000-000051130000}"/>
    <cellStyle name="_Quality of PPS Elsa_April2007.xls_Quality of Gross(v2)_SRIL_QoS_MAR09" xfId="61664" xr:uid="{00000000-0005-0000-0000-000052130000}"/>
    <cellStyle name="_Quality of PPS Elsa_April2007.xls_Quality of Gross(v2)_VAS COMMERCIAL FINAL SENT TO LUX" xfId="61665" xr:uid="{00000000-0005-0000-0000-000053130000}"/>
    <cellStyle name="_Quality of PPS Elsa_April2007.xls_Quality of Prepaid Sub-Arpu&amp;MOU" xfId="61666" xr:uid="{00000000-0005-0000-0000-000054130000}"/>
    <cellStyle name="_Quality of PPS Elsa_April2007.xls_Sheet3" xfId="61667" xr:uid="{00000000-0005-0000-0000-000055130000}"/>
    <cellStyle name="_Quality of PPS Feb-Mar 2007 (2).xls" xfId="61668" xr:uid="{00000000-0005-0000-0000-000056130000}"/>
    <cellStyle name="_Quality of PPS Feb-Mar 2007 (2).xls_Commercial Reports- Aug 07" xfId="61669" xr:uid="{00000000-0005-0000-0000-000057130000}"/>
    <cellStyle name="_Quality of PPS Feb-Mar 2007 (2).xls_Commercial Reports- Aug 07_Book2" xfId="61670" xr:uid="{00000000-0005-0000-0000-000058130000}"/>
    <cellStyle name="_Quality of PPS Feb-Mar 2007 (2).xls_Commercial Reports- Aug 07_Book2_Sale  Dist by Territory new template_V2" xfId="61671" xr:uid="{00000000-0005-0000-0000-000059130000}"/>
    <cellStyle name="_Quality of PPS Feb-Mar 2007 (2).xls_Commercial Reports- Aug 07_Quality of Prepaid Sub-Arpu&amp;MOU" xfId="61672" xr:uid="{00000000-0005-0000-0000-00005A130000}"/>
    <cellStyle name="_Quality of PPS Feb-Mar 2007 (2).xls_Commercial Reports- Aug 07_Sheet3" xfId="61673" xr:uid="{00000000-0005-0000-0000-00005B130000}"/>
    <cellStyle name="_Quality of PPS Feb-Mar 2007 (2).xls_Commercial Reports-MAUR Jul 07" xfId="61674" xr:uid="{00000000-0005-0000-0000-00005C130000}"/>
    <cellStyle name="_Quality of PPS Feb-Mar 2007 (2).xls_Commercial Reports-MAUR Jul 07_Book2" xfId="61675" xr:uid="{00000000-0005-0000-0000-00005D130000}"/>
    <cellStyle name="_Quality of PPS Feb-Mar 2007 (2).xls_Commercial Reports-MAUR Jul 07_Book2_Sale  Dist by Territory new template_V2" xfId="61676" xr:uid="{00000000-0005-0000-0000-00005E130000}"/>
    <cellStyle name="_Quality of PPS Feb-Mar 2007 (2).xls_Commercial Reports-MAUR Jul 07_Quality of Prepaid Sub-Arpu&amp;MOU" xfId="61677" xr:uid="{00000000-0005-0000-0000-00005F130000}"/>
    <cellStyle name="_Quality of PPS Feb-Mar 2007 (2).xls_Commercial Reports-MAUR Jul 07_Sheet3" xfId="61678" xr:uid="{00000000-0005-0000-0000-000060130000}"/>
    <cellStyle name="_Quality of PPS Feb-Mar 2007 (2).xls_Quality of Gross(v2)" xfId="61679" xr:uid="{00000000-0005-0000-0000-000061130000}"/>
    <cellStyle name="_Quality of PPS Feb-Mar 2007 (2).xls_Quality of Gross(v2) 2" xfId="61680" xr:uid="{00000000-0005-0000-0000-000062130000}"/>
    <cellStyle name="_Quality of PPS Feb-Mar 2007 (2).xls_Quality of Gross(v2) 3" xfId="61681" xr:uid="{00000000-0005-0000-0000-000063130000}"/>
    <cellStyle name="_Quality of PPS Feb-Mar 2007 (2).xls_Quality of Gross(v2) 4" xfId="61682" xr:uid="{00000000-0005-0000-0000-000064130000}"/>
    <cellStyle name="_Quality of PPS Feb-Mar 2007 (2).xls_Quality of Gross(v2) 5" xfId="61683" xr:uid="{00000000-0005-0000-0000-000065130000}"/>
    <cellStyle name="_Quality of PPS Feb-Mar 2007 (2).xls_Quality of Gross(v2) 6" xfId="61684" xr:uid="{00000000-0005-0000-0000-000066130000}"/>
    <cellStyle name="_Quality of PPS Feb-Mar 2007 (2).xls_Quality of Gross(v2) 7" xfId="61685" xr:uid="{00000000-0005-0000-0000-000067130000}"/>
    <cellStyle name="_Quality of PPS Feb-Mar 2007 (2).xls_Quality of Gross(v2)_Book2" xfId="61686" xr:uid="{00000000-0005-0000-0000-000068130000}"/>
    <cellStyle name="_Quality of PPS Feb-Mar 2007 (2).xls_Quality of Gross(v2)_COLO QualityofSubs-200812" xfId="61687" xr:uid="{00000000-0005-0000-0000-000069130000}"/>
    <cellStyle name="_Quality of PPS Feb-Mar 2007 (2).xls_Quality of Gross(v2)_COLO_QoS_200905" xfId="61688" xr:uid="{00000000-0005-0000-0000-00006A130000}"/>
    <cellStyle name="_Quality of PPS Feb-Mar 2007 (2).xls_Quality of Gross(v2)_Com Reptng Pack - Interconnect" xfId="61689" xr:uid="{00000000-0005-0000-0000-00006B130000}"/>
    <cellStyle name="_Quality of PPS Feb-Mar 2007 (2).xls_Quality of Gross(v2)_Com Reptng Pack - VAS" xfId="61690" xr:uid="{00000000-0005-0000-0000-00006C130000}"/>
    <cellStyle name="_Quality of PPS Feb-Mar 2007 (2).xls_Quality of Gross(v2)_Commercial Report Pack_Final_ Jan 09-submit02-12-09" xfId="61691" xr:uid="{00000000-0005-0000-0000-00006D130000}"/>
    <cellStyle name="_Quality of PPS Feb-Mar 2007 (2).xls_Quality of Gross(v2)_Commercial Reporting Pack_Dec 08" xfId="61692" xr:uid="{00000000-0005-0000-0000-00006E130000}"/>
    <cellStyle name="_Quality of PPS Feb-Mar 2007 (2).xls_Quality of Gross(v2)_Commercial Reporting Pack_Final_ December08" xfId="61693" xr:uid="{00000000-0005-0000-0000-00006F130000}"/>
    <cellStyle name="_Quality of PPS Feb-Mar 2007 (2).xls_Quality of Gross(v2)_Commercial Reporting Pack_Final_ Jan 2009 VAS" xfId="61694" xr:uid="{00000000-0005-0000-0000-000070130000}"/>
    <cellStyle name="_Quality of PPS Feb-Mar 2007 (2).xls_Quality of Gross(v2)_Commercial Reporting Pack_Final_031108 ONLY VAS" xfId="61695" xr:uid="{00000000-0005-0000-0000-000071130000}"/>
    <cellStyle name="_Quality of PPS Feb-Mar 2007 (2).xls_Quality of Gross(v2)_Commercial Reporting Pack_Final_Int'l Interconnect Dec 08" xfId="61696" xr:uid="{00000000-0005-0000-0000-000072130000}"/>
    <cellStyle name="_Quality of PPS Feb-Mar 2007 (2).xls_Quality of Gross(v2)_Commercial Reporting Pack_Final_Int'l Interconnect Jan 09" xfId="61697" xr:uid="{00000000-0005-0000-0000-000073130000}"/>
    <cellStyle name="_Quality of PPS Feb-Mar 2007 (2).xls_Quality of Gross(v2)_Commercial Reporting Pack_Nov 08" xfId="61698" xr:uid="{00000000-0005-0000-0000-000074130000}"/>
    <cellStyle name="_Quality of PPS Feb-Mar 2007 (2).xls_Quality of Gross(v2)_corrected QPPS by mahesh" xfId="61699" xr:uid="{00000000-0005-0000-0000-000075130000}"/>
    <cellStyle name="_Quality of PPS Feb-Mar 2007 (2).xls_Quality of Gross(v2)_CRP" xfId="61700" xr:uid="{00000000-0005-0000-0000-000076130000}"/>
    <cellStyle name="_Quality of PPS Feb-Mar 2007 (2).xls_Quality of Gross(v2)_CRP 2" xfId="61701" xr:uid="{00000000-0005-0000-0000-000077130000}"/>
    <cellStyle name="_Quality of PPS Feb-Mar 2007 (2).xls_Quality of Gross(v2)_Entertainment - Commercial Reporting Pack" xfId="61702" xr:uid="{00000000-0005-0000-0000-000078130000}"/>
    <cellStyle name="_Quality of PPS Feb-Mar 2007 (2).xls_Quality of Gross(v2)_Enterteinment - Commercial Reporting Pack" xfId="61703" xr:uid="{00000000-0005-0000-0000-000079130000}"/>
    <cellStyle name="_Quality of PPS Feb-Mar 2007 (2).xls_Quality of Gross(v2)_Final Commercial Reporting May 2009" xfId="61704" xr:uid="{00000000-0005-0000-0000-00007A130000}"/>
    <cellStyle name="_Quality of PPS Feb-Mar 2007 (2).xls_Quality of Gross(v2)_MIC_Lao_CUSTOMER OP Templates_2008_V12" xfId="61705" xr:uid="{00000000-0005-0000-0000-00007B130000}"/>
    <cellStyle name="_Quality of PPS Feb-Mar 2007 (2).xls_Quality of Gross(v2)_MIC_Lao_CUSTOMER OP Templates_2009_V01" xfId="61706" xr:uid="{00000000-0005-0000-0000-00007C130000}"/>
    <cellStyle name="_Quality of PPS Feb-Mar 2007 (2).xls_Quality of Gross(v2)_QOS-Updated with Reloads_ Feb 2009" xfId="61707" xr:uid="{00000000-0005-0000-0000-00007D130000}"/>
    <cellStyle name="_Quality of PPS Feb-Mar 2007 (2).xls_Quality of Gross(v2)_QOS-Updated with Reloads_RevC" xfId="61708" xr:uid="{00000000-0005-0000-0000-00007E130000}"/>
    <cellStyle name="_Quality of PPS Feb-Mar 2007 (2).xls_Quality of Gross(v2)_QPPSLC_SRIL_0609" xfId="61709" xr:uid="{00000000-0005-0000-0000-00007F130000}"/>
    <cellStyle name="_Quality of PPS Feb-Mar 2007 (2).xls_Quality of Gross(v2)_Sale  Dist by Territory new template_V2" xfId="61710" xr:uid="{00000000-0005-0000-0000-000080130000}"/>
    <cellStyle name="_Quality of PPS Feb-Mar 2007 (2).xls_Quality of Gross(v2)_Sales  Distribution Reporting Template  Dec08" xfId="61711" xr:uid="{00000000-0005-0000-0000-000081130000}"/>
    <cellStyle name="_Quality of PPS Feb-Mar 2007 (2).xls_Quality of Gross(v2)_Sales &amp; Distribution Reporting Template. Dec08" xfId="61712" xr:uid="{00000000-0005-0000-0000-000082130000}"/>
    <cellStyle name="_Quality of PPS Feb-Mar 2007 (2).xls_Quality of Gross(v2)_SRIL_QoS_MAR09" xfId="61713" xr:uid="{00000000-0005-0000-0000-000083130000}"/>
    <cellStyle name="_Quality of PPS Feb-Mar 2007 (2).xls_Quality of Gross(v2)_VAS COMMERCIAL FINAL SENT TO LUX" xfId="61714" xr:uid="{00000000-0005-0000-0000-000084130000}"/>
    <cellStyle name="_Quality of PPS Latin Apr 07.xls" xfId="61715" xr:uid="{00000000-0005-0000-0000-000085130000}"/>
    <cellStyle name="_Quality of PPS Latin Apr 07.xls Chart 1" xfId="61716" xr:uid="{00000000-0005-0000-0000-000086130000}"/>
    <cellStyle name="_Quality of PPS Latin Apr 07.xls Chart 1_Book2" xfId="61717" xr:uid="{00000000-0005-0000-0000-000087130000}"/>
    <cellStyle name="_Quality of PPS Latin Apr 07.xls Chart 1_Book2_Sale  Dist by Territory new template_V2" xfId="61718" xr:uid="{00000000-0005-0000-0000-000088130000}"/>
    <cellStyle name="_Quality of PPS Latin Apr 07.xls Chart 1_Quality of Gross(v2)" xfId="61719" xr:uid="{00000000-0005-0000-0000-000089130000}"/>
    <cellStyle name="_Quality of PPS Latin Apr 07.xls Chart 1_Quality of Gross(v2) 2" xfId="61720" xr:uid="{00000000-0005-0000-0000-00008A130000}"/>
    <cellStyle name="_Quality of PPS Latin Apr 07.xls Chart 1_Quality of Gross(v2) 3" xfId="61721" xr:uid="{00000000-0005-0000-0000-00008B130000}"/>
    <cellStyle name="_Quality of PPS Latin Apr 07.xls Chart 1_Quality of Gross(v2) 4" xfId="61722" xr:uid="{00000000-0005-0000-0000-00008C130000}"/>
    <cellStyle name="_Quality of PPS Latin Apr 07.xls Chart 1_Quality of Gross(v2) 5" xfId="61723" xr:uid="{00000000-0005-0000-0000-00008D130000}"/>
    <cellStyle name="_Quality of PPS Latin Apr 07.xls Chart 1_Quality of Gross(v2) 6" xfId="61724" xr:uid="{00000000-0005-0000-0000-00008E130000}"/>
    <cellStyle name="_Quality of PPS Latin Apr 07.xls Chart 1_Quality of Gross(v2) 7" xfId="61725" xr:uid="{00000000-0005-0000-0000-00008F130000}"/>
    <cellStyle name="_Quality of PPS Latin Apr 07.xls Chart 1_Quality of Gross(v2)_Book2" xfId="61726" xr:uid="{00000000-0005-0000-0000-000090130000}"/>
    <cellStyle name="_Quality of PPS Latin Apr 07.xls Chart 1_Quality of Gross(v2)_COLO QualityofSubs-200812" xfId="61727" xr:uid="{00000000-0005-0000-0000-000091130000}"/>
    <cellStyle name="_Quality of PPS Latin Apr 07.xls Chart 1_Quality of Gross(v2)_COLO_QoS_200905" xfId="61728" xr:uid="{00000000-0005-0000-0000-000092130000}"/>
    <cellStyle name="_Quality of PPS Latin Apr 07.xls Chart 1_Quality of Gross(v2)_Com Reptng Pack - Interconnect" xfId="61729" xr:uid="{00000000-0005-0000-0000-000093130000}"/>
    <cellStyle name="_Quality of PPS Latin Apr 07.xls Chart 1_Quality of Gross(v2)_Com Reptng Pack - VAS" xfId="61730" xr:uid="{00000000-0005-0000-0000-000094130000}"/>
    <cellStyle name="_Quality of PPS Latin Apr 07.xls Chart 1_Quality of Gross(v2)_Commercial Report Pack_Final_ Jan 09-submit02-12-09" xfId="61731" xr:uid="{00000000-0005-0000-0000-000095130000}"/>
    <cellStyle name="_Quality of PPS Latin Apr 07.xls Chart 1_Quality of Gross(v2)_Commercial Reporting Pack_Dec 08" xfId="61732" xr:uid="{00000000-0005-0000-0000-000096130000}"/>
    <cellStyle name="_Quality of PPS Latin Apr 07.xls Chart 1_Quality of Gross(v2)_Commercial Reporting Pack_Final_ December08" xfId="61733" xr:uid="{00000000-0005-0000-0000-000097130000}"/>
    <cellStyle name="_Quality of PPS Latin Apr 07.xls Chart 1_Quality of Gross(v2)_Commercial Reporting Pack_Final_ Jan 2009 VAS" xfId="61734" xr:uid="{00000000-0005-0000-0000-000098130000}"/>
    <cellStyle name="_Quality of PPS Latin Apr 07.xls Chart 1_Quality of Gross(v2)_Commercial Reporting Pack_Final_031108 ONLY VAS" xfId="61735" xr:uid="{00000000-0005-0000-0000-000099130000}"/>
    <cellStyle name="_Quality of PPS Latin Apr 07.xls Chart 1_Quality of Gross(v2)_Commercial Reporting Pack_Final_Int'l Interconnect Dec 08" xfId="61736" xr:uid="{00000000-0005-0000-0000-00009A130000}"/>
    <cellStyle name="_Quality of PPS Latin Apr 07.xls Chart 1_Quality of Gross(v2)_Commercial Reporting Pack_Final_Int'l Interconnect Jan 09" xfId="61737" xr:uid="{00000000-0005-0000-0000-00009B130000}"/>
    <cellStyle name="_Quality of PPS Latin Apr 07.xls Chart 1_Quality of Gross(v2)_Commercial Reporting Pack_Nov 08" xfId="61738" xr:uid="{00000000-0005-0000-0000-00009C130000}"/>
    <cellStyle name="_Quality of PPS Latin Apr 07.xls Chart 1_Quality of Gross(v2)_corrected QPPS by mahesh" xfId="61739" xr:uid="{00000000-0005-0000-0000-00009D130000}"/>
    <cellStyle name="_Quality of PPS Latin Apr 07.xls Chart 1_Quality of Gross(v2)_CRP" xfId="61740" xr:uid="{00000000-0005-0000-0000-00009E130000}"/>
    <cellStyle name="_Quality of PPS Latin Apr 07.xls Chart 1_Quality of Gross(v2)_CRP 2" xfId="61741" xr:uid="{00000000-0005-0000-0000-00009F130000}"/>
    <cellStyle name="_Quality of PPS Latin Apr 07.xls Chart 1_Quality of Gross(v2)_Entertainment - Commercial Reporting Pack" xfId="61742" xr:uid="{00000000-0005-0000-0000-0000A0130000}"/>
    <cellStyle name="_Quality of PPS Latin Apr 07.xls Chart 1_Quality of Gross(v2)_Enterteinment - Commercial Reporting Pack" xfId="61743" xr:uid="{00000000-0005-0000-0000-0000A1130000}"/>
    <cellStyle name="_Quality of PPS Latin Apr 07.xls Chart 1_Quality of Gross(v2)_Final Commercial Reporting May 2009" xfId="61744" xr:uid="{00000000-0005-0000-0000-0000A2130000}"/>
    <cellStyle name="_Quality of PPS Latin Apr 07.xls Chart 1_Quality of Gross(v2)_MIC_Lao_CUSTOMER OP Templates_2008_V12" xfId="61745" xr:uid="{00000000-0005-0000-0000-0000A3130000}"/>
    <cellStyle name="_Quality of PPS Latin Apr 07.xls Chart 1_Quality of Gross(v2)_MIC_Lao_CUSTOMER OP Templates_2009_V01" xfId="61746" xr:uid="{00000000-0005-0000-0000-0000A4130000}"/>
    <cellStyle name="_Quality of PPS Latin Apr 07.xls Chart 1_Quality of Gross(v2)_QOS-Updated with Reloads_ Feb 2009" xfId="61747" xr:uid="{00000000-0005-0000-0000-0000A5130000}"/>
    <cellStyle name="_Quality of PPS Latin Apr 07.xls Chart 1_Quality of Gross(v2)_QOS-Updated with Reloads_RevC" xfId="61748" xr:uid="{00000000-0005-0000-0000-0000A6130000}"/>
    <cellStyle name="_Quality of PPS Latin Apr 07.xls Chart 1_Quality of Gross(v2)_QPPSLC_SRIL_0609" xfId="61749" xr:uid="{00000000-0005-0000-0000-0000A7130000}"/>
    <cellStyle name="_Quality of PPS Latin Apr 07.xls Chart 1_Quality of Gross(v2)_Sale  Dist by Territory new template_V2" xfId="61750" xr:uid="{00000000-0005-0000-0000-0000A8130000}"/>
    <cellStyle name="_Quality of PPS Latin Apr 07.xls Chart 1_Quality of Gross(v2)_Sales  Distribution Reporting Template  Dec08" xfId="61751" xr:uid="{00000000-0005-0000-0000-0000A9130000}"/>
    <cellStyle name="_Quality of PPS Latin Apr 07.xls Chart 1_Quality of Gross(v2)_Sales &amp; Distribution Reporting Template. Dec08" xfId="61752" xr:uid="{00000000-0005-0000-0000-0000AA130000}"/>
    <cellStyle name="_Quality of PPS Latin Apr 07.xls Chart 1_Quality of Gross(v2)_SRIL_QoS_MAR09" xfId="61753" xr:uid="{00000000-0005-0000-0000-0000AB130000}"/>
    <cellStyle name="_Quality of PPS Latin Apr 07.xls Chart 1_Quality of Gross(v2)_VAS COMMERCIAL FINAL SENT TO LUX" xfId="61754" xr:uid="{00000000-0005-0000-0000-0000AC130000}"/>
    <cellStyle name="_Quality of PPS Latin Apr 07.xls Chart 1_Quality of Prepaid Sub-Arpu&amp;MOU" xfId="61755" xr:uid="{00000000-0005-0000-0000-0000AD130000}"/>
    <cellStyle name="_Quality of PPS Latin Apr 07.xls Chart 1_Sheet3" xfId="61756" xr:uid="{00000000-0005-0000-0000-0000AE130000}"/>
    <cellStyle name="_Quality of PPS Latin Apr 07.xls Chart 1-1" xfId="61757" xr:uid="{00000000-0005-0000-0000-0000AF130000}"/>
    <cellStyle name="_Quality of PPS Latin Apr 07.xls Chart 1-1_Book2" xfId="61758" xr:uid="{00000000-0005-0000-0000-0000B0130000}"/>
    <cellStyle name="_Quality of PPS Latin Apr 07.xls Chart 1-1_Book2_Sale  Dist by Territory new template_V2" xfId="61759" xr:uid="{00000000-0005-0000-0000-0000B1130000}"/>
    <cellStyle name="_Quality of PPS Latin Apr 07.xls Chart 1-1_Quality of Gross(v2)" xfId="61760" xr:uid="{00000000-0005-0000-0000-0000B2130000}"/>
    <cellStyle name="_Quality of PPS Latin Apr 07.xls Chart 1-1_Quality of Gross(v2) 2" xfId="61761" xr:uid="{00000000-0005-0000-0000-0000B3130000}"/>
    <cellStyle name="_Quality of PPS Latin Apr 07.xls Chart 1-1_Quality of Gross(v2) 3" xfId="61762" xr:uid="{00000000-0005-0000-0000-0000B4130000}"/>
    <cellStyle name="_Quality of PPS Latin Apr 07.xls Chart 1-1_Quality of Gross(v2) 4" xfId="61763" xr:uid="{00000000-0005-0000-0000-0000B5130000}"/>
    <cellStyle name="_Quality of PPS Latin Apr 07.xls Chart 1-1_Quality of Gross(v2) 5" xfId="61764" xr:uid="{00000000-0005-0000-0000-0000B6130000}"/>
    <cellStyle name="_Quality of PPS Latin Apr 07.xls Chart 1-1_Quality of Gross(v2) 6" xfId="61765" xr:uid="{00000000-0005-0000-0000-0000B7130000}"/>
    <cellStyle name="_Quality of PPS Latin Apr 07.xls Chart 1-1_Quality of Gross(v2) 7" xfId="61766" xr:uid="{00000000-0005-0000-0000-0000B8130000}"/>
    <cellStyle name="_Quality of PPS Latin Apr 07.xls Chart 1-1_Quality of Gross(v2)_Book2" xfId="61767" xr:uid="{00000000-0005-0000-0000-0000B9130000}"/>
    <cellStyle name="_Quality of PPS Latin Apr 07.xls Chart 1-1_Quality of Gross(v2)_COLO QualityofSubs-200812" xfId="61768" xr:uid="{00000000-0005-0000-0000-0000BA130000}"/>
    <cellStyle name="_Quality of PPS Latin Apr 07.xls Chart 1-1_Quality of Gross(v2)_COLO_QoS_200905" xfId="61769" xr:uid="{00000000-0005-0000-0000-0000BB130000}"/>
    <cellStyle name="_Quality of PPS Latin Apr 07.xls Chart 1-1_Quality of Gross(v2)_Com Reptng Pack - Interconnect" xfId="61770" xr:uid="{00000000-0005-0000-0000-0000BC130000}"/>
    <cellStyle name="_Quality of PPS Latin Apr 07.xls Chart 1-1_Quality of Gross(v2)_Com Reptng Pack - VAS" xfId="61771" xr:uid="{00000000-0005-0000-0000-0000BD130000}"/>
    <cellStyle name="_Quality of PPS Latin Apr 07.xls Chart 1-1_Quality of Gross(v2)_Commercial Report Pack_Final_ Jan 09-submit02-12-09" xfId="61772" xr:uid="{00000000-0005-0000-0000-0000BE130000}"/>
    <cellStyle name="_Quality of PPS Latin Apr 07.xls Chart 1-1_Quality of Gross(v2)_Commercial Reporting Pack_Dec 08" xfId="61773" xr:uid="{00000000-0005-0000-0000-0000BF130000}"/>
    <cellStyle name="_Quality of PPS Latin Apr 07.xls Chart 1-1_Quality of Gross(v2)_Commercial Reporting Pack_Final_ December08" xfId="61774" xr:uid="{00000000-0005-0000-0000-0000C0130000}"/>
    <cellStyle name="_Quality of PPS Latin Apr 07.xls Chart 1-1_Quality of Gross(v2)_Commercial Reporting Pack_Final_ Jan 2009 VAS" xfId="61775" xr:uid="{00000000-0005-0000-0000-0000C1130000}"/>
    <cellStyle name="_Quality of PPS Latin Apr 07.xls Chart 1-1_Quality of Gross(v2)_Commercial Reporting Pack_Final_031108 ONLY VAS" xfId="61776" xr:uid="{00000000-0005-0000-0000-0000C2130000}"/>
    <cellStyle name="_Quality of PPS Latin Apr 07.xls Chart 1-1_Quality of Gross(v2)_Commercial Reporting Pack_Final_Int'l Interconnect Dec 08" xfId="61777" xr:uid="{00000000-0005-0000-0000-0000C3130000}"/>
    <cellStyle name="_Quality of PPS Latin Apr 07.xls Chart 1-1_Quality of Gross(v2)_Commercial Reporting Pack_Final_Int'l Interconnect Jan 09" xfId="61778" xr:uid="{00000000-0005-0000-0000-0000C4130000}"/>
    <cellStyle name="_Quality of PPS Latin Apr 07.xls Chart 1-1_Quality of Gross(v2)_Commercial Reporting Pack_Nov 08" xfId="61779" xr:uid="{00000000-0005-0000-0000-0000C5130000}"/>
    <cellStyle name="_Quality of PPS Latin Apr 07.xls Chart 1-1_Quality of Gross(v2)_corrected QPPS by mahesh" xfId="61780" xr:uid="{00000000-0005-0000-0000-0000C6130000}"/>
    <cellStyle name="_Quality of PPS Latin Apr 07.xls Chart 1-1_Quality of Gross(v2)_CRP" xfId="61781" xr:uid="{00000000-0005-0000-0000-0000C7130000}"/>
    <cellStyle name="_Quality of PPS Latin Apr 07.xls Chart 1-1_Quality of Gross(v2)_CRP 2" xfId="61782" xr:uid="{00000000-0005-0000-0000-0000C8130000}"/>
    <cellStyle name="_Quality of PPS Latin Apr 07.xls Chart 1-1_Quality of Gross(v2)_Entertainment - Commercial Reporting Pack" xfId="61783" xr:uid="{00000000-0005-0000-0000-0000C9130000}"/>
    <cellStyle name="_Quality of PPS Latin Apr 07.xls Chart 1-1_Quality of Gross(v2)_Enterteinment - Commercial Reporting Pack" xfId="61784" xr:uid="{00000000-0005-0000-0000-0000CA130000}"/>
    <cellStyle name="_Quality of PPS Latin Apr 07.xls Chart 1-1_Quality of Gross(v2)_Final Commercial Reporting May 2009" xfId="61785" xr:uid="{00000000-0005-0000-0000-0000CB130000}"/>
    <cellStyle name="_Quality of PPS Latin Apr 07.xls Chart 1-1_Quality of Gross(v2)_MIC_Lao_CUSTOMER OP Templates_2008_V12" xfId="61786" xr:uid="{00000000-0005-0000-0000-0000CC130000}"/>
    <cellStyle name="_Quality of PPS Latin Apr 07.xls Chart 1-1_Quality of Gross(v2)_MIC_Lao_CUSTOMER OP Templates_2009_V01" xfId="61787" xr:uid="{00000000-0005-0000-0000-0000CD130000}"/>
    <cellStyle name="_Quality of PPS Latin Apr 07.xls Chart 1-1_Quality of Gross(v2)_QOS-Updated with Reloads_ Feb 2009" xfId="61788" xr:uid="{00000000-0005-0000-0000-0000CE130000}"/>
    <cellStyle name="_Quality of PPS Latin Apr 07.xls Chart 1-1_Quality of Gross(v2)_QOS-Updated with Reloads_RevC" xfId="61789" xr:uid="{00000000-0005-0000-0000-0000CF130000}"/>
    <cellStyle name="_Quality of PPS Latin Apr 07.xls Chart 1-1_Quality of Gross(v2)_QPPSLC_SRIL_0609" xfId="61790" xr:uid="{00000000-0005-0000-0000-0000D0130000}"/>
    <cellStyle name="_Quality of PPS Latin Apr 07.xls Chart 1-1_Quality of Gross(v2)_Sale  Dist by Territory new template_V2" xfId="61791" xr:uid="{00000000-0005-0000-0000-0000D1130000}"/>
    <cellStyle name="_Quality of PPS Latin Apr 07.xls Chart 1-1_Quality of Gross(v2)_Sales  Distribution Reporting Template  Dec08" xfId="61792" xr:uid="{00000000-0005-0000-0000-0000D2130000}"/>
    <cellStyle name="_Quality of PPS Latin Apr 07.xls Chart 1-1_Quality of Gross(v2)_Sales &amp; Distribution Reporting Template. Dec08" xfId="61793" xr:uid="{00000000-0005-0000-0000-0000D3130000}"/>
    <cellStyle name="_Quality of PPS Latin Apr 07.xls Chart 1-1_Quality of Gross(v2)_SRIL_QoS_MAR09" xfId="61794" xr:uid="{00000000-0005-0000-0000-0000D4130000}"/>
    <cellStyle name="_Quality of PPS Latin Apr 07.xls Chart 1-1_Quality of Gross(v2)_VAS COMMERCIAL FINAL SENT TO LUX" xfId="61795" xr:uid="{00000000-0005-0000-0000-0000D5130000}"/>
    <cellStyle name="_Quality of PPS Latin Apr 07.xls Chart 1-1_Quality of Prepaid Sub-Arpu&amp;MOU" xfId="61796" xr:uid="{00000000-0005-0000-0000-0000D6130000}"/>
    <cellStyle name="_Quality of PPS Latin Apr 07.xls Chart 1-1_Sheet3" xfId="61797" xr:uid="{00000000-0005-0000-0000-0000D7130000}"/>
    <cellStyle name="_Quality of PPS Latin Apr 07.xls Chart 2" xfId="61798" xr:uid="{00000000-0005-0000-0000-0000D8130000}"/>
    <cellStyle name="_Quality of PPS Latin Apr 07.xls Chart 2_Book2" xfId="61799" xr:uid="{00000000-0005-0000-0000-0000D9130000}"/>
    <cellStyle name="_Quality of PPS Latin Apr 07.xls Chart 2_Book2_Sale  Dist by Territory new template_V2" xfId="61800" xr:uid="{00000000-0005-0000-0000-0000DA130000}"/>
    <cellStyle name="_Quality of PPS Latin Apr 07.xls Chart 2_Quality of Gross(v2)" xfId="61801" xr:uid="{00000000-0005-0000-0000-0000DB130000}"/>
    <cellStyle name="_Quality of PPS Latin Apr 07.xls Chart 2_Quality of Gross(v2) 2" xfId="61802" xr:uid="{00000000-0005-0000-0000-0000DC130000}"/>
    <cellStyle name="_Quality of PPS Latin Apr 07.xls Chart 2_Quality of Gross(v2) 3" xfId="61803" xr:uid="{00000000-0005-0000-0000-0000DD130000}"/>
    <cellStyle name="_Quality of PPS Latin Apr 07.xls Chart 2_Quality of Gross(v2) 4" xfId="61804" xr:uid="{00000000-0005-0000-0000-0000DE130000}"/>
    <cellStyle name="_Quality of PPS Latin Apr 07.xls Chart 2_Quality of Gross(v2) 5" xfId="61805" xr:uid="{00000000-0005-0000-0000-0000DF130000}"/>
    <cellStyle name="_Quality of PPS Latin Apr 07.xls Chart 2_Quality of Gross(v2) 6" xfId="61806" xr:uid="{00000000-0005-0000-0000-0000E0130000}"/>
    <cellStyle name="_Quality of PPS Latin Apr 07.xls Chart 2_Quality of Gross(v2) 7" xfId="61807" xr:uid="{00000000-0005-0000-0000-0000E1130000}"/>
    <cellStyle name="_Quality of PPS Latin Apr 07.xls Chart 2_Quality of Gross(v2)_Book2" xfId="61808" xr:uid="{00000000-0005-0000-0000-0000E2130000}"/>
    <cellStyle name="_Quality of PPS Latin Apr 07.xls Chart 2_Quality of Gross(v2)_COLO QualityofSubs-200812" xfId="61809" xr:uid="{00000000-0005-0000-0000-0000E3130000}"/>
    <cellStyle name="_Quality of PPS Latin Apr 07.xls Chart 2_Quality of Gross(v2)_COLO_QoS_200905" xfId="61810" xr:uid="{00000000-0005-0000-0000-0000E4130000}"/>
    <cellStyle name="_Quality of PPS Latin Apr 07.xls Chart 2_Quality of Gross(v2)_Com Reptng Pack - Interconnect" xfId="61811" xr:uid="{00000000-0005-0000-0000-0000E5130000}"/>
    <cellStyle name="_Quality of PPS Latin Apr 07.xls Chart 2_Quality of Gross(v2)_Com Reptng Pack - VAS" xfId="61812" xr:uid="{00000000-0005-0000-0000-0000E6130000}"/>
    <cellStyle name="_Quality of PPS Latin Apr 07.xls Chart 2_Quality of Gross(v2)_Commercial Report Pack_Final_ Jan 09-submit02-12-09" xfId="61813" xr:uid="{00000000-0005-0000-0000-0000E7130000}"/>
    <cellStyle name="_Quality of PPS Latin Apr 07.xls Chart 2_Quality of Gross(v2)_Commercial Reporting Pack_Dec 08" xfId="61814" xr:uid="{00000000-0005-0000-0000-0000E8130000}"/>
    <cellStyle name="_Quality of PPS Latin Apr 07.xls Chart 2_Quality of Gross(v2)_Commercial Reporting Pack_Final_ December08" xfId="61815" xr:uid="{00000000-0005-0000-0000-0000E9130000}"/>
    <cellStyle name="_Quality of PPS Latin Apr 07.xls Chart 2_Quality of Gross(v2)_Commercial Reporting Pack_Final_ Jan 2009 VAS" xfId="61816" xr:uid="{00000000-0005-0000-0000-0000EA130000}"/>
    <cellStyle name="_Quality of PPS Latin Apr 07.xls Chart 2_Quality of Gross(v2)_Commercial Reporting Pack_Final_031108 ONLY VAS" xfId="61817" xr:uid="{00000000-0005-0000-0000-0000EB130000}"/>
    <cellStyle name="_Quality of PPS Latin Apr 07.xls Chart 2_Quality of Gross(v2)_Commercial Reporting Pack_Final_Int'l Interconnect Dec 08" xfId="61818" xr:uid="{00000000-0005-0000-0000-0000EC130000}"/>
    <cellStyle name="_Quality of PPS Latin Apr 07.xls Chart 2_Quality of Gross(v2)_Commercial Reporting Pack_Final_Int'l Interconnect Jan 09" xfId="61819" xr:uid="{00000000-0005-0000-0000-0000ED130000}"/>
    <cellStyle name="_Quality of PPS Latin Apr 07.xls Chart 2_Quality of Gross(v2)_Commercial Reporting Pack_Nov 08" xfId="61820" xr:uid="{00000000-0005-0000-0000-0000EE130000}"/>
    <cellStyle name="_Quality of PPS Latin Apr 07.xls Chart 2_Quality of Gross(v2)_corrected QPPS by mahesh" xfId="61821" xr:uid="{00000000-0005-0000-0000-0000EF130000}"/>
    <cellStyle name="_Quality of PPS Latin Apr 07.xls Chart 2_Quality of Gross(v2)_CRP" xfId="61822" xr:uid="{00000000-0005-0000-0000-0000F0130000}"/>
    <cellStyle name="_Quality of PPS Latin Apr 07.xls Chart 2_Quality of Gross(v2)_CRP 2" xfId="61823" xr:uid="{00000000-0005-0000-0000-0000F1130000}"/>
    <cellStyle name="_Quality of PPS Latin Apr 07.xls Chart 2_Quality of Gross(v2)_Entertainment - Commercial Reporting Pack" xfId="61824" xr:uid="{00000000-0005-0000-0000-0000F2130000}"/>
    <cellStyle name="_Quality of PPS Latin Apr 07.xls Chart 2_Quality of Gross(v2)_Enterteinment - Commercial Reporting Pack" xfId="61825" xr:uid="{00000000-0005-0000-0000-0000F3130000}"/>
    <cellStyle name="_Quality of PPS Latin Apr 07.xls Chart 2_Quality of Gross(v2)_Final Commercial Reporting May 2009" xfId="61826" xr:uid="{00000000-0005-0000-0000-0000F4130000}"/>
    <cellStyle name="_Quality of PPS Latin Apr 07.xls Chart 2_Quality of Gross(v2)_MIC_Lao_CUSTOMER OP Templates_2008_V12" xfId="61827" xr:uid="{00000000-0005-0000-0000-0000F5130000}"/>
    <cellStyle name="_Quality of PPS Latin Apr 07.xls Chart 2_Quality of Gross(v2)_MIC_Lao_CUSTOMER OP Templates_2009_V01" xfId="61828" xr:uid="{00000000-0005-0000-0000-0000F6130000}"/>
    <cellStyle name="_Quality of PPS Latin Apr 07.xls Chart 2_Quality of Gross(v2)_QOS-Updated with Reloads_ Feb 2009" xfId="61829" xr:uid="{00000000-0005-0000-0000-0000F7130000}"/>
    <cellStyle name="_Quality of PPS Latin Apr 07.xls Chart 2_Quality of Gross(v2)_QOS-Updated with Reloads_RevC" xfId="61830" xr:uid="{00000000-0005-0000-0000-0000F8130000}"/>
    <cellStyle name="_Quality of PPS Latin Apr 07.xls Chart 2_Quality of Gross(v2)_QPPSLC_SRIL_0609" xfId="61831" xr:uid="{00000000-0005-0000-0000-0000F9130000}"/>
    <cellStyle name="_Quality of PPS Latin Apr 07.xls Chart 2_Quality of Gross(v2)_Sale  Dist by Territory new template_V2" xfId="61832" xr:uid="{00000000-0005-0000-0000-0000FA130000}"/>
    <cellStyle name="_Quality of PPS Latin Apr 07.xls Chart 2_Quality of Gross(v2)_Sales  Distribution Reporting Template  Dec08" xfId="61833" xr:uid="{00000000-0005-0000-0000-0000FB130000}"/>
    <cellStyle name="_Quality of PPS Latin Apr 07.xls Chart 2_Quality of Gross(v2)_Sales &amp; Distribution Reporting Template. Dec08" xfId="61834" xr:uid="{00000000-0005-0000-0000-0000FC130000}"/>
    <cellStyle name="_Quality of PPS Latin Apr 07.xls Chart 2_Quality of Gross(v2)_SRIL_QoS_MAR09" xfId="61835" xr:uid="{00000000-0005-0000-0000-0000FD130000}"/>
    <cellStyle name="_Quality of PPS Latin Apr 07.xls Chart 2_Quality of Gross(v2)_VAS COMMERCIAL FINAL SENT TO LUX" xfId="61836" xr:uid="{00000000-0005-0000-0000-0000FE130000}"/>
    <cellStyle name="_Quality of PPS Latin Apr 07.xls Chart 2_Quality of Prepaid Sub-Arpu&amp;MOU" xfId="61837" xr:uid="{00000000-0005-0000-0000-0000FF130000}"/>
    <cellStyle name="_Quality of PPS Latin Apr 07.xls Chart 2_Sheet3" xfId="61838" xr:uid="{00000000-0005-0000-0000-000000140000}"/>
    <cellStyle name="_Quality of PPS Latin Apr 07.xls_Book2" xfId="61839" xr:uid="{00000000-0005-0000-0000-000001140000}"/>
    <cellStyle name="_Quality of PPS Latin Apr 07.xls_Quality of Gross(v2)" xfId="61840" xr:uid="{00000000-0005-0000-0000-000002140000}"/>
    <cellStyle name="_Quality of PPS Latin Apr 07.xls_Quality of Gross(v2) 2" xfId="61841" xr:uid="{00000000-0005-0000-0000-000003140000}"/>
    <cellStyle name="_Quality of PPS Latin Apr 07.xls_Quality of Gross(v2) 3" xfId="61842" xr:uid="{00000000-0005-0000-0000-000004140000}"/>
    <cellStyle name="_Quality of PPS Latin Apr 07.xls_Quality of Gross(v2) 4" xfId="61843" xr:uid="{00000000-0005-0000-0000-000005140000}"/>
    <cellStyle name="_Quality of PPS Latin Apr 07.xls_Quality of Gross(v2) 5" xfId="61844" xr:uid="{00000000-0005-0000-0000-000006140000}"/>
    <cellStyle name="_Quality of PPS Latin Apr 07.xls_Quality of Gross(v2) 6" xfId="61845" xr:uid="{00000000-0005-0000-0000-000007140000}"/>
    <cellStyle name="_Quality of PPS Latin Apr 07.xls_Quality of Gross(v2) 7" xfId="61846" xr:uid="{00000000-0005-0000-0000-000008140000}"/>
    <cellStyle name="_Quality of PPS Latin Apr 07.xls_Quality of Gross(v2)_Com Reptng Pack - Interconnect" xfId="61847" xr:uid="{00000000-0005-0000-0000-000009140000}"/>
    <cellStyle name="_Quality of PPS Latin Apr 07.xls_Quality of Gross(v2)_Com Reptng Pack - VAS" xfId="61848" xr:uid="{00000000-0005-0000-0000-00000A140000}"/>
    <cellStyle name="_Quality of PPS Latin Apr 07.xls_Quality of Gross(v2)_Final Commercial Reporting May 2009" xfId="61849" xr:uid="{00000000-0005-0000-0000-00000B140000}"/>
    <cellStyle name="_Quality of PPS Latin Apr 07.xls_Quality of Gross(v2)_QPPSLC_SRIL_0609" xfId="61850" xr:uid="{00000000-0005-0000-0000-00000C140000}"/>
    <cellStyle name="_Quality of PPS Latin Apr 07.xls_Quality of Gross(v2)_SRIL_QoS_MAR09" xfId="61851" xr:uid="{00000000-0005-0000-0000-00000D140000}"/>
    <cellStyle name="_Quality of PPS Latin Apr 07.xls_Quality of Gross(v2)_VAS COMMERCIAL FINAL SENT TO LUX" xfId="61852" xr:uid="{00000000-0005-0000-0000-00000E140000}"/>
    <cellStyle name="_Quality of PPS Latin Apr 07.xls_Quality of Prepaid Sub-Arpu&amp;MOU" xfId="61853" xr:uid="{00000000-0005-0000-0000-00000F140000}"/>
    <cellStyle name="_Quality of PPS Latin Apr 07.xls_Sale  Dist by Territory new template_V2" xfId="61854" xr:uid="{00000000-0005-0000-0000-000010140000}"/>
    <cellStyle name="_Quality of PPS Latin Apr 07.xls_Sheet3" xfId="61855" xr:uid="{00000000-0005-0000-0000-000011140000}"/>
    <cellStyle name="_Quality of Prepaid Sub Boli 2007 Apr.xls" xfId="61856" xr:uid="{00000000-0005-0000-0000-000012140000}"/>
    <cellStyle name="_Quality of Prepaid Sub Boli 2007 Apr.xls_Book2" xfId="61857" xr:uid="{00000000-0005-0000-0000-000013140000}"/>
    <cellStyle name="_Quality of Prepaid Sub Boli 2007 Apr.xls_Book2_Sale  Dist by Territory new template_V2" xfId="61858" xr:uid="{00000000-0005-0000-0000-000014140000}"/>
    <cellStyle name="_Quality of Prepaid Sub Boli 2007 Apr.xls_Quality of Gross(v2)" xfId="61859" xr:uid="{00000000-0005-0000-0000-000015140000}"/>
    <cellStyle name="_Quality of Prepaid Sub Boli 2007 Apr.xls_Quality of Gross(v2) 2" xfId="61860" xr:uid="{00000000-0005-0000-0000-000016140000}"/>
    <cellStyle name="_Quality of Prepaid Sub Boli 2007 Apr.xls_Quality of Gross(v2) 3" xfId="61861" xr:uid="{00000000-0005-0000-0000-000017140000}"/>
    <cellStyle name="_Quality of Prepaid Sub Boli 2007 Apr.xls_Quality of Gross(v2) 4" xfId="61862" xr:uid="{00000000-0005-0000-0000-000018140000}"/>
    <cellStyle name="_Quality of Prepaid Sub Boli 2007 Apr.xls_Quality of Gross(v2) 5" xfId="61863" xr:uid="{00000000-0005-0000-0000-000019140000}"/>
    <cellStyle name="_Quality of Prepaid Sub Boli 2007 Apr.xls_Quality of Gross(v2) 6" xfId="61864" xr:uid="{00000000-0005-0000-0000-00001A140000}"/>
    <cellStyle name="_Quality of Prepaid Sub Boli 2007 Apr.xls_Quality of Gross(v2) 7" xfId="61865" xr:uid="{00000000-0005-0000-0000-00001B140000}"/>
    <cellStyle name="_Quality of Prepaid Sub Boli 2007 Apr.xls_Quality of Gross(v2)_Book2" xfId="61866" xr:uid="{00000000-0005-0000-0000-00001C140000}"/>
    <cellStyle name="_Quality of Prepaid Sub Boli 2007 Apr.xls_Quality of Gross(v2)_COLO QualityofSubs-200812" xfId="61867" xr:uid="{00000000-0005-0000-0000-00001D140000}"/>
    <cellStyle name="_Quality of Prepaid Sub Boli 2007 Apr.xls_Quality of Gross(v2)_COLO_QoS_200905" xfId="61868" xr:uid="{00000000-0005-0000-0000-00001E140000}"/>
    <cellStyle name="_Quality of Prepaid Sub Boli 2007 Apr.xls_Quality of Gross(v2)_Com Reptng Pack - Interconnect" xfId="61869" xr:uid="{00000000-0005-0000-0000-00001F140000}"/>
    <cellStyle name="_Quality of Prepaid Sub Boli 2007 Apr.xls_Quality of Gross(v2)_Com Reptng Pack - VAS" xfId="61870" xr:uid="{00000000-0005-0000-0000-000020140000}"/>
    <cellStyle name="_Quality of Prepaid Sub Boli 2007 Apr.xls_Quality of Gross(v2)_Commercial Report Pack_Final_ Jan 09-submit02-12-09" xfId="61871" xr:uid="{00000000-0005-0000-0000-000021140000}"/>
    <cellStyle name="_Quality of Prepaid Sub Boli 2007 Apr.xls_Quality of Gross(v2)_Commercial Reporting Pack_Dec 08" xfId="61872" xr:uid="{00000000-0005-0000-0000-000022140000}"/>
    <cellStyle name="_Quality of Prepaid Sub Boli 2007 Apr.xls_Quality of Gross(v2)_Commercial Reporting Pack_Final_ December08" xfId="61873" xr:uid="{00000000-0005-0000-0000-000023140000}"/>
    <cellStyle name="_Quality of Prepaid Sub Boli 2007 Apr.xls_Quality of Gross(v2)_Commercial Reporting Pack_Final_ Jan 2009 VAS" xfId="61874" xr:uid="{00000000-0005-0000-0000-000024140000}"/>
    <cellStyle name="_Quality of Prepaid Sub Boli 2007 Apr.xls_Quality of Gross(v2)_Commercial Reporting Pack_Final_031108 ONLY VAS" xfId="61875" xr:uid="{00000000-0005-0000-0000-000025140000}"/>
    <cellStyle name="_Quality of Prepaid Sub Boli 2007 Apr.xls_Quality of Gross(v2)_Commercial Reporting Pack_Final_Int'l Interconnect Dec 08" xfId="61876" xr:uid="{00000000-0005-0000-0000-000026140000}"/>
    <cellStyle name="_Quality of Prepaid Sub Boli 2007 Apr.xls_Quality of Gross(v2)_Commercial Reporting Pack_Final_Int'l Interconnect Jan 09" xfId="61877" xr:uid="{00000000-0005-0000-0000-000027140000}"/>
    <cellStyle name="_Quality of Prepaid Sub Boli 2007 Apr.xls_Quality of Gross(v2)_Commercial Reporting Pack_Nov 08" xfId="61878" xr:uid="{00000000-0005-0000-0000-000028140000}"/>
    <cellStyle name="_Quality of Prepaid Sub Boli 2007 Apr.xls_Quality of Gross(v2)_corrected QPPS by mahesh" xfId="61879" xr:uid="{00000000-0005-0000-0000-000029140000}"/>
    <cellStyle name="_Quality of Prepaid Sub Boli 2007 Apr.xls_Quality of Gross(v2)_CRP" xfId="61880" xr:uid="{00000000-0005-0000-0000-00002A140000}"/>
    <cellStyle name="_Quality of Prepaid Sub Boli 2007 Apr.xls_Quality of Gross(v2)_CRP 2" xfId="61881" xr:uid="{00000000-0005-0000-0000-00002B140000}"/>
    <cellStyle name="_Quality of Prepaid Sub Boli 2007 Apr.xls_Quality of Gross(v2)_Entertainment - Commercial Reporting Pack" xfId="61882" xr:uid="{00000000-0005-0000-0000-00002C140000}"/>
    <cellStyle name="_Quality of Prepaid Sub Boli 2007 Apr.xls_Quality of Gross(v2)_Enterteinment - Commercial Reporting Pack" xfId="61883" xr:uid="{00000000-0005-0000-0000-00002D140000}"/>
    <cellStyle name="_Quality of Prepaid Sub Boli 2007 Apr.xls_Quality of Gross(v2)_Final Commercial Reporting May 2009" xfId="61884" xr:uid="{00000000-0005-0000-0000-00002E140000}"/>
    <cellStyle name="_Quality of Prepaid Sub Boli 2007 Apr.xls_Quality of Gross(v2)_MIC_Lao_CUSTOMER OP Templates_2008_V12" xfId="61885" xr:uid="{00000000-0005-0000-0000-00002F140000}"/>
    <cellStyle name="_Quality of Prepaid Sub Boli 2007 Apr.xls_Quality of Gross(v2)_MIC_Lao_CUSTOMER OP Templates_2009_V01" xfId="61886" xr:uid="{00000000-0005-0000-0000-000030140000}"/>
    <cellStyle name="_Quality of Prepaid Sub Boli 2007 Apr.xls_Quality of Gross(v2)_QOS-Updated with Reloads_ Feb 2009" xfId="61887" xr:uid="{00000000-0005-0000-0000-000031140000}"/>
    <cellStyle name="_Quality of Prepaid Sub Boli 2007 Apr.xls_Quality of Gross(v2)_QOS-Updated with Reloads_RevC" xfId="61888" xr:uid="{00000000-0005-0000-0000-000032140000}"/>
    <cellStyle name="_Quality of Prepaid Sub Boli 2007 Apr.xls_Quality of Gross(v2)_QPPSLC_SRIL_0609" xfId="61889" xr:uid="{00000000-0005-0000-0000-000033140000}"/>
    <cellStyle name="_Quality of Prepaid Sub Boli 2007 Apr.xls_Quality of Gross(v2)_Sale  Dist by Territory new template_V2" xfId="61890" xr:uid="{00000000-0005-0000-0000-000034140000}"/>
    <cellStyle name="_Quality of Prepaid Sub Boli 2007 Apr.xls_Quality of Gross(v2)_Sales  Distribution Reporting Template  Dec08" xfId="61891" xr:uid="{00000000-0005-0000-0000-000035140000}"/>
    <cellStyle name="_Quality of Prepaid Sub Boli 2007 Apr.xls_Quality of Gross(v2)_Sales &amp; Distribution Reporting Template. Dec08" xfId="61892" xr:uid="{00000000-0005-0000-0000-000036140000}"/>
    <cellStyle name="_Quality of Prepaid Sub Boli 2007 Apr.xls_Quality of Gross(v2)_SRIL_QoS_MAR09" xfId="61893" xr:uid="{00000000-0005-0000-0000-000037140000}"/>
    <cellStyle name="_Quality of Prepaid Sub Boli 2007 Apr.xls_Quality of Gross(v2)_VAS COMMERCIAL FINAL SENT TO LUX" xfId="61894" xr:uid="{00000000-0005-0000-0000-000038140000}"/>
    <cellStyle name="_Quality of Prepaid Sub Boli 2007 Apr.xls_Quality of Prepaid Sub-Arpu&amp;MOU" xfId="61895" xr:uid="{00000000-0005-0000-0000-000039140000}"/>
    <cellStyle name="_Quality of Prepaid Sub Boli 2007 Apr.xls_Sheet3" xfId="61896" xr:uid="{00000000-0005-0000-0000-00003A140000}"/>
    <cellStyle name="_Quality of Prepaid Sub Colo 2007 Apr" xfId="61897" xr:uid="{00000000-0005-0000-0000-00003B140000}"/>
    <cellStyle name="_Quality of Prepaid Sub Colo 2007 Apr_Book2" xfId="61898" xr:uid="{00000000-0005-0000-0000-00003C140000}"/>
    <cellStyle name="_Quality of Prepaid Sub Colo 2007 Apr_Quality of Gross(v2)" xfId="61899" xr:uid="{00000000-0005-0000-0000-00003D140000}"/>
    <cellStyle name="_Quality of Prepaid Sub Colo 2007 Apr_Quality of Gross(v2) 2" xfId="61900" xr:uid="{00000000-0005-0000-0000-00003E140000}"/>
    <cellStyle name="_Quality of Prepaid Sub Colo 2007 Apr_Quality of Gross(v2) 3" xfId="61901" xr:uid="{00000000-0005-0000-0000-00003F140000}"/>
    <cellStyle name="_Quality of Prepaid Sub Colo 2007 Apr_Quality of Gross(v2) 4" xfId="61902" xr:uid="{00000000-0005-0000-0000-000040140000}"/>
    <cellStyle name="_Quality of Prepaid Sub Colo 2007 Apr_Quality of Gross(v2) 5" xfId="61903" xr:uid="{00000000-0005-0000-0000-000041140000}"/>
    <cellStyle name="_Quality of Prepaid Sub Colo 2007 Apr_Quality of Gross(v2) 6" xfId="61904" xr:uid="{00000000-0005-0000-0000-000042140000}"/>
    <cellStyle name="_Quality of Prepaid Sub Colo 2007 Apr_Quality of Gross(v2) 7" xfId="61905" xr:uid="{00000000-0005-0000-0000-000043140000}"/>
    <cellStyle name="_Quality of Prepaid Sub Colo 2007 Apr_Quality of Gross(v2)_Com Reptng Pack - Interconnect" xfId="61906" xr:uid="{00000000-0005-0000-0000-000044140000}"/>
    <cellStyle name="_Quality of Prepaid Sub Colo 2007 Apr_Quality of Gross(v2)_Com Reptng Pack - VAS" xfId="61907" xr:uid="{00000000-0005-0000-0000-000045140000}"/>
    <cellStyle name="_Quality of Prepaid Sub Colo 2007 Apr_Quality of Gross(v2)_Final Commercial Reporting May 2009" xfId="61908" xr:uid="{00000000-0005-0000-0000-000046140000}"/>
    <cellStyle name="_Quality of Prepaid Sub Colo 2007 Apr_Quality of Gross(v2)_QPPSLC_SRIL_0609" xfId="61909" xr:uid="{00000000-0005-0000-0000-000047140000}"/>
    <cellStyle name="_Quality of Prepaid Sub Colo 2007 Apr_Quality of Gross(v2)_SRIL_QoS_MAR09" xfId="61910" xr:uid="{00000000-0005-0000-0000-000048140000}"/>
    <cellStyle name="_Quality of Prepaid Sub Colo 2007 Apr_Quality of Gross(v2)_VAS COMMERCIAL FINAL SENT TO LUX" xfId="61911" xr:uid="{00000000-0005-0000-0000-000049140000}"/>
    <cellStyle name="_Quality of Prepaid Sub Colo 2007 Apr_Quality of Prepaid Sub-Arpu&amp;MOU" xfId="61912" xr:uid="{00000000-0005-0000-0000-00004A140000}"/>
    <cellStyle name="_Quality of Prepaid Sub Colo 2007 Apr_Sale  Dist by Territory new template_V2" xfId="61913" xr:uid="{00000000-0005-0000-0000-00004B140000}"/>
    <cellStyle name="_Quality of Prepaid Sub Colo 2007 Apr_Sheet3" xfId="61914" xr:uid="{00000000-0005-0000-0000-00004C140000}"/>
    <cellStyle name="_Quality of Prepaid Sub Colo 2007 SEP" xfId="61915" xr:uid="{00000000-0005-0000-0000-00004D140000}"/>
    <cellStyle name="_Quality of Prepaid Sub Colo 2007 SEP 2" xfId="61916" xr:uid="{00000000-0005-0000-0000-00004E140000}"/>
    <cellStyle name="_Quality of Prepaid Sub Colo 2007 SEP 3" xfId="61917" xr:uid="{00000000-0005-0000-0000-00004F140000}"/>
    <cellStyle name="_Quality of Prepaid Sub Colo 2007 SEP 4" xfId="61918" xr:uid="{00000000-0005-0000-0000-000050140000}"/>
    <cellStyle name="_Quality of Prepaid Sub Colo 2007 SEP 5" xfId="61919" xr:uid="{00000000-0005-0000-0000-000051140000}"/>
    <cellStyle name="_Quality of Prepaid Sub Colo 2007 SEP 6" xfId="61920" xr:uid="{00000000-0005-0000-0000-000052140000}"/>
    <cellStyle name="_Quality of Prepaid Sub Colo 2007 SEP 7" xfId="61921" xr:uid="{00000000-0005-0000-0000-000053140000}"/>
    <cellStyle name="_Quality of Prepaid Sub Colo 2007 SEP_Com Reptng Pack - Interconnect" xfId="61922" xr:uid="{00000000-0005-0000-0000-000054140000}"/>
    <cellStyle name="_Quality of Prepaid Sub Colo 2007 SEP_Com Reptng Pack - VAS" xfId="61923" xr:uid="{00000000-0005-0000-0000-000055140000}"/>
    <cellStyle name="_Quality of Prepaid Sub Colo 2007 SEP_Final Commercial Reporting May 2009" xfId="61924" xr:uid="{00000000-0005-0000-0000-000056140000}"/>
    <cellStyle name="_Quality of Prepaid Sub Colo 2007 SEP_QPPSLC_SRIL_0609" xfId="61925" xr:uid="{00000000-0005-0000-0000-000057140000}"/>
    <cellStyle name="_Quality of Prepaid Sub Colo 2007 SEP_SRIL_QoS_MAR09" xfId="61926" xr:uid="{00000000-0005-0000-0000-000058140000}"/>
    <cellStyle name="_Quality of Prepaid Sub Colo 2007 SEP_VAS COMMERCIAL FINAL SENT TO LUX" xfId="61927" xr:uid="{00000000-0005-0000-0000-000059140000}"/>
    <cellStyle name="_Rep-BS13_PL13" xfId="61928" xr:uid="{00000000-0005-0000-0000-00005A140000}"/>
    <cellStyle name="_ReportePresupuesto2-vista" xfId="61929" xr:uid="{00000000-0005-0000-0000-00005B140000}"/>
    <cellStyle name="_ReportePresupuesto2-vista 2" xfId="61930" xr:uid="{00000000-0005-0000-0000-00005C140000}"/>
    <cellStyle name="_ReportePresupuesto2-vista 3" xfId="61931" xr:uid="{00000000-0005-0000-0000-00005D140000}"/>
    <cellStyle name="_ReportePresupuesto2-vista 4" xfId="61932" xr:uid="{00000000-0005-0000-0000-00005E140000}"/>
    <cellStyle name="_Reporting pack template v11" xfId="1241" xr:uid="{00000000-0005-0000-0000-00005F140000}"/>
    <cellStyle name="_Resumen VAP 5 yrs" xfId="61933" xr:uid="{00000000-0005-0000-0000-000060140000}"/>
    <cellStyle name="_Revenues &amp; ARPU" xfId="61934" xr:uid="{00000000-0005-0000-0000-000061140000}"/>
    <cellStyle name="_Revenues &amp; ARPU_1" xfId="61935" xr:uid="{00000000-0005-0000-0000-000062140000}"/>
    <cellStyle name="_revised cash forecast to 31.3.06 26.7.05 v1" xfId="1242" xr:uid="{00000000-0005-0000-0000-000063140000}"/>
    <cellStyle name="_revised cash forecast to 31.3.06 26.7.05 v31" xfId="1243" xr:uid="{00000000-0005-0000-0000-000064140000}"/>
    <cellStyle name="_Revised Comps Template" xfId="61936" xr:uid="{00000000-0005-0000-0000-000065140000}"/>
    <cellStyle name="_Revisions" xfId="61937" xr:uid="{00000000-0005-0000-0000-000066140000}"/>
    <cellStyle name="_Revisions_{SpecialCase}WMECT" xfId="61938" xr:uid="{00000000-0005-0000-0000-000067140000}"/>
    <cellStyle name="_Revisions_{SpecialCase}WMECT_1" xfId="61939" xr:uid="{00000000-0005-0000-0000-000068140000}"/>
    <cellStyle name="_Revisions_{SpecialCase}WMECT_FAQ" xfId="61940" xr:uid="{00000000-0005-0000-0000-000069140000}"/>
    <cellStyle name="_Revisions_{SpecialCase}WMECT_FAQ_HR" xfId="61941" xr:uid="{00000000-0005-0000-0000-00006A140000}"/>
    <cellStyle name="_Revisions_{SpecialCase}WMECT_GeneralSettings" xfId="61942" xr:uid="{00000000-0005-0000-0000-00006B140000}"/>
    <cellStyle name="_Revisions_{SpecialCase}WMECT_GeneralSettings_HR" xfId="61943" xr:uid="{00000000-0005-0000-0000-00006C140000}"/>
    <cellStyle name="_Revisions_{SpecialCase}WMECT_HR" xfId="61944" xr:uid="{00000000-0005-0000-0000-00006D140000}"/>
    <cellStyle name="_Revisions_{SpecialCase}WMECT_MetricsWMECT" xfId="61945" xr:uid="{00000000-0005-0000-0000-00006E140000}"/>
    <cellStyle name="_Revisions_{SpecialCase}WMECT_MetricsWMECT_HR" xfId="61946" xr:uid="{00000000-0005-0000-0000-00006F140000}"/>
    <cellStyle name="_Revisions_{SpecialCase}WMECT_Revisions" xfId="61947" xr:uid="{00000000-0005-0000-0000-000070140000}"/>
    <cellStyle name="_Revisions_{SpecialCase}WMECT_TopCommentsWMECT" xfId="61948" xr:uid="{00000000-0005-0000-0000-000071140000}"/>
    <cellStyle name="_Revisions_{SpecialCase}WMECT_TopCommentsWMECT_HR" xfId="61949" xr:uid="{00000000-0005-0000-0000-000072140000}"/>
    <cellStyle name="_Revisions_1" xfId="61950" xr:uid="{00000000-0005-0000-0000-000073140000}"/>
    <cellStyle name="_Revisions_BWUSTTemplateDefinitionFile" xfId="61951" xr:uid="{00000000-0005-0000-0000-000074140000}"/>
    <cellStyle name="_Revisions_Canadian_WMCT_TEMPLATE" xfId="61952" xr:uid="{00000000-0005-0000-0000-000075140000}"/>
    <cellStyle name="_Revisions_CONSUMER_LD_TEMPLATE" xfId="61953" xr:uid="{00000000-0005-0000-0000-000076140000}"/>
    <cellStyle name="_Revisions_CONSUMER_LD_TEMPLATE_HR" xfId="61954" xr:uid="{00000000-0005-0000-0000-000077140000}"/>
    <cellStyle name="_Revisions_defs" xfId="61955" xr:uid="{00000000-0005-0000-0000-000078140000}"/>
    <cellStyle name="_Revisions_ENTERPRISE_LD_TEMPLATE" xfId="61956" xr:uid="{00000000-0005-0000-0000-000079140000}"/>
    <cellStyle name="_Revisions_ENTERPRISE_LD_TEMPLATE_HR" xfId="61957" xr:uid="{00000000-0005-0000-0000-00007A140000}"/>
    <cellStyle name="_Revisions_Further Reading" xfId="61958" xr:uid="{00000000-0005-0000-0000-00007B140000}"/>
    <cellStyle name="_Revisions_GeneralSettings" xfId="61959" xr:uid="{00000000-0005-0000-0000-00007C140000}"/>
    <cellStyle name="_Revisions_GeneralSettings_{SpecialCase}WMECT" xfId="61960" xr:uid="{00000000-0005-0000-0000-00007D140000}"/>
    <cellStyle name="_Revisions_GeneralSettings_{SpecialCase}WMECT_1" xfId="61961" xr:uid="{00000000-0005-0000-0000-00007E140000}"/>
    <cellStyle name="_Revisions_GeneralSettings_{SpecialCase}WMECT_1_HR" xfId="61962" xr:uid="{00000000-0005-0000-0000-00007F140000}"/>
    <cellStyle name="_Revisions_GeneralSettings_{SpecialCase}WMECT_FAQ" xfId="61963" xr:uid="{00000000-0005-0000-0000-000080140000}"/>
    <cellStyle name="_Revisions_GeneralSettings_{SpecialCase}WMECT_GeneralSettings" xfId="61964" xr:uid="{00000000-0005-0000-0000-000081140000}"/>
    <cellStyle name="_Revisions_GeneralSettings_{SpecialCase}WMECT_MetricsWMECT" xfId="61965" xr:uid="{00000000-0005-0000-0000-000082140000}"/>
    <cellStyle name="_Revisions_GeneralSettings_{SpecialCase}WMECT_Revisions" xfId="61966" xr:uid="{00000000-0005-0000-0000-000083140000}"/>
    <cellStyle name="_Revisions_GeneralSettings_{SpecialCase}WMECT_Revisions_HR" xfId="61967" xr:uid="{00000000-0005-0000-0000-000084140000}"/>
    <cellStyle name="_Revisions_GeneralSettings_{SpecialCase}WMECT_TopCommentsWMECT" xfId="61968" xr:uid="{00000000-0005-0000-0000-000085140000}"/>
    <cellStyle name="_Revisions_GeneralSettings_1" xfId="61969" xr:uid="{00000000-0005-0000-0000-000086140000}"/>
    <cellStyle name="_Revisions_GeneralSettings_1_HR" xfId="61970" xr:uid="{00000000-0005-0000-0000-000087140000}"/>
    <cellStyle name="_Revisions_GeneralSettings_Metrics" xfId="61971" xr:uid="{00000000-0005-0000-0000-000088140000}"/>
    <cellStyle name="_Revisions_GeneralSettings_metricsCSPT" xfId="61972" xr:uid="{00000000-0005-0000-0000-000089140000}"/>
    <cellStyle name="_Revisions_GeneralSettings_MetricsWMECT" xfId="61973" xr:uid="{00000000-0005-0000-0000-00008A140000}"/>
    <cellStyle name="_Revisions_GeneralSettings_MetricsWMECT_!Currency List" xfId="61974" xr:uid="{00000000-0005-0000-0000-00008B140000}"/>
    <cellStyle name="_Revisions_GeneralSettings_MetricsWMECT_{SpecialCase}WMECT" xfId="61975" xr:uid="{00000000-0005-0000-0000-00008C140000}"/>
    <cellStyle name="_Revisions_GeneralSettings_MetricsWMECT_1" xfId="61976" xr:uid="{00000000-0005-0000-0000-00008D140000}"/>
    <cellStyle name="_Revisions_GeneralSettings_MetricsWMECT_1_HR" xfId="61977" xr:uid="{00000000-0005-0000-0000-00008E140000}"/>
    <cellStyle name="_Revisions_GeneralSettings_MetricsWMECT_GeneralSettings" xfId="61978" xr:uid="{00000000-0005-0000-0000-00008F140000}"/>
    <cellStyle name="_Revisions_GeneralSettings_MetricsWMECT_HR" xfId="61979" xr:uid="{00000000-0005-0000-0000-000090140000}"/>
    <cellStyle name="_Revisions_GeneralSettings_MetricsWMECT_Revisions" xfId="61980" xr:uid="{00000000-0005-0000-0000-000091140000}"/>
    <cellStyle name="_Revisions_GeneralSettings_MetricsWMECT_TopCommentsWMECT" xfId="61981" xr:uid="{00000000-0005-0000-0000-000092140000}"/>
    <cellStyle name="_Revisions_GeneralSettings_MetricsWMECT_TopCommentsWMECT_Revisions" xfId="61982" xr:uid="{00000000-0005-0000-0000-000093140000}"/>
    <cellStyle name="_Revisions_GeneralSettings_MetricsWMECT_TopCommentsWMECT_Revisions_HR" xfId="61983" xr:uid="{00000000-0005-0000-0000-000094140000}"/>
    <cellStyle name="_Revisions_GeneralSettings_Revisions" xfId="61984" xr:uid="{00000000-0005-0000-0000-000095140000}"/>
    <cellStyle name="_Revisions_GeneralSettings_Revisions_HR" xfId="61985" xr:uid="{00000000-0005-0000-0000-000096140000}"/>
    <cellStyle name="_Revisions_GeneralSettings_TopCommentsWMECT" xfId="61986" xr:uid="{00000000-0005-0000-0000-000097140000}"/>
    <cellStyle name="_Revisions_GeneralSettings_TopCommentsWMECT_HR" xfId="61987" xr:uid="{00000000-0005-0000-0000-000098140000}"/>
    <cellStyle name="_Revisions_Global_Mobile_Template" xfId="61988" xr:uid="{00000000-0005-0000-0000-000099140000}"/>
    <cellStyle name="_Revisions_Global_Mobile_Template_HR" xfId="61989" xr:uid="{00000000-0005-0000-0000-00009A140000}"/>
    <cellStyle name="_Revisions_LD Macros v21.13" xfId="61990" xr:uid="{00000000-0005-0000-0000-00009B140000}"/>
    <cellStyle name="_Revisions_LD Macros v21.14" xfId="61991" xr:uid="{00000000-0005-0000-0000-00009C140000}"/>
    <cellStyle name="_Revisions_Metrics" xfId="61992" xr:uid="{00000000-0005-0000-0000-00009D140000}"/>
    <cellStyle name="_Revisions_Metrics_HR" xfId="61993" xr:uid="{00000000-0005-0000-0000-00009E140000}"/>
    <cellStyle name="_Revisions_metricsCSPT" xfId="61994" xr:uid="{00000000-0005-0000-0000-00009F140000}"/>
    <cellStyle name="_Revisions_metricsCSPT_HR" xfId="61995" xr:uid="{00000000-0005-0000-0000-0000A0140000}"/>
    <cellStyle name="_Revisions_MetricsWMECT" xfId="61996" xr:uid="{00000000-0005-0000-0000-0000A1140000}"/>
    <cellStyle name="_Revisions_MetricsWMECT_!Currency List" xfId="61997" xr:uid="{00000000-0005-0000-0000-0000A2140000}"/>
    <cellStyle name="_Revisions_MetricsWMECT_!Currency List_HR" xfId="61998" xr:uid="{00000000-0005-0000-0000-0000A3140000}"/>
    <cellStyle name="_Revisions_MetricsWMECT_{SpecialCase}WMECT" xfId="61999" xr:uid="{00000000-0005-0000-0000-0000A4140000}"/>
    <cellStyle name="_Revisions_MetricsWMECT_{SpecialCase}WMECT_HR" xfId="62000" xr:uid="{00000000-0005-0000-0000-0000A5140000}"/>
    <cellStyle name="_Revisions_MetricsWMECT_1" xfId="62001" xr:uid="{00000000-0005-0000-0000-0000A6140000}"/>
    <cellStyle name="_Revisions_MetricsWMECT_GeneralSettings" xfId="62002" xr:uid="{00000000-0005-0000-0000-0000A7140000}"/>
    <cellStyle name="_Revisions_MetricsWMECT_GeneralSettings_HR" xfId="62003" xr:uid="{00000000-0005-0000-0000-0000A8140000}"/>
    <cellStyle name="_Revisions_MetricsWMECT_Revisions" xfId="62004" xr:uid="{00000000-0005-0000-0000-0000A9140000}"/>
    <cellStyle name="_Revisions_MetricsWMECT_Revisions_HR" xfId="62005" xr:uid="{00000000-0005-0000-0000-0000AA140000}"/>
    <cellStyle name="_Revisions_MetricsWMECT_TopCommentsWMECT" xfId="62006" xr:uid="{00000000-0005-0000-0000-0000AB140000}"/>
    <cellStyle name="_Revisions_MetricsWMECT_TopCommentsWMECT_HR" xfId="62007" xr:uid="{00000000-0005-0000-0000-0000AC140000}"/>
    <cellStyle name="_Revisions_MetricsWMECT_TopCommentsWMECT_Revisions" xfId="62008" xr:uid="{00000000-0005-0000-0000-0000AD140000}"/>
    <cellStyle name="_Revisions_MOBILE_LD_TEMPLATE" xfId="62009" xr:uid="{00000000-0005-0000-0000-0000AE140000}"/>
    <cellStyle name="_Revisions_MOBILE_LD_TEMPLATE_HR" xfId="62010" xr:uid="{00000000-0005-0000-0000-0000AF140000}"/>
    <cellStyle name="_Revisions_Revisions" xfId="62011" xr:uid="{00000000-0005-0000-0000-0000B0140000}"/>
    <cellStyle name="_Revisions_Revisions_HR" xfId="62012" xr:uid="{00000000-0005-0000-0000-0000B1140000}"/>
    <cellStyle name="_Revisions_Template_WMLA_Tracker" xfId="62013" xr:uid="{00000000-0005-0000-0000-0000B2140000}"/>
    <cellStyle name="_Revisions_TopCommentsWMECT" xfId="62014" xr:uid="{00000000-0005-0000-0000-0000B3140000}"/>
    <cellStyle name="_Revisions_USCSPT_Template" xfId="62015" xr:uid="{00000000-0005-0000-0000-0000B4140000}"/>
    <cellStyle name="_Revisions_WMAPCT_TEMPLATE" xfId="62016" xr:uid="{00000000-0005-0000-0000-0000B5140000}"/>
    <cellStyle name="_Revisions_WMECT_Template" xfId="62017" xr:uid="{00000000-0005-0000-0000-0000B6140000}"/>
    <cellStyle name="_Revisions_WMNACT_(US)_TEMPLATE" xfId="62018" xr:uid="{00000000-0005-0000-0000-0000B7140000}"/>
    <cellStyle name="_Revisions_WWUSF_Template" xfId="62019" xr:uid="{00000000-0005-0000-0000-0000B8140000}"/>
    <cellStyle name="_Revisions_WWUSF_Template_HR" xfId="62020" xr:uid="{00000000-0005-0000-0000-0000B9140000}"/>
    <cellStyle name="_RR Risk Model V1" xfId="1244" xr:uid="{00000000-0005-0000-0000-0000BA140000}"/>
    <cellStyle name="_RRHH" xfId="62021" xr:uid="{00000000-0005-0000-0000-0000BB140000}"/>
    <cellStyle name="_run rate" xfId="1245" xr:uid="{00000000-0005-0000-0000-0000BC140000}"/>
    <cellStyle name="_Sales Track" xfId="1246" xr:uid="{00000000-0005-0000-0000-0000BD140000}"/>
    <cellStyle name="_Sales Tracktl" xfId="1247" xr:uid="{00000000-0005-0000-0000-0000BE140000}"/>
    <cellStyle name="_Savings Plan Amnet 1H-2010" xfId="62022" xr:uid="{00000000-0005-0000-0000-0000BF140000}"/>
    <cellStyle name="_SC review Jun-05 v2" xfId="1248" xr:uid="{00000000-0005-0000-0000-0000C0140000}"/>
    <cellStyle name="_sept '01" xfId="1249" xr:uid="{00000000-0005-0000-0000-0000C1140000}"/>
    <cellStyle name="_Sept'01" xfId="1250" xr:uid="{00000000-0005-0000-0000-0000C2140000}"/>
    <cellStyle name="_Sheet1" xfId="62023" xr:uid="{00000000-0005-0000-0000-0000C3140000}"/>
    <cellStyle name="_SimControl" xfId="1251" xr:uid="{00000000-0005-0000-0000-0000C4140000}"/>
    <cellStyle name="_Simulation Executor" xfId="1252" xr:uid="{00000000-0005-0000-0000-0000C5140000}"/>
    <cellStyle name="_SIZING ANALYSIS B" xfId="62024" xr:uid="{00000000-0005-0000-0000-0000C6140000}"/>
    <cellStyle name="_Soporte Opex 2006_Golden" xfId="62025" xr:uid="{00000000-0005-0000-0000-0000C7140000}"/>
    <cellStyle name="_SpecialCase" xfId="62026" xr:uid="{00000000-0005-0000-0000-0000C8140000}"/>
    <cellStyle name="_SubBase" xfId="62027" xr:uid="{00000000-0005-0000-0000-0000C9140000}"/>
    <cellStyle name="_SubHeading" xfId="1253" xr:uid="{00000000-0005-0000-0000-0000CA140000}"/>
    <cellStyle name="_SubHeading_bls roic" xfId="1254" xr:uid="{00000000-0005-0000-0000-0000CB140000}"/>
    <cellStyle name="_SubHeading_Broadband Comps" xfId="1255" xr:uid="{00000000-0005-0000-0000-0000CC140000}"/>
    <cellStyle name="_SubHeading_Q" xfId="1256" xr:uid="{00000000-0005-0000-0000-0000CD140000}"/>
    <cellStyle name="_SubHeading_q - new guidance" xfId="1257" xr:uid="{00000000-0005-0000-0000-0000CE140000}"/>
    <cellStyle name="_SubHeading_q - valuation" xfId="1258" xr:uid="{00000000-0005-0000-0000-0000CF140000}"/>
    <cellStyle name="_Subscribers" xfId="62028" xr:uid="{00000000-0005-0000-0000-0000D0140000}"/>
    <cellStyle name="_Subscribers 2007-10" xfId="62029" xr:uid="{00000000-0005-0000-0000-0000D1140000}"/>
    <cellStyle name="_Subscribers_1" xfId="62030" xr:uid="{00000000-0005-0000-0000-0000D2140000}"/>
    <cellStyle name="_Summary" xfId="1259" xr:uid="{00000000-0005-0000-0000-0000D3140000}"/>
    <cellStyle name="_Summary Schedules Jan083" xfId="1260" xr:uid="{00000000-0005-0000-0000-0000D4140000}"/>
    <cellStyle name="_Summary Schedules Nov 07" xfId="1261" xr:uid="{00000000-0005-0000-0000-0000D5140000}"/>
    <cellStyle name="_Summary Schedules Nov 07 IPData1" xfId="1262" xr:uid="{00000000-0005-0000-0000-0000D6140000}"/>
    <cellStyle name="_Summary YTD" xfId="1263" xr:uid="{00000000-0005-0000-0000-0000D7140000}"/>
    <cellStyle name="_SV1 06-02-12 GSM Network Expansion ver2 (final).xls" xfId="62031" xr:uid="{00000000-0005-0000-0000-0000D8140000}"/>
    <cellStyle name="_SV1 06-02-12 GSM Network Expansion ver2 (final).xls_PCLcar_pps_rebe" xfId="62032" xr:uid="{00000000-0005-0000-0000-0000D9140000}"/>
    <cellStyle name="_SV1 06-02-12 GSM Network Expansion ver2 (final).xls_T_-_5Years_Netwrok_Capex_V14(Jun2010)_air" xfId="62033" xr:uid="{00000000-0005-0000-0000-0000DA140000}"/>
    <cellStyle name="_SV1 06-02-12 GSM Network Expansion ver2 (final).xls_T_-_5Years_Netwrok_Capex_V15(Mayo2010)" xfId="62034" xr:uid="{00000000-0005-0000-0000-0000DB140000}"/>
    <cellStyle name="_Table" xfId="1264" xr:uid="{00000000-0005-0000-0000-0000DC140000}"/>
    <cellStyle name="_Table_bls roic" xfId="1265" xr:uid="{00000000-0005-0000-0000-0000DD140000}"/>
    <cellStyle name="_Table_Broadband Comps" xfId="1266" xr:uid="{00000000-0005-0000-0000-0000DE140000}"/>
    <cellStyle name="_Table_Q" xfId="1267" xr:uid="{00000000-0005-0000-0000-0000DF140000}"/>
    <cellStyle name="_Table_q - new guidance" xfId="1268" xr:uid="{00000000-0005-0000-0000-0000E0140000}"/>
    <cellStyle name="_Table_q - valuation" xfId="1269" xr:uid="{00000000-0005-0000-0000-0000E1140000}"/>
    <cellStyle name="_TableHead" xfId="1270" xr:uid="{00000000-0005-0000-0000-0000E2140000}"/>
    <cellStyle name="_TableHead_bls roic" xfId="1271" xr:uid="{00000000-0005-0000-0000-0000E3140000}"/>
    <cellStyle name="_TableHead_Broadband Comps" xfId="1272" xr:uid="{00000000-0005-0000-0000-0000E4140000}"/>
    <cellStyle name="_TableHead_Q" xfId="1273" xr:uid="{00000000-0005-0000-0000-0000E5140000}"/>
    <cellStyle name="_TableHead_q - new guidance" xfId="1274" xr:uid="{00000000-0005-0000-0000-0000E6140000}"/>
    <cellStyle name="_TableHead_q - valuation" xfId="1275" xr:uid="{00000000-0005-0000-0000-0000E7140000}"/>
    <cellStyle name="_TableRowBorder" xfId="1276" xr:uid="{00000000-0005-0000-0000-0000E8140000}"/>
    <cellStyle name="_TableRowHead" xfId="1277" xr:uid="{00000000-0005-0000-0000-0000E9140000}"/>
    <cellStyle name="_TableRowHead_bls roic" xfId="1278" xr:uid="{00000000-0005-0000-0000-0000EA140000}"/>
    <cellStyle name="_TableRowHead_Broadband Comps" xfId="1279" xr:uid="{00000000-0005-0000-0000-0000EB140000}"/>
    <cellStyle name="_TableRowHead_Q" xfId="1280" xr:uid="{00000000-0005-0000-0000-0000EC140000}"/>
    <cellStyle name="_TableRowHead_q - new guidance" xfId="1281" xr:uid="{00000000-0005-0000-0000-0000ED140000}"/>
    <cellStyle name="_TableRowHead_q - valuation" xfId="1282" xr:uid="{00000000-0005-0000-0000-0000EE140000}"/>
    <cellStyle name="_TableSuperHead" xfId="1283" xr:uid="{00000000-0005-0000-0000-0000EF140000}"/>
    <cellStyle name="_TableSuperHead_bls roic" xfId="1284" xr:uid="{00000000-0005-0000-0000-0000F0140000}"/>
    <cellStyle name="_TableSuperHead_Broadband Comps" xfId="1285" xr:uid="{00000000-0005-0000-0000-0000F1140000}"/>
    <cellStyle name="_TableSuperHead_Q" xfId="1286" xr:uid="{00000000-0005-0000-0000-0000F2140000}"/>
    <cellStyle name="_TableSuperHead_q - new guidance" xfId="1287" xr:uid="{00000000-0005-0000-0000-0000F3140000}"/>
    <cellStyle name="_TableSuperHead_q - valuation" xfId="1288" xr:uid="{00000000-0005-0000-0000-0000F4140000}"/>
    <cellStyle name="_TANZ" xfId="62035" xr:uid="{00000000-0005-0000-0000-0000F5140000}"/>
    <cellStyle name="_TANZ 2" xfId="62036" xr:uid="{00000000-0005-0000-0000-0000F6140000}"/>
    <cellStyle name="_TANZ_1. El Salvador b v7" xfId="62037" xr:uid="{00000000-0005-0000-0000-0000F7140000}"/>
    <cellStyle name="_TANZ_Amnet Budget 2010" xfId="62038" xr:uid="{00000000-0005-0000-0000-0000F8140000}"/>
    <cellStyle name="_TANZ_AMNET ES P&amp;L 2009 y Budget 2010 b v4 (conferencia) #2" xfId="62039" xr:uid="{00000000-0005-0000-0000-0000F9140000}"/>
    <cellStyle name="_TANZ_Book1" xfId="62040" xr:uid="{00000000-0005-0000-0000-0000FA140000}"/>
    <cellStyle name="_TANZ_ES YTG December 09" xfId="62041" xr:uid="{00000000-0005-0000-0000-0000FB140000}"/>
    <cellStyle name="_TANZ_OPERATIONS Capex Tracking Oct09-SV061109-Env" xfId="62042" xr:uid="{00000000-0005-0000-0000-0000FC140000}"/>
    <cellStyle name="_TANZ_OPERATIONS Capex Tracking Oct09-SV061109-Env_HR" xfId="62043" xr:uid="{00000000-0005-0000-0000-0000FD140000}"/>
    <cellStyle name="_Target phasing" xfId="1289" xr:uid="{00000000-0005-0000-0000-0000FE140000}"/>
    <cellStyle name="_T-Budget-2010-GUAT-Date_08092009" xfId="62044" xr:uid="{00000000-0005-0000-0000-0000FF140000}"/>
    <cellStyle name="_TECHNICAL KPI (Budget)" xfId="62045" xr:uid="{00000000-0005-0000-0000-000000150000}"/>
    <cellStyle name="_TECHNICAL KPI (Budget)_Book2" xfId="62046" xr:uid="{00000000-0005-0000-0000-000001150000}"/>
    <cellStyle name="_TECHNICAL KPI (Budget)_Quality of Gross(v2)" xfId="62047" xr:uid="{00000000-0005-0000-0000-000002150000}"/>
    <cellStyle name="_TECHNICAL KPI (Budget)_Quality of Gross(v2) 2" xfId="62048" xr:uid="{00000000-0005-0000-0000-000003150000}"/>
    <cellStyle name="_TECHNICAL KPI (Budget)_Quality of Gross(v2) 3" xfId="62049" xr:uid="{00000000-0005-0000-0000-000004150000}"/>
    <cellStyle name="_TECHNICAL KPI (Budget)_Quality of Gross(v2) 4" xfId="62050" xr:uid="{00000000-0005-0000-0000-000005150000}"/>
    <cellStyle name="_TECHNICAL KPI (Budget)_Quality of Gross(v2) 5" xfId="62051" xr:uid="{00000000-0005-0000-0000-000006150000}"/>
    <cellStyle name="_TECHNICAL KPI (Budget)_Quality of Gross(v2) 6" xfId="62052" xr:uid="{00000000-0005-0000-0000-000007150000}"/>
    <cellStyle name="_TECHNICAL KPI (Budget)_Quality of Gross(v2) 7" xfId="62053" xr:uid="{00000000-0005-0000-0000-000008150000}"/>
    <cellStyle name="_TECHNICAL KPI (Budget)_Quality of Gross(v2)_Com Reptng Pack - Interconnect" xfId="62054" xr:uid="{00000000-0005-0000-0000-000009150000}"/>
    <cellStyle name="_TECHNICAL KPI (Budget)_Quality of Gross(v2)_Com Reptng Pack - VAS" xfId="62055" xr:uid="{00000000-0005-0000-0000-00000A150000}"/>
    <cellStyle name="_TECHNICAL KPI (Budget)_Quality of Gross(v2)_Final Commercial Reporting May 2009" xfId="62056" xr:uid="{00000000-0005-0000-0000-00000B150000}"/>
    <cellStyle name="_TECHNICAL KPI (Budget)_Quality of Gross(v2)_QPPSLC_SRIL_0609" xfId="62057" xr:uid="{00000000-0005-0000-0000-00000C150000}"/>
    <cellStyle name="_TECHNICAL KPI (Budget)_Quality of Gross(v2)_SRIL_QoS_MAR09" xfId="62058" xr:uid="{00000000-0005-0000-0000-00000D150000}"/>
    <cellStyle name="_TECHNICAL KPI (Budget)_Quality of Gross(v2)_VAS COMMERCIAL FINAL SENT TO LUX" xfId="62059" xr:uid="{00000000-0005-0000-0000-00000E150000}"/>
    <cellStyle name="_TECHNICAL KPI (Budget)_Quality of Prepaid Sub-Arpu&amp;MOU" xfId="62060" xr:uid="{00000000-0005-0000-0000-00000F150000}"/>
    <cellStyle name="_TECHNICAL KPI (Budget)_Sale  Dist by Territory new template_V2" xfId="62061" xr:uid="{00000000-0005-0000-0000-000010150000}"/>
    <cellStyle name="_TECHNICAL KPI (Budget)_Sheet3" xfId="62062" xr:uid="{00000000-0005-0000-0000-000011150000}"/>
    <cellStyle name="_Template Stats" xfId="62063" xr:uid="{00000000-0005-0000-0000-000012150000}"/>
    <cellStyle name="_Tigo Cash Budget SV_V2 3 6" xfId="62064" xr:uid="{00000000-0005-0000-0000-000013150000}"/>
    <cellStyle name="_Tigo Cash Budget SV_V2 3 6_HR" xfId="62065" xr:uid="{00000000-0005-0000-0000-000014150000}"/>
    <cellStyle name="_TLMV Tabla de Dimensionamiento Best Practices  Dec 06.xls" xfId="62066" xr:uid="{00000000-0005-0000-0000-000015150000}"/>
    <cellStyle name="_Total North America" xfId="62067" xr:uid="{00000000-0005-0000-0000-000016150000}"/>
    <cellStyle name="_Total North America_HR" xfId="62068" xr:uid="{00000000-0005-0000-0000-000017150000}"/>
    <cellStyle name="_Total World" xfId="62069" xr:uid="{00000000-0005-0000-0000-000018150000}"/>
    <cellStyle name="_Total World_HR" xfId="62070" xr:uid="{00000000-0005-0000-0000-000019150000}"/>
    <cellStyle name="_Trade Creditors Summary Mar-08" xfId="1290" xr:uid="{00000000-0005-0000-0000-00001A150000}"/>
    <cellStyle name="_Trade Creditors Summary Nov-07" xfId="1291" xr:uid="{00000000-0005-0000-0000-00001B150000}"/>
    <cellStyle name="_Trade Creditors Summary_July 08" xfId="1292" xr:uid="{00000000-0005-0000-0000-00001C150000}"/>
    <cellStyle name="_UPDATE" xfId="1293" xr:uid="{00000000-0005-0000-0000-00001D150000}"/>
    <cellStyle name="_valsumfinal" xfId="62071" xr:uid="{00000000-0005-0000-0000-00001E150000}"/>
    <cellStyle name="_Ventas GT 2008" xfId="62072" xr:uid="{00000000-0005-0000-0000-00001F150000}"/>
    <cellStyle name="_VNTModellastestimates" xfId="62073" xr:uid="{00000000-0005-0000-0000-000020150000}"/>
    <cellStyle name="_WMAPCT_TEMPLATE" xfId="62074" xr:uid="{00000000-0005-0000-0000-000021150000}"/>
    <cellStyle name="_WMAPCT_TEMPLATE_HR" xfId="62075" xr:uid="{00000000-0005-0000-0000-000022150000}"/>
    <cellStyle name="_WMGDT-May05" xfId="62076" xr:uid="{00000000-0005-0000-0000-000023150000}"/>
    <cellStyle name="_WMGDT-May05_HR" xfId="62077" xr:uid="{00000000-0005-0000-0000-000024150000}"/>
    <cellStyle name="_WMGIF Template-Edited4" xfId="62078" xr:uid="{00000000-0005-0000-0000-000025150000}"/>
    <cellStyle name="_WMNACT_(US)_TEMPLATE" xfId="62079" xr:uid="{00000000-0005-0000-0000-000026150000}"/>
    <cellStyle name="_Workbook1" xfId="62080" xr:uid="{00000000-0005-0000-0000-000027150000}"/>
    <cellStyle name="’Ê‰Ý [0.00]_6701 FULL.xls ƒOƒ‰ƒt 1" xfId="1294" xr:uid="{00000000-0005-0000-0000-000028150000}"/>
    <cellStyle name="’E‰Y [0.00]_Analyst_Estimates_Template1" xfId="1295" xr:uid="{00000000-0005-0000-0000-000029150000}"/>
    <cellStyle name="’Ê‰Ý [0.00]_GE 3 MINIMUM" xfId="1296" xr:uid="{00000000-0005-0000-0000-00002A150000}"/>
    <cellStyle name="’Ê‰Ý_6701 FULL.xls ƒOƒ‰ƒt 1" xfId="1297" xr:uid="{00000000-0005-0000-0000-00002B150000}"/>
    <cellStyle name="¢" xfId="1298" xr:uid="{00000000-0005-0000-0000-00002C150000}"/>
    <cellStyle name="¢_AlcoaFinModel_V1.0_16Jan00.xls Chart 1" xfId="1299" xr:uid="{00000000-0005-0000-0000-00002D150000}"/>
    <cellStyle name="¢_Annual LF" xfId="1300" xr:uid="{00000000-0005-0000-0000-00002E150000}"/>
    <cellStyle name="¢_FinModelTemplateVer1.xls Chart 2" xfId="1301" xr:uid="{00000000-0005-0000-0000-00002F150000}"/>
    <cellStyle name="¢_IndBid_Synergen_FModel_180200" xfId="1302" xr:uid="{00000000-0005-0000-0000-000030150000}"/>
    <cellStyle name="¢_JC WACC Jan99" xfId="1303" xr:uid="{00000000-0005-0000-0000-000031150000}"/>
    <cellStyle name="¢_MonthlyLF" xfId="1304" xr:uid="{00000000-0005-0000-0000-000032150000}"/>
    <cellStyle name="¢_NEGF_Availability_V2_1Aug00" xfId="1305" xr:uid="{00000000-0005-0000-0000-000033150000}"/>
    <cellStyle name="¢_NEGF_Availability_V2_1Aug00.xls Chart 4" xfId="1306" xr:uid="{00000000-0005-0000-0000-000034150000}"/>
    <cellStyle name="¢_NEGF_Availability_V2_1Aug00.xls Chart 5" xfId="1307" xr:uid="{00000000-0005-0000-0000-000035150000}"/>
    <cellStyle name="¢_RWC_IPP_NEGoldfieldIntercSys_13Mar00.xls Chart 1" xfId="1308" xr:uid="{00000000-0005-0000-0000-000036150000}"/>
    <cellStyle name="¢_RWC_IPP_NEGoldfieldIntercSys_13Mar00.xls Chart 2" xfId="1309" xr:uid="{00000000-0005-0000-0000-000037150000}"/>
    <cellStyle name="¢_RWC_IPP_NEGoldfieldIntercSys_13Mar00.xls Chart 3" xfId="1310" xr:uid="{00000000-0005-0000-0000-000038150000}"/>
    <cellStyle name="¢_RWC_NEGoldfieldIntercSys_V6.0_31Jul00.xls Chart 1" xfId="1311" xr:uid="{00000000-0005-0000-0000-000039150000}"/>
    <cellStyle name="¢_RWC_NEGoldfieldIntercSys_V6.0_31Jul00.xls Chart 2" xfId="1312" xr:uid="{00000000-0005-0000-0000-00003A150000}"/>
    <cellStyle name="¢_RWC_NEGoldfieldIntercSys_V6.0_31Jul00.xls Chart 4" xfId="1313" xr:uid="{00000000-0005-0000-0000-00003B150000}"/>
    <cellStyle name="¢_RWC_SCLbidreview_V1.1_2Nov03" xfId="1314" xr:uid="{00000000-0005-0000-0000-00003C150000}"/>
    <cellStyle name="¢_Sheet" xfId="1315" xr:uid="{00000000-0005-0000-0000-00003D150000}"/>
    <cellStyle name="¢_Worksheet" xfId="1316" xr:uid="{00000000-0005-0000-0000-00003E150000}"/>
    <cellStyle name="£ BP" xfId="1317" xr:uid="{00000000-0005-0000-0000-00003F150000}"/>
    <cellStyle name="£Currency [0]" xfId="62081" xr:uid="{00000000-0005-0000-0000-000040150000}"/>
    <cellStyle name="£Currency [1]" xfId="62082" xr:uid="{00000000-0005-0000-0000-000041150000}"/>
    <cellStyle name="£Currency [2]" xfId="62083" xr:uid="{00000000-0005-0000-0000-000042150000}"/>
    <cellStyle name="£Currency [p]" xfId="62084" xr:uid="{00000000-0005-0000-0000-000043150000}"/>
    <cellStyle name="£Currency [p2]" xfId="62085" xr:uid="{00000000-0005-0000-0000-000044150000}"/>
    <cellStyle name="£Pounds" xfId="62086" xr:uid="{00000000-0005-0000-0000-000045150000}"/>
    <cellStyle name="¥ JY" xfId="1318" xr:uid="{00000000-0005-0000-0000-000046150000}"/>
    <cellStyle name="܀ŀ฀䅀܀ŀ฀䅀܀ŀ฀䅀܀ŀ฀䅀܀ŀŀ䅀܀ŀŀ䅀܀ŀŀ䅀܀ŀŀ䅀܀ŀŀ䅀܀ŀŀ䅀܀ŀŀ㖌࠰ŀŀ䅀܀ŀŀ䅀܀ŀŀ䅀܀ŀŀ䅀܀ŀŀ䅀" xfId="1319" xr:uid="{00000000-0005-0000-0000-000047150000}"/>
    <cellStyle name="=C:\WINNT\SYSTEM32\COMMAND.COM" xfId="62087" xr:uid="{00000000-0005-0000-0000-000048150000}"/>
    <cellStyle name="=C:\WINNT35\SYSTEM32\COMMAND.COM" xfId="62088" xr:uid="{00000000-0005-0000-0000-000049150000}"/>
    <cellStyle name="=D:\WINNT\SYSTEM32\COMMAND.COM" xfId="62089" xr:uid="{00000000-0005-0000-0000-00004A150000}"/>
    <cellStyle name="=systimelineindex" xfId="1320" xr:uid="{00000000-0005-0000-0000-00004B150000}"/>
    <cellStyle name="»õ±Ò[0]_8price1" xfId="62090" xr:uid="{00000000-0005-0000-0000-00004C150000}"/>
    <cellStyle name="»õ±Ò_8price1" xfId="62091" xr:uid="{00000000-0005-0000-0000-00004D150000}"/>
    <cellStyle name="•W€_6701 FULL.xls ƒOƒ‰ƒt 1" xfId="1321" xr:uid="{00000000-0005-0000-0000-00004E150000}"/>
    <cellStyle name="•W_GE 3 MINIMUM" xfId="1322" xr:uid="{00000000-0005-0000-0000-00004F150000}"/>
    <cellStyle name="؀ŀŀ䅀" xfId="1323" xr:uid="{00000000-0005-0000-0000-000050150000}"/>
    <cellStyle name="؀ŀɀ䅀܀ŀ฀䅀؀ŀ฀䅀܀ŀ฀䅀܀ŀ฀䅀܀ŀ฀䅀܀ŀ฀䅀܀ŀ฀䅀܀ŀ฀䅀܀ŀ฀䅀܀ŀ฀䅀܀ŀ฀䅀܀ŀ฀䅀܀ŀ฀䅀܀ŀŀ䅀܀ŀŀ䅀" xfId="1324" xr:uid="{00000000-0005-0000-0000-000051150000}"/>
    <cellStyle name="æØè [0.00]_Analyst_Estimates_Template1" xfId="1325" xr:uid="{00000000-0005-0000-0000-000052150000}"/>
    <cellStyle name="æØè_neba-e" xfId="1326" xr:uid="{00000000-0005-0000-0000-000053150000}"/>
    <cellStyle name="ÊÝ [0.00]_×Ö[g" xfId="1327" xr:uid="{00000000-0005-0000-0000-000054150000}"/>
    <cellStyle name="ÊÝ_×Ö[g" xfId="1328" xr:uid="{00000000-0005-0000-0000-000055150000}"/>
    <cellStyle name="nCp[N" xfId="1329" xr:uid="{00000000-0005-0000-0000-000056150000}"/>
    <cellStyle name="W_\ (2)" xfId="1330" xr:uid="{00000000-0005-0000-0000-000057150000}"/>
    <cellStyle name="0" xfId="1331" xr:uid="{00000000-0005-0000-0000-000058150000}"/>
    <cellStyle name="0%" xfId="1332" xr:uid="{00000000-0005-0000-0000-000059150000}"/>
    <cellStyle name="0,0_x000a__x000a_NA_x000a__x000a_" xfId="62092" xr:uid="{00000000-0005-0000-0000-00005A150000}"/>
    <cellStyle name="0,0_x000a__x000a_NA_x000a__x000a_ 2" xfId="62093" xr:uid="{00000000-0005-0000-0000-00005B150000}"/>
    <cellStyle name="0,0_x000a__x000a_NA_x000a__x000a__AMNET CAR model (Datos) NICARAGUA 1Q 2010 DRAFT" xfId="62094" xr:uid="{00000000-0005-0000-0000-00005C150000}"/>
    <cellStyle name="0,0_x000d__x000a_NA_x000d__x000a_" xfId="1333" xr:uid="{00000000-0005-0000-0000-00005D150000}"/>
    <cellStyle name="0,0_x000d__x000a_NA_x000d__x000a_ 2" xfId="62095" xr:uid="{00000000-0005-0000-0000-00005E150000}"/>
    <cellStyle name="0,0_x000d__x000a_NA_x000d__x000a_ 2 2" xfId="62096" xr:uid="{00000000-0005-0000-0000-00005F150000}"/>
    <cellStyle name="0,0_x000d__x000a_NA_x000d__x000a_ 2_Penetration" xfId="62097" xr:uid="{00000000-0005-0000-0000-000060150000}"/>
    <cellStyle name="0,0_x000d__x000a_NA_x000d__x000a_ 3" xfId="62098" xr:uid="{00000000-0005-0000-0000-000061150000}"/>
    <cellStyle name="0,0_x000d__x000a_NA_x000d__x000a_ 4" xfId="62099" xr:uid="{00000000-0005-0000-0000-000062150000}"/>
    <cellStyle name="0,0_x000d__x000a_NA_x000d__x000a__1. El Salvador b v7" xfId="62100" xr:uid="{00000000-0005-0000-0000-000063150000}"/>
    <cellStyle name="0,000" xfId="1334" xr:uid="{00000000-0005-0000-0000-000064150000}"/>
    <cellStyle name="0,000.0" xfId="62101" xr:uid="{00000000-0005-0000-0000-000065150000}"/>
    <cellStyle name="0,000.00" xfId="62102" xr:uid="{00000000-0005-0000-0000-000066150000}"/>
    <cellStyle name="0,000.000" xfId="62103" xr:uid="{00000000-0005-0000-0000-000067150000}"/>
    <cellStyle name="0.0" xfId="1335" xr:uid="{00000000-0005-0000-0000-000068150000}"/>
    <cellStyle name="0.0%" xfId="1336" xr:uid="{00000000-0005-0000-0000-000069150000}"/>
    <cellStyle name="0.0_Diageo FRS 17 and Capacity" xfId="1337" xr:uid="{00000000-0005-0000-0000-00006A150000}"/>
    <cellStyle name="0.00" xfId="1338" xr:uid="{00000000-0005-0000-0000-00006B150000}"/>
    <cellStyle name="0.00%" xfId="1339" xr:uid="{00000000-0005-0000-0000-00006C150000}"/>
    <cellStyle name="0_BT" xfId="1340" xr:uid="{00000000-0005-0000-0000-00006D150000}"/>
    <cellStyle name="0_Consensus contribution Feb07" xfId="1341" xr:uid="{00000000-0005-0000-0000-00006E150000}"/>
    <cellStyle name="0_Pension Module_BT" xfId="1342" xr:uid="{00000000-0005-0000-0000-00006F150000}"/>
    <cellStyle name="0_Pensions UK SSAP24" xfId="1343" xr:uid="{00000000-0005-0000-0000-000070150000}"/>
    <cellStyle name="0_Pensions UK SSAP24 to IFRS - BT (2)" xfId="1344" xr:uid="{00000000-0005-0000-0000-000071150000}"/>
    <cellStyle name="0000" xfId="1345" xr:uid="{00000000-0005-0000-0000-000072150000}"/>
    <cellStyle name="000000" xfId="62104" xr:uid="{00000000-0005-0000-0000-000073150000}"/>
    <cellStyle name="0x" xfId="1346" xr:uid="{00000000-0005-0000-0000-000074150000}"/>
    <cellStyle name="1 decimal" xfId="1347" xr:uid="{00000000-0005-0000-0000-000075150000}"/>
    <cellStyle name="1,comma" xfId="1348" xr:uid="{00000000-0005-0000-0000-000076150000}"/>
    <cellStyle name="1decimal" xfId="62105" xr:uid="{00000000-0005-0000-0000-000077150000}"/>
    <cellStyle name="1decimal 2" xfId="62106" xr:uid="{00000000-0005-0000-0000-000078150000}"/>
    <cellStyle name="1decimal 3" xfId="62107" xr:uid="{00000000-0005-0000-0000-000079150000}"/>
    <cellStyle name="1decimal 4" xfId="62108" xr:uid="{00000000-0005-0000-0000-00007A150000}"/>
    <cellStyle name="1decimal 5" xfId="62109" xr:uid="{00000000-0005-0000-0000-00007B150000}"/>
    <cellStyle name="1decimal 6" xfId="62110" xr:uid="{00000000-0005-0000-0000-00007C150000}"/>
    <cellStyle name="1decimal 7" xfId="62111" xr:uid="{00000000-0005-0000-0000-00007D150000}"/>
    <cellStyle name="1decimal_AMNET CAR model (Datos) NICARAGUA 1Q 2010 DRAFT" xfId="62112" xr:uid="{00000000-0005-0000-0000-00007E150000}"/>
    <cellStyle name="¹éºÐÀ²_±âÅ¸" xfId="62113" xr:uid="{00000000-0005-0000-0000-00007F150000}"/>
    <cellStyle name="1tizedes" xfId="1349" xr:uid="{00000000-0005-0000-0000-000080150000}"/>
    <cellStyle name="2 decimal" xfId="1350" xr:uid="{00000000-0005-0000-0000-000081150000}"/>
    <cellStyle name="20 % - Accent1" xfId="62114" xr:uid="{00000000-0005-0000-0000-000082150000}"/>
    <cellStyle name="20 % - Accent1 10" xfId="62115" xr:uid="{00000000-0005-0000-0000-000083150000}"/>
    <cellStyle name="20 % - Accent1 10 2" xfId="62116" xr:uid="{00000000-0005-0000-0000-000084150000}"/>
    <cellStyle name="20 % - Accent1 10 2 2" xfId="62117" xr:uid="{00000000-0005-0000-0000-000085150000}"/>
    <cellStyle name="20 % - Accent1 10 3" xfId="62118" xr:uid="{00000000-0005-0000-0000-000086150000}"/>
    <cellStyle name="20 % - Accent1 11" xfId="62119" xr:uid="{00000000-0005-0000-0000-000087150000}"/>
    <cellStyle name="20 % - Accent1 11 2" xfId="62120" xr:uid="{00000000-0005-0000-0000-000088150000}"/>
    <cellStyle name="20 % - Accent1 11 2 2" xfId="62121" xr:uid="{00000000-0005-0000-0000-000089150000}"/>
    <cellStyle name="20 % - Accent1 11 3" xfId="62122" xr:uid="{00000000-0005-0000-0000-00008A150000}"/>
    <cellStyle name="20 % - Accent1 12" xfId="62123" xr:uid="{00000000-0005-0000-0000-00008B150000}"/>
    <cellStyle name="20 % - Accent1 12 2" xfId="62124" xr:uid="{00000000-0005-0000-0000-00008C150000}"/>
    <cellStyle name="20 % - Accent1 12 2 2" xfId="62125" xr:uid="{00000000-0005-0000-0000-00008D150000}"/>
    <cellStyle name="20 % - Accent1 12 3" xfId="62126" xr:uid="{00000000-0005-0000-0000-00008E150000}"/>
    <cellStyle name="20 % - Accent1 13" xfId="62127" xr:uid="{00000000-0005-0000-0000-00008F150000}"/>
    <cellStyle name="20 % - Accent1 13 2" xfId="62128" xr:uid="{00000000-0005-0000-0000-000090150000}"/>
    <cellStyle name="20 % - Accent1 13 2 2" xfId="62129" xr:uid="{00000000-0005-0000-0000-000091150000}"/>
    <cellStyle name="20 % - Accent1 13 3" xfId="62130" xr:uid="{00000000-0005-0000-0000-000092150000}"/>
    <cellStyle name="20 % - Accent1 14" xfId="62131" xr:uid="{00000000-0005-0000-0000-000093150000}"/>
    <cellStyle name="20 % - Accent1 14 2" xfId="62132" xr:uid="{00000000-0005-0000-0000-000094150000}"/>
    <cellStyle name="20 % - Accent1 14 2 2" xfId="62133" xr:uid="{00000000-0005-0000-0000-000095150000}"/>
    <cellStyle name="20 % - Accent1 14 3" xfId="62134" xr:uid="{00000000-0005-0000-0000-000096150000}"/>
    <cellStyle name="20 % - Accent1 15" xfId="62135" xr:uid="{00000000-0005-0000-0000-000097150000}"/>
    <cellStyle name="20 % - Accent1 15 2" xfId="62136" xr:uid="{00000000-0005-0000-0000-000098150000}"/>
    <cellStyle name="20 % - Accent1 15 2 2" xfId="62137" xr:uid="{00000000-0005-0000-0000-000099150000}"/>
    <cellStyle name="20 % - Accent1 15 3" xfId="62138" xr:uid="{00000000-0005-0000-0000-00009A150000}"/>
    <cellStyle name="20 % - Accent1 16" xfId="62139" xr:uid="{00000000-0005-0000-0000-00009B150000}"/>
    <cellStyle name="20 % - Accent1 16 2" xfId="62140" xr:uid="{00000000-0005-0000-0000-00009C150000}"/>
    <cellStyle name="20 % - Accent1 16 2 2" xfId="62141" xr:uid="{00000000-0005-0000-0000-00009D150000}"/>
    <cellStyle name="20 % - Accent1 16 3" xfId="62142" xr:uid="{00000000-0005-0000-0000-00009E150000}"/>
    <cellStyle name="20 % - Accent1 17" xfId="62143" xr:uid="{00000000-0005-0000-0000-00009F150000}"/>
    <cellStyle name="20 % - Accent1 17 2" xfId="62144" xr:uid="{00000000-0005-0000-0000-0000A0150000}"/>
    <cellStyle name="20 % - Accent1 17 2 2" xfId="62145" xr:uid="{00000000-0005-0000-0000-0000A1150000}"/>
    <cellStyle name="20 % - Accent1 17 3" xfId="62146" xr:uid="{00000000-0005-0000-0000-0000A2150000}"/>
    <cellStyle name="20 % - Accent1 18" xfId="62147" xr:uid="{00000000-0005-0000-0000-0000A3150000}"/>
    <cellStyle name="20 % - Accent1 18 2" xfId="62148" xr:uid="{00000000-0005-0000-0000-0000A4150000}"/>
    <cellStyle name="20 % - Accent1 18 2 2" xfId="62149" xr:uid="{00000000-0005-0000-0000-0000A5150000}"/>
    <cellStyle name="20 % - Accent1 18 3" xfId="62150" xr:uid="{00000000-0005-0000-0000-0000A6150000}"/>
    <cellStyle name="20 % - Accent1 19" xfId="62151" xr:uid="{00000000-0005-0000-0000-0000A7150000}"/>
    <cellStyle name="20 % - Accent1 2" xfId="62152" xr:uid="{00000000-0005-0000-0000-0000A8150000}"/>
    <cellStyle name="20 % - Accent1 2 2" xfId="62153" xr:uid="{00000000-0005-0000-0000-0000A9150000}"/>
    <cellStyle name="20 % - Accent1 2 2 2" xfId="62154" xr:uid="{00000000-0005-0000-0000-0000AA150000}"/>
    <cellStyle name="20 % - Accent1 2 2 2 2" xfId="62155" xr:uid="{00000000-0005-0000-0000-0000AB150000}"/>
    <cellStyle name="20 % - Accent1 2 2 3" xfId="62156" xr:uid="{00000000-0005-0000-0000-0000AC150000}"/>
    <cellStyle name="20 % - Accent1 2 3" xfId="62157" xr:uid="{00000000-0005-0000-0000-0000AD150000}"/>
    <cellStyle name="20 % - Accent1 2 3 2" xfId="62158" xr:uid="{00000000-0005-0000-0000-0000AE150000}"/>
    <cellStyle name="20 % - Accent1 2 3 2 2" xfId="62159" xr:uid="{00000000-0005-0000-0000-0000AF150000}"/>
    <cellStyle name="20 % - Accent1 2 3 3" xfId="62160" xr:uid="{00000000-0005-0000-0000-0000B0150000}"/>
    <cellStyle name="20 % - Accent1 2 4" xfId="62161" xr:uid="{00000000-0005-0000-0000-0000B1150000}"/>
    <cellStyle name="20 % - Accent1 2 4 2" xfId="62162" xr:uid="{00000000-0005-0000-0000-0000B2150000}"/>
    <cellStyle name="20 % - Accent1 2 5" xfId="62163" xr:uid="{00000000-0005-0000-0000-0000B3150000}"/>
    <cellStyle name="20 % - Accent1 20" xfId="62164" xr:uid="{00000000-0005-0000-0000-0000B4150000}"/>
    <cellStyle name="20 % - Accent1 3" xfId="62165" xr:uid="{00000000-0005-0000-0000-0000B5150000}"/>
    <cellStyle name="20 % - Accent1 3 2" xfId="62166" xr:uid="{00000000-0005-0000-0000-0000B6150000}"/>
    <cellStyle name="20 % - Accent1 3 2 2" xfId="62167" xr:uid="{00000000-0005-0000-0000-0000B7150000}"/>
    <cellStyle name="20 % - Accent1 3 3" xfId="62168" xr:uid="{00000000-0005-0000-0000-0000B8150000}"/>
    <cellStyle name="20 % - Accent1 4" xfId="62169" xr:uid="{00000000-0005-0000-0000-0000B9150000}"/>
    <cellStyle name="20 % - Accent1 4 2" xfId="62170" xr:uid="{00000000-0005-0000-0000-0000BA150000}"/>
    <cellStyle name="20 % - Accent1 4 2 2" xfId="62171" xr:uid="{00000000-0005-0000-0000-0000BB150000}"/>
    <cellStyle name="20 % - Accent1 4 3" xfId="62172" xr:uid="{00000000-0005-0000-0000-0000BC150000}"/>
    <cellStyle name="20 % - Accent1 5" xfId="62173" xr:uid="{00000000-0005-0000-0000-0000BD150000}"/>
    <cellStyle name="20 % - Accent1 5 2" xfId="62174" xr:uid="{00000000-0005-0000-0000-0000BE150000}"/>
    <cellStyle name="20 % - Accent1 5 2 2" xfId="62175" xr:uid="{00000000-0005-0000-0000-0000BF150000}"/>
    <cellStyle name="20 % - Accent1 5 3" xfId="62176" xr:uid="{00000000-0005-0000-0000-0000C0150000}"/>
    <cellStyle name="20 % - Accent1 6" xfId="62177" xr:uid="{00000000-0005-0000-0000-0000C1150000}"/>
    <cellStyle name="20 % - Accent1 6 2" xfId="62178" xr:uid="{00000000-0005-0000-0000-0000C2150000}"/>
    <cellStyle name="20 % - Accent1 6 2 2" xfId="62179" xr:uid="{00000000-0005-0000-0000-0000C3150000}"/>
    <cellStyle name="20 % - Accent1 6 3" xfId="62180" xr:uid="{00000000-0005-0000-0000-0000C4150000}"/>
    <cellStyle name="20 % - Accent1 7" xfId="62181" xr:uid="{00000000-0005-0000-0000-0000C5150000}"/>
    <cellStyle name="20 % - Accent1 7 2" xfId="62182" xr:uid="{00000000-0005-0000-0000-0000C6150000}"/>
    <cellStyle name="20 % - Accent1 7 2 2" xfId="62183" xr:uid="{00000000-0005-0000-0000-0000C7150000}"/>
    <cellStyle name="20 % - Accent1 7 3" xfId="62184" xr:uid="{00000000-0005-0000-0000-0000C8150000}"/>
    <cellStyle name="20 % - Accent1 8" xfId="62185" xr:uid="{00000000-0005-0000-0000-0000C9150000}"/>
    <cellStyle name="20 % - Accent1 8 2" xfId="62186" xr:uid="{00000000-0005-0000-0000-0000CA150000}"/>
    <cellStyle name="20 % - Accent1 8 2 2" xfId="62187" xr:uid="{00000000-0005-0000-0000-0000CB150000}"/>
    <cellStyle name="20 % - Accent1 8 3" xfId="62188" xr:uid="{00000000-0005-0000-0000-0000CC150000}"/>
    <cellStyle name="20 % - Accent1 9" xfId="62189" xr:uid="{00000000-0005-0000-0000-0000CD150000}"/>
    <cellStyle name="20 % - Accent1 9 2" xfId="62190" xr:uid="{00000000-0005-0000-0000-0000CE150000}"/>
    <cellStyle name="20 % - Accent1 9 2 2" xfId="62191" xr:uid="{00000000-0005-0000-0000-0000CF150000}"/>
    <cellStyle name="20 % - Accent1 9 3" xfId="62192" xr:uid="{00000000-0005-0000-0000-0000D0150000}"/>
    <cellStyle name="20 % - Accent2" xfId="62193" xr:uid="{00000000-0005-0000-0000-0000D1150000}"/>
    <cellStyle name="20 % - Accent2 10" xfId="62194" xr:uid="{00000000-0005-0000-0000-0000D2150000}"/>
    <cellStyle name="20 % - Accent2 10 2" xfId="62195" xr:uid="{00000000-0005-0000-0000-0000D3150000}"/>
    <cellStyle name="20 % - Accent2 10 2 2" xfId="62196" xr:uid="{00000000-0005-0000-0000-0000D4150000}"/>
    <cellStyle name="20 % - Accent2 10 3" xfId="62197" xr:uid="{00000000-0005-0000-0000-0000D5150000}"/>
    <cellStyle name="20 % - Accent2 11" xfId="62198" xr:uid="{00000000-0005-0000-0000-0000D6150000}"/>
    <cellStyle name="20 % - Accent2 11 2" xfId="62199" xr:uid="{00000000-0005-0000-0000-0000D7150000}"/>
    <cellStyle name="20 % - Accent2 11 2 2" xfId="62200" xr:uid="{00000000-0005-0000-0000-0000D8150000}"/>
    <cellStyle name="20 % - Accent2 11 3" xfId="62201" xr:uid="{00000000-0005-0000-0000-0000D9150000}"/>
    <cellStyle name="20 % - Accent2 12" xfId="62202" xr:uid="{00000000-0005-0000-0000-0000DA150000}"/>
    <cellStyle name="20 % - Accent2 12 2" xfId="62203" xr:uid="{00000000-0005-0000-0000-0000DB150000}"/>
    <cellStyle name="20 % - Accent2 12 2 2" xfId="62204" xr:uid="{00000000-0005-0000-0000-0000DC150000}"/>
    <cellStyle name="20 % - Accent2 12 3" xfId="62205" xr:uid="{00000000-0005-0000-0000-0000DD150000}"/>
    <cellStyle name="20 % - Accent2 13" xfId="62206" xr:uid="{00000000-0005-0000-0000-0000DE150000}"/>
    <cellStyle name="20 % - Accent2 13 2" xfId="62207" xr:uid="{00000000-0005-0000-0000-0000DF150000}"/>
    <cellStyle name="20 % - Accent2 13 2 2" xfId="62208" xr:uid="{00000000-0005-0000-0000-0000E0150000}"/>
    <cellStyle name="20 % - Accent2 13 3" xfId="62209" xr:uid="{00000000-0005-0000-0000-0000E1150000}"/>
    <cellStyle name="20 % - Accent2 14" xfId="62210" xr:uid="{00000000-0005-0000-0000-0000E2150000}"/>
    <cellStyle name="20 % - Accent2 14 2" xfId="62211" xr:uid="{00000000-0005-0000-0000-0000E3150000}"/>
    <cellStyle name="20 % - Accent2 14 2 2" xfId="62212" xr:uid="{00000000-0005-0000-0000-0000E4150000}"/>
    <cellStyle name="20 % - Accent2 14 3" xfId="62213" xr:uid="{00000000-0005-0000-0000-0000E5150000}"/>
    <cellStyle name="20 % - Accent2 15" xfId="62214" xr:uid="{00000000-0005-0000-0000-0000E6150000}"/>
    <cellStyle name="20 % - Accent2 15 2" xfId="62215" xr:uid="{00000000-0005-0000-0000-0000E7150000}"/>
    <cellStyle name="20 % - Accent2 15 2 2" xfId="62216" xr:uid="{00000000-0005-0000-0000-0000E8150000}"/>
    <cellStyle name="20 % - Accent2 15 3" xfId="62217" xr:uid="{00000000-0005-0000-0000-0000E9150000}"/>
    <cellStyle name="20 % - Accent2 16" xfId="62218" xr:uid="{00000000-0005-0000-0000-0000EA150000}"/>
    <cellStyle name="20 % - Accent2 16 2" xfId="62219" xr:uid="{00000000-0005-0000-0000-0000EB150000}"/>
    <cellStyle name="20 % - Accent2 16 2 2" xfId="62220" xr:uid="{00000000-0005-0000-0000-0000EC150000}"/>
    <cellStyle name="20 % - Accent2 16 3" xfId="62221" xr:uid="{00000000-0005-0000-0000-0000ED150000}"/>
    <cellStyle name="20 % - Accent2 17" xfId="62222" xr:uid="{00000000-0005-0000-0000-0000EE150000}"/>
    <cellStyle name="20 % - Accent2 17 2" xfId="62223" xr:uid="{00000000-0005-0000-0000-0000EF150000}"/>
    <cellStyle name="20 % - Accent2 17 2 2" xfId="62224" xr:uid="{00000000-0005-0000-0000-0000F0150000}"/>
    <cellStyle name="20 % - Accent2 17 3" xfId="62225" xr:uid="{00000000-0005-0000-0000-0000F1150000}"/>
    <cellStyle name="20 % - Accent2 18" xfId="62226" xr:uid="{00000000-0005-0000-0000-0000F2150000}"/>
    <cellStyle name="20 % - Accent2 18 2" xfId="62227" xr:uid="{00000000-0005-0000-0000-0000F3150000}"/>
    <cellStyle name="20 % - Accent2 18 2 2" xfId="62228" xr:uid="{00000000-0005-0000-0000-0000F4150000}"/>
    <cellStyle name="20 % - Accent2 18 3" xfId="62229" xr:uid="{00000000-0005-0000-0000-0000F5150000}"/>
    <cellStyle name="20 % - Accent2 19" xfId="62230" xr:uid="{00000000-0005-0000-0000-0000F6150000}"/>
    <cellStyle name="20 % - Accent2 2" xfId="62231" xr:uid="{00000000-0005-0000-0000-0000F7150000}"/>
    <cellStyle name="20 % - Accent2 2 2" xfId="62232" xr:uid="{00000000-0005-0000-0000-0000F8150000}"/>
    <cellStyle name="20 % - Accent2 2 2 2" xfId="62233" xr:uid="{00000000-0005-0000-0000-0000F9150000}"/>
    <cellStyle name="20 % - Accent2 2 2 2 2" xfId="62234" xr:uid="{00000000-0005-0000-0000-0000FA150000}"/>
    <cellStyle name="20 % - Accent2 2 2 3" xfId="62235" xr:uid="{00000000-0005-0000-0000-0000FB150000}"/>
    <cellStyle name="20 % - Accent2 2 3" xfId="62236" xr:uid="{00000000-0005-0000-0000-0000FC150000}"/>
    <cellStyle name="20 % - Accent2 2 3 2" xfId="62237" xr:uid="{00000000-0005-0000-0000-0000FD150000}"/>
    <cellStyle name="20 % - Accent2 2 3 2 2" xfId="62238" xr:uid="{00000000-0005-0000-0000-0000FE150000}"/>
    <cellStyle name="20 % - Accent2 2 3 3" xfId="62239" xr:uid="{00000000-0005-0000-0000-0000FF150000}"/>
    <cellStyle name="20 % - Accent2 2 4" xfId="62240" xr:uid="{00000000-0005-0000-0000-000000160000}"/>
    <cellStyle name="20 % - Accent2 2 4 2" xfId="62241" xr:uid="{00000000-0005-0000-0000-000001160000}"/>
    <cellStyle name="20 % - Accent2 2 5" xfId="62242" xr:uid="{00000000-0005-0000-0000-000002160000}"/>
    <cellStyle name="20 % - Accent2 20" xfId="62243" xr:uid="{00000000-0005-0000-0000-000003160000}"/>
    <cellStyle name="20 % - Accent2 3" xfId="62244" xr:uid="{00000000-0005-0000-0000-000004160000}"/>
    <cellStyle name="20 % - Accent2 3 2" xfId="62245" xr:uid="{00000000-0005-0000-0000-000005160000}"/>
    <cellStyle name="20 % - Accent2 3 2 2" xfId="62246" xr:uid="{00000000-0005-0000-0000-000006160000}"/>
    <cellStyle name="20 % - Accent2 3 3" xfId="62247" xr:uid="{00000000-0005-0000-0000-000007160000}"/>
    <cellStyle name="20 % - Accent2 4" xfId="62248" xr:uid="{00000000-0005-0000-0000-000008160000}"/>
    <cellStyle name="20 % - Accent2 4 2" xfId="62249" xr:uid="{00000000-0005-0000-0000-000009160000}"/>
    <cellStyle name="20 % - Accent2 4 2 2" xfId="62250" xr:uid="{00000000-0005-0000-0000-00000A160000}"/>
    <cellStyle name="20 % - Accent2 4 3" xfId="62251" xr:uid="{00000000-0005-0000-0000-00000B160000}"/>
    <cellStyle name="20 % - Accent2 5" xfId="62252" xr:uid="{00000000-0005-0000-0000-00000C160000}"/>
    <cellStyle name="20 % - Accent2 5 2" xfId="62253" xr:uid="{00000000-0005-0000-0000-00000D160000}"/>
    <cellStyle name="20 % - Accent2 5 2 2" xfId="62254" xr:uid="{00000000-0005-0000-0000-00000E160000}"/>
    <cellStyle name="20 % - Accent2 5 3" xfId="62255" xr:uid="{00000000-0005-0000-0000-00000F160000}"/>
    <cellStyle name="20 % - Accent2 6" xfId="62256" xr:uid="{00000000-0005-0000-0000-000010160000}"/>
    <cellStyle name="20 % - Accent2 6 2" xfId="62257" xr:uid="{00000000-0005-0000-0000-000011160000}"/>
    <cellStyle name="20 % - Accent2 6 2 2" xfId="62258" xr:uid="{00000000-0005-0000-0000-000012160000}"/>
    <cellStyle name="20 % - Accent2 6 3" xfId="62259" xr:uid="{00000000-0005-0000-0000-000013160000}"/>
    <cellStyle name="20 % - Accent2 7" xfId="62260" xr:uid="{00000000-0005-0000-0000-000014160000}"/>
    <cellStyle name="20 % - Accent2 7 2" xfId="62261" xr:uid="{00000000-0005-0000-0000-000015160000}"/>
    <cellStyle name="20 % - Accent2 7 2 2" xfId="62262" xr:uid="{00000000-0005-0000-0000-000016160000}"/>
    <cellStyle name="20 % - Accent2 7 3" xfId="62263" xr:uid="{00000000-0005-0000-0000-000017160000}"/>
    <cellStyle name="20 % - Accent2 8" xfId="62264" xr:uid="{00000000-0005-0000-0000-000018160000}"/>
    <cellStyle name="20 % - Accent2 8 2" xfId="62265" xr:uid="{00000000-0005-0000-0000-000019160000}"/>
    <cellStyle name="20 % - Accent2 8 2 2" xfId="62266" xr:uid="{00000000-0005-0000-0000-00001A160000}"/>
    <cellStyle name="20 % - Accent2 8 3" xfId="62267" xr:uid="{00000000-0005-0000-0000-00001B160000}"/>
    <cellStyle name="20 % - Accent2 9" xfId="62268" xr:uid="{00000000-0005-0000-0000-00001C160000}"/>
    <cellStyle name="20 % - Accent2 9 2" xfId="62269" xr:uid="{00000000-0005-0000-0000-00001D160000}"/>
    <cellStyle name="20 % - Accent2 9 2 2" xfId="62270" xr:uid="{00000000-0005-0000-0000-00001E160000}"/>
    <cellStyle name="20 % - Accent2 9 3" xfId="62271" xr:uid="{00000000-0005-0000-0000-00001F160000}"/>
    <cellStyle name="20 % - Accent3" xfId="62272" xr:uid="{00000000-0005-0000-0000-000020160000}"/>
    <cellStyle name="20 % - Accent3 10" xfId="62273" xr:uid="{00000000-0005-0000-0000-000021160000}"/>
    <cellStyle name="20 % - Accent3 10 2" xfId="62274" xr:uid="{00000000-0005-0000-0000-000022160000}"/>
    <cellStyle name="20 % - Accent3 10 2 2" xfId="62275" xr:uid="{00000000-0005-0000-0000-000023160000}"/>
    <cellStyle name="20 % - Accent3 10 3" xfId="62276" xr:uid="{00000000-0005-0000-0000-000024160000}"/>
    <cellStyle name="20 % - Accent3 11" xfId="62277" xr:uid="{00000000-0005-0000-0000-000025160000}"/>
    <cellStyle name="20 % - Accent3 11 2" xfId="62278" xr:uid="{00000000-0005-0000-0000-000026160000}"/>
    <cellStyle name="20 % - Accent3 11 2 2" xfId="62279" xr:uid="{00000000-0005-0000-0000-000027160000}"/>
    <cellStyle name="20 % - Accent3 11 3" xfId="62280" xr:uid="{00000000-0005-0000-0000-000028160000}"/>
    <cellStyle name="20 % - Accent3 12" xfId="62281" xr:uid="{00000000-0005-0000-0000-000029160000}"/>
    <cellStyle name="20 % - Accent3 12 2" xfId="62282" xr:uid="{00000000-0005-0000-0000-00002A160000}"/>
    <cellStyle name="20 % - Accent3 12 2 2" xfId="62283" xr:uid="{00000000-0005-0000-0000-00002B160000}"/>
    <cellStyle name="20 % - Accent3 12 3" xfId="62284" xr:uid="{00000000-0005-0000-0000-00002C160000}"/>
    <cellStyle name="20 % - Accent3 13" xfId="62285" xr:uid="{00000000-0005-0000-0000-00002D160000}"/>
    <cellStyle name="20 % - Accent3 13 2" xfId="62286" xr:uid="{00000000-0005-0000-0000-00002E160000}"/>
    <cellStyle name="20 % - Accent3 13 2 2" xfId="62287" xr:uid="{00000000-0005-0000-0000-00002F160000}"/>
    <cellStyle name="20 % - Accent3 13 3" xfId="62288" xr:uid="{00000000-0005-0000-0000-000030160000}"/>
    <cellStyle name="20 % - Accent3 14" xfId="62289" xr:uid="{00000000-0005-0000-0000-000031160000}"/>
    <cellStyle name="20 % - Accent3 14 2" xfId="62290" xr:uid="{00000000-0005-0000-0000-000032160000}"/>
    <cellStyle name="20 % - Accent3 14 2 2" xfId="62291" xr:uid="{00000000-0005-0000-0000-000033160000}"/>
    <cellStyle name="20 % - Accent3 14 3" xfId="62292" xr:uid="{00000000-0005-0000-0000-000034160000}"/>
    <cellStyle name="20 % - Accent3 15" xfId="62293" xr:uid="{00000000-0005-0000-0000-000035160000}"/>
    <cellStyle name="20 % - Accent3 15 2" xfId="62294" xr:uid="{00000000-0005-0000-0000-000036160000}"/>
    <cellStyle name="20 % - Accent3 15 2 2" xfId="62295" xr:uid="{00000000-0005-0000-0000-000037160000}"/>
    <cellStyle name="20 % - Accent3 15 3" xfId="62296" xr:uid="{00000000-0005-0000-0000-000038160000}"/>
    <cellStyle name="20 % - Accent3 16" xfId="62297" xr:uid="{00000000-0005-0000-0000-000039160000}"/>
    <cellStyle name="20 % - Accent3 16 2" xfId="62298" xr:uid="{00000000-0005-0000-0000-00003A160000}"/>
    <cellStyle name="20 % - Accent3 16 2 2" xfId="62299" xr:uid="{00000000-0005-0000-0000-00003B160000}"/>
    <cellStyle name="20 % - Accent3 16 3" xfId="62300" xr:uid="{00000000-0005-0000-0000-00003C160000}"/>
    <cellStyle name="20 % - Accent3 17" xfId="62301" xr:uid="{00000000-0005-0000-0000-00003D160000}"/>
    <cellStyle name="20 % - Accent3 17 2" xfId="62302" xr:uid="{00000000-0005-0000-0000-00003E160000}"/>
    <cellStyle name="20 % - Accent3 17 2 2" xfId="62303" xr:uid="{00000000-0005-0000-0000-00003F160000}"/>
    <cellStyle name="20 % - Accent3 17 3" xfId="62304" xr:uid="{00000000-0005-0000-0000-000040160000}"/>
    <cellStyle name="20 % - Accent3 18" xfId="62305" xr:uid="{00000000-0005-0000-0000-000041160000}"/>
    <cellStyle name="20 % - Accent3 18 2" xfId="62306" xr:uid="{00000000-0005-0000-0000-000042160000}"/>
    <cellStyle name="20 % - Accent3 18 2 2" xfId="62307" xr:uid="{00000000-0005-0000-0000-000043160000}"/>
    <cellStyle name="20 % - Accent3 18 3" xfId="62308" xr:uid="{00000000-0005-0000-0000-000044160000}"/>
    <cellStyle name="20 % - Accent3 19" xfId="62309" xr:uid="{00000000-0005-0000-0000-000045160000}"/>
    <cellStyle name="20 % - Accent3 2" xfId="62310" xr:uid="{00000000-0005-0000-0000-000046160000}"/>
    <cellStyle name="20 % - Accent3 2 2" xfId="62311" xr:uid="{00000000-0005-0000-0000-000047160000}"/>
    <cellStyle name="20 % - Accent3 2 2 2" xfId="62312" xr:uid="{00000000-0005-0000-0000-000048160000}"/>
    <cellStyle name="20 % - Accent3 2 2 2 2" xfId="62313" xr:uid="{00000000-0005-0000-0000-000049160000}"/>
    <cellStyle name="20 % - Accent3 2 2 3" xfId="62314" xr:uid="{00000000-0005-0000-0000-00004A160000}"/>
    <cellStyle name="20 % - Accent3 2 3" xfId="62315" xr:uid="{00000000-0005-0000-0000-00004B160000}"/>
    <cellStyle name="20 % - Accent3 2 3 2" xfId="62316" xr:uid="{00000000-0005-0000-0000-00004C160000}"/>
    <cellStyle name="20 % - Accent3 2 3 2 2" xfId="62317" xr:uid="{00000000-0005-0000-0000-00004D160000}"/>
    <cellStyle name="20 % - Accent3 2 3 3" xfId="62318" xr:uid="{00000000-0005-0000-0000-00004E160000}"/>
    <cellStyle name="20 % - Accent3 2 4" xfId="62319" xr:uid="{00000000-0005-0000-0000-00004F160000}"/>
    <cellStyle name="20 % - Accent3 2 4 2" xfId="62320" xr:uid="{00000000-0005-0000-0000-000050160000}"/>
    <cellStyle name="20 % - Accent3 2 5" xfId="62321" xr:uid="{00000000-0005-0000-0000-000051160000}"/>
    <cellStyle name="20 % - Accent3 20" xfId="62322" xr:uid="{00000000-0005-0000-0000-000052160000}"/>
    <cellStyle name="20 % - Accent3 3" xfId="62323" xr:uid="{00000000-0005-0000-0000-000053160000}"/>
    <cellStyle name="20 % - Accent3 3 2" xfId="62324" xr:uid="{00000000-0005-0000-0000-000054160000}"/>
    <cellStyle name="20 % - Accent3 3 2 2" xfId="62325" xr:uid="{00000000-0005-0000-0000-000055160000}"/>
    <cellStyle name="20 % - Accent3 3 3" xfId="62326" xr:uid="{00000000-0005-0000-0000-000056160000}"/>
    <cellStyle name="20 % - Accent3 4" xfId="62327" xr:uid="{00000000-0005-0000-0000-000057160000}"/>
    <cellStyle name="20 % - Accent3 4 2" xfId="62328" xr:uid="{00000000-0005-0000-0000-000058160000}"/>
    <cellStyle name="20 % - Accent3 4 2 2" xfId="62329" xr:uid="{00000000-0005-0000-0000-000059160000}"/>
    <cellStyle name="20 % - Accent3 4 3" xfId="62330" xr:uid="{00000000-0005-0000-0000-00005A160000}"/>
    <cellStyle name="20 % - Accent3 5" xfId="62331" xr:uid="{00000000-0005-0000-0000-00005B160000}"/>
    <cellStyle name="20 % - Accent3 5 2" xfId="62332" xr:uid="{00000000-0005-0000-0000-00005C160000}"/>
    <cellStyle name="20 % - Accent3 5 2 2" xfId="62333" xr:uid="{00000000-0005-0000-0000-00005D160000}"/>
    <cellStyle name="20 % - Accent3 5 3" xfId="62334" xr:uid="{00000000-0005-0000-0000-00005E160000}"/>
    <cellStyle name="20 % - Accent3 6" xfId="62335" xr:uid="{00000000-0005-0000-0000-00005F160000}"/>
    <cellStyle name="20 % - Accent3 6 2" xfId="62336" xr:uid="{00000000-0005-0000-0000-000060160000}"/>
    <cellStyle name="20 % - Accent3 6 2 2" xfId="62337" xr:uid="{00000000-0005-0000-0000-000061160000}"/>
    <cellStyle name="20 % - Accent3 6 3" xfId="62338" xr:uid="{00000000-0005-0000-0000-000062160000}"/>
    <cellStyle name="20 % - Accent3 7" xfId="62339" xr:uid="{00000000-0005-0000-0000-000063160000}"/>
    <cellStyle name="20 % - Accent3 7 2" xfId="62340" xr:uid="{00000000-0005-0000-0000-000064160000}"/>
    <cellStyle name="20 % - Accent3 7 2 2" xfId="62341" xr:uid="{00000000-0005-0000-0000-000065160000}"/>
    <cellStyle name="20 % - Accent3 7 3" xfId="62342" xr:uid="{00000000-0005-0000-0000-000066160000}"/>
    <cellStyle name="20 % - Accent3 8" xfId="62343" xr:uid="{00000000-0005-0000-0000-000067160000}"/>
    <cellStyle name="20 % - Accent3 8 2" xfId="62344" xr:uid="{00000000-0005-0000-0000-000068160000}"/>
    <cellStyle name="20 % - Accent3 8 2 2" xfId="62345" xr:uid="{00000000-0005-0000-0000-000069160000}"/>
    <cellStyle name="20 % - Accent3 8 3" xfId="62346" xr:uid="{00000000-0005-0000-0000-00006A160000}"/>
    <cellStyle name="20 % - Accent3 9" xfId="62347" xr:uid="{00000000-0005-0000-0000-00006B160000}"/>
    <cellStyle name="20 % - Accent3 9 2" xfId="62348" xr:uid="{00000000-0005-0000-0000-00006C160000}"/>
    <cellStyle name="20 % - Accent3 9 2 2" xfId="62349" xr:uid="{00000000-0005-0000-0000-00006D160000}"/>
    <cellStyle name="20 % - Accent3 9 3" xfId="62350" xr:uid="{00000000-0005-0000-0000-00006E160000}"/>
    <cellStyle name="20 % - Accent4" xfId="62351" xr:uid="{00000000-0005-0000-0000-00006F160000}"/>
    <cellStyle name="20 % - Accent4 10" xfId="62352" xr:uid="{00000000-0005-0000-0000-000070160000}"/>
    <cellStyle name="20 % - Accent4 10 2" xfId="62353" xr:uid="{00000000-0005-0000-0000-000071160000}"/>
    <cellStyle name="20 % - Accent4 10 2 2" xfId="62354" xr:uid="{00000000-0005-0000-0000-000072160000}"/>
    <cellStyle name="20 % - Accent4 10 3" xfId="62355" xr:uid="{00000000-0005-0000-0000-000073160000}"/>
    <cellStyle name="20 % - Accent4 11" xfId="62356" xr:uid="{00000000-0005-0000-0000-000074160000}"/>
    <cellStyle name="20 % - Accent4 11 2" xfId="62357" xr:uid="{00000000-0005-0000-0000-000075160000}"/>
    <cellStyle name="20 % - Accent4 11 2 2" xfId="62358" xr:uid="{00000000-0005-0000-0000-000076160000}"/>
    <cellStyle name="20 % - Accent4 11 3" xfId="62359" xr:uid="{00000000-0005-0000-0000-000077160000}"/>
    <cellStyle name="20 % - Accent4 12" xfId="62360" xr:uid="{00000000-0005-0000-0000-000078160000}"/>
    <cellStyle name="20 % - Accent4 12 2" xfId="62361" xr:uid="{00000000-0005-0000-0000-000079160000}"/>
    <cellStyle name="20 % - Accent4 12 2 2" xfId="62362" xr:uid="{00000000-0005-0000-0000-00007A160000}"/>
    <cellStyle name="20 % - Accent4 12 3" xfId="62363" xr:uid="{00000000-0005-0000-0000-00007B160000}"/>
    <cellStyle name="20 % - Accent4 13" xfId="62364" xr:uid="{00000000-0005-0000-0000-00007C160000}"/>
    <cellStyle name="20 % - Accent4 13 2" xfId="62365" xr:uid="{00000000-0005-0000-0000-00007D160000}"/>
    <cellStyle name="20 % - Accent4 13 2 2" xfId="62366" xr:uid="{00000000-0005-0000-0000-00007E160000}"/>
    <cellStyle name="20 % - Accent4 13 3" xfId="62367" xr:uid="{00000000-0005-0000-0000-00007F160000}"/>
    <cellStyle name="20 % - Accent4 14" xfId="62368" xr:uid="{00000000-0005-0000-0000-000080160000}"/>
    <cellStyle name="20 % - Accent4 14 2" xfId="62369" xr:uid="{00000000-0005-0000-0000-000081160000}"/>
    <cellStyle name="20 % - Accent4 14 2 2" xfId="62370" xr:uid="{00000000-0005-0000-0000-000082160000}"/>
    <cellStyle name="20 % - Accent4 14 3" xfId="62371" xr:uid="{00000000-0005-0000-0000-000083160000}"/>
    <cellStyle name="20 % - Accent4 15" xfId="62372" xr:uid="{00000000-0005-0000-0000-000084160000}"/>
    <cellStyle name="20 % - Accent4 15 2" xfId="62373" xr:uid="{00000000-0005-0000-0000-000085160000}"/>
    <cellStyle name="20 % - Accent4 15 2 2" xfId="62374" xr:uid="{00000000-0005-0000-0000-000086160000}"/>
    <cellStyle name="20 % - Accent4 15 3" xfId="62375" xr:uid="{00000000-0005-0000-0000-000087160000}"/>
    <cellStyle name="20 % - Accent4 16" xfId="62376" xr:uid="{00000000-0005-0000-0000-000088160000}"/>
    <cellStyle name="20 % - Accent4 16 2" xfId="62377" xr:uid="{00000000-0005-0000-0000-000089160000}"/>
    <cellStyle name="20 % - Accent4 16 2 2" xfId="62378" xr:uid="{00000000-0005-0000-0000-00008A160000}"/>
    <cellStyle name="20 % - Accent4 16 3" xfId="62379" xr:uid="{00000000-0005-0000-0000-00008B160000}"/>
    <cellStyle name="20 % - Accent4 17" xfId="62380" xr:uid="{00000000-0005-0000-0000-00008C160000}"/>
    <cellStyle name="20 % - Accent4 17 2" xfId="62381" xr:uid="{00000000-0005-0000-0000-00008D160000}"/>
    <cellStyle name="20 % - Accent4 17 2 2" xfId="62382" xr:uid="{00000000-0005-0000-0000-00008E160000}"/>
    <cellStyle name="20 % - Accent4 17 3" xfId="62383" xr:uid="{00000000-0005-0000-0000-00008F160000}"/>
    <cellStyle name="20 % - Accent4 18" xfId="62384" xr:uid="{00000000-0005-0000-0000-000090160000}"/>
    <cellStyle name="20 % - Accent4 18 2" xfId="62385" xr:uid="{00000000-0005-0000-0000-000091160000}"/>
    <cellStyle name="20 % - Accent4 18 2 2" xfId="62386" xr:uid="{00000000-0005-0000-0000-000092160000}"/>
    <cellStyle name="20 % - Accent4 18 3" xfId="62387" xr:uid="{00000000-0005-0000-0000-000093160000}"/>
    <cellStyle name="20 % - Accent4 19" xfId="62388" xr:uid="{00000000-0005-0000-0000-000094160000}"/>
    <cellStyle name="20 % - Accent4 2" xfId="62389" xr:uid="{00000000-0005-0000-0000-000095160000}"/>
    <cellStyle name="20 % - Accent4 2 2" xfId="62390" xr:uid="{00000000-0005-0000-0000-000096160000}"/>
    <cellStyle name="20 % - Accent4 2 2 2" xfId="62391" xr:uid="{00000000-0005-0000-0000-000097160000}"/>
    <cellStyle name="20 % - Accent4 2 2 2 2" xfId="62392" xr:uid="{00000000-0005-0000-0000-000098160000}"/>
    <cellStyle name="20 % - Accent4 2 2 3" xfId="62393" xr:uid="{00000000-0005-0000-0000-000099160000}"/>
    <cellStyle name="20 % - Accent4 2 3" xfId="62394" xr:uid="{00000000-0005-0000-0000-00009A160000}"/>
    <cellStyle name="20 % - Accent4 2 3 2" xfId="62395" xr:uid="{00000000-0005-0000-0000-00009B160000}"/>
    <cellStyle name="20 % - Accent4 2 3 2 2" xfId="62396" xr:uid="{00000000-0005-0000-0000-00009C160000}"/>
    <cellStyle name="20 % - Accent4 2 3 3" xfId="62397" xr:uid="{00000000-0005-0000-0000-00009D160000}"/>
    <cellStyle name="20 % - Accent4 2 4" xfId="62398" xr:uid="{00000000-0005-0000-0000-00009E160000}"/>
    <cellStyle name="20 % - Accent4 2 4 2" xfId="62399" xr:uid="{00000000-0005-0000-0000-00009F160000}"/>
    <cellStyle name="20 % - Accent4 2 5" xfId="62400" xr:uid="{00000000-0005-0000-0000-0000A0160000}"/>
    <cellStyle name="20 % - Accent4 20" xfId="62401" xr:uid="{00000000-0005-0000-0000-0000A1160000}"/>
    <cellStyle name="20 % - Accent4 3" xfId="62402" xr:uid="{00000000-0005-0000-0000-0000A2160000}"/>
    <cellStyle name="20 % - Accent4 3 2" xfId="62403" xr:uid="{00000000-0005-0000-0000-0000A3160000}"/>
    <cellStyle name="20 % - Accent4 3 2 2" xfId="62404" xr:uid="{00000000-0005-0000-0000-0000A4160000}"/>
    <cellStyle name="20 % - Accent4 3 3" xfId="62405" xr:uid="{00000000-0005-0000-0000-0000A5160000}"/>
    <cellStyle name="20 % - Accent4 4" xfId="62406" xr:uid="{00000000-0005-0000-0000-0000A6160000}"/>
    <cellStyle name="20 % - Accent4 4 2" xfId="62407" xr:uid="{00000000-0005-0000-0000-0000A7160000}"/>
    <cellStyle name="20 % - Accent4 4 2 2" xfId="62408" xr:uid="{00000000-0005-0000-0000-0000A8160000}"/>
    <cellStyle name="20 % - Accent4 4 3" xfId="62409" xr:uid="{00000000-0005-0000-0000-0000A9160000}"/>
    <cellStyle name="20 % - Accent4 5" xfId="62410" xr:uid="{00000000-0005-0000-0000-0000AA160000}"/>
    <cellStyle name="20 % - Accent4 5 2" xfId="62411" xr:uid="{00000000-0005-0000-0000-0000AB160000}"/>
    <cellStyle name="20 % - Accent4 5 2 2" xfId="62412" xr:uid="{00000000-0005-0000-0000-0000AC160000}"/>
    <cellStyle name="20 % - Accent4 5 3" xfId="62413" xr:uid="{00000000-0005-0000-0000-0000AD160000}"/>
    <cellStyle name="20 % - Accent4 6" xfId="62414" xr:uid="{00000000-0005-0000-0000-0000AE160000}"/>
    <cellStyle name="20 % - Accent4 6 2" xfId="62415" xr:uid="{00000000-0005-0000-0000-0000AF160000}"/>
    <cellStyle name="20 % - Accent4 6 2 2" xfId="62416" xr:uid="{00000000-0005-0000-0000-0000B0160000}"/>
    <cellStyle name="20 % - Accent4 6 3" xfId="62417" xr:uid="{00000000-0005-0000-0000-0000B1160000}"/>
    <cellStyle name="20 % - Accent4 7" xfId="62418" xr:uid="{00000000-0005-0000-0000-0000B2160000}"/>
    <cellStyle name="20 % - Accent4 7 2" xfId="62419" xr:uid="{00000000-0005-0000-0000-0000B3160000}"/>
    <cellStyle name="20 % - Accent4 7 2 2" xfId="62420" xr:uid="{00000000-0005-0000-0000-0000B4160000}"/>
    <cellStyle name="20 % - Accent4 7 3" xfId="62421" xr:uid="{00000000-0005-0000-0000-0000B5160000}"/>
    <cellStyle name="20 % - Accent4 8" xfId="62422" xr:uid="{00000000-0005-0000-0000-0000B6160000}"/>
    <cellStyle name="20 % - Accent4 8 2" xfId="62423" xr:uid="{00000000-0005-0000-0000-0000B7160000}"/>
    <cellStyle name="20 % - Accent4 8 2 2" xfId="62424" xr:uid="{00000000-0005-0000-0000-0000B8160000}"/>
    <cellStyle name="20 % - Accent4 8 3" xfId="62425" xr:uid="{00000000-0005-0000-0000-0000B9160000}"/>
    <cellStyle name="20 % - Accent4 9" xfId="62426" xr:uid="{00000000-0005-0000-0000-0000BA160000}"/>
    <cellStyle name="20 % - Accent4 9 2" xfId="62427" xr:uid="{00000000-0005-0000-0000-0000BB160000}"/>
    <cellStyle name="20 % - Accent4 9 2 2" xfId="62428" xr:uid="{00000000-0005-0000-0000-0000BC160000}"/>
    <cellStyle name="20 % - Accent4 9 3" xfId="62429" xr:uid="{00000000-0005-0000-0000-0000BD160000}"/>
    <cellStyle name="20 % - Accent5" xfId="62430" xr:uid="{00000000-0005-0000-0000-0000BE160000}"/>
    <cellStyle name="20 % - Accent5 10" xfId="62431" xr:uid="{00000000-0005-0000-0000-0000BF160000}"/>
    <cellStyle name="20 % - Accent5 10 2" xfId="62432" xr:uid="{00000000-0005-0000-0000-0000C0160000}"/>
    <cellStyle name="20 % - Accent5 10 2 2" xfId="62433" xr:uid="{00000000-0005-0000-0000-0000C1160000}"/>
    <cellStyle name="20 % - Accent5 10 3" xfId="62434" xr:uid="{00000000-0005-0000-0000-0000C2160000}"/>
    <cellStyle name="20 % - Accent5 11" xfId="62435" xr:uid="{00000000-0005-0000-0000-0000C3160000}"/>
    <cellStyle name="20 % - Accent5 11 2" xfId="62436" xr:uid="{00000000-0005-0000-0000-0000C4160000}"/>
    <cellStyle name="20 % - Accent5 11 2 2" xfId="62437" xr:uid="{00000000-0005-0000-0000-0000C5160000}"/>
    <cellStyle name="20 % - Accent5 11 3" xfId="62438" xr:uid="{00000000-0005-0000-0000-0000C6160000}"/>
    <cellStyle name="20 % - Accent5 12" xfId="62439" xr:uid="{00000000-0005-0000-0000-0000C7160000}"/>
    <cellStyle name="20 % - Accent5 12 2" xfId="62440" xr:uid="{00000000-0005-0000-0000-0000C8160000}"/>
    <cellStyle name="20 % - Accent5 12 2 2" xfId="62441" xr:uid="{00000000-0005-0000-0000-0000C9160000}"/>
    <cellStyle name="20 % - Accent5 12 3" xfId="62442" xr:uid="{00000000-0005-0000-0000-0000CA160000}"/>
    <cellStyle name="20 % - Accent5 13" xfId="62443" xr:uid="{00000000-0005-0000-0000-0000CB160000}"/>
    <cellStyle name="20 % - Accent5 13 2" xfId="62444" xr:uid="{00000000-0005-0000-0000-0000CC160000}"/>
    <cellStyle name="20 % - Accent5 13 2 2" xfId="62445" xr:uid="{00000000-0005-0000-0000-0000CD160000}"/>
    <cellStyle name="20 % - Accent5 13 3" xfId="62446" xr:uid="{00000000-0005-0000-0000-0000CE160000}"/>
    <cellStyle name="20 % - Accent5 14" xfId="62447" xr:uid="{00000000-0005-0000-0000-0000CF160000}"/>
    <cellStyle name="20 % - Accent5 14 2" xfId="62448" xr:uid="{00000000-0005-0000-0000-0000D0160000}"/>
    <cellStyle name="20 % - Accent5 14 2 2" xfId="62449" xr:uid="{00000000-0005-0000-0000-0000D1160000}"/>
    <cellStyle name="20 % - Accent5 14 3" xfId="62450" xr:uid="{00000000-0005-0000-0000-0000D2160000}"/>
    <cellStyle name="20 % - Accent5 15" xfId="62451" xr:uid="{00000000-0005-0000-0000-0000D3160000}"/>
    <cellStyle name="20 % - Accent5 15 2" xfId="62452" xr:uid="{00000000-0005-0000-0000-0000D4160000}"/>
    <cellStyle name="20 % - Accent5 15 2 2" xfId="62453" xr:uid="{00000000-0005-0000-0000-0000D5160000}"/>
    <cellStyle name="20 % - Accent5 15 3" xfId="62454" xr:uid="{00000000-0005-0000-0000-0000D6160000}"/>
    <cellStyle name="20 % - Accent5 16" xfId="62455" xr:uid="{00000000-0005-0000-0000-0000D7160000}"/>
    <cellStyle name="20 % - Accent5 16 2" xfId="62456" xr:uid="{00000000-0005-0000-0000-0000D8160000}"/>
    <cellStyle name="20 % - Accent5 16 2 2" xfId="62457" xr:uid="{00000000-0005-0000-0000-0000D9160000}"/>
    <cellStyle name="20 % - Accent5 16 3" xfId="62458" xr:uid="{00000000-0005-0000-0000-0000DA160000}"/>
    <cellStyle name="20 % - Accent5 17" xfId="62459" xr:uid="{00000000-0005-0000-0000-0000DB160000}"/>
    <cellStyle name="20 % - Accent5 17 2" xfId="62460" xr:uid="{00000000-0005-0000-0000-0000DC160000}"/>
    <cellStyle name="20 % - Accent5 17 2 2" xfId="62461" xr:uid="{00000000-0005-0000-0000-0000DD160000}"/>
    <cellStyle name="20 % - Accent5 17 3" xfId="62462" xr:uid="{00000000-0005-0000-0000-0000DE160000}"/>
    <cellStyle name="20 % - Accent5 18" xfId="62463" xr:uid="{00000000-0005-0000-0000-0000DF160000}"/>
    <cellStyle name="20 % - Accent5 18 2" xfId="62464" xr:uid="{00000000-0005-0000-0000-0000E0160000}"/>
    <cellStyle name="20 % - Accent5 18 2 2" xfId="62465" xr:uid="{00000000-0005-0000-0000-0000E1160000}"/>
    <cellStyle name="20 % - Accent5 18 3" xfId="62466" xr:uid="{00000000-0005-0000-0000-0000E2160000}"/>
    <cellStyle name="20 % - Accent5 19" xfId="62467" xr:uid="{00000000-0005-0000-0000-0000E3160000}"/>
    <cellStyle name="20 % - Accent5 2" xfId="62468" xr:uid="{00000000-0005-0000-0000-0000E4160000}"/>
    <cellStyle name="20 % - Accent5 2 2" xfId="62469" xr:uid="{00000000-0005-0000-0000-0000E5160000}"/>
    <cellStyle name="20 % - Accent5 2 2 2" xfId="62470" xr:uid="{00000000-0005-0000-0000-0000E6160000}"/>
    <cellStyle name="20 % - Accent5 2 2 2 2" xfId="62471" xr:uid="{00000000-0005-0000-0000-0000E7160000}"/>
    <cellStyle name="20 % - Accent5 2 2 3" xfId="62472" xr:uid="{00000000-0005-0000-0000-0000E8160000}"/>
    <cellStyle name="20 % - Accent5 2 3" xfId="62473" xr:uid="{00000000-0005-0000-0000-0000E9160000}"/>
    <cellStyle name="20 % - Accent5 2 3 2" xfId="62474" xr:uid="{00000000-0005-0000-0000-0000EA160000}"/>
    <cellStyle name="20 % - Accent5 2 3 2 2" xfId="62475" xr:uid="{00000000-0005-0000-0000-0000EB160000}"/>
    <cellStyle name="20 % - Accent5 2 3 3" xfId="62476" xr:uid="{00000000-0005-0000-0000-0000EC160000}"/>
    <cellStyle name="20 % - Accent5 2 4" xfId="62477" xr:uid="{00000000-0005-0000-0000-0000ED160000}"/>
    <cellStyle name="20 % - Accent5 2 4 2" xfId="62478" xr:uid="{00000000-0005-0000-0000-0000EE160000}"/>
    <cellStyle name="20 % - Accent5 2 5" xfId="62479" xr:uid="{00000000-0005-0000-0000-0000EF160000}"/>
    <cellStyle name="20 % - Accent5 20" xfId="62480" xr:uid="{00000000-0005-0000-0000-0000F0160000}"/>
    <cellStyle name="20 % - Accent5 3" xfId="62481" xr:uid="{00000000-0005-0000-0000-0000F1160000}"/>
    <cellStyle name="20 % - Accent5 3 2" xfId="62482" xr:uid="{00000000-0005-0000-0000-0000F2160000}"/>
    <cellStyle name="20 % - Accent5 3 2 2" xfId="62483" xr:uid="{00000000-0005-0000-0000-0000F3160000}"/>
    <cellStyle name="20 % - Accent5 3 3" xfId="62484" xr:uid="{00000000-0005-0000-0000-0000F4160000}"/>
    <cellStyle name="20 % - Accent5 4" xfId="62485" xr:uid="{00000000-0005-0000-0000-0000F5160000}"/>
    <cellStyle name="20 % - Accent5 4 2" xfId="62486" xr:uid="{00000000-0005-0000-0000-0000F6160000}"/>
    <cellStyle name="20 % - Accent5 4 2 2" xfId="62487" xr:uid="{00000000-0005-0000-0000-0000F7160000}"/>
    <cellStyle name="20 % - Accent5 4 3" xfId="62488" xr:uid="{00000000-0005-0000-0000-0000F8160000}"/>
    <cellStyle name="20 % - Accent5 5" xfId="62489" xr:uid="{00000000-0005-0000-0000-0000F9160000}"/>
    <cellStyle name="20 % - Accent5 5 2" xfId="62490" xr:uid="{00000000-0005-0000-0000-0000FA160000}"/>
    <cellStyle name="20 % - Accent5 5 2 2" xfId="62491" xr:uid="{00000000-0005-0000-0000-0000FB160000}"/>
    <cellStyle name="20 % - Accent5 5 3" xfId="62492" xr:uid="{00000000-0005-0000-0000-0000FC160000}"/>
    <cellStyle name="20 % - Accent5 6" xfId="62493" xr:uid="{00000000-0005-0000-0000-0000FD160000}"/>
    <cellStyle name="20 % - Accent5 6 2" xfId="62494" xr:uid="{00000000-0005-0000-0000-0000FE160000}"/>
    <cellStyle name="20 % - Accent5 6 2 2" xfId="62495" xr:uid="{00000000-0005-0000-0000-0000FF160000}"/>
    <cellStyle name="20 % - Accent5 6 3" xfId="62496" xr:uid="{00000000-0005-0000-0000-000000170000}"/>
    <cellStyle name="20 % - Accent5 7" xfId="62497" xr:uid="{00000000-0005-0000-0000-000001170000}"/>
    <cellStyle name="20 % - Accent5 7 2" xfId="62498" xr:uid="{00000000-0005-0000-0000-000002170000}"/>
    <cellStyle name="20 % - Accent5 7 2 2" xfId="62499" xr:uid="{00000000-0005-0000-0000-000003170000}"/>
    <cellStyle name="20 % - Accent5 7 3" xfId="62500" xr:uid="{00000000-0005-0000-0000-000004170000}"/>
    <cellStyle name="20 % - Accent5 8" xfId="62501" xr:uid="{00000000-0005-0000-0000-000005170000}"/>
    <cellStyle name="20 % - Accent5 8 2" xfId="62502" xr:uid="{00000000-0005-0000-0000-000006170000}"/>
    <cellStyle name="20 % - Accent5 8 2 2" xfId="62503" xr:uid="{00000000-0005-0000-0000-000007170000}"/>
    <cellStyle name="20 % - Accent5 8 3" xfId="62504" xr:uid="{00000000-0005-0000-0000-000008170000}"/>
    <cellStyle name="20 % - Accent5 9" xfId="62505" xr:uid="{00000000-0005-0000-0000-000009170000}"/>
    <cellStyle name="20 % - Accent5 9 2" xfId="62506" xr:uid="{00000000-0005-0000-0000-00000A170000}"/>
    <cellStyle name="20 % - Accent5 9 2 2" xfId="62507" xr:uid="{00000000-0005-0000-0000-00000B170000}"/>
    <cellStyle name="20 % - Accent5 9 3" xfId="62508" xr:uid="{00000000-0005-0000-0000-00000C170000}"/>
    <cellStyle name="20 % - Accent6" xfId="62509" xr:uid="{00000000-0005-0000-0000-00000D170000}"/>
    <cellStyle name="20 % - Accent6 10" xfId="62510" xr:uid="{00000000-0005-0000-0000-00000E170000}"/>
    <cellStyle name="20 % - Accent6 10 2" xfId="62511" xr:uid="{00000000-0005-0000-0000-00000F170000}"/>
    <cellStyle name="20 % - Accent6 10 2 2" xfId="62512" xr:uid="{00000000-0005-0000-0000-000010170000}"/>
    <cellStyle name="20 % - Accent6 10 3" xfId="62513" xr:uid="{00000000-0005-0000-0000-000011170000}"/>
    <cellStyle name="20 % - Accent6 11" xfId="62514" xr:uid="{00000000-0005-0000-0000-000012170000}"/>
    <cellStyle name="20 % - Accent6 11 2" xfId="62515" xr:uid="{00000000-0005-0000-0000-000013170000}"/>
    <cellStyle name="20 % - Accent6 11 2 2" xfId="62516" xr:uid="{00000000-0005-0000-0000-000014170000}"/>
    <cellStyle name="20 % - Accent6 11 3" xfId="62517" xr:uid="{00000000-0005-0000-0000-000015170000}"/>
    <cellStyle name="20 % - Accent6 12" xfId="62518" xr:uid="{00000000-0005-0000-0000-000016170000}"/>
    <cellStyle name="20 % - Accent6 12 2" xfId="62519" xr:uid="{00000000-0005-0000-0000-000017170000}"/>
    <cellStyle name="20 % - Accent6 12 2 2" xfId="62520" xr:uid="{00000000-0005-0000-0000-000018170000}"/>
    <cellStyle name="20 % - Accent6 12 3" xfId="62521" xr:uid="{00000000-0005-0000-0000-000019170000}"/>
    <cellStyle name="20 % - Accent6 13" xfId="62522" xr:uid="{00000000-0005-0000-0000-00001A170000}"/>
    <cellStyle name="20 % - Accent6 13 2" xfId="62523" xr:uid="{00000000-0005-0000-0000-00001B170000}"/>
    <cellStyle name="20 % - Accent6 13 2 2" xfId="62524" xr:uid="{00000000-0005-0000-0000-00001C170000}"/>
    <cellStyle name="20 % - Accent6 13 3" xfId="62525" xr:uid="{00000000-0005-0000-0000-00001D170000}"/>
    <cellStyle name="20 % - Accent6 14" xfId="62526" xr:uid="{00000000-0005-0000-0000-00001E170000}"/>
    <cellStyle name="20 % - Accent6 14 2" xfId="62527" xr:uid="{00000000-0005-0000-0000-00001F170000}"/>
    <cellStyle name="20 % - Accent6 14 2 2" xfId="62528" xr:uid="{00000000-0005-0000-0000-000020170000}"/>
    <cellStyle name="20 % - Accent6 14 3" xfId="62529" xr:uid="{00000000-0005-0000-0000-000021170000}"/>
    <cellStyle name="20 % - Accent6 15" xfId="62530" xr:uid="{00000000-0005-0000-0000-000022170000}"/>
    <cellStyle name="20 % - Accent6 15 2" xfId="62531" xr:uid="{00000000-0005-0000-0000-000023170000}"/>
    <cellStyle name="20 % - Accent6 15 2 2" xfId="62532" xr:uid="{00000000-0005-0000-0000-000024170000}"/>
    <cellStyle name="20 % - Accent6 15 3" xfId="62533" xr:uid="{00000000-0005-0000-0000-000025170000}"/>
    <cellStyle name="20 % - Accent6 16" xfId="62534" xr:uid="{00000000-0005-0000-0000-000026170000}"/>
    <cellStyle name="20 % - Accent6 16 2" xfId="62535" xr:uid="{00000000-0005-0000-0000-000027170000}"/>
    <cellStyle name="20 % - Accent6 16 2 2" xfId="62536" xr:uid="{00000000-0005-0000-0000-000028170000}"/>
    <cellStyle name="20 % - Accent6 16 3" xfId="62537" xr:uid="{00000000-0005-0000-0000-000029170000}"/>
    <cellStyle name="20 % - Accent6 17" xfId="62538" xr:uid="{00000000-0005-0000-0000-00002A170000}"/>
    <cellStyle name="20 % - Accent6 17 2" xfId="62539" xr:uid="{00000000-0005-0000-0000-00002B170000}"/>
    <cellStyle name="20 % - Accent6 17 2 2" xfId="62540" xr:uid="{00000000-0005-0000-0000-00002C170000}"/>
    <cellStyle name="20 % - Accent6 17 3" xfId="62541" xr:uid="{00000000-0005-0000-0000-00002D170000}"/>
    <cellStyle name="20 % - Accent6 18" xfId="62542" xr:uid="{00000000-0005-0000-0000-00002E170000}"/>
    <cellStyle name="20 % - Accent6 18 2" xfId="62543" xr:uid="{00000000-0005-0000-0000-00002F170000}"/>
    <cellStyle name="20 % - Accent6 18 2 2" xfId="62544" xr:uid="{00000000-0005-0000-0000-000030170000}"/>
    <cellStyle name="20 % - Accent6 18 3" xfId="62545" xr:uid="{00000000-0005-0000-0000-000031170000}"/>
    <cellStyle name="20 % - Accent6 19" xfId="62546" xr:uid="{00000000-0005-0000-0000-000032170000}"/>
    <cellStyle name="20 % - Accent6 2" xfId="62547" xr:uid="{00000000-0005-0000-0000-000033170000}"/>
    <cellStyle name="20 % - Accent6 2 2" xfId="62548" xr:uid="{00000000-0005-0000-0000-000034170000}"/>
    <cellStyle name="20 % - Accent6 2 2 2" xfId="62549" xr:uid="{00000000-0005-0000-0000-000035170000}"/>
    <cellStyle name="20 % - Accent6 2 2 2 2" xfId="62550" xr:uid="{00000000-0005-0000-0000-000036170000}"/>
    <cellStyle name="20 % - Accent6 2 2 3" xfId="62551" xr:uid="{00000000-0005-0000-0000-000037170000}"/>
    <cellStyle name="20 % - Accent6 2 3" xfId="62552" xr:uid="{00000000-0005-0000-0000-000038170000}"/>
    <cellStyle name="20 % - Accent6 2 3 2" xfId="62553" xr:uid="{00000000-0005-0000-0000-000039170000}"/>
    <cellStyle name="20 % - Accent6 2 3 2 2" xfId="62554" xr:uid="{00000000-0005-0000-0000-00003A170000}"/>
    <cellStyle name="20 % - Accent6 2 3 3" xfId="62555" xr:uid="{00000000-0005-0000-0000-00003B170000}"/>
    <cellStyle name="20 % - Accent6 2 4" xfId="62556" xr:uid="{00000000-0005-0000-0000-00003C170000}"/>
    <cellStyle name="20 % - Accent6 2 4 2" xfId="62557" xr:uid="{00000000-0005-0000-0000-00003D170000}"/>
    <cellStyle name="20 % - Accent6 2 5" xfId="62558" xr:uid="{00000000-0005-0000-0000-00003E170000}"/>
    <cellStyle name="20 % - Accent6 20" xfId="62559" xr:uid="{00000000-0005-0000-0000-00003F170000}"/>
    <cellStyle name="20 % - Accent6 3" xfId="62560" xr:uid="{00000000-0005-0000-0000-000040170000}"/>
    <cellStyle name="20 % - Accent6 3 2" xfId="62561" xr:uid="{00000000-0005-0000-0000-000041170000}"/>
    <cellStyle name="20 % - Accent6 3 2 2" xfId="62562" xr:uid="{00000000-0005-0000-0000-000042170000}"/>
    <cellStyle name="20 % - Accent6 3 3" xfId="62563" xr:uid="{00000000-0005-0000-0000-000043170000}"/>
    <cellStyle name="20 % - Accent6 4" xfId="62564" xr:uid="{00000000-0005-0000-0000-000044170000}"/>
    <cellStyle name="20 % - Accent6 4 2" xfId="62565" xr:uid="{00000000-0005-0000-0000-000045170000}"/>
    <cellStyle name="20 % - Accent6 4 2 2" xfId="62566" xr:uid="{00000000-0005-0000-0000-000046170000}"/>
    <cellStyle name="20 % - Accent6 4 3" xfId="62567" xr:uid="{00000000-0005-0000-0000-000047170000}"/>
    <cellStyle name="20 % - Accent6 5" xfId="62568" xr:uid="{00000000-0005-0000-0000-000048170000}"/>
    <cellStyle name="20 % - Accent6 5 2" xfId="62569" xr:uid="{00000000-0005-0000-0000-000049170000}"/>
    <cellStyle name="20 % - Accent6 5 2 2" xfId="62570" xr:uid="{00000000-0005-0000-0000-00004A170000}"/>
    <cellStyle name="20 % - Accent6 5 3" xfId="62571" xr:uid="{00000000-0005-0000-0000-00004B170000}"/>
    <cellStyle name="20 % - Accent6 6" xfId="62572" xr:uid="{00000000-0005-0000-0000-00004C170000}"/>
    <cellStyle name="20 % - Accent6 6 2" xfId="62573" xr:uid="{00000000-0005-0000-0000-00004D170000}"/>
    <cellStyle name="20 % - Accent6 6 2 2" xfId="62574" xr:uid="{00000000-0005-0000-0000-00004E170000}"/>
    <cellStyle name="20 % - Accent6 6 3" xfId="62575" xr:uid="{00000000-0005-0000-0000-00004F170000}"/>
    <cellStyle name="20 % - Accent6 7" xfId="62576" xr:uid="{00000000-0005-0000-0000-000050170000}"/>
    <cellStyle name="20 % - Accent6 7 2" xfId="62577" xr:uid="{00000000-0005-0000-0000-000051170000}"/>
    <cellStyle name="20 % - Accent6 7 2 2" xfId="62578" xr:uid="{00000000-0005-0000-0000-000052170000}"/>
    <cellStyle name="20 % - Accent6 7 3" xfId="62579" xr:uid="{00000000-0005-0000-0000-000053170000}"/>
    <cellStyle name="20 % - Accent6 8" xfId="62580" xr:uid="{00000000-0005-0000-0000-000054170000}"/>
    <cellStyle name="20 % - Accent6 8 2" xfId="62581" xr:uid="{00000000-0005-0000-0000-000055170000}"/>
    <cellStyle name="20 % - Accent6 8 2 2" xfId="62582" xr:uid="{00000000-0005-0000-0000-000056170000}"/>
    <cellStyle name="20 % - Accent6 8 3" xfId="62583" xr:uid="{00000000-0005-0000-0000-000057170000}"/>
    <cellStyle name="20 % - Accent6 9" xfId="62584" xr:uid="{00000000-0005-0000-0000-000058170000}"/>
    <cellStyle name="20 % - Accent6 9 2" xfId="62585" xr:uid="{00000000-0005-0000-0000-000059170000}"/>
    <cellStyle name="20 % - Accent6 9 2 2" xfId="62586" xr:uid="{00000000-0005-0000-0000-00005A170000}"/>
    <cellStyle name="20 % - Accent6 9 3" xfId="62587" xr:uid="{00000000-0005-0000-0000-00005B170000}"/>
    <cellStyle name="20% - Accent1 10" xfId="62588" xr:uid="{00000000-0005-0000-0000-00005C170000}"/>
    <cellStyle name="20% - Accent1 10 2" xfId="62589" xr:uid="{00000000-0005-0000-0000-00005D170000}"/>
    <cellStyle name="20% - Accent1 10 2 2" xfId="62590" xr:uid="{00000000-0005-0000-0000-00005E170000}"/>
    <cellStyle name="20% - Accent1 10 3" xfId="62591" xr:uid="{00000000-0005-0000-0000-00005F170000}"/>
    <cellStyle name="20% - Accent1 10_Penetration" xfId="62592" xr:uid="{00000000-0005-0000-0000-000060170000}"/>
    <cellStyle name="20% - Accent1 11" xfId="62593" xr:uid="{00000000-0005-0000-0000-000061170000}"/>
    <cellStyle name="20% - Accent1 11 2" xfId="62594" xr:uid="{00000000-0005-0000-0000-000062170000}"/>
    <cellStyle name="20% - Accent1 11 2 2" xfId="62595" xr:uid="{00000000-0005-0000-0000-000063170000}"/>
    <cellStyle name="20% - Accent1 11 3" xfId="62596" xr:uid="{00000000-0005-0000-0000-000064170000}"/>
    <cellStyle name="20% - Accent1 11_Penetration" xfId="62597" xr:uid="{00000000-0005-0000-0000-000065170000}"/>
    <cellStyle name="20% - Accent1 12" xfId="62598" xr:uid="{00000000-0005-0000-0000-000066170000}"/>
    <cellStyle name="20% - Accent1 12 2" xfId="62599" xr:uid="{00000000-0005-0000-0000-000067170000}"/>
    <cellStyle name="20% - Accent1 12 2 2" xfId="62600" xr:uid="{00000000-0005-0000-0000-000068170000}"/>
    <cellStyle name="20% - Accent1 12 3" xfId="62601" xr:uid="{00000000-0005-0000-0000-000069170000}"/>
    <cellStyle name="20% - Accent1 12_Penetration" xfId="62602" xr:uid="{00000000-0005-0000-0000-00006A170000}"/>
    <cellStyle name="20% - Accent1 13" xfId="62603" xr:uid="{00000000-0005-0000-0000-00006B170000}"/>
    <cellStyle name="20% - Accent1 13 2" xfId="62604" xr:uid="{00000000-0005-0000-0000-00006C170000}"/>
    <cellStyle name="20% - Accent1 13 2 2" xfId="62605" xr:uid="{00000000-0005-0000-0000-00006D170000}"/>
    <cellStyle name="20% - Accent1 13 3" xfId="62606" xr:uid="{00000000-0005-0000-0000-00006E170000}"/>
    <cellStyle name="20% - Accent1 13_Penetration" xfId="62607" xr:uid="{00000000-0005-0000-0000-00006F170000}"/>
    <cellStyle name="20% - Accent1 14" xfId="62608" xr:uid="{00000000-0005-0000-0000-000070170000}"/>
    <cellStyle name="20% - Accent1 14 2" xfId="62609" xr:uid="{00000000-0005-0000-0000-000071170000}"/>
    <cellStyle name="20% - Accent1 14 2 2" xfId="62610" xr:uid="{00000000-0005-0000-0000-000072170000}"/>
    <cellStyle name="20% - Accent1 14 3" xfId="62611" xr:uid="{00000000-0005-0000-0000-000073170000}"/>
    <cellStyle name="20% - Accent1 14_Penetration" xfId="62612" xr:uid="{00000000-0005-0000-0000-000074170000}"/>
    <cellStyle name="20% - Accent1 15" xfId="62613" xr:uid="{00000000-0005-0000-0000-000075170000}"/>
    <cellStyle name="20% - Accent1 15 2" xfId="62614" xr:uid="{00000000-0005-0000-0000-000076170000}"/>
    <cellStyle name="20% - Accent1 15 2 2" xfId="62615" xr:uid="{00000000-0005-0000-0000-000077170000}"/>
    <cellStyle name="20% - Accent1 15 3" xfId="62616" xr:uid="{00000000-0005-0000-0000-000078170000}"/>
    <cellStyle name="20% - Accent1 15_Penetration" xfId="62617" xr:uid="{00000000-0005-0000-0000-000079170000}"/>
    <cellStyle name="20% - Accent1 16" xfId="62618" xr:uid="{00000000-0005-0000-0000-00007A170000}"/>
    <cellStyle name="20% - Accent1 17" xfId="62619" xr:uid="{00000000-0005-0000-0000-00007B170000}"/>
    <cellStyle name="20% - Accent1 18" xfId="62620" xr:uid="{00000000-0005-0000-0000-00007C170000}"/>
    <cellStyle name="20% - Accent1 19" xfId="62621" xr:uid="{00000000-0005-0000-0000-00007D170000}"/>
    <cellStyle name="20% - Accent1 2" xfId="107" xr:uid="{00000000-0005-0000-0000-00007E170000}"/>
    <cellStyle name="20% - Accent1 2 10" xfId="62622" xr:uid="{00000000-0005-0000-0000-00007F170000}"/>
    <cellStyle name="20% - Accent1 2 11" xfId="62623" xr:uid="{00000000-0005-0000-0000-000080170000}"/>
    <cellStyle name="20% - Accent1 2 12" xfId="62624" xr:uid="{00000000-0005-0000-0000-000081170000}"/>
    <cellStyle name="20% - Accent1 2 13" xfId="62625" xr:uid="{00000000-0005-0000-0000-000082170000}"/>
    <cellStyle name="20% - Accent1 2 14" xfId="62626" xr:uid="{00000000-0005-0000-0000-000083170000}"/>
    <cellStyle name="20% - Accent1 2 15" xfId="62627" xr:uid="{00000000-0005-0000-0000-000084170000}"/>
    <cellStyle name="20% - Accent1 2 16" xfId="62628" xr:uid="{00000000-0005-0000-0000-000085170000}"/>
    <cellStyle name="20% - Accent1 2 17" xfId="62629" xr:uid="{00000000-0005-0000-0000-000086170000}"/>
    <cellStyle name="20% - Accent1 2 17 2" xfId="62630" xr:uid="{00000000-0005-0000-0000-000087170000}"/>
    <cellStyle name="20% - Accent1 2 18" xfId="62631" xr:uid="{00000000-0005-0000-0000-000088170000}"/>
    <cellStyle name="20% - Accent1 2 19" xfId="62632" xr:uid="{00000000-0005-0000-0000-000089170000}"/>
    <cellStyle name="20% - Accent1 2 2" xfId="62633" xr:uid="{00000000-0005-0000-0000-00008A170000}"/>
    <cellStyle name="20% - Accent1 2 2 2" xfId="62634" xr:uid="{00000000-0005-0000-0000-00008B170000}"/>
    <cellStyle name="20% - Accent1 2 2_Penetration" xfId="62635" xr:uid="{00000000-0005-0000-0000-00008C170000}"/>
    <cellStyle name="20% - Accent1 2 20" xfId="62636" xr:uid="{00000000-0005-0000-0000-00008D170000}"/>
    <cellStyle name="20% - Accent1 2 21" xfId="62637" xr:uid="{00000000-0005-0000-0000-00008E170000}"/>
    <cellStyle name="20% - Accent1 2 22" xfId="62638" xr:uid="{00000000-0005-0000-0000-00008F170000}"/>
    <cellStyle name="20% - Accent1 2 3" xfId="62639" xr:uid="{00000000-0005-0000-0000-000090170000}"/>
    <cellStyle name="20% - Accent1 2 3 2" xfId="62640" xr:uid="{00000000-0005-0000-0000-000091170000}"/>
    <cellStyle name="20% - Accent1 2 4" xfId="62641" xr:uid="{00000000-0005-0000-0000-000092170000}"/>
    <cellStyle name="20% - Accent1 2 5" xfId="62642" xr:uid="{00000000-0005-0000-0000-000093170000}"/>
    <cellStyle name="20% - Accent1 2 6" xfId="62643" xr:uid="{00000000-0005-0000-0000-000094170000}"/>
    <cellStyle name="20% - Accent1 2 7" xfId="62644" xr:uid="{00000000-0005-0000-0000-000095170000}"/>
    <cellStyle name="20% - Accent1 2 8" xfId="62645" xr:uid="{00000000-0005-0000-0000-000096170000}"/>
    <cellStyle name="20% - Accent1 2 9" xfId="62646" xr:uid="{00000000-0005-0000-0000-000097170000}"/>
    <cellStyle name="20% - Accent1 3" xfId="62647" xr:uid="{00000000-0005-0000-0000-000098170000}"/>
    <cellStyle name="20% - Accent1 3 2" xfId="62648" xr:uid="{00000000-0005-0000-0000-000099170000}"/>
    <cellStyle name="20% - Accent1 3 2 2" xfId="62649" xr:uid="{00000000-0005-0000-0000-00009A170000}"/>
    <cellStyle name="20% - Accent1 3 2 3" xfId="62650" xr:uid="{00000000-0005-0000-0000-00009B170000}"/>
    <cellStyle name="20% - Accent1 3 2_Penetration" xfId="62651" xr:uid="{00000000-0005-0000-0000-00009C170000}"/>
    <cellStyle name="20% - Accent1 3 3" xfId="62652" xr:uid="{00000000-0005-0000-0000-00009D170000}"/>
    <cellStyle name="20% - Accent1 3 4" xfId="62653" xr:uid="{00000000-0005-0000-0000-00009E170000}"/>
    <cellStyle name="20% - Accent1 3 5" xfId="62654" xr:uid="{00000000-0005-0000-0000-00009F170000}"/>
    <cellStyle name="20% - Accent1 3 6" xfId="62655" xr:uid="{00000000-0005-0000-0000-0000A0170000}"/>
    <cellStyle name="20% - Accent1 4" xfId="62656" xr:uid="{00000000-0005-0000-0000-0000A1170000}"/>
    <cellStyle name="20% - Accent1 4 2" xfId="62657" xr:uid="{00000000-0005-0000-0000-0000A2170000}"/>
    <cellStyle name="20% - Accent1 4 2 2" xfId="62658" xr:uid="{00000000-0005-0000-0000-0000A3170000}"/>
    <cellStyle name="20% - Accent1 4 2 3" xfId="62659" xr:uid="{00000000-0005-0000-0000-0000A4170000}"/>
    <cellStyle name="20% - Accent1 4 2_Penetration" xfId="62660" xr:uid="{00000000-0005-0000-0000-0000A5170000}"/>
    <cellStyle name="20% - Accent1 4 3" xfId="62661" xr:uid="{00000000-0005-0000-0000-0000A6170000}"/>
    <cellStyle name="20% - Accent1 4 4" xfId="62662" xr:uid="{00000000-0005-0000-0000-0000A7170000}"/>
    <cellStyle name="20% - Accent1 4 5" xfId="62663" xr:uid="{00000000-0005-0000-0000-0000A8170000}"/>
    <cellStyle name="20% - Accent1 4 6" xfId="62664" xr:uid="{00000000-0005-0000-0000-0000A9170000}"/>
    <cellStyle name="20% - Accent1 5" xfId="62665" xr:uid="{00000000-0005-0000-0000-0000AA170000}"/>
    <cellStyle name="20% - Accent1 5 2" xfId="62666" xr:uid="{00000000-0005-0000-0000-0000AB170000}"/>
    <cellStyle name="20% - Accent1 5 2 2" xfId="62667" xr:uid="{00000000-0005-0000-0000-0000AC170000}"/>
    <cellStyle name="20% - Accent1 5 2 3" xfId="62668" xr:uid="{00000000-0005-0000-0000-0000AD170000}"/>
    <cellStyle name="20% - Accent1 5 2_Penetration" xfId="62669" xr:uid="{00000000-0005-0000-0000-0000AE170000}"/>
    <cellStyle name="20% - Accent1 5 3" xfId="62670" xr:uid="{00000000-0005-0000-0000-0000AF170000}"/>
    <cellStyle name="20% - Accent1 5 4" xfId="62671" xr:uid="{00000000-0005-0000-0000-0000B0170000}"/>
    <cellStyle name="20% - Accent1 5 5" xfId="62672" xr:uid="{00000000-0005-0000-0000-0000B1170000}"/>
    <cellStyle name="20% - Accent1 5 6" xfId="62673" xr:uid="{00000000-0005-0000-0000-0000B2170000}"/>
    <cellStyle name="20% - Accent1 6" xfId="62674" xr:uid="{00000000-0005-0000-0000-0000B3170000}"/>
    <cellStyle name="20% - Accent1 6 2" xfId="62675" xr:uid="{00000000-0005-0000-0000-0000B4170000}"/>
    <cellStyle name="20% - Accent1 6 2 2" xfId="62676" xr:uid="{00000000-0005-0000-0000-0000B5170000}"/>
    <cellStyle name="20% - Accent1 6 3" xfId="62677" xr:uid="{00000000-0005-0000-0000-0000B6170000}"/>
    <cellStyle name="20% - Accent1 6_Penetration" xfId="62678" xr:uid="{00000000-0005-0000-0000-0000B7170000}"/>
    <cellStyle name="20% - Accent1 7" xfId="62679" xr:uid="{00000000-0005-0000-0000-0000B8170000}"/>
    <cellStyle name="20% - Accent1 7 2" xfId="62680" xr:uid="{00000000-0005-0000-0000-0000B9170000}"/>
    <cellStyle name="20% - Accent1 7 2 2" xfId="62681" xr:uid="{00000000-0005-0000-0000-0000BA170000}"/>
    <cellStyle name="20% - Accent1 7 3" xfId="62682" xr:uid="{00000000-0005-0000-0000-0000BB170000}"/>
    <cellStyle name="20% - Accent1 7_Penetration" xfId="62683" xr:uid="{00000000-0005-0000-0000-0000BC170000}"/>
    <cellStyle name="20% - Accent1 8" xfId="62684" xr:uid="{00000000-0005-0000-0000-0000BD170000}"/>
    <cellStyle name="20% - Accent1 8 2" xfId="62685" xr:uid="{00000000-0005-0000-0000-0000BE170000}"/>
    <cellStyle name="20% - Accent1 8 2 2" xfId="62686" xr:uid="{00000000-0005-0000-0000-0000BF170000}"/>
    <cellStyle name="20% - Accent1 8 3" xfId="62687" xr:uid="{00000000-0005-0000-0000-0000C0170000}"/>
    <cellStyle name="20% - Accent1 8_Penetration" xfId="62688" xr:uid="{00000000-0005-0000-0000-0000C1170000}"/>
    <cellStyle name="20% - Accent1 9" xfId="62689" xr:uid="{00000000-0005-0000-0000-0000C2170000}"/>
    <cellStyle name="20% - Accent1 9 2" xfId="62690" xr:uid="{00000000-0005-0000-0000-0000C3170000}"/>
    <cellStyle name="20% - Accent1 9 2 2" xfId="62691" xr:uid="{00000000-0005-0000-0000-0000C4170000}"/>
    <cellStyle name="20% - Accent1 9 3" xfId="62692" xr:uid="{00000000-0005-0000-0000-0000C5170000}"/>
    <cellStyle name="20% - Accent1 9_Penetration" xfId="62693" xr:uid="{00000000-0005-0000-0000-0000C6170000}"/>
    <cellStyle name="20% - Accent2 10" xfId="62694" xr:uid="{00000000-0005-0000-0000-0000C7170000}"/>
    <cellStyle name="20% - Accent2 10 2" xfId="62695" xr:uid="{00000000-0005-0000-0000-0000C8170000}"/>
    <cellStyle name="20% - Accent2 10 2 2" xfId="62696" xr:uid="{00000000-0005-0000-0000-0000C9170000}"/>
    <cellStyle name="20% - Accent2 10 3" xfId="62697" xr:uid="{00000000-0005-0000-0000-0000CA170000}"/>
    <cellStyle name="20% - Accent2 10_Penetration" xfId="62698" xr:uid="{00000000-0005-0000-0000-0000CB170000}"/>
    <cellStyle name="20% - Accent2 11" xfId="62699" xr:uid="{00000000-0005-0000-0000-0000CC170000}"/>
    <cellStyle name="20% - Accent2 11 2" xfId="62700" xr:uid="{00000000-0005-0000-0000-0000CD170000}"/>
    <cellStyle name="20% - Accent2 11 2 2" xfId="62701" xr:uid="{00000000-0005-0000-0000-0000CE170000}"/>
    <cellStyle name="20% - Accent2 11 3" xfId="62702" xr:uid="{00000000-0005-0000-0000-0000CF170000}"/>
    <cellStyle name="20% - Accent2 11_Penetration" xfId="62703" xr:uid="{00000000-0005-0000-0000-0000D0170000}"/>
    <cellStyle name="20% - Accent2 12" xfId="62704" xr:uid="{00000000-0005-0000-0000-0000D1170000}"/>
    <cellStyle name="20% - Accent2 12 2" xfId="62705" xr:uid="{00000000-0005-0000-0000-0000D2170000}"/>
    <cellStyle name="20% - Accent2 12 2 2" xfId="62706" xr:uid="{00000000-0005-0000-0000-0000D3170000}"/>
    <cellStyle name="20% - Accent2 12 3" xfId="62707" xr:uid="{00000000-0005-0000-0000-0000D4170000}"/>
    <cellStyle name="20% - Accent2 12_Penetration" xfId="62708" xr:uid="{00000000-0005-0000-0000-0000D5170000}"/>
    <cellStyle name="20% - Accent2 13" xfId="62709" xr:uid="{00000000-0005-0000-0000-0000D6170000}"/>
    <cellStyle name="20% - Accent2 13 2" xfId="62710" xr:uid="{00000000-0005-0000-0000-0000D7170000}"/>
    <cellStyle name="20% - Accent2 13 2 2" xfId="62711" xr:uid="{00000000-0005-0000-0000-0000D8170000}"/>
    <cellStyle name="20% - Accent2 13 3" xfId="62712" xr:uid="{00000000-0005-0000-0000-0000D9170000}"/>
    <cellStyle name="20% - Accent2 13_Penetration" xfId="62713" xr:uid="{00000000-0005-0000-0000-0000DA170000}"/>
    <cellStyle name="20% - Accent2 14" xfId="62714" xr:uid="{00000000-0005-0000-0000-0000DB170000}"/>
    <cellStyle name="20% - Accent2 14 2" xfId="62715" xr:uid="{00000000-0005-0000-0000-0000DC170000}"/>
    <cellStyle name="20% - Accent2 14 2 2" xfId="62716" xr:uid="{00000000-0005-0000-0000-0000DD170000}"/>
    <cellStyle name="20% - Accent2 14 3" xfId="62717" xr:uid="{00000000-0005-0000-0000-0000DE170000}"/>
    <cellStyle name="20% - Accent2 14_Penetration" xfId="62718" xr:uid="{00000000-0005-0000-0000-0000DF170000}"/>
    <cellStyle name="20% - Accent2 15" xfId="62719" xr:uid="{00000000-0005-0000-0000-0000E0170000}"/>
    <cellStyle name="20% - Accent2 15 2" xfId="62720" xr:uid="{00000000-0005-0000-0000-0000E1170000}"/>
    <cellStyle name="20% - Accent2 15 2 2" xfId="62721" xr:uid="{00000000-0005-0000-0000-0000E2170000}"/>
    <cellStyle name="20% - Accent2 15 3" xfId="62722" xr:uid="{00000000-0005-0000-0000-0000E3170000}"/>
    <cellStyle name="20% - Accent2 15_Penetration" xfId="62723" xr:uid="{00000000-0005-0000-0000-0000E4170000}"/>
    <cellStyle name="20% - Accent2 16" xfId="62724" xr:uid="{00000000-0005-0000-0000-0000E5170000}"/>
    <cellStyle name="20% - Accent2 17" xfId="62725" xr:uid="{00000000-0005-0000-0000-0000E6170000}"/>
    <cellStyle name="20% - Accent2 18" xfId="62726" xr:uid="{00000000-0005-0000-0000-0000E7170000}"/>
    <cellStyle name="20% - Accent2 19" xfId="62727" xr:uid="{00000000-0005-0000-0000-0000E8170000}"/>
    <cellStyle name="20% - Accent2 2" xfId="108" xr:uid="{00000000-0005-0000-0000-0000E9170000}"/>
    <cellStyle name="20% - Accent2 2 10" xfId="62728" xr:uid="{00000000-0005-0000-0000-0000EA170000}"/>
    <cellStyle name="20% - Accent2 2 11" xfId="62729" xr:uid="{00000000-0005-0000-0000-0000EB170000}"/>
    <cellStyle name="20% - Accent2 2 12" xfId="62730" xr:uid="{00000000-0005-0000-0000-0000EC170000}"/>
    <cellStyle name="20% - Accent2 2 13" xfId="62731" xr:uid="{00000000-0005-0000-0000-0000ED170000}"/>
    <cellStyle name="20% - Accent2 2 14" xfId="62732" xr:uid="{00000000-0005-0000-0000-0000EE170000}"/>
    <cellStyle name="20% - Accent2 2 15" xfId="62733" xr:uid="{00000000-0005-0000-0000-0000EF170000}"/>
    <cellStyle name="20% - Accent2 2 16" xfId="62734" xr:uid="{00000000-0005-0000-0000-0000F0170000}"/>
    <cellStyle name="20% - Accent2 2 17" xfId="62735" xr:uid="{00000000-0005-0000-0000-0000F1170000}"/>
    <cellStyle name="20% - Accent2 2 17 2" xfId="62736" xr:uid="{00000000-0005-0000-0000-0000F2170000}"/>
    <cellStyle name="20% - Accent2 2 18" xfId="62737" xr:uid="{00000000-0005-0000-0000-0000F3170000}"/>
    <cellStyle name="20% - Accent2 2 19" xfId="62738" xr:uid="{00000000-0005-0000-0000-0000F4170000}"/>
    <cellStyle name="20% - Accent2 2 2" xfId="62739" xr:uid="{00000000-0005-0000-0000-0000F5170000}"/>
    <cellStyle name="20% - Accent2 2 2 2" xfId="62740" xr:uid="{00000000-0005-0000-0000-0000F6170000}"/>
    <cellStyle name="20% - Accent2 2 2_Penetration" xfId="62741" xr:uid="{00000000-0005-0000-0000-0000F7170000}"/>
    <cellStyle name="20% - Accent2 2 20" xfId="62742" xr:uid="{00000000-0005-0000-0000-0000F8170000}"/>
    <cellStyle name="20% - Accent2 2 21" xfId="62743" xr:uid="{00000000-0005-0000-0000-0000F9170000}"/>
    <cellStyle name="20% - Accent2 2 22" xfId="62744" xr:uid="{00000000-0005-0000-0000-0000FA170000}"/>
    <cellStyle name="20% - Accent2 2 23" xfId="62745" xr:uid="{00000000-0005-0000-0000-0000FB170000}"/>
    <cellStyle name="20% - Accent2 2 3" xfId="62746" xr:uid="{00000000-0005-0000-0000-0000FC170000}"/>
    <cellStyle name="20% - Accent2 2 3 2" xfId="62747" xr:uid="{00000000-0005-0000-0000-0000FD170000}"/>
    <cellStyle name="20% - Accent2 2 4" xfId="62748" xr:uid="{00000000-0005-0000-0000-0000FE170000}"/>
    <cellStyle name="20% - Accent2 2 5" xfId="62749" xr:uid="{00000000-0005-0000-0000-0000FF170000}"/>
    <cellStyle name="20% - Accent2 2 6" xfId="62750" xr:uid="{00000000-0005-0000-0000-000000180000}"/>
    <cellStyle name="20% - Accent2 2 7" xfId="62751" xr:uid="{00000000-0005-0000-0000-000001180000}"/>
    <cellStyle name="20% - Accent2 2 8" xfId="62752" xr:uid="{00000000-0005-0000-0000-000002180000}"/>
    <cellStyle name="20% - Accent2 2 9" xfId="62753" xr:uid="{00000000-0005-0000-0000-000003180000}"/>
    <cellStyle name="20% - Accent2 3" xfId="62754" xr:uid="{00000000-0005-0000-0000-000004180000}"/>
    <cellStyle name="20% - Accent2 3 2" xfId="62755" xr:uid="{00000000-0005-0000-0000-000005180000}"/>
    <cellStyle name="20% - Accent2 3 2 2" xfId="62756" xr:uid="{00000000-0005-0000-0000-000006180000}"/>
    <cellStyle name="20% - Accent2 3 2 3" xfId="62757" xr:uid="{00000000-0005-0000-0000-000007180000}"/>
    <cellStyle name="20% - Accent2 3 2_Penetration" xfId="62758" xr:uid="{00000000-0005-0000-0000-000008180000}"/>
    <cellStyle name="20% - Accent2 3 3" xfId="62759" xr:uid="{00000000-0005-0000-0000-000009180000}"/>
    <cellStyle name="20% - Accent2 3 4" xfId="62760" xr:uid="{00000000-0005-0000-0000-00000A180000}"/>
    <cellStyle name="20% - Accent2 3 5" xfId="62761" xr:uid="{00000000-0005-0000-0000-00000B180000}"/>
    <cellStyle name="20% - Accent2 3 6" xfId="62762" xr:uid="{00000000-0005-0000-0000-00000C180000}"/>
    <cellStyle name="20% - Accent2 4" xfId="62763" xr:uid="{00000000-0005-0000-0000-00000D180000}"/>
    <cellStyle name="20% - Accent2 4 2" xfId="62764" xr:uid="{00000000-0005-0000-0000-00000E180000}"/>
    <cellStyle name="20% - Accent2 4 2 2" xfId="62765" xr:uid="{00000000-0005-0000-0000-00000F180000}"/>
    <cellStyle name="20% - Accent2 4 2 3" xfId="62766" xr:uid="{00000000-0005-0000-0000-000010180000}"/>
    <cellStyle name="20% - Accent2 4 2_Penetration" xfId="62767" xr:uid="{00000000-0005-0000-0000-000011180000}"/>
    <cellStyle name="20% - Accent2 4 3" xfId="62768" xr:uid="{00000000-0005-0000-0000-000012180000}"/>
    <cellStyle name="20% - Accent2 4 4" xfId="62769" xr:uid="{00000000-0005-0000-0000-000013180000}"/>
    <cellStyle name="20% - Accent2 4 5" xfId="62770" xr:uid="{00000000-0005-0000-0000-000014180000}"/>
    <cellStyle name="20% - Accent2 4 6" xfId="62771" xr:uid="{00000000-0005-0000-0000-000015180000}"/>
    <cellStyle name="20% - Accent2 5" xfId="62772" xr:uid="{00000000-0005-0000-0000-000016180000}"/>
    <cellStyle name="20% - Accent2 5 2" xfId="62773" xr:uid="{00000000-0005-0000-0000-000017180000}"/>
    <cellStyle name="20% - Accent2 5 2 2" xfId="62774" xr:uid="{00000000-0005-0000-0000-000018180000}"/>
    <cellStyle name="20% - Accent2 5 2 3" xfId="62775" xr:uid="{00000000-0005-0000-0000-000019180000}"/>
    <cellStyle name="20% - Accent2 5 2_Penetration" xfId="62776" xr:uid="{00000000-0005-0000-0000-00001A180000}"/>
    <cellStyle name="20% - Accent2 5 3" xfId="62777" xr:uid="{00000000-0005-0000-0000-00001B180000}"/>
    <cellStyle name="20% - Accent2 5 4" xfId="62778" xr:uid="{00000000-0005-0000-0000-00001C180000}"/>
    <cellStyle name="20% - Accent2 5 5" xfId="62779" xr:uid="{00000000-0005-0000-0000-00001D180000}"/>
    <cellStyle name="20% - Accent2 5 6" xfId="62780" xr:uid="{00000000-0005-0000-0000-00001E180000}"/>
    <cellStyle name="20% - Accent2 6" xfId="62781" xr:uid="{00000000-0005-0000-0000-00001F180000}"/>
    <cellStyle name="20% - Accent2 6 2" xfId="62782" xr:uid="{00000000-0005-0000-0000-000020180000}"/>
    <cellStyle name="20% - Accent2 6 2 2" xfId="62783" xr:uid="{00000000-0005-0000-0000-000021180000}"/>
    <cellStyle name="20% - Accent2 6 3" xfId="62784" xr:uid="{00000000-0005-0000-0000-000022180000}"/>
    <cellStyle name="20% - Accent2 6_Penetration" xfId="62785" xr:uid="{00000000-0005-0000-0000-000023180000}"/>
    <cellStyle name="20% - Accent2 7" xfId="62786" xr:uid="{00000000-0005-0000-0000-000024180000}"/>
    <cellStyle name="20% - Accent2 7 2" xfId="62787" xr:uid="{00000000-0005-0000-0000-000025180000}"/>
    <cellStyle name="20% - Accent2 7 2 2" xfId="62788" xr:uid="{00000000-0005-0000-0000-000026180000}"/>
    <cellStyle name="20% - Accent2 7 3" xfId="62789" xr:uid="{00000000-0005-0000-0000-000027180000}"/>
    <cellStyle name="20% - Accent2 7_Penetration" xfId="62790" xr:uid="{00000000-0005-0000-0000-000028180000}"/>
    <cellStyle name="20% - Accent2 8" xfId="62791" xr:uid="{00000000-0005-0000-0000-000029180000}"/>
    <cellStyle name="20% - Accent2 8 2" xfId="62792" xr:uid="{00000000-0005-0000-0000-00002A180000}"/>
    <cellStyle name="20% - Accent2 8 2 2" xfId="62793" xr:uid="{00000000-0005-0000-0000-00002B180000}"/>
    <cellStyle name="20% - Accent2 8 3" xfId="62794" xr:uid="{00000000-0005-0000-0000-00002C180000}"/>
    <cellStyle name="20% - Accent2 8_Penetration" xfId="62795" xr:uid="{00000000-0005-0000-0000-00002D180000}"/>
    <cellStyle name="20% - Accent2 9" xfId="62796" xr:uid="{00000000-0005-0000-0000-00002E180000}"/>
    <cellStyle name="20% - Accent2 9 2" xfId="62797" xr:uid="{00000000-0005-0000-0000-00002F180000}"/>
    <cellStyle name="20% - Accent2 9 2 2" xfId="62798" xr:uid="{00000000-0005-0000-0000-000030180000}"/>
    <cellStyle name="20% - Accent2 9 3" xfId="62799" xr:uid="{00000000-0005-0000-0000-000031180000}"/>
    <cellStyle name="20% - Accent2 9_Penetration" xfId="62800" xr:uid="{00000000-0005-0000-0000-000032180000}"/>
    <cellStyle name="20% - Accent3 10" xfId="62801" xr:uid="{00000000-0005-0000-0000-000033180000}"/>
    <cellStyle name="20% - Accent3 10 2" xfId="62802" xr:uid="{00000000-0005-0000-0000-000034180000}"/>
    <cellStyle name="20% - Accent3 10 2 2" xfId="62803" xr:uid="{00000000-0005-0000-0000-000035180000}"/>
    <cellStyle name="20% - Accent3 10 3" xfId="62804" xr:uid="{00000000-0005-0000-0000-000036180000}"/>
    <cellStyle name="20% - Accent3 10_Penetration" xfId="62805" xr:uid="{00000000-0005-0000-0000-000037180000}"/>
    <cellStyle name="20% - Accent3 11" xfId="62806" xr:uid="{00000000-0005-0000-0000-000038180000}"/>
    <cellStyle name="20% - Accent3 11 2" xfId="62807" xr:uid="{00000000-0005-0000-0000-000039180000}"/>
    <cellStyle name="20% - Accent3 11 2 2" xfId="62808" xr:uid="{00000000-0005-0000-0000-00003A180000}"/>
    <cellStyle name="20% - Accent3 11 3" xfId="62809" xr:uid="{00000000-0005-0000-0000-00003B180000}"/>
    <cellStyle name="20% - Accent3 11_Penetration" xfId="62810" xr:uid="{00000000-0005-0000-0000-00003C180000}"/>
    <cellStyle name="20% - Accent3 12" xfId="62811" xr:uid="{00000000-0005-0000-0000-00003D180000}"/>
    <cellStyle name="20% - Accent3 12 2" xfId="62812" xr:uid="{00000000-0005-0000-0000-00003E180000}"/>
    <cellStyle name="20% - Accent3 12 2 2" xfId="62813" xr:uid="{00000000-0005-0000-0000-00003F180000}"/>
    <cellStyle name="20% - Accent3 12 3" xfId="62814" xr:uid="{00000000-0005-0000-0000-000040180000}"/>
    <cellStyle name="20% - Accent3 12_Penetration" xfId="62815" xr:uid="{00000000-0005-0000-0000-000041180000}"/>
    <cellStyle name="20% - Accent3 13" xfId="62816" xr:uid="{00000000-0005-0000-0000-000042180000}"/>
    <cellStyle name="20% - Accent3 13 2" xfId="62817" xr:uid="{00000000-0005-0000-0000-000043180000}"/>
    <cellStyle name="20% - Accent3 13 2 2" xfId="62818" xr:uid="{00000000-0005-0000-0000-000044180000}"/>
    <cellStyle name="20% - Accent3 13 3" xfId="62819" xr:uid="{00000000-0005-0000-0000-000045180000}"/>
    <cellStyle name="20% - Accent3 13_Penetration" xfId="62820" xr:uid="{00000000-0005-0000-0000-000046180000}"/>
    <cellStyle name="20% - Accent3 14" xfId="62821" xr:uid="{00000000-0005-0000-0000-000047180000}"/>
    <cellStyle name="20% - Accent3 14 2" xfId="62822" xr:uid="{00000000-0005-0000-0000-000048180000}"/>
    <cellStyle name="20% - Accent3 14 2 2" xfId="62823" xr:uid="{00000000-0005-0000-0000-000049180000}"/>
    <cellStyle name="20% - Accent3 14 3" xfId="62824" xr:uid="{00000000-0005-0000-0000-00004A180000}"/>
    <cellStyle name="20% - Accent3 14_Penetration" xfId="62825" xr:uid="{00000000-0005-0000-0000-00004B180000}"/>
    <cellStyle name="20% - Accent3 15" xfId="62826" xr:uid="{00000000-0005-0000-0000-00004C180000}"/>
    <cellStyle name="20% - Accent3 15 2" xfId="62827" xr:uid="{00000000-0005-0000-0000-00004D180000}"/>
    <cellStyle name="20% - Accent3 15 2 2" xfId="62828" xr:uid="{00000000-0005-0000-0000-00004E180000}"/>
    <cellStyle name="20% - Accent3 15 3" xfId="62829" xr:uid="{00000000-0005-0000-0000-00004F180000}"/>
    <cellStyle name="20% - Accent3 15_Penetration" xfId="62830" xr:uid="{00000000-0005-0000-0000-000050180000}"/>
    <cellStyle name="20% - Accent3 16" xfId="62831" xr:uid="{00000000-0005-0000-0000-000051180000}"/>
    <cellStyle name="20% - Accent3 17" xfId="62832" xr:uid="{00000000-0005-0000-0000-000052180000}"/>
    <cellStyle name="20% - Accent3 18" xfId="62833" xr:uid="{00000000-0005-0000-0000-000053180000}"/>
    <cellStyle name="20% - Accent3 19" xfId="62834" xr:uid="{00000000-0005-0000-0000-000054180000}"/>
    <cellStyle name="20% - Accent3 2" xfId="109" xr:uid="{00000000-0005-0000-0000-000055180000}"/>
    <cellStyle name="20% - Accent3 2 10" xfId="62835" xr:uid="{00000000-0005-0000-0000-000056180000}"/>
    <cellStyle name="20% - Accent3 2 11" xfId="62836" xr:uid="{00000000-0005-0000-0000-000057180000}"/>
    <cellStyle name="20% - Accent3 2 12" xfId="62837" xr:uid="{00000000-0005-0000-0000-000058180000}"/>
    <cellStyle name="20% - Accent3 2 13" xfId="62838" xr:uid="{00000000-0005-0000-0000-000059180000}"/>
    <cellStyle name="20% - Accent3 2 14" xfId="62839" xr:uid="{00000000-0005-0000-0000-00005A180000}"/>
    <cellStyle name="20% - Accent3 2 15" xfId="62840" xr:uid="{00000000-0005-0000-0000-00005B180000}"/>
    <cellStyle name="20% - Accent3 2 16" xfId="62841" xr:uid="{00000000-0005-0000-0000-00005C180000}"/>
    <cellStyle name="20% - Accent3 2 17" xfId="62842" xr:uid="{00000000-0005-0000-0000-00005D180000}"/>
    <cellStyle name="20% - Accent3 2 17 2" xfId="62843" xr:uid="{00000000-0005-0000-0000-00005E180000}"/>
    <cellStyle name="20% - Accent3 2 18" xfId="62844" xr:uid="{00000000-0005-0000-0000-00005F180000}"/>
    <cellStyle name="20% - Accent3 2 19" xfId="62845" xr:uid="{00000000-0005-0000-0000-000060180000}"/>
    <cellStyle name="20% - Accent3 2 2" xfId="62846" xr:uid="{00000000-0005-0000-0000-000061180000}"/>
    <cellStyle name="20% - Accent3 2 2 2" xfId="62847" xr:uid="{00000000-0005-0000-0000-000062180000}"/>
    <cellStyle name="20% - Accent3 2 2_Penetration" xfId="62848" xr:uid="{00000000-0005-0000-0000-000063180000}"/>
    <cellStyle name="20% - Accent3 2 20" xfId="62849" xr:uid="{00000000-0005-0000-0000-000064180000}"/>
    <cellStyle name="20% - Accent3 2 21" xfId="62850" xr:uid="{00000000-0005-0000-0000-000065180000}"/>
    <cellStyle name="20% - Accent3 2 22" xfId="62851" xr:uid="{00000000-0005-0000-0000-000066180000}"/>
    <cellStyle name="20% - Accent3 2 23" xfId="62852" xr:uid="{00000000-0005-0000-0000-000067180000}"/>
    <cellStyle name="20% - Accent3 2 3" xfId="62853" xr:uid="{00000000-0005-0000-0000-000068180000}"/>
    <cellStyle name="20% - Accent3 2 3 2" xfId="62854" xr:uid="{00000000-0005-0000-0000-000069180000}"/>
    <cellStyle name="20% - Accent3 2 4" xfId="62855" xr:uid="{00000000-0005-0000-0000-00006A180000}"/>
    <cellStyle name="20% - Accent3 2 5" xfId="62856" xr:uid="{00000000-0005-0000-0000-00006B180000}"/>
    <cellStyle name="20% - Accent3 2 6" xfId="62857" xr:uid="{00000000-0005-0000-0000-00006C180000}"/>
    <cellStyle name="20% - Accent3 2 7" xfId="62858" xr:uid="{00000000-0005-0000-0000-00006D180000}"/>
    <cellStyle name="20% - Accent3 2 8" xfId="62859" xr:uid="{00000000-0005-0000-0000-00006E180000}"/>
    <cellStyle name="20% - Accent3 2 9" xfId="62860" xr:uid="{00000000-0005-0000-0000-00006F180000}"/>
    <cellStyle name="20% - Accent3 3" xfId="62861" xr:uid="{00000000-0005-0000-0000-000070180000}"/>
    <cellStyle name="20% - Accent3 3 2" xfId="62862" xr:uid="{00000000-0005-0000-0000-000071180000}"/>
    <cellStyle name="20% - Accent3 3 2 2" xfId="62863" xr:uid="{00000000-0005-0000-0000-000072180000}"/>
    <cellStyle name="20% - Accent3 3 2 3" xfId="62864" xr:uid="{00000000-0005-0000-0000-000073180000}"/>
    <cellStyle name="20% - Accent3 3 2_Penetration" xfId="62865" xr:uid="{00000000-0005-0000-0000-000074180000}"/>
    <cellStyle name="20% - Accent3 3 3" xfId="62866" xr:uid="{00000000-0005-0000-0000-000075180000}"/>
    <cellStyle name="20% - Accent3 3 4" xfId="62867" xr:uid="{00000000-0005-0000-0000-000076180000}"/>
    <cellStyle name="20% - Accent3 3 5" xfId="62868" xr:uid="{00000000-0005-0000-0000-000077180000}"/>
    <cellStyle name="20% - Accent3 3 6" xfId="62869" xr:uid="{00000000-0005-0000-0000-000078180000}"/>
    <cellStyle name="20% - Accent3 4" xfId="62870" xr:uid="{00000000-0005-0000-0000-000079180000}"/>
    <cellStyle name="20% - Accent3 4 2" xfId="62871" xr:uid="{00000000-0005-0000-0000-00007A180000}"/>
    <cellStyle name="20% - Accent3 4 2 2" xfId="62872" xr:uid="{00000000-0005-0000-0000-00007B180000}"/>
    <cellStyle name="20% - Accent3 4 2 3" xfId="62873" xr:uid="{00000000-0005-0000-0000-00007C180000}"/>
    <cellStyle name="20% - Accent3 4 2_Penetration" xfId="62874" xr:uid="{00000000-0005-0000-0000-00007D180000}"/>
    <cellStyle name="20% - Accent3 4 3" xfId="62875" xr:uid="{00000000-0005-0000-0000-00007E180000}"/>
    <cellStyle name="20% - Accent3 4 4" xfId="62876" xr:uid="{00000000-0005-0000-0000-00007F180000}"/>
    <cellStyle name="20% - Accent3 4 5" xfId="62877" xr:uid="{00000000-0005-0000-0000-000080180000}"/>
    <cellStyle name="20% - Accent3 4 6" xfId="62878" xr:uid="{00000000-0005-0000-0000-000081180000}"/>
    <cellStyle name="20% - Accent3 5" xfId="62879" xr:uid="{00000000-0005-0000-0000-000082180000}"/>
    <cellStyle name="20% - Accent3 5 2" xfId="62880" xr:uid="{00000000-0005-0000-0000-000083180000}"/>
    <cellStyle name="20% - Accent3 5 2 2" xfId="62881" xr:uid="{00000000-0005-0000-0000-000084180000}"/>
    <cellStyle name="20% - Accent3 5 2 3" xfId="62882" xr:uid="{00000000-0005-0000-0000-000085180000}"/>
    <cellStyle name="20% - Accent3 5 2_Penetration" xfId="62883" xr:uid="{00000000-0005-0000-0000-000086180000}"/>
    <cellStyle name="20% - Accent3 5 3" xfId="62884" xr:uid="{00000000-0005-0000-0000-000087180000}"/>
    <cellStyle name="20% - Accent3 5 4" xfId="62885" xr:uid="{00000000-0005-0000-0000-000088180000}"/>
    <cellStyle name="20% - Accent3 5 5" xfId="62886" xr:uid="{00000000-0005-0000-0000-000089180000}"/>
    <cellStyle name="20% - Accent3 5 6" xfId="62887" xr:uid="{00000000-0005-0000-0000-00008A180000}"/>
    <cellStyle name="20% - Accent3 6" xfId="62888" xr:uid="{00000000-0005-0000-0000-00008B180000}"/>
    <cellStyle name="20% - Accent3 6 2" xfId="62889" xr:uid="{00000000-0005-0000-0000-00008C180000}"/>
    <cellStyle name="20% - Accent3 6 2 2" xfId="62890" xr:uid="{00000000-0005-0000-0000-00008D180000}"/>
    <cellStyle name="20% - Accent3 6 3" xfId="62891" xr:uid="{00000000-0005-0000-0000-00008E180000}"/>
    <cellStyle name="20% - Accent3 6_Penetration" xfId="62892" xr:uid="{00000000-0005-0000-0000-00008F180000}"/>
    <cellStyle name="20% - Accent3 7" xfId="62893" xr:uid="{00000000-0005-0000-0000-000090180000}"/>
    <cellStyle name="20% - Accent3 7 2" xfId="62894" xr:uid="{00000000-0005-0000-0000-000091180000}"/>
    <cellStyle name="20% - Accent3 7 2 2" xfId="62895" xr:uid="{00000000-0005-0000-0000-000092180000}"/>
    <cellStyle name="20% - Accent3 7 3" xfId="62896" xr:uid="{00000000-0005-0000-0000-000093180000}"/>
    <cellStyle name="20% - Accent3 7_Penetration" xfId="62897" xr:uid="{00000000-0005-0000-0000-000094180000}"/>
    <cellStyle name="20% - Accent3 8" xfId="62898" xr:uid="{00000000-0005-0000-0000-000095180000}"/>
    <cellStyle name="20% - Accent3 8 2" xfId="62899" xr:uid="{00000000-0005-0000-0000-000096180000}"/>
    <cellStyle name="20% - Accent3 8 2 2" xfId="62900" xr:uid="{00000000-0005-0000-0000-000097180000}"/>
    <cellStyle name="20% - Accent3 8 3" xfId="62901" xr:uid="{00000000-0005-0000-0000-000098180000}"/>
    <cellStyle name="20% - Accent3 8_Penetration" xfId="62902" xr:uid="{00000000-0005-0000-0000-000099180000}"/>
    <cellStyle name="20% - Accent3 9" xfId="62903" xr:uid="{00000000-0005-0000-0000-00009A180000}"/>
    <cellStyle name="20% - Accent3 9 2" xfId="62904" xr:uid="{00000000-0005-0000-0000-00009B180000}"/>
    <cellStyle name="20% - Accent3 9 2 2" xfId="62905" xr:uid="{00000000-0005-0000-0000-00009C180000}"/>
    <cellStyle name="20% - Accent3 9 3" xfId="62906" xr:uid="{00000000-0005-0000-0000-00009D180000}"/>
    <cellStyle name="20% - Accent3 9_Penetration" xfId="62907" xr:uid="{00000000-0005-0000-0000-00009E180000}"/>
    <cellStyle name="20% - Accent4 10" xfId="62908" xr:uid="{00000000-0005-0000-0000-00009F180000}"/>
    <cellStyle name="20% - Accent4 10 2" xfId="62909" xr:uid="{00000000-0005-0000-0000-0000A0180000}"/>
    <cellStyle name="20% - Accent4 10 2 2" xfId="62910" xr:uid="{00000000-0005-0000-0000-0000A1180000}"/>
    <cellStyle name="20% - Accent4 10 3" xfId="62911" xr:uid="{00000000-0005-0000-0000-0000A2180000}"/>
    <cellStyle name="20% - Accent4 10_Penetration" xfId="62912" xr:uid="{00000000-0005-0000-0000-0000A3180000}"/>
    <cellStyle name="20% - Accent4 11" xfId="62913" xr:uid="{00000000-0005-0000-0000-0000A4180000}"/>
    <cellStyle name="20% - Accent4 11 2" xfId="62914" xr:uid="{00000000-0005-0000-0000-0000A5180000}"/>
    <cellStyle name="20% - Accent4 11 2 2" xfId="62915" xr:uid="{00000000-0005-0000-0000-0000A6180000}"/>
    <cellStyle name="20% - Accent4 11 3" xfId="62916" xr:uid="{00000000-0005-0000-0000-0000A7180000}"/>
    <cellStyle name="20% - Accent4 11_Penetration" xfId="62917" xr:uid="{00000000-0005-0000-0000-0000A8180000}"/>
    <cellStyle name="20% - Accent4 12" xfId="62918" xr:uid="{00000000-0005-0000-0000-0000A9180000}"/>
    <cellStyle name="20% - Accent4 12 2" xfId="62919" xr:uid="{00000000-0005-0000-0000-0000AA180000}"/>
    <cellStyle name="20% - Accent4 12 2 2" xfId="62920" xr:uid="{00000000-0005-0000-0000-0000AB180000}"/>
    <cellStyle name="20% - Accent4 12 3" xfId="62921" xr:uid="{00000000-0005-0000-0000-0000AC180000}"/>
    <cellStyle name="20% - Accent4 12_Penetration" xfId="62922" xr:uid="{00000000-0005-0000-0000-0000AD180000}"/>
    <cellStyle name="20% - Accent4 13" xfId="62923" xr:uid="{00000000-0005-0000-0000-0000AE180000}"/>
    <cellStyle name="20% - Accent4 13 2" xfId="62924" xr:uid="{00000000-0005-0000-0000-0000AF180000}"/>
    <cellStyle name="20% - Accent4 13 2 2" xfId="62925" xr:uid="{00000000-0005-0000-0000-0000B0180000}"/>
    <cellStyle name="20% - Accent4 13 3" xfId="62926" xr:uid="{00000000-0005-0000-0000-0000B1180000}"/>
    <cellStyle name="20% - Accent4 13_Penetration" xfId="62927" xr:uid="{00000000-0005-0000-0000-0000B2180000}"/>
    <cellStyle name="20% - Accent4 14" xfId="62928" xr:uid="{00000000-0005-0000-0000-0000B3180000}"/>
    <cellStyle name="20% - Accent4 14 2" xfId="62929" xr:uid="{00000000-0005-0000-0000-0000B4180000}"/>
    <cellStyle name="20% - Accent4 14 2 2" xfId="62930" xr:uid="{00000000-0005-0000-0000-0000B5180000}"/>
    <cellStyle name="20% - Accent4 14 3" xfId="62931" xr:uid="{00000000-0005-0000-0000-0000B6180000}"/>
    <cellStyle name="20% - Accent4 14_Penetration" xfId="62932" xr:uid="{00000000-0005-0000-0000-0000B7180000}"/>
    <cellStyle name="20% - Accent4 15" xfId="62933" xr:uid="{00000000-0005-0000-0000-0000B8180000}"/>
    <cellStyle name="20% - Accent4 15 2" xfId="62934" xr:uid="{00000000-0005-0000-0000-0000B9180000}"/>
    <cellStyle name="20% - Accent4 15 2 2" xfId="62935" xr:uid="{00000000-0005-0000-0000-0000BA180000}"/>
    <cellStyle name="20% - Accent4 15 3" xfId="62936" xr:uid="{00000000-0005-0000-0000-0000BB180000}"/>
    <cellStyle name="20% - Accent4 15_Penetration" xfId="62937" xr:uid="{00000000-0005-0000-0000-0000BC180000}"/>
    <cellStyle name="20% - Accent4 16" xfId="62938" xr:uid="{00000000-0005-0000-0000-0000BD180000}"/>
    <cellStyle name="20% - Accent4 17" xfId="62939" xr:uid="{00000000-0005-0000-0000-0000BE180000}"/>
    <cellStyle name="20% - Accent4 18" xfId="62940" xr:uid="{00000000-0005-0000-0000-0000BF180000}"/>
    <cellStyle name="20% - Accent4 19" xfId="62941" xr:uid="{00000000-0005-0000-0000-0000C0180000}"/>
    <cellStyle name="20% - Accent4 2" xfId="110" xr:uid="{00000000-0005-0000-0000-0000C1180000}"/>
    <cellStyle name="20% - Accent4 2 10" xfId="62942" xr:uid="{00000000-0005-0000-0000-0000C2180000}"/>
    <cellStyle name="20% - Accent4 2 11" xfId="62943" xr:uid="{00000000-0005-0000-0000-0000C3180000}"/>
    <cellStyle name="20% - Accent4 2 12" xfId="62944" xr:uid="{00000000-0005-0000-0000-0000C4180000}"/>
    <cellStyle name="20% - Accent4 2 13" xfId="62945" xr:uid="{00000000-0005-0000-0000-0000C5180000}"/>
    <cellStyle name="20% - Accent4 2 14" xfId="62946" xr:uid="{00000000-0005-0000-0000-0000C6180000}"/>
    <cellStyle name="20% - Accent4 2 15" xfId="62947" xr:uid="{00000000-0005-0000-0000-0000C7180000}"/>
    <cellStyle name="20% - Accent4 2 16" xfId="62948" xr:uid="{00000000-0005-0000-0000-0000C8180000}"/>
    <cellStyle name="20% - Accent4 2 17" xfId="62949" xr:uid="{00000000-0005-0000-0000-0000C9180000}"/>
    <cellStyle name="20% - Accent4 2 17 2" xfId="62950" xr:uid="{00000000-0005-0000-0000-0000CA180000}"/>
    <cellStyle name="20% - Accent4 2 18" xfId="62951" xr:uid="{00000000-0005-0000-0000-0000CB180000}"/>
    <cellStyle name="20% - Accent4 2 19" xfId="62952" xr:uid="{00000000-0005-0000-0000-0000CC180000}"/>
    <cellStyle name="20% - Accent4 2 2" xfId="62953" xr:uid="{00000000-0005-0000-0000-0000CD180000}"/>
    <cellStyle name="20% - Accent4 2 2 2" xfId="62954" xr:uid="{00000000-0005-0000-0000-0000CE180000}"/>
    <cellStyle name="20% - Accent4 2 2_Penetration" xfId="62955" xr:uid="{00000000-0005-0000-0000-0000CF180000}"/>
    <cellStyle name="20% - Accent4 2 20" xfId="62956" xr:uid="{00000000-0005-0000-0000-0000D0180000}"/>
    <cellStyle name="20% - Accent4 2 21" xfId="62957" xr:uid="{00000000-0005-0000-0000-0000D1180000}"/>
    <cellStyle name="20% - Accent4 2 22" xfId="62958" xr:uid="{00000000-0005-0000-0000-0000D2180000}"/>
    <cellStyle name="20% - Accent4 2 23" xfId="62959" xr:uid="{00000000-0005-0000-0000-0000D3180000}"/>
    <cellStyle name="20% - Accent4 2 3" xfId="62960" xr:uid="{00000000-0005-0000-0000-0000D4180000}"/>
    <cellStyle name="20% - Accent4 2 3 2" xfId="62961" xr:uid="{00000000-0005-0000-0000-0000D5180000}"/>
    <cellStyle name="20% - Accent4 2 4" xfId="62962" xr:uid="{00000000-0005-0000-0000-0000D6180000}"/>
    <cellStyle name="20% - Accent4 2 5" xfId="62963" xr:uid="{00000000-0005-0000-0000-0000D7180000}"/>
    <cellStyle name="20% - Accent4 2 6" xfId="62964" xr:uid="{00000000-0005-0000-0000-0000D8180000}"/>
    <cellStyle name="20% - Accent4 2 7" xfId="62965" xr:uid="{00000000-0005-0000-0000-0000D9180000}"/>
    <cellStyle name="20% - Accent4 2 8" xfId="62966" xr:uid="{00000000-0005-0000-0000-0000DA180000}"/>
    <cellStyle name="20% - Accent4 2 9" xfId="62967" xr:uid="{00000000-0005-0000-0000-0000DB180000}"/>
    <cellStyle name="20% - Accent4 3" xfId="62968" xr:uid="{00000000-0005-0000-0000-0000DC180000}"/>
    <cellStyle name="20% - Accent4 3 2" xfId="62969" xr:uid="{00000000-0005-0000-0000-0000DD180000}"/>
    <cellStyle name="20% - Accent4 3 2 2" xfId="62970" xr:uid="{00000000-0005-0000-0000-0000DE180000}"/>
    <cellStyle name="20% - Accent4 3 2 3" xfId="62971" xr:uid="{00000000-0005-0000-0000-0000DF180000}"/>
    <cellStyle name="20% - Accent4 3 2_Penetration" xfId="62972" xr:uid="{00000000-0005-0000-0000-0000E0180000}"/>
    <cellStyle name="20% - Accent4 3 3" xfId="62973" xr:uid="{00000000-0005-0000-0000-0000E1180000}"/>
    <cellStyle name="20% - Accent4 3 4" xfId="62974" xr:uid="{00000000-0005-0000-0000-0000E2180000}"/>
    <cellStyle name="20% - Accent4 3 5" xfId="62975" xr:uid="{00000000-0005-0000-0000-0000E3180000}"/>
    <cellStyle name="20% - Accent4 3 6" xfId="62976" xr:uid="{00000000-0005-0000-0000-0000E4180000}"/>
    <cellStyle name="20% - Accent4 4" xfId="62977" xr:uid="{00000000-0005-0000-0000-0000E5180000}"/>
    <cellStyle name="20% - Accent4 4 2" xfId="62978" xr:uid="{00000000-0005-0000-0000-0000E6180000}"/>
    <cellStyle name="20% - Accent4 4 2 2" xfId="62979" xr:uid="{00000000-0005-0000-0000-0000E7180000}"/>
    <cellStyle name="20% - Accent4 4 2 3" xfId="62980" xr:uid="{00000000-0005-0000-0000-0000E8180000}"/>
    <cellStyle name="20% - Accent4 4 2_Penetration" xfId="62981" xr:uid="{00000000-0005-0000-0000-0000E9180000}"/>
    <cellStyle name="20% - Accent4 4 3" xfId="62982" xr:uid="{00000000-0005-0000-0000-0000EA180000}"/>
    <cellStyle name="20% - Accent4 4 4" xfId="62983" xr:uid="{00000000-0005-0000-0000-0000EB180000}"/>
    <cellStyle name="20% - Accent4 4 5" xfId="62984" xr:uid="{00000000-0005-0000-0000-0000EC180000}"/>
    <cellStyle name="20% - Accent4 4 6" xfId="62985" xr:uid="{00000000-0005-0000-0000-0000ED180000}"/>
    <cellStyle name="20% - Accent4 5" xfId="62986" xr:uid="{00000000-0005-0000-0000-0000EE180000}"/>
    <cellStyle name="20% - Accent4 5 2" xfId="62987" xr:uid="{00000000-0005-0000-0000-0000EF180000}"/>
    <cellStyle name="20% - Accent4 5 2 2" xfId="62988" xr:uid="{00000000-0005-0000-0000-0000F0180000}"/>
    <cellStyle name="20% - Accent4 5 2 3" xfId="62989" xr:uid="{00000000-0005-0000-0000-0000F1180000}"/>
    <cellStyle name="20% - Accent4 5 2_Penetration" xfId="62990" xr:uid="{00000000-0005-0000-0000-0000F2180000}"/>
    <cellStyle name="20% - Accent4 5 3" xfId="62991" xr:uid="{00000000-0005-0000-0000-0000F3180000}"/>
    <cellStyle name="20% - Accent4 5 4" xfId="62992" xr:uid="{00000000-0005-0000-0000-0000F4180000}"/>
    <cellStyle name="20% - Accent4 5 5" xfId="62993" xr:uid="{00000000-0005-0000-0000-0000F5180000}"/>
    <cellStyle name="20% - Accent4 5 6" xfId="62994" xr:uid="{00000000-0005-0000-0000-0000F6180000}"/>
    <cellStyle name="20% - Accent4 6" xfId="62995" xr:uid="{00000000-0005-0000-0000-0000F7180000}"/>
    <cellStyle name="20% - Accent4 6 2" xfId="62996" xr:uid="{00000000-0005-0000-0000-0000F8180000}"/>
    <cellStyle name="20% - Accent4 6 2 2" xfId="62997" xr:uid="{00000000-0005-0000-0000-0000F9180000}"/>
    <cellStyle name="20% - Accent4 6 3" xfId="62998" xr:uid="{00000000-0005-0000-0000-0000FA180000}"/>
    <cellStyle name="20% - Accent4 6_Penetration" xfId="62999" xr:uid="{00000000-0005-0000-0000-0000FB180000}"/>
    <cellStyle name="20% - Accent4 7" xfId="63000" xr:uid="{00000000-0005-0000-0000-0000FC180000}"/>
    <cellStyle name="20% - Accent4 7 2" xfId="63001" xr:uid="{00000000-0005-0000-0000-0000FD180000}"/>
    <cellStyle name="20% - Accent4 7 2 2" xfId="63002" xr:uid="{00000000-0005-0000-0000-0000FE180000}"/>
    <cellStyle name="20% - Accent4 7 3" xfId="63003" xr:uid="{00000000-0005-0000-0000-0000FF180000}"/>
    <cellStyle name="20% - Accent4 7_Penetration" xfId="63004" xr:uid="{00000000-0005-0000-0000-000000190000}"/>
    <cellStyle name="20% - Accent4 8" xfId="63005" xr:uid="{00000000-0005-0000-0000-000001190000}"/>
    <cellStyle name="20% - Accent4 8 2" xfId="63006" xr:uid="{00000000-0005-0000-0000-000002190000}"/>
    <cellStyle name="20% - Accent4 8 2 2" xfId="63007" xr:uid="{00000000-0005-0000-0000-000003190000}"/>
    <cellStyle name="20% - Accent4 8 3" xfId="63008" xr:uid="{00000000-0005-0000-0000-000004190000}"/>
    <cellStyle name="20% - Accent4 8_Penetration" xfId="63009" xr:uid="{00000000-0005-0000-0000-000005190000}"/>
    <cellStyle name="20% - Accent4 9" xfId="63010" xr:uid="{00000000-0005-0000-0000-000006190000}"/>
    <cellStyle name="20% - Accent4 9 2" xfId="63011" xr:uid="{00000000-0005-0000-0000-000007190000}"/>
    <cellStyle name="20% - Accent4 9 2 2" xfId="63012" xr:uid="{00000000-0005-0000-0000-000008190000}"/>
    <cellStyle name="20% - Accent4 9 3" xfId="63013" xr:uid="{00000000-0005-0000-0000-000009190000}"/>
    <cellStyle name="20% - Accent4 9_Penetration" xfId="63014" xr:uid="{00000000-0005-0000-0000-00000A190000}"/>
    <cellStyle name="20% - Accent5 10" xfId="63015" xr:uid="{00000000-0005-0000-0000-00000B190000}"/>
    <cellStyle name="20% - Accent5 10 2" xfId="63016" xr:uid="{00000000-0005-0000-0000-00000C190000}"/>
    <cellStyle name="20% - Accent5 10 2 2" xfId="63017" xr:uid="{00000000-0005-0000-0000-00000D190000}"/>
    <cellStyle name="20% - Accent5 10 3" xfId="63018" xr:uid="{00000000-0005-0000-0000-00000E190000}"/>
    <cellStyle name="20% - Accent5 11" xfId="63019" xr:uid="{00000000-0005-0000-0000-00000F190000}"/>
    <cellStyle name="20% - Accent5 11 2" xfId="63020" xr:uid="{00000000-0005-0000-0000-000010190000}"/>
    <cellStyle name="20% - Accent5 11 2 2" xfId="63021" xr:uid="{00000000-0005-0000-0000-000011190000}"/>
    <cellStyle name="20% - Accent5 11 3" xfId="63022" xr:uid="{00000000-0005-0000-0000-000012190000}"/>
    <cellStyle name="20% - Accent5 12" xfId="63023" xr:uid="{00000000-0005-0000-0000-000013190000}"/>
    <cellStyle name="20% - Accent5 12 2" xfId="63024" xr:uid="{00000000-0005-0000-0000-000014190000}"/>
    <cellStyle name="20% - Accent5 12 2 2" xfId="63025" xr:uid="{00000000-0005-0000-0000-000015190000}"/>
    <cellStyle name="20% - Accent5 12 3" xfId="63026" xr:uid="{00000000-0005-0000-0000-000016190000}"/>
    <cellStyle name="20% - Accent5 13" xfId="63027" xr:uid="{00000000-0005-0000-0000-000017190000}"/>
    <cellStyle name="20% - Accent5 13 2" xfId="63028" xr:uid="{00000000-0005-0000-0000-000018190000}"/>
    <cellStyle name="20% - Accent5 13 2 2" xfId="63029" xr:uid="{00000000-0005-0000-0000-000019190000}"/>
    <cellStyle name="20% - Accent5 13 3" xfId="63030" xr:uid="{00000000-0005-0000-0000-00001A190000}"/>
    <cellStyle name="20% - Accent5 14" xfId="63031" xr:uid="{00000000-0005-0000-0000-00001B190000}"/>
    <cellStyle name="20% - Accent5 14 2" xfId="63032" xr:uid="{00000000-0005-0000-0000-00001C190000}"/>
    <cellStyle name="20% - Accent5 14 2 2" xfId="63033" xr:uid="{00000000-0005-0000-0000-00001D190000}"/>
    <cellStyle name="20% - Accent5 14 3" xfId="63034" xr:uid="{00000000-0005-0000-0000-00001E190000}"/>
    <cellStyle name="20% - Accent5 15" xfId="63035" xr:uid="{00000000-0005-0000-0000-00001F190000}"/>
    <cellStyle name="20% - Accent5 15 2" xfId="63036" xr:uid="{00000000-0005-0000-0000-000020190000}"/>
    <cellStyle name="20% - Accent5 15 2 2" xfId="63037" xr:uid="{00000000-0005-0000-0000-000021190000}"/>
    <cellStyle name="20% - Accent5 15 3" xfId="63038" xr:uid="{00000000-0005-0000-0000-000022190000}"/>
    <cellStyle name="20% - Accent5 16" xfId="63039" xr:uid="{00000000-0005-0000-0000-000023190000}"/>
    <cellStyle name="20% - Accent5 17" xfId="63040" xr:uid="{00000000-0005-0000-0000-000024190000}"/>
    <cellStyle name="20% - Accent5 18" xfId="63041" xr:uid="{00000000-0005-0000-0000-000025190000}"/>
    <cellStyle name="20% - Accent5 19" xfId="63042" xr:uid="{00000000-0005-0000-0000-000026190000}"/>
    <cellStyle name="20% - Accent5 2" xfId="63043" xr:uid="{00000000-0005-0000-0000-000027190000}"/>
    <cellStyle name="20% - Accent5 2 10" xfId="63044" xr:uid="{00000000-0005-0000-0000-000028190000}"/>
    <cellStyle name="20% - Accent5 2 11" xfId="63045" xr:uid="{00000000-0005-0000-0000-000029190000}"/>
    <cellStyle name="20% - Accent5 2 12" xfId="63046" xr:uid="{00000000-0005-0000-0000-00002A190000}"/>
    <cellStyle name="20% - Accent5 2 13" xfId="63047" xr:uid="{00000000-0005-0000-0000-00002B190000}"/>
    <cellStyle name="20% - Accent5 2 14" xfId="63048" xr:uid="{00000000-0005-0000-0000-00002C190000}"/>
    <cellStyle name="20% - Accent5 2 15" xfId="63049" xr:uid="{00000000-0005-0000-0000-00002D190000}"/>
    <cellStyle name="20% - Accent5 2 16" xfId="63050" xr:uid="{00000000-0005-0000-0000-00002E190000}"/>
    <cellStyle name="20% - Accent5 2 17" xfId="63051" xr:uid="{00000000-0005-0000-0000-00002F190000}"/>
    <cellStyle name="20% - Accent5 2 2" xfId="63052" xr:uid="{00000000-0005-0000-0000-000030190000}"/>
    <cellStyle name="20% - Accent5 2 2 2" xfId="63053" xr:uid="{00000000-0005-0000-0000-000031190000}"/>
    <cellStyle name="20% - Accent5 2 3" xfId="63054" xr:uid="{00000000-0005-0000-0000-000032190000}"/>
    <cellStyle name="20% - Accent5 2 4" xfId="63055" xr:uid="{00000000-0005-0000-0000-000033190000}"/>
    <cellStyle name="20% - Accent5 2 5" xfId="63056" xr:uid="{00000000-0005-0000-0000-000034190000}"/>
    <cellStyle name="20% - Accent5 2 6" xfId="63057" xr:uid="{00000000-0005-0000-0000-000035190000}"/>
    <cellStyle name="20% - Accent5 2 7" xfId="63058" xr:uid="{00000000-0005-0000-0000-000036190000}"/>
    <cellStyle name="20% - Accent5 2 8" xfId="63059" xr:uid="{00000000-0005-0000-0000-000037190000}"/>
    <cellStyle name="20% - Accent5 2 9" xfId="63060" xr:uid="{00000000-0005-0000-0000-000038190000}"/>
    <cellStyle name="20% - Accent5 3" xfId="63061" xr:uid="{00000000-0005-0000-0000-000039190000}"/>
    <cellStyle name="20% - Accent5 3 2" xfId="63062" xr:uid="{00000000-0005-0000-0000-00003A190000}"/>
    <cellStyle name="20% - Accent5 3 2 2" xfId="63063" xr:uid="{00000000-0005-0000-0000-00003B190000}"/>
    <cellStyle name="20% - Accent5 3 3" xfId="63064" xr:uid="{00000000-0005-0000-0000-00003C190000}"/>
    <cellStyle name="20% - Accent5 4" xfId="63065" xr:uid="{00000000-0005-0000-0000-00003D190000}"/>
    <cellStyle name="20% - Accent5 4 2" xfId="63066" xr:uid="{00000000-0005-0000-0000-00003E190000}"/>
    <cellStyle name="20% - Accent5 4 2 2" xfId="63067" xr:uid="{00000000-0005-0000-0000-00003F190000}"/>
    <cellStyle name="20% - Accent5 4 3" xfId="63068" xr:uid="{00000000-0005-0000-0000-000040190000}"/>
    <cellStyle name="20% - Accent5 5" xfId="63069" xr:uid="{00000000-0005-0000-0000-000041190000}"/>
    <cellStyle name="20% - Accent5 5 2" xfId="63070" xr:uid="{00000000-0005-0000-0000-000042190000}"/>
    <cellStyle name="20% - Accent5 5 2 2" xfId="63071" xr:uid="{00000000-0005-0000-0000-000043190000}"/>
    <cellStyle name="20% - Accent5 5 3" xfId="63072" xr:uid="{00000000-0005-0000-0000-000044190000}"/>
    <cellStyle name="20% - Accent5 6" xfId="63073" xr:uid="{00000000-0005-0000-0000-000045190000}"/>
    <cellStyle name="20% - Accent5 6 2" xfId="63074" xr:uid="{00000000-0005-0000-0000-000046190000}"/>
    <cellStyle name="20% - Accent5 6 2 2" xfId="63075" xr:uid="{00000000-0005-0000-0000-000047190000}"/>
    <cellStyle name="20% - Accent5 6 3" xfId="63076" xr:uid="{00000000-0005-0000-0000-000048190000}"/>
    <cellStyle name="20% - Accent5 7" xfId="63077" xr:uid="{00000000-0005-0000-0000-000049190000}"/>
    <cellStyle name="20% - Accent5 7 2" xfId="63078" xr:uid="{00000000-0005-0000-0000-00004A190000}"/>
    <cellStyle name="20% - Accent5 7 2 2" xfId="63079" xr:uid="{00000000-0005-0000-0000-00004B190000}"/>
    <cellStyle name="20% - Accent5 7 3" xfId="63080" xr:uid="{00000000-0005-0000-0000-00004C190000}"/>
    <cellStyle name="20% - Accent5 8" xfId="63081" xr:uid="{00000000-0005-0000-0000-00004D190000}"/>
    <cellStyle name="20% - Accent5 8 2" xfId="63082" xr:uid="{00000000-0005-0000-0000-00004E190000}"/>
    <cellStyle name="20% - Accent5 8 2 2" xfId="63083" xr:uid="{00000000-0005-0000-0000-00004F190000}"/>
    <cellStyle name="20% - Accent5 8 3" xfId="63084" xr:uid="{00000000-0005-0000-0000-000050190000}"/>
    <cellStyle name="20% - Accent5 9" xfId="63085" xr:uid="{00000000-0005-0000-0000-000051190000}"/>
    <cellStyle name="20% - Accent5 9 2" xfId="63086" xr:uid="{00000000-0005-0000-0000-000052190000}"/>
    <cellStyle name="20% - Accent5 9 2 2" xfId="63087" xr:uid="{00000000-0005-0000-0000-000053190000}"/>
    <cellStyle name="20% - Accent5 9 3" xfId="63088" xr:uid="{00000000-0005-0000-0000-000054190000}"/>
    <cellStyle name="20% - Accent6 10" xfId="63089" xr:uid="{00000000-0005-0000-0000-000055190000}"/>
    <cellStyle name="20% - Accent6 10 2" xfId="63090" xr:uid="{00000000-0005-0000-0000-000056190000}"/>
    <cellStyle name="20% - Accent6 10 2 2" xfId="63091" xr:uid="{00000000-0005-0000-0000-000057190000}"/>
    <cellStyle name="20% - Accent6 10 3" xfId="63092" xr:uid="{00000000-0005-0000-0000-000058190000}"/>
    <cellStyle name="20% - Accent6 11" xfId="63093" xr:uid="{00000000-0005-0000-0000-000059190000}"/>
    <cellStyle name="20% - Accent6 11 2" xfId="63094" xr:uid="{00000000-0005-0000-0000-00005A190000}"/>
    <cellStyle name="20% - Accent6 11 2 2" xfId="63095" xr:uid="{00000000-0005-0000-0000-00005B190000}"/>
    <cellStyle name="20% - Accent6 11 3" xfId="63096" xr:uid="{00000000-0005-0000-0000-00005C190000}"/>
    <cellStyle name="20% - Accent6 12" xfId="63097" xr:uid="{00000000-0005-0000-0000-00005D190000}"/>
    <cellStyle name="20% - Accent6 12 2" xfId="63098" xr:uid="{00000000-0005-0000-0000-00005E190000}"/>
    <cellStyle name="20% - Accent6 12 2 2" xfId="63099" xr:uid="{00000000-0005-0000-0000-00005F190000}"/>
    <cellStyle name="20% - Accent6 12 3" xfId="63100" xr:uid="{00000000-0005-0000-0000-000060190000}"/>
    <cellStyle name="20% - Accent6 13" xfId="63101" xr:uid="{00000000-0005-0000-0000-000061190000}"/>
    <cellStyle name="20% - Accent6 13 2" xfId="63102" xr:uid="{00000000-0005-0000-0000-000062190000}"/>
    <cellStyle name="20% - Accent6 13 2 2" xfId="63103" xr:uid="{00000000-0005-0000-0000-000063190000}"/>
    <cellStyle name="20% - Accent6 13 3" xfId="63104" xr:uid="{00000000-0005-0000-0000-000064190000}"/>
    <cellStyle name="20% - Accent6 14" xfId="63105" xr:uid="{00000000-0005-0000-0000-000065190000}"/>
    <cellStyle name="20% - Accent6 14 2" xfId="63106" xr:uid="{00000000-0005-0000-0000-000066190000}"/>
    <cellStyle name="20% - Accent6 14 2 2" xfId="63107" xr:uid="{00000000-0005-0000-0000-000067190000}"/>
    <cellStyle name="20% - Accent6 14 3" xfId="63108" xr:uid="{00000000-0005-0000-0000-000068190000}"/>
    <cellStyle name="20% - Accent6 15" xfId="63109" xr:uid="{00000000-0005-0000-0000-000069190000}"/>
    <cellStyle name="20% - Accent6 15 2" xfId="63110" xr:uid="{00000000-0005-0000-0000-00006A190000}"/>
    <cellStyle name="20% - Accent6 15 2 2" xfId="63111" xr:uid="{00000000-0005-0000-0000-00006B190000}"/>
    <cellStyle name="20% - Accent6 15 3" xfId="63112" xr:uid="{00000000-0005-0000-0000-00006C190000}"/>
    <cellStyle name="20% - Accent6 16" xfId="63113" xr:uid="{00000000-0005-0000-0000-00006D190000}"/>
    <cellStyle name="20% - Accent6 17" xfId="63114" xr:uid="{00000000-0005-0000-0000-00006E190000}"/>
    <cellStyle name="20% - Accent6 18" xfId="63115" xr:uid="{00000000-0005-0000-0000-00006F190000}"/>
    <cellStyle name="20% - Accent6 19" xfId="63116" xr:uid="{00000000-0005-0000-0000-000070190000}"/>
    <cellStyle name="20% - Accent6 2" xfId="63117" xr:uid="{00000000-0005-0000-0000-000071190000}"/>
    <cellStyle name="20% - Accent6 2 10" xfId="63118" xr:uid="{00000000-0005-0000-0000-000072190000}"/>
    <cellStyle name="20% - Accent6 2 11" xfId="63119" xr:uid="{00000000-0005-0000-0000-000073190000}"/>
    <cellStyle name="20% - Accent6 2 12" xfId="63120" xr:uid="{00000000-0005-0000-0000-000074190000}"/>
    <cellStyle name="20% - Accent6 2 13" xfId="63121" xr:uid="{00000000-0005-0000-0000-000075190000}"/>
    <cellStyle name="20% - Accent6 2 14" xfId="63122" xr:uid="{00000000-0005-0000-0000-000076190000}"/>
    <cellStyle name="20% - Accent6 2 15" xfId="63123" xr:uid="{00000000-0005-0000-0000-000077190000}"/>
    <cellStyle name="20% - Accent6 2 16" xfId="63124" xr:uid="{00000000-0005-0000-0000-000078190000}"/>
    <cellStyle name="20% - Accent6 2 17" xfId="63125" xr:uid="{00000000-0005-0000-0000-000079190000}"/>
    <cellStyle name="20% - Accent6 2 18" xfId="63126" xr:uid="{00000000-0005-0000-0000-00007A190000}"/>
    <cellStyle name="20% - Accent6 2 2" xfId="63127" xr:uid="{00000000-0005-0000-0000-00007B190000}"/>
    <cellStyle name="20% - Accent6 2 2 2" xfId="63128" xr:uid="{00000000-0005-0000-0000-00007C190000}"/>
    <cellStyle name="20% - Accent6 2 3" xfId="63129" xr:uid="{00000000-0005-0000-0000-00007D190000}"/>
    <cellStyle name="20% - Accent6 2 4" xfId="63130" xr:uid="{00000000-0005-0000-0000-00007E190000}"/>
    <cellStyle name="20% - Accent6 2 5" xfId="63131" xr:uid="{00000000-0005-0000-0000-00007F190000}"/>
    <cellStyle name="20% - Accent6 2 6" xfId="63132" xr:uid="{00000000-0005-0000-0000-000080190000}"/>
    <cellStyle name="20% - Accent6 2 7" xfId="63133" xr:uid="{00000000-0005-0000-0000-000081190000}"/>
    <cellStyle name="20% - Accent6 2 8" xfId="63134" xr:uid="{00000000-0005-0000-0000-000082190000}"/>
    <cellStyle name="20% - Accent6 2 9" xfId="63135" xr:uid="{00000000-0005-0000-0000-000083190000}"/>
    <cellStyle name="20% - Accent6 3" xfId="63136" xr:uid="{00000000-0005-0000-0000-000084190000}"/>
    <cellStyle name="20% - Accent6 3 2" xfId="63137" xr:uid="{00000000-0005-0000-0000-000085190000}"/>
    <cellStyle name="20% - Accent6 3 2 2" xfId="63138" xr:uid="{00000000-0005-0000-0000-000086190000}"/>
    <cellStyle name="20% - Accent6 3 3" xfId="63139" xr:uid="{00000000-0005-0000-0000-000087190000}"/>
    <cellStyle name="20% - Accent6 4" xfId="63140" xr:uid="{00000000-0005-0000-0000-000088190000}"/>
    <cellStyle name="20% - Accent6 4 2" xfId="63141" xr:uid="{00000000-0005-0000-0000-000089190000}"/>
    <cellStyle name="20% - Accent6 4 2 2" xfId="63142" xr:uid="{00000000-0005-0000-0000-00008A190000}"/>
    <cellStyle name="20% - Accent6 4 3" xfId="63143" xr:uid="{00000000-0005-0000-0000-00008B190000}"/>
    <cellStyle name="20% - Accent6 5" xfId="63144" xr:uid="{00000000-0005-0000-0000-00008C190000}"/>
    <cellStyle name="20% - Accent6 5 2" xfId="63145" xr:uid="{00000000-0005-0000-0000-00008D190000}"/>
    <cellStyle name="20% - Accent6 5 2 2" xfId="63146" xr:uid="{00000000-0005-0000-0000-00008E190000}"/>
    <cellStyle name="20% - Accent6 5 3" xfId="63147" xr:uid="{00000000-0005-0000-0000-00008F190000}"/>
    <cellStyle name="20% - Accent6 6" xfId="63148" xr:uid="{00000000-0005-0000-0000-000090190000}"/>
    <cellStyle name="20% - Accent6 6 2" xfId="63149" xr:uid="{00000000-0005-0000-0000-000091190000}"/>
    <cellStyle name="20% - Accent6 6 2 2" xfId="63150" xr:uid="{00000000-0005-0000-0000-000092190000}"/>
    <cellStyle name="20% - Accent6 6 3" xfId="63151" xr:uid="{00000000-0005-0000-0000-000093190000}"/>
    <cellStyle name="20% - Accent6 7" xfId="63152" xr:uid="{00000000-0005-0000-0000-000094190000}"/>
    <cellStyle name="20% - Accent6 7 2" xfId="63153" xr:uid="{00000000-0005-0000-0000-000095190000}"/>
    <cellStyle name="20% - Accent6 7 2 2" xfId="63154" xr:uid="{00000000-0005-0000-0000-000096190000}"/>
    <cellStyle name="20% - Accent6 7 3" xfId="63155" xr:uid="{00000000-0005-0000-0000-000097190000}"/>
    <cellStyle name="20% - Accent6 8" xfId="63156" xr:uid="{00000000-0005-0000-0000-000098190000}"/>
    <cellStyle name="20% - Accent6 8 2" xfId="63157" xr:uid="{00000000-0005-0000-0000-000099190000}"/>
    <cellStyle name="20% - Accent6 8 2 2" xfId="63158" xr:uid="{00000000-0005-0000-0000-00009A190000}"/>
    <cellStyle name="20% - Accent6 8 3" xfId="63159" xr:uid="{00000000-0005-0000-0000-00009B190000}"/>
    <cellStyle name="20% - Accent6 9" xfId="63160" xr:uid="{00000000-0005-0000-0000-00009C190000}"/>
    <cellStyle name="20% - Accent6 9 2" xfId="63161" xr:uid="{00000000-0005-0000-0000-00009D190000}"/>
    <cellStyle name="20% - Accent6 9 2 2" xfId="63162" xr:uid="{00000000-0005-0000-0000-00009E190000}"/>
    <cellStyle name="20% - Accent6 9 3" xfId="63163" xr:uid="{00000000-0005-0000-0000-00009F190000}"/>
    <cellStyle name="20% - Colore 1" xfId="1351" xr:uid="{00000000-0005-0000-0000-0000A0190000}"/>
    <cellStyle name="20% - Colore 2" xfId="1352" xr:uid="{00000000-0005-0000-0000-0000A1190000}"/>
    <cellStyle name="20% - Colore 3" xfId="1353" xr:uid="{00000000-0005-0000-0000-0000A2190000}"/>
    <cellStyle name="20% - Colore 4" xfId="1354" xr:uid="{00000000-0005-0000-0000-0000A3190000}"/>
    <cellStyle name="20% - Colore 5" xfId="1355" xr:uid="{00000000-0005-0000-0000-0000A4190000}"/>
    <cellStyle name="20% - Colore 6" xfId="1356" xr:uid="{00000000-0005-0000-0000-0000A5190000}"/>
    <cellStyle name="20% - Énfasis1" xfId="63164" xr:uid="{00000000-0005-0000-0000-0000A6190000}"/>
    <cellStyle name="20% - Énfasis1 1" xfId="63165" xr:uid="{00000000-0005-0000-0000-0000A7190000}"/>
    <cellStyle name="20% - Énfasis1 10" xfId="63166" xr:uid="{00000000-0005-0000-0000-0000A8190000}"/>
    <cellStyle name="20% - Énfasis1 10 1" xfId="63167" xr:uid="{00000000-0005-0000-0000-0000A9190000}"/>
    <cellStyle name="20% - Énfasis1 10_AMNET ES P&amp;L 2009 y Budget 2010 b v4" xfId="63168" xr:uid="{00000000-0005-0000-0000-0000AA190000}"/>
    <cellStyle name="20% - Énfasis1 11" xfId="63169" xr:uid="{00000000-0005-0000-0000-0000AB190000}"/>
    <cellStyle name="20% - Énfasis1 11 1" xfId="63170" xr:uid="{00000000-0005-0000-0000-0000AC190000}"/>
    <cellStyle name="20% - Énfasis1 11_AMNET ES P&amp;L 2009 y Budget 2010 b v4" xfId="63171" xr:uid="{00000000-0005-0000-0000-0000AD190000}"/>
    <cellStyle name="20% - Énfasis1 12" xfId="63172" xr:uid="{00000000-0005-0000-0000-0000AE190000}"/>
    <cellStyle name="20% - Énfasis1 12 1" xfId="63173" xr:uid="{00000000-0005-0000-0000-0000AF190000}"/>
    <cellStyle name="20% - Énfasis1 12_AMNET ES P&amp;L 2009 y Budget 2010 b v4" xfId="63174" xr:uid="{00000000-0005-0000-0000-0000B0190000}"/>
    <cellStyle name="20% - Énfasis1 13" xfId="63175" xr:uid="{00000000-0005-0000-0000-0000B1190000}"/>
    <cellStyle name="20% - Énfasis1 13 1" xfId="63176" xr:uid="{00000000-0005-0000-0000-0000B2190000}"/>
    <cellStyle name="20% - Énfasis1 13_AMNET ES P&amp;L 2009 y Budget 2010 b v4" xfId="63177" xr:uid="{00000000-0005-0000-0000-0000B3190000}"/>
    <cellStyle name="20% - Énfasis1 14" xfId="63178" xr:uid="{00000000-0005-0000-0000-0000B4190000}"/>
    <cellStyle name="20% - Énfasis1 14 1" xfId="63179" xr:uid="{00000000-0005-0000-0000-0000B5190000}"/>
    <cellStyle name="20% - Énfasis1 14_AMNET ES P&amp;L 2009 y Budget 2010 b v4" xfId="63180" xr:uid="{00000000-0005-0000-0000-0000B6190000}"/>
    <cellStyle name="20% - Énfasis1 15" xfId="63181" xr:uid="{00000000-0005-0000-0000-0000B7190000}"/>
    <cellStyle name="20% - Énfasis1 15 1" xfId="63182" xr:uid="{00000000-0005-0000-0000-0000B8190000}"/>
    <cellStyle name="20% - Énfasis1 15_AMNET ES P&amp;L 2009 y Budget 2010 b v4" xfId="63183" xr:uid="{00000000-0005-0000-0000-0000B9190000}"/>
    <cellStyle name="20% - Énfasis1 16" xfId="63184" xr:uid="{00000000-0005-0000-0000-0000BA190000}"/>
    <cellStyle name="20% - Énfasis1 16 1" xfId="63185" xr:uid="{00000000-0005-0000-0000-0000BB190000}"/>
    <cellStyle name="20% - Énfasis1 16_AMNET ES P&amp;L 2009 y Budget 2010 b v4" xfId="63186" xr:uid="{00000000-0005-0000-0000-0000BC190000}"/>
    <cellStyle name="20% - Énfasis1 17" xfId="63187" xr:uid="{00000000-0005-0000-0000-0000BD190000}"/>
    <cellStyle name="20% - Énfasis1 17 1" xfId="63188" xr:uid="{00000000-0005-0000-0000-0000BE190000}"/>
    <cellStyle name="20% - Énfasis1 17_AMNET ES P&amp;L 2009 y Budget 2010 b v4" xfId="63189" xr:uid="{00000000-0005-0000-0000-0000BF190000}"/>
    <cellStyle name="20% - Énfasis1 18" xfId="63190" xr:uid="{00000000-0005-0000-0000-0000C0190000}"/>
    <cellStyle name="20% - Énfasis1 18 1" xfId="63191" xr:uid="{00000000-0005-0000-0000-0000C1190000}"/>
    <cellStyle name="20% - Énfasis1 18_AMNET ES P&amp;L 2009 y Budget 2010 b v4" xfId="63192" xr:uid="{00000000-0005-0000-0000-0000C2190000}"/>
    <cellStyle name="20% - Énfasis1 19" xfId="63193" xr:uid="{00000000-0005-0000-0000-0000C3190000}"/>
    <cellStyle name="20% - Énfasis1 19 1" xfId="63194" xr:uid="{00000000-0005-0000-0000-0000C4190000}"/>
    <cellStyle name="20% - Énfasis1 19_AMNET ES P&amp;L 2009 y Budget 2010 b v4" xfId="63195" xr:uid="{00000000-0005-0000-0000-0000C5190000}"/>
    <cellStyle name="20% - Énfasis1 2" xfId="63196" xr:uid="{00000000-0005-0000-0000-0000C6190000}"/>
    <cellStyle name="20% - Énfasis1 2 1" xfId="63197" xr:uid="{00000000-0005-0000-0000-0000C7190000}"/>
    <cellStyle name="20% - Énfasis1 2 10" xfId="63198" xr:uid="{00000000-0005-0000-0000-0000C8190000}"/>
    <cellStyle name="20% - Énfasis1 2 11" xfId="63199" xr:uid="{00000000-0005-0000-0000-0000C9190000}"/>
    <cellStyle name="20% - Énfasis1 2 12" xfId="63200" xr:uid="{00000000-0005-0000-0000-0000CA190000}"/>
    <cellStyle name="20% - Énfasis1 2 13" xfId="63201" xr:uid="{00000000-0005-0000-0000-0000CB190000}"/>
    <cellStyle name="20% - Énfasis1 2 14" xfId="63202" xr:uid="{00000000-0005-0000-0000-0000CC190000}"/>
    <cellStyle name="20% - Énfasis1 2 15" xfId="63203" xr:uid="{00000000-0005-0000-0000-0000CD190000}"/>
    <cellStyle name="20% - Énfasis1 2 16" xfId="63204" xr:uid="{00000000-0005-0000-0000-0000CE190000}"/>
    <cellStyle name="20% - Énfasis1 2 2" xfId="63205" xr:uid="{00000000-0005-0000-0000-0000CF190000}"/>
    <cellStyle name="20% - Énfasis1 2 3" xfId="63206" xr:uid="{00000000-0005-0000-0000-0000D0190000}"/>
    <cellStyle name="20% - Énfasis1 2 4" xfId="63207" xr:uid="{00000000-0005-0000-0000-0000D1190000}"/>
    <cellStyle name="20% - Énfasis1 2 5" xfId="63208" xr:uid="{00000000-0005-0000-0000-0000D2190000}"/>
    <cellStyle name="20% - Énfasis1 2 6" xfId="63209" xr:uid="{00000000-0005-0000-0000-0000D3190000}"/>
    <cellStyle name="20% - Énfasis1 2 7" xfId="63210" xr:uid="{00000000-0005-0000-0000-0000D4190000}"/>
    <cellStyle name="20% - Énfasis1 2 8" xfId="63211" xr:uid="{00000000-0005-0000-0000-0000D5190000}"/>
    <cellStyle name="20% - Énfasis1 2 9" xfId="63212" xr:uid="{00000000-0005-0000-0000-0000D6190000}"/>
    <cellStyle name="20% - Énfasis1 2_3. Honduras 2010 v30b" xfId="63213" xr:uid="{00000000-0005-0000-0000-0000D7190000}"/>
    <cellStyle name="20% - Énfasis1 20" xfId="63214" xr:uid="{00000000-0005-0000-0000-0000D8190000}"/>
    <cellStyle name="20% - Énfasis1 20 1" xfId="63215" xr:uid="{00000000-0005-0000-0000-0000D9190000}"/>
    <cellStyle name="20% - Énfasis1 20_AMNET ES P&amp;L 2009 y Budget 2010 b v4" xfId="63216" xr:uid="{00000000-0005-0000-0000-0000DA190000}"/>
    <cellStyle name="20% - Énfasis1 21" xfId="63217" xr:uid="{00000000-0005-0000-0000-0000DB190000}"/>
    <cellStyle name="20% - Énfasis1 21 1" xfId="63218" xr:uid="{00000000-0005-0000-0000-0000DC190000}"/>
    <cellStyle name="20% - Énfasis1 21_AMNET ES P&amp;L 2009 y Budget 2010 b v4" xfId="63219" xr:uid="{00000000-0005-0000-0000-0000DD190000}"/>
    <cellStyle name="20% - Énfasis1 22" xfId="63220" xr:uid="{00000000-0005-0000-0000-0000DE190000}"/>
    <cellStyle name="20% - Énfasis1 22 1" xfId="63221" xr:uid="{00000000-0005-0000-0000-0000DF190000}"/>
    <cellStyle name="20% - Énfasis1 22_AMNET ES P&amp;L 2009 y Budget 2010 b v4" xfId="63222" xr:uid="{00000000-0005-0000-0000-0000E0190000}"/>
    <cellStyle name="20% - Énfasis1 3" xfId="63223" xr:uid="{00000000-0005-0000-0000-0000E1190000}"/>
    <cellStyle name="20% - Énfasis1 3 1" xfId="63224" xr:uid="{00000000-0005-0000-0000-0000E2190000}"/>
    <cellStyle name="20% - Énfasis1 3_AMNET ES P&amp;L 2009 y Budget 2010 b v4" xfId="63225" xr:uid="{00000000-0005-0000-0000-0000E3190000}"/>
    <cellStyle name="20% - Énfasis1 4" xfId="63226" xr:uid="{00000000-0005-0000-0000-0000E4190000}"/>
    <cellStyle name="20% - Énfasis1 4 1" xfId="63227" xr:uid="{00000000-0005-0000-0000-0000E5190000}"/>
    <cellStyle name="20% - Énfasis1 4_AMNET ES P&amp;L 2009 y Budget 2010 b v4" xfId="63228" xr:uid="{00000000-0005-0000-0000-0000E6190000}"/>
    <cellStyle name="20% - Énfasis1 5" xfId="63229" xr:uid="{00000000-0005-0000-0000-0000E7190000}"/>
    <cellStyle name="20% - Énfasis1 5 1" xfId="63230" xr:uid="{00000000-0005-0000-0000-0000E8190000}"/>
    <cellStyle name="20% - Énfasis1 5_AMNET ES P&amp;L 2009 y Budget 2010 b v4" xfId="63231" xr:uid="{00000000-0005-0000-0000-0000E9190000}"/>
    <cellStyle name="20% - Énfasis1 6" xfId="63232" xr:uid="{00000000-0005-0000-0000-0000EA190000}"/>
    <cellStyle name="20% - Énfasis1 6 1" xfId="63233" xr:uid="{00000000-0005-0000-0000-0000EB190000}"/>
    <cellStyle name="20% - Énfasis1 6_AMNET ES P&amp;L 2009 y Budget 2010 b v4" xfId="63234" xr:uid="{00000000-0005-0000-0000-0000EC190000}"/>
    <cellStyle name="20% - Énfasis1 7" xfId="63235" xr:uid="{00000000-0005-0000-0000-0000ED190000}"/>
    <cellStyle name="20% - Énfasis1 7 1" xfId="63236" xr:uid="{00000000-0005-0000-0000-0000EE190000}"/>
    <cellStyle name="20% - Énfasis1 7_AMNET ES P&amp;L 2009 y Budget 2010 b v4" xfId="63237" xr:uid="{00000000-0005-0000-0000-0000EF190000}"/>
    <cellStyle name="20% - Énfasis1 8" xfId="63238" xr:uid="{00000000-0005-0000-0000-0000F0190000}"/>
    <cellStyle name="20% - Énfasis1 8 1" xfId="63239" xr:uid="{00000000-0005-0000-0000-0000F1190000}"/>
    <cellStyle name="20% - Énfasis1 8_AMNET ES P&amp;L 2009 y Budget 2010 b v4" xfId="63240" xr:uid="{00000000-0005-0000-0000-0000F2190000}"/>
    <cellStyle name="20% - Énfasis1 9" xfId="63241" xr:uid="{00000000-0005-0000-0000-0000F3190000}"/>
    <cellStyle name="20% - Énfasis1 9 1" xfId="63242" xr:uid="{00000000-0005-0000-0000-0000F4190000}"/>
    <cellStyle name="20% - Énfasis1 9_AMNET ES P&amp;L 2009 y Budget 2010 b v4" xfId="63243" xr:uid="{00000000-0005-0000-0000-0000F5190000}"/>
    <cellStyle name="20% - Énfasis1_1. El Salvador b v7" xfId="63244" xr:uid="{00000000-0005-0000-0000-0000F6190000}"/>
    <cellStyle name="20% - Énfasis2" xfId="63245" xr:uid="{00000000-0005-0000-0000-0000F7190000}"/>
    <cellStyle name="20% - Énfasis2 1" xfId="63246" xr:uid="{00000000-0005-0000-0000-0000F8190000}"/>
    <cellStyle name="20% - Énfasis2 10" xfId="63247" xr:uid="{00000000-0005-0000-0000-0000F9190000}"/>
    <cellStyle name="20% - Énfasis2 10 1" xfId="63248" xr:uid="{00000000-0005-0000-0000-0000FA190000}"/>
    <cellStyle name="20% - Énfasis2 10_AMNET ES P&amp;L 2009 y Budget 2010 b v4" xfId="63249" xr:uid="{00000000-0005-0000-0000-0000FB190000}"/>
    <cellStyle name="20% - Énfasis2 11" xfId="63250" xr:uid="{00000000-0005-0000-0000-0000FC190000}"/>
    <cellStyle name="20% - Énfasis2 11 1" xfId="63251" xr:uid="{00000000-0005-0000-0000-0000FD190000}"/>
    <cellStyle name="20% - Énfasis2 11_AMNET ES P&amp;L 2009 y Budget 2010 b v4" xfId="63252" xr:uid="{00000000-0005-0000-0000-0000FE190000}"/>
    <cellStyle name="20% - Énfasis2 12" xfId="63253" xr:uid="{00000000-0005-0000-0000-0000FF190000}"/>
    <cellStyle name="20% - Énfasis2 12 1" xfId="63254" xr:uid="{00000000-0005-0000-0000-0000001A0000}"/>
    <cellStyle name="20% - Énfasis2 12_AMNET ES P&amp;L 2009 y Budget 2010 b v4" xfId="63255" xr:uid="{00000000-0005-0000-0000-0000011A0000}"/>
    <cellStyle name="20% - Énfasis2 13" xfId="63256" xr:uid="{00000000-0005-0000-0000-0000021A0000}"/>
    <cellStyle name="20% - Énfasis2 13 1" xfId="63257" xr:uid="{00000000-0005-0000-0000-0000031A0000}"/>
    <cellStyle name="20% - Énfasis2 13_AMNET ES P&amp;L 2009 y Budget 2010 b v4" xfId="63258" xr:uid="{00000000-0005-0000-0000-0000041A0000}"/>
    <cellStyle name="20% - Énfasis2 14" xfId="63259" xr:uid="{00000000-0005-0000-0000-0000051A0000}"/>
    <cellStyle name="20% - Énfasis2 14 1" xfId="63260" xr:uid="{00000000-0005-0000-0000-0000061A0000}"/>
    <cellStyle name="20% - Énfasis2 14_AMNET ES P&amp;L 2009 y Budget 2010 b v4" xfId="63261" xr:uid="{00000000-0005-0000-0000-0000071A0000}"/>
    <cellStyle name="20% - Énfasis2 15" xfId="63262" xr:uid="{00000000-0005-0000-0000-0000081A0000}"/>
    <cellStyle name="20% - Énfasis2 15 1" xfId="63263" xr:uid="{00000000-0005-0000-0000-0000091A0000}"/>
    <cellStyle name="20% - Énfasis2 15_AMNET ES P&amp;L 2009 y Budget 2010 b v4" xfId="63264" xr:uid="{00000000-0005-0000-0000-00000A1A0000}"/>
    <cellStyle name="20% - Énfasis2 16" xfId="63265" xr:uid="{00000000-0005-0000-0000-00000B1A0000}"/>
    <cellStyle name="20% - Énfasis2 16 1" xfId="63266" xr:uid="{00000000-0005-0000-0000-00000C1A0000}"/>
    <cellStyle name="20% - Énfasis2 16_AMNET ES P&amp;L 2009 y Budget 2010 b v4" xfId="63267" xr:uid="{00000000-0005-0000-0000-00000D1A0000}"/>
    <cellStyle name="20% - Énfasis2 17" xfId="63268" xr:uid="{00000000-0005-0000-0000-00000E1A0000}"/>
    <cellStyle name="20% - Énfasis2 17 1" xfId="63269" xr:uid="{00000000-0005-0000-0000-00000F1A0000}"/>
    <cellStyle name="20% - Énfasis2 17_AMNET ES P&amp;L 2009 y Budget 2010 b v4" xfId="63270" xr:uid="{00000000-0005-0000-0000-0000101A0000}"/>
    <cellStyle name="20% - Énfasis2 18" xfId="63271" xr:uid="{00000000-0005-0000-0000-0000111A0000}"/>
    <cellStyle name="20% - Énfasis2 18 1" xfId="63272" xr:uid="{00000000-0005-0000-0000-0000121A0000}"/>
    <cellStyle name="20% - Énfasis2 18_AMNET ES P&amp;L 2009 y Budget 2010 b v4" xfId="63273" xr:uid="{00000000-0005-0000-0000-0000131A0000}"/>
    <cellStyle name="20% - Énfasis2 19" xfId="63274" xr:uid="{00000000-0005-0000-0000-0000141A0000}"/>
    <cellStyle name="20% - Énfasis2 19 1" xfId="63275" xr:uid="{00000000-0005-0000-0000-0000151A0000}"/>
    <cellStyle name="20% - Énfasis2 19_AMNET ES P&amp;L 2009 y Budget 2010 b v4" xfId="63276" xr:uid="{00000000-0005-0000-0000-0000161A0000}"/>
    <cellStyle name="20% - Énfasis2 2" xfId="63277" xr:uid="{00000000-0005-0000-0000-0000171A0000}"/>
    <cellStyle name="20% - Énfasis2 2 1" xfId="63278" xr:uid="{00000000-0005-0000-0000-0000181A0000}"/>
    <cellStyle name="20% - Énfasis2 2 10" xfId="63279" xr:uid="{00000000-0005-0000-0000-0000191A0000}"/>
    <cellStyle name="20% - Énfasis2 2 11" xfId="63280" xr:uid="{00000000-0005-0000-0000-00001A1A0000}"/>
    <cellStyle name="20% - Énfasis2 2 12" xfId="63281" xr:uid="{00000000-0005-0000-0000-00001B1A0000}"/>
    <cellStyle name="20% - Énfasis2 2 13" xfId="63282" xr:uid="{00000000-0005-0000-0000-00001C1A0000}"/>
    <cellStyle name="20% - Énfasis2 2 14" xfId="63283" xr:uid="{00000000-0005-0000-0000-00001D1A0000}"/>
    <cellStyle name="20% - Énfasis2 2 15" xfId="63284" xr:uid="{00000000-0005-0000-0000-00001E1A0000}"/>
    <cellStyle name="20% - Énfasis2 2 16" xfId="63285" xr:uid="{00000000-0005-0000-0000-00001F1A0000}"/>
    <cellStyle name="20% - Énfasis2 2 2" xfId="63286" xr:uid="{00000000-0005-0000-0000-0000201A0000}"/>
    <cellStyle name="20% - Énfasis2 2 3" xfId="63287" xr:uid="{00000000-0005-0000-0000-0000211A0000}"/>
    <cellStyle name="20% - Énfasis2 2 4" xfId="63288" xr:uid="{00000000-0005-0000-0000-0000221A0000}"/>
    <cellStyle name="20% - Énfasis2 2 5" xfId="63289" xr:uid="{00000000-0005-0000-0000-0000231A0000}"/>
    <cellStyle name="20% - Énfasis2 2 6" xfId="63290" xr:uid="{00000000-0005-0000-0000-0000241A0000}"/>
    <cellStyle name="20% - Énfasis2 2 7" xfId="63291" xr:uid="{00000000-0005-0000-0000-0000251A0000}"/>
    <cellStyle name="20% - Énfasis2 2 8" xfId="63292" xr:uid="{00000000-0005-0000-0000-0000261A0000}"/>
    <cellStyle name="20% - Énfasis2 2 9" xfId="63293" xr:uid="{00000000-0005-0000-0000-0000271A0000}"/>
    <cellStyle name="20% - Énfasis2 2_3. Honduras 2010 v30b" xfId="63294" xr:uid="{00000000-0005-0000-0000-0000281A0000}"/>
    <cellStyle name="20% - Énfasis2 20" xfId="63295" xr:uid="{00000000-0005-0000-0000-0000291A0000}"/>
    <cellStyle name="20% - Énfasis2 20 1" xfId="63296" xr:uid="{00000000-0005-0000-0000-00002A1A0000}"/>
    <cellStyle name="20% - Énfasis2 20_AMNET ES P&amp;L 2009 y Budget 2010 b v4" xfId="63297" xr:uid="{00000000-0005-0000-0000-00002B1A0000}"/>
    <cellStyle name="20% - Énfasis2 21" xfId="63298" xr:uid="{00000000-0005-0000-0000-00002C1A0000}"/>
    <cellStyle name="20% - Énfasis2 21 1" xfId="63299" xr:uid="{00000000-0005-0000-0000-00002D1A0000}"/>
    <cellStyle name="20% - Énfasis2 21_AMNET ES P&amp;L 2009 y Budget 2010 b v4" xfId="63300" xr:uid="{00000000-0005-0000-0000-00002E1A0000}"/>
    <cellStyle name="20% - Énfasis2 22" xfId="63301" xr:uid="{00000000-0005-0000-0000-00002F1A0000}"/>
    <cellStyle name="20% - Énfasis2 22 1" xfId="63302" xr:uid="{00000000-0005-0000-0000-0000301A0000}"/>
    <cellStyle name="20% - Énfasis2 22_AMNET ES P&amp;L 2009 y Budget 2010 b v4" xfId="63303" xr:uid="{00000000-0005-0000-0000-0000311A0000}"/>
    <cellStyle name="20% - Énfasis2 3" xfId="63304" xr:uid="{00000000-0005-0000-0000-0000321A0000}"/>
    <cellStyle name="20% - Énfasis2 3 1" xfId="63305" xr:uid="{00000000-0005-0000-0000-0000331A0000}"/>
    <cellStyle name="20% - Énfasis2 3_AMNET ES P&amp;L 2009 y Budget 2010 b v4" xfId="63306" xr:uid="{00000000-0005-0000-0000-0000341A0000}"/>
    <cellStyle name="20% - Énfasis2 4" xfId="63307" xr:uid="{00000000-0005-0000-0000-0000351A0000}"/>
    <cellStyle name="20% - Énfasis2 4 1" xfId="63308" xr:uid="{00000000-0005-0000-0000-0000361A0000}"/>
    <cellStyle name="20% - Énfasis2 4_AMNET ES P&amp;L 2009 y Budget 2010 b v4" xfId="63309" xr:uid="{00000000-0005-0000-0000-0000371A0000}"/>
    <cellStyle name="20% - Énfasis2 5" xfId="63310" xr:uid="{00000000-0005-0000-0000-0000381A0000}"/>
    <cellStyle name="20% - Énfasis2 5 1" xfId="63311" xr:uid="{00000000-0005-0000-0000-0000391A0000}"/>
    <cellStyle name="20% - Énfasis2 5_AMNET ES P&amp;L 2009 y Budget 2010 b v4" xfId="63312" xr:uid="{00000000-0005-0000-0000-00003A1A0000}"/>
    <cellStyle name="20% - Énfasis2 6" xfId="63313" xr:uid="{00000000-0005-0000-0000-00003B1A0000}"/>
    <cellStyle name="20% - Énfasis2 6 1" xfId="63314" xr:uid="{00000000-0005-0000-0000-00003C1A0000}"/>
    <cellStyle name="20% - Énfasis2 6_AMNET ES P&amp;L 2009 y Budget 2010 b v4" xfId="63315" xr:uid="{00000000-0005-0000-0000-00003D1A0000}"/>
    <cellStyle name="20% - Énfasis2 7" xfId="63316" xr:uid="{00000000-0005-0000-0000-00003E1A0000}"/>
    <cellStyle name="20% - Énfasis2 7 1" xfId="63317" xr:uid="{00000000-0005-0000-0000-00003F1A0000}"/>
    <cellStyle name="20% - Énfasis2 7_AMNET ES P&amp;L 2009 y Budget 2010 b v4" xfId="63318" xr:uid="{00000000-0005-0000-0000-0000401A0000}"/>
    <cellStyle name="20% - Énfasis2 8" xfId="63319" xr:uid="{00000000-0005-0000-0000-0000411A0000}"/>
    <cellStyle name="20% - Énfasis2 8 1" xfId="63320" xr:uid="{00000000-0005-0000-0000-0000421A0000}"/>
    <cellStyle name="20% - Énfasis2 8_AMNET ES P&amp;L 2009 y Budget 2010 b v4" xfId="63321" xr:uid="{00000000-0005-0000-0000-0000431A0000}"/>
    <cellStyle name="20% - Énfasis2 9" xfId="63322" xr:uid="{00000000-0005-0000-0000-0000441A0000}"/>
    <cellStyle name="20% - Énfasis2 9 1" xfId="63323" xr:uid="{00000000-0005-0000-0000-0000451A0000}"/>
    <cellStyle name="20% - Énfasis2 9_AMNET ES P&amp;L 2009 y Budget 2010 b v4" xfId="63324" xr:uid="{00000000-0005-0000-0000-0000461A0000}"/>
    <cellStyle name="20% - Énfasis2_1. El Salvador b v7" xfId="63325" xr:uid="{00000000-0005-0000-0000-0000471A0000}"/>
    <cellStyle name="20% - Énfasis3" xfId="63326" xr:uid="{00000000-0005-0000-0000-0000481A0000}"/>
    <cellStyle name="20% - Énfasis3 1" xfId="63327" xr:uid="{00000000-0005-0000-0000-0000491A0000}"/>
    <cellStyle name="20% - Énfasis3 10" xfId="63328" xr:uid="{00000000-0005-0000-0000-00004A1A0000}"/>
    <cellStyle name="20% - Énfasis3 10 1" xfId="63329" xr:uid="{00000000-0005-0000-0000-00004B1A0000}"/>
    <cellStyle name="20% - Énfasis3 10_AMNET ES P&amp;L 2009 y Budget 2010 b v4" xfId="63330" xr:uid="{00000000-0005-0000-0000-00004C1A0000}"/>
    <cellStyle name="20% - Énfasis3 11" xfId="63331" xr:uid="{00000000-0005-0000-0000-00004D1A0000}"/>
    <cellStyle name="20% - Énfasis3 11 1" xfId="63332" xr:uid="{00000000-0005-0000-0000-00004E1A0000}"/>
    <cellStyle name="20% - Énfasis3 11_AMNET ES P&amp;L 2009 y Budget 2010 b v4" xfId="63333" xr:uid="{00000000-0005-0000-0000-00004F1A0000}"/>
    <cellStyle name="20% - Énfasis3 12" xfId="63334" xr:uid="{00000000-0005-0000-0000-0000501A0000}"/>
    <cellStyle name="20% - Énfasis3 12 1" xfId="63335" xr:uid="{00000000-0005-0000-0000-0000511A0000}"/>
    <cellStyle name="20% - Énfasis3 12_AMNET ES P&amp;L 2009 y Budget 2010 b v4" xfId="63336" xr:uid="{00000000-0005-0000-0000-0000521A0000}"/>
    <cellStyle name="20% - Énfasis3 13" xfId="63337" xr:uid="{00000000-0005-0000-0000-0000531A0000}"/>
    <cellStyle name="20% - Énfasis3 13 1" xfId="63338" xr:uid="{00000000-0005-0000-0000-0000541A0000}"/>
    <cellStyle name="20% - Énfasis3 13_AMNET ES P&amp;L 2009 y Budget 2010 b v4" xfId="63339" xr:uid="{00000000-0005-0000-0000-0000551A0000}"/>
    <cellStyle name="20% - Énfasis3 14" xfId="63340" xr:uid="{00000000-0005-0000-0000-0000561A0000}"/>
    <cellStyle name="20% - Énfasis3 14 1" xfId="63341" xr:uid="{00000000-0005-0000-0000-0000571A0000}"/>
    <cellStyle name="20% - Énfasis3 14_AMNET ES P&amp;L 2009 y Budget 2010 b v4" xfId="63342" xr:uid="{00000000-0005-0000-0000-0000581A0000}"/>
    <cellStyle name="20% - Énfasis3 15" xfId="63343" xr:uid="{00000000-0005-0000-0000-0000591A0000}"/>
    <cellStyle name="20% - Énfasis3 15 1" xfId="63344" xr:uid="{00000000-0005-0000-0000-00005A1A0000}"/>
    <cellStyle name="20% - Énfasis3 15_AMNET ES P&amp;L 2009 y Budget 2010 b v4" xfId="63345" xr:uid="{00000000-0005-0000-0000-00005B1A0000}"/>
    <cellStyle name="20% - Énfasis3 16" xfId="63346" xr:uid="{00000000-0005-0000-0000-00005C1A0000}"/>
    <cellStyle name="20% - Énfasis3 16 1" xfId="63347" xr:uid="{00000000-0005-0000-0000-00005D1A0000}"/>
    <cellStyle name="20% - Énfasis3 16_AMNET ES P&amp;L 2009 y Budget 2010 b v4" xfId="63348" xr:uid="{00000000-0005-0000-0000-00005E1A0000}"/>
    <cellStyle name="20% - Énfasis3 17" xfId="63349" xr:uid="{00000000-0005-0000-0000-00005F1A0000}"/>
    <cellStyle name="20% - Énfasis3 17 1" xfId="63350" xr:uid="{00000000-0005-0000-0000-0000601A0000}"/>
    <cellStyle name="20% - Énfasis3 17_AMNET ES P&amp;L 2009 y Budget 2010 b v4" xfId="63351" xr:uid="{00000000-0005-0000-0000-0000611A0000}"/>
    <cellStyle name="20% - Énfasis3 18" xfId="63352" xr:uid="{00000000-0005-0000-0000-0000621A0000}"/>
    <cellStyle name="20% - Énfasis3 18 1" xfId="63353" xr:uid="{00000000-0005-0000-0000-0000631A0000}"/>
    <cellStyle name="20% - Énfasis3 18_AMNET ES P&amp;L 2009 y Budget 2010 b v4" xfId="63354" xr:uid="{00000000-0005-0000-0000-0000641A0000}"/>
    <cellStyle name="20% - Énfasis3 19" xfId="63355" xr:uid="{00000000-0005-0000-0000-0000651A0000}"/>
    <cellStyle name="20% - Énfasis3 19 1" xfId="63356" xr:uid="{00000000-0005-0000-0000-0000661A0000}"/>
    <cellStyle name="20% - Énfasis3 19_AMNET ES P&amp;L 2009 y Budget 2010 b v4" xfId="63357" xr:uid="{00000000-0005-0000-0000-0000671A0000}"/>
    <cellStyle name="20% - Énfasis3 2" xfId="63358" xr:uid="{00000000-0005-0000-0000-0000681A0000}"/>
    <cellStyle name="20% - Énfasis3 2 1" xfId="63359" xr:uid="{00000000-0005-0000-0000-0000691A0000}"/>
    <cellStyle name="20% - Énfasis3 2 10" xfId="63360" xr:uid="{00000000-0005-0000-0000-00006A1A0000}"/>
    <cellStyle name="20% - Énfasis3 2 11" xfId="63361" xr:uid="{00000000-0005-0000-0000-00006B1A0000}"/>
    <cellStyle name="20% - Énfasis3 2 12" xfId="63362" xr:uid="{00000000-0005-0000-0000-00006C1A0000}"/>
    <cellStyle name="20% - Énfasis3 2 13" xfId="63363" xr:uid="{00000000-0005-0000-0000-00006D1A0000}"/>
    <cellStyle name="20% - Énfasis3 2 14" xfId="63364" xr:uid="{00000000-0005-0000-0000-00006E1A0000}"/>
    <cellStyle name="20% - Énfasis3 2 15" xfId="63365" xr:uid="{00000000-0005-0000-0000-00006F1A0000}"/>
    <cellStyle name="20% - Énfasis3 2 16" xfId="63366" xr:uid="{00000000-0005-0000-0000-0000701A0000}"/>
    <cellStyle name="20% - Énfasis3 2 2" xfId="63367" xr:uid="{00000000-0005-0000-0000-0000711A0000}"/>
    <cellStyle name="20% - Énfasis3 2 3" xfId="63368" xr:uid="{00000000-0005-0000-0000-0000721A0000}"/>
    <cellStyle name="20% - Énfasis3 2 4" xfId="63369" xr:uid="{00000000-0005-0000-0000-0000731A0000}"/>
    <cellStyle name="20% - Énfasis3 2 5" xfId="63370" xr:uid="{00000000-0005-0000-0000-0000741A0000}"/>
    <cellStyle name="20% - Énfasis3 2 6" xfId="63371" xr:uid="{00000000-0005-0000-0000-0000751A0000}"/>
    <cellStyle name="20% - Énfasis3 2 7" xfId="63372" xr:uid="{00000000-0005-0000-0000-0000761A0000}"/>
    <cellStyle name="20% - Énfasis3 2 8" xfId="63373" xr:uid="{00000000-0005-0000-0000-0000771A0000}"/>
    <cellStyle name="20% - Énfasis3 2 9" xfId="63374" xr:uid="{00000000-0005-0000-0000-0000781A0000}"/>
    <cellStyle name="20% - Énfasis3 2_3. Honduras 2010 v30b" xfId="63375" xr:uid="{00000000-0005-0000-0000-0000791A0000}"/>
    <cellStyle name="20% - Énfasis3 20" xfId="63376" xr:uid="{00000000-0005-0000-0000-00007A1A0000}"/>
    <cellStyle name="20% - Énfasis3 20 1" xfId="63377" xr:uid="{00000000-0005-0000-0000-00007B1A0000}"/>
    <cellStyle name="20% - Énfasis3 20_AMNET ES P&amp;L 2009 y Budget 2010 b v4" xfId="63378" xr:uid="{00000000-0005-0000-0000-00007C1A0000}"/>
    <cellStyle name="20% - Énfasis3 21" xfId="63379" xr:uid="{00000000-0005-0000-0000-00007D1A0000}"/>
    <cellStyle name="20% - Énfasis3 21 1" xfId="63380" xr:uid="{00000000-0005-0000-0000-00007E1A0000}"/>
    <cellStyle name="20% - Énfasis3 21_AMNET ES P&amp;L 2009 y Budget 2010 b v4" xfId="63381" xr:uid="{00000000-0005-0000-0000-00007F1A0000}"/>
    <cellStyle name="20% - Énfasis3 22" xfId="63382" xr:uid="{00000000-0005-0000-0000-0000801A0000}"/>
    <cellStyle name="20% - Énfasis3 22 1" xfId="63383" xr:uid="{00000000-0005-0000-0000-0000811A0000}"/>
    <cellStyle name="20% - Énfasis3 22_AMNET ES P&amp;L 2009 y Budget 2010 b v4" xfId="63384" xr:uid="{00000000-0005-0000-0000-0000821A0000}"/>
    <cellStyle name="20% - Énfasis3 3" xfId="63385" xr:uid="{00000000-0005-0000-0000-0000831A0000}"/>
    <cellStyle name="20% - Énfasis3 3 1" xfId="63386" xr:uid="{00000000-0005-0000-0000-0000841A0000}"/>
    <cellStyle name="20% - Énfasis3 3_AMNET ES P&amp;L 2009 y Budget 2010 b v4" xfId="63387" xr:uid="{00000000-0005-0000-0000-0000851A0000}"/>
    <cellStyle name="20% - Énfasis3 4" xfId="63388" xr:uid="{00000000-0005-0000-0000-0000861A0000}"/>
    <cellStyle name="20% - Énfasis3 4 1" xfId="63389" xr:uid="{00000000-0005-0000-0000-0000871A0000}"/>
    <cellStyle name="20% - Énfasis3 4_AMNET ES P&amp;L 2009 y Budget 2010 b v4" xfId="63390" xr:uid="{00000000-0005-0000-0000-0000881A0000}"/>
    <cellStyle name="20% - Énfasis3 5" xfId="63391" xr:uid="{00000000-0005-0000-0000-0000891A0000}"/>
    <cellStyle name="20% - Énfasis3 5 1" xfId="63392" xr:uid="{00000000-0005-0000-0000-00008A1A0000}"/>
    <cellStyle name="20% - Énfasis3 5_AMNET ES P&amp;L 2009 y Budget 2010 b v4" xfId="63393" xr:uid="{00000000-0005-0000-0000-00008B1A0000}"/>
    <cellStyle name="20% - Énfasis3 6" xfId="63394" xr:uid="{00000000-0005-0000-0000-00008C1A0000}"/>
    <cellStyle name="20% - Énfasis3 6 1" xfId="63395" xr:uid="{00000000-0005-0000-0000-00008D1A0000}"/>
    <cellStyle name="20% - Énfasis3 6_AMNET ES P&amp;L 2009 y Budget 2010 b v4" xfId="63396" xr:uid="{00000000-0005-0000-0000-00008E1A0000}"/>
    <cellStyle name="20% - Énfasis3 7" xfId="63397" xr:uid="{00000000-0005-0000-0000-00008F1A0000}"/>
    <cellStyle name="20% - Énfasis3 7 1" xfId="63398" xr:uid="{00000000-0005-0000-0000-0000901A0000}"/>
    <cellStyle name="20% - Énfasis3 7_AMNET ES P&amp;L 2009 y Budget 2010 b v4" xfId="63399" xr:uid="{00000000-0005-0000-0000-0000911A0000}"/>
    <cellStyle name="20% - Énfasis3 8" xfId="63400" xr:uid="{00000000-0005-0000-0000-0000921A0000}"/>
    <cellStyle name="20% - Énfasis3 8 1" xfId="63401" xr:uid="{00000000-0005-0000-0000-0000931A0000}"/>
    <cellStyle name="20% - Énfasis3 8_AMNET ES P&amp;L 2009 y Budget 2010 b v4" xfId="63402" xr:uid="{00000000-0005-0000-0000-0000941A0000}"/>
    <cellStyle name="20% - Énfasis3 9" xfId="63403" xr:uid="{00000000-0005-0000-0000-0000951A0000}"/>
    <cellStyle name="20% - Énfasis3 9 1" xfId="63404" xr:uid="{00000000-0005-0000-0000-0000961A0000}"/>
    <cellStyle name="20% - Énfasis3 9_AMNET ES P&amp;L 2009 y Budget 2010 b v4" xfId="63405" xr:uid="{00000000-0005-0000-0000-0000971A0000}"/>
    <cellStyle name="20% - Énfasis3_1. El Salvador b v7" xfId="63406" xr:uid="{00000000-0005-0000-0000-0000981A0000}"/>
    <cellStyle name="20% - Énfasis4" xfId="63407" xr:uid="{00000000-0005-0000-0000-0000991A0000}"/>
    <cellStyle name="20% - Énfasis4 1" xfId="63408" xr:uid="{00000000-0005-0000-0000-00009A1A0000}"/>
    <cellStyle name="20% - Énfasis4 10" xfId="63409" xr:uid="{00000000-0005-0000-0000-00009B1A0000}"/>
    <cellStyle name="20% - Énfasis4 10 1" xfId="63410" xr:uid="{00000000-0005-0000-0000-00009C1A0000}"/>
    <cellStyle name="20% - Énfasis4 10_AMNET ES P&amp;L 2009 y Budget 2010 b v4" xfId="63411" xr:uid="{00000000-0005-0000-0000-00009D1A0000}"/>
    <cellStyle name="20% - Énfasis4 11" xfId="63412" xr:uid="{00000000-0005-0000-0000-00009E1A0000}"/>
    <cellStyle name="20% - Énfasis4 11 1" xfId="63413" xr:uid="{00000000-0005-0000-0000-00009F1A0000}"/>
    <cellStyle name="20% - Énfasis4 11_AMNET ES P&amp;L 2009 y Budget 2010 b v4" xfId="63414" xr:uid="{00000000-0005-0000-0000-0000A01A0000}"/>
    <cellStyle name="20% - Énfasis4 12" xfId="63415" xr:uid="{00000000-0005-0000-0000-0000A11A0000}"/>
    <cellStyle name="20% - Énfasis4 12 1" xfId="63416" xr:uid="{00000000-0005-0000-0000-0000A21A0000}"/>
    <cellStyle name="20% - Énfasis4 12_AMNET ES P&amp;L 2009 y Budget 2010 b v4" xfId="63417" xr:uid="{00000000-0005-0000-0000-0000A31A0000}"/>
    <cellStyle name="20% - Énfasis4 13" xfId="63418" xr:uid="{00000000-0005-0000-0000-0000A41A0000}"/>
    <cellStyle name="20% - Énfasis4 13 1" xfId="63419" xr:uid="{00000000-0005-0000-0000-0000A51A0000}"/>
    <cellStyle name="20% - Énfasis4 13_AMNET ES P&amp;L 2009 y Budget 2010 b v4" xfId="63420" xr:uid="{00000000-0005-0000-0000-0000A61A0000}"/>
    <cellStyle name="20% - Énfasis4 14" xfId="63421" xr:uid="{00000000-0005-0000-0000-0000A71A0000}"/>
    <cellStyle name="20% - Énfasis4 14 1" xfId="63422" xr:uid="{00000000-0005-0000-0000-0000A81A0000}"/>
    <cellStyle name="20% - Énfasis4 14_AMNET ES P&amp;L 2009 y Budget 2010 b v4" xfId="63423" xr:uid="{00000000-0005-0000-0000-0000A91A0000}"/>
    <cellStyle name="20% - Énfasis4 15" xfId="63424" xr:uid="{00000000-0005-0000-0000-0000AA1A0000}"/>
    <cellStyle name="20% - Énfasis4 15 1" xfId="63425" xr:uid="{00000000-0005-0000-0000-0000AB1A0000}"/>
    <cellStyle name="20% - Énfasis4 15_AMNET ES P&amp;L 2009 y Budget 2010 b v4" xfId="63426" xr:uid="{00000000-0005-0000-0000-0000AC1A0000}"/>
    <cellStyle name="20% - Énfasis4 16" xfId="63427" xr:uid="{00000000-0005-0000-0000-0000AD1A0000}"/>
    <cellStyle name="20% - Énfasis4 16 1" xfId="63428" xr:uid="{00000000-0005-0000-0000-0000AE1A0000}"/>
    <cellStyle name="20% - Énfasis4 16_AMNET ES P&amp;L 2009 y Budget 2010 b v4" xfId="63429" xr:uid="{00000000-0005-0000-0000-0000AF1A0000}"/>
    <cellStyle name="20% - Énfasis4 17" xfId="63430" xr:uid="{00000000-0005-0000-0000-0000B01A0000}"/>
    <cellStyle name="20% - Énfasis4 17 1" xfId="63431" xr:uid="{00000000-0005-0000-0000-0000B11A0000}"/>
    <cellStyle name="20% - Énfasis4 17_AMNET ES P&amp;L 2009 y Budget 2010 b v4" xfId="63432" xr:uid="{00000000-0005-0000-0000-0000B21A0000}"/>
    <cellStyle name="20% - Énfasis4 18" xfId="63433" xr:uid="{00000000-0005-0000-0000-0000B31A0000}"/>
    <cellStyle name="20% - Énfasis4 18 1" xfId="63434" xr:uid="{00000000-0005-0000-0000-0000B41A0000}"/>
    <cellStyle name="20% - Énfasis4 18_AMNET ES P&amp;L 2009 y Budget 2010 b v4" xfId="63435" xr:uid="{00000000-0005-0000-0000-0000B51A0000}"/>
    <cellStyle name="20% - Énfasis4 19" xfId="63436" xr:uid="{00000000-0005-0000-0000-0000B61A0000}"/>
    <cellStyle name="20% - Énfasis4 19 1" xfId="63437" xr:uid="{00000000-0005-0000-0000-0000B71A0000}"/>
    <cellStyle name="20% - Énfasis4 19_AMNET ES P&amp;L 2009 y Budget 2010 b v4" xfId="63438" xr:uid="{00000000-0005-0000-0000-0000B81A0000}"/>
    <cellStyle name="20% - Énfasis4 2" xfId="63439" xr:uid="{00000000-0005-0000-0000-0000B91A0000}"/>
    <cellStyle name="20% - Énfasis4 2 1" xfId="63440" xr:uid="{00000000-0005-0000-0000-0000BA1A0000}"/>
    <cellStyle name="20% - Énfasis4 2 10" xfId="63441" xr:uid="{00000000-0005-0000-0000-0000BB1A0000}"/>
    <cellStyle name="20% - Énfasis4 2 11" xfId="63442" xr:uid="{00000000-0005-0000-0000-0000BC1A0000}"/>
    <cellStyle name="20% - Énfasis4 2 12" xfId="63443" xr:uid="{00000000-0005-0000-0000-0000BD1A0000}"/>
    <cellStyle name="20% - Énfasis4 2 13" xfId="63444" xr:uid="{00000000-0005-0000-0000-0000BE1A0000}"/>
    <cellStyle name="20% - Énfasis4 2 14" xfId="63445" xr:uid="{00000000-0005-0000-0000-0000BF1A0000}"/>
    <cellStyle name="20% - Énfasis4 2 15" xfId="63446" xr:uid="{00000000-0005-0000-0000-0000C01A0000}"/>
    <cellStyle name="20% - Énfasis4 2 16" xfId="63447" xr:uid="{00000000-0005-0000-0000-0000C11A0000}"/>
    <cellStyle name="20% - Énfasis4 2 2" xfId="63448" xr:uid="{00000000-0005-0000-0000-0000C21A0000}"/>
    <cellStyle name="20% - Énfasis4 2 3" xfId="63449" xr:uid="{00000000-0005-0000-0000-0000C31A0000}"/>
    <cellStyle name="20% - Énfasis4 2 4" xfId="63450" xr:uid="{00000000-0005-0000-0000-0000C41A0000}"/>
    <cellStyle name="20% - Énfasis4 2 5" xfId="63451" xr:uid="{00000000-0005-0000-0000-0000C51A0000}"/>
    <cellStyle name="20% - Énfasis4 2 6" xfId="63452" xr:uid="{00000000-0005-0000-0000-0000C61A0000}"/>
    <cellStyle name="20% - Énfasis4 2 7" xfId="63453" xr:uid="{00000000-0005-0000-0000-0000C71A0000}"/>
    <cellStyle name="20% - Énfasis4 2 8" xfId="63454" xr:uid="{00000000-0005-0000-0000-0000C81A0000}"/>
    <cellStyle name="20% - Énfasis4 2 9" xfId="63455" xr:uid="{00000000-0005-0000-0000-0000C91A0000}"/>
    <cellStyle name="20% - Énfasis4 2_3. Honduras 2010 v30b" xfId="63456" xr:uid="{00000000-0005-0000-0000-0000CA1A0000}"/>
    <cellStyle name="20% - Énfasis4 20" xfId="63457" xr:uid="{00000000-0005-0000-0000-0000CB1A0000}"/>
    <cellStyle name="20% - Énfasis4 20 1" xfId="63458" xr:uid="{00000000-0005-0000-0000-0000CC1A0000}"/>
    <cellStyle name="20% - Énfasis4 20_AMNET ES P&amp;L 2009 y Budget 2010 b v4" xfId="63459" xr:uid="{00000000-0005-0000-0000-0000CD1A0000}"/>
    <cellStyle name="20% - Énfasis4 21" xfId="63460" xr:uid="{00000000-0005-0000-0000-0000CE1A0000}"/>
    <cellStyle name="20% - Énfasis4 21 1" xfId="63461" xr:uid="{00000000-0005-0000-0000-0000CF1A0000}"/>
    <cellStyle name="20% - Énfasis4 21_AMNET ES P&amp;L 2009 y Budget 2010 b v4" xfId="63462" xr:uid="{00000000-0005-0000-0000-0000D01A0000}"/>
    <cellStyle name="20% - Énfasis4 22" xfId="63463" xr:uid="{00000000-0005-0000-0000-0000D11A0000}"/>
    <cellStyle name="20% - Énfasis4 22 1" xfId="63464" xr:uid="{00000000-0005-0000-0000-0000D21A0000}"/>
    <cellStyle name="20% - Énfasis4 22_AMNET ES P&amp;L 2009 y Budget 2010 b v4" xfId="63465" xr:uid="{00000000-0005-0000-0000-0000D31A0000}"/>
    <cellStyle name="20% - Énfasis4 3" xfId="63466" xr:uid="{00000000-0005-0000-0000-0000D41A0000}"/>
    <cellStyle name="20% - Énfasis4 3 1" xfId="63467" xr:uid="{00000000-0005-0000-0000-0000D51A0000}"/>
    <cellStyle name="20% - Énfasis4 3_AMNET ES P&amp;L 2009 y Budget 2010 b v4" xfId="63468" xr:uid="{00000000-0005-0000-0000-0000D61A0000}"/>
    <cellStyle name="20% - Énfasis4 4" xfId="63469" xr:uid="{00000000-0005-0000-0000-0000D71A0000}"/>
    <cellStyle name="20% - Énfasis4 4 1" xfId="63470" xr:uid="{00000000-0005-0000-0000-0000D81A0000}"/>
    <cellStyle name="20% - Énfasis4 4_AMNET ES P&amp;L 2009 y Budget 2010 b v4" xfId="63471" xr:uid="{00000000-0005-0000-0000-0000D91A0000}"/>
    <cellStyle name="20% - Énfasis4 5" xfId="63472" xr:uid="{00000000-0005-0000-0000-0000DA1A0000}"/>
    <cellStyle name="20% - Énfasis4 5 1" xfId="63473" xr:uid="{00000000-0005-0000-0000-0000DB1A0000}"/>
    <cellStyle name="20% - Énfasis4 5_AMNET ES P&amp;L 2009 y Budget 2010 b v4" xfId="63474" xr:uid="{00000000-0005-0000-0000-0000DC1A0000}"/>
    <cellStyle name="20% - Énfasis4 6" xfId="63475" xr:uid="{00000000-0005-0000-0000-0000DD1A0000}"/>
    <cellStyle name="20% - Énfasis4 6 1" xfId="63476" xr:uid="{00000000-0005-0000-0000-0000DE1A0000}"/>
    <cellStyle name="20% - Énfasis4 6_AMNET ES P&amp;L 2009 y Budget 2010 b v4" xfId="63477" xr:uid="{00000000-0005-0000-0000-0000DF1A0000}"/>
    <cellStyle name="20% - Énfasis4 7" xfId="63478" xr:uid="{00000000-0005-0000-0000-0000E01A0000}"/>
    <cellStyle name="20% - Énfasis4 7 1" xfId="63479" xr:uid="{00000000-0005-0000-0000-0000E11A0000}"/>
    <cellStyle name="20% - Énfasis4 7_AMNET ES P&amp;L 2009 y Budget 2010 b v4" xfId="63480" xr:uid="{00000000-0005-0000-0000-0000E21A0000}"/>
    <cellStyle name="20% - Énfasis4 8" xfId="63481" xr:uid="{00000000-0005-0000-0000-0000E31A0000}"/>
    <cellStyle name="20% - Énfasis4 8 1" xfId="63482" xr:uid="{00000000-0005-0000-0000-0000E41A0000}"/>
    <cellStyle name="20% - Énfasis4 8_AMNET ES P&amp;L 2009 y Budget 2010 b v4" xfId="63483" xr:uid="{00000000-0005-0000-0000-0000E51A0000}"/>
    <cellStyle name="20% - Énfasis4 9" xfId="63484" xr:uid="{00000000-0005-0000-0000-0000E61A0000}"/>
    <cellStyle name="20% - Énfasis4 9 1" xfId="63485" xr:uid="{00000000-0005-0000-0000-0000E71A0000}"/>
    <cellStyle name="20% - Énfasis4 9_AMNET ES P&amp;L 2009 y Budget 2010 b v4" xfId="63486" xr:uid="{00000000-0005-0000-0000-0000E81A0000}"/>
    <cellStyle name="20% - Énfasis4_1. El Salvador b v7" xfId="63487" xr:uid="{00000000-0005-0000-0000-0000E91A0000}"/>
    <cellStyle name="20% - Énfasis5" xfId="63488" xr:uid="{00000000-0005-0000-0000-0000EA1A0000}"/>
    <cellStyle name="20% - Énfasis5 1" xfId="63489" xr:uid="{00000000-0005-0000-0000-0000EB1A0000}"/>
    <cellStyle name="20% - Énfasis5 10" xfId="63490" xr:uid="{00000000-0005-0000-0000-0000EC1A0000}"/>
    <cellStyle name="20% - Énfasis5 10 1" xfId="63491" xr:uid="{00000000-0005-0000-0000-0000ED1A0000}"/>
    <cellStyle name="20% - Énfasis5 10_AMNET ES P&amp;L 2009 y Budget 2010 b v4" xfId="63492" xr:uid="{00000000-0005-0000-0000-0000EE1A0000}"/>
    <cellStyle name="20% - Énfasis5 11" xfId="63493" xr:uid="{00000000-0005-0000-0000-0000EF1A0000}"/>
    <cellStyle name="20% - Énfasis5 11 1" xfId="63494" xr:uid="{00000000-0005-0000-0000-0000F01A0000}"/>
    <cellStyle name="20% - Énfasis5 11_AMNET ES P&amp;L 2009 y Budget 2010 b v4" xfId="63495" xr:uid="{00000000-0005-0000-0000-0000F11A0000}"/>
    <cellStyle name="20% - Énfasis5 12" xfId="63496" xr:uid="{00000000-0005-0000-0000-0000F21A0000}"/>
    <cellStyle name="20% - Énfasis5 12 1" xfId="63497" xr:uid="{00000000-0005-0000-0000-0000F31A0000}"/>
    <cellStyle name="20% - Énfasis5 12_AMNET ES P&amp;L 2009 y Budget 2010 b v4" xfId="63498" xr:uid="{00000000-0005-0000-0000-0000F41A0000}"/>
    <cellStyle name="20% - Énfasis5 13" xfId="63499" xr:uid="{00000000-0005-0000-0000-0000F51A0000}"/>
    <cellStyle name="20% - Énfasis5 13 1" xfId="63500" xr:uid="{00000000-0005-0000-0000-0000F61A0000}"/>
    <cellStyle name="20% - Énfasis5 13_AMNET ES P&amp;L 2009 y Budget 2010 b v4" xfId="63501" xr:uid="{00000000-0005-0000-0000-0000F71A0000}"/>
    <cellStyle name="20% - Énfasis5 14" xfId="63502" xr:uid="{00000000-0005-0000-0000-0000F81A0000}"/>
    <cellStyle name="20% - Énfasis5 14 1" xfId="63503" xr:uid="{00000000-0005-0000-0000-0000F91A0000}"/>
    <cellStyle name="20% - Énfasis5 14_AMNET ES P&amp;L 2009 y Budget 2010 b v4" xfId="63504" xr:uid="{00000000-0005-0000-0000-0000FA1A0000}"/>
    <cellStyle name="20% - Énfasis5 15" xfId="63505" xr:uid="{00000000-0005-0000-0000-0000FB1A0000}"/>
    <cellStyle name="20% - Énfasis5 15 1" xfId="63506" xr:uid="{00000000-0005-0000-0000-0000FC1A0000}"/>
    <cellStyle name="20% - Énfasis5 15_AMNET ES P&amp;L 2009 y Budget 2010 b v4" xfId="63507" xr:uid="{00000000-0005-0000-0000-0000FD1A0000}"/>
    <cellStyle name="20% - Énfasis5 16" xfId="63508" xr:uid="{00000000-0005-0000-0000-0000FE1A0000}"/>
    <cellStyle name="20% - Énfasis5 16 1" xfId="63509" xr:uid="{00000000-0005-0000-0000-0000FF1A0000}"/>
    <cellStyle name="20% - Énfasis5 16_AMNET ES P&amp;L 2009 y Budget 2010 b v4" xfId="63510" xr:uid="{00000000-0005-0000-0000-0000001B0000}"/>
    <cellStyle name="20% - Énfasis5 17" xfId="63511" xr:uid="{00000000-0005-0000-0000-0000011B0000}"/>
    <cellStyle name="20% - Énfasis5 17 1" xfId="63512" xr:uid="{00000000-0005-0000-0000-0000021B0000}"/>
    <cellStyle name="20% - Énfasis5 17_AMNET ES P&amp;L 2009 y Budget 2010 b v4" xfId="63513" xr:uid="{00000000-0005-0000-0000-0000031B0000}"/>
    <cellStyle name="20% - Énfasis5 18" xfId="63514" xr:uid="{00000000-0005-0000-0000-0000041B0000}"/>
    <cellStyle name="20% - Énfasis5 18 1" xfId="63515" xr:uid="{00000000-0005-0000-0000-0000051B0000}"/>
    <cellStyle name="20% - Énfasis5 18_AMNET ES P&amp;L 2009 y Budget 2010 b v4" xfId="63516" xr:uid="{00000000-0005-0000-0000-0000061B0000}"/>
    <cellStyle name="20% - Énfasis5 19" xfId="63517" xr:uid="{00000000-0005-0000-0000-0000071B0000}"/>
    <cellStyle name="20% - Énfasis5 19 1" xfId="63518" xr:uid="{00000000-0005-0000-0000-0000081B0000}"/>
    <cellStyle name="20% - Énfasis5 19_AMNET ES P&amp;L 2009 y Budget 2010 b v4" xfId="63519" xr:uid="{00000000-0005-0000-0000-0000091B0000}"/>
    <cellStyle name="20% - Énfasis5 2" xfId="63520" xr:uid="{00000000-0005-0000-0000-00000A1B0000}"/>
    <cellStyle name="20% - Énfasis5 2 1" xfId="63521" xr:uid="{00000000-0005-0000-0000-00000B1B0000}"/>
    <cellStyle name="20% - Énfasis5 2 10" xfId="63522" xr:uid="{00000000-0005-0000-0000-00000C1B0000}"/>
    <cellStyle name="20% - Énfasis5 2 11" xfId="63523" xr:uid="{00000000-0005-0000-0000-00000D1B0000}"/>
    <cellStyle name="20% - Énfasis5 2 12" xfId="63524" xr:uid="{00000000-0005-0000-0000-00000E1B0000}"/>
    <cellStyle name="20% - Énfasis5 2 13" xfId="63525" xr:uid="{00000000-0005-0000-0000-00000F1B0000}"/>
    <cellStyle name="20% - Énfasis5 2 14" xfId="63526" xr:uid="{00000000-0005-0000-0000-0000101B0000}"/>
    <cellStyle name="20% - Énfasis5 2 15" xfId="63527" xr:uid="{00000000-0005-0000-0000-0000111B0000}"/>
    <cellStyle name="20% - Énfasis5 2 16" xfId="63528" xr:uid="{00000000-0005-0000-0000-0000121B0000}"/>
    <cellStyle name="20% - Énfasis5 2 2" xfId="63529" xr:uid="{00000000-0005-0000-0000-0000131B0000}"/>
    <cellStyle name="20% - Énfasis5 2 3" xfId="63530" xr:uid="{00000000-0005-0000-0000-0000141B0000}"/>
    <cellStyle name="20% - Énfasis5 2 4" xfId="63531" xr:uid="{00000000-0005-0000-0000-0000151B0000}"/>
    <cellStyle name="20% - Énfasis5 2 5" xfId="63532" xr:uid="{00000000-0005-0000-0000-0000161B0000}"/>
    <cellStyle name="20% - Énfasis5 2 6" xfId="63533" xr:uid="{00000000-0005-0000-0000-0000171B0000}"/>
    <cellStyle name="20% - Énfasis5 2 7" xfId="63534" xr:uid="{00000000-0005-0000-0000-0000181B0000}"/>
    <cellStyle name="20% - Énfasis5 2 8" xfId="63535" xr:uid="{00000000-0005-0000-0000-0000191B0000}"/>
    <cellStyle name="20% - Énfasis5 2 9" xfId="63536" xr:uid="{00000000-0005-0000-0000-00001A1B0000}"/>
    <cellStyle name="20% - Énfasis5 2_3. Honduras 2010 v30b" xfId="63537" xr:uid="{00000000-0005-0000-0000-00001B1B0000}"/>
    <cellStyle name="20% - Énfasis5 20" xfId="63538" xr:uid="{00000000-0005-0000-0000-00001C1B0000}"/>
    <cellStyle name="20% - Énfasis5 20 1" xfId="63539" xr:uid="{00000000-0005-0000-0000-00001D1B0000}"/>
    <cellStyle name="20% - Énfasis5 20_AMNET ES P&amp;L 2009 y Budget 2010 b v4" xfId="63540" xr:uid="{00000000-0005-0000-0000-00001E1B0000}"/>
    <cellStyle name="20% - Énfasis5 21" xfId="63541" xr:uid="{00000000-0005-0000-0000-00001F1B0000}"/>
    <cellStyle name="20% - Énfasis5 21 1" xfId="63542" xr:uid="{00000000-0005-0000-0000-0000201B0000}"/>
    <cellStyle name="20% - Énfasis5 21_AMNET ES P&amp;L 2009 y Budget 2010 b v4" xfId="63543" xr:uid="{00000000-0005-0000-0000-0000211B0000}"/>
    <cellStyle name="20% - Énfasis5 22" xfId="63544" xr:uid="{00000000-0005-0000-0000-0000221B0000}"/>
    <cellStyle name="20% - Énfasis5 22 1" xfId="63545" xr:uid="{00000000-0005-0000-0000-0000231B0000}"/>
    <cellStyle name="20% - Énfasis5 22_AMNET ES P&amp;L 2009 y Budget 2010 b v4" xfId="63546" xr:uid="{00000000-0005-0000-0000-0000241B0000}"/>
    <cellStyle name="20% - Énfasis5 3" xfId="63547" xr:uid="{00000000-0005-0000-0000-0000251B0000}"/>
    <cellStyle name="20% - Énfasis5 3 1" xfId="63548" xr:uid="{00000000-0005-0000-0000-0000261B0000}"/>
    <cellStyle name="20% - Énfasis5 3_AMNET ES P&amp;L 2009 y Budget 2010 b v4" xfId="63549" xr:uid="{00000000-0005-0000-0000-0000271B0000}"/>
    <cellStyle name="20% - Énfasis5 4" xfId="63550" xr:uid="{00000000-0005-0000-0000-0000281B0000}"/>
    <cellStyle name="20% - Énfasis5 4 1" xfId="63551" xr:uid="{00000000-0005-0000-0000-0000291B0000}"/>
    <cellStyle name="20% - Énfasis5 4_AMNET ES P&amp;L 2009 y Budget 2010 b v4" xfId="63552" xr:uid="{00000000-0005-0000-0000-00002A1B0000}"/>
    <cellStyle name="20% - Énfasis5 5" xfId="63553" xr:uid="{00000000-0005-0000-0000-00002B1B0000}"/>
    <cellStyle name="20% - Énfasis5 5 1" xfId="63554" xr:uid="{00000000-0005-0000-0000-00002C1B0000}"/>
    <cellStyle name="20% - Énfasis5 5_AMNET ES P&amp;L 2009 y Budget 2010 b v4" xfId="63555" xr:uid="{00000000-0005-0000-0000-00002D1B0000}"/>
    <cellStyle name="20% - Énfasis5 6" xfId="63556" xr:uid="{00000000-0005-0000-0000-00002E1B0000}"/>
    <cellStyle name="20% - Énfasis5 6 1" xfId="63557" xr:uid="{00000000-0005-0000-0000-00002F1B0000}"/>
    <cellStyle name="20% - Énfasis5 6_AMNET ES P&amp;L 2009 y Budget 2010 b v4" xfId="63558" xr:uid="{00000000-0005-0000-0000-0000301B0000}"/>
    <cellStyle name="20% - Énfasis5 7" xfId="63559" xr:uid="{00000000-0005-0000-0000-0000311B0000}"/>
    <cellStyle name="20% - Énfasis5 7 1" xfId="63560" xr:uid="{00000000-0005-0000-0000-0000321B0000}"/>
    <cellStyle name="20% - Énfasis5 7_AMNET ES P&amp;L 2009 y Budget 2010 b v4" xfId="63561" xr:uid="{00000000-0005-0000-0000-0000331B0000}"/>
    <cellStyle name="20% - Énfasis5 8" xfId="63562" xr:uid="{00000000-0005-0000-0000-0000341B0000}"/>
    <cellStyle name="20% - Énfasis5 8 1" xfId="63563" xr:uid="{00000000-0005-0000-0000-0000351B0000}"/>
    <cellStyle name="20% - Énfasis5 8_AMNET ES P&amp;L 2009 y Budget 2010 b v4" xfId="63564" xr:uid="{00000000-0005-0000-0000-0000361B0000}"/>
    <cellStyle name="20% - Énfasis5 9" xfId="63565" xr:uid="{00000000-0005-0000-0000-0000371B0000}"/>
    <cellStyle name="20% - Énfasis5 9 1" xfId="63566" xr:uid="{00000000-0005-0000-0000-0000381B0000}"/>
    <cellStyle name="20% - Énfasis5 9_AMNET ES P&amp;L 2009 y Budget 2010 b v4" xfId="63567" xr:uid="{00000000-0005-0000-0000-0000391B0000}"/>
    <cellStyle name="20% - Énfasis5_1. El Salvador b v7" xfId="63568" xr:uid="{00000000-0005-0000-0000-00003A1B0000}"/>
    <cellStyle name="20% - Énfasis6" xfId="63569" xr:uid="{00000000-0005-0000-0000-00003B1B0000}"/>
    <cellStyle name="20% - Énfasis6 1" xfId="63570" xr:uid="{00000000-0005-0000-0000-00003C1B0000}"/>
    <cellStyle name="20% - Énfasis6 10" xfId="63571" xr:uid="{00000000-0005-0000-0000-00003D1B0000}"/>
    <cellStyle name="20% - Énfasis6 10 1" xfId="63572" xr:uid="{00000000-0005-0000-0000-00003E1B0000}"/>
    <cellStyle name="20% - Énfasis6 10_AMNET ES P&amp;L 2009 y Budget 2010 b v4" xfId="63573" xr:uid="{00000000-0005-0000-0000-00003F1B0000}"/>
    <cellStyle name="20% - Énfasis6 11" xfId="63574" xr:uid="{00000000-0005-0000-0000-0000401B0000}"/>
    <cellStyle name="20% - Énfasis6 11 1" xfId="63575" xr:uid="{00000000-0005-0000-0000-0000411B0000}"/>
    <cellStyle name="20% - Énfasis6 11_AMNET ES P&amp;L 2009 y Budget 2010 b v4" xfId="63576" xr:uid="{00000000-0005-0000-0000-0000421B0000}"/>
    <cellStyle name="20% - Énfasis6 12" xfId="63577" xr:uid="{00000000-0005-0000-0000-0000431B0000}"/>
    <cellStyle name="20% - Énfasis6 12 1" xfId="63578" xr:uid="{00000000-0005-0000-0000-0000441B0000}"/>
    <cellStyle name="20% - Énfasis6 12_AMNET ES P&amp;L 2009 y Budget 2010 b v4" xfId="63579" xr:uid="{00000000-0005-0000-0000-0000451B0000}"/>
    <cellStyle name="20% - Énfasis6 13" xfId="63580" xr:uid="{00000000-0005-0000-0000-0000461B0000}"/>
    <cellStyle name="20% - Énfasis6 13 1" xfId="63581" xr:uid="{00000000-0005-0000-0000-0000471B0000}"/>
    <cellStyle name="20% - Énfasis6 13_AMNET ES P&amp;L 2009 y Budget 2010 b v4" xfId="63582" xr:uid="{00000000-0005-0000-0000-0000481B0000}"/>
    <cellStyle name="20% - Énfasis6 14" xfId="63583" xr:uid="{00000000-0005-0000-0000-0000491B0000}"/>
    <cellStyle name="20% - Énfasis6 14 1" xfId="63584" xr:uid="{00000000-0005-0000-0000-00004A1B0000}"/>
    <cellStyle name="20% - Énfasis6 14_AMNET ES P&amp;L 2009 y Budget 2010 b v4" xfId="63585" xr:uid="{00000000-0005-0000-0000-00004B1B0000}"/>
    <cellStyle name="20% - Énfasis6 15" xfId="63586" xr:uid="{00000000-0005-0000-0000-00004C1B0000}"/>
    <cellStyle name="20% - Énfasis6 15 1" xfId="63587" xr:uid="{00000000-0005-0000-0000-00004D1B0000}"/>
    <cellStyle name="20% - Énfasis6 15_AMNET ES P&amp;L 2009 y Budget 2010 b v4" xfId="63588" xr:uid="{00000000-0005-0000-0000-00004E1B0000}"/>
    <cellStyle name="20% - Énfasis6 16" xfId="63589" xr:uid="{00000000-0005-0000-0000-00004F1B0000}"/>
    <cellStyle name="20% - Énfasis6 16 1" xfId="63590" xr:uid="{00000000-0005-0000-0000-0000501B0000}"/>
    <cellStyle name="20% - Énfasis6 16_AMNET ES P&amp;L 2009 y Budget 2010 b v4" xfId="63591" xr:uid="{00000000-0005-0000-0000-0000511B0000}"/>
    <cellStyle name="20% - Énfasis6 17" xfId="63592" xr:uid="{00000000-0005-0000-0000-0000521B0000}"/>
    <cellStyle name="20% - Énfasis6 17 1" xfId="63593" xr:uid="{00000000-0005-0000-0000-0000531B0000}"/>
    <cellStyle name="20% - Énfasis6 17_AMNET ES P&amp;L 2009 y Budget 2010 b v4" xfId="63594" xr:uid="{00000000-0005-0000-0000-0000541B0000}"/>
    <cellStyle name="20% - Énfasis6 18" xfId="63595" xr:uid="{00000000-0005-0000-0000-0000551B0000}"/>
    <cellStyle name="20% - Énfasis6 18 1" xfId="63596" xr:uid="{00000000-0005-0000-0000-0000561B0000}"/>
    <cellStyle name="20% - Énfasis6 18_AMNET ES P&amp;L 2009 y Budget 2010 b v4" xfId="63597" xr:uid="{00000000-0005-0000-0000-0000571B0000}"/>
    <cellStyle name="20% - Énfasis6 19" xfId="63598" xr:uid="{00000000-0005-0000-0000-0000581B0000}"/>
    <cellStyle name="20% - Énfasis6 19 1" xfId="63599" xr:uid="{00000000-0005-0000-0000-0000591B0000}"/>
    <cellStyle name="20% - Énfasis6 19_AMNET ES P&amp;L 2009 y Budget 2010 b v4" xfId="63600" xr:uid="{00000000-0005-0000-0000-00005A1B0000}"/>
    <cellStyle name="20% - Énfasis6 2" xfId="63601" xr:uid="{00000000-0005-0000-0000-00005B1B0000}"/>
    <cellStyle name="20% - Énfasis6 2 1" xfId="63602" xr:uid="{00000000-0005-0000-0000-00005C1B0000}"/>
    <cellStyle name="20% - Énfasis6 2 10" xfId="63603" xr:uid="{00000000-0005-0000-0000-00005D1B0000}"/>
    <cellStyle name="20% - Énfasis6 2 11" xfId="63604" xr:uid="{00000000-0005-0000-0000-00005E1B0000}"/>
    <cellStyle name="20% - Énfasis6 2 12" xfId="63605" xr:uid="{00000000-0005-0000-0000-00005F1B0000}"/>
    <cellStyle name="20% - Énfasis6 2 13" xfId="63606" xr:uid="{00000000-0005-0000-0000-0000601B0000}"/>
    <cellStyle name="20% - Énfasis6 2 14" xfId="63607" xr:uid="{00000000-0005-0000-0000-0000611B0000}"/>
    <cellStyle name="20% - Énfasis6 2 15" xfId="63608" xr:uid="{00000000-0005-0000-0000-0000621B0000}"/>
    <cellStyle name="20% - Énfasis6 2 16" xfId="63609" xr:uid="{00000000-0005-0000-0000-0000631B0000}"/>
    <cellStyle name="20% - Énfasis6 2 2" xfId="63610" xr:uid="{00000000-0005-0000-0000-0000641B0000}"/>
    <cellStyle name="20% - Énfasis6 2 3" xfId="63611" xr:uid="{00000000-0005-0000-0000-0000651B0000}"/>
    <cellStyle name="20% - Énfasis6 2 4" xfId="63612" xr:uid="{00000000-0005-0000-0000-0000661B0000}"/>
    <cellStyle name="20% - Énfasis6 2 5" xfId="63613" xr:uid="{00000000-0005-0000-0000-0000671B0000}"/>
    <cellStyle name="20% - Énfasis6 2 6" xfId="63614" xr:uid="{00000000-0005-0000-0000-0000681B0000}"/>
    <cellStyle name="20% - Énfasis6 2 7" xfId="63615" xr:uid="{00000000-0005-0000-0000-0000691B0000}"/>
    <cellStyle name="20% - Énfasis6 2 8" xfId="63616" xr:uid="{00000000-0005-0000-0000-00006A1B0000}"/>
    <cellStyle name="20% - Énfasis6 2 9" xfId="63617" xr:uid="{00000000-0005-0000-0000-00006B1B0000}"/>
    <cellStyle name="20% - Énfasis6 2_3. Honduras 2010 v30b" xfId="63618" xr:uid="{00000000-0005-0000-0000-00006C1B0000}"/>
    <cellStyle name="20% - Énfasis6 20" xfId="63619" xr:uid="{00000000-0005-0000-0000-00006D1B0000}"/>
    <cellStyle name="20% - Énfasis6 20 1" xfId="63620" xr:uid="{00000000-0005-0000-0000-00006E1B0000}"/>
    <cellStyle name="20% - Énfasis6 20_AMNET ES P&amp;L 2009 y Budget 2010 b v4" xfId="63621" xr:uid="{00000000-0005-0000-0000-00006F1B0000}"/>
    <cellStyle name="20% - Énfasis6 21" xfId="63622" xr:uid="{00000000-0005-0000-0000-0000701B0000}"/>
    <cellStyle name="20% - Énfasis6 21 1" xfId="63623" xr:uid="{00000000-0005-0000-0000-0000711B0000}"/>
    <cellStyle name="20% - Énfasis6 21_AMNET ES P&amp;L 2009 y Budget 2010 b v4" xfId="63624" xr:uid="{00000000-0005-0000-0000-0000721B0000}"/>
    <cellStyle name="20% - Énfasis6 22" xfId="63625" xr:uid="{00000000-0005-0000-0000-0000731B0000}"/>
    <cellStyle name="20% - Énfasis6 22 1" xfId="63626" xr:uid="{00000000-0005-0000-0000-0000741B0000}"/>
    <cellStyle name="20% - Énfasis6 22_AMNET ES P&amp;L 2009 y Budget 2010 b v4" xfId="63627" xr:uid="{00000000-0005-0000-0000-0000751B0000}"/>
    <cellStyle name="20% - Énfasis6 3" xfId="63628" xr:uid="{00000000-0005-0000-0000-0000761B0000}"/>
    <cellStyle name="20% - Énfasis6 3 1" xfId="63629" xr:uid="{00000000-0005-0000-0000-0000771B0000}"/>
    <cellStyle name="20% - Énfasis6 3_AMNET ES P&amp;L 2009 y Budget 2010 b v4" xfId="63630" xr:uid="{00000000-0005-0000-0000-0000781B0000}"/>
    <cellStyle name="20% - Énfasis6 4" xfId="63631" xr:uid="{00000000-0005-0000-0000-0000791B0000}"/>
    <cellStyle name="20% - Énfasis6 4 1" xfId="63632" xr:uid="{00000000-0005-0000-0000-00007A1B0000}"/>
    <cellStyle name="20% - Énfasis6 4_AMNET ES P&amp;L 2009 y Budget 2010 b v4" xfId="63633" xr:uid="{00000000-0005-0000-0000-00007B1B0000}"/>
    <cellStyle name="20% - Énfasis6 5" xfId="63634" xr:uid="{00000000-0005-0000-0000-00007C1B0000}"/>
    <cellStyle name="20% - Énfasis6 5 1" xfId="63635" xr:uid="{00000000-0005-0000-0000-00007D1B0000}"/>
    <cellStyle name="20% - Énfasis6 5_AMNET ES P&amp;L 2009 y Budget 2010 b v4" xfId="63636" xr:uid="{00000000-0005-0000-0000-00007E1B0000}"/>
    <cellStyle name="20% - Énfasis6 6" xfId="63637" xr:uid="{00000000-0005-0000-0000-00007F1B0000}"/>
    <cellStyle name="20% - Énfasis6 6 1" xfId="63638" xr:uid="{00000000-0005-0000-0000-0000801B0000}"/>
    <cellStyle name="20% - Énfasis6 6_AMNET ES P&amp;L 2009 y Budget 2010 b v4" xfId="63639" xr:uid="{00000000-0005-0000-0000-0000811B0000}"/>
    <cellStyle name="20% - Énfasis6 7" xfId="63640" xr:uid="{00000000-0005-0000-0000-0000821B0000}"/>
    <cellStyle name="20% - Énfasis6 7 1" xfId="63641" xr:uid="{00000000-0005-0000-0000-0000831B0000}"/>
    <cellStyle name="20% - Énfasis6 7_AMNET ES P&amp;L 2009 y Budget 2010 b v4" xfId="63642" xr:uid="{00000000-0005-0000-0000-0000841B0000}"/>
    <cellStyle name="20% - Énfasis6 8" xfId="63643" xr:uid="{00000000-0005-0000-0000-0000851B0000}"/>
    <cellStyle name="20% - Énfasis6 8 1" xfId="63644" xr:uid="{00000000-0005-0000-0000-0000861B0000}"/>
    <cellStyle name="20% - Énfasis6 8_AMNET ES P&amp;L 2009 y Budget 2010 b v4" xfId="63645" xr:uid="{00000000-0005-0000-0000-0000871B0000}"/>
    <cellStyle name="20% - Énfasis6 9" xfId="63646" xr:uid="{00000000-0005-0000-0000-0000881B0000}"/>
    <cellStyle name="20% - Énfasis6 9 1" xfId="63647" xr:uid="{00000000-0005-0000-0000-0000891B0000}"/>
    <cellStyle name="20% - Énfasis6 9_AMNET ES P&amp;L 2009 y Budget 2010 b v4" xfId="63648" xr:uid="{00000000-0005-0000-0000-00008A1B0000}"/>
    <cellStyle name="20% - Énfasis6_1. El Salvador b v7" xfId="63649" xr:uid="{00000000-0005-0000-0000-00008B1B0000}"/>
    <cellStyle name="227.2" xfId="1357" xr:uid="{00000000-0005-0000-0000-00008C1B0000}"/>
    <cellStyle name="2tizedes" xfId="1358" xr:uid="{00000000-0005-0000-0000-00008D1B0000}"/>
    <cellStyle name="³£¹æ_8price1" xfId="63650" xr:uid="{00000000-0005-0000-0000-00008E1B0000}"/>
    <cellStyle name="³¬¼¶Á´½Ó" xfId="63651" xr:uid="{00000000-0005-0000-0000-00008F1B0000}"/>
    <cellStyle name="4" xfId="1359" xr:uid="{00000000-0005-0000-0000-0000901B0000}"/>
    <cellStyle name="4_IndBid_Synergen_FModel_180200" xfId="1360" xr:uid="{00000000-0005-0000-0000-0000911B0000}"/>
    <cellStyle name="4_JC_Peakermodel26Apr00" xfId="1361" xr:uid="{00000000-0005-0000-0000-0000921B0000}"/>
    <cellStyle name="4_NEGF_Availability_V2_1Aug00" xfId="1362" xr:uid="{00000000-0005-0000-0000-0000931B0000}"/>
    <cellStyle name="4_Price Path (2)" xfId="1363" xr:uid="{00000000-0005-0000-0000-0000941B0000}"/>
    <cellStyle name="4_RWC_EDLgasturb_27Aug03" xfId="1364" xr:uid="{00000000-0005-0000-0000-0000951B0000}"/>
    <cellStyle name="4_RWC_IPP_NEGoldfieldIntercSys_13Mar00.xls Chart 1" xfId="1365" xr:uid="{00000000-0005-0000-0000-0000961B0000}"/>
    <cellStyle name="4_RWC_IPP_NEGoldfieldIntercSys_13Mar00.xls Chart 2" xfId="1366" xr:uid="{00000000-0005-0000-0000-0000971B0000}"/>
    <cellStyle name="4_RWC_IPP_NEGoldfieldIntercSys_13Mar00.xls Chart 3" xfId="1367" xr:uid="{00000000-0005-0000-0000-0000981B0000}"/>
    <cellStyle name="4_RWC_NEGoldfieldIntercSys_V6.0_31Jul00.xls Chart 1" xfId="1368" xr:uid="{00000000-0005-0000-0000-0000991B0000}"/>
    <cellStyle name="4_RWC_NEGoldfieldIntercSys_V6.0_31Jul00.xls Chart 2" xfId="1369" xr:uid="{00000000-0005-0000-0000-00009A1B0000}"/>
    <cellStyle name="4_RWC_NEGoldfieldIntercSys_V6.0_31Jul00.xls Chart 4" xfId="1370" xr:uid="{00000000-0005-0000-0000-00009B1B0000}"/>
    <cellStyle name="4_RWC_SCLbidreview_V1.1_2Nov03" xfId="1371" xr:uid="{00000000-0005-0000-0000-00009C1B0000}"/>
    <cellStyle name="40 % - Accent1" xfId="63652" xr:uid="{00000000-0005-0000-0000-00009D1B0000}"/>
    <cellStyle name="40 % - Accent1 10" xfId="63653" xr:uid="{00000000-0005-0000-0000-00009E1B0000}"/>
    <cellStyle name="40 % - Accent1 10 2" xfId="63654" xr:uid="{00000000-0005-0000-0000-00009F1B0000}"/>
    <cellStyle name="40 % - Accent1 10 2 2" xfId="63655" xr:uid="{00000000-0005-0000-0000-0000A01B0000}"/>
    <cellStyle name="40 % - Accent1 10 3" xfId="63656" xr:uid="{00000000-0005-0000-0000-0000A11B0000}"/>
    <cellStyle name="40 % - Accent1 11" xfId="63657" xr:uid="{00000000-0005-0000-0000-0000A21B0000}"/>
    <cellStyle name="40 % - Accent1 11 2" xfId="63658" xr:uid="{00000000-0005-0000-0000-0000A31B0000}"/>
    <cellStyle name="40 % - Accent1 11 2 2" xfId="63659" xr:uid="{00000000-0005-0000-0000-0000A41B0000}"/>
    <cellStyle name="40 % - Accent1 11 3" xfId="63660" xr:uid="{00000000-0005-0000-0000-0000A51B0000}"/>
    <cellStyle name="40 % - Accent1 12" xfId="63661" xr:uid="{00000000-0005-0000-0000-0000A61B0000}"/>
    <cellStyle name="40 % - Accent1 12 2" xfId="63662" xr:uid="{00000000-0005-0000-0000-0000A71B0000}"/>
    <cellStyle name="40 % - Accent1 12 2 2" xfId="63663" xr:uid="{00000000-0005-0000-0000-0000A81B0000}"/>
    <cellStyle name="40 % - Accent1 12 3" xfId="63664" xr:uid="{00000000-0005-0000-0000-0000A91B0000}"/>
    <cellStyle name="40 % - Accent1 13" xfId="63665" xr:uid="{00000000-0005-0000-0000-0000AA1B0000}"/>
    <cellStyle name="40 % - Accent1 13 2" xfId="63666" xr:uid="{00000000-0005-0000-0000-0000AB1B0000}"/>
    <cellStyle name="40 % - Accent1 13 2 2" xfId="63667" xr:uid="{00000000-0005-0000-0000-0000AC1B0000}"/>
    <cellStyle name="40 % - Accent1 13 3" xfId="63668" xr:uid="{00000000-0005-0000-0000-0000AD1B0000}"/>
    <cellStyle name="40 % - Accent1 14" xfId="63669" xr:uid="{00000000-0005-0000-0000-0000AE1B0000}"/>
    <cellStyle name="40 % - Accent1 14 2" xfId="63670" xr:uid="{00000000-0005-0000-0000-0000AF1B0000}"/>
    <cellStyle name="40 % - Accent1 14 2 2" xfId="63671" xr:uid="{00000000-0005-0000-0000-0000B01B0000}"/>
    <cellStyle name="40 % - Accent1 14 3" xfId="63672" xr:uid="{00000000-0005-0000-0000-0000B11B0000}"/>
    <cellStyle name="40 % - Accent1 15" xfId="63673" xr:uid="{00000000-0005-0000-0000-0000B21B0000}"/>
    <cellStyle name="40 % - Accent1 15 2" xfId="63674" xr:uid="{00000000-0005-0000-0000-0000B31B0000}"/>
    <cellStyle name="40 % - Accent1 15 2 2" xfId="63675" xr:uid="{00000000-0005-0000-0000-0000B41B0000}"/>
    <cellStyle name="40 % - Accent1 15 3" xfId="63676" xr:uid="{00000000-0005-0000-0000-0000B51B0000}"/>
    <cellStyle name="40 % - Accent1 16" xfId="63677" xr:uid="{00000000-0005-0000-0000-0000B61B0000}"/>
    <cellStyle name="40 % - Accent1 16 2" xfId="63678" xr:uid="{00000000-0005-0000-0000-0000B71B0000}"/>
    <cellStyle name="40 % - Accent1 16 2 2" xfId="63679" xr:uid="{00000000-0005-0000-0000-0000B81B0000}"/>
    <cellStyle name="40 % - Accent1 16 3" xfId="63680" xr:uid="{00000000-0005-0000-0000-0000B91B0000}"/>
    <cellStyle name="40 % - Accent1 17" xfId="63681" xr:uid="{00000000-0005-0000-0000-0000BA1B0000}"/>
    <cellStyle name="40 % - Accent1 17 2" xfId="63682" xr:uid="{00000000-0005-0000-0000-0000BB1B0000}"/>
    <cellStyle name="40 % - Accent1 17 2 2" xfId="63683" xr:uid="{00000000-0005-0000-0000-0000BC1B0000}"/>
    <cellStyle name="40 % - Accent1 17 3" xfId="63684" xr:uid="{00000000-0005-0000-0000-0000BD1B0000}"/>
    <cellStyle name="40 % - Accent1 18" xfId="63685" xr:uid="{00000000-0005-0000-0000-0000BE1B0000}"/>
    <cellStyle name="40 % - Accent1 18 2" xfId="63686" xr:uid="{00000000-0005-0000-0000-0000BF1B0000}"/>
    <cellStyle name="40 % - Accent1 18 2 2" xfId="63687" xr:uid="{00000000-0005-0000-0000-0000C01B0000}"/>
    <cellStyle name="40 % - Accent1 18 3" xfId="63688" xr:uid="{00000000-0005-0000-0000-0000C11B0000}"/>
    <cellStyle name="40 % - Accent1 19" xfId="63689" xr:uid="{00000000-0005-0000-0000-0000C21B0000}"/>
    <cellStyle name="40 % - Accent1 2" xfId="63690" xr:uid="{00000000-0005-0000-0000-0000C31B0000}"/>
    <cellStyle name="40 % - Accent1 2 2" xfId="63691" xr:uid="{00000000-0005-0000-0000-0000C41B0000}"/>
    <cellStyle name="40 % - Accent1 2 2 2" xfId="63692" xr:uid="{00000000-0005-0000-0000-0000C51B0000}"/>
    <cellStyle name="40 % - Accent1 2 2 2 2" xfId="63693" xr:uid="{00000000-0005-0000-0000-0000C61B0000}"/>
    <cellStyle name="40 % - Accent1 2 2 3" xfId="63694" xr:uid="{00000000-0005-0000-0000-0000C71B0000}"/>
    <cellStyle name="40 % - Accent1 2 3" xfId="63695" xr:uid="{00000000-0005-0000-0000-0000C81B0000}"/>
    <cellStyle name="40 % - Accent1 2 3 2" xfId="63696" xr:uid="{00000000-0005-0000-0000-0000C91B0000}"/>
    <cellStyle name="40 % - Accent1 2 3 2 2" xfId="63697" xr:uid="{00000000-0005-0000-0000-0000CA1B0000}"/>
    <cellStyle name="40 % - Accent1 2 3 3" xfId="63698" xr:uid="{00000000-0005-0000-0000-0000CB1B0000}"/>
    <cellStyle name="40 % - Accent1 2 4" xfId="63699" xr:uid="{00000000-0005-0000-0000-0000CC1B0000}"/>
    <cellStyle name="40 % - Accent1 2 4 2" xfId="63700" xr:uid="{00000000-0005-0000-0000-0000CD1B0000}"/>
    <cellStyle name="40 % - Accent1 2 5" xfId="63701" xr:uid="{00000000-0005-0000-0000-0000CE1B0000}"/>
    <cellStyle name="40 % - Accent1 20" xfId="63702" xr:uid="{00000000-0005-0000-0000-0000CF1B0000}"/>
    <cellStyle name="40 % - Accent1 3" xfId="63703" xr:uid="{00000000-0005-0000-0000-0000D01B0000}"/>
    <cellStyle name="40 % - Accent1 3 2" xfId="63704" xr:uid="{00000000-0005-0000-0000-0000D11B0000}"/>
    <cellStyle name="40 % - Accent1 3 2 2" xfId="63705" xr:uid="{00000000-0005-0000-0000-0000D21B0000}"/>
    <cellStyle name="40 % - Accent1 3 3" xfId="63706" xr:uid="{00000000-0005-0000-0000-0000D31B0000}"/>
    <cellStyle name="40 % - Accent1 4" xfId="63707" xr:uid="{00000000-0005-0000-0000-0000D41B0000}"/>
    <cellStyle name="40 % - Accent1 4 2" xfId="63708" xr:uid="{00000000-0005-0000-0000-0000D51B0000}"/>
    <cellStyle name="40 % - Accent1 4 2 2" xfId="63709" xr:uid="{00000000-0005-0000-0000-0000D61B0000}"/>
    <cellStyle name="40 % - Accent1 4 3" xfId="63710" xr:uid="{00000000-0005-0000-0000-0000D71B0000}"/>
    <cellStyle name="40 % - Accent1 5" xfId="63711" xr:uid="{00000000-0005-0000-0000-0000D81B0000}"/>
    <cellStyle name="40 % - Accent1 5 2" xfId="63712" xr:uid="{00000000-0005-0000-0000-0000D91B0000}"/>
    <cellStyle name="40 % - Accent1 5 2 2" xfId="63713" xr:uid="{00000000-0005-0000-0000-0000DA1B0000}"/>
    <cellStyle name="40 % - Accent1 5 3" xfId="63714" xr:uid="{00000000-0005-0000-0000-0000DB1B0000}"/>
    <cellStyle name="40 % - Accent1 6" xfId="63715" xr:uid="{00000000-0005-0000-0000-0000DC1B0000}"/>
    <cellStyle name="40 % - Accent1 6 2" xfId="63716" xr:uid="{00000000-0005-0000-0000-0000DD1B0000}"/>
    <cellStyle name="40 % - Accent1 6 2 2" xfId="63717" xr:uid="{00000000-0005-0000-0000-0000DE1B0000}"/>
    <cellStyle name="40 % - Accent1 6 3" xfId="63718" xr:uid="{00000000-0005-0000-0000-0000DF1B0000}"/>
    <cellStyle name="40 % - Accent1 7" xfId="63719" xr:uid="{00000000-0005-0000-0000-0000E01B0000}"/>
    <cellStyle name="40 % - Accent1 7 2" xfId="63720" xr:uid="{00000000-0005-0000-0000-0000E11B0000}"/>
    <cellStyle name="40 % - Accent1 7 2 2" xfId="63721" xr:uid="{00000000-0005-0000-0000-0000E21B0000}"/>
    <cellStyle name="40 % - Accent1 7 3" xfId="63722" xr:uid="{00000000-0005-0000-0000-0000E31B0000}"/>
    <cellStyle name="40 % - Accent1 8" xfId="63723" xr:uid="{00000000-0005-0000-0000-0000E41B0000}"/>
    <cellStyle name="40 % - Accent1 8 2" xfId="63724" xr:uid="{00000000-0005-0000-0000-0000E51B0000}"/>
    <cellStyle name="40 % - Accent1 8 2 2" xfId="63725" xr:uid="{00000000-0005-0000-0000-0000E61B0000}"/>
    <cellStyle name="40 % - Accent1 8 3" xfId="63726" xr:uid="{00000000-0005-0000-0000-0000E71B0000}"/>
    <cellStyle name="40 % - Accent1 9" xfId="63727" xr:uid="{00000000-0005-0000-0000-0000E81B0000}"/>
    <cellStyle name="40 % - Accent1 9 2" xfId="63728" xr:uid="{00000000-0005-0000-0000-0000E91B0000}"/>
    <cellStyle name="40 % - Accent1 9 2 2" xfId="63729" xr:uid="{00000000-0005-0000-0000-0000EA1B0000}"/>
    <cellStyle name="40 % - Accent1 9 3" xfId="63730" xr:uid="{00000000-0005-0000-0000-0000EB1B0000}"/>
    <cellStyle name="40 % - Accent2" xfId="63731" xr:uid="{00000000-0005-0000-0000-0000EC1B0000}"/>
    <cellStyle name="40 % - Accent2 10" xfId="63732" xr:uid="{00000000-0005-0000-0000-0000ED1B0000}"/>
    <cellStyle name="40 % - Accent2 10 2" xfId="63733" xr:uid="{00000000-0005-0000-0000-0000EE1B0000}"/>
    <cellStyle name="40 % - Accent2 10 2 2" xfId="63734" xr:uid="{00000000-0005-0000-0000-0000EF1B0000}"/>
    <cellStyle name="40 % - Accent2 10 3" xfId="63735" xr:uid="{00000000-0005-0000-0000-0000F01B0000}"/>
    <cellStyle name="40 % - Accent2 11" xfId="63736" xr:uid="{00000000-0005-0000-0000-0000F11B0000}"/>
    <cellStyle name="40 % - Accent2 11 2" xfId="63737" xr:uid="{00000000-0005-0000-0000-0000F21B0000}"/>
    <cellStyle name="40 % - Accent2 11 2 2" xfId="63738" xr:uid="{00000000-0005-0000-0000-0000F31B0000}"/>
    <cellStyle name="40 % - Accent2 11 3" xfId="63739" xr:uid="{00000000-0005-0000-0000-0000F41B0000}"/>
    <cellStyle name="40 % - Accent2 12" xfId="63740" xr:uid="{00000000-0005-0000-0000-0000F51B0000}"/>
    <cellStyle name="40 % - Accent2 12 2" xfId="63741" xr:uid="{00000000-0005-0000-0000-0000F61B0000}"/>
    <cellStyle name="40 % - Accent2 12 2 2" xfId="63742" xr:uid="{00000000-0005-0000-0000-0000F71B0000}"/>
    <cellStyle name="40 % - Accent2 12 3" xfId="63743" xr:uid="{00000000-0005-0000-0000-0000F81B0000}"/>
    <cellStyle name="40 % - Accent2 13" xfId="63744" xr:uid="{00000000-0005-0000-0000-0000F91B0000}"/>
    <cellStyle name="40 % - Accent2 13 2" xfId="63745" xr:uid="{00000000-0005-0000-0000-0000FA1B0000}"/>
    <cellStyle name="40 % - Accent2 13 2 2" xfId="63746" xr:uid="{00000000-0005-0000-0000-0000FB1B0000}"/>
    <cellStyle name="40 % - Accent2 13 3" xfId="63747" xr:uid="{00000000-0005-0000-0000-0000FC1B0000}"/>
    <cellStyle name="40 % - Accent2 14" xfId="63748" xr:uid="{00000000-0005-0000-0000-0000FD1B0000}"/>
    <cellStyle name="40 % - Accent2 14 2" xfId="63749" xr:uid="{00000000-0005-0000-0000-0000FE1B0000}"/>
    <cellStyle name="40 % - Accent2 14 2 2" xfId="63750" xr:uid="{00000000-0005-0000-0000-0000FF1B0000}"/>
    <cellStyle name="40 % - Accent2 14 3" xfId="63751" xr:uid="{00000000-0005-0000-0000-0000001C0000}"/>
    <cellStyle name="40 % - Accent2 15" xfId="63752" xr:uid="{00000000-0005-0000-0000-0000011C0000}"/>
    <cellStyle name="40 % - Accent2 15 2" xfId="63753" xr:uid="{00000000-0005-0000-0000-0000021C0000}"/>
    <cellStyle name="40 % - Accent2 15 2 2" xfId="63754" xr:uid="{00000000-0005-0000-0000-0000031C0000}"/>
    <cellStyle name="40 % - Accent2 15 3" xfId="63755" xr:uid="{00000000-0005-0000-0000-0000041C0000}"/>
    <cellStyle name="40 % - Accent2 16" xfId="63756" xr:uid="{00000000-0005-0000-0000-0000051C0000}"/>
    <cellStyle name="40 % - Accent2 16 2" xfId="63757" xr:uid="{00000000-0005-0000-0000-0000061C0000}"/>
    <cellStyle name="40 % - Accent2 16 2 2" xfId="63758" xr:uid="{00000000-0005-0000-0000-0000071C0000}"/>
    <cellStyle name="40 % - Accent2 16 3" xfId="63759" xr:uid="{00000000-0005-0000-0000-0000081C0000}"/>
    <cellStyle name="40 % - Accent2 17" xfId="63760" xr:uid="{00000000-0005-0000-0000-0000091C0000}"/>
    <cellStyle name="40 % - Accent2 17 2" xfId="63761" xr:uid="{00000000-0005-0000-0000-00000A1C0000}"/>
    <cellStyle name="40 % - Accent2 17 2 2" xfId="63762" xr:uid="{00000000-0005-0000-0000-00000B1C0000}"/>
    <cellStyle name="40 % - Accent2 17 3" xfId="63763" xr:uid="{00000000-0005-0000-0000-00000C1C0000}"/>
    <cellStyle name="40 % - Accent2 18" xfId="63764" xr:uid="{00000000-0005-0000-0000-00000D1C0000}"/>
    <cellStyle name="40 % - Accent2 18 2" xfId="63765" xr:uid="{00000000-0005-0000-0000-00000E1C0000}"/>
    <cellStyle name="40 % - Accent2 18 2 2" xfId="63766" xr:uid="{00000000-0005-0000-0000-00000F1C0000}"/>
    <cellStyle name="40 % - Accent2 18 3" xfId="63767" xr:uid="{00000000-0005-0000-0000-0000101C0000}"/>
    <cellStyle name="40 % - Accent2 19" xfId="63768" xr:uid="{00000000-0005-0000-0000-0000111C0000}"/>
    <cellStyle name="40 % - Accent2 2" xfId="63769" xr:uid="{00000000-0005-0000-0000-0000121C0000}"/>
    <cellStyle name="40 % - Accent2 2 2" xfId="63770" xr:uid="{00000000-0005-0000-0000-0000131C0000}"/>
    <cellStyle name="40 % - Accent2 2 2 2" xfId="63771" xr:uid="{00000000-0005-0000-0000-0000141C0000}"/>
    <cellStyle name="40 % - Accent2 2 2 2 2" xfId="63772" xr:uid="{00000000-0005-0000-0000-0000151C0000}"/>
    <cellStyle name="40 % - Accent2 2 2 3" xfId="63773" xr:uid="{00000000-0005-0000-0000-0000161C0000}"/>
    <cellStyle name="40 % - Accent2 2 3" xfId="63774" xr:uid="{00000000-0005-0000-0000-0000171C0000}"/>
    <cellStyle name="40 % - Accent2 2 3 2" xfId="63775" xr:uid="{00000000-0005-0000-0000-0000181C0000}"/>
    <cellStyle name="40 % - Accent2 2 3 2 2" xfId="63776" xr:uid="{00000000-0005-0000-0000-0000191C0000}"/>
    <cellStyle name="40 % - Accent2 2 3 3" xfId="63777" xr:uid="{00000000-0005-0000-0000-00001A1C0000}"/>
    <cellStyle name="40 % - Accent2 2 4" xfId="63778" xr:uid="{00000000-0005-0000-0000-00001B1C0000}"/>
    <cellStyle name="40 % - Accent2 2 4 2" xfId="63779" xr:uid="{00000000-0005-0000-0000-00001C1C0000}"/>
    <cellStyle name="40 % - Accent2 2 5" xfId="63780" xr:uid="{00000000-0005-0000-0000-00001D1C0000}"/>
    <cellStyle name="40 % - Accent2 20" xfId="63781" xr:uid="{00000000-0005-0000-0000-00001E1C0000}"/>
    <cellStyle name="40 % - Accent2 3" xfId="63782" xr:uid="{00000000-0005-0000-0000-00001F1C0000}"/>
    <cellStyle name="40 % - Accent2 3 2" xfId="63783" xr:uid="{00000000-0005-0000-0000-0000201C0000}"/>
    <cellStyle name="40 % - Accent2 3 2 2" xfId="63784" xr:uid="{00000000-0005-0000-0000-0000211C0000}"/>
    <cellStyle name="40 % - Accent2 3 3" xfId="63785" xr:uid="{00000000-0005-0000-0000-0000221C0000}"/>
    <cellStyle name="40 % - Accent2 4" xfId="63786" xr:uid="{00000000-0005-0000-0000-0000231C0000}"/>
    <cellStyle name="40 % - Accent2 4 2" xfId="63787" xr:uid="{00000000-0005-0000-0000-0000241C0000}"/>
    <cellStyle name="40 % - Accent2 4 2 2" xfId="63788" xr:uid="{00000000-0005-0000-0000-0000251C0000}"/>
    <cellStyle name="40 % - Accent2 4 3" xfId="63789" xr:uid="{00000000-0005-0000-0000-0000261C0000}"/>
    <cellStyle name="40 % - Accent2 5" xfId="63790" xr:uid="{00000000-0005-0000-0000-0000271C0000}"/>
    <cellStyle name="40 % - Accent2 5 2" xfId="63791" xr:uid="{00000000-0005-0000-0000-0000281C0000}"/>
    <cellStyle name="40 % - Accent2 5 2 2" xfId="63792" xr:uid="{00000000-0005-0000-0000-0000291C0000}"/>
    <cellStyle name="40 % - Accent2 5 3" xfId="63793" xr:uid="{00000000-0005-0000-0000-00002A1C0000}"/>
    <cellStyle name="40 % - Accent2 6" xfId="63794" xr:uid="{00000000-0005-0000-0000-00002B1C0000}"/>
    <cellStyle name="40 % - Accent2 6 2" xfId="63795" xr:uid="{00000000-0005-0000-0000-00002C1C0000}"/>
    <cellStyle name="40 % - Accent2 6 2 2" xfId="63796" xr:uid="{00000000-0005-0000-0000-00002D1C0000}"/>
    <cellStyle name="40 % - Accent2 6 3" xfId="63797" xr:uid="{00000000-0005-0000-0000-00002E1C0000}"/>
    <cellStyle name="40 % - Accent2 7" xfId="63798" xr:uid="{00000000-0005-0000-0000-00002F1C0000}"/>
    <cellStyle name="40 % - Accent2 7 2" xfId="63799" xr:uid="{00000000-0005-0000-0000-0000301C0000}"/>
    <cellStyle name="40 % - Accent2 7 2 2" xfId="63800" xr:uid="{00000000-0005-0000-0000-0000311C0000}"/>
    <cellStyle name="40 % - Accent2 7 3" xfId="63801" xr:uid="{00000000-0005-0000-0000-0000321C0000}"/>
    <cellStyle name="40 % - Accent2 8" xfId="63802" xr:uid="{00000000-0005-0000-0000-0000331C0000}"/>
    <cellStyle name="40 % - Accent2 8 2" xfId="63803" xr:uid="{00000000-0005-0000-0000-0000341C0000}"/>
    <cellStyle name="40 % - Accent2 8 2 2" xfId="63804" xr:uid="{00000000-0005-0000-0000-0000351C0000}"/>
    <cellStyle name="40 % - Accent2 8 3" xfId="63805" xr:uid="{00000000-0005-0000-0000-0000361C0000}"/>
    <cellStyle name="40 % - Accent2 9" xfId="63806" xr:uid="{00000000-0005-0000-0000-0000371C0000}"/>
    <cellStyle name="40 % - Accent2 9 2" xfId="63807" xr:uid="{00000000-0005-0000-0000-0000381C0000}"/>
    <cellStyle name="40 % - Accent2 9 2 2" xfId="63808" xr:uid="{00000000-0005-0000-0000-0000391C0000}"/>
    <cellStyle name="40 % - Accent2 9 3" xfId="63809" xr:uid="{00000000-0005-0000-0000-00003A1C0000}"/>
    <cellStyle name="40 % - Accent3" xfId="63810" xr:uid="{00000000-0005-0000-0000-00003B1C0000}"/>
    <cellStyle name="40 % - Accent3 10" xfId="63811" xr:uid="{00000000-0005-0000-0000-00003C1C0000}"/>
    <cellStyle name="40 % - Accent3 10 2" xfId="63812" xr:uid="{00000000-0005-0000-0000-00003D1C0000}"/>
    <cellStyle name="40 % - Accent3 10 2 2" xfId="63813" xr:uid="{00000000-0005-0000-0000-00003E1C0000}"/>
    <cellStyle name="40 % - Accent3 10 3" xfId="63814" xr:uid="{00000000-0005-0000-0000-00003F1C0000}"/>
    <cellStyle name="40 % - Accent3 11" xfId="63815" xr:uid="{00000000-0005-0000-0000-0000401C0000}"/>
    <cellStyle name="40 % - Accent3 11 2" xfId="63816" xr:uid="{00000000-0005-0000-0000-0000411C0000}"/>
    <cellStyle name="40 % - Accent3 11 2 2" xfId="63817" xr:uid="{00000000-0005-0000-0000-0000421C0000}"/>
    <cellStyle name="40 % - Accent3 11 3" xfId="63818" xr:uid="{00000000-0005-0000-0000-0000431C0000}"/>
    <cellStyle name="40 % - Accent3 12" xfId="63819" xr:uid="{00000000-0005-0000-0000-0000441C0000}"/>
    <cellStyle name="40 % - Accent3 12 2" xfId="63820" xr:uid="{00000000-0005-0000-0000-0000451C0000}"/>
    <cellStyle name="40 % - Accent3 12 2 2" xfId="63821" xr:uid="{00000000-0005-0000-0000-0000461C0000}"/>
    <cellStyle name="40 % - Accent3 12 3" xfId="63822" xr:uid="{00000000-0005-0000-0000-0000471C0000}"/>
    <cellStyle name="40 % - Accent3 13" xfId="63823" xr:uid="{00000000-0005-0000-0000-0000481C0000}"/>
    <cellStyle name="40 % - Accent3 13 2" xfId="63824" xr:uid="{00000000-0005-0000-0000-0000491C0000}"/>
    <cellStyle name="40 % - Accent3 13 2 2" xfId="63825" xr:uid="{00000000-0005-0000-0000-00004A1C0000}"/>
    <cellStyle name="40 % - Accent3 13 3" xfId="63826" xr:uid="{00000000-0005-0000-0000-00004B1C0000}"/>
    <cellStyle name="40 % - Accent3 14" xfId="63827" xr:uid="{00000000-0005-0000-0000-00004C1C0000}"/>
    <cellStyle name="40 % - Accent3 14 2" xfId="63828" xr:uid="{00000000-0005-0000-0000-00004D1C0000}"/>
    <cellStyle name="40 % - Accent3 14 2 2" xfId="63829" xr:uid="{00000000-0005-0000-0000-00004E1C0000}"/>
    <cellStyle name="40 % - Accent3 14 3" xfId="63830" xr:uid="{00000000-0005-0000-0000-00004F1C0000}"/>
    <cellStyle name="40 % - Accent3 15" xfId="63831" xr:uid="{00000000-0005-0000-0000-0000501C0000}"/>
    <cellStyle name="40 % - Accent3 15 2" xfId="63832" xr:uid="{00000000-0005-0000-0000-0000511C0000}"/>
    <cellStyle name="40 % - Accent3 15 2 2" xfId="63833" xr:uid="{00000000-0005-0000-0000-0000521C0000}"/>
    <cellStyle name="40 % - Accent3 15 3" xfId="63834" xr:uid="{00000000-0005-0000-0000-0000531C0000}"/>
    <cellStyle name="40 % - Accent3 16" xfId="63835" xr:uid="{00000000-0005-0000-0000-0000541C0000}"/>
    <cellStyle name="40 % - Accent3 16 2" xfId="63836" xr:uid="{00000000-0005-0000-0000-0000551C0000}"/>
    <cellStyle name="40 % - Accent3 16 2 2" xfId="63837" xr:uid="{00000000-0005-0000-0000-0000561C0000}"/>
    <cellStyle name="40 % - Accent3 16 3" xfId="63838" xr:uid="{00000000-0005-0000-0000-0000571C0000}"/>
    <cellStyle name="40 % - Accent3 17" xfId="63839" xr:uid="{00000000-0005-0000-0000-0000581C0000}"/>
    <cellStyle name="40 % - Accent3 17 2" xfId="63840" xr:uid="{00000000-0005-0000-0000-0000591C0000}"/>
    <cellStyle name="40 % - Accent3 17 2 2" xfId="63841" xr:uid="{00000000-0005-0000-0000-00005A1C0000}"/>
    <cellStyle name="40 % - Accent3 17 3" xfId="63842" xr:uid="{00000000-0005-0000-0000-00005B1C0000}"/>
    <cellStyle name="40 % - Accent3 18" xfId="63843" xr:uid="{00000000-0005-0000-0000-00005C1C0000}"/>
    <cellStyle name="40 % - Accent3 18 2" xfId="63844" xr:uid="{00000000-0005-0000-0000-00005D1C0000}"/>
    <cellStyle name="40 % - Accent3 18 2 2" xfId="63845" xr:uid="{00000000-0005-0000-0000-00005E1C0000}"/>
    <cellStyle name="40 % - Accent3 18 3" xfId="63846" xr:uid="{00000000-0005-0000-0000-00005F1C0000}"/>
    <cellStyle name="40 % - Accent3 19" xfId="63847" xr:uid="{00000000-0005-0000-0000-0000601C0000}"/>
    <cellStyle name="40 % - Accent3 2" xfId="63848" xr:uid="{00000000-0005-0000-0000-0000611C0000}"/>
    <cellStyle name="40 % - Accent3 2 2" xfId="63849" xr:uid="{00000000-0005-0000-0000-0000621C0000}"/>
    <cellStyle name="40 % - Accent3 2 2 2" xfId="63850" xr:uid="{00000000-0005-0000-0000-0000631C0000}"/>
    <cellStyle name="40 % - Accent3 2 2 2 2" xfId="63851" xr:uid="{00000000-0005-0000-0000-0000641C0000}"/>
    <cellStyle name="40 % - Accent3 2 2 3" xfId="63852" xr:uid="{00000000-0005-0000-0000-0000651C0000}"/>
    <cellStyle name="40 % - Accent3 2 3" xfId="63853" xr:uid="{00000000-0005-0000-0000-0000661C0000}"/>
    <cellStyle name="40 % - Accent3 2 3 2" xfId="63854" xr:uid="{00000000-0005-0000-0000-0000671C0000}"/>
    <cellStyle name="40 % - Accent3 2 3 2 2" xfId="63855" xr:uid="{00000000-0005-0000-0000-0000681C0000}"/>
    <cellStyle name="40 % - Accent3 2 3 3" xfId="63856" xr:uid="{00000000-0005-0000-0000-0000691C0000}"/>
    <cellStyle name="40 % - Accent3 2 4" xfId="63857" xr:uid="{00000000-0005-0000-0000-00006A1C0000}"/>
    <cellStyle name="40 % - Accent3 2 4 2" xfId="63858" xr:uid="{00000000-0005-0000-0000-00006B1C0000}"/>
    <cellStyle name="40 % - Accent3 2 5" xfId="63859" xr:uid="{00000000-0005-0000-0000-00006C1C0000}"/>
    <cellStyle name="40 % - Accent3 20" xfId="63860" xr:uid="{00000000-0005-0000-0000-00006D1C0000}"/>
    <cellStyle name="40 % - Accent3 3" xfId="63861" xr:uid="{00000000-0005-0000-0000-00006E1C0000}"/>
    <cellStyle name="40 % - Accent3 3 2" xfId="63862" xr:uid="{00000000-0005-0000-0000-00006F1C0000}"/>
    <cellStyle name="40 % - Accent3 3 2 2" xfId="63863" xr:uid="{00000000-0005-0000-0000-0000701C0000}"/>
    <cellStyle name="40 % - Accent3 3 3" xfId="63864" xr:uid="{00000000-0005-0000-0000-0000711C0000}"/>
    <cellStyle name="40 % - Accent3 4" xfId="63865" xr:uid="{00000000-0005-0000-0000-0000721C0000}"/>
    <cellStyle name="40 % - Accent3 4 2" xfId="63866" xr:uid="{00000000-0005-0000-0000-0000731C0000}"/>
    <cellStyle name="40 % - Accent3 4 2 2" xfId="63867" xr:uid="{00000000-0005-0000-0000-0000741C0000}"/>
    <cellStyle name="40 % - Accent3 4 3" xfId="63868" xr:uid="{00000000-0005-0000-0000-0000751C0000}"/>
    <cellStyle name="40 % - Accent3 5" xfId="63869" xr:uid="{00000000-0005-0000-0000-0000761C0000}"/>
    <cellStyle name="40 % - Accent3 5 2" xfId="63870" xr:uid="{00000000-0005-0000-0000-0000771C0000}"/>
    <cellStyle name="40 % - Accent3 5 2 2" xfId="63871" xr:uid="{00000000-0005-0000-0000-0000781C0000}"/>
    <cellStyle name="40 % - Accent3 5 3" xfId="63872" xr:uid="{00000000-0005-0000-0000-0000791C0000}"/>
    <cellStyle name="40 % - Accent3 6" xfId="63873" xr:uid="{00000000-0005-0000-0000-00007A1C0000}"/>
    <cellStyle name="40 % - Accent3 6 2" xfId="63874" xr:uid="{00000000-0005-0000-0000-00007B1C0000}"/>
    <cellStyle name="40 % - Accent3 6 2 2" xfId="63875" xr:uid="{00000000-0005-0000-0000-00007C1C0000}"/>
    <cellStyle name="40 % - Accent3 6 3" xfId="63876" xr:uid="{00000000-0005-0000-0000-00007D1C0000}"/>
    <cellStyle name="40 % - Accent3 7" xfId="63877" xr:uid="{00000000-0005-0000-0000-00007E1C0000}"/>
    <cellStyle name="40 % - Accent3 7 2" xfId="63878" xr:uid="{00000000-0005-0000-0000-00007F1C0000}"/>
    <cellStyle name="40 % - Accent3 7 2 2" xfId="63879" xr:uid="{00000000-0005-0000-0000-0000801C0000}"/>
    <cellStyle name="40 % - Accent3 7 3" xfId="63880" xr:uid="{00000000-0005-0000-0000-0000811C0000}"/>
    <cellStyle name="40 % - Accent3 8" xfId="63881" xr:uid="{00000000-0005-0000-0000-0000821C0000}"/>
    <cellStyle name="40 % - Accent3 8 2" xfId="63882" xr:uid="{00000000-0005-0000-0000-0000831C0000}"/>
    <cellStyle name="40 % - Accent3 8 2 2" xfId="63883" xr:uid="{00000000-0005-0000-0000-0000841C0000}"/>
    <cellStyle name="40 % - Accent3 8 3" xfId="63884" xr:uid="{00000000-0005-0000-0000-0000851C0000}"/>
    <cellStyle name="40 % - Accent3 9" xfId="63885" xr:uid="{00000000-0005-0000-0000-0000861C0000}"/>
    <cellStyle name="40 % - Accent3 9 2" xfId="63886" xr:uid="{00000000-0005-0000-0000-0000871C0000}"/>
    <cellStyle name="40 % - Accent3 9 2 2" xfId="63887" xr:uid="{00000000-0005-0000-0000-0000881C0000}"/>
    <cellStyle name="40 % - Accent3 9 3" xfId="63888" xr:uid="{00000000-0005-0000-0000-0000891C0000}"/>
    <cellStyle name="40 % - Accent4" xfId="63889" xr:uid="{00000000-0005-0000-0000-00008A1C0000}"/>
    <cellStyle name="40 % - Accent4 10" xfId="63890" xr:uid="{00000000-0005-0000-0000-00008B1C0000}"/>
    <cellStyle name="40 % - Accent4 10 2" xfId="63891" xr:uid="{00000000-0005-0000-0000-00008C1C0000}"/>
    <cellStyle name="40 % - Accent4 10 2 2" xfId="63892" xr:uid="{00000000-0005-0000-0000-00008D1C0000}"/>
    <cellStyle name="40 % - Accent4 10 3" xfId="63893" xr:uid="{00000000-0005-0000-0000-00008E1C0000}"/>
    <cellStyle name="40 % - Accent4 11" xfId="63894" xr:uid="{00000000-0005-0000-0000-00008F1C0000}"/>
    <cellStyle name="40 % - Accent4 11 2" xfId="63895" xr:uid="{00000000-0005-0000-0000-0000901C0000}"/>
    <cellStyle name="40 % - Accent4 11 2 2" xfId="63896" xr:uid="{00000000-0005-0000-0000-0000911C0000}"/>
    <cellStyle name="40 % - Accent4 11 3" xfId="63897" xr:uid="{00000000-0005-0000-0000-0000921C0000}"/>
    <cellStyle name="40 % - Accent4 12" xfId="63898" xr:uid="{00000000-0005-0000-0000-0000931C0000}"/>
    <cellStyle name="40 % - Accent4 12 2" xfId="63899" xr:uid="{00000000-0005-0000-0000-0000941C0000}"/>
    <cellStyle name="40 % - Accent4 12 2 2" xfId="63900" xr:uid="{00000000-0005-0000-0000-0000951C0000}"/>
    <cellStyle name="40 % - Accent4 12 3" xfId="63901" xr:uid="{00000000-0005-0000-0000-0000961C0000}"/>
    <cellStyle name="40 % - Accent4 13" xfId="63902" xr:uid="{00000000-0005-0000-0000-0000971C0000}"/>
    <cellStyle name="40 % - Accent4 13 2" xfId="63903" xr:uid="{00000000-0005-0000-0000-0000981C0000}"/>
    <cellStyle name="40 % - Accent4 13 2 2" xfId="63904" xr:uid="{00000000-0005-0000-0000-0000991C0000}"/>
    <cellStyle name="40 % - Accent4 13 3" xfId="63905" xr:uid="{00000000-0005-0000-0000-00009A1C0000}"/>
    <cellStyle name="40 % - Accent4 14" xfId="63906" xr:uid="{00000000-0005-0000-0000-00009B1C0000}"/>
    <cellStyle name="40 % - Accent4 14 2" xfId="63907" xr:uid="{00000000-0005-0000-0000-00009C1C0000}"/>
    <cellStyle name="40 % - Accent4 14 2 2" xfId="63908" xr:uid="{00000000-0005-0000-0000-00009D1C0000}"/>
    <cellStyle name="40 % - Accent4 14 3" xfId="63909" xr:uid="{00000000-0005-0000-0000-00009E1C0000}"/>
    <cellStyle name="40 % - Accent4 15" xfId="63910" xr:uid="{00000000-0005-0000-0000-00009F1C0000}"/>
    <cellStyle name="40 % - Accent4 15 2" xfId="63911" xr:uid="{00000000-0005-0000-0000-0000A01C0000}"/>
    <cellStyle name="40 % - Accent4 15 2 2" xfId="63912" xr:uid="{00000000-0005-0000-0000-0000A11C0000}"/>
    <cellStyle name="40 % - Accent4 15 3" xfId="63913" xr:uid="{00000000-0005-0000-0000-0000A21C0000}"/>
    <cellStyle name="40 % - Accent4 16" xfId="63914" xr:uid="{00000000-0005-0000-0000-0000A31C0000}"/>
    <cellStyle name="40 % - Accent4 16 2" xfId="63915" xr:uid="{00000000-0005-0000-0000-0000A41C0000}"/>
    <cellStyle name="40 % - Accent4 16 2 2" xfId="63916" xr:uid="{00000000-0005-0000-0000-0000A51C0000}"/>
    <cellStyle name="40 % - Accent4 16 3" xfId="63917" xr:uid="{00000000-0005-0000-0000-0000A61C0000}"/>
    <cellStyle name="40 % - Accent4 17" xfId="63918" xr:uid="{00000000-0005-0000-0000-0000A71C0000}"/>
    <cellStyle name="40 % - Accent4 17 2" xfId="63919" xr:uid="{00000000-0005-0000-0000-0000A81C0000}"/>
    <cellStyle name="40 % - Accent4 17 2 2" xfId="63920" xr:uid="{00000000-0005-0000-0000-0000A91C0000}"/>
    <cellStyle name="40 % - Accent4 17 3" xfId="63921" xr:uid="{00000000-0005-0000-0000-0000AA1C0000}"/>
    <cellStyle name="40 % - Accent4 18" xfId="63922" xr:uid="{00000000-0005-0000-0000-0000AB1C0000}"/>
    <cellStyle name="40 % - Accent4 18 2" xfId="63923" xr:uid="{00000000-0005-0000-0000-0000AC1C0000}"/>
    <cellStyle name="40 % - Accent4 18 2 2" xfId="63924" xr:uid="{00000000-0005-0000-0000-0000AD1C0000}"/>
    <cellStyle name="40 % - Accent4 18 3" xfId="63925" xr:uid="{00000000-0005-0000-0000-0000AE1C0000}"/>
    <cellStyle name="40 % - Accent4 19" xfId="63926" xr:uid="{00000000-0005-0000-0000-0000AF1C0000}"/>
    <cellStyle name="40 % - Accent4 2" xfId="63927" xr:uid="{00000000-0005-0000-0000-0000B01C0000}"/>
    <cellStyle name="40 % - Accent4 2 2" xfId="63928" xr:uid="{00000000-0005-0000-0000-0000B11C0000}"/>
    <cellStyle name="40 % - Accent4 2 2 2" xfId="63929" xr:uid="{00000000-0005-0000-0000-0000B21C0000}"/>
    <cellStyle name="40 % - Accent4 2 2 2 2" xfId="63930" xr:uid="{00000000-0005-0000-0000-0000B31C0000}"/>
    <cellStyle name="40 % - Accent4 2 2 3" xfId="63931" xr:uid="{00000000-0005-0000-0000-0000B41C0000}"/>
    <cellStyle name="40 % - Accent4 2 3" xfId="63932" xr:uid="{00000000-0005-0000-0000-0000B51C0000}"/>
    <cellStyle name="40 % - Accent4 2 3 2" xfId="63933" xr:uid="{00000000-0005-0000-0000-0000B61C0000}"/>
    <cellStyle name="40 % - Accent4 2 3 2 2" xfId="63934" xr:uid="{00000000-0005-0000-0000-0000B71C0000}"/>
    <cellStyle name="40 % - Accent4 2 3 3" xfId="63935" xr:uid="{00000000-0005-0000-0000-0000B81C0000}"/>
    <cellStyle name="40 % - Accent4 2 4" xfId="63936" xr:uid="{00000000-0005-0000-0000-0000B91C0000}"/>
    <cellStyle name="40 % - Accent4 2 4 2" xfId="63937" xr:uid="{00000000-0005-0000-0000-0000BA1C0000}"/>
    <cellStyle name="40 % - Accent4 2 5" xfId="63938" xr:uid="{00000000-0005-0000-0000-0000BB1C0000}"/>
    <cellStyle name="40 % - Accent4 20" xfId="63939" xr:uid="{00000000-0005-0000-0000-0000BC1C0000}"/>
    <cellStyle name="40 % - Accent4 3" xfId="63940" xr:uid="{00000000-0005-0000-0000-0000BD1C0000}"/>
    <cellStyle name="40 % - Accent4 3 2" xfId="63941" xr:uid="{00000000-0005-0000-0000-0000BE1C0000}"/>
    <cellStyle name="40 % - Accent4 3 2 2" xfId="63942" xr:uid="{00000000-0005-0000-0000-0000BF1C0000}"/>
    <cellStyle name="40 % - Accent4 3 3" xfId="63943" xr:uid="{00000000-0005-0000-0000-0000C01C0000}"/>
    <cellStyle name="40 % - Accent4 4" xfId="63944" xr:uid="{00000000-0005-0000-0000-0000C11C0000}"/>
    <cellStyle name="40 % - Accent4 4 2" xfId="63945" xr:uid="{00000000-0005-0000-0000-0000C21C0000}"/>
    <cellStyle name="40 % - Accent4 4 2 2" xfId="63946" xr:uid="{00000000-0005-0000-0000-0000C31C0000}"/>
    <cellStyle name="40 % - Accent4 4 3" xfId="63947" xr:uid="{00000000-0005-0000-0000-0000C41C0000}"/>
    <cellStyle name="40 % - Accent4 5" xfId="63948" xr:uid="{00000000-0005-0000-0000-0000C51C0000}"/>
    <cellStyle name="40 % - Accent4 5 2" xfId="63949" xr:uid="{00000000-0005-0000-0000-0000C61C0000}"/>
    <cellStyle name="40 % - Accent4 5 2 2" xfId="63950" xr:uid="{00000000-0005-0000-0000-0000C71C0000}"/>
    <cellStyle name="40 % - Accent4 5 3" xfId="63951" xr:uid="{00000000-0005-0000-0000-0000C81C0000}"/>
    <cellStyle name="40 % - Accent4 6" xfId="63952" xr:uid="{00000000-0005-0000-0000-0000C91C0000}"/>
    <cellStyle name="40 % - Accent4 6 2" xfId="63953" xr:uid="{00000000-0005-0000-0000-0000CA1C0000}"/>
    <cellStyle name="40 % - Accent4 6 2 2" xfId="63954" xr:uid="{00000000-0005-0000-0000-0000CB1C0000}"/>
    <cellStyle name="40 % - Accent4 6 3" xfId="63955" xr:uid="{00000000-0005-0000-0000-0000CC1C0000}"/>
    <cellStyle name="40 % - Accent4 7" xfId="63956" xr:uid="{00000000-0005-0000-0000-0000CD1C0000}"/>
    <cellStyle name="40 % - Accent4 7 2" xfId="63957" xr:uid="{00000000-0005-0000-0000-0000CE1C0000}"/>
    <cellStyle name="40 % - Accent4 7 2 2" xfId="63958" xr:uid="{00000000-0005-0000-0000-0000CF1C0000}"/>
    <cellStyle name="40 % - Accent4 7 3" xfId="63959" xr:uid="{00000000-0005-0000-0000-0000D01C0000}"/>
    <cellStyle name="40 % - Accent4 8" xfId="63960" xr:uid="{00000000-0005-0000-0000-0000D11C0000}"/>
    <cellStyle name="40 % - Accent4 8 2" xfId="63961" xr:uid="{00000000-0005-0000-0000-0000D21C0000}"/>
    <cellStyle name="40 % - Accent4 8 2 2" xfId="63962" xr:uid="{00000000-0005-0000-0000-0000D31C0000}"/>
    <cellStyle name="40 % - Accent4 8 3" xfId="63963" xr:uid="{00000000-0005-0000-0000-0000D41C0000}"/>
    <cellStyle name="40 % - Accent4 9" xfId="63964" xr:uid="{00000000-0005-0000-0000-0000D51C0000}"/>
    <cellStyle name="40 % - Accent4 9 2" xfId="63965" xr:uid="{00000000-0005-0000-0000-0000D61C0000}"/>
    <cellStyle name="40 % - Accent4 9 2 2" xfId="63966" xr:uid="{00000000-0005-0000-0000-0000D71C0000}"/>
    <cellStyle name="40 % - Accent4 9 3" xfId="63967" xr:uid="{00000000-0005-0000-0000-0000D81C0000}"/>
    <cellStyle name="40 % - Accent5" xfId="63968" xr:uid="{00000000-0005-0000-0000-0000D91C0000}"/>
    <cellStyle name="40 % - Accent5 10" xfId="63969" xr:uid="{00000000-0005-0000-0000-0000DA1C0000}"/>
    <cellStyle name="40 % - Accent5 10 2" xfId="63970" xr:uid="{00000000-0005-0000-0000-0000DB1C0000}"/>
    <cellStyle name="40 % - Accent5 10 2 2" xfId="63971" xr:uid="{00000000-0005-0000-0000-0000DC1C0000}"/>
    <cellStyle name="40 % - Accent5 10 3" xfId="63972" xr:uid="{00000000-0005-0000-0000-0000DD1C0000}"/>
    <cellStyle name="40 % - Accent5 11" xfId="63973" xr:uid="{00000000-0005-0000-0000-0000DE1C0000}"/>
    <cellStyle name="40 % - Accent5 11 2" xfId="63974" xr:uid="{00000000-0005-0000-0000-0000DF1C0000}"/>
    <cellStyle name="40 % - Accent5 11 2 2" xfId="63975" xr:uid="{00000000-0005-0000-0000-0000E01C0000}"/>
    <cellStyle name="40 % - Accent5 11 3" xfId="63976" xr:uid="{00000000-0005-0000-0000-0000E11C0000}"/>
    <cellStyle name="40 % - Accent5 12" xfId="63977" xr:uid="{00000000-0005-0000-0000-0000E21C0000}"/>
    <cellStyle name="40 % - Accent5 12 2" xfId="63978" xr:uid="{00000000-0005-0000-0000-0000E31C0000}"/>
    <cellStyle name="40 % - Accent5 12 2 2" xfId="63979" xr:uid="{00000000-0005-0000-0000-0000E41C0000}"/>
    <cellStyle name="40 % - Accent5 12 3" xfId="63980" xr:uid="{00000000-0005-0000-0000-0000E51C0000}"/>
    <cellStyle name="40 % - Accent5 13" xfId="63981" xr:uid="{00000000-0005-0000-0000-0000E61C0000}"/>
    <cellStyle name="40 % - Accent5 13 2" xfId="63982" xr:uid="{00000000-0005-0000-0000-0000E71C0000}"/>
    <cellStyle name="40 % - Accent5 13 2 2" xfId="63983" xr:uid="{00000000-0005-0000-0000-0000E81C0000}"/>
    <cellStyle name="40 % - Accent5 13 3" xfId="63984" xr:uid="{00000000-0005-0000-0000-0000E91C0000}"/>
    <cellStyle name="40 % - Accent5 14" xfId="63985" xr:uid="{00000000-0005-0000-0000-0000EA1C0000}"/>
    <cellStyle name="40 % - Accent5 14 2" xfId="63986" xr:uid="{00000000-0005-0000-0000-0000EB1C0000}"/>
    <cellStyle name="40 % - Accent5 14 2 2" xfId="63987" xr:uid="{00000000-0005-0000-0000-0000EC1C0000}"/>
    <cellStyle name="40 % - Accent5 14 3" xfId="63988" xr:uid="{00000000-0005-0000-0000-0000ED1C0000}"/>
    <cellStyle name="40 % - Accent5 15" xfId="63989" xr:uid="{00000000-0005-0000-0000-0000EE1C0000}"/>
    <cellStyle name="40 % - Accent5 15 2" xfId="63990" xr:uid="{00000000-0005-0000-0000-0000EF1C0000}"/>
    <cellStyle name="40 % - Accent5 15 2 2" xfId="63991" xr:uid="{00000000-0005-0000-0000-0000F01C0000}"/>
    <cellStyle name="40 % - Accent5 15 3" xfId="63992" xr:uid="{00000000-0005-0000-0000-0000F11C0000}"/>
    <cellStyle name="40 % - Accent5 16" xfId="63993" xr:uid="{00000000-0005-0000-0000-0000F21C0000}"/>
    <cellStyle name="40 % - Accent5 16 2" xfId="63994" xr:uid="{00000000-0005-0000-0000-0000F31C0000}"/>
    <cellStyle name="40 % - Accent5 16 2 2" xfId="63995" xr:uid="{00000000-0005-0000-0000-0000F41C0000}"/>
    <cellStyle name="40 % - Accent5 16 3" xfId="63996" xr:uid="{00000000-0005-0000-0000-0000F51C0000}"/>
    <cellStyle name="40 % - Accent5 17" xfId="63997" xr:uid="{00000000-0005-0000-0000-0000F61C0000}"/>
    <cellStyle name="40 % - Accent5 17 2" xfId="63998" xr:uid="{00000000-0005-0000-0000-0000F71C0000}"/>
    <cellStyle name="40 % - Accent5 17 2 2" xfId="63999" xr:uid="{00000000-0005-0000-0000-0000F81C0000}"/>
    <cellStyle name="40 % - Accent5 17 3" xfId="64000" xr:uid="{00000000-0005-0000-0000-0000F91C0000}"/>
    <cellStyle name="40 % - Accent5 18" xfId="64001" xr:uid="{00000000-0005-0000-0000-0000FA1C0000}"/>
    <cellStyle name="40 % - Accent5 18 2" xfId="64002" xr:uid="{00000000-0005-0000-0000-0000FB1C0000}"/>
    <cellStyle name="40 % - Accent5 18 2 2" xfId="64003" xr:uid="{00000000-0005-0000-0000-0000FC1C0000}"/>
    <cellStyle name="40 % - Accent5 18 3" xfId="64004" xr:uid="{00000000-0005-0000-0000-0000FD1C0000}"/>
    <cellStyle name="40 % - Accent5 19" xfId="64005" xr:uid="{00000000-0005-0000-0000-0000FE1C0000}"/>
    <cellStyle name="40 % - Accent5 2" xfId="64006" xr:uid="{00000000-0005-0000-0000-0000FF1C0000}"/>
    <cellStyle name="40 % - Accent5 2 2" xfId="64007" xr:uid="{00000000-0005-0000-0000-0000001D0000}"/>
    <cellStyle name="40 % - Accent5 2 2 2" xfId="64008" xr:uid="{00000000-0005-0000-0000-0000011D0000}"/>
    <cellStyle name="40 % - Accent5 2 2 2 2" xfId="64009" xr:uid="{00000000-0005-0000-0000-0000021D0000}"/>
    <cellStyle name="40 % - Accent5 2 2 3" xfId="64010" xr:uid="{00000000-0005-0000-0000-0000031D0000}"/>
    <cellStyle name="40 % - Accent5 2 3" xfId="64011" xr:uid="{00000000-0005-0000-0000-0000041D0000}"/>
    <cellStyle name="40 % - Accent5 2 3 2" xfId="64012" xr:uid="{00000000-0005-0000-0000-0000051D0000}"/>
    <cellStyle name="40 % - Accent5 2 3 2 2" xfId="64013" xr:uid="{00000000-0005-0000-0000-0000061D0000}"/>
    <cellStyle name="40 % - Accent5 2 3 3" xfId="64014" xr:uid="{00000000-0005-0000-0000-0000071D0000}"/>
    <cellStyle name="40 % - Accent5 2 4" xfId="64015" xr:uid="{00000000-0005-0000-0000-0000081D0000}"/>
    <cellStyle name="40 % - Accent5 2 4 2" xfId="64016" xr:uid="{00000000-0005-0000-0000-0000091D0000}"/>
    <cellStyle name="40 % - Accent5 2 5" xfId="64017" xr:uid="{00000000-0005-0000-0000-00000A1D0000}"/>
    <cellStyle name="40 % - Accent5 20" xfId="64018" xr:uid="{00000000-0005-0000-0000-00000B1D0000}"/>
    <cellStyle name="40 % - Accent5 3" xfId="64019" xr:uid="{00000000-0005-0000-0000-00000C1D0000}"/>
    <cellStyle name="40 % - Accent5 3 2" xfId="64020" xr:uid="{00000000-0005-0000-0000-00000D1D0000}"/>
    <cellStyle name="40 % - Accent5 3 2 2" xfId="64021" xr:uid="{00000000-0005-0000-0000-00000E1D0000}"/>
    <cellStyle name="40 % - Accent5 3 3" xfId="64022" xr:uid="{00000000-0005-0000-0000-00000F1D0000}"/>
    <cellStyle name="40 % - Accent5 4" xfId="64023" xr:uid="{00000000-0005-0000-0000-0000101D0000}"/>
    <cellStyle name="40 % - Accent5 4 2" xfId="64024" xr:uid="{00000000-0005-0000-0000-0000111D0000}"/>
    <cellStyle name="40 % - Accent5 4 2 2" xfId="64025" xr:uid="{00000000-0005-0000-0000-0000121D0000}"/>
    <cellStyle name="40 % - Accent5 4 3" xfId="64026" xr:uid="{00000000-0005-0000-0000-0000131D0000}"/>
    <cellStyle name="40 % - Accent5 5" xfId="64027" xr:uid="{00000000-0005-0000-0000-0000141D0000}"/>
    <cellStyle name="40 % - Accent5 5 2" xfId="64028" xr:uid="{00000000-0005-0000-0000-0000151D0000}"/>
    <cellStyle name="40 % - Accent5 5 2 2" xfId="64029" xr:uid="{00000000-0005-0000-0000-0000161D0000}"/>
    <cellStyle name="40 % - Accent5 5 3" xfId="64030" xr:uid="{00000000-0005-0000-0000-0000171D0000}"/>
    <cellStyle name="40 % - Accent5 6" xfId="64031" xr:uid="{00000000-0005-0000-0000-0000181D0000}"/>
    <cellStyle name="40 % - Accent5 6 2" xfId="64032" xr:uid="{00000000-0005-0000-0000-0000191D0000}"/>
    <cellStyle name="40 % - Accent5 6 2 2" xfId="64033" xr:uid="{00000000-0005-0000-0000-00001A1D0000}"/>
    <cellStyle name="40 % - Accent5 6 3" xfId="64034" xr:uid="{00000000-0005-0000-0000-00001B1D0000}"/>
    <cellStyle name="40 % - Accent5 7" xfId="64035" xr:uid="{00000000-0005-0000-0000-00001C1D0000}"/>
    <cellStyle name="40 % - Accent5 7 2" xfId="64036" xr:uid="{00000000-0005-0000-0000-00001D1D0000}"/>
    <cellStyle name="40 % - Accent5 7 2 2" xfId="64037" xr:uid="{00000000-0005-0000-0000-00001E1D0000}"/>
    <cellStyle name="40 % - Accent5 7 3" xfId="64038" xr:uid="{00000000-0005-0000-0000-00001F1D0000}"/>
    <cellStyle name="40 % - Accent5 8" xfId="64039" xr:uid="{00000000-0005-0000-0000-0000201D0000}"/>
    <cellStyle name="40 % - Accent5 8 2" xfId="64040" xr:uid="{00000000-0005-0000-0000-0000211D0000}"/>
    <cellStyle name="40 % - Accent5 8 2 2" xfId="64041" xr:uid="{00000000-0005-0000-0000-0000221D0000}"/>
    <cellStyle name="40 % - Accent5 8 3" xfId="64042" xr:uid="{00000000-0005-0000-0000-0000231D0000}"/>
    <cellStyle name="40 % - Accent5 9" xfId="64043" xr:uid="{00000000-0005-0000-0000-0000241D0000}"/>
    <cellStyle name="40 % - Accent5 9 2" xfId="64044" xr:uid="{00000000-0005-0000-0000-0000251D0000}"/>
    <cellStyle name="40 % - Accent5 9 2 2" xfId="64045" xr:uid="{00000000-0005-0000-0000-0000261D0000}"/>
    <cellStyle name="40 % - Accent5 9 3" xfId="64046" xr:uid="{00000000-0005-0000-0000-0000271D0000}"/>
    <cellStyle name="40 % - Accent6" xfId="64047" xr:uid="{00000000-0005-0000-0000-0000281D0000}"/>
    <cellStyle name="40 % - Accent6 10" xfId="64048" xr:uid="{00000000-0005-0000-0000-0000291D0000}"/>
    <cellStyle name="40 % - Accent6 10 2" xfId="64049" xr:uid="{00000000-0005-0000-0000-00002A1D0000}"/>
    <cellStyle name="40 % - Accent6 10 2 2" xfId="64050" xr:uid="{00000000-0005-0000-0000-00002B1D0000}"/>
    <cellStyle name="40 % - Accent6 10 3" xfId="64051" xr:uid="{00000000-0005-0000-0000-00002C1D0000}"/>
    <cellStyle name="40 % - Accent6 11" xfId="64052" xr:uid="{00000000-0005-0000-0000-00002D1D0000}"/>
    <cellStyle name="40 % - Accent6 11 2" xfId="64053" xr:uid="{00000000-0005-0000-0000-00002E1D0000}"/>
    <cellStyle name="40 % - Accent6 11 2 2" xfId="64054" xr:uid="{00000000-0005-0000-0000-00002F1D0000}"/>
    <cellStyle name="40 % - Accent6 11 3" xfId="64055" xr:uid="{00000000-0005-0000-0000-0000301D0000}"/>
    <cellStyle name="40 % - Accent6 12" xfId="64056" xr:uid="{00000000-0005-0000-0000-0000311D0000}"/>
    <cellStyle name="40 % - Accent6 12 2" xfId="64057" xr:uid="{00000000-0005-0000-0000-0000321D0000}"/>
    <cellStyle name="40 % - Accent6 12 2 2" xfId="64058" xr:uid="{00000000-0005-0000-0000-0000331D0000}"/>
    <cellStyle name="40 % - Accent6 12 3" xfId="64059" xr:uid="{00000000-0005-0000-0000-0000341D0000}"/>
    <cellStyle name="40 % - Accent6 13" xfId="64060" xr:uid="{00000000-0005-0000-0000-0000351D0000}"/>
    <cellStyle name="40 % - Accent6 13 2" xfId="64061" xr:uid="{00000000-0005-0000-0000-0000361D0000}"/>
    <cellStyle name="40 % - Accent6 13 2 2" xfId="64062" xr:uid="{00000000-0005-0000-0000-0000371D0000}"/>
    <cellStyle name="40 % - Accent6 13 3" xfId="64063" xr:uid="{00000000-0005-0000-0000-0000381D0000}"/>
    <cellStyle name="40 % - Accent6 14" xfId="64064" xr:uid="{00000000-0005-0000-0000-0000391D0000}"/>
    <cellStyle name="40 % - Accent6 14 2" xfId="64065" xr:uid="{00000000-0005-0000-0000-00003A1D0000}"/>
    <cellStyle name="40 % - Accent6 14 2 2" xfId="64066" xr:uid="{00000000-0005-0000-0000-00003B1D0000}"/>
    <cellStyle name="40 % - Accent6 14 3" xfId="64067" xr:uid="{00000000-0005-0000-0000-00003C1D0000}"/>
    <cellStyle name="40 % - Accent6 15" xfId="64068" xr:uid="{00000000-0005-0000-0000-00003D1D0000}"/>
    <cellStyle name="40 % - Accent6 15 2" xfId="64069" xr:uid="{00000000-0005-0000-0000-00003E1D0000}"/>
    <cellStyle name="40 % - Accent6 15 2 2" xfId="64070" xr:uid="{00000000-0005-0000-0000-00003F1D0000}"/>
    <cellStyle name="40 % - Accent6 15 3" xfId="64071" xr:uid="{00000000-0005-0000-0000-0000401D0000}"/>
    <cellStyle name="40 % - Accent6 16" xfId="64072" xr:uid="{00000000-0005-0000-0000-0000411D0000}"/>
    <cellStyle name="40 % - Accent6 16 2" xfId="64073" xr:uid="{00000000-0005-0000-0000-0000421D0000}"/>
    <cellStyle name="40 % - Accent6 16 2 2" xfId="64074" xr:uid="{00000000-0005-0000-0000-0000431D0000}"/>
    <cellStyle name="40 % - Accent6 16 3" xfId="64075" xr:uid="{00000000-0005-0000-0000-0000441D0000}"/>
    <cellStyle name="40 % - Accent6 17" xfId="64076" xr:uid="{00000000-0005-0000-0000-0000451D0000}"/>
    <cellStyle name="40 % - Accent6 17 2" xfId="64077" xr:uid="{00000000-0005-0000-0000-0000461D0000}"/>
    <cellStyle name="40 % - Accent6 17 2 2" xfId="64078" xr:uid="{00000000-0005-0000-0000-0000471D0000}"/>
    <cellStyle name="40 % - Accent6 17 3" xfId="64079" xr:uid="{00000000-0005-0000-0000-0000481D0000}"/>
    <cellStyle name="40 % - Accent6 18" xfId="64080" xr:uid="{00000000-0005-0000-0000-0000491D0000}"/>
    <cellStyle name="40 % - Accent6 18 2" xfId="64081" xr:uid="{00000000-0005-0000-0000-00004A1D0000}"/>
    <cellStyle name="40 % - Accent6 18 2 2" xfId="64082" xr:uid="{00000000-0005-0000-0000-00004B1D0000}"/>
    <cellStyle name="40 % - Accent6 18 3" xfId="64083" xr:uid="{00000000-0005-0000-0000-00004C1D0000}"/>
    <cellStyle name="40 % - Accent6 19" xfId="64084" xr:uid="{00000000-0005-0000-0000-00004D1D0000}"/>
    <cellStyle name="40 % - Accent6 2" xfId="64085" xr:uid="{00000000-0005-0000-0000-00004E1D0000}"/>
    <cellStyle name="40 % - Accent6 2 2" xfId="64086" xr:uid="{00000000-0005-0000-0000-00004F1D0000}"/>
    <cellStyle name="40 % - Accent6 2 2 2" xfId="64087" xr:uid="{00000000-0005-0000-0000-0000501D0000}"/>
    <cellStyle name="40 % - Accent6 2 2 2 2" xfId="64088" xr:uid="{00000000-0005-0000-0000-0000511D0000}"/>
    <cellStyle name="40 % - Accent6 2 2 3" xfId="64089" xr:uid="{00000000-0005-0000-0000-0000521D0000}"/>
    <cellStyle name="40 % - Accent6 2 3" xfId="64090" xr:uid="{00000000-0005-0000-0000-0000531D0000}"/>
    <cellStyle name="40 % - Accent6 2 3 2" xfId="64091" xr:uid="{00000000-0005-0000-0000-0000541D0000}"/>
    <cellStyle name="40 % - Accent6 2 3 2 2" xfId="64092" xr:uid="{00000000-0005-0000-0000-0000551D0000}"/>
    <cellStyle name="40 % - Accent6 2 3 3" xfId="64093" xr:uid="{00000000-0005-0000-0000-0000561D0000}"/>
    <cellStyle name="40 % - Accent6 2 4" xfId="64094" xr:uid="{00000000-0005-0000-0000-0000571D0000}"/>
    <cellStyle name="40 % - Accent6 2 4 2" xfId="64095" xr:uid="{00000000-0005-0000-0000-0000581D0000}"/>
    <cellStyle name="40 % - Accent6 2 5" xfId="64096" xr:uid="{00000000-0005-0000-0000-0000591D0000}"/>
    <cellStyle name="40 % - Accent6 20" xfId="64097" xr:uid="{00000000-0005-0000-0000-00005A1D0000}"/>
    <cellStyle name="40 % - Accent6 3" xfId="64098" xr:uid="{00000000-0005-0000-0000-00005B1D0000}"/>
    <cellStyle name="40 % - Accent6 3 2" xfId="64099" xr:uid="{00000000-0005-0000-0000-00005C1D0000}"/>
    <cellStyle name="40 % - Accent6 3 2 2" xfId="64100" xr:uid="{00000000-0005-0000-0000-00005D1D0000}"/>
    <cellStyle name="40 % - Accent6 3 3" xfId="64101" xr:uid="{00000000-0005-0000-0000-00005E1D0000}"/>
    <cellStyle name="40 % - Accent6 4" xfId="64102" xr:uid="{00000000-0005-0000-0000-00005F1D0000}"/>
    <cellStyle name="40 % - Accent6 4 2" xfId="64103" xr:uid="{00000000-0005-0000-0000-0000601D0000}"/>
    <cellStyle name="40 % - Accent6 4 2 2" xfId="64104" xr:uid="{00000000-0005-0000-0000-0000611D0000}"/>
    <cellStyle name="40 % - Accent6 4 3" xfId="64105" xr:uid="{00000000-0005-0000-0000-0000621D0000}"/>
    <cellStyle name="40 % - Accent6 5" xfId="64106" xr:uid="{00000000-0005-0000-0000-0000631D0000}"/>
    <cellStyle name="40 % - Accent6 5 2" xfId="64107" xr:uid="{00000000-0005-0000-0000-0000641D0000}"/>
    <cellStyle name="40 % - Accent6 5 2 2" xfId="64108" xr:uid="{00000000-0005-0000-0000-0000651D0000}"/>
    <cellStyle name="40 % - Accent6 5 3" xfId="64109" xr:uid="{00000000-0005-0000-0000-0000661D0000}"/>
    <cellStyle name="40 % - Accent6 6" xfId="64110" xr:uid="{00000000-0005-0000-0000-0000671D0000}"/>
    <cellStyle name="40 % - Accent6 6 2" xfId="64111" xr:uid="{00000000-0005-0000-0000-0000681D0000}"/>
    <cellStyle name="40 % - Accent6 6 2 2" xfId="64112" xr:uid="{00000000-0005-0000-0000-0000691D0000}"/>
    <cellStyle name="40 % - Accent6 6 3" xfId="64113" xr:uid="{00000000-0005-0000-0000-00006A1D0000}"/>
    <cellStyle name="40 % - Accent6 7" xfId="64114" xr:uid="{00000000-0005-0000-0000-00006B1D0000}"/>
    <cellStyle name="40 % - Accent6 7 2" xfId="64115" xr:uid="{00000000-0005-0000-0000-00006C1D0000}"/>
    <cellStyle name="40 % - Accent6 7 2 2" xfId="64116" xr:uid="{00000000-0005-0000-0000-00006D1D0000}"/>
    <cellStyle name="40 % - Accent6 7 3" xfId="64117" xr:uid="{00000000-0005-0000-0000-00006E1D0000}"/>
    <cellStyle name="40 % - Accent6 8" xfId="64118" xr:uid="{00000000-0005-0000-0000-00006F1D0000}"/>
    <cellStyle name="40 % - Accent6 8 2" xfId="64119" xr:uid="{00000000-0005-0000-0000-0000701D0000}"/>
    <cellStyle name="40 % - Accent6 8 2 2" xfId="64120" xr:uid="{00000000-0005-0000-0000-0000711D0000}"/>
    <cellStyle name="40 % - Accent6 8 3" xfId="64121" xr:uid="{00000000-0005-0000-0000-0000721D0000}"/>
    <cellStyle name="40 % - Accent6 9" xfId="64122" xr:uid="{00000000-0005-0000-0000-0000731D0000}"/>
    <cellStyle name="40 % - Accent6 9 2" xfId="64123" xr:uid="{00000000-0005-0000-0000-0000741D0000}"/>
    <cellStyle name="40 % - Accent6 9 2 2" xfId="64124" xr:uid="{00000000-0005-0000-0000-0000751D0000}"/>
    <cellStyle name="40 % - Accent6 9 3" xfId="64125" xr:uid="{00000000-0005-0000-0000-0000761D0000}"/>
    <cellStyle name="40% - Accent1 10" xfId="64126" xr:uid="{00000000-0005-0000-0000-0000771D0000}"/>
    <cellStyle name="40% - Accent1 10 2" xfId="64127" xr:uid="{00000000-0005-0000-0000-0000781D0000}"/>
    <cellStyle name="40% - Accent1 10 2 2" xfId="64128" xr:uid="{00000000-0005-0000-0000-0000791D0000}"/>
    <cellStyle name="40% - Accent1 10 3" xfId="64129" xr:uid="{00000000-0005-0000-0000-00007A1D0000}"/>
    <cellStyle name="40% - Accent1 10_Penetration" xfId="64130" xr:uid="{00000000-0005-0000-0000-00007B1D0000}"/>
    <cellStyle name="40% - Accent1 11" xfId="64131" xr:uid="{00000000-0005-0000-0000-00007C1D0000}"/>
    <cellStyle name="40% - Accent1 11 2" xfId="64132" xr:uid="{00000000-0005-0000-0000-00007D1D0000}"/>
    <cellStyle name="40% - Accent1 11 2 2" xfId="64133" xr:uid="{00000000-0005-0000-0000-00007E1D0000}"/>
    <cellStyle name="40% - Accent1 11 3" xfId="64134" xr:uid="{00000000-0005-0000-0000-00007F1D0000}"/>
    <cellStyle name="40% - Accent1 11_Penetration" xfId="64135" xr:uid="{00000000-0005-0000-0000-0000801D0000}"/>
    <cellStyle name="40% - Accent1 12" xfId="64136" xr:uid="{00000000-0005-0000-0000-0000811D0000}"/>
    <cellStyle name="40% - Accent1 12 2" xfId="64137" xr:uid="{00000000-0005-0000-0000-0000821D0000}"/>
    <cellStyle name="40% - Accent1 12 2 2" xfId="64138" xr:uid="{00000000-0005-0000-0000-0000831D0000}"/>
    <cellStyle name="40% - Accent1 12 3" xfId="64139" xr:uid="{00000000-0005-0000-0000-0000841D0000}"/>
    <cellStyle name="40% - Accent1 12_Penetration" xfId="64140" xr:uid="{00000000-0005-0000-0000-0000851D0000}"/>
    <cellStyle name="40% - Accent1 13" xfId="64141" xr:uid="{00000000-0005-0000-0000-0000861D0000}"/>
    <cellStyle name="40% - Accent1 13 2" xfId="64142" xr:uid="{00000000-0005-0000-0000-0000871D0000}"/>
    <cellStyle name="40% - Accent1 13 2 2" xfId="64143" xr:uid="{00000000-0005-0000-0000-0000881D0000}"/>
    <cellStyle name="40% - Accent1 13 3" xfId="64144" xr:uid="{00000000-0005-0000-0000-0000891D0000}"/>
    <cellStyle name="40% - Accent1 13_Penetration" xfId="64145" xr:uid="{00000000-0005-0000-0000-00008A1D0000}"/>
    <cellStyle name="40% - Accent1 14" xfId="64146" xr:uid="{00000000-0005-0000-0000-00008B1D0000}"/>
    <cellStyle name="40% - Accent1 14 2" xfId="64147" xr:uid="{00000000-0005-0000-0000-00008C1D0000}"/>
    <cellStyle name="40% - Accent1 14 2 2" xfId="64148" xr:uid="{00000000-0005-0000-0000-00008D1D0000}"/>
    <cellStyle name="40% - Accent1 14 3" xfId="64149" xr:uid="{00000000-0005-0000-0000-00008E1D0000}"/>
    <cellStyle name="40% - Accent1 14_Penetration" xfId="64150" xr:uid="{00000000-0005-0000-0000-00008F1D0000}"/>
    <cellStyle name="40% - Accent1 15" xfId="64151" xr:uid="{00000000-0005-0000-0000-0000901D0000}"/>
    <cellStyle name="40% - Accent1 15 2" xfId="64152" xr:uid="{00000000-0005-0000-0000-0000911D0000}"/>
    <cellStyle name="40% - Accent1 15 2 2" xfId="64153" xr:uid="{00000000-0005-0000-0000-0000921D0000}"/>
    <cellStyle name="40% - Accent1 15 3" xfId="64154" xr:uid="{00000000-0005-0000-0000-0000931D0000}"/>
    <cellStyle name="40% - Accent1 15_Penetration" xfId="64155" xr:uid="{00000000-0005-0000-0000-0000941D0000}"/>
    <cellStyle name="40% - Accent1 16" xfId="64156" xr:uid="{00000000-0005-0000-0000-0000951D0000}"/>
    <cellStyle name="40% - Accent1 17" xfId="64157" xr:uid="{00000000-0005-0000-0000-0000961D0000}"/>
    <cellStyle name="40% - Accent1 18" xfId="64158" xr:uid="{00000000-0005-0000-0000-0000971D0000}"/>
    <cellStyle name="40% - Accent1 19" xfId="64159" xr:uid="{00000000-0005-0000-0000-0000981D0000}"/>
    <cellStyle name="40% - Accent1 2" xfId="64160" xr:uid="{00000000-0005-0000-0000-0000991D0000}"/>
    <cellStyle name="40% - Accent1 2 10" xfId="64161" xr:uid="{00000000-0005-0000-0000-00009A1D0000}"/>
    <cellStyle name="40% - Accent1 2 11" xfId="64162" xr:uid="{00000000-0005-0000-0000-00009B1D0000}"/>
    <cellStyle name="40% - Accent1 2 12" xfId="64163" xr:uid="{00000000-0005-0000-0000-00009C1D0000}"/>
    <cellStyle name="40% - Accent1 2 13" xfId="64164" xr:uid="{00000000-0005-0000-0000-00009D1D0000}"/>
    <cellStyle name="40% - Accent1 2 14" xfId="64165" xr:uid="{00000000-0005-0000-0000-00009E1D0000}"/>
    <cellStyle name="40% - Accent1 2 15" xfId="64166" xr:uid="{00000000-0005-0000-0000-00009F1D0000}"/>
    <cellStyle name="40% - Accent1 2 16" xfId="64167" xr:uid="{00000000-0005-0000-0000-0000A01D0000}"/>
    <cellStyle name="40% - Accent1 2 17" xfId="64168" xr:uid="{00000000-0005-0000-0000-0000A11D0000}"/>
    <cellStyle name="40% - Accent1 2 17 2" xfId="64169" xr:uid="{00000000-0005-0000-0000-0000A21D0000}"/>
    <cellStyle name="40% - Accent1 2 18" xfId="64170" xr:uid="{00000000-0005-0000-0000-0000A31D0000}"/>
    <cellStyle name="40% - Accent1 2 19" xfId="64171" xr:uid="{00000000-0005-0000-0000-0000A41D0000}"/>
    <cellStyle name="40% - Accent1 2 2" xfId="64172" xr:uid="{00000000-0005-0000-0000-0000A51D0000}"/>
    <cellStyle name="40% - Accent1 2 2 2" xfId="64173" xr:uid="{00000000-0005-0000-0000-0000A61D0000}"/>
    <cellStyle name="40% - Accent1 2 2_Penetration" xfId="64174" xr:uid="{00000000-0005-0000-0000-0000A71D0000}"/>
    <cellStyle name="40% - Accent1 2 20" xfId="64175" xr:uid="{00000000-0005-0000-0000-0000A81D0000}"/>
    <cellStyle name="40% - Accent1 2 21" xfId="64176" xr:uid="{00000000-0005-0000-0000-0000A91D0000}"/>
    <cellStyle name="40% - Accent1 2 22" xfId="64177" xr:uid="{00000000-0005-0000-0000-0000AA1D0000}"/>
    <cellStyle name="40% - Accent1 2 23" xfId="64178" xr:uid="{00000000-0005-0000-0000-0000AB1D0000}"/>
    <cellStyle name="40% - Accent1 2 3" xfId="64179" xr:uid="{00000000-0005-0000-0000-0000AC1D0000}"/>
    <cellStyle name="40% - Accent1 2 3 2" xfId="64180" xr:uid="{00000000-0005-0000-0000-0000AD1D0000}"/>
    <cellStyle name="40% - Accent1 2 4" xfId="64181" xr:uid="{00000000-0005-0000-0000-0000AE1D0000}"/>
    <cellStyle name="40% - Accent1 2 5" xfId="64182" xr:uid="{00000000-0005-0000-0000-0000AF1D0000}"/>
    <cellStyle name="40% - Accent1 2 6" xfId="64183" xr:uid="{00000000-0005-0000-0000-0000B01D0000}"/>
    <cellStyle name="40% - Accent1 2 7" xfId="64184" xr:uid="{00000000-0005-0000-0000-0000B11D0000}"/>
    <cellStyle name="40% - Accent1 2 8" xfId="64185" xr:uid="{00000000-0005-0000-0000-0000B21D0000}"/>
    <cellStyle name="40% - Accent1 2 9" xfId="64186" xr:uid="{00000000-0005-0000-0000-0000B31D0000}"/>
    <cellStyle name="40% - Accent1 3" xfId="64187" xr:uid="{00000000-0005-0000-0000-0000B41D0000}"/>
    <cellStyle name="40% - Accent1 3 2" xfId="64188" xr:uid="{00000000-0005-0000-0000-0000B51D0000}"/>
    <cellStyle name="40% - Accent1 3 2 2" xfId="64189" xr:uid="{00000000-0005-0000-0000-0000B61D0000}"/>
    <cellStyle name="40% - Accent1 3 2 3" xfId="64190" xr:uid="{00000000-0005-0000-0000-0000B71D0000}"/>
    <cellStyle name="40% - Accent1 3 2_Penetration" xfId="64191" xr:uid="{00000000-0005-0000-0000-0000B81D0000}"/>
    <cellStyle name="40% - Accent1 3 3" xfId="64192" xr:uid="{00000000-0005-0000-0000-0000B91D0000}"/>
    <cellStyle name="40% - Accent1 3 4" xfId="64193" xr:uid="{00000000-0005-0000-0000-0000BA1D0000}"/>
    <cellStyle name="40% - Accent1 3 5" xfId="64194" xr:uid="{00000000-0005-0000-0000-0000BB1D0000}"/>
    <cellStyle name="40% - Accent1 3 6" xfId="64195" xr:uid="{00000000-0005-0000-0000-0000BC1D0000}"/>
    <cellStyle name="40% - Accent1 4" xfId="64196" xr:uid="{00000000-0005-0000-0000-0000BD1D0000}"/>
    <cellStyle name="40% - Accent1 4 2" xfId="64197" xr:uid="{00000000-0005-0000-0000-0000BE1D0000}"/>
    <cellStyle name="40% - Accent1 4 2 2" xfId="64198" xr:uid="{00000000-0005-0000-0000-0000BF1D0000}"/>
    <cellStyle name="40% - Accent1 4 2 3" xfId="64199" xr:uid="{00000000-0005-0000-0000-0000C01D0000}"/>
    <cellStyle name="40% - Accent1 4 2_Penetration" xfId="64200" xr:uid="{00000000-0005-0000-0000-0000C11D0000}"/>
    <cellStyle name="40% - Accent1 4 3" xfId="64201" xr:uid="{00000000-0005-0000-0000-0000C21D0000}"/>
    <cellStyle name="40% - Accent1 4 4" xfId="64202" xr:uid="{00000000-0005-0000-0000-0000C31D0000}"/>
    <cellStyle name="40% - Accent1 4 5" xfId="64203" xr:uid="{00000000-0005-0000-0000-0000C41D0000}"/>
    <cellStyle name="40% - Accent1 4 6" xfId="64204" xr:uid="{00000000-0005-0000-0000-0000C51D0000}"/>
    <cellStyle name="40% - Accent1 5" xfId="64205" xr:uid="{00000000-0005-0000-0000-0000C61D0000}"/>
    <cellStyle name="40% - Accent1 5 2" xfId="64206" xr:uid="{00000000-0005-0000-0000-0000C71D0000}"/>
    <cellStyle name="40% - Accent1 5 2 2" xfId="64207" xr:uid="{00000000-0005-0000-0000-0000C81D0000}"/>
    <cellStyle name="40% - Accent1 5 2 3" xfId="64208" xr:uid="{00000000-0005-0000-0000-0000C91D0000}"/>
    <cellStyle name="40% - Accent1 5 2_Penetration" xfId="64209" xr:uid="{00000000-0005-0000-0000-0000CA1D0000}"/>
    <cellStyle name="40% - Accent1 5 3" xfId="64210" xr:uid="{00000000-0005-0000-0000-0000CB1D0000}"/>
    <cellStyle name="40% - Accent1 5 4" xfId="64211" xr:uid="{00000000-0005-0000-0000-0000CC1D0000}"/>
    <cellStyle name="40% - Accent1 5 5" xfId="64212" xr:uid="{00000000-0005-0000-0000-0000CD1D0000}"/>
    <cellStyle name="40% - Accent1 5 6" xfId="64213" xr:uid="{00000000-0005-0000-0000-0000CE1D0000}"/>
    <cellStyle name="40% - Accent1 6" xfId="64214" xr:uid="{00000000-0005-0000-0000-0000CF1D0000}"/>
    <cellStyle name="40% - Accent1 6 2" xfId="64215" xr:uid="{00000000-0005-0000-0000-0000D01D0000}"/>
    <cellStyle name="40% - Accent1 6 2 2" xfId="64216" xr:uid="{00000000-0005-0000-0000-0000D11D0000}"/>
    <cellStyle name="40% - Accent1 6 3" xfId="64217" xr:uid="{00000000-0005-0000-0000-0000D21D0000}"/>
    <cellStyle name="40% - Accent1 6_Penetration" xfId="64218" xr:uid="{00000000-0005-0000-0000-0000D31D0000}"/>
    <cellStyle name="40% - Accent1 7" xfId="64219" xr:uid="{00000000-0005-0000-0000-0000D41D0000}"/>
    <cellStyle name="40% - Accent1 7 2" xfId="64220" xr:uid="{00000000-0005-0000-0000-0000D51D0000}"/>
    <cellStyle name="40% - Accent1 7 2 2" xfId="64221" xr:uid="{00000000-0005-0000-0000-0000D61D0000}"/>
    <cellStyle name="40% - Accent1 7 3" xfId="64222" xr:uid="{00000000-0005-0000-0000-0000D71D0000}"/>
    <cellStyle name="40% - Accent1 7_Penetration" xfId="64223" xr:uid="{00000000-0005-0000-0000-0000D81D0000}"/>
    <cellStyle name="40% - Accent1 8" xfId="64224" xr:uid="{00000000-0005-0000-0000-0000D91D0000}"/>
    <cellStyle name="40% - Accent1 8 2" xfId="64225" xr:uid="{00000000-0005-0000-0000-0000DA1D0000}"/>
    <cellStyle name="40% - Accent1 8 2 2" xfId="64226" xr:uid="{00000000-0005-0000-0000-0000DB1D0000}"/>
    <cellStyle name="40% - Accent1 8 3" xfId="64227" xr:uid="{00000000-0005-0000-0000-0000DC1D0000}"/>
    <cellStyle name="40% - Accent1 8_Penetration" xfId="64228" xr:uid="{00000000-0005-0000-0000-0000DD1D0000}"/>
    <cellStyle name="40% - Accent1 9" xfId="64229" xr:uid="{00000000-0005-0000-0000-0000DE1D0000}"/>
    <cellStyle name="40% - Accent1 9 2" xfId="64230" xr:uid="{00000000-0005-0000-0000-0000DF1D0000}"/>
    <cellStyle name="40% - Accent1 9 2 2" xfId="64231" xr:uid="{00000000-0005-0000-0000-0000E01D0000}"/>
    <cellStyle name="40% - Accent1 9 3" xfId="64232" xr:uid="{00000000-0005-0000-0000-0000E11D0000}"/>
    <cellStyle name="40% - Accent1 9_Penetration" xfId="64233" xr:uid="{00000000-0005-0000-0000-0000E21D0000}"/>
    <cellStyle name="40% - Accent2 10" xfId="64234" xr:uid="{00000000-0005-0000-0000-0000E31D0000}"/>
    <cellStyle name="40% - Accent2 10 2" xfId="64235" xr:uid="{00000000-0005-0000-0000-0000E41D0000}"/>
    <cellStyle name="40% - Accent2 10 2 2" xfId="64236" xr:uid="{00000000-0005-0000-0000-0000E51D0000}"/>
    <cellStyle name="40% - Accent2 10 3" xfId="64237" xr:uid="{00000000-0005-0000-0000-0000E61D0000}"/>
    <cellStyle name="40% - Accent2 11" xfId="64238" xr:uid="{00000000-0005-0000-0000-0000E71D0000}"/>
    <cellStyle name="40% - Accent2 11 2" xfId="64239" xr:uid="{00000000-0005-0000-0000-0000E81D0000}"/>
    <cellStyle name="40% - Accent2 11 2 2" xfId="64240" xr:uid="{00000000-0005-0000-0000-0000E91D0000}"/>
    <cellStyle name="40% - Accent2 11 3" xfId="64241" xr:uid="{00000000-0005-0000-0000-0000EA1D0000}"/>
    <cellStyle name="40% - Accent2 12" xfId="64242" xr:uid="{00000000-0005-0000-0000-0000EB1D0000}"/>
    <cellStyle name="40% - Accent2 12 2" xfId="64243" xr:uid="{00000000-0005-0000-0000-0000EC1D0000}"/>
    <cellStyle name="40% - Accent2 12 2 2" xfId="64244" xr:uid="{00000000-0005-0000-0000-0000ED1D0000}"/>
    <cellStyle name="40% - Accent2 12 3" xfId="64245" xr:uid="{00000000-0005-0000-0000-0000EE1D0000}"/>
    <cellStyle name="40% - Accent2 13" xfId="64246" xr:uid="{00000000-0005-0000-0000-0000EF1D0000}"/>
    <cellStyle name="40% - Accent2 13 2" xfId="64247" xr:uid="{00000000-0005-0000-0000-0000F01D0000}"/>
    <cellStyle name="40% - Accent2 13 2 2" xfId="64248" xr:uid="{00000000-0005-0000-0000-0000F11D0000}"/>
    <cellStyle name="40% - Accent2 13 3" xfId="64249" xr:uid="{00000000-0005-0000-0000-0000F21D0000}"/>
    <cellStyle name="40% - Accent2 14" xfId="64250" xr:uid="{00000000-0005-0000-0000-0000F31D0000}"/>
    <cellStyle name="40% - Accent2 14 2" xfId="64251" xr:uid="{00000000-0005-0000-0000-0000F41D0000}"/>
    <cellStyle name="40% - Accent2 14 2 2" xfId="64252" xr:uid="{00000000-0005-0000-0000-0000F51D0000}"/>
    <cellStyle name="40% - Accent2 14 3" xfId="64253" xr:uid="{00000000-0005-0000-0000-0000F61D0000}"/>
    <cellStyle name="40% - Accent2 15" xfId="64254" xr:uid="{00000000-0005-0000-0000-0000F71D0000}"/>
    <cellStyle name="40% - Accent2 15 2" xfId="64255" xr:uid="{00000000-0005-0000-0000-0000F81D0000}"/>
    <cellStyle name="40% - Accent2 15 2 2" xfId="64256" xr:uid="{00000000-0005-0000-0000-0000F91D0000}"/>
    <cellStyle name="40% - Accent2 15 3" xfId="64257" xr:uid="{00000000-0005-0000-0000-0000FA1D0000}"/>
    <cellStyle name="40% - Accent2 16" xfId="64258" xr:uid="{00000000-0005-0000-0000-0000FB1D0000}"/>
    <cellStyle name="40% - Accent2 17" xfId="64259" xr:uid="{00000000-0005-0000-0000-0000FC1D0000}"/>
    <cellStyle name="40% - Accent2 18" xfId="64260" xr:uid="{00000000-0005-0000-0000-0000FD1D0000}"/>
    <cellStyle name="40% - Accent2 19" xfId="64261" xr:uid="{00000000-0005-0000-0000-0000FE1D0000}"/>
    <cellStyle name="40% - Accent2 2" xfId="64262" xr:uid="{00000000-0005-0000-0000-0000FF1D0000}"/>
    <cellStyle name="40% - Accent2 2 10" xfId="64263" xr:uid="{00000000-0005-0000-0000-0000001E0000}"/>
    <cellStyle name="40% - Accent2 2 11" xfId="64264" xr:uid="{00000000-0005-0000-0000-0000011E0000}"/>
    <cellStyle name="40% - Accent2 2 12" xfId="64265" xr:uid="{00000000-0005-0000-0000-0000021E0000}"/>
    <cellStyle name="40% - Accent2 2 13" xfId="64266" xr:uid="{00000000-0005-0000-0000-0000031E0000}"/>
    <cellStyle name="40% - Accent2 2 14" xfId="64267" xr:uid="{00000000-0005-0000-0000-0000041E0000}"/>
    <cellStyle name="40% - Accent2 2 15" xfId="64268" xr:uid="{00000000-0005-0000-0000-0000051E0000}"/>
    <cellStyle name="40% - Accent2 2 16" xfId="64269" xr:uid="{00000000-0005-0000-0000-0000061E0000}"/>
    <cellStyle name="40% - Accent2 2 17" xfId="64270" xr:uid="{00000000-0005-0000-0000-0000071E0000}"/>
    <cellStyle name="40% - Accent2 2 2" xfId="64271" xr:uid="{00000000-0005-0000-0000-0000081E0000}"/>
    <cellStyle name="40% - Accent2 2 2 2" xfId="64272" xr:uid="{00000000-0005-0000-0000-0000091E0000}"/>
    <cellStyle name="40% - Accent2 2 3" xfId="64273" xr:uid="{00000000-0005-0000-0000-00000A1E0000}"/>
    <cellStyle name="40% - Accent2 2 4" xfId="64274" xr:uid="{00000000-0005-0000-0000-00000B1E0000}"/>
    <cellStyle name="40% - Accent2 2 5" xfId="64275" xr:uid="{00000000-0005-0000-0000-00000C1E0000}"/>
    <cellStyle name="40% - Accent2 2 6" xfId="64276" xr:uid="{00000000-0005-0000-0000-00000D1E0000}"/>
    <cellStyle name="40% - Accent2 2 7" xfId="64277" xr:uid="{00000000-0005-0000-0000-00000E1E0000}"/>
    <cellStyle name="40% - Accent2 2 8" xfId="64278" xr:uid="{00000000-0005-0000-0000-00000F1E0000}"/>
    <cellStyle name="40% - Accent2 2 9" xfId="64279" xr:uid="{00000000-0005-0000-0000-0000101E0000}"/>
    <cellStyle name="40% - Accent2 3" xfId="64280" xr:uid="{00000000-0005-0000-0000-0000111E0000}"/>
    <cellStyle name="40% - Accent2 3 2" xfId="64281" xr:uid="{00000000-0005-0000-0000-0000121E0000}"/>
    <cellStyle name="40% - Accent2 3 2 2" xfId="64282" xr:uid="{00000000-0005-0000-0000-0000131E0000}"/>
    <cellStyle name="40% - Accent2 3 3" xfId="64283" xr:uid="{00000000-0005-0000-0000-0000141E0000}"/>
    <cellStyle name="40% - Accent2 4" xfId="64284" xr:uid="{00000000-0005-0000-0000-0000151E0000}"/>
    <cellStyle name="40% - Accent2 4 2" xfId="64285" xr:uid="{00000000-0005-0000-0000-0000161E0000}"/>
    <cellStyle name="40% - Accent2 4 2 2" xfId="64286" xr:uid="{00000000-0005-0000-0000-0000171E0000}"/>
    <cellStyle name="40% - Accent2 4 3" xfId="64287" xr:uid="{00000000-0005-0000-0000-0000181E0000}"/>
    <cellStyle name="40% - Accent2 5" xfId="64288" xr:uid="{00000000-0005-0000-0000-0000191E0000}"/>
    <cellStyle name="40% - Accent2 5 2" xfId="64289" xr:uid="{00000000-0005-0000-0000-00001A1E0000}"/>
    <cellStyle name="40% - Accent2 5 2 2" xfId="64290" xr:uid="{00000000-0005-0000-0000-00001B1E0000}"/>
    <cellStyle name="40% - Accent2 5 3" xfId="64291" xr:uid="{00000000-0005-0000-0000-00001C1E0000}"/>
    <cellStyle name="40% - Accent2 6" xfId="64292" xr:uid="{00000000-0005-0000-0000-00001D1E0000}"/>
    <cellStyle name="40% - Accent2 6 2" xfId="64293" xr:uid="{00000000-0005-0000-0000-00001E1E0000}"/>
    <cellStyle name="40% - Accent2 6 2 2" xfId="64294" xr:uid="{00000000-0005-0000-0000-00001F1E0000}"/>
    <cellStyle name="40% - Accent2 6 3" xfId="64295" xr:uid="{00000000-0005-0000-0000-0000201E0000}"/>
    <cellStyle name="40% - Accent2 7" xfId="64296" xr:uid="{00000000-0005-0000-0000-0000211E0000}"/>
    <cellStyle name="40% - Accent2 7 2" xfId="64297" xr:uid="{00000000-0005-0000-0000-0000221E0000}"/>
    <cellStyle name="40% - Accent2 7 2 2" xfId="64298" xr:uid="{00000000-0005-0000-0000-0000231E0000}"/>
    <cellStyle name="40% - Accent2 7 3" xfId="64299" xr:uid="{00000000-0005-0000-0000-0000241E0000}"/>
    <cellStyle name="40% - Accent2 8" xfId="64300" xr:uid="{00000000-0005-0000-0000-0000251E0000}"/>
    <cellStyle name="40% - Accent2 8 2" xfId="64301" xr:uid="{00000000-0005-0000-0000-0000261E0000}"/>
    <cellStyle name="40% - Accent2 8 2 2" xfId="64302" xr:uid="{00000000-0005-0000-0000-0000271E0000}"/>
    <cellStyle name="40% - Accent2 8 3" xfId="64303" xr:uid="{00000000-0005-0000-0000-0000281E0000}"/>
    <cellStyle name="40% - Accent2 9" xfId="64304" xr:uid="{00000000-0005-0000-0000-0000291E0000}"/>
    <cellStyle name="40% - Accent2 9 2" xfId="64305" xr:uid="{00000000-0005-0000-0000-00002A1E0000}"/>
    <cellStyle name="40% - Accent2 9 2 2" xfId="64306" xr:uid="{00000000-0005-0000-0000-00002B1E0000}"/>
    <cellStyle name="40% - Accent2 9 3" xfId="64307" xr:uid="{00000000-0005-0000-0000-00002C1E0000}"/>
    <cellStyle name="40% - Accent3 10" xfId="64308" xr:uid="{00000000-0005-0000-0000-00002D1E0000}"/>
    <cellStyle name="40% - Accent3 10 2" xfId="64309" xr:uid="{00000000-0005-0000-0000-00002E1E0000}"/>
    <cellStyle name="40% - Accent3 10 2 2" xfId="64310" xr:uid="{00000000-0005-0000-0000-00002F1E0000}"/>
    <cellStyle name="40% - Accent3 10 3" xfId="64311" xr:uid="{00000000-0005-0000-0000-0000301E0000}"/>
    <cellStyle name="40% - Accent3 10_Penetration" xfId="64312" xr:uid="{00000000-0005-0000-0000-0000311E0000}"/>
    <cellStyle name="40% - Accent3 11" xfId="64313" xr:uid="{00000000-0005-0000-0000-0000321E0000}"/>
    <cellStyle name="40% - Accent3 11 2" xfId="64314" xr:uid="{00000000-0005-0000-0000-0000331E0000}"/>
    <cellStyle name="40% - Accent3 11 2 2" xfId="64315" xr:uid="{00000000-0005-0000-0000-0000341E0000}"/>
    <cellStyle name="40% - Accent3 11 3" xfId="64316" xr:uid="{00000000-0005-0000-0000-0000351E0000}"/>
    <cellStyle name="40% - Accent3 11_Penetration" xfId="64317" xr:uid="{00000000-0005-0000-0000-0000361E0000}"/>
    <cellStyle name="40% - Accent3 12" xfId="64318" xr:uid="{00000000-0005-0000-0000-0000371E0000}"/>
    <cellStyle name="40% - Accent3 12 2" xfId="64319" xr:uid="{00000000-0005-0000-0000-0000381E0000}"/>
    <cellStyle name="40% - Accent3 12 2 2" xfId="64320" xr:uid="{00000000-0005-0000-0000-0000391E0000}"/>
    <cellStyle name="40% - Accent3 12 3" xfId="64321" xr:uid="{00000000-0005-0000-0000-00003A1E0000}"/>
    <cellStyle name="40% - Accent3 12_Penetration" xfId="64322" xr:uid="{00000000-0005-0000-0000-00003B1E0000}"/>
    <cellStyle name="40% - Accent3 13" xfId="64323" xr:uid="{00000000-0005-0000-0000-00003C1E0000}"/>
    <cellStyle name="40% - Accent3 13 2" xfId="64324" xr:uid="{00000000-0005-0000-0000-00003D1E0000}"/>
    <cellStyle name="40% - Accent3 13 2 2" xfId="64325" xr:uid="{00000000-0005-0000-0000-00003E1E0000}"/>
    <cellStyle name="40% - Accent3 13 3" xfId="64326" xr:uid="{00000000-0005-0000-0000-00003F1E0000}"/>
    <cellStyle name="40% - Accent3 13_Penetration" xfId="64327" xr:uid="{00000000-0005-0000-0000-0000401E0000}"/>
    <cellStyle name="40% - Accent3 14" xfId="64328" xr:uid="{00000000-0005-0000-0000-0000411E0000}"/>
    <cellStyle name="40% - Accent3 14 2" xfId="64329" xr:uid="{00000000-0005-0000-0000-0000421E0000}"/>
    <cellStyle name="40% - Accent3 14 2 2" xfId="64330" xr:uid="{00000000-0005-0000-0000-0000431E0000}"/>
    <cellStyle name="40% - Accent3 14 3" xfId="64331" xr:uid="{00000000-0005-0000-0000-0000441E0000}"/>
    <cellStyle name="40% - Accent3 14_Penetration" xfId="64332" xr:uid="{00000000-0005-0000-0000-0000451E0000}"/>
    <cellStyle name="40% - Accent3 15" xfId="64333" xr:uid="{00000000-0005-0000-0000-0000461E0000}"/>
    <cellStyle name="40% - Accent3 15 2" xfId="64334" xr:uid="{00000000-0005-0000-0000-0000471E0000}"/>
    <cellStyle name="40% - Accent3 15 2 2" xfId="64335" xr:uid="{00000000-0005-0000-0000-0000481E0000}"/>
    <cellStyle name="40% - Accent3 15 3" xfId="64336" xr:uid="{00000000-0005-0000-0000-0000491E0000}"/>
    <cellStyle name="40% - Accent3 15_Penetration" xfId="64337" xr:uid="{00000000-0005-0000-0000-00004A1E0000}"/>
    <cellStyle name="40% - Accent3 16" xfId="64338" xr:uid="{00000000-0005-0000-0000-00004B1E0000}"/>
    <cellStyle name="40% - Accent3 17" xfId="64339" xr:uid="{00000000-0005-0000-0000-00004C1E0000}"/>
    <cellStyle name="40% - Accent3 18" xfId="64340" xr:uid="{00000000-0005-0000-0000-00004D1E0000}"/>
    <cellStyle name="40% - Accent3 19" xfId="64341" xr:uid="{00000000-0005-0000-0000-00004E1E0000}"/>
    <cellStyle name="40% - Accent3 2" xfId="111" xr:uid="{00000000-0005-0000-0000-00004F1E0000}"/>
    <cellStyle name="40% - Accent3 2 10" xfId="64342" xr:uid="{00000000-0005-0000-0000-0000501E0000}"/>
    <cellStyle name="40% - Accent3 2 11" xfId="64343" xr:uid="{00000000-0005-0000-0000-0000511E0000}"/>
    <cellStyle name="40% - Accent3 2 12" xfId="64344" xr:uid="{00000000-0005-0000-0000-0000521E0000}"/>
    <cellStyle name="40% - Accent3 2 13" xfId="64345" xr:uid="{00000000-0005-0000-0000-0000531E0000}"/>
    <cellStyle name="40% - Accent3 2 14" xfId="64346" xr:uid="{00000000-0005-0000-0000-0000541E0000}"/>
    <cellStyle name="40% - Accent3 2 15" xfId="64347" xr:uid="{00000000-0005-0000-0000-0000551E0000}"/>
    <cellStyle name="40% - Accent3 2 16" xfId="64348" xr:uid="{00000000-0005-0000-0000-0000561E0000}"/>
    <cellStyle name="40% - Accent3 2 17" xfId="64349" xr:uid="{00000000-0005-0000-0000-0000571E0000}"/>
    <cellStyle name="40% - Accent3 2 17 2" xfId="64350" xr:uid="{00000000-0005-0000-0000-0000581E0000}"/>
    <cellStyle name="40% - Accent3 2 18" xfId="64351" xr:uid="{00000000-0005-0000-0000-0000591E0000}"/>
    <cellStyle name="40% - Accent3 2 19" xfId="64352" xr:uid="{00000000-0005-0000-0000-00005A1E0000}"/>
    <cellStyle name="40% - Accent3 2 2" xfId="64353" xr:uid="{00000000-0005-0000-0000-00005B1E0000}"/>
    <cellStyle name="40% - Colore 1" xfId="1372" xr:uid="{00000000-0005-0000-0000-00005C1E0000}"/>
    <cellStyle name="40% - Colore 2" xfId="1373" xr:uid="{00000000-0005-0000-0000-00005D1E0000}"/>
    <cellStyle name="40% - Colore 3" xfId="1374" xr:uid="{00000000-0005-0000-0000-00005E1E0000}"/>
    <cellStyle name="40% - Colore 4" xfId="1375" xr:uid="{00000000-0005-0000-0000-00005F1E0000}"/>
    <cellStyle name="40% - Colore 5" xfId="1376" xr:uid="{00000000-0005-0000-0000-0000601E0000}"/>
    <cellStyle name="40% - Colore 6" xfId="1377" xr:uid="{00000000-0005-0000-0000-0000611E0000}"/>
    <cellStyle name="60% - Accent3 2" xfId="112" xr:uid="{00000000-0005-0000-0000-0000621E0000}"/>
    <cellStyle name="60% - Accent4 2" xfId="113" xr:uid="{00000000-0005-0000-0000-0000631E0000}"/>
    <cellStyle name="60% - Accent6 2" xfId="114" xr:uid="{00000000-0005-0000-0000-0000641E0000}"/>
    <cellStyle name="60% - Colore 1" xfId="1378" xr:uid="{00000000-0005-0000-0000-0000651E0000}"/>
    <cellStyle name="60% - Colore 2" xfId="1379" xr:uid="{00000000-0005-0000-0000-0000661E0000}"/>
    <cellStyle name="60% - Colore 3" xfId="1380" xr:uid="{00000000-0005-0000-0000-0000671E0000}"/>
    <cellStyle name="60% - Colore 4" xfId="1381" xr:uid="{00000000-0005-0000-0000-0000681E0000}"/>
    <cellStyle name="60% - Colore 5" xfId="1382" xr:uid="{00000000-0005-0000-0000-0000691E0000}"/>
    <cellStyle name="60% - Colore 6" xfId="1383" xr:uid="{00000000-0005-0000-0000-00006A1E0000}"/>
    <cellStyle name="752131" xfId="1384" xr:uid="{00000000-0005-0000-0000-00006B1E0000}"/>
    <cellStyle name="A shaded box" xfId="1385" xr:uid="{00000000-0005-0000-0000-00006C1E0000}"/>
    <cellStyle name="A shaded box 2" xfId="2081" xr:uid="{00000000-0005-0000-0000-00006D1E0000}"/>
    <cellStyle name="A shaded box 2 2" xfId="5635" xr:uid="{00000000-0005-0000-0000-00006E1E0000}"/>
    <cellStyle name="A shaded box 2 2 2" xfId="19588" xr:uid="{00000000-0005-0000-0000-00006F1E0000}"/>
    <cellStyle name="A shaded box 2 2 2 2" xfId="47271" xr:uid="{00000000-0005-0000-0000-0000701E0000}"/>
    <cellStyle name="A shaded box 2 2 3" xfId="33354" xr:uid="{00000000-0005-0000-0000-0000711E0000}"/>
    <cellStyle name="A shaded box 2 3" xfId="5196" xr:uid="{00000000-0005-0000-0000-0000721E0000}"/>
    <cellStyle name="A shaded box 2 3 2" xfId="19166" xr:uid="{00000000-0005-0000-0000-0000731E0000}"/>
    <cellStyle name="A shaded box 2 3 2 2" xfId="46849" xr:uid="{00000000-0005-0000-0000-0000741E0000}"/>
    <cellStyle name="A shaded box 2 3 3" xfId="32932" xr:uid="{00000000-0005-0000-0000-0000751E0000}"/>
    <cellStyle name="A shaded box 2 4" xfId="10666" xr:uid="{00000000-0005-0000-0000-0000761E0000}"/>
    <cellStyle name="A shaded box 2 4 2" xfId="24587" xr:uid="{00000000-0005-0000-0000-0000771E0000}"/>
    <cellStyle name="A shaded box 2 4 2 2" xfId="52270" xr:uid="{00000000-0005-0000-0000-0000781E0000}"/>
    <cellStyle name="A shaded box 2 4 3" xfId="38353" xr:uid="{00000000-0005-0000-0000-0000791E0000}"/>
    <cellStyle name="A shaded box 2 5" xfId="16181" xr:uid="{00000000-0005-0000-0000-00007A1E0000}"/>
    <cellStyle name="A shaded box 2 5 2" xfId="30098" xr:uid="{00000000-0005-0000-0000-00007B1E0000}"/>
    <cellStyle name="A shaded box 2 5 2 2" xfId="57781" xr:uid="{00000000-0005-0000-0000-00007C1E0000}"/>
    <cellStyle name="A shaded box 2 5 3" xfId="43864" xr:uid="{00000000-0005-0000-0000-00007D1E0000}"/>
    <cellStyle name="A shaded box 2 6" xfId="16296" xr:uid="{00000000-0005-0000-0000-00007E1E0000}"/>
    <cellStyle name="A shaded box 2 6 2" xfId="43979" xr:uid="{00000000-0005-0000-0000-00007F1E0000}"/>
    <cellStyle name="A shaded box 3" xfId="2661" xr:uid="{00000000-0005-0000-0000-0000801E0000}"/>
    <cellStyle name="A shaded box 3 2" xfId="6109" xr:uid="{00000000-0005-0000-0000-0000811E0000}"/>
    <cellStyle name="A shaded box 3 2 2" xfId="20056" xr:uid="{00000000-0005-0000-0000-0000821E0000}"/>
    <cellStyle name="A shaded box 3 2 2 2" xfId="47739" xr:uid="{00000000-0005-0000-0000-0000831E0000}"/>
    <cellStyle name="A shaded box 3 2 3" xfId="33822" xr:uid="{00000000-0005-0000-0000-0000841E0000}"/>
    <cellStyle name="A shaded box 3 3" xfId="8868" xr:uid="{00000000-0005-0000-0000-0000851E0000}"/>
    <cellStyle name="A shaded box 3 3 2" xfId="22789" xr:uid="{00000000-0005-0000-0000-0000861E0000}"/>
    <cellStyle name="A shaded box 3 3 2 2" xfId="50472" xr:uid="{00000000-0005-0000-0000-0000871E0000}"/>
    <cellStyle name="A shaded box 3 3 3" xfId="36555" xr:uid="{00000000-0005-0000-0000-0000881E0000}"/>
    <cellStyle name="A shaded box 3 4" xfId="10996" xr:uid="{00000000-0005-0000-0000-0000891E0000}"/>
    <cellStyle name="A shaded box 3 4 2" xfId="24917" xr:uid="{00000000-0005-0000-0000-00008A1E0000}"/>
    <cellStyle name="A shaded box 3 4 2 2" xfId="52600" xr:uid="{00000000-0005-0000-0000-00008B1E0000}"/>
    <cellStyle name="A shaded box 3 4 3" xfId="38683" xr:uid="{00000000-0005-0000-0000-00008C1E0000}"/>
    <cellStyle name="A shaded box 3 5" xfId="13749" xr:uid="{00000000-0005-0000-0000-00008D1E0000}"/>
    <cellStyle name="A shaded box 3 5 2" xfId="27670" xr:uid="{00000000-0005-0000-0000-00008E1E0000}"/>
    <cellStyle name="A shaded box 3 5 2 2" xfId="55353" xr:uid="{00000000-0005-0000-0000-00008F1E0000}"/>
    <cellStyle name="A shaded box 3 5 3" xfId="41436" xr:uid="{00000000-0005-0000-0000-0000901E0000}"/>
    <cellStyle name="A shaded box 3 6" xfId="16714" xr:uid="{00000000-0005-0000-0000-0000911E0000}"/>
    <cellStyle name="A shaded box 3 6 2" xfId="44397" xr:uid="{00000000-0005-0000-0000-0000921E0000}"/>
    <cellStyle name="A shaded box 4" xfId="2703" xr:uid="{00000000-0005-0000-0000-0000931E0000}"/>
    <cellStyle name="A shaded box 4 2" xfId="6151" xr:uid="{00000000-0005-0000-0000-0000941E0000}"/>
    <cellStyle name="A shaded box 4 2 2" xfId="20098" xr:uid="{00000000-0005-0000-0000-0000951E0000}"/>
    <cellStyle name="A shaded box 4 2 2 2" xfId="47781" xr:uid="{00000000-0005-0000-0000-0000961E0000}"/>
    <cellStyle name="A shaded box 4 2 3" xfId="33864" xr:uid="{00000000-0005-0000-0000-0000971E0000}"/>
    <cellStyle name="A shaded box 4 3" xfId="8909" xr:uid="{00000000-0005-0000-0000-0000981E0000}"/>
    <cellStyle name="A shaded box 4 3 2" xfId="22830" xr:uid="{00000000-0005-0000-0000-0000991E0000}"/>
    <cellStyle name="A shaded box 4 3 2 2" xfId="50513" xr:uid="{00000000-0005-0000-0000-00009A1E0000}"/>
    <cellStyle name="A shaded box 4 3 3" xfId="36596" xr:uid="{00000000-0005-0000-0000-00009B1E0000}"/>
    <cellStyle name="A shaded box 4 4" xfId="11038" xr:uid="{00000000-0005-0000-0000-00009C1E0000}"/>
    <cellStyle name="A shaded box 4 4 2" xfId="24959" xr:uid="{00000000-0005-0000-0000-00009D1E0000}"/>
    <cellStyle name="A shaded box 4 4 2 2" xfId="52642" xr:uid="{00000000-0005-0000-0000-00009E1E0000}"/>
    <cellStyle name="A shaded box 4 4 3" xfId="38725" xr:uid="{00000000-0005-0000-0000-00009F1E0000}"/>
    <cellStyle name="A shaded box 4 5" xfId="13791" xr:uid="{00000000-0005-0000-0000-0000A01E0000}"/>
    <cellStyle name="A shaded box 4 5 2" xfId="27712" xr:uid="{00000000-0005-0000-0000-0000A11E0000}"/>
    <cellStyle name="A shaded box 4 5 2 2" xfId="55395" xr:uid="{00000000-0005-0000-0000-0000A21E0000}"/>
    <cellStyle name="A shaded box 4 5 3" xfId="41478" xr:uid="{00000000-0005-0000-0000-0000A31E0000}"/>
    <cellStyle name="A shaded box 4 6" xfId="16756" xr:uid="{00000000-0005-0000-0000-0000A41E0000}"/>
    <cellStyle name="A shaded box 4 6 2" xfId="44439" xr:uid="{00000000-0005-0000-0000-0000A51E0000}"/>
    <cellStyle name="A shaded box 5" xfId="3718" xr:uid="{00000000-0005-0000-0000-0000A61E0000}"/>
    <cellStyle name="A shaded box 5 2" xfId="7153" xr:uid="{00000000-0005-0000-0000-0000A71E0000}"/>
    <cellStyle name="A shaded box 5 2 2" xfId="21088" xr:uid="{00000000-0005-0000-0000-0000A81E0000}"/>
    <cellStyle name="A shaded box 5 2 2 2" xfId="48771" xr:uid="{00000000-0005-0000-0000-0000A91E0000}"/>
    <cellStyle name="A shaded box 5 2 3" xfId="34854" xr:uid="{00000000-0005-0000-0000-0000AA1E0000}"/>
    <cellStyle name="A shaded box 5 3" xfId="9881" xr:uid="{00000000-0005-0000-0000-0000AB1E0000}"/>
    <cellStyle name="A shaded box 5 3 2" xfId="23802" xr:uid="{00000000-0005-0000-0000-0000AC1E0000}"/>
    <cellStyle name="A shaded box 5 3 2 2" xfId="51485" xr:uid="{00000000-0005-0000-0000-0000AD1E0000}"/>
    <cellStyle name="A shaded box 5 3 3" xfId="37568" xr:uid="{00000000-0005-0000-0000-0000AE1E0000}"/>
    <cellStyle name="A shaded box 5 4" xfId="12026" xr:uid="{00000000-0005-0000-0000-0000AF1E0000}"/>
    <cellStyle name="A shaded box 5 4 2" xfId="25947" xr:uid="{00000000-0005-0000-0000-0000B01E0000}"/>
    <cellStyle name="A shaded box 5 4 2 2" xfId="53630" xr:uid="{00000000-0005-0000-0000-0000B11E0000}"/>
    <cellStyle name="A shaded box 5 4 3" xfId="39713" xr:uid="{00000000-0005-0000-0000-0000B21E0000}"/>
    <cellStyle name="A shaded box 5 5" xfId="14776" xr:uid="{00000000-0005-0000-0000-0000B31E0000}"/>
    <cellStyle name="A shaded box 5 5 2" xfId="28697" xr:uid="{00000000-0005-0000-0000-0000B41E0000}"/>
    <cellStyle name="A shaded box 5 5 2 2" xfId="56380" xr:uid="{00000000-0005-0000-0000-0000B51E0000}"/>
    <cellStyle name="A shaded box 5 5 3" xfId="42463" xr:uid="{00000000-0005-0000-0000-0000B61E0000}"/>
    <cellStyle name="A shaded box 5 6" xfId="17744" xr:uid="{00000000-0005-0000-0000-0000B71E0000}"/>
    <cellStyle name="A shaded box 5 6 2" xfId="45427" xr:uid="{00000000-0005-0000-0000-0000B81E0000}"/>
    <cellStyle name="A shaded box 6" xfId="4471" xr:uid="{00000000-0005-0000-0000-0000B91E0000}"/>
    <cellStyle name="A shaded box 6 2" xfId="7892" xr:uid="{00000000-0005-0000-0000-0000BA1E0000}"/>
    <cellStyle name="A shaded box 6 2 2" xfId="21816" xr:uid="{00000000-0005-0000-0000-0000BB1E0000}"/>
    <cellStyle name="A shaded box 6 2 2 2" xfId="49499" xr:uid="{00000000-0005-0000-0000-0000BC1E0000}"/>
    <cellStyle name="A shaded box 6 2 3" xfId="35582" xr:uid="{00000000-0005-0000-0000-0000BD1E0000}"/>
    <cellStyle name="A shaded box 6 3" xfId="12738" xr:uid="{00000000-0005-0000-0000-0000BE1E0000}"/>
    <cellStyle name="A shaded box 6 3 2" xfId="26659" xr:uid="{00000000-0005-0000-0000-0000BF1E0000}"/>
    <cellStyle name="A shaded box 6 3 2 2" xfId="54342" xr:uid="{00000000-0005-0000-0000-0000C01E0000}"/>
    <cellStyle name="A shaded box 6 3 3" xfId="40425" xr:uid="{00000000-0005-0000-0000-0000C11E0000}"/>
    <cellStyle name="A shaded box 6 4" xfId="15488" xr:uid="{00000000-0005-0000-0000-0000C21E0000}"/>
    <cellStyle name="A shaded box 6 4 2" xfId="29409" xr:uid="{00000000-0005-0000-0000-0000C31E0000}"/>
    <cellStyle name="A shaded box 6 4 2 2" xfId="57092" xr:uid="{00000000-0005-0000-0000-0000C41E0000}"/>
    <cellStyle name="A shaded box 6 4 3" xfId="43175" xr:uid="{00000000-0005-0000-0000-0000C51E0000}"/>
    <cellStyle name="A shaded box 6 5" xfId="18456" xr:uid="{00000000-0005-0000-0000-0000C61E0000}"/>
    <cellStyle name="A shaded box 6 5 2" xfId="46139" xr:uid="{00000000-0005-0000-0000-0000C71E0000}"/>
    <cellStyle name="A shaded box 6 6" xfId="32222" xr:uid="{00000000-0005-0000-0000-0000C81E0000}"/>
    <cellStyle name="A shaded box 7" xfId="4448" xr:uid="{00000000-0005-0000-0000-0000C91E0000}"/>
    <cellStyle name="A shaded box 7 2" xfId="12715" xr:uid="{00000000-0005-0000-0000-0000CA1E0000}"/>
    <cellStyle name="A shaded box 7 2 2" xfId="26636" xr:uid="{00000000-0005-0000-0000-0000CB1E0000}"/>
    <cellStyle name="A shaded box 7 2 2 2" xfId="54319" xr:uid="{00000000-0005-0000-0000-0000CC1E0000}"/>
    <cellStyle name="A shaded box 7 2 3" xfId="40402" xr:uid="{00000000-0005-0000-0000-0000CD1E0000}"/>
    <cellStyle name="A shaded box 7 3" xfId="15465" xr:uid="{00000000-0005-0000-0000-0000CE1E0000}"/>
    <cellStyle name="A shaded box 7 3 2" xfId="29386" xr:uid="{00000000-0005-0000-0000-0000CF1E0000}"/>
    <cellStyle name="A shaded box 7 3 2 2" xfId="57069" xr:uid="{00000000-0005-0000-0000-0000D01E0000}"/>
    <cellStyle name="A shaded box 7 3 3" xfId="43152" xr:uid="{00000000-0005-0000-0000-0000D11E0000}"/>
    <cellStyle name="A shaded box 7 4" xfId="18433" xr:uid="{00000000-0005-0000-0000-0000D21E0000}"/>
    <cellStyle name="A shaded box 7 4 2" xfId="46116" xr:uid="{00000000-0005-0000-0000-0000D31E0000}"/>
    <cellStyle name="A shaded box 7 5" xfId="32199" xr:uid="{00000000-0005-0000-0000-0000D41E0000}"/>
    <cellStyle name="A shaded box 8" xfId="5274" xr:uid="{00000000-0005-0000-0000-0000D51E0000}"/>
    <cellStyle name="A shaded box 8 2" xfId="19241" xr:uid="{00000000-0005-0000-0000-0000D61E0000}"/>
    <cellStyle name="A shaded box 8 2 2" xfId="46924" xr:uid="{00000000-0005-0000-0000-0000D71E0000}"/>
    <cellStyle name="A shaded box 8 3" xfId="33007" xr:uid="{00000000-0005-0000-0000-0000D81E0000}"/>
    <cellStyle name="A_Block Space" xfId="1386" xr:uid="{00000000-0005-0000-0000-0000D91E0000}"/>
    <cellStyle name="A_BlueLine" xfId="1387" xr:uid="{00000000-0005-0000-0000-0000DA1E0000}"/>
    <cellStyle name="A_Do not Change" xfId="1388" xr:uid="{00000000-0005-0000-0000-0000DB1E0000}"/>
    <cellStyle name="A_Estimate" xfId="1389" xr:uid="{00000000-0005-0000-0000-0000DC1E0000}"/>
    <cellStyle name="A_Memo" xfId="1390" xr:uid="{00000000-0005-0000-0000-0000DD1E0000}"/>
    <cellStyle name="A_Normal" xfId="1391" xr:uid="{00000000-0005-0000-0000-0000DE1E0000}"/>
    <cellStyle name="A_Normal Forecast" xfId="1392" xr:uid="{00000000-0005-0000-0000-0000DF1E0000}"/>
    <cellStyle name="A_Normal Historical" xfId="1393" xr:uid="{00000000-0005-0000-0000-0000E01E0000}"/>
    <cellStyle name="A_Rate_Data" xfId="1394" xr:uid="{00000000-0005-0000-0000-0000E11E0000}"/>
    <cellStyle name="A_Rate_Data Historical" xfId="1395" xr:uid="{00000000-0005-0000-0000-0000E21E0000}"/>
    <cellStyle name="A_Rate_Title" xfId="1396" xr:uid="{00000000-0005-0000-0000-0000E31E0000}"/>
    <cellStyle name="A_Simple Title" xfId="1397" xr:uid="{00000000-0005-0000-0000-0000E41E0000}"/>
    <cellStyle name="A_Simple Title 2" xfId="2082" xr:uid="{00000000-0005-0000-0000-0000E51E0000}"/>
    <cellStyle name="A_Simple Title 2 2" xfId="4788" xr:uid="{00000000-0005-0000-0000-0000E61E0000}"/>
    <cellStyle name="A_Simple Title 2 2 2" xfId="8194" xr:uid="{00000000-0005-0000-0000-0000E71E0000}"/>
    <cellStyle name="A_Simple Title 2 2 2 2" xfId="22117" xr:uid="{00000000-0005-0000-0000-0000E81E0000}"/>
    <cellStyle name="A_Simple Title 2 2 2 2 2" xfId="49800" xr:uid="{00000000-0005-0000-0000-0000E91E0000}"/>
    <cellStyle name="A_Simple Title 2 2 2 3" xfId="35883" xr:uid="{00000000-0005-0000-0000-0000EA1E0000}"/>
    <cellStyle name="A_Simple Title 2 2 3" xfId="13049" xr:uid="{00000000-0005-0000-0000-0000EB1E0000}"/>
    <cellStyle name="A_Simple Title 2 2 3 2" xfId="26970" xr:uid="{00000000-0005-0000-0000-0000EC1E0000}"/>
    <cellStyle name="A_Simple Title 2 2 3 2 2" xfId="54653" xr:uid="{00000000-0005-0000-0000-0000ED1E0000}"/>
    <cellStyle name="A_Simple Title 2 2 3 3" xfId="40736" xr:uid="{00000000-0005-0000-0000-0000EE1E0000}"/>
    <cellStyle name="A_Simple Title 2 2 4" xfId="15799" xr:uid="{00000000-0005-0000-0000-0000EF1E0000}"/>
    <cellStyle name="A_Simple Title 2 2 4 2" xfId="29720" xr:uid="{00000000-0005-0000-0000-0000F01E0000}"/>
    <cellStyle name="A_Simple Title 2 2 4 2 2" xfId="57403" xr:uid="{00000000-0005-0000-0000-0000F11E0000}"/>
    <cellStyle name="A_Simple Title 2 2 4 3" xfId="43486" xr:uid="{00000000-0005-0000-0000-0000F21E0000}"/>
    <cellStyle name="A_Simple Title 2 2 5" xfId="18767" xr:uid="{00000000-0005-0000-0000-0000F31E0000}"/>
    <cellStyle name="A_Simple Title 2 2 5 2" xfId="46450" xr:uid="{00000000-0005-0000-0000-0000F41E0000}"/>
    <cellStyle name="A_Simple Title 2 2 6" xfId="32533" xr:uid="{00000000-0005-0000-0000-0000F51E0000}"/>
    <cellStyle name="A_Simple Title 2 3" xfId="5313" xr:uid="{00000000-0005-0000-0000-0000F61E0000}"/>
    <cellStyle name="A_Simple Title 3" xfId="2660" xr:uid="{00000000-0005-0000-0000-0000F71E0000}"/>
    <cellStyle name="A_Simple Title 4" xfId="4506" xr:uid="{00000000-0005-0000-0000-0000F81E0000}"/>
    <cellStyle name="A_Simple Title 4 2" xfId="7924" xr:uid="{00000000-0005-0000-0000-0000F91E0000}"/>
    <cellStyle name="A_Simple Title 4 2 2" xfId="21848" xr:uid="{00000000-0005-0000-0000-0000FA1E0000}"/>
    <cellStyle name="A_Simple Title 4 2 2 2" xfId="49531" xr:uid="{00000000-0005-0000-0000-0000FB1E0000}"/>
    <cellStyle name="A_Simple Title 4 2 3" xfId="35614" xr:uid="{00000000-0005-0000-0000-0000FC1E0000}"/>
    <cellStyle name="A_Simple Title 4 3" xfId="12771" xr:uid="{00000000-0005-0000-0000-0000FD1E0000}"/>
    <cellStyle name="A_Simple Title 4 3 2" xfId="26692" xr:uid="{00000000-0005-0000-0000-0000FE1E0000}"/>
    <cellStyle name="A_Simple Title 4 3 2 2" xfId="54375" xr:uid="{00000000-0005-0000-0000-0000FF1E0000}"/>
    <cellStyle name="A_Simple Title 4 3 3" xfId="40458" xr:uid="{00000000-0005-0000-0000-0000001F0000}"/>
    <cellStyle name="A_Simple Title 4 4" xfId="15521" xr:uid="{00000000-0005-0000-0000-0000011F0000}"/>
    <cellStyle name="A_Simple Title 4 4 2" xfId="29442" xr:uid="{00000000-0005-0000-0000-0000021F0000}"/>
    <cellStyle name="A_Simple Title 4 4 2 2" xfId="57125" xr:uid="{00000000-0005-0000-0000-0000031F0000}"/>
    <cellStyle name="A_Simple Title 4 4 3" xfId="43208" xr:uid="{00000000-0005-0000-0000-0000041F0000}"/>
    <cellStyle name="A_Simple Title 4 5" xfId="18489" xr:uid="{00000000-0005-0000-0000-0000051F0000}"/>
    <cellStyle name="A_Simple Title 4 5 2" xfId="46172" xr:uid="{00000000-0005-0000-0000-0000061F0000}"/>
    <cellStyle name="A_Simple Title 4 6" xfId="32255" xr:uid="{00000000-0005-0000-0000-0000071F0000}"/>
    <cellStyle name="A_Sum" xfId="1398" xr:uid="{00000000-0005-0000-0000-0000081F0000}"/>
    <cellStyle name="A_SUM_Row Major" xfId="1399" xr:uid="{00000000-0005-0000-0000-0000091F0000}"/>
    <cellStyle name="A_SUM_Row Major 2" xfId="2083" xr:uid="{00000000-0005-0000-0000-00000A1F0000}"/>
    <cellStyle name="A_SUM_Row Major 2 2" xfId="4789" xr:uid="{00000000-0005-0000-0000-00000B1F0000}"/>
    <cellStyle name="A_SUM_Row Major 2 2 2" xfId="8195" xr:uid="{00000000-0005-0000-0000-00000C1F0000}"/>
    <cellStyle name="A_SUM_Row Major 2 2 2 2" xfId="22118" xr:uid="{00000000-0005-0000-0000-00000D1F0000}"/>
    <cellStyle name="A_SUM_Row Major 2 2 2 2 2" xfId="49801" xr:uid="{00000000-0005-0000-0000-00000E1F0000}"/>
    <cellStyle name="A_SUM_Row Major 2 2 2 3" xfId="35884" xr:uid="{00000000-0005-0000-0000-00000F1F0000}"/>
    <cellStyle name="A_SUM_Row Major 2 2 3" xfId="13050" xr:uid="{00000000-0005-0000-0000-0000101F0000}"/>
    <cellStyle name="A_SUM_Row Major 2 2 3 2" xfId="26971" xr:uid="{00000000-0005-0000-0000-0000111F0000}"/>
    <cellStyle name="A_SUM_Row Major 2 2 3 2 2" xfId="54654" xr:uid="{00000000-0005-0000-0000-0000121F0000}"/>
    <cellStyle name="A_SUM_Row Major 2 2 3 3" xfId="40737" xr:uid="{00000000-0005-0000-0000-0000131F0000}"/>
    <cellStyle name="A_SUM_Row Major 2 2 4" xfId="15800" xr:uid="{00000000-0005-0000-0000-0000141F0000}"/>
    <cellStyle name="A_SUM_Row Major 2 2 4 2" xfId="29721" xr:uid="{00000000-0005-0000-0000-0000151F0000}"/>
    <cellStyle name="A_SUM_Row Major 2 2 4 2 2" xfId="57404" xr:uid="{00000000-0005-0000-0000-0000161F0000}"/>
    <cellStyle name="A_SUM_Row Major 2 2 4 3" xfId="43487" xr:uid="{00000000-0005-0000-0000-0000171F0000}"/>
    <cellStyle name="A_SUM_Row Major 2 2 5" xfId="18768" xr:uid="{00000000-0005-0000-0000-0000181F0000}"/>
    <cellStyle name="A_SUM_Row Major 2 2 5 2" xfId="46451" xr:uid="{00000000-0005-0000-0000-0000191F0000}"/>
    <cellStyle name="A_SUM_Row Major 2 2 6" xfId="32534" xr:uid="{00000000-0005-0000-0000-00001A1F0000}"/>
    <cellStyle name="A_SUM_Row Major 2 3" xfId="5314" xr:uid="{00000000-0005-0000-0000-00001B1F0000}"/>
    <cellStyle name="A_SUM_Row Major 3" xfId="2659" xr:uid="{00000000-0005-0000-0000-00001C1F0000}"/>
    <cellStyle name="A_SUM_Row Major 4" xfId="4507" xr:uid="{00000000-0005-0000-0000-00001D1F0000}"/>
    <cellStyle name="A_SUM_Row Major 4 2" xfId="7925" xr:uid="{00000000-0005-0000-0000-00001E1F0000}"/>
    <cellStyle name="A_SUM_Row Major 4 2 2" xfId="21849" xr:uid="{00000000-0005-0000-0000-00001F1F0000}"/>
    <cellStyle name="A_SUM_Row Major 4 2 2 2" xfId="49532" xr:uid="{00000000-0005-0000-0000-0000201F0000}"/>
    <cellStyle name="A_SUM_Row Major 4 2 3" xfId="35615" xr:uid="{00000000-0005-0000-0000-0000211F0000}"/>
    <cellStyle name="A_SUM_Row Major 4 3" xfId="12772" xr:uid="{00000000-0005-0000-0000-0000221F0000}"/>
    <cellStyle name="A_SUM_Row Major 4 3 2" xfId="26693" xr:uid="{00000000-0005-0000-0000-0000231F0000}"/>
    <cellStyle name="A_SUM_Row Major 4 3 2 2" xfId="54376" xr:uid="{00000000-0005-0000-0000-0000241F0000}"/>
    <cellStyle name="A_SUM_Row Major 4 3 3" xfId="40459" xr:uid="{00000000-0005-0000-0000-0000251F0000}"/>
    <cellStyle name="A_SUM_Row Major 4 4" xfId="15522" xr:uid="{00000000-0005-0000-0000-0000261F0000}"/>
    <cellStyle name="A_SUM_Row Major 4 4 2" xfId="29443" xr:uid="{00000000-0005-0000-0000-0000271F0000}"/>
    <cellStyle name="A_SUM_Row Major 4 4 2 2" xfId="57126" xr:uid="{00000000-0005-0000-0000-0000281F0000}"/>
    <cellStyle name="A_SUM_Row Major 4 4 3" xfId="43209" xr:uid="{00000000-0005-0000-0000-0000291F0000}"/>
    <cellStyle name="A_SUM_Row Major 4 5" xfId="18490" xr:uid="{00000000-0005-0000-0000-00002A1F0000}"/>
    <cellStyle name="A_SUM_Row Major 4 5 2" xfId="46173" xr:uid="{00000000-0005-0000-0000-00002B1F0000}"/>
    <cellStyle name="A_SUM_Row Major 4 6" xfId="32256" xr:uid="{00000000-0005-0000-0000-00002C1F0000}"/>
    <cellStyle name="A_SUM_Row Minor" xfId="1400" xr:uid="{00000000-0005-0000-0000-00002D1F0000}"/>
    <cellStyle name="A_SUM_Row Minor 2" xfId="2084" xr:uid="{00000000-0005-0000-0000-00002E1F0000}"/>
    <cellStyle name="A_SUM_Row Minor 2 2" xfId="4790" xr:uid="{00000000-0005-0000-0000-00002F1F0000}"/>
    <cellStyle name="A_SUM_Row Minor 2 2 2" xfId="8196" xr:uid="{00000000-0005-0000-0000-0000301F0000}"/>
    <cellStyle name="A_SUM_Row Minor 2 2 2 2" xfId="22119" xr:uid="{00000000-0005-0000-0000-0000311F0000}"/>
    <cellStyle name="A_SUM_Row Minor 2 2 2 2 2" xfId="49802" xr:uid="{00000000-0005-0000-0000-0000321F0000}"/>
    <cellStyle name="A_SUM_Row Minor 2 2 2 3" xfId="35885" xr:uid="{00000000-0005-0000-0000-0000331F0000}"/>
    <cellStyle name="A_SUM_Row Minor 2 2 3" xfId="13051" xr:uid="{00000000-0005-0000-0000-0000341F0000}"/>
    <cellStyle name="A_SUM_Row Minor 2 2 3 2" xfId="26972" xr:uid="{00000000-0005-0000-0000-0000351F0000}"/>
    <cellStyle name="A_SUM_Row Minor 2 2 3 2 2" xfId="54655" xr:uid="{00000000-0005-0000-0000-0000361F0000}"/>
    <cellStyle name="A_SUM_Row Minor 2 2 3 3" xfId="40738" xr:uid="{00000000-0005-0000-0000-0000371F0000}"/>
    <cellStyle name="A_SUM_Row Minor 2 2 4" xfId="15801" xr:uid="{00000000-0005-0000-0000-0000381F0000}"/>
    <cellStyle name="A_SUM_Row Minor 2 2 4 2" xfId="29722" xr:uid="{00000000-0005-0000-0000-0000391F0000}"/>
    <cellStyle name="A_SUM_Row Minor 2 2 4 2 2" xfId="57405" xr:uid="{00000000-0005-0000-0000-00003A1F0000}"/>
    <cellStyle name="A_SUM_Row Minor 2 2 4 3" xfId="43488" xr:uid="{00000000-0005-0000-0000-00003B1F0000}"/>
    <cellStyle name="A_SUM_Row Minor 2 2 5" xfId="18769" xr:uid="{00000000-0005-0000-0000-00003C1F0000}"/>
    <cellStyle name="A_SUM_Row Minor 2 2 5 2" xfId="46452" xr:uid="{00000000-0005-0000-0000-00003D1F0000}"/>
    <cellStyle name="A_SUM_Row Minor 2 2 6" xfId="32535" xr:uid="{00000000-0005-0000-0000-00003E1F0000}"/>
    <cellStyle name="A_SUM_Row Minor 2 3" xfId="5315" xr:uid="{00000000-0005-0000-0000-00003F1F0000}"/>
    <cellStyle name="A_SUM_Row Minor 3" xfId="2658" xr:uid="{00000000-0005-0000-0000-0000401F0000}"/>
    <cellStyle name="A_SUM_Row Minor 4" xfId="4508" xr:uid="{00000000-0005-0000-0000-0000411F0000}"/>
    <cellStyle name="A_SUM_Row Minor 4 2" xfId="7926" xr:uid="{00000000-0005-0000-0000-0000421F0000}"/>
    <cellStyle name="A_SUM_Row Minor 4 2 2" xfId="21850" xr:uid="{00000000-0005-0000-0000-0000431F0000}"/>
    <cellStyle name="A_SUM_Row Minor 4 2 2 2" xfId="49533" xr:uid="{00000000-0005-0000-0000-0000441F0000}"/>
    <cellStyle name="A_SUM_Row Minor 4 2 3" xfId="35616" xr:uid="{00000000-0005-0000-0000-0000451F0000}"/>
    <cellStyle name="A_SUM_Row Minor 4 3" xfId="12773" xr:uid="{00000000-0005-0000-0000-0000461F0000}"/>
    <cellStyle name="A_SUM_Row Minor 4 3 2" xfId="26694" xr:uid="{00000000-0005-0000-0000-0000471F0000}"/>
    <cellStyle name="A_SUM_Row Minor 4 3 2 2" xfId="54377" xr:uid="{00000000-0005-0000-0000-0000481F0000}"/>
    <cellStyle name="A_SUM_Row Minor 4 3 3" xfId="40460" xr:uid="{00000000-0005-0000-0000-0000491F0000}"/>
    <cellStyle name="A_SUM_Row Minor 4 4" xfId="15523" xr:uid="{00000000-0005-0000-0000-00004A1F0000}"/>
    <cellStyle name="A_SUM_Row Minor 4 4 2" xfId="29444" xr:uid="{00000000-0005-0000-0000-00004B1F0000}"/>
    <cellStyle name="A_SUM_Row Minor 4 4 2 2" xfId="57127" xr:uid="{00000000-0005-0000-0000-00004C1F0000}"/>
    <cellStyle name="A_SUM_Row Minor 4 4 3" xfId="43210" xr:uid="{00000000-0005-0000-0000-00004D1F0000}"/>
    <cellStyle name="A_SUM_Row Minor 4 5" xfId="18491" xr:uid="{00000000-0005-0000-0000-00004E1F0000}"/>
    <cellStyle name="A_SUM_Row Minor 4 5 2" xfId="46174" xr:uid="{00000000-0005-0000-0000-00004F1F0000}"/>
    <cellStyle name="A_SUM_Row Minor 4 6" xfId="32257" xr:uid="{00000000-0005-0000-0000-0000501F0000}"/>
    <cellStyle name="A_Title" xfId="1401" xr:uid="{00000000-0005-0000-0000-0000511F0000}"/>
    <cellStyle name="A_YearHeadings" xfId="1402" xr:uid="{00000000-0005-0000-0000-0000521F0000}"/>
    <cellStyle name="aaa" xfId="1403" xr:uid="{00000000-0005-0000-0000-0000531F0000}"/>
    <cellStyle name="accesscolumn" xfId="1404" xr:uid="{00000000-0005-0000-0000-0000541F0000}"/>
    <cellStyle name="Acctg" xfId="1405" xr:uid="{00000000-0005-0000-0000-0000551F0000}"/>
    <cellStyle name="Activity" xfId="1406" xr:uid="{00000000-0005-0000-0000-0000561F0000}"/>
    <cellStyle name="Activity 2" xfId="2047" xr:uid="{00000000-0005-0000-0000-0000571F0000}"/>
    <cellStyle name="Activity 2 2" xfId="4134" xr:uid="{00000000-0005-0000-0000-0000581F0000}"/>
    <cellStyle name="Activity 2 2 2" xfId="7560" xr:uid="{00000000-0005-0000-0000-0000591F0000}"/>
    <cellStyle name="Activity 2 2 2 2" xfId="21488" xr:uid="{00000000-0005-0000-0000-00005A1F0000}"/>
    <cellStyle name="Activity 2 2 2 2 2" xfId="49171" xr:uid="{00000000-0005-0000-0000-00005B1F0000}"/>
    <cellStyle name="Activity 2 2 2 3" xfId="35254" xr:uid="{00000000-0005-0000-0000-00005C1F0000}"/>
    <cellStyle name="Activity 2 2 3" xfId="12410" xr:uid="{00000000-0005-0000-0000-00005D1F0000}"/>
    <cellStyle name="Activity 2 2 3 2" xfId="26331" xr:uid="{00000000-0005-0000-0000-00005E1F0000}"/>
    <cellStyle name="Activity 2 2 3 2 2" xfId="54014" xr:uid="{00000000-0005-0000-0000-00005F1F0000}"/>
    <cellStyle name="Activity 2 2 3 3" xfId="40097" xr:uid="{00000000-0005-0000-0000-0000601F0000}"/>
    <cellStyle name="Activity 2 2 4" xfId="15160" xr:uid="{00000000-0005-0000-0000-0000611F0000}"/>
    <cellStyle name="Activity 2 2 4 2" xfId="29081" xr:uid="{00000000-0005-0000-0000-0000621F0000}"/>
    <cellStyle name="Activity 2 2 4 2 2" xfId="56764" xr:uid="{00000000-0005-0000-0000-0000631F0000}"/>
    <cellStyle name="Activity 2 2 4 3" xfId="42847" xr:uid="{00000000-0005-0000-0000-0000641F0000}"/>
    <cellStyle name="Activity 2 2 5" xfId="18128" xr:uid="{00000000-0005-0000-0000-0000651F0000}"/>
    <cellStyle name="Activity 2 2 5 2" xfId="45811" xr:uid="{00000000-0005-0000-0000-0000661F0000}"/>
    <cellStyle name="Activity 2 2 6" xfId="31894" xr:uid="{00000000-0005-0000-0000-0000671F0000}"/>
    <cellStyle name="Activity 2 3" xfId="7343" xr:uid="{00000000-0005-0000-0000-0000681F0000}"/>
    <cellStyle name="Activity 2 3 2" xfId="21274" xr:uid="{00000000-0005-0000-0000-0000691F0000}"/>
    <cellStyle name="Activity 2 3 2 2" xfId="48957" xr:uid="{00000000-0005-0000-0000-00006A1F0000}"/>
    <cellStyle name="Activity 2 3 3" xfId="35040" xr:uid="{00000000-0005-0000-0000-00006B1F0000}"/>
    <cellStyle name="Activity 3" xfId="2085" xr:uid="{00000000-0005-0000-0000-00006C1F0000}"/>
    <cellStyle name="Activity 3 2" xfId="4161" xr:uid="{00000000-0005-0000-0000-00006D1F0000}"/>
    <cellStyle name="Activity 3 2 2" xfId="7587" xr:uid="{00000000-0005-0000-0000-00006E1F0000}"/>
    <cellStyle name="Activity 3 2 2 2" xfId="21515" xr:uid="{00000000-0005-0000-0000-00006F1F0000}"/>
    <cellStyle name="Activity 3 2 2 2 2" xfId="49198" xr:uid="{00000000-0005-0000-0000-0000701F0000}"/>
    <cellStyle name="Activity 3 2 2 3" xfId="35281" xr:uid="{00000000-0005-0000-0000-0000711F0000}"/>
    <cellStyle name="Activity 3 2 3" xfId="12436" xr:uid="{00000000-0005-0000-0000-0000721F0000}"/>
    <cellStyle name="Activity 3 2 3 2" xfId="26357" xr:uid="{00000000-0005-0000-0000-0000731F0000}"/>
    <cellStyle name="Activity 3 2 3 2 2" xfId="54040" xr:uid="{00000000-0005-0000-0000-0000741F0000}"/>
    <cellStyle name="Activity 3 2 3 3" xfId="40123" xr:uid="{00000000-0005-0000-0000-0000751F0000}"/>
    <cellStyle name="Activity 3 2 4" xfId="15186" xr:uid="{00000000-0005-0000-0000-0000761F0000}"/>
    <cellStyle name="Activity 3 2 4 2" xfId="29107" xr:uid="{00000000-0005-0000-0000-0000771F0000}"/>
    <cellStyle name="Activity 3 2 4 2 2" xfId="56790" xr:uid="{00000000-0005-0000-0000-0000781F0000}"/>
    <cellStyle name="Activity 3 2 4 3" xfId="42873" xr:uid="{00000000-0005-0000-0000-0000791F0000}"/>
    <cellStyle name="Activity 3 2 5" xfId="18154" xr:uid="{00000000-0005-0000-0000-00007A1F0000}"/>
    <cellStyle name="Activity 3 2 5 2" xfId="45837" xr:uid="{00000000-0005-0000-0000-00007B1F0000}"/>
    <cellStyle name="Activity 3 2 6" xfId="31920" xr:uid="{00000000-0005-0000-0000-00007C1F0000}"/>
    <cellStyle name="Activity 3 3" xfId="5316" xr:uid="{00000000-0005-0000-0000-00007D1F0000}"/>
    <cellStyle name="Activity 3 3 2" xfId="19280" xr:uid="{00000000-0005-0000-0000-00007E1F0000}"/>
    <cellStyle name="Activity 3 3 2 2" xfId="46963" xr:uid="{00000000-0005-0000-0000-00007F1F0000}"/>
    <cellStyle name="Activity 3 3 3" xfId="33046" xr:uid="{00000000-0005-0000-0000-0000801F0000}"/>
    <cellStyle name="Activity 4" xfId="2657" xr:uid="{00000000-0005-0000-0000-0000811F0000}"/>
    <cellStyle name="Activity 4 2" xfId="6108" xr:uid="{00000000-0005-0000-0000-0000821F0000}"/>
    <cellStyle name="Activity 4 2 2" xfId="20055" xr:uid="{00000000-0005-0000-0000-0000831F0000}"/>
    <cellStyle name="Activity 4 2 2 2" xfId="47738" xr:uid="{00000000-0005-0000-0000-0000841F0000}"/>
    <cellStyle name="Activity 4 2 3" xfId="33821" xr:uid="{00000000-0005-0000-0000-0000851F0000}"/>
    <cellStyle name="Activity 4 3" xfId="8867" xr:uid="{00000000-0005-0000-0000-0000861F0000}"/>
    <cellStyle name="Activity 4 3 2" xfId="22788" xr:uid="{00000000-0005-0000-0000-0000871F0000}"/>
    <cellStyle name="Activity 4 3 2 2" xfId="50471" xr:uid="{00000000-0005-0000-0000-0000881F0000}"/>
    <cellStyle name="Activity 4 3 3" xfId="36554" xr:uid="{00000000-0005-0000-0000-0000891F0000}"/>
    <cellStyle name="Activity 4 4" xfId="10995" xr:uid="{00000000-0005-0000-0000-00008A1F0000}"/>
    <cellStyle name="Activity 4 4 2" xfId="24916" xr:uid="{00000000-0005-0000-0000-00008B1F0000}"/>
    <cellStyle name="Activity 4 4 2 2" xfId="52599" xr:uid="{00000000-0005-0000-0000-00008C1F0000}"/>
    <cellStyle name="Activity 4 4 3" xfId="38682" xr:uid="{00000000-0005-0000-0000-00008D1F0000}"/>
    <cellStyle name="Activity 4 5" xfId="16713" xr:uid="{00000000-0005-0000-0000-00008E1F0000}"/>
    <cellStyle name="Activity 4 5 2" xfId="44396" xr:uid="{00000000-0005-0000-0000-00008F1F0000}"/>
    <cellStyle name="Activity 5" xfId="2971" xr:uid="{00000000-0005-0000-0000-0000901F0000}"/>
    <cellStyle name="Activity 5 2" xfId="6416" xr:uid="{00000000-0005-0000-0000-0000911F0000}"/>
    <cellStyle name="Activity 5 2 2" xfId="20362" xr:uid="{00000000-0005-0000-0000-0000921F0000}"/>
    <cellStyle name="Activity 5 2 2 2" xfId="48045" xr:uid="{00000000-0005-0000-0000-0000931F0000}"/>
    <cellStyle name="Activity 5 2 3" xfId="34128" xr:uid="{00000000-0005-0000-0000-0000941F0000}"/>
    <cellStyle name="Activity 5 3" xfId="9167" xr:uid="{00000000-0005-0000-0000-0000951F0000}"/>
    <cellStyle name="Activity 5 3 2" xfId="23088" xr:uid="{00000000-0005-0000-0000-0000961F0000}"/>
    <cellStyle name="Activity 5 3 2 2" xfId="50771" xr:uid="{00000000-0005-0000-0000-0000971F0000}"/>
    <cellStyle name="Activity 5 3 3" xfId="36854" xr:uid="{00000000-0005-0000-0000-0000981F0000}"/>
    <cellStyle name="Activity 5 4" xfId="11302" xr:uid="{00000000-0005-0000-0000-0000991F0000}"/>
    <cellStyle name="Activity 5 4 2" xfId="25223" xr:uid="{00000000-0005-0000-0000-00009A1F0000}"/>
    <cellStyle name="Activity 5 4 2 2" xfId="52906" xr:uid="{00000000-0005-0000-0000-00009B1F0000}"/>
    <cellStyle name="Activity 5 4 3" xfId="38989" xr:uid="{00000000-0005-0000-0000-00009C1F0000}"/>
    <cellStyle name="Activity 5 5" xfId="17020" xr:uid="{00000000-0005-0000-0000-00009D1F0000}"/>
    <cellStyle name="Activity 5 5 2" xfId="44703" xr:uid="{00000000-0005-0000-0000-00009E1F0000}"/>
    <cellStyle name="Activity 6" xfId="2662" xr:uid="{00000000-0005-0000-0000-00009F1F0000}"/>
    <cellStyle name="Activity 6 2" xfId="6110" xr:uid="{00000000-0005-0000-0000-0000A01F0000}"/>
    <cellStyle name="Activity 6 2 2" xfId="20057" xr:uid="{00000000-0005-0000-0000-0000A11F0000}"/>
    <cellStyle name="Activity 6 2 2 2" xfId="47740" xr:uid="{00000000-0005-0000-0000-0000A21F0000}"/>
    <cellStyle name="Activity 6 2 3" xfId="33823" xr:uid="{00000000-0005-0000-0000-0000A31F0000}"/>
    <cellStyle name="Activity 6 3" xfId="10997" xr:uid="{00000000-0005-0000-0000-0000A41F0000}"/>
    <cellStyle name="Activity 6 3 2" xfId="24918" xr:uid="{00000000-0005-0000-0000-0000A51F0000}"/>
    <cellStyle name="Activity 6 3 2 2" xfId="52601" xr:uid="{00000000-0005-0000-0000-0000A61F0000}"/>
    <cellStyle name="Activity 6 3 3" xfId="38684" xr:uid="{00000000-0005-0000-0000-0000A71F0000}"/>
    <cellStyle name="Activity 6 4" xfId="13750" xr:uid="{00000000-0005-0000-0000-0000A81F0000}"/>
    <cellStyle name="Activity 6 4 2" xfId="27671" xr:uid="{00000000-0005-0000-0000-0000A91F0000}"/>
    <cellStyle name="Activity 6 4 2 2" xfId="55354" xr:uid="{00000000-0005-0000-0000-0000AA1F0000}"/>
    <cellStyle name="Activity 6 4 3" xfId="41437" xr:uid="{00000000-0005-0000-0000-0000AB1F0000}"/>
    <cellStyle name="Activity 6 5" xfId="16715" xr:uid="{00000000-0005-0000-0000-0000AC1F0000}"/>
    <cellStyle name="Activity 6 5 2" xfId="44398" xr:uid="{00000000-0005-0000-0000-0000AD1F0000}"/>
    <cellStyle name="Activity 6 6" xfId="30565" xr:uid="{00000000-0005-0000-0000-0000AE1F0000}"/>
    <cellStyle name="Activity 7" xfId="4475" xr:uid="{00000000-0005-0000-0000-0000AF1F0000}"/>
    <cellStyle name="Activity 7 2" xfId="7896" xr:uid="{00000000-0005-0000-0000-0000B01F0000}"/>
    <cellStyle name="Activity 7 2 2" xfId="21820" xr:uid="{00000000-0005-0000-0000-0000B11F0000}"/>
    <cellStyle name="Activity 7 2 2 2" xfId="49503" xr:uid="{00000000-0005-0000-0000-0000B21F0000}"/>
    <cellStyle name="Activity 7 2 3" xfId="35586" xr:uid="{00000000-0005-0000-0000-0000B31F0000}"/>
    <cellStyle name="Activity 7 3" xfId="12742" xr:uid="{00000000-0005-0000-0000-0000B41F0000}"/>
    <cellStyle name="Activity 7 3 2" xfId="26663" xr:uid="{00000000-0005-0000-0000-0000B51F0000}"/>
    <cellStyle name="Activity 7 3 2 2" xfId="54346" xr:uid="{00000000-0005-0000-0000-0000B61F0000}"/>
    <cellStyle name="Activity 7 3 3" xfId="40429" xr:uid="{00000000-0005-0000-0000-0000B71F0000}"/>
    <cellStyle name="Activity 7 4" xfId="15492" xr:uid="{00000000-0005-0000-0000-0000B81F0000}"/>
    <cellStyle name="Activity 7 4 2" xfId="29413" xr:uid="{00000000-0005-0000-0000-0000B91F0000}"/>
    <cellStyle name="Activity 7 4 2 2" xfId="57096" xr:uid="{00000000-0005-0000-0000-0000BA1F0000}"/>
    <cellStyle name="Activity 7 4 3" xfId="43179" xr:uid="{00000000-0005-0000-0000-0000BB1F0000}"/>
    <cellStyle name="Activity 7 5" xfId="18460" xr:uid="{00000000-0005-0000-0000-0000BC1F0000}"/>
    <cellStyle name="Activity 7 5 2" xfId="46143" xr:uid="{00000000-0005-0000-0000-0000BD1F0000}"/>
    <cellStyle name="Activity 7 6" xfId="32226" xr:uid="{00000000-0005-0000-0000-0000BE1F0000}"/>
    <cellStyle name="Activity 8" xfId="4327" xr:uid="{00000000-0005-0000-0000-0000BF1F0000}"/>
    <cellStyle name="Activity 8 2" xfId="7752" xr:uid="{00000000-0005-0000-0000-0000C01F0000}"/>
    <cellStyle name="Activity 8 2 2" xfId="21676" xr:uid="{00000000-0005-0000-0000-0000C11F0000}"/>
    <cellStyle name="Activity 8 2 2 2" xfId="49359" xr:uid="{00000000-0005-0000-0000-0000C21F0000}"/>
    <cellStyle name="Activity 8 2 3" xfId="35442" xr:uid="{00000000-0005-0000-0000-0000C31F0000}"/>
    <cellStyle name="Activity 8 3" xfId="12595" xr:uid="{00000000-0005-0000-0000-0000C41F0000}"/>
    <cellStyle name="Activity 8 3 2" xfId="26516" xr:uid="{00000000-0005-0000-0000-0000C51F0000}"/>
    <cellStyle name="Activity 8 3 2 2" xfId="54199" xr:uid="{00000000-0005-0000-0000-0000C61F0000}"/>
    <cellStyle name="Activity 8 3 3" xfId="40282" xr:uid="{00000000-0005-0000-0000-0000C71F0000}"/>
    <cellStyle name="Activity 8 4" xfId="15345" xr:uid="{00000000-0005-0000-0000-0000C81F0000}"/>
    <cellStyle name="Activity 8 4 2" xfId="29266" xr:uid="{00000000-0005-0000-0000-0000C91F0000}"/>
    <cellStyle name="Activity 8 4 2 2" xfId="56949" xr:uid="{00000000-0005-0000-0000-0000CA1F0000}"/>
    <cellStyle name="Activity 8 4 3" xfId="43032" xr:uid="{00000000-0005-0000-0000-0000CB1F0000}"/>
    <cellStyle name="Activity 8 5" xfId="18313" xr:uid="{00000000-0005-0000-0000-0000CC1F0000}"/>
    <cellStyle name="Activity 8 5 2" xfId="45996" xr:uid="{00000000-0005-0000-0000-0000CD1F0000}"/>
    <cellStyle name="Activity 8 6" xfId="32079" xr:uid="{00000000-0005-0000-0000-0000CE1F0000}"/>
    <cellStyle name="Activity 9" xfId="5233" xr:uid="{00000000-0005-0000-0000-0000CF1F0000}"/>
    <cellStyle name="Activity 9 2" xfId="19203" xr:uid="{00000000-0005-0000-0000-0000D01F0000}"/>
    <cellStyle name="Activity 9 2 2" xfId="46886" xr:uid="{00000000-0005-0000-0000-0000D11F0000}"/>
    <cellStyle name="Activity 9 3" xfId="32969" xr:uid="{00000000-0005-0000-0000-0000D21F0000}"/>
    <cellStyle name="Adjustable" xfId="1407" xr:uid="{00000000-0005-0000-0000-0000D31F0000}"/>
    <cellStyle name="AFE" xfId="11" xr:uid="{00000000-0005-0000-0000-0000D41F0000}"/>
    <cellStyle name="AFE 2" xfId="82" xr:uid="{00000000-0005-0000-0000-0000D51F0000}"/>
    <cellStyle name="Année" xfId="1408" xr:uid="{00000000-0005-0000-0000-0000D61F0000}"/>
    <cellStyle name="Année (e)" xfId="1409" xr:uid="{00000000-0005-0000-0000-0000D71F0000}"/>
    <cellStyle name="args.style" xfId="1410" xr:uid="{00000000-0005-0000-0000-0000D81F0000}"/>
    <cellStyle name="Arial 10" xfId="1411" xr:uid="{00000000-0005-0000-0000-0000D91F0000}"/>
    <cellStyle name="Arial 12" xfId="1412" xr:uid="{00000000-0005-0000-0000-0000DA1F0000}"/>
    <cellStyle name="Arial6Bold" xfId="1413" xr:uid="{00000000-0005-0000-0000-0000DB1F0000}"/>
    <cellStyle name="Arial6Bold 2" xfId="2086" xr:uid="{00000000-0005-0000-0000-0000DC1F0000}"/>
    <cellStyle name="Arial6Bold 2 2" xfId="2397" xr:uid="{00000000-0005-0000-0000-0000DD1F0000}"/>
    <cellStyle name="Arial6Bold 2 2 2" xfId="5854" xr:uid="{00000000-0005-0000-0000-0000DE1F0000}"/>
    <cellStyle name="Arial6Bold 2 2 2 2" xfId="19804" xr:uid="{00000000-0005-0000-0000-0000DF1F0000}"/>
    <cellStyle name="Arial6Bold 2 2 2 2 2" xfId="47487" xr:uid="{00000000-0005-0000-0000-0000E01F0000}"/>
    <cellStyle name="Arial6Bold 2 2 2 3" xfId="33570" xr:uid="{00000000-0005-0000-0000-0000E11F0000}"/>
    <cellStyle name="Arial6Bold 2 2 3" xfId="8623" xr:uid="{00000000-0005-0000-0000-0000E21F0000}"/>
    <cellStyle name="Arial6Bold 2 2 3 2" xfId="22544" xr:uid="{00000000-0005-0000-0000-0000E31F0000}"/>
    <cellStyle name="Arial6Bold 2 2 3 2 2" xfId="50227" xr:uid="{00000000-0005-0000-0000-0000E41F0000}"/>
    <cellStyle name="Arial6Bold 2 2 3 3" xfId="36310" xr:uid="{00000000-0005-0000-0000-0000E51F0000}"/>
    <cellStyle name="Arial6Bold 2 2 4" xfId="5498" xr:uid="{00000000-0005-0000-0000-0000E61F0000}"/>
    <cellStyle name="Arial6Bold 2 2 4 2" xfId="19451" xr:uid="{00000000-0005-0000-0000-0000E71F0000}"/>
    <cellStyle name="Arial6Bold 2 2 4 2 2" xfId="47134" xr:uid="{00000000-0005-0000-0000-0000E81F0000}"/>
    <cellStyle name="Arial6Bold 2 2 4 3" xfId="33217" xr:uid="{00000000-0005-0000-0000-0000E91F0000}"/>
    <cellStyle name="Arial6Bold 2 2 5" xfId="13502" xr:uid="{00000000-0005-0000-0000-0000EA1F0000}"/>
    <cellStyle name="Arial6Bold 2 2 5 2" xfId="27423" xr:uid="{00000000-0005-0000-0000-0000EB1F0000}"/>
    <cellStyle name="Arial6Bold 2 2 5 2 2" xfId="55106" xr:uid="{00000000-0005-0000-0000-0000EC1F0000}"/>
    <cellStyle name="Arial6Bold 2 2 5 3" xfId="41189" xr:uid="{00000000-0005-0000-0000-0000ED1F0000}"/>
    <cellStyle name="Arial6Bold 2 2 6" xfId="16464" xr:uid="{00000000-0005-0000-0000-0000EE1F0000}"/>
    <cellStyle name="Arial6Bold 2 2 6 2" xfId="44147" xr:uid="{00000000-0005-0000-0000-0000EF1F0000}"/>
    <cellStyle name="Arial6Bold 2 3" xfId="2925" xr:uid="{00000000-0005-0000-0000-0000F01F0000}"/>
    <cellStyle name="Arial6Bold 2 3 2" xfId="6371" xr:uid="{00000000-0005-0000-0000-0000F11F0000}"/>
    <cellStyle name="Arial6Bold 2 3 2 2" xfId="20317" xr:uid="{00000000-0005-0000-0000-0000F21F0000}"/>
    <cellStyle name="Arial6Bold 2 3 2 2 2" xfId="48000" xr:uid="{00000000-0005-0000-0000-0000F31F0000}"/>
    <cellStyle name="Arial6Bold 2 3 2 3" xfId="34083" xr:uid="{00000000-0005-0000-0000-0000F41F0000}"/>
    <cellStyle name="Arial6Bold 2 3 3" xfId="9122" xr:uid="{00000000-0005-0000-0000-0000F51F0000}"/>
    <cellStyle name="Arial6Bold 2 3 3 2" xfId="23043" xr:uid="{00000000-0005-0000-0000-0000F61F0000}"/>
    <cellStyle name="Arial6Bold 2 3 3 2 2" xfId="50726" xr:uid="{00000000-0005-0000-0000-0000F71F0000}"/>
    <cellStyle name="Arial6Bold 2 3 3 3" xfId="36809" xr:uid="{00000000-0005-0000-0000-0000F81F0000}"/>
    <cellStyle name="Arial6Bold 2 3 4" xfId="11257" xr:uid="{00000000-0005-0000-0000-0000F91F0000}"/>
    <cellStyle name="Arial6Bold 2 3 4 2" xfId="25178" xr:uid="{00000000-0005-0000-0000-0000FA1F0000}"/>
    <cellStyle name="Arial6Bold 2 3 4 2 2" xfId="52861" xr:uid="{00000000-0005-0000-0000-0000FB1F0000}"/>
    <cellStyle name="Arial6Bold 2 3 4 3" xfId="38944" xr:uid="{00000000-0005-0000-0000-0000FC1F0000}"/>
    <cellStyle name="Arial6Bold 2 3 5" xfId="14009" xr:uid="{00000000-0005-0000-0000-0000FD1F0000}"/>
    <cellStyle name="Arial6Bold 2 3 5 2" xfId="27930" xr:uid="{00000000-0005-0000-0000-0000FE1F0000}"/>
    <cellStyle name="Arial6Bold 2 3 5 2 2" xfId="55613" xr:uid="{00000000-0005-0000-0000-0000FF1F0000}"/>
    <cellStyle name="Arial6Bold 2 3 5 3" xfId="41696" xr:uid="{00000000-0005-0000-0000-000000200000}"/>
    <cellStyle name="Arial6Bold 2 3 6" xfId="16975" xr:uid="{00000000-0005-0000-0000-000001200000}"/>
    <cellStyle name="Arial6Bold 2 3 6 2" xfId="44658" xr:uid="{00000000-0005-0000-0000-000002200000}"/>
    <cellStyle name="Arial6Bold 2 4" xfId="2420" xr:uid="{00000000-0005-0000-0000-000003200000}"/>
    <cellStyle name="Arial6Bold 2 4 2" xfId="5877" xr:uid="{00000000-0005-0000-0000-000004200000}"/>
    <cellStyle name="Arial6Bold 2 4 2 2" xfId="19827" xr:uid="{00000000-0005-0000-0000-000005200000}"/>
    <cellStyle name="Arial6Bold 2 4 2 2 2" xfId="47510" xr:uid="{00000000-0005-0000-0000-000006200000}"/>
    <cellStyle name="Arial6Bold 2 4 2 3" xfId="33593" xr:uid="{00000000-0005-0000-0000-000007200000}"/>
    <cellStyle name="Arial6Bold 2 4 3" xfId="5512" xr:uid="{00000000-0005-0000-0000-000008200000}"/>
    <cellStyle name="Arial6Bold 2 4 3 2" xfId="19465" xr:uid="{00000000-0005-0000-0000-000009200000}"/>
    <cellStyle name="Arial6Bold 2 4 3 2 2" xfId="47148" xr:uid="{00000000-0005-0000-0000-00000A200000}"/>
    <cellStyle name="Arial6Bold 2 4 3 3" xfId="33231" xr:uid="{00000000-0005-0000-0000-00000B200000}"/>
    <cellStyle name="Arial6Bold 2 4 4" xfId="13525" xr:uid="{00000000-0005-0000-0000-00000C200000}"/>
    <cellStyle name="Arial6Bold 2 4 4 2" xfId="27446" xr:uid="{00000000-0005-0000-0000-00000D200000}"/>
    <cellStyle name="Arial6Bold 2 4 4 2 2" xfId="55129" xr:uid="{00000000-0005-0000-0000-00000E200000}"/>
    <cellStyle name="Arial6Bold 2 4 4 3" xfId="41212" xr:uid="{00000000-0005-0000-0000-00000F200000}"/>
    <cellStyle name="Arial6Bold 2 4 5" xfId="16487" xr:uid="{00000000-0005-0000-0000-000010200000}"/>
    <cellStyle name="Arial6Bold 2 4 5 2" xfId="44170" xr:uid="{00000000-0005-0000-0000-000011200000}"/>
    <cellStyle name="Arial6Bold 2 4 6" xfId="30368" xr:uid="{00000000-0005-0000-0000-000012200000}"/>
    <cellStyle name="Arial6Bold 2 5" xfId="4791" xr:uid="{00000000-0005-0000-0000-000013200000}"/>
    <cellStyle name="Arial6Bold 2 5 2" xfId="8197" xr:uid="{00000000-0005-0000-0000-000014200000}"/>
    <cellStyle name="Arial6Bold 2 5 2 2" xfId="22120" xr:uid="{00000000-0005-0000-0000-000015200000}"/>
    <cellStyle name="Arial6Bold 2 5 2 2 2" xfId="49803" xr:uid="{00000000-0005-0000-0000-000016200000}"/>
    <cellStyle name="Arial6Bold 2 5 2 3" xfId="35886" xr:uid="{00000000-0005-0000-0000-000017200000}"/>
    <cellStyle name="Arial6Bold 2 5 3" xfId="13052" xr:uid="{00000000-0005-0000-0000-000018200000}"/>
    <cellStyle name="Arial6Bold 2 5 3 2" xfId="26973" xr:uid="{00000000-0005-0000-0000-000019200000}"/>
    <cellStyle name="Arial6Bold 2 5 3 2 2" xfId="54656" xr:uid="{00000000-0005-0000-0000-00001A200000}"/>
    <cellStyle name="Arial6Bold 2 5 3 3" xfId="40739" xr:uid="{00000000-0005-0000-0000-00001B200000}"/>
    <cellStyle name="Arial6Bold 2 5 4" xfId="15802" xr:uid="{00000000-0005-0000-0000-00001C200000}"/>
    <cellStyle name="Arial6Bold 2 5 4 2" xfId="29723" xr:uid="{00000000-0005-0000-0000-00001D200000}"/>
    <cellStyle name="Arial6Bold 2 5 4 2 2" xfId="57406" xr:uid="{00000000-0005-0000-0000-00001E200000}"/>
    <cellStyle name="Arial6Bold 2 5 4 3" xfId="43489" xr:uid="{00000000-0005-0000-0000-00001F200000}"/>
    <cellStyle name="Arial6Bold 2 5 5" xfId="18770" xr:uid="{00000000-0005-0000-0000-000020200000}"/>
    <cellStyle name="Arial6Bold 2 5 5 2" xfId="46453" xr:uid="{00000000-0005-0000-0000-000021200000}"/>
    <cellStyle name="Arial6Bold 2 5 6" xfId="32536" xr:uid="{00000000-0005-0000-0000-000022200000}"/>
    <cellStyle name="Arial6Bold 2 6" xfId="4723" xr:uid="{00000000-0005-0000-0000-000023200000}"/>
    <cellStyle name="Arial6Bold 2 6 2" xfId="8129" xr:uid="{00000000-0005-0000-0000-000024200000}"/>
    <cellStyle name="Arial6Bold 2 6 2 2" xfId="22053" xr:uid="{00000000-0005-0000-0000-000025200000}"/>
    <cellStyle name="Arial6Bold 2 6 2 2 2" xfId="49736" xr:uid="{00000000-0005-0000-0000-000026200000}"/>
    <cellStyle name="Arial6Bold 2 6 2 3" xfId="35819" xr:uid="{00000000-0005-0000-0000-000027200000}"/>
    <cellStyle name="Arial6Bold 2 6 3" xfId="12985" xr:uid="{00000000-0005-0000-0000-000028200000}"/>
    <cellStyle name="Arial6Bold 2 6 3 2" xfId="26906" xr:uid="{00000000-0005-0000-0000-000029200000}"/>
    <cellStyle name="Arial6Bold 2 6 3 2 2" xfId="54589" xr:uid="{00000000-0005-0000-0000-00002A200000}"/>
    <cellStyle name="Arial6Bold 2 6 3 3" xfId="40672" xr:uid="{00000000-0005-0000-0000-00002B200000}"/>
    <cellStyle name="Arial6Bold 2 6 4" xfId="15735" xr:uid="{00000000-0005-0000-0000-00002C200000}"/>
    <cellStyle name="Arial6Bold 2 6 4 2" xfId="29656" xr:uid="{00000000-0005-0000-0000-00002D200000}"/>
    <cellStyle name="Arial6Bold 2 6 4 2 2" xfId="57339" xr:uid="{00000000-0005-0000-0000-00002E200000}"/>
    <cellStyle name="Arial6Bold 2 6 4 3" xfId="43422" xr:uid="{00000000-0005-0000-0000-00002F200000}"/>
    <cellStyle name="Arial6Bold 2 6 5" xfId="18703" xr:uid="{00000000-0005-0000-0000-000030200000}"/>
    <cellStyle name="Arial6Bold 2 6 5 2" xfId="46386" xr:uid="{00000000-0005-0000-0000-000031200000}"/>
    <cellStyle name="Arial6Bold 2 6 6" xfId="32469" xr:uid="{00000000-0005-0000-0000-000032200000}"/>
    <cellStyle name="Arial6Bold 2 7" xfId="5317" xr:uid="{00000000-0005-0000-0000-000033200000}"/>
    <cellStyle name="Arial6Bold 2 7 2" xfId="19281" xr:uid="{00000000-0005-0000-0000-000034200000}"/>
    <cellStyle name="Arial6Bold 2 7 2 2" xfId="46964" xr:uid="{00000000-0005-0000-0000-000035200000}"/>
    <cellStyle name="Arial6Bold 2 7 3" xfId="33047" xr:uid="{00000000-0005-0000-0000-000036200000}"/>
    <cellStyle name="Arial6Bold 3" xfId="2656" xr:uid="{00000000-0005-0000-0000-000037200000}"/>
    <cellStyle name="Arial6Bold 3 2" xfId="6107" xr:uid="{00000000-0005-0000-0000-000038200000}"/>
    <cellStyle name="Arial6Bold 3 2 2" xfId="20054" xr:uid="{00000000-0005-0000-0000-000039200000}"/>
    <cellStyle name="Arial6Bold 3 2 2 2" xfId="47737" xr:uid="{00000000-0005-0000-0000-00003A200000}"/>
    <cellStyle name="Arial6Bold 3 2 3" xfId="33820" xr:uid="{00000000-0005-0000-0000-00003B200000}"/>
    <cellStyle name="Arial6Bold 3 3" xfId="8866" xr:uid="{00000000-0005-0000-0000-00003C200000}"/>
    <cellStyle name="Arial6Bold 3 3 2" xfId="22787" xr:uid="{00000000-0005-0000-0000-00003D200000}"/>
    <cellStyle name="Arial6Bold 3 3 2 2" xfId="50470" xr:uid="{00000000-0005-0000-0000-00003E200000}"/>
    <cellStyle name="Arial6Bold 3 3 3" xfId="36553" xr:uid="{00000000-0005-0000-0000-00003F200000}"/>
    <cellStyle name="Arial6Bold 3 4" xfId="10994" xr:uid="{00000000-0005-0000-0000-000040200000}"/>
    <cellStyle name="Arial6Bold 3 4 2" xfId="24915" xr:uid="{00000000-0005-0000-0000-000041200000}"/>
    <cellStyle name="Arial6Bold 3 4 2 2" xfId="52598" xr:uid="{00000000-0005-0000-0000-000042200000}"/>
    <cellStyle name="Arial6Bold 3 4 3" xfId="38681" xr:uid="{00000000-0005-0000-0000-000043200000}"/>
    <cellStyle name="Arial6Bold 3 5" xfId="13748" xr:uid="{00000000-0005-0000-0000-000044200000}"/>
    <cellStyle name="Arial6Bold 3 5 2" xfId="27669" xr:uid="{00000000-0005-0000-0000-000045200000}"/>
    <cellStyle name="Arial6Bold 3 5 2 2" xfId="55352" xr:uid="{00000000-0005-0000-0000-000046200000}"/>
    <cellStyle name="Arial6Bold 3 5 3" xfId="41435" xr:uid="{00000000-0005-0000-0000-000047200000}"/>
    <cellStyle name="Arial6Bold 3 6" xfId="16712" xr:uid="{00000000-0005-0000-0000-000048200000}"/>
    <cellStyle name="Arial6Bold 3 6 2" xfId="44395" xr:uid="{00000000-0005-0000-0000-000049200000}"/>
    <cellStyle name="Arial6Bold 4" xfId="3112" xr:uid="{00000000-0005-0000-0000-00004A200000}"/>
    <cellStyle name="Arial6Bold 4 2" xfId="6554" xr:uid="{00000000-0005-0000-0000-00004B200000}"/>
    <cellStyle name="Arial6Bold 4 2 2" xfId="20498" xr:uid="{00000000-0005-0000-0000-00004C200000}"/>
    <cellStyle name="Arial6Bold 4 2 2 2" xfId="48181" xr:uid="{00000000-0005-0000-0000-00004D200000}"/>
    <cellStyle name="Arial6Bold 4 2 3" xfId="34264" xr:uid="{00000000-0005-0000-0000-00004E200000}"/>
    <cellStyle name="Arial6Bold 4 3" xfId="9298" xr:uid="{00000000-0005-0000-0000-00004F200000}"/>
    <cellStyle name="Arial6Bold 4 3 2" xfId="23219" xr:uid="{00000000-0005-0000-0000-000050200000}"/>
    <cellStyle name="Arial6Bold 4 3 2 2" xfId="50902" xr:uid="{00000000-0005-0000-0000-000051200000}"/>
    <cellStyle name="Arial6Bold 4 3 3" xfId="36985" xr:uid="{00000000-0005-0000-0000-000052200000}"/>
    <cellStyle name="Arial6Bold 4 4" xfId="11436" xr:uid="{00000000-0005-0000-0000-000053200000}"/>
    <cellStyle name="Arial6Bold 4 4 2" xfId="25357" xr:uid="{00000000-0005-0000-0000-000054200000}"/>
    <cellStyle name="Arial6Bold 4 4 2 2" xfId="53040" xr:uid="{00000000-0005-0000-0000-000055200000}"/>
    <cellStyle name="Arial6Bold 4 4 3" xfId="39123" xr:uid="{00000000-0005-0000-0000-000056200000}"/>
    <cellStyle name="Arial6Bold 4 5" xfId="14186" xr:uid="{00000000-0005-0000-0000-000057200000}"/>
    <cellStyle name="Arial6Bold 4 5 2" xfId="28107" xr:uid="{00000000-0005-0000-0000-000058200000}"/>
    <cellStyle name="Arial6Bold 4 5 2 2" xfId="55790" xr:uid="{00000000-0005-0000-0000-000059200000}"/>
    <cellStyle name="Arial6Bold 4 5 3" xfId="41873" xr:uid="{00000000-0005-0000-0000-00005A200000}"/>
    <cellStyle name="Arial6Bold 4 6" xfId="17154" xr:uid="{00000000-0005-0000-0000-00005B200000}"/>
    <cellStyle name="Arial6Bold 4 6 2" xfId="44837" xr:uid="{00000000-0005-0000-0000-00005C200000}"/>
    <cellStyle name="Arial6Bold 5" xfId="3553" xr:uid="{00000000-0005-0000-0000-00005D200000}"/>
    <cellStyle name="Arial6Bold 5 2" xfId="6991" xr:uid="{00000000-0005-0000-0000-00005E200000}"/>
    <cellStyle name="Arial6Bold 5 2 2" xfId="20930" xr:uid="{00000000-0005-0000-0000-00005F200000}"/>
    <cellStyle name="Arial6Bold 5 2 2 2" xfId="48613" xr:uid="{00000000-0005-0000-0000-000060200000}"/>
    <cellStyle name="Arial6Bold 5 2 3" xfId="34696" xr:uid="{00000000-0005-0000-0000-000061200000}"/>
    <cellStyle name="Arial6Bold 5 3" xfId="11868" xr:uid="{00000000-0005-0000-0000-000062200000}"/>
    <cellStyle name="Arial6Bold 5 3 2" xfId="25789" xr:uid="{00000000-0005-0000-0000-000063200000}"/>
    <cellStyle name="Arial6Bold 5 3 2 2" xfId="53472" xr:uid="{00000000-0005-0000-0000-000064200000}"/>
    <cellStyle name="Arial6Bold 5 3 3" xfId="39555" xr:uid="{00000000-0005-0000-0000-000065200000}"/>
    <cellStyle name="Arial6Bold 5 4" xfId="14618" xr:uid="{00000000-0005-0000-0000-000066200000}"/>
    <cellStyle name="Arial6Bold 5 4 2" xfId="28539" xr:uid="{00000000-0005-0000-0000-000067200000}"/>
    <cellStyle name="Arial6Bold 5 4 2 2" xfId="56222" xr:uid="{00000000-0005-0000-0000-000068200000}"/>
    <cellStyle name="Arial6Bold 5 4 3" xfId="42305" xr:uid="{00000000-0005-0000-0000-000069200000}"/>
    <cellStyle name="Arial6Bold 5 5" xfId="17586" xr:uid="{00000000-0005-0000-0000-00006A200000}"/>
    <cellStyle name="Arial6Bold 5 5 2" xfId="45269" xr:uid="{00000000-0005-0000-0000-00006B200000}"/>
    <cellStyle name="Arial6Bold 5 6" xfId="31357" xr:uid="{00000000-0005-0000-0000-00006C200000}"/>
    <cellStyle name="Arial6Bold 6" xfId="4510" xr:uid="{00000000-0005-0000-0000-00006D200000}"/>
    <cellStyle name="Arial6Bold 6 2" xfId="7927" xr:uid="{00000000-0005-0000-0000-00006E200000}"/>
    <cellStyle name="Arial6Bold 6 2 2" xfId="21851" xr:uid="{00000000-0005-0000-0000-00006F200000}"/>
    <cellStyle name="Arial6Bold 6 2 2 2" xfId="49534" xr:uid="{00000000-0005-0000-0000-000070200000}"/>
    <cellStyle name="Arial6Bold 6 2 3" xfId="35617" xr:uid="{00000000-0005-0000-0000-000071200000}"/>
    <cellStyle name="Arial6Bold 6 3" xfId="12774" xr:uid="{00000000-0005-0000-0000-000072200000}"/>
    <cellStyle name="Arial6Bold 6 3 2" xfId="26695" xr:uid="{00000000-0005-0000-0000-000073200000}"/>
    <cellStyle name="Arial6Bold 6 3 2 2" xfId="54378" xr:uid="{00000000-0005-0000-0000-000074200000}"/>
    <cellStyle name="Arial6Bold 6 3 3" xfId="40461" xr:uid="{00000000-0005-0000-0000-000075200000}"/>
    <cellStyle name="Arial6Bold 6 4" xfId="15524" xr:uid="{00000000-0005-0000-0000-000076200000}"/>
    <cellStyle name="Arial6Bold 6 4 2" xfId="29445" xr:uid="{00000000-0005-0000-0000-000077200000}"/>
    <cellStyle name="Arial6Bold 6 4 2 2" xfId="57128" xr:uid="{00000000-0005-0000-0000-000078200000}"/>
    <cellStyle name="Arial6Bold 6 4 3" xfId="43211" xr:uid="{00000000-0005-0000-0000-000079200000}"/>
    <cellStyle name="Arial6Bold 6 5" xfId="18492" xr:uid="{00000000-0005-0000-0000-00007A200000}"/>
    <cellStyle name="Arial6Bold 6 5 2" xfId="46175" xr:uid="{00000000-0005-0000-0000-00007B200000}"/>
    <cellStyle name="Arial6Bold 6 6" xfId="32258" xr:uid="{00000000-0005-0000-0000-00007C200000}"/>
    <cellStyle name="Arial6Bold 7" xfId="4476" xr:uid="{00000000-0005-0000-0000-00007D200000}"/>
    <cellStyle name="Arial6Bold 7 2" xfId="7897" xr:uid="{00000000-0005-0000-0000-00007E200000}"/>
    <cellStyle name="Arial6Bold 7 2 2" xfId="21821" xr:uid="{00000000-0005-0000-0000-00007F200000}"/>
    <cellStyle name="Arial6Bold 7 2 2 2" xfId="49504" xr:uid="{00000000-0005-0000-0000-000080200000}"/>
    <cellStyle name="Arial6Bold 7 2 3" xfId="35587" xr:uid="{00000000-0005-0000-0000-000081200000}"/>
    <cellStyle name="Arial6Bold 7 3" xfId="12743" xr:uid="{00000000-0005-0000-0000-000082200000}"/>
    <cellStyle name="Arial6Bold 7 3 2" xfId="26664" xr:uid="{00000000-0005-0000-0000-000083200000}"/>
    <cellStyle name="Arial6Bold 7 3 2 2" xfId="54347" xr:uid="{00000000-0005-0000-0000-000084200000}"/>
    <cellStyle name="Arial6Bold 7 3 3" xfId="40430" xr:uid="{00000000-0005-0000-0000-000085200000}"/>
    <cellStyle name="Arial6Bold 7 4" xfId="15493" xr:uid="{00000000-0005-0000-0000-000086200000}"/>
    <cellStyle name="Arial6Bold 7 4 2" xfId="29414" xr:uid="{00000000-0005-0000-0000-000087200000}"/>
    <cellStyle name="Arial6Bold 7 4 2 2" xfId="57097" xr:uid="{00000000-0005-0000-0000-000088200000}"/>
    <cellStyle name="Arial6Bold 7 4 3" xfId="43180" xr:uid="{00000000-0005-0000-0000-000089200000}"/>
    <cellStyle name="Arial6Bold 7 5" xfId="18461" xr:uid="{00000000-0005-0000-0000-00008A200000}"/>
    <cellStyle name="Arial6Bold 7 5 2" xfId="46144" xr:uid="{00000000-0005-0000-0000-00008B200000}"/>
    <cellStyle name="Arial6Bold 7 6" xfId="32227" xr:uid="{00000000-0005-0000-0000-00008C200000}"/>
    <cellStyle name="Arial6Bold 8" xfId="4449" xr:uid="{00000000-0005-0000-0000-00008D200000}"/>
    <cellStyle name="Arial6Bold 8 2" xfId="7870" xr:uid="{00000000-0005-0000-0000-00008E200000}"/>
    <cellStyle name="Arial6Bold 8 2 2" xfId="21794" xr:uid="{00000000-0005-0000-0000-00008F200000}"/>
    <cellStyle name="Arial6Bold 8 2 2 2" xfId="49477" xr:uid="{00000000-0005-0000-0000-000090200000}"/>
    <cellStyle name="Arial6Bold 8 2 3" xfId="35560" xr:uid="{00000000-0005-0000-0000-000091200000}"/>
    <cellStyle name="Arial6Bold 8 3" xfId="12716" xr:uid="{00000000-0005-0000-0000-000092200000}"/>
    <cellStyle name="Arial6Bold 8 3 2" xfId="26637" xr:uid="{00000000-0005-0000-0000-000093200000}"/>
    <cellStyle name="Arial6Bold 8 3 2 2" xfId="54320" xr:uid="{00000000-0005-0000-0000-000094200000}"/>
    <cellStyle name="Arial6Bold 8 3 3" xfId="40403" xr:uid="{00000000-0005-0000-0000-000095200000}"/>
    <cellStyle name="Arial6Bold 8 4" xfId="15466" xr:uid="{00000000-0005-0000-0000-000096200000}"/>
    <cellStyle name="Arial6Bold 8 4 2" xfId="29387" xr:uid="{00000000-0005-0000-0000-000097200000}"/>
    <cellStyle name="Arial6Bold 8 4 2 2" xfId="57070" xr:uid="{00000000-0005-0000-0000-000098200000}"/>
    <cellStyle name="Arial6Bold 8 4 3" xfId="43153" xr:uid="{00000000-0005-0000-0000-000099200000}"/>
    <cellStyle name="Arial6Bold 8 5" xfId="18434" xr:uid="{00000000-0005-0000-0000-00009A200000}"/>
    <cellStyle name="Arial6Bold 8 5 2" xfId="46117" xr:uid="{00000000-0005-0000-0000-00009B200000}"/>
    <cellStyle name="Arial6Bold 8 6" xfId="32200" xr:uid="{00000000-0005-0000-0000-00009C200000}"/>
    <cellStyle name="Arial6Bold 9" xfId="5234" xr:uid="{00000000-0005-0000-0000-00009D200000}"/>
    <cellStyle name="Arial6Bold 9 2" xfId="19204" xr:uid="{00000000-0005-0000-0000-00009E200000}"/>
    <cellStyle name="Arial6Bold 9 2 2" xfId="46887" xr:uid="{00000000-0005-0000-0000-00009F200000}"/>
    <cellStyle name="Arial6Bold 9 3" xfId="32970" xr:uid="{00000000-0005-0000-0000-0000A0200000}"/>
    <cellStyle name="Arial8Bold" xfId="1414" xr:uid="{00000000-0005-0000-0000-0000A1200000}"/>
    <cellStyle name="Arial8Bold 2" xfId="2087" xr:uid="{00000000-0005-0000-0000-0000A2200000}"/>
    <cellStyle name="Arial8Bold 2 2" xfId="2396" xr:uid="{00000000-0005-0000-0000-0000A3200000}"/>
    <cellStyle name="Arial8Bold 2 2 2" xfId="5853" xr:uid="{00000000-0005-0000-0000-0000A4200000}"/>
    <cellStyle name="Arial8Bold 2 2 2 2" xfId="19803" xr:uid="{00000000-0005-0000-0000-0000A5200000}"/>
    <cellStyle name="Arial8Bold 2 2 2 2 2" xfId="47486" xr:uid="{00000000-0005-0000-0000-0000A6200000}"/>
    <cellStyle name="Arial8Bold 2 2 2 3" xfId="33569" xr:uid="{00000000-0005-0000-0000-0000A7200000}"/>
    <cellStyle name="Arial8Bold 2 2 3" xfId="8622" xr:uid="{00000000-0005-0000-0000-0000A8200000}"/>
    <cellStyle name="Arial8Bold 2 2 3 2" xfId="22543" xr:uid="{00000000-0005-0000-0000-0000A9200000}"/>
    <cellStyle name="Arial8Bold 2 2 3 2 2" xfId="50226" xr:uid="{00000000-0005-0000-0000-0000AA200000}"/>
    <cellStyle name="Arial8Bold 2 2 3 3" xfId="36309" xr:uid="{00000000-0005-0000-0000-0000AB200000}"/>
    <cellStyle name="Arial8Bold 2 2 4" xfId="5497" xr:uid="{00000000-0005-0000-0000-0000AC200000}"/>
    <cellStyle name="Arial8Bold 2 2 4 2" xfId="19450" xr:uid="{00000000-0005-0000-0000-0000AD200000}"/>
    <cellStyle name="Arial8Bold 2 2 4 2 2" xfId="47133" xr:uid="{00000000-0005-0000-0000-0000AE200000}"/>
    <cellStyle name="Arial8Bold 2 2 4 3" xfId="33216" xr:uid="{00000000-0005-0000-0000-0000AF200000}"/>
    <cellStyle name="Arial8Bold 2 2 5" xfId="13501" xr:uid="{00000000-0005-0000-0000-0000B0200000}"/>
    <cellStyle name="Arial8Bold 2 2 5 2" xfId="27422" xr:uid="{00000000-0005-0000-0000-0000B1200000}"/>
    <cellStyle name="Arial8Bold 2 2 5 2 2" xfId="55105" xr:uid="{00000000-0005-0000-0000-0000B2200000}"/>
    <cellStyle name="Arial8Bold 2 2 5 3" xfId="41188" xr:uid="{00000000-0005-0000-0000-0000B3200000}"/>
    <cellStyle name="Arial8Bold 2 2 6" xfId="16463" xr:uid="{00000000-0005-0000-0000-0000B4200000}"/>
    <cellStyle name="Arial8Bold 2 2 6 2" xfId="44146" xr:uid="{00000000-0005-0000-0000-0000B5200000}"/>
    <cellStyle name="Arial8Bold 2 3" xfId="2926" xr:uid="{00000000-0005-0000-0000-0000B6200000}"/>
    <cellStyle name="Arial8Bold 2 3 2" xfId="6372" xr:uid="{00000000-0005-0000-0000-0000B7200000}"/>
    <cellStyle name="Arial8Bold 2 3 2 2" xfId="20318" xr:uid="{00000000-0005-0000-0000-0000B8200000}"/>
    <cellStyle name="Arial8Bold 2 3 2 2 2" xfId="48001" xr:uid="{00000000-0005-0000-0000-0000B9200000}"/>
    <cellStyle name="Arial8Bold 2 3 2 3" xfId="34084" xr:uid="{00000000-0005-0000-0000-0000BA200000}"/>
    <cellStyle name="Arial8Bold 2 3 3" xfId="9123" xr:uid="{00000000-0005-0000-0000-0000BB200000}"/>
    <cellStyle name="Arial8Bold 2 3 3 2" xfId="23044" xr:uid="{00000000-0005-0000-0000-0000BC200000}"/>
    <cellStyle name="Arial8Bold 2 3 3 2 2" xfId="50727" xr:uid="{00000000-0005-0000-0000-0000BD200000}"/>
    <cellStyle name="Arial8Bold 2 3 3 3" xfId="36810" xr:uid="{00000000-0005-0000-0000-0000BE200000}"/>
    <cellStyle name="Arial8Bold 2 3 4" xfId="11258" xr:uid="{00000000-0005-0000-0000-0000BF200000}"/>
    <cellStyle name="Arial8Bold 2 3 4 2" xfId="25179" xr:uid="{00000000-0005-0000-0000-0000C0200000}"/>
    <cellStyle name="Arial8Bold 2 3 4 2 2" xfId="52862" xr:uid="{00000000-0005-0000-0000-0000C1200000}"/>
    <cellStyle name="Arial8Bold 2 3 4 3" xfId="38945" xr:uid="{00000000-0005-0000-0000-0000C2200000}"/>
    <cellStyle name="Arial8Bold 2 3 5" xfId="14010" xr:uid="{00000000-0005-0000-0000-0000C3200000}"/>
    <cellStyle name="Arial8Bold 2 3 5 2" xfId="27931" xr:uid="{00000000-0005-0000-0000-0000C4200000}"/>
    <cellStyle name="Arial8Bold 2 3 5 2 2" xfId="55614" xr:uid="{00000000-0005-0000-0000-0000C5200000}"/>
    <cellStyle name="Arial8Bold 2 3 5 3" xfId="41697" xr:uid="{00000000-0005-0000-0000-0000C6200000}"/>
    <cellStyle name="Arial8Bold 2 3 6" xfId="16976" xr:uid="{00000000-0005-0000-0000-0000C7200000}"/>
    <cellStyle name="Arial8Bold 2 3 6 2" xfId="44659" xr:uid="{00000000-0005-0000-0000-0000C8200000}"/>
    <cellStyle name="Arial8Bold 2 4" xfId="3335" xr:uid="{00000000-0005-0000-0000-0000C9200000}"/>
    <cellStyle name="Arial8Bold 2 4 2" xfId="6775" xr:uid="{00000000-0005-0000-0000-0000CA200000}"/>
    <cellStyle name="Arial8Bold 2 4 2 2" xfId="20716" xr:uid="{00000000-0005-0000-0000-0000CB200000}"/>
    <cellStyle name="Arial8Bold 2 4 2 2 2" xfId="48399" xr:uid="{00000000-0005-0000-0000-0000CC200000}"/>
    <cellStyle name="Arial8Bold 2 4 2 3" xfId="34482" xr:uid="{00000000-0005-0000-0000-0000CD200000}"/>
    <cellStyle name="Arial8Bold 2 4 3" xfId="11654" xr:uid="{00000000-0005-0000-0000-0000CE200000}"/>
    <cellStyle name="Arial8Bold 2 4 3 2" xfId="25575" xr:uid="{00000000-0005-0000-0000-0000CF200000}"/>
    <cellStyle name="Arial8Bold 2 4 3 2 2" xfId="53258" xr:uid="{00000000-0005-0000-0000-0000D0200000}"/>
    <cellStyle name="Arial8Bold 2 4 3 3" xfId="39341" xr:uid="{00000000-0005-0000-0000-0000D1200000}"/>
    <cellStyle name="Arial8Bold 2 4 4" xfId="14404" xr:uid="{00000000-0005-0000-0000-0000D2200000}"/>
    <cellStyle name="Arial8Bold 2 4 4 2" xfId="28325" xr:uid="{00000000-0005-0000-0000-0000D3200000}"/>
    <cellStyle name="Arial8Bold 2 4 4 2 2" xfId="56008" xr:uid="{00000000-0005-0000-0000-0000D4200000}"/>
    <cellStyle name="Arial8Bold 2 4 4 3" xfId="42091" xr:uid="{00000000-0005-0000-0000-0000D5200000}"/>
    <cellStyle name="Arial8Bold 2 4 5" xfId="17372" xr:uid="{00000000-0005-0000-0000-0000D6200000}"/>
    <cellStyle name="Arial8Bold 2 4 5 2" xfId="45055" xr:uid="{00000000-0005-0000-0000-0000D7200000}"/>
    <cellStyle name="Arial8Bold 2 4 6" xfId="31154" xr:uid="{00000000-0005-0000-0000-0000D8200000}"/>
    <cellStyle name="Arial8Bold 2 5" xfId="4792" xr:uid="{00000000-0005-0000-0000-0000D9200000}"/>
    <cellStyle name="Arial8Bold 2 5 2" xfId="8198" xr:uid="{00000000-0005-0000-0000-0000DA200000}"/>
    <cellStyle name="Arial8Bold 2 5 2 2" xfId="22121" xr:uid="{00000000-0005-0000-0000-0000DB200000}"/>
    <cellStyle name="Arial8Bold 2 5 2 2 2" xfId="49804" xr:uid="{00000000-0005-0000-0000-0000DC200000}"/>
    <cellStyle name="Arial8Bold 2 5 2 3" xfId="35887" xr:uid="{00000000-0005-0000-0000-0000DD200000}"/>
    <cellStyle name="Arial8Bold 2 5 3" xfId="13053" xr:uid="{00000000-0005-0000-0000-0000DE200000}"/>
    <cellStyle name="Arial8Bold 2 5 3 2" xfId="26974" xr:uid="{00000000-0005-0000-0000-0000DF200000}"/>
    <cellStyle name="Arial8Bold 2 5 3 2 2" xfId="54657" xr:uid="{00000000-0005-0000-0000-0000E0200000}"/>
    <cellStyle name="Arial8Bold 2 5 3 3" xfId="40740" xr:uid="{00000000-0005-0000-0000-0000E1200000}"/>
    <cellStyle name="Arial8Bold 2 5 4" xfId="15803" xr:uid="{00000000-0005-0000-0000-0000E2200000}"/>
    <cellStyle name="Arial8Bold 2 5 4 2" xfId="29724" xr:uid="{00000000-0005-0000-0000-0000E3200000}"/>
    <cellStyle name="Arial8Bold 2 5 4 2 2" xfId="57407" xr:uid="{00000000-0005-0000-0000-0000E4200000}"/>
    <cellStyle name="Arial8Bold 2 5 4 3" xfId="43490" xr:uid="{00000000-0005-0000-0000-0000E5200000}"/>
    <cellStyle name="Arial8Bold 2 5 5" xfId="18771" xr:uid="{00000000-0005-0000-0000-0000E6200000}"/>
    <cellStyle name="Arial8Bold 2 5 5 2" xfId="46454" xr:uid="{00000000-0005-0000-0000-0000E7200000}"/>
    <cellStyle name="Arial8Bold 2 5 6" xfId="32537" xr:uid="{00000000-0005-0000-0000-0000E8200000}"/>
    <cellStyle name="Arial8Bold 2 6" xfId="4724" xr:uid="{00000000-0005-0000-0000-0000E9200000}"/>
    <cellStyle name="Arial8Bold 2 6 2" xfId="8130" xr:uid="{00000000-0005-0000-0000-0000EA200000}"/>
    <cellStyle name="Arial8Bold 2 6 2 2" xfId="22054" xr:uid="{00000000-0005-0000-0000-0000EB200000}"/>
    <cellStyle name="Arial8Bold 2 6 2 2 2" xfId="49737" xr:uid="{00000000-0005-0000-0000-0000EC200000}"/>
    <cellStyle name="Arial8Bold 2 6 2 3" xfId="35820" xr:uid="{00000000-0005-0000-0000-0000ED200000}"/>
    <cellStyle name="Arial8Bold 2 6 3" xfId="12986" xr:uid="{00000000-0005-0000-0000-0000EE200000}"/>
    <cellStyle name="Arial8Bold 2 6 3 2" xfId="26907" xr:uid="{00000000-0005-0000-0000-0000EF200000}"/>
    <cellStyle name="Arial8Bold 2 6 3 2 2" xfId="54590" xr:uid="{00000000-0005-0000-0000-0000F0200000}"/>
    <cellStyle name="Arial8Bold 2 6 3 3" xfId="40673" xr:uid="{00000000-0005-0000-0000-0000F1200000}"/>
    <cellStyle name="Arial8Bold 2 6 4" xfId="15736" xr:uid="{00000000-0005-0000-0000-0000F2200000}"/>
    <cellStyle name="Arial8Bold 2 6 4 2" xfId="29657" xr:uid="{00000000-0005-0000-0000-0000F3200000}"/>
    <cellStyle name="Arial8Bold 2 6 4 2 2" xfId="57340" xr:uid="{00000000-0005-0000-0000-0000F4200000}"/>
    <cellStyle name="Arial8Bold 2 6 4 3" xfId="43423" xr:uid="{00000000-0005-0000-0000-0000F5200000}"/>
    <cellStyle name="Arial8Bold 2 6 5" xfId="18704" xr:uid="{00000000-0005-0000-0000-0000F6200000}"/>
    <cellStyle name="Arial8Bold 2 6 5 2" xfId="46387" xr:uid="{00000000-0005-0000-0000-0000F7200000}"/>
    <cellStyle name="Arial8Bold 2 6 6" xfId="32470" xr:uid="{00000000-0005-0000-0000-0000F8200000}"/>
    <cellStyle name="Arial8Bold 2 7" xfId="5641" xr:uid="{00000000-0005-0000-0000-0000F9200000}"/>
    <cellStyle name="Arial8Bold 2 7 2" xfId="19594" xr:uid="{00000000-0005-0000-0000-0000FA200000}"/>
    <cellStyle name="Arial8Bold 2 7 2 2" xfId="47277" xr:uid="{00000000-0005-0000-0000-0000FB200000}"/>
    <cellStyle name="Arial8Bold 2 7 3" xfId="33360" xr:uid="{00000000-0005-0000-0000-0000FC200000}"/>
    <cellStyle name="Arial8Bold 3" xfId="2655" xr:uid="{00000000-0005-0000-0000-0000FD200000}"/>
    <cellStyle name="Arial8Bold 3 2" xfId="6106" xr:uid="{00000000-0005-0000-0000-0000FE200000}"/>
    <cellStyle name="Arial8Bold 3 2 2" xfId="20053" xr:uid="{00000000-0005-0000-0000-0000FF200000}"/>
    <cellStyle name="Arial8Bold 3 2 2 2" xfId="47736" xr:uid="{00000000-0005-0000-0000-000000210000}"/>
    <cellStyle name="Arial8Bold 3 2 3" xfId="33819" xr:uid="{00000000-0005-0000-0000-000001210000}"/>
    <cellStyle name="Arial8Bold 3 3" xfId="8865" xr:uid="{00000000-0005-0000-0000-000002210000}"/>
    <cellStyle name="Arial8Bold 3 3 2" xfId="22786" xr:uid="{00000000-0005-0000-0000-000003210000}"/>
    <cellStyle name="Arial8Bold 3 3 2 2" xfId="50469" xr:uid="{00000000-0005-0000-0000-000004210000}"/>
    <cellStyle name="Arial8Bold 3 3 3" xfId="36552" xr:uid="{00000000-0005-0000-0000-000005210000}"/>
    <cellStyle name="Arial8Bold 3 4" xfId="10993" xr:uid="{00000000-0005-0000-0000-000006210000}"/>
    <cellStyle name="Arial8Bold 3 4 2" xfId="24914" xr:uid="{00000000-0005-0000-0000-000007210000}"/>
    <cellStyle name="Arial8Bold 3 4 2 2" xfId="52597" xr:uid="{00000000-0005-0000-0000-000008210000}"/>
    <cellStyle name="Arial8Bold 3 4 3" xfId="38680" xr:uid="{00000000-0005-0000-0000-000009210000}"/>
    <cellStyle name="Arial8Bold 3 5" xfId="13747" xr:uid="{00000000-0005-0000-0000-00000A210000}"/>
    <cellStyle name="Arial8Bold 3 5 2" xfId="27668" xr:uid="{00000000-0005-0000-0000-00000B210000}"/>
    <cellStyle name="Arial8Bold 3 5 2 2" xfId="55351" xr:uid="{00000000-0005-0000-0000-00000C210000}"/>
    <cellStyle name="Arial8Bold 3 5 3" xfId="41434" xr:uid="{00000000-0005-0000-0000-00000D210000}"/>
    <cellStyle name="Arial8Bold 3 6" xfId="16711" xr:uid="{00000000-0005-0000-0000-00000E210000}"/>
    <cellStyle name="Arial8Bold 3 6 2" xfId="44394" xr:uid="{00000000-0005-0000-0000-00000F210000}"/>
    <cellStyle name="Arial8Bold 4" xfId="3069" xr:uid="{00000000-0005-0000-0000-000010210000}"/>
    <cellStyle name="Arial8Bold 4 2" xfId="6513" xr:uid="{00000000-0005-0000-0000-000011210000}"/>
    <cellStyle name="Arial8Bold 4 2 2" xfId="20458" xr:uid="{00000000-0005-0000-0000-000012210000}"/>
    <cellStyle name="Arial8Bold 4 2 2 2" xfId="48141" xr:uid="{00000000-0005-0000-0000-000013210000}"/>
    <cellStyle name="Arial8Bold 4 2 3" xfId="34224" xr:uid="{00000000-0005-0000-0000-000014210000}"/>
    <cellStyle name="Arial8Bold 4 3" xfId="9260" xr:uid="{00000000-0005-0000-0000-000015210000}"/>
    <cellStyle name="Arial8Bold 4 3 2" xfId="23181" xr:uid="{00000000-0005-0000-0000-000016210000}"/>
    <cellStyle name="Arial8Bold 4 3 2 2" xfId="50864" xr:uid="{00000000-0005-0000-0000-000017210000}"/>
    <cellStyle name="Arial8Bold 4 3 3" xfId="36947" xr:uid="{00000000-0005-0000-0000-000018210000}"/>
    <cellStyle name="Arial8Bold 4 4" xfId="11397" xr:uid="{00000000-0005-0000-0000-000019210000}"/>
    <cellStyle name="Arial8Bold 4 4 2" xfId="25318" xr:uid="{00000000-0005-0000-0000-00001A210000}"/>
    <cellStyle name="Arial8Bold 4 4 2 2" xfId="53001" xr:uid="{00000000-0005-0000-0000-00001B210000}"/>
    <cellStyle name="Arial8Bold 4 4 3" xfId="39084" xr:uid="{00000000-0005-0000-0000-00001C210000}"/>
    <cellStyle name="Arial8Bold 4 5" xfId="14147" xr:uid="{00000000-0005-0000-0000-00001D210000}"/>
    <cellStyle name="Arial8Bold 4 5 2" xfId="28068" xr:uid="{00000000-0005-0000-0000-00001E210000}"/>
    <cellStyle name="Arial8Bold 4 5 2 2" xfId="55751" xr:uid="{00000000-0005-0000-0000-00001F210000}"/>
    <cellStyle name="Arial8Bold 4 5 3" xfId="41834" xr:uid="{00000000-0005-0000-0000-000020210000}"/>
    <cellStyle name="Arial8Bold 4 6" xfId="17115" xr:uid="{00000000-0005-0000-0000-000021210000}"/>
    <cellStyle name="Arial8Bold 4 6 2" xfId="44798" xr:uid="{00000000-0005-0000-0000-000022210000}"/>
    <cellStyle name="Arial8Bold 5" xfId="2811" xr:uid="{00000000-0005-0000-0000-000023210000}"/>
    <cellStyle name="Arial8Bold 5 2" xfId="6258" xr:uid="{00000000-0005-0000-0000-000024210000}"/>
    <cellStyle name="Arial8Bold 5 2 2" xfId="20205" xr:uid="{00000000-0005-0000-0000-000025210000}"/>
    <cellStyle name="Arial8Bold 5 2 2 2" xfId="47888" xr:uid="{00000000-0005-0000-0000-000026210000}"/>
    <cellStyle name="Arial8Bold 5 2 3" xfId="33971" xr:uid="{00000000-0005-0000-0000-000027210000}"/>
    <cellStyle name="Arial8Bold 5 3" xfId="11145" xr:uid="{00000000-0005-0000-0000-000028210000}"/>
    <cellStyle name="Arial8Bold 5 3 2" xfId="25066" xr:uid="{00000000-0005-0000-0000-000029210000}"/>
    <cellStyle name="Arial8Bold 5 3 2 2" xfId="52749" xr:uid="{00000000-0005-0000-0000-00002A210000}"/>
    <cellStyle name="Arial8Bold 5 3 3" xfId="38832" xr:uid="{00000000-0005-0000-0000-00002B210000}"/>
    <cellStyle name="Arial8Bold 5 4" xfId="13898" xr:uid="{00000000-0005-0000-0000-00002C210000}"/>
    <cellStyle name="Arial8Bold 5 4 2" xfId="27819" xr:uid="{00000000-0005-0000-0000-00002D210000}"/>
    <cellStyle name="Arial8Bold 5 4 2 2" xfId="55502" xr:uid="{00000000-0005-0000-0000-00002E210000}"/>
    <cellStyle name="Arial8Bold 5 4 3" xfId="41585" xr:uid="{00000000-0005-0000-0000-00002F210000}"/>
    <cellStyle name="Arial8Bold 5 5" xfId="16863" xr:uid="{00000000-0005-0000-0000-000030210000}"/>
    <cellStyle name="Arial8Bold 5 5 2" xfId="44546" xr:uid="{00000000-0005-0000-0000-000031210000}"/>
    <cellStyle name="Arial8Bold 5 6" xfId="30697" xr:uid="{00000000-0005-0000-0000-000032210000}"/>
    <cellStyle name="Arial8Bold 6" xfId="4511" xr:uid="{00000000-0005-0000-0000-000033210000}"/>
    <cellStyle name="Arial8Bold 6 2" xfId="7928" xr:uid="{00000000-0005-0000-0000-000034210000}"/>
    <cellStyle name="Arial8Bold 6 2 2" xfId="21852" xr:uid="{00000000-0005-0000-0000-000035210000}"/>
    <cellStyle name="Arial8Bold 6 2 2 2" xfId="49535" xr:uid="{00000000-0005-0000-0000-000036210000}"/>
    <cellStyle name="Arial8Bold 6 2 3" xfId="35618" xr:uid="{00000000-0005-0000-0000-000037210000}"/>
    <cellStyle name="Arial8Bold 6 3" xfId="12775" xr:uid="{00000000-0005-0000-0000-000038210000}"/>
    <cellStyle name="Arial8Bold 6 3 2" xfId="26696" xr:uid="{00000000-0005-0000-0000-000039210000}"/>
    <cellStyle name="Arial8Bold 6 3 2 2" xfId="54379" xr:uid="{00000000-0005-0000-0000-00003A210000}"/>
    <cellStyle name="Arial8Bold 6 3 3" xfId="40462" xr:uid="{00000000-0005-0000-0000-00003B210000}"/>
    <cellStyle name="Arial8Bold 6 4" xfId="15525" xr:uid="{00000000-0005-0000-0000-00003C210000}"/>
    <cellStyle name="Arial8Bold 6 4 2" xfId="29446" xr:uid="{00000000-0005-0000-0000-00003D210000}"/>
    <cellStyle name="Arial8Bold 6 4 2 2" xfId="57129" xr:uid="{00000000-0005-0000-0000-00003E210000}"/>
    <cellStyle name="Arial8Bold 6 4 3" xfId="43212" xr:uid="{00000000-0005-0000-0000-00003F210000}"/>
    <cellStyle name="Arial8Bold 6 5" xfId="18493" xr:uid="{00000000-0005-0000-0000-000040210000}"/>
    <cellStyle name="Arial8Bold 6 5 2" xfId="46176" xr:uid="{00000000-0005-0000-0000-000041210000}"/>
    <cellStyle name="Arial8Bold 6 6" xfId="32259" xr:uid="{00000000-0005-0000-0000-000042210000}"/>
    <cellStyle name="Arial8Bold 7" xfId="4477" xr:uid="{00000000-0005-0000-0000-000043210000}"/>
    <cellStyle name="Arial8Bold 7 2" xfId="7898" xr:uid="{00000000-0005-0000-0000-000044210000}"/>
    <cellStyle name="Arial8Bold 7 2 2" xfId="21822" xr:uid="{00000000-0005-0000-0000-000045210000}"/>
    <cellStyle name="Arial8Bold 7 2 2 2" xfId="49505" xr:uid="{00000000-0005-0000-0000-000046210000}"/>
    <cellStyle name="Arial8Bold 7 2 3" xfId="35588" xr:uid="{00000000-0005-0000-0000-000047210000}"/>
    <cellStyle name="Arial8Bold 7 3" xfId="12744" xr:uid="{00000000-0005-0000-0000-000048210000}"/>
    <cellStyle name="Arial8Bold 7 3 2" xfId="26665" xr:uid="{00000000-0005-0000-0000-000049210000}"/>
    <cellStyle name="Arial8Bold 7 3 2 2" xfId="54348" xr:uid="{00000000-0005-0000-0000-00004A210000}"/>
    <cellStyle name="Arial8Bold 7 3 3" xfId="40431" xr:uid="{00000000-0005-0000-0000-00004B210000}"/>
    <cellStyle name="Arial8Bold 7 4" xfId="15494" xr:uid="{00000000-0005-0000-0000-00004C210000}"/>
    <cellStyle name="Arial8Bold 7 4 2" xfId="29415" xr:uid="{00000000-0005-0000-0000-00004D210000}"/>
    <cellStyle name="Arial8Bold 7 4 2 2" xfId="57098" xr:uid="{00000000-0005-0000-0000-00004E210000}"/>
    <cellStyle name="Arial8Bold 7 4 3" xfId="43181" xr:uid="{00000000-0005-0000-0000-00004F210000}"/>
    <cellStyle name="Arial8Bold 7 5" xfId="18462" xr:uid="{00000000-0005-0000-0000-000050210000}"/>
    <cellStyle name="Arial8Bold 7 5 2" xfId="46145" xr:uid="{00000000-0005-0000-0000-000051210000}"/>
    <cellStyle name="Arial8Bold 7 6" xfId="32228" xr:uid="{00000000-0005-0000-0000-000052210000}"/>
    <cellStyle name="Arial8Bold 8" xfId="4450" xr:uid="{00000000-0005-0000-0000-000053210000}"/>
    <cellStyle name="Arial8Bold 8 2" xfId="7871" xr:uid="{00000000-0005-0000-0000-000054210000}"/>
    <cellStyle name="Arial8Bold 8 2 2" xfId="21795" xr:uid="{00000000-0005-0000-0000-000055210000}"/>
    <cellStyle name="Arial8Bold 8 2 2 2" xfId="49478" xr:uid="{00000000-0005-0000-0000-000056210000}"/>
    <cellStyle name="Arial8Bold 8 2 3" xfId="35561" xr:uid="{00000000-0005-0000-0000-000057210000}"/>
    <cellStyle name="Arial8Bold 8 3" xfId="12717" xr:uid="{00000000-0005-0000-0000-000058210000}"/>
    <cellStyle name="Arial8Bold 8 3 2" xfId="26638" xr:uid="{00000000-0005-0000-0000-000059210000}"/>
    <cellStyle name="Arial8Bold 8 3 2 2" xfId="54321" xr:uid="{00000000-0005-0000-0000-00005A210000}"/>
    <cellStyle name="Arial8Bold 8 3 3" xfId="40404" xr:uid="{00000000-0005-0000-0000-00005B210000}"/>
    <cellStyle name="Arial8Bold 8 4" xfId="15467" xr:uid="{00000000-0005-0000-0000-00005C210000}"/>
    <cellStyle name="Arial8Bold 8 4 2" xfId="29388" xr:uid="{00000000-0005-0000-0000-00005D210000}"/>
    <cellStyle name="Arial8Bold 8 4 2 2" xfId="57071" xr:uid="{00000000-0005-0000-0000-00005E210000}"/>
    <cellStyle name="Arial8Bold 8 4 3" xfId="43154" xr:uid="{00000000-0005-0000-0000-00005F210000}"/>
    <cellStyle name="Arial8Bold 8 5" xfId="18435" xr:uid="{00000000-0005-0000-0000-000060210000}"/>
    <cellStyle name="Arial8Bold 8 5 2" xfId="46118" xr:uid="{00000000-0005-0000-0000-000061210000}"/>
    <cellStyle name="Arial8Bold 8 6" xfId="32201" xr:uid="{00000000-0005-0000-0000-000062210000}"/>
    <cellStyle name="Arial8Bold 9" xfId="5235" xr:uid="{00000000-0005-0000-0000-000063210000}"/>
    <cellStyle name="Arial8Bold 9 2" xfId="19205" xr:uid="{00000000-0005-0000-0000-000064210000}"/>
    <cellStyle name="Arial8Bold 9 2 2" xfId="46888" xr:uid="{00000000-0005-0000-0000-000065210000}"/>
    <cellStyle name="Arial8Bold 9 3" xfId="32971" xr:uid="{00000000-0005-0000-0000-000066210000}"/>
    <cellStyle name="Arial8Italic" xfId="1415" xr:uid="{00000000-0005-0000-0000-000067210000}"/>
    <cellStyle name="Arial8Italic 2" xfId="2088" xr:uid="{00000000-0005-0000-0000-000068210000}"/>
    <cellStyle name="Arial8Italic 2 2" xfId="2395" xr:uid="{00000000-0005-0000-0000-000069210000}"/>
    <cellStyle name="Arial8Italic 2 2 2" xfId="5852" xr:uid="{00000000-0005-0000-0000-00006A210000}"/>
    <cellStyle name="Arial8Italic 2 2 2 2" xfId="19802" xr:uid="{00000000-0005-0000-0000-00006B210000}"/>
    <cellStyle name="Arial8Italic 2 2 2 2 2" xfId="47485" xr:uid="{00000000-0005-0000-0000-00006C210000}"/>
    <cellStyle name="Arial8Italic 2 2 2 3" xfId="33568" xr:uid="{00000000-0005-0000-0000-00006D210000}"/>
    <cellStyle name="Arial8Italic 2 2 3" xfId="8621" xr:uid="{00000000-0005-0000-0000-00006E210000}"/>
    <cellStyle name="Arial8Italic 2 2 3 2" xfId="22542" xr:uid="{00000000-0005-0000-0000-00006F210000}"/>
    <cellStyle name="Arial8Italic 2 2 3 2 2" xfId="50225" xr:uid="{00000000-0005-0000-0000-000070210000}"/>
    <cellStyle name="Arial8Italic 2 2 3 3" xfId="36308" xr:uid="{00000000-0005-0000-0000-000071210000}"/>
    <cellStyle name="Arial8Italic 2 2 4" xfId="5496" xr:uid="{00000000-0005-0000-0000-000072210000}"/>
    <cellStyle name="Arial8Italic 2 2 4 2" xfId="19449" xr:uid="{00000000-0005-0000-0000-000073210000}"/>
    <cellStyle name="Arial8Italic 2 2 4 2 2" xfId="47132" xr:uid="{00000000-0005-0000-0000-000074210000}"/>
    <cellStyle name="Arial8Italic 2 2 4 3" xfId="33215" xr:uid="{00000000-0005-0000-0000-000075210000}"/>
    <cellStyle name="Arial8Italic 2 2 5" xfId="13500" xr:uid="{00000000-0005-0000-0000-000076210000}"/>
    <cellStyle name="Arial8Italic 2 2 5 2" xfId="27421" xr:uid="{00000000-0005-0000-0000-000077210000}"/>
    <cellStyle name="Arial8Italic 2 2 5 2 2" xfId="55104" xr:uid="{00000000-0005-0000-0000-000078210000}"/>
    <cellStyle name="Arial8Italic 2 2 5 3" xfId="41187" xr:uid="{00000000-0005-0000-0000-000079210000}"/>
    <cellStyle name="Arial8Italic 2 2 6" xfId="16462" xr:uid="{00000000-0005-0000-0000-00007A210000}"/>
    <cellStyle name="Arial8Italic 2 2 6 2" xfId="44145" xr:uid="{00000000-0005-0000-0000-00007B210000}"/>
    <cellStyle name="Arial8Italic 2 3" xfId="2927" xr:uid="{00000000-0005-0000-0000-00007C210000}"/>
    <cellStyle name="Arial8Italic 2 3 2" xfId="6373" xr:uid="{00000000-0005-0000-0000-00007D210000}"/>
    <cellStyle name="Arial8Italic 2 3 2 2" xfId="20319" xr:uid="{00000000-0005-0000-0000-00007E210000}"/>
    <cellStyle name="Arial8Italic 2 3 2 2 2" xfId="48002" xr:uid="{00000000-0005-0000-0000-00007F210000}"/>
    <cellStyle name="Arial8Italic 2 3 2 3" xfId="34085" xr:uid="{00000000-0005-0000-0000-000080210000}"/>
    <cellStyle name="Arial8Italic 2 3 3" xfId="9124" xr:uid="{00000000-0005-0000-0000-000081210000}"/>
    <cellStyle name="Arial8Italic 2 3 3 2" xfId="23045" xr:uid="{00000000-0005-0000-0000-000082210000}"/>
    <cellStyle name="Arial8Italic 2 3 3 2 2" xfId="50728" xr:uid="{00000000-0005-0000-0000-000083210000}"/>
    <cellStyle name="Arial8Italic 2 3 3 3" xfId="36811" xr:uid="{00000000-0005-0000-0000-000084210000}"/>
    <cellStyle name="Arial8Italic 2 3 4" xfId="11259" xr:uid="{00000000-0005-0000-0000-000085210000}"/>
    <cellStyle name="Arial8Italic 2 3 4 2" xfId="25180" xr:uid="{00000000-0005-0000-0000-000086210000}"/>
    <cellStyle name="Arial8Italic 2 3 4 2 2" xfId="52863" xr:uid="{00000000-0005-0000-0000-000087210000}"/>
    <cellStyle name="Arial8Italic 2 3 4 3" xfId="38946" xr:uid="{00000000-0005-0000-0000-000088210000}"/>
    <cellStyle name="Arial8Italic 2 3 5" xfId="14011" xr:uid="{00000000-0005-0000-0000-000089210000}"/>
    <cellStyle name="Arial8Italic 2 3 5 2" xfId="27932" xr:uid="{00000000-0005-0000-0000-00008A210000}"/>
    <cellStyle name="Arial8Italic 2 3 5 2 2" xfId="55615" xr:uid="{00000000-0005-0000-0000-00008B210000}"/>
    <cellStyle name="Arial8Italic 2 3 5 3" xfId="41698" xr:uid="{00000000-0005-0000-0000-00008C210000}"/>
    <cellStyle name="Arial8Italic 2 3 6" xfId="16977" xr:uid="{00000000-0005-0000-0000-00008D210000}"/>
    <cellStyle name="Arial8Italic 2 3 6 2" xfId="44660" xr:uid="{00000000-0005-0000-0000-00008E210000}"/>
    <cellStyle name="Arial8Italic 2 4" xfId="2398" xr:uid="{00000000-0005-0000-0000-00008F210000}"/>
    <cellStyle name="Arial8Italic 2 4 2" xfId="5855" xr:uid="{00000000-0005-0000-0000-000090210000}"/>
    <cellStyle name="Arial8Italic 2 4 2 2" xfId="19805" xr:uid="{00000000-0005-0000-0000-000091210000}"/>
    <cellStyle name="Arial8Italic 2 4 2 2 2" xfId="47488" xr:uid="{00000000-0005-0000-0000-000092210000}"/>
    <cellStyle name="Arial8Italic 2 4 2 3" xfId="33571" xr:uid="{00000000-0005-0000-0000-000093210000}"/>
    <cellStyle name="Arial8Italic 2 4 3" xfId="5499" xr:uid="{00000000-0005-0000-0000-000094210000}"/>
    <cellStyle name="Arial8Italic 2 4 3 2" xfId="19452" xr:uid="{00000000-0005-0000-0000-000095210000}"/>
    <cellStyle name="Arial8Italic 2 4 3 2 2" xfId="47135" xr:uid="{00000000-0005-0000-0000-000096210000}"/>
    <cellStyle name="Arial8Italic 2 4 3 3" xfId="33218" xr:uid="{00000000-0005-0000-0000-000097210000}"/>
    <cellStyle name="Arial8Italic 2 4 4" xfId="13503" xr:uid="{00000000-0005-0000-0000-000098210000}"/>
    <cellStyle name="Arial8Italic 2 4 4 2" xfId="27424" xr:uid="{00000000-0005-0000-0000-000099210000}"/>
    <cellStyle name="Arial8Italic 2 4 4 2 2" xfId="55107" xr:uid="{00000000-0005-0000-0000-00009A210000}"/>
    <cellStyle name="Arial8Italic 2 4 4 3" xfId="41190" xr:uid="{00000000-0005-0000-0000-00009B210000}"/>
    <cellStyle name="Arial8Italic 2 4 5" xfId="16465" xr:uid="{00000000-0005-0000-0000-00009C210000}"/>
    <cellStyle name="Arial8Italic 2 4 5 2" xfId="44148" xr:uid="{00000000-0005-0000-0000-00009D210000}"/>
    <cellStyle name="Arial8Italic 2 4 6" xfId="30351" xr:uid="{00000000-0005-0000-0000-00009E210000}"/>
    <cellStyle name="Arial8Italic 2 5" xfId="4793" xr:uid="{00000000-0005-0000-0000-00009F210000}"/>
    <cellStyle name="Arial8Italic 2 5 2" xfId="8199" xr:uid="{00000000-0005-0000-0000-0000A0210000}"/>
    <cellStyle name="Arial8Italic 2 5 2 2" xfId="22122" xr:uid="{00000000-0005-0000-0000-0000A1210000}"/>
    <cellStyle name="Arial8Italic 2 5 2 2 2" xfId="49805" xr:uid="{00000000-0005-0000-0000-0000A2210000}"/>
    <cellStyle name="Arial8Italic 2 5 2 3" xfId="35888" xr:uid="{00000000-0005-0000-0000-0000A3210000}"/>
    <cellStyle name="Arial8Italic 2 5 3" xfId="13054" xr:uid="{00000000-0005-0000-0000-0000A4210000}"/>
    <cellStyle name="Arial8Italic 2 5 3 2" xfId="26975" xr:uid="{00000000-0005-0000-0000-0000A5210000}"/>
    <cellStyle name="Arial8Italic 2 5 3 2 2" xfId="54658" xr:uid="{00000000-0005-0000-0000-0000A6210000}"/>
    <cellStyle name="Arial8Italic 2 5 3 3" xfId="40741" xr:uid="{00000000-0005-0000-0000-0000A7210000}"/>
    <cellStyle name="Arial8Italic 2 5 4" xfId="15804" xr:uid="{00000000-0005-0000-0000-0000A8210000}"/>
    <cellStyle name="Arial8Italic 2 5 4 2" xfId="29725" xr:uid="{00000000-0005-0000-0000-0000A9210000}"/>
    <cellStyle name="Arial8Italic 2 5 4 2 2" xfId="57408" xr:uid="{00000000-0005-0000-0000-0000AA210000}"/>
    <cellStyle name="Arial8Italic 2 5 4 3" xfId="43491" xr:uid="{00000000-0005-0000-0000-0000AB210000}"/>
    <cellStyle name="Arial8Italic 2 5 5" xfId="18772" xr:uid="{00000000-0005-0000-0000-0000AC210000}"/>
    <cellStyle name="Arial8Italic 2 5 5 2" xfId="46455" xr:uid="{00000000-0005-0000-0000-0000AD210000}"/>
    <cellStyle name="Arial8Italic 2 5 6" xfId="32538" xr:uid="{00000000-0005-0000-0000-0000AE210000}"/>
    <cellStyle name="Arial8Italic 2 6" xfId="4725" xr:uid="{00000000-0005-0000-0000-0000AF210000}"/>
    <cellStyle name="Arial8Italic 2 6 2" xfId="8131" xr:uid="{00000000-0005-0000-0000-0000B0210000}"/>
    <cellStyle name="Arial8Italic 2 6 2 2" xfId="22055" xr:uid="{00000000-0005-0000-0000-0000B1210000}"/>
    <cellStyle name="Arial8Italic 2 6 2 2 2" xfId="49738" xr:uid="{00000000-0005-0000-0000-0000B2210000}"/>
    <cellStyle name="Arial8Italic 2 6 2 3" xfId="35821" xr:uid="{00000000-0005-0000-0000-0000B3210000}"/>
    <cellStyle name="Arial8Italic 2 6 3" xfId="12987" xr:uid="{00000000-0005-0000-0000-0000B4210000}"/>
    <cellStyle name="Arial8Italic 2 6 3 2" xfId="26908" xr:uid="{00000000-0005-0000-0000-0000B5210000}"/>
    <cellStyle name="Arial8Italic 2 6 3 2 2" xfId="54591" xr:uid="{00000000-0005-0000-0000-0000B6210000}"/>
    <cellStyle name="Arial8Italic 2 6 3 3" xfId="40674" xr:uid="{00000000-0005-0000-0000-0000B7210000}"/>
    <cellStyle name="Arial8Italic 2 6 4" xfId="15737" xr:uid="{00000000-0005-0000-0000-0000B8210000}"/>
    <cellStyle name="Arial8Italic 2 6 4 2" xfId="29658" xr:uid="{00000000-0005-0000-0000-0000B9210000}"/>
    <cellStyle name="Arial8Italic 2 6 4 2 2" xfId="57341" xr:uid="{00000000-0005-0000-0000-0000BA210000}"/>
    <cellStyle name="Arial8Italic 2 6 4 3" xfId="43424" xr:uid="{00000000-0005-0000-0000-0000BB210000}"/>
    <cellStyle name="Arial8Italic 2 6 5" xfId="18705" xr:uid="{00000000-0005-0000-0000-0000BC210000}"/>
    <cellStyle name="Arial8Italic 2 6 5 2" xfId="46388" xr:uid="{00000000-0005-0000-0000-0000BD210000}"/>
    <cellStyle name="Arial8Italic 2 6 6" xfId="32471" xr:uid="{00000000-0005-0000-0000-0000BE210000}"/>
    <cellStyle name="Arial8Italic 2 7" xfId="5318" xr:uid="{00000000-0005-0000-0000-0000BF210000}"/>
    <cellStyle name="Arial8Italic 2 7 2" xfId="19282" xr:uid="{00000000-0005-0000-0000-0000C0210000}"/>
    <cellStyle name="Arial8Italic 2 7 2 2" xfId="46965" xr:uid="{00000000-0005-0000-0000-0000C1210000}"/>
    <cellStyle name="Arial8Italic 2 7 3" xfId="33048" xr:uid="{00000000-0005-0000-0000-0000C2210000}"/>
    <cellStyle name="Arial8Italic 3" xfId="2654" xr:uid="{00000000-0005-0000-0000-0000C3210000}"/>
    <cellStyle name="Arial8Italic 3 2" xfId="6105" xr:uid="{00000000-0005-0000-0000-0000C4210000}"/>
    <cellStyle name="Arial8Italic 3 2 2" xfId="20052" xr:uid="{00000000-0005-0000-0000-0000C5210000}"/>
    <cellStyle name="Arial8Italic 3 2 2 2" xfId="47735" xr:uid="{00000000-0005-0000-0000-0000C6210000}"/>
    <cellStyle name="Arial8Italic 3 2 3" xfId="33818" xr:uid="{00000000-0005-0000-0000-0000C7210000}"/>
    <cellStyle name="Arial8Italic 3 3" xfId="8864" xr:uid="{00000000-0005-0000-0000-0000C8210000}"/>
    <cellStyle name="Arial8Italic 3 3 2" xfId="22785" xr:uid="{00000000-0005-0000-0000-0000C9210000}"/>
    <cellStyle name="Arial8Italic 3 3 2 2" xfId="50468" xr:uid="{00000000-0005-0000-0000-0000CA210000}"/>
    <cellStyle name="Arial8Italic 3 3 3" xfId="36551" xr:uid="{00000000-0005-0000-0000-0000CB210000}"/>
    <cellStyle name="Arial8Italic 3 4" xfId="10992" xr:uid="{00000000-0005-0000-0000-0000CC210000}"/>
    <cellStyle name="Arial8Italic 3 4 2" xfId="24913" xr:uid="{00000000-0005-0000-0000-0000CD210000}"/>
    <cellStyle name="Arial8Italic 3 4 2 2" xfId="52596" xr:uid="{00000000-0005-0000-0000-0000CE210000}"/>
    <cellStyle name="Arial8Italic 3 4 3" xfId="38679" xr:uid="{00000000-0005-0000-0000-0000CF210000}"/>
    <cellStyle name="Arial8Italic 3 5" xfId="13746" xr:uid="{00000000-0005-0000-0000-0000D0210000}"/>
    <cellStyle name="Arial8Italic 3 5 2" xfId="27667" xr:uid="{00000000-0005-0000-0000-0000D1210000}"/>
    <cellStyle name="Arial8Italic 3 5 2 2" xfId="55350" xr:uid="{00000000-0005-0000-0000-0000D2210000}"/>
    <cellStyle name="Arial8Italic 3 5 3" xfId="41433" xr:uid="{00000000-0005-0000-0000-0000D3210000}"/>
    <cellStyle name="Arial8Italic 3 6" xfId="16710" xr:uid="{00000000-0005-0000-0000-0000D4210000}"/>
    <cellStyle name="Arial8Italic 3 6 2" xfId="44393" xr:uid="{00000000-0005-0000-0000-0000D5210000}"/>
    <cellStyle name="Arial8Italic 4" xfId="3232" xr:uid="{00000000-0005-0000-0000-0000D6210000}"/>
    <cellStyle name="Arial8Italic 4 2" xfId="6674" xr:uid="{00000000-0005-0000-0000-0000D7210000}"/>
    <cellStyle name="Arial8Italic 4 2 2" xfId="20616" xr:uid="{00000000-0005-0000-0000-0000D8210000}"/>
    <cellStyle name="Arial8Italic 4 2 2 2" xfId="48299" xr:uid="{00000000-0005-0000-0000-0000D9210000}"/>
    <cellStyle name="Arial8Italic 4 2 3" xfId="34382" xr:uid="{00000000-0005-0000-0000-0000DA210000}"/>
    <cellStyle name="Arial8Italic 4 3" xfId="9416" xr:uid="{00000000-0005-0000-0000-0000DB210000}"/>
    <cellStyle name="Arial8Italic 4 3 2" xfId="23337" xr:uid="{00000000-0005-0000-0000-0000DC210000}"/>
    <cellStyle name="Arial8Italic 4 3 2 2" xfId="51020" xr:uid="{00000000-0005-0000-0000-0000DD210000}"/>
    <cellStyle name="Arial8Italic 4 3 3" xfId="37103" xr:uid="{00000000-0005-0000-0000-0000DE210000}"/>
    <cellStyle name="Arial8Italic 4 4" xfId="11554" xr:uid="{00000000-0005-0000-0000-0000DF210000}"/>
    <cellStyle name="Arial8Italic 4 4 2" xfId="25475" xr:uid="{00000000-0005-0000-0000-0000E0210000}"/>
    <cellStyle name="Arial8Italic 4 4 2 2" xfId="53158" xr:uid="{00000000-0005-0000-0000-0000E1210000}"/>
    <cellStyle name="Arial8Italic 4 4 3" xfId="39241" xr:uid="{00000000-0005-0000-0000-0000E2210000}"/>
    <cellStyle name="Arial8Italic 4 5" xfId="14304" xr:uid="{00000000-0005-0000-0000-0000E3210000}"/>
    <cellStyle name="Arial8Italic 4 5 2" xfId="28225" xr:uid="{00000000-0005-0000-0000-0000E4210000}"/>
    <cellStyle name="Arial8Italic 4 5 2 2" xfId="55908" xr:uid="{00000000-0005-0000-0000-0000E5210000}"/>
    <cellStyle name="Arial8Italic 4 5 3" xfId="41991" xr:uid="{00000000-0005-0000-0000-0000E6210000}"/>
    <cellStyle name="Arial8Italic 4 6" xfId="17272" xr:uid="{00000000-0005-0000-0000-0000E7210000}"/>
    <cellStyle name="Arial8Italic 4 6 2" xfId="44955" xr:uid="{00000000-0005-0000-0000-0000E8210000}"/>
    <cellStyle name="Arial8Italic 5" xfId="2851" xr:uid="{00000000-0005-0000-0000-0000E9210000}"/>
    <cellStyle name="Arial8Italic 5 2" xfId="6298" xr:uid="{00000000-0005-0000-0000-0000EA210000}"/>
    <cellStyle name="Arial8Italic 5 2 2" xfId="20245" xr:uid="{00000000-0005-0000-0000-0000EB210000}"/>
    <cellStyle name="Arial8Italic 5 2 2 2" xfId="47928" xr:uid="{00000000-0005-0000-0000-0000EC210000}"/>
    <cellStyle name="Arial8Italic 5 2 3" xfId="34011" xr:uid="{00000000-0005-0000-0000-0000ED210000}"/>
    <cellStyle name="Arial8Italic 5 3" xfId="11185" xr:uid="{00000000-0005-0000-0000-0000EE210000}"/>
    <cellStyle name="Arial8Italic 5 3 2" xfId="25106" xr:uid="{00000000-0005-0000-0000-0000EF210000}"/>
    <cellStyle name="Arial8Italic 5 3 2 2" xfId="52789" xr:uid="{00000000-0005-0000-0000-0000F0210000}"/>
    <cellStyle name="Arial8Italic 5 3 3" xfId="38872" xr:uid="{00000000-0005-0000-0000-0000F1210000}"/>
    <cellStyle name="Arial8Italic 5 4" xfId="13937" xr:uid="{00000000-0005-0000-0000-0000F2210000}"/>
    <cellStyle name="Arial8Italic 5 4 2" xfId="27858" xr:uid="{00000000-0005-0000-0000-0000F3210000}"/>
    <cellStyle name="Arial8Italic 5 4 2 2" xfId="55541" xr:uid="{00000000-0005-0000-0000-0000F4210000}"/>
    <cellStyle name="Arial8Italic 5 4 3" xfId="41624" xr:uid="{00000000-0005-0000-0000-0000F5210000}"/>
    <cellStyle name="Arial8Italic 5 5" xfId="16903" xr:uid="{00000000-0005-0000-0000-0000F6210000}"/>
    <cellStyle name="Arial8Italic 5 5 2" xfId="44586" xr:uid="{00000000-0005-0000-0000-0000F7210000}"/>
    <cellStyle name="Arial8Italic 5 6" xfId="30731" xr:uid="{00000000-0005-0000-0000-0000F8210000}"/>
    <cellStyle name="Arial8Italic 6" xfId="4512" xr:uid="{00000000-0005-0000-0000-0000F9210000}"/>
    <cellStyle name="Arial8Italic 6 2" xfId="7929" xr:uid="{00000000-0005-0000-0000-0000FA210000}"/>
    <cellStyle name="Arial8Italic 6 2 2" xfId="21853" xr:uid="{00000000-0005-0000-0000-0000FB210000}"/>
    <cellStyle name="Arial8Italic 6 2 2 2" xfId="49536" xr:uid="{00000000-0005-0000-0000-0000FC210000}"/>
    <cellStyle name="Arial8Italic 6 2 3" xfId="35619" xr:uid="{00000000-0005-0000-0000-0000FD210000}"/>
    <cellStyle name="Arial8Italic 6 3" xfId="12776" xr:uid="{00000000-0005-0000-0000-0000FE210000}"/>
    <cellStyle name="Arial8Italic 6 3 2" xfId="26697" xr:uid="{00000000-0005-0000-0000-0000FF210000}"/>
    <cellStyle name="Arial8Italic 6 3 2 2" xfId="54380" xr:uid="{00000000-0005-0000-0000-000000220000}"/>
    <cellStyle name="Arial8Italic 6 3 3" xfId="40463" xr:uid="{00000000-0005-0000-0000-000001220000}"/>
    <cellStyle name="Arial8Italic 6 4" xfId="15526" xr:uid="{00000000-0005-0000-0000-000002220000}"/>
    <cellStyle name="Arial8Italic 6 4 2" xfId="29447" xr:uid="{00000000-0005-0000-0000-000003220000}"/>
    <cellStyle name="Arial8Italic 6 4 2 2" xfId="57130" xr:uid="{00000000-0005-0000-0000-000004220000}"/>
    <cellStyle name="Arial8Italic 6 4 3" xfId="43213" xr:uid="{00000000-0005-0000-0000-000005220000}"/>
    <cellStyle name="Arial8Italic 6 5" xfId="18494" xr:uid="{00000000-0005-0000-0000-000006220000}"/>
    <cellStyle name="Arial8Italic 6 5 2" xfId="46177" xr:uid="{00000000-0005-0000-0000-000007220000}"/>
    <cellStyle name="Arial8Italic 6 6" xfId="32260" xr:uid="{00000000-0005-0000-0000-000008220000}"/>
    <cellStyle name="Arial8Italic 7" xfId="4478" xr:uid="{00000000-0005-0000-0000-000009220000}"/>
    <cellStyle name="Arial8Italic 7 2" xfId="7899" xr:uid="{00000000-0005-0000-0000-00000A220000}"/>
    <cellStyle name="Arial8Italic 7 2 2" xfId="21823" xr:uid="{00000000-0005-0000-0000-00000B220000}"/>
    <cellStyle name="Arial8Italic 7 2 2 2" xfId="49506" xr:uid="{00000000-0005-0000-0000-00000C220000}"/>
    <cellStyle name="Arial8Italic 7 2 3" xfId="35589" xr:uid="{00000000-0005-0000-0000-00000D220000}"/>
    <cellStyle name="Arial8Italic 7 3" xfId="12745" xr:uid="{00000000-0005-0000-0000-00000E220000}"/>
    <cellStyle name="Arial8Italic 7 3 2" xfId="26666" xr:uid="{00000000-0005-0000-0000-00000F220000}"/>
    <cellStyle name="Arial8Italic 7 3 2 2" xfId="54349" xr:uid="{00000000-0005-0000-0000-000010220000}"/>
    <cellStyle name="Arial8Italic 7 3 3" xfId="40432" xr:uid="{00000000-0005-0000-0000-000011220000}"/>
    <cellStyle name="Arial8Italic 7 4" xfId="15495" xr:uid="{00000000-0005-0000-0000-000012220000}"/>
    <cellStyle name="Arial8Italic 7 4 2" xfId="29416" xr:uid="{00000000-0005-0000-0000-000013220000}"/>
    <cellStyle name="Arial8Italic 7 4 2 2" xfId="57099" xr:uid="{00000000-0005-0000-0000-000014220000}"/>
    <cellStyle name="Arial8Italic 7 4 3" xfId="43182" xr:uid="{00000000-0005-0000-0000-000015220000}"/>
    <cellStyle name="Arial8Italic 7 5" xfId="18463" xr:uid="{00000000-0005-0000-0000-000016220000}"/>
    <cellStyle name="Arial8Italic 7 5 2" xfId="46146" xr:uid="{00000000-0005-0000-0000-000017220000}"/>
    <cellStyle name="Arial8Italic 7 6" xfId="32229" xr:uid="{00000000-0005-0000-0000-000018220000}"/>
    <cellStyle name="Arial8Italic 8" xfId="4451" xr:uid="{00000000-0005-0000-0000-000019220000}"/>
    <cellStyle name="Arial8Italic 8 2" xfId="7872" xr:uid="{00000000-0005-0000-0000-00001A220000}"/>
    <cellStyle name="Arial8Italic 8 2 2" xfId="21796" xr:uid="{00000000-0005-0000-0000-00001B220000}"/>
    <cellStyle name="Arial8Italic 8 2 2 2" xfId="49479" xr:uid="{00000000-0005-0000-0000-00001C220000}"/>
    <cellStyle name="Arial8Italic 8 2 3" xfId="35562" xr:uid="{00000000-0005-0000-0000-00001D220000}"/>
    <cellStyle name="Arial8Italic 8 3" xfId="12718" xr:uid="{00000000-0005-0000-0000-00001E220000}"/>
    <cellStyle name="Arial8Italic 8 3 2" xfId="26639" xr:uid="{00000000-0005-0000-0000-00001F220000}"/>
    <cellStyle name="Arial8Italic 8 3 2 2" xfId="54322" xr:uid="{00000000-0005-0000-0000-000020220000}"/>
    <cellStyle name="Arial8Italic 8 3 3" xfId="40405" xr:uid="{00000000-0005-0000-0000-000021220000}"/>
    <cellStyle name="Arial8Italic 8 4" xfId="15468" xr:uid="{00000000-0005-0000-0000-000022220000}"/>
    <cellStyle name="Arial8Italic 8 4 2" xfId="29389" xr:uid="{00000000-0005-0000-0000-000023220000}"/>
    <cellStyle name="Arial8Italic 8 4 2 2" xfId="57072" xr:uid="{00000000-0005-0000-0000-000024220000}"/>
    <cellStyle name="Arial8Italic 8 4 3" xfId="43155" xr:uid="{00000000-0005-0000-0000-000025220000}"/>
    <cellStyle name="Arial8Italic 8 5" xfId="18436" xr:uid="{00000000-0005-0000-0000-000026220000}"/>
    <cellStyle name="Arial8Italic 8 5 2" xfId="46119" xr:uid="{00000000-0005-0000-0000-000027220000}"/>
    <cellStyle name="Arial8Italic 8 6" xfId="32202" xr:uid="{00000000-0005-0000-0000-000028220000}"/>
    <cellStyle name="Arial8Italic 9" xfId="5236" xr:uid="{00000000-0005-0000-0000-000029220000}"/>
    <cellStyle name="Arial8Italic 9 2" xfId="19206" xr:uid="{00000000-0005-0000-0000-00002A220000}"/>
    <cellStyle name="Arial8Italic 9 2 2" xfId="46889" xr:uid="{00000000-0005-0000-0000-00002B220000}"/>
    <cellStyle name="Arial8Italic 9 3" xfId="32972" xr:uid="{00000000-0005-0000-0000-00002C220000}"/>
    <cellStyle name="ArialNormal" xfId="1416" xr:uid="{00000000-0005-0000-0000-00002D220000}"/>
    <cellStyle name="ArialNormal 2" xfId="2089" xr:uid="{00000000-0005-0000-0000-00002E220000}"/>
    <cellStyle name="ArialNormal 2 2" xfId="2394" xr:uid="{00000000-0005-0000-0000-00002F220000}"/>
    <cellStyle name="ArialNormal 2 2 2" xfId="5851" xr:uid="{00000000-0005-0000-0000-000030220000}"/>
    <cellStyle name="ArialNormal 2 2 2 2" xfId="19801" xr:uid="{00000000-0005-0000-0000-000031220000}"/>
    <cellStyle name="ArialNormal 2 2 2 2 2" xfId="47484" xr:uid="{00000000-0005-0000-0000-000032220000}"/>
    <cellStyle name="ArialNormal 2 2 2 3" xfId="33567" xr:uid="{00000000-0005-0000-0000-000033220000}"/>
    <cellStyle name="ArialNormal 2 2 3" xfId="8620" xr:uid="{00000000-0005-0000-0000-000034220000}"/>
    <cellStyle name="ArialNormal 2 2 3 2" xfId="22541" xr:uid="{00000000-0005-0000-0000-000035220000}"/>
    <cellStyle name="ArialNormal 2 2 3 2 2" xfId="50224" xr:uid="{00000000-0005-0000-0000-000036220000}"/>
    <cellStyle name="ArialNormal 2 2 3 3" xfId="36307" xr:uid="{00000000-0005-0000-0000-000037220000}"/>
    <cellStyle name="ArialNormal 2 2 4" xfId="5659" xr:uid="{00000000-0005-0000-0000-000038220000}"/>
    <cellStyle name="ArialNormal 2 2 4 2" xfId="19611" xr:uid="{00000000-0005-0000-0000-000039220000}"/>
    <cellStyle name="ArialNormal 2 2 4 2 2" xfId="47294" xr:uid="{00000000-0005-0000-0000-00003A220000}"/>
    <cellStyle name="ArialNormal 2 2 4 3" xfId="33377" xr:uid="{00000000-0005-0000-0000-00003B220000}"/>
    <cellStyle name="ArialNormal 2 2 5" xfId="13499" xr:uid="{00000000-0005-0000-0000-00003C220000}"/>
    <cellStyle name="ArialNormal 2 2 5 2" xfId="27420" xr:uid="{00000000-0005-0000-0000-00003D220000}"/>
    <cellStyle name="ArialNormal 2 2 5 2 2" xfId="55103" xr:uid="{00000000-0005-0000-0000-00003E220000}"/>
    <cellStyle name="ArialNormal 2 2 5 3" xfId="41186" xr:uid="{00000000-0005-0000-0000-00003F220000}"/>
    <cellStyle name="ArialNormal 2 2 6" xfId="16461" xr:uid="{00000000-0005-0000-0000-000040220000}"/>
    <cellStyle name="ArialNormal 2 2 6 2" xfId="44144" xr:uid="{00000000-0005-0000-0000-000041220000}"/>
    <cellStyle name="ArialNormal 2 3" xfId="2928" xr:uid="{00000000-0005-0000-0000-000042220000}"/>
    <cellStyle name="ArialNormal 2 3 2" xfId="6374" xr:uid="{00000000-0005-0000-0000-000043220000}"/>
    <cellStyle name="ArialNormal 2 3 2 2" xfId="20320" xr:uid="{00000000-0005-0000-0000-000044220000}"/>
    <cellStyle name="ArialNormal 2 3 2 2 2" xfId="48003" xr:uid="{00000000-0005-0000-0000-000045220000}"/>
    <cellStyle name="ArialNormal 2 3 2 3" xfId="34086" xr:uid="{00000000-0005-0000-0000-000046220000}"/>
    <cellStyle name="ArialNormal 2 3 3" xfId="9125" xr:uid="{00000000-0005-0000-0000-000047220000}"/>
    <cellStyle name="ArialNormal 2 3 3 2" xfId="23046" xr:uid="{00000000-0005-0000-0000-000048220000}"/>
    <cellStyle name="ArialNormal 2 3 3 2 2" xfId="50729" xr:uid="{00000000-0005-0000-0000-000049220000}"/>
    <cellStyle name="ArialNormal 2 3 3 3" xfId="36812" xr:uid="{00000000-0005-0000-0000-00004A220000}"/>
    <cellStyle name="ArialNormal 2 3 4" xfId="11260" xr:uid="{00000000-0005-0000-0000-00004B220000}"/>
    <cellStyle name="ArialNormal 2 3 4 2" xfId="25181" xr:uid="{00000000-0005-0000-0000-00004C220000}"/>
    <cellStyle name="ArialNormal 2 3 4 2 2" xfId="52864" xr:uid="{00000000-0005-0000-0000-00004D220000}"/>
    <cellStyle name="ArialNormal 2 3 4 3" xfId="38947" xr:uid="{00000000-0005-0000-0000-00004E220000}"/>
    <cellStyle name="ArialNormal 2 3 5" xfId="14012" xr:uid="{00000000-0005-0000-0000-00004F220000}"/>
    <cellStyle name="ArialNormal 2 3 5 2" xfId="27933" xr:uid="{00000000-0005-0000-0000-000050220000}"/>
    <cellStyle name="ArialNormal 2 3 5 2 2" xfId="55616" xr:uid="{00000000-0005-0000-0000-000051220000}"/>
    <cellStyle name="ArialNormal 2 3 5 3" xfId="41699" xr:uid="{00000000-0005-0000-0000-000052220000}"/>
    <cellStyle name="ArialNormal 2 3 6" xfId="16978" xr:uid="{00000000-0005-0000-0000-000053220000}"/>
    <cellStyle name="ArialNormal 2 3 6 2" xfId="44661" xr:uid="{00000000-0005-0000-0000-000054220000}"/>
    <cellStyle name="ArialNormal 2 4" xfId="3309" xr:uid="{00000000-0005-0000-0000-000055220000}"/>
    <cellStyle name="ArialNormal 2 4 2" xfId="6750" xr:uid="{00000000-0005-0000-0000-000056220000}"/>
    <cellStyle name="ArialNormal 2 4 2 2" xfId="20691" xr:uid="{00000000-0005-0000-0000-000057220000}"/>
    <cellStyle name="ArialNormal 2 4 2 2 2" xfId="48374" xr:uid="{00000000-0005-0000-0000-000058220000}"/>
    <cellStyle name="ArialNormal 2 4 2 3" xfId="34457" xr:uid="{00000000-0005-0000-0000-000059220000}"/>
    <cellStyle name="ArialNormal 2 4 3" xfId="11629" xr:uid="{00000000-0005-0000-0000-00005A220000}"/>
    <cellStyle name="ArialNormal 2 4 3 2" xfId="25550" xr:uid="{00000000-0005-0000-0000-00005B220000}"/>
    <cellStyle name="ArialNormal 2 4 3 2 2" xfId="53233" xr:uid="{00000000-0005-0000-0000-00005C220000}"/>
    <cellStyle name="ArialNormal 2 4 3 3" xfId="39316" xr:uid="{00000000-0005-0000-0000-00005D220000}"/>
    <cellStyle name="ArialNormal 2 4 4" xfId="14379" xr:uid="{00000000-0005-0000-0000-00005E220000}"/>
    <cellStyle name="ArialNormal 2 4 4 2" xfId="28300" xr:uid="{00000000-0005-0000-0000-00005F220000}"/>
    <cellStyle name="ArialNormal 2 4 4 2 2" xfId="55983" xr:uid="{00000000-0005-0000-0000-000060220000}"/>
    <cellStyle name="ArialNormal 2 4 4 3" xfId="42066" xr:uid="{00000000-0005-0000-0000-000061220000}"/>
    <cellStyle name="ArialNormal 2 4 5" xfId="17347" xr:uid="{00000000-0005-0000-0000-000062220000}"/>
    <cellStyle name="ArialNormal 2 4 5 2" xfId="45030" xr:uid="{00000000-0005-0000-0000-000063220000}"/>
    <cellStyle name="ArialNormal 2 4 6" xfId="31132" xr:uid="{00000000-0005-0000-0000-000064220000}"/>
    <cellStyle name="ArialNormal 2 5" xfId="4794" xr:uid="{00000000-0005-0000-0000-000065220000}"/>
    <cellStyle name="ArialNormal 2 5 2" xfId="8200" xr:uid="{00000000-0005-0000-0000-000066220000}"/>
    <cellStyle name="ArialNormal 2 5 2 2" xfId="22123" xr:uid="{00000000-0005-0000-0000-000067220000}"/>
    <cellStyle name="ArialNormal 2 5 2 2 2" xfId="49806" xr:uid="{00000000-0005-0000-0000-000068220000}"/>
    <cellStyle name="ArialNormal 2 5 2 3" xfId="35889" xr:uid="{00000000-0005-0000-0000-000069220000}"/>
    <cellStyle name="ArialNormal 2 5 3" xfId="13055" xr:uid="{00000000-0005-0000-0000-00006A220000}"/>
    <cellStyle name="ArialNormal 2 5 3 2" xfId="26976" xr:uid="{00000000-0005-0000-0000-00006B220000}"/>
    <cellStyle name="ArialNormal 2 5 3 2 2" xfId="54659" xr:uid="{00000000-0005-0000-0000-00006C220000}"/>
    <cellStyle name="ArialNormal 2 5 3 3" xfId="40742" xr:uid="{00000000-0005-0000-0000-00006D220000}"/>
    <cellStyle name="ArialNormal 2 5 4" xfId="15805" xr:uid="{00000000-0005-0000-0000-00006E220000}"/>
    <cellStyle name="ArialNormal 2 5 4 2" xfId="29726" xr:uid="{00000000-0005-0000-0000-00006F220000}"/>
    <cellStyle name="ArialNormal 2 5 4 2 2" xfId="57409" xr:uid="{00000000-0005-0000-0000-000070220000}"/>
    <cellStyle name="ArialNormal 2 5 4 3" xfId="43492" xr:uid="{00000000-0005-0000-0000-000071220000}"/>
    <cellStyle name="ArialNormal 2 5 5" xfId="18773" xr:uid="{00000000-0005-0000-0000-000072220000}"/>
    <cellStyle name="ArialNormal 2 5 5 2" xfId="46456" xr:uid="{00000000-0005-0000-0000-000073220000}"/>
    <cellStyle name="ArialNormal 2 5 6" xfId="32539" xr:uid="{00000000-0005-0000-0000-000074220000}"/>
    <cellStyle name="ArialNormal 2 6" xfId="4726" xr:uid="{00000000-0005-0000-0000-000075220000}"/>
    <cellStyle name="ArialNormal 2 6 2" xfId="8132" xr:uid="{00000000-0005-0000-0000-000076220000}"/>
    <cellStyle name="ArialNormal 2 6 2 2" xfId="22056" xr:uid="{00000000-0005-0000-0000-000077220000}"/>
    <cellStyle name="ArialNormal 2 6 2 2 2" xfId="49739" xr:uid="{00000000-0005-0000-0000-000078220000}"/>
    <cellStyle name="ArialNormal 2 6 2 3" xfId="35822" xr:uid="{00000000-0005-0000-0000-000079220000}"/>
    <cellStyle name="ArialNormal 2 6 3" xfId="12988" xr:uid="{00000000-0005-0000-0000-00007A220000}"/>
    <cellStyle name="ArialNormal 2 6 3 2" xfId="26909" xr:uid="{00000000-0005-0000-0000-00007B220000}"/>
    <cellStyle name="ArialNormal 2 6 3 2 2" xfId="54592" xr:uid="{00000000-0005-0000-0000-00007C220000}"/>
    <cellStyle name="ArialNormal 2 6 3 3" xfId="40675" xr:uid="{00000000-0005-0000-0000-00007D220000}"/>
    <cellStyle name="ArialNormal 2 6 4" xfId="15738" xr:uid="{00000000-0005-0000-0000-00007E220000}"/>
    <cellStyle name="ArialNormal 2 6 4 2" xfId="29659" xr:uid="{00000000-0005-0000-0000-00007F220000}"/>
    <cellStyle name="ArialNormal 2 6 4 2 2" xfId="57342" xr:uid="{00000000-0005-0000-0000-000080220000}"/>
    <cellStyle name="ArialNormal 2 6 4 3" xfId="43425" xr:uid="{00000000-0005-0000-0000-000081220000}"/>
    <cellStyle name="ArialNormal 2 6 5" xfId="18706" xr:uid="{00000000-0005-0000-0000-000082220000}"/>
    <cellStyle name="ArialNormal 2 6 5 2" xfId="46389" xr:uid="{00000000-0005-0000-0000-000083220000}"/>
    <cellStyle name="ArialNormal 2 6 6" xfId="32472" xr:uid="{00000000-0005-0000-0000-000084220000}"/>
    <cellStyle name="ArialNormal 2 7" xfId="5319" xr:uid="{00000000-0005-0000-0000-000085220000}"/>
    <cellStyle name="ArialNormal 2 7 2" xfId="19283" xr:uid="{00000000-0005-0000-0000-000086220000}"/>
    <cellStyle name="ArialNormal 2 7 2 2" xfId="46966" xr:uid="{00000000-0005-0000-0000-000087220000}"/>
    <cellStyle name="ArialNormal 2 7 3" xfId="33049" xr:uid="{00000000-0005-0000-0000-000088220000}"/>
    <cellStyle name="ArialNormal 3" xfId="2653" xr:uid="{00000000-0005-0000-0000-000089220000}"/>
    <cellStyle name="ArialNormal 3 2" xfId="6104" xr:uid="{00000000-0005-0000-0000-00008A220000}"/>
    <cellStyle name="ArialNormal 3 2 2" xfId="20051" xr:uid="{00000000-0005-0000-0000-00008B220000}"/>
    <cellStyle name="ArialNormal 3 2 2 2" xfId="47734" xr:uid="{00000000-0005-0000-0000-00008C220000}"/>
    <cellStyle name="ArialNormal 3 2 3" xfId="33817" xr:uid="{00000000-0005-0000-0000-00008D220000}"/>
    <cellStyle name="ArialNormal 3 3" xfId="8863" xr:uid="{00000000-0005-0000-0000-00008E220000}"/>
    <cellStyle name="ArialNormal 3 3 2" xfId="22784" xr:uid="{00000000-0005-0000-0000-00008F220000}"/>
    <cellStyle name="ArialNormal 3 3 2 2" xfId="50467" xr:uid="{00000000-0005-0000-0000-000090220000}"/>
    <cellStyle name="ArialNormal 3 3 3" xfId="36550" xr:uid="{00000000-0005-0000-0000-000091220000}"/>
    <cellStyle name="ArialNormal 3 4" xfId="10991" xr:uid="{00000000-0005-0000-0000-000092220000}"/>
    <cellStyle name="ArialNormal 3 4 2" xfId="24912" xr:uid="{00000000-0005-0000-0000-000093220000}"/>
    <cellStyle name="ArialNormal 3 4 2 2" xfId="52595" xr:uid="{00000000-0005-0000-0000-000094220000}"/>
    <cellStyle name="ArialNormal 3 4 3" xfId="38678" xr:uid="{00000000-0005-0000-0000-000095220000}"/>
    <cellStyle name="ArialNormal 3 5" xfId="13745" xr:uid="{00000000-0005-0000-0000-000096220000}"/>
    <cellStyle name="ArialNormal 3 5 2" xfId="27666" xr:uid="{00000000-0005-0000-0000-000097220000}"/>
    <cellStyle name="ArialNormal 3 5 2 2" xfId="55349" xr:uid="{00000000-0005-0000-0000-000098220000}"/>
    <cellStyle name="ArialNormal 3 5 3" xfId="41432" xr:uid="{00000000-0005-0000-0000-000099220000}"/>
    <cellStyle name="ArialNormal 3 6" xfId="16709" xr:uid="{00000000-0005-0000-0000-00009A220000}"/>
    <cellStyle name="ArialNormal 3 6 2" xfId="44392" xr:uid="{00000000-0005-0000-0000-00009B220000}"/>
    <cellStyle name="ArialNormal 4" xfId="2707" xr:uid="{00000000-0005-0000-0000-00009C220000}"/>
    <cellStyle name="ArialNormal 4 2" xfId="6155" xr:uid="{00000000-0005-0000-0000-00009D220000}"/>
    <cellStyle name="ArialNormal 4 2 2" xfId="20102" xr:uid="{00000000-0005-0000-0000-00009E220000}"/>
    <cellStyle name="ArialNormal 4 2 2 2" xfId="47785" xr:uid="{00000000-0005-0000-0000-00009F220000}"/>
    <cellStyle name="ArialNormal 4 2 3" xfId="33868" xr:uid="{00000000-0005-0000-0000-0000A0220000}"/>
    <cellStyle name="ArialNormal 4 3" xfId="8912" xr:uid="{00000000-0005-0000-0000-0000A1220000}"/>
    <cellStyle name="ArialNormal 4 3 2" xfId="22833" xr:uid="{00000000-0005-0000-0000-0000A2220000}"/>
    <cellStyle name="ArialNormal 4 3 2 2" xfId="50516" xr:uid="{00000000-0005-0000-0000-0000A3220000}"/>
    <cellStyle name="ArialNormal 4 3 3" xfId="36599" xr:uid="{00000000-0005-0000-0000-0000A4220000}"/>
    <cellStyle name="ArialNormal 4 4" xfId="11042" xr:uid="{00000000-0005-0000-0000-0000A5220000}"/>
    <cellStyle name="ArialNormal 4 4 2" xfId="24963" xr:uid="{00000000-0005-0000-0000-0000A6220000}"/>
    <cellStyle name="ArialNormal 4 4 2 2" xfId="52646" xr:uid="{00000000-0005-0000-0000-0000A7220000}"/>
    <cellStyle name="ArialNormal 4 4 3" xfId="38729" xr:uid="{00000000-0005-0000-0000-0000A8220000}"/>
    <cellStyle name="ArialNormal 4 5" xfId="13795" xr:uid="{00000000-0005-0000-0000-0000A9220000}"/>
    <cellStyle name="ArialNormal 4 5 2" xfId="27716" xr:uid="{00000000-0005-0000-0000-0000AA220000}"/>
    <cellStyle name="ArialNormal 4 5 2 2" xfId="55399" xr:uid="{00000000-0005-0000-0000-0000AB220000}"/>
    <cellStyle name="ArialNormal 4 5 3" xfId="41482" xr:uid="{00000000-0005-0000-0000-0000AC220000}"/>
    <cellStyle name="ArialNormal 4 6" xfId="16760" xr:uid="{00000000-0005-0000-0000-0000AD220000}"/>
    <cellStyle name="ArialNormal 4 6 2" xfId="44443" xr:uid="{00000000-0005-0000-0000-0000AE220000}"/>
    <cellStyle name="ArialNormal 5" xfId="3523" xr:uid="{00000000-0005-0000-0000-0000AF220000}"/>
    <cellStyle name="ArialNormal 5 2" xfId="6961" xr:uid="{00000000-0005-0000-0000-0000B0220000}"/>
    <cellStyle name="ArialNormal 5 2 2" xfId="20901" xr:uid="{00000000-0005-0000-0000-0000B1220000}"/>
    <cellStyle name="ArialNormal 5 2 2 2" xfId="48584" xr:uid="{00000000-0005-0000-0000-0000B2220000}"/>
    <cellStyle name="ArialNormal 5 2 3" xfId="34667" xr:uid="{00000000-0005-0000-0000-0000B3220000}"/>
    <cellStyle name="ArialNormal 5 3" xfId="11839" xr:uid="{00000000-0005-0000-0000-0000B4220000}"/>
    <cellStyle name="ArialNormal 5 3 2" xfId="25760" xr:uid="{00000000-0005-0000-0000-0000B5220000}"/>
    <cellStyle name="ArialNormal 5 3 2 2" xfId="53443" xr:uid="{00000000-0005-0000-0000-0000B6220000}"/>
    <cellStyle name="ArialNormal 5 3 3" xfId="39526" xr:uid="{00000000-0005-0000-0000-0000B7220000}"/>
    <cellStyle name="ArialNormal 5 4" xfId="14589" xr:uid="{00000000-0005-0000-0000-0000B8220000}"/>
    <cellStyle name="ArialNormal 5 4 2" xfId="28510" xr:uid="{00000000-0005-0000-0000-0000B9220000}"/>
    <cellStyle name="ArialNormal 5 4 2 2" xfId="56193" xr:uid="{00000000-0005-0000-0000-0000BA220000}"/>
    <cellStyle name="ArialNormal 5 4 3" xfId="42276" xr:uid="{00000000-0005-0000-0000-0000BB220000}"/>
    <cellStyle name="ArialNormal 5 5" xfId="17557" xr:uid="{00000000-0005-0000-0000-0000BC220000}"/>
    <cellStyle name="ArialNormal 5 5 2" xfId="45240" xr:uid="{00000000-0005-0000-0000-0000BD220000}"/>
    <cellStyle name="ArialNormal 5 6" xfId="31328" xr:uid="{00000000-0005-0000-0000-0000BE220000}"/>
    <cellStyle name="ArialNormal 6" xfId="4513" xr:uid="{00000000-0005-0000-0000-0000BF220000}"/>
    <cellStyle name="ArialNormal 6 2" xfId="7930" xr:uid="{00000000-0005-0000-0000-0000C0220000}"/>
    <cellStyle name="ArialNormal 6 2 2" xfId="21854" xr:uid="{00000000-0005-0000-0000-0000C1220000}"/>
    <cellStyle name="ArialNormal 6 2 2 2" xfId="49537" xr:uid="{00000000-0005-0000-0000-0000C2220000}"/>
    <cellStyle name="ArialNormal 6 2 3" xfId="35620" xr:uid="{00000000-0005-0000-0000-0000C3220000}"/>
    <cellStyle name="ArialNormal 6 3" xfId="12777" xr:uid="{00000000-0005-0000-0000-0000C4220000}"/>
    <cellStyle name="ArialNormal 6 3 2" xfId="26698" xr:uid="{00000000-0005-0000-0000-0000C5220000}"/>
    <cellStyle name="ArialNormal 6 3 2 2" xfId="54381" xr:uid="{00000000-0005-0000-0000-0000C6220000}"/>
    <cellStyle name="ArialNormal 6 3 3" xfId="40464" xr:uid="{00000000-0005-0000-0000-0000C7220000}"/>
    <cellStyle name="ArialNormal 6 4" xfId="15527" xr:uid="{00000000-0005-0000-0000-0000C8220000}"/>
    <cellStyle name="ArialNormal 6 4 2" xfId="29448" xr:uid="{00000000-0005-0000-0000-0000C9220000}"/>
    <cellStyle name="ArialNormal 6 4 2 2" xfId="57131" xr:uid="{00000000-0005-0000-0000-0000CA220000}"/>
    <cellStyle name="ArialNormal 6 4 3" xfId="43214" xr:uid="{00000000-0005-0000-0000-0000CB220000}"/>
    <cellStyle name="ArialNormal 6 5" xfId="18495" xr:uid="{00000000-0005-0000-0000-0000CC220000}"/>
    <cellStyle name="ArialNormal 6 5 2" xfId="46178" xr:uid="{00000000-0005-0000-0000-0000CD220000}"/>
    <cellStyle name="ArialNormal 6 6" xfId="32261" xr:uid="{00000000-0005-0000-0000-0000CE220000}"/>
    <cellStyle name="ArialNormal 7" xfId="4479" xr:uid="{00000000-0005-0000-0000-0000CF220000}"/>
    <cellStyle name="ArialNormal 7 2" xfId="7900" xr:uid="{00000000-0005-0000-0000-0000D0220000}"/>
    <cellStyle name="ArialNormal 7 2 2" xfId="21824" xr:uid="{00000000-0005-0000-0000-0000D1220000}"/>
    <cellStyle name="ArialNormal 7 2 2 2" xfId="49507" xr:uid="{00000000-0005-0000-0000-0000D2220000}"/>
    <cellStyle name="ArialNormal 7 2 3" xfId="35590" xr:uid="{00000000-0005-0000-0000-0000D3220000}"/>
    <cellStyle name="ArialNormal 7 3" xfId="12746" xr:uid="{00000000-0005-0000-0000-0000D4220000}"/>
    <cellStyle name="ArialNormal 7 3 2" xfId="26667" xr:uid="{00000000-0005-0000-0000-0000D5220000}"/>
    <cellStyle name="ArialNormal 7 3 2 2" xfId="54350" xr:uid="{00000000-0005-0000-0000-0000D6220000}"/>
    <cellStyle name="ArialNormal 7 3 3" xfId="40433" xr:uid="{00000000-0005-0000-0000-0000D7220000}"/>
    <cellStyle name="ArialNormal 7 4" xfId="15496" xr:uid="{00000000-0005-0000-0000-0000D8220000}"/>
    <cellStyle name="ArialNormal 7 4 2" xfId="29417" xr:uid="{00000000-0005-0000-0000-0000D9220000}"/>
    <cellStyle name="ArialNormal 7 4 2 2" xfId="57100" xr:uid="{00000000-0005-0000-0000-0000DA220000}"/>
    <cellStyle name="ArialNormal 7 4 3" xfId="43183" xr:uid="{00000000-0005-0000-0000-0000DB220000}"/>
    <cellStyle name="ArialNormal 7 5" xfId="18464" xr:uid="{00000000-0005-0000-0000-0000DC220000}"/>
    <cellStyle name="ArialNormal 7 5 2" xfId="46147" xr:uid="{00000000-0005-0000-0000-0000DD220000}"/>
    <cellStyle name="ArialNormal 7 6" xfId="32230" xr:uid="{00000000-0005-0000-0000-0000DE220000}"/>
    <cellStyle name="ArialNormal 8" xfId="4633" xr:uid="{00000000-0005-0000-0000-0000DF220000}"/>
    <cellStyle name="ArialNormal 8 2" xfId="8042" xr:uid="{00000000-0005-0000-0000-0000E0220000}"/>
    <cellStyle name="ArialNormal 8 2 2" xfId="21966" xr:uid="{00000000-0005-0000-0000-0000E1220000}"/>
    <cellStyle name="ArialNormal 8 2 2 2" xfId="49649" xr:uid="{00000000-0005-0000-0000-0000E2220000}"/>
    <cellStyle name="ArialNormal 8 2 3" xfId="35732" xr:uid="{00000000-0005-0000-0000-0000E3220000}"/>
    <cellStyle name="ArialNormal 8 3" xfId="12897" xr:uid="{00000000-0005-0000-0000-0000E4220000}"/>
    <cellStyle name="ArialNormal 8 3 2" xfId="26818" xr:uid="{00000000-0005-0000-0000-0000E5220000}"/>
    <cellStyle name="ArialNormal 8 3 2 2" xfId="54501" xr:uid="{00000000-0005-0000-0000-0000E6220000}"/>
    <cellStyle name="ArialNormal 8 3 3" xfId="40584" xr:uid="{00000000-0005-0000-0000-0000E7220000}"/>
    <cellStyle name="ArialNormal 8 4" xfId="15647" xr:uid="{00000000-0005-0000-0000-0000E8220000}"/>
    <cellStyle name="ArialNormal 8 4 2" xfId="29568" xr:uid="{00000000-0005-0000-0000-0000E9220000}"/>
    <cellStyle name="ArialNormal 8 4 2 2" xfId="57251" xr:uid="{00000000-0005-0000-0000-0000EA220000}"/>
    <cellStyle name="ArialNormal 8 4 3" xfId="43334" xr:uid="{00000000-0005-0000-0000-0000EB220000}"/>
    <cellStyle name="ArialNormal 8 5" xfId="18615" xr:uid="{00000000-0005-0000-0000-0000EC220000}"/>
    <cellStyle name="ArialNormal 8 5 2" xfId="46298" xr:uid="{00000000-0005-0000-0000-0000ED220000}"/>
    <cellStyle name="ArialNormal 8 6" xfId="32381" xr:uid="{00000000-0005-0000-0000-0000EE220000}"/>
    <cellStyle name="ArialNormal 9" xfId="5237" xr:uid="{00000000-0005-0000-0000-0000EF220000}"/>
    <cellStyle name="ArialNormal 9 2" xfId="19207" xr:uid="{00000000-0005-0000-0000-0000F0220000}"/>
    <cellStyle name="ArialNormal 9 2 2" xfId="46890" xr:uid="{00000000-0005-0000-0000-0000F1220000}"/>
    <cellStyle name="ArialNormal 9 3" xfId="32973" xr:uid="{00000000-0005-0000-0000-0000F2220000}"/>
    <cellStyle name="Ariel 7 pt. plain" xfId="1417" xr:uid="{00000000-0005-0000-0000-0000F3220000}"/>
    <cellStyle name="array" xfId="1418" xr:uid="{00000000-0005-0000-0000-0000F4220000}"/>
    <cellStyle name="As_Reported" xfId="1419" xr:uid="{00000000-0005-0000-0000-0000F5220000}"/>
    <cellStyle name="Assumption" xfId="1420" xr:uid="{00000000-0005-0000-0000-0000F6220000}"/>
    <cellStyle name="Assumption 10" xfId="2708" xr:uid="{00000000-0005-0000-0000-0000F7220000}"/>
    <cellStyle name="Assumption 10 2" xfId="6156" xr:uid="{00000000-0005-0000-0000-0000F8220000}"/>
    <cellStyle name="Assumption 10 2 2" xfId="20103" xr:uid="{00000000-0005-0000-0000-0000F9220000}"/>
    <cellStyle name="Assumption 10 2 2 2" xfId="47786" xr:uid="{00000000-0005-0000-0000-0000FA220000}"/>
    <cellStyle name="Assumption 10 2 3" xfId="33869" xr:uid="{00000000-0005-0000-0000-0000FB220000}"/>
    <cellStyle name="Assumption 10 3" xfId="8913" xr:uid="{00000000-0005-0000-0000-0000FC220000}"/>
    <cellStyle name="Assumption 10 3 2" xfId="22834" xr:uid="{00000000-0005-0000-0000-0000FD220000}"/>
    <cellStyle name="Assumption 10 3 2 2" xfId="50517" xr:uid="{00000000-0005-0000-0000-0000FE220000}"/>
    <cellStyle name="Assumption 10 3 3" xfId="36600" xr:uid="{00000000-0005-0000-0000-0000FF220000}"/>
    <cellStyle name="Assumption 10 4" xfId="11043" xr:uid="{00000000-0005-0000-0000-000000230000}"/>
    <cellStyle name="Assumption 10 4 2" xfId="24964" xr:uid="{00000000-0005-0000-0000-000001230000}"/>
    <cellStyle name="Assumption 10 4 2 2" xfId="52647" xr:uid="{00000000-0005-0000-0000-000002230000}"/>
    <cellStyle name="Assumption 10 4 3" xfId="38730" xr:uid="{00000000-0005-0000-0000-000003230000}"/>
    <cellStyle name="Assumption 10 5" xfId="13796" xr:uid="{00000000-0005-0000-0000-000004230000}"/>
    <cellStyle name="Assumption 10 5 2" xfId="27717" xr:uid="{00000000-0005-0000-0000-000005230000}"/>
    <cellStyle name="Assumption 10 5 2 2" xfId="55400" xr:uid="{00000000-0005-0000-0000-000006230000}"/>
    <cellStyle name="Assumption 10 5 3" xfId="41483" xr:uid="{00000000-0005-0000-0000-000007230000}"/>
    <cellStyle name="Assumption 10 6" xfId="16761" xr:uid="{00000000-0005-0000-0000-000008230000}"/>
    <cellStyle name="Assumption 10 6 2" xfId="44444" xr:uid="{00000000-0005-0000-0000-000009230000}"/>
    <cellStyle name="Assumption 10 7" xfId="30609" xr:uid="{00000000-0005-0000-0000-00000A230000}"/>
    <cellStyle name="Assumption 11" xfId="2627" xr:uid="{00000000-0005-0000-0000-00000B230000}"/>
    <cellStyle name="Assumption 11 2" xfId="6078" xr:uid="{00000000-0005-0000-0000-00000C230000}"/>
    <cellStyle name="Assumption 11 2 2" xfId="20025" xr:uid="{00000000-0005-0000-0000-00000D230000}"/>
    <cellStyle name="Assumption 11 2 2 2" xfId="47708" xr:uid="{00000000-0005-0000-0000-00000E230000}"/>
    <cellStyle name="Assumption 11 2 3" xfId="33791" xr:uid="{00000000-0005-0000-0000-00000F230000}"/>
    <cellStyle name="Assumption 11 3" xfId="8838" xr:uid="{00000000-0005-0000-0000-000010230000}"/>
    <cellStyle name="Assumption 11 3 2" xfId="22759" xr:uid="{00000000-0005-0000-0000-000011230000}"/>
    <cellStyle name="Assumption 11 3 2 2" xfId="50442" xr:uid="{00000000-0005-0000-0000-000012230000}"/>
    <cellStyle name="Assumption 11 3 3" xfId="36525" xr:uid="{00000000-0005-0000-0000-000013230000}"/>
    <cellStyle name="Assumption 11 4" xfId="10965" xr:uid="{00000000-0005-0000-0000-000014230000}"/>
    <cellStyle name="Assumption 11 4 2" xfId="24886" xr:uid="{00000000-0005-0000-0000-000015230000}"/>
    <cellStyle name="Assumption 11 4 2 2" xfId="52569" xr:uid="{00000000-0005-0000-0000-000016230000}"/>
    <cellStyle name="Assumption 11 4 3" xfId="38652" xr:uid="{00000000-0005-0000-0000-000017230000}"/>
    <cellStyle name="Assumption 11 5" xfId="13719" xr:uid="{00000000-0005-0000-0000-000018230000}"/>
    <cellStyle name="Assumption 11 5 2" xfId="27640" xr:uid="{00000000-0005-0000-0000-000019230000}"/>
    <cellStyle name="Assumption 11 5 2 2" xfId="55323" xr:uid="{00000000-0005-0000-0000-00001A230000}"/>
    <cellStyle name="Assumption 11 5 3" xfId="41406" xr:uid="{00000000-0005-0000-0000-00001B230000}"/>
    <cellStyle name="Assumption 11 6" xfId="16683" xr:uid="{00000000-0005-0000-0000-00001C230000}"/>
    <cellStyle name="Assumption 11 6 2" xfId="44366" xr:uid="{00000000-0005-0000-0000-00001D230000}"/>
    <cellStyle name="Assumption 11 7" xfId="30539" xr:uid="{00000000-0005-0000-0000-00001E230000}"/>
    <cellStyle name="Assumption 12" xfId="2688" xr:uid="{00000000-0005-0000-0000-00001F230000}"/>
    <cellStyle name="Assumption 12 2" xfId="6136" xr:uid="{00000000-0005-0000-0000-000020230000}"/>
    <cellStyle name="Assumption 12 2 2" xfId="20083" xr:uid="{00000000-0005-0000-0000-000021230000}"/>
    <cellStyle name="Assumption 12 2 2 2" xfId="47766" xr:uid="{00000000-0005-0000-0000-000022230000}"/>
    <cellStyle name="Assumption 12 2 3" xfId="33849" xr:uid="{00000000-0005-0000-0000-000023230000}"/>
    <cellStyle name="Assumption 12 3" xfId="8894" xr:uid="{00000000-0005-0000-0000-000024230000}"/>
    <cellStyle name="Assumption 12 3 2" xfId="22815" xr:uid="{00000000-0005-0000-0000-000025230000}"/>
    <cellStyle name="Assumption 12 3 2 2" xfId="50498" xr:uid="{00000000-0005-0000-0000-000026230000}"/>
    <cellStyle name="Assumption 12 3 3" xfId="36581" xr:uid="{00000000-0005-0000-0000-000027230000}"/>
    <cellStyle name="Assumption 12 4" xfId="11023" xr:uid="{00000000-0005-0000-0000-000028230000}"/>
    <cellStyle name="Assumption 12 4 2" xfId="24944" xr:uid="{00000000-0005-0000-0000-000029230000}"/>
    <cellStyle name="Assumption 12 4 2 2" xfId="52627" xr:uid="{00000000-0005-0000-0000-00002A230000}"/>
    <cellStyle name="Assumption 12 4 3" xfId="38710" xr:uid="{00000000-0005-0000-0000-00002B230000}"/>
    <cellStyle name="Assumption 12 5" xfId="13776" xr:uid="{00000000-0005-0000-0000-00002C230000}"/>
    <cellStyle name="Assumption 12 5 2" xfId="27697" xr:uid="{00000000-0005-0000-0000-00002D230000}"/>
    <cellStyle name="Assumption 12 5 2 2" xfId="55380" xr:uid="{00000000-0005-0000-0000-00002E230000}"/>
    <cellStyle name="Assumption 12 5 3" xfId="41463" xr:uid="{00000000-0005-0000-0000-00002F230000}"/>
    <cellStyle name="Assumption 12 6" xfId="16741" xr:uid="{00000000-0005-0000-0000-000030230000}"/>
    <cellStyle name="Assumption 12 6 2" xfId="44424" xr:uid="{00000000-0005-0000-0000-000031230000}"/>
    <cellStyle name="Assumption 12 7" xfId="30591" xr:uid="{00000000-0005-0000-0000-000032230000}"/>
    <cellStyle name="Assumption 13" xfId="2670" xr:uid="{00000000-0005-0000-0000-000033230000}"/>
    <cellStyle name="Assumption 13 2" xfId="6118" xr:uid="{00000000-0005-0000-0000-000034230000}"/>
    <cellStyle name="Assumption 13 2 2" xfId="20065" xr:uid="{00000000-0005-0000-0000-000035230000}"/>
    <cellStyle name="Assumption 13 2 2 2" xfId="47748" xr:uid="{00000000-0005-0000-0000-000036230000}"/>
    <cellStyle name="Assumption 13 2 3" xfId="33831" xr:uid="{00000000-0005-0000-0000-000037230000}"/>
    <cellStyle name="Assumption 13 3" xfId="8876" xr:uid="{00000000-0005-0000-0000-000038230000}"/>
    <cellStyle name="Assumption 13 3 2" xfId="22797" xr:uid="{00000000-0005-0000-0000-000039230000}"/>
    <cellStyle name="Assumption 13 3 2 2" xfId="50480" xr:uid="{00000000-0005-0000-0000-00003A230000}"/>
    <cellStyle name="Assumption 13 3 3" xfId="36563" xr:uid="{00000000-0005-0000-0000-00003B230000}"/>
    <cellStyle name="Assumption 13 4" xfId="11005" xr:uid="{00000000-0005-0000-0000-00003C230000}"/>
    <cellStyle name="Assumption 13 4 2" xfId="24926" xr:uid="{00000000-0005-0000-0000-00003D230000}"/>
    <cellStyle name="Assumption 13 4 2 2" xfId="52609" xr:uid="{00000000-0005-0000-0000-00003E230000}"/>
    <cellStyle name="Assumption 13 4 3" xfId="38692" xr:uid="{00000000-0005-0000-0000-00003F230000}"/>
    <cellStyle name="Assumption 13 5" xfId="13758" xr:uid="{00000000-0005-0000-0000-000040230000}"/>
    <cellStyle name="Assumption 13 5 2" xfId="27679" xr:uid="{00000000-0005-0000-0000-000041230000}"/>
    <cellStyle name="Assumption 13 5 2 2" xfId="55362" xr:uid="{00000000-0005-0000-0000-000042230000}"/>
    <cellStyle name="Assumption 13 5 3" xfId="41445" xr:uid="{00000000-0005-0000-0000-000043230000}"/>
    <cellStyle name="Assumption 13 6" xfId="16723" xr:uid="{00000000-0005-0000-0000-000044230000}"/>
    <cellStyle name="Assumption 13 6 2" xfId="44406" xr:uid="{00000000-0005-0000-0000-000045230000}"/>
    <cellStyle name="Assumption 13 7" xfId="30573" xr:uid="{00000000-0005-0000-0000-000046230000}"/>
    <cellStyle name="Assumption 14" xfId="3343" xr:uid="{00000000-0005-0000-0000-000047230000}"/>
    <cellStyle name="Assumption 14 2" xfId="6783" xr:uid="{00000000-0005-0000-0000-000048230000}"/>
    <cellStyle name="Assumption 14 2 2" xfId="20724" xr:uid="{00000000-0005-0000-0000-000049230000}"/>
    <cellStyle name="Assumption 14 2 2 2" xfId="48407" xr:uid="{00000000-0005-0000-0000-00004A230000}"/>
    <cellStyle name="Assumption 14 2 3" xfId="34490" xr:uid="{00000000-0005-0000-0000-00004B230000}"/>
    <cellStyle name="Assumption 14 3" xfId="9522" xr:uid="{00000000-0005-0000-0000-00004C230000}"/>
    <cellStyle name="Assumption 14 3 2" xfId="23443" xr:uid="{00000000-0005-0000-0000-00004D230000}"/>
    <cellStyle name="Assumption 14 3 2 2" xfId="51126" xr:uid="{00000000-0005-0000-0000-00004E230000}"/>
    <cellStyle name="Assumption 14 3 3" xfId="37209" xr:uid="{00000000-0005-0000-0000-00004F230000}"/>
    <cellStyle name="Assumption 14 4" xfId="11662" xr:uid="{00000000-0005-0000-0000-000050230000}"/>
    <cellStyle name="Assumption 14 4 2" xfId="25583" xr:uid="{00000000-0005-0000-0000-000051230000}"/>
    <cellStyle name="Assumption 14 4 2 2" xfId="53266" xr:uid="{00000000-0005-0000-0000-000052230000}"/>
    <cellStyle name="Assumption 14 4 3" xfId="39349" xr:uid="{00000000-0005-0000-0000-000053230000}"/>
    <cellStyle name="Assumption 14 5" xfId="14412" xr:uid="{00000000-0005-0000-0000-000054230000}"/>
    <cellStyle name="Assumption 14 5 2" xfId="28333" xr:uid="{00000000-0005-0000-0000-000055230000}"/>
    <cellStyle name="Assumption 14 5 2 2" xfId="56016" xr:uid="{00000000-0005-0000-0000-000056230000}"/>
    <cellStyle name="Assumption 14 5 3" xfId="42099" xr:uid="{00000000-0005-0000-0000-000057230000}"/>
    <cellStyle name="Assumption 14 6" xfId="17380" xr:uid="{00000000-0005-0000-0000-000058230000}"/>
    <cellStyle name="Assumption 14 6 2" xfId="45063" xr:uid="{00000000-0005-0000-0000-000059230000}"/>
    <cellStyle name="Assumption 14 7" xfId="31162" xr:uid="{00000000-0005-0000-0000-00005A230000}"/>
    <cellStyle name="Assumption 15" xfId="2513" xr:uid="{00000000-0005-0000-0000-00005B230000}"/>
    <cellStyle name="Assumption 15 2" xfId="5970" xr:uid="{00000000-0005-0000-0000-00005C230000}"/>
    <cellStyle name="Assumption 15 2 2" xfId="19919" xr:uid="{00000000-0005-0000-0000-00005D230000}"/>
    <cellStyle name="Assumption 15 2 2 2" xfId="47602" xr:uid="{00000000-0005-0000-0000-00005E230000}"/>
    <cellStyle name="Assumption 15 2 3" xfId="33685" xr:uid="{00000000-0005-0000-0000-00005F230000}"/>
    <cellStyle name="Assumption 15 3" xfId="8735" xr:uid="{00000000-0005-0000-0000-000060230000}"/>
    <cellStyle name="Assumption 15 3 2" xfId="22656" xr:uid="{00000000-0005-0000-0000-000061230000}"/>
    <cellStyle name="Assumption 15 3 2 2" xfId="50339" xr:uid="{00000000-0005-0000-0000-000062230000}"/>
    <cellStyle name="Assumption 15 3 3" xfId="36422" xr:uid="{00000000-0005-0000-0000-000063230000}"/>
    <cellStyle name="Assumption 15 4" xfId="5584" xr:uid="{00000000-0005-0000-0000-000064230000}"/>
    <cellStyle name="Assumption 15 4 2" xfId="19537" xr:uid="{00000000-0005-0000-0000-000065230000}"/>
    <cellStyle name="Assumption 15 4 2 2" xfId="47220" xr:uid="{00000000-0005-0000-0000-000066230000}"/>
    <cellStyle name="Assumption 15 4 3" xfId="33303" xr:uid="{00000000-0005-0000-0000-000067230000}"/>
    <cellStyle name="Assumption 15 5" xfId="13617" xr:uid="{00000000-0005-0000-0000-000068230000}"/>
    <cellStyle name="Assumption 15 5 2" xfId="27538" xr:uid="{00000000-0005-0000-0000-000069230000}"/>
    <cellStyle name="Assumption 15 5 2 2" xfId="55221" xr:uid="{00000000-0005-0000-0000-00006A230000}"/>
    <cellStyle name="Assumption 15 5 3" xfId="41304" xr:uid="{00000000-0005-0000-0000-00006B230000}"/>
    <cellStyle name="Assumption 15 6" xfId="16579" xr:uid="{00000000-0005-0000-0000-00006C230000}"/>
    <cellStyle name="Assumption 15 6 2" xfId="44262" xr:uid="{00000000-0005-0000-0000-00006D230000}"/>
    <cellStyle name="Assumption 15 7" xfId="30450" xr:uid="{00000000-0005-0000-0000-00006E230000}"/>
    <cellStyle name="Assumption 16" xfId="2367" xr:uid="{00000000-0005-0000-0000-00006F230000}"/>
    <cellStyle name="Assumption 16 2" xfId="5825" xr:uid="{00000000-0005-0000-0000-000070230000}"/>
    <cellStyle name="Assumption 16 2 2" xfId="19775" xr:uid="{00000000-0005-0000-0000-000071230000}"/>
    <cellStyle name="Assumption 16 2 2 2" xfId="47458" xr:uid="{00000000-0005-0000-0000-000072230000}"/>
    <cellStyle name="Assumption 16 2 3" xfId="33541" xr:uid="{00000000-0005-0000-0000-000073230000}"/>
    <cellStyle name="Assumption 16 3" xfId="8595" xr:uid="{00000000-0005-0000-0000-000074230000}"/>
    <cellStyle name="Assumption 16 3 2" xfId="22516" xr:uid="{00000000-0005-0000-0000-000075230000}"/>
    <cellStyle name="Assumption 16 3 2 2" xfId="50199" xr:uid="{00000000-0005-0000-0000-000076230000}"/>
    <cellStyle name="Assumption 16 3 3" xfId="36282" xr:uid="{00000000-0005-0000-0000-000077230000}"/>
    <cellStyle name="Assumption 16 4" xfId="5474" xr:uid="{00000000-0005-0000-0000-000078230000}"/>
    <cellStyle name="Assumption 16 4 2" xfId="19427" xr:uid="{00000000-0005-0000-0000-000079230000}"/>
    <cellStyle name="Assumption 16 4 2 2" xfId="47110" xr:uid="{00000000-0005-0000-0000-00007A230000}"/>
    <cellStyle name="Assumption 16 4 3" xfId="33193" xr:uid="{00000000-0005-0000-0000-00007B230000}"/>
    <cellStyle name="Assumption 16 5" xfId="13473" xr:uid="{00000000-0005-0000-0000-00007C230000}"/>
    <cellStyle name="Assumption 16 5 2" xfId="27394" xr:uid="{00000000-0005-0000-0000-00007D230000}"/>
    <cellStyle name="Assumption 16 5 2 2" xfId="55077" xr:uid="{00000000-0005-0000-0000-00007E230000}"/>
    <cellStyle name="Assumption 16 5 3" xfId="41160" xr:uid="{00000000-0005-0000-0000-00007F230000}"/>
    <cellStyle name="Assumption 16 6" xfId="16435" xr:uid="{00000000-0005-0000-0000-000080230000}"/>
    <cellStyle name="Assumption 16 6 2" xfId="44118" xr:uid="{00000000-0005-0000-0000-000081230000}"/>
    <cellStyle name="Assumption 16 7" xfId="30328" xr:uid="{00000000-0005-0000-0000-000082230000}"/>
    <cellStyle name="Assumption 17" xfId="3336" xr:uid="{00000000-0005-0000-0000-000083230000}"/>
    <cellStyle name="Assumption 17 2" xfId="6776" xr:uid="{00000000-0005-0000-0000-000084230000}"/>
    <cellStyle name="Assumption 17 2 2" xfId="20717" xr:uid="{00000000-0005-0000-0000-000085230000}"/>
    <cellStyle name="Assumption 17 2 2 2" xfId="48400" xr:uid="{00000000-0005-0000-0000-000086230000}"/>
    <cellStyle name="Assumption 17 2 3" xfId="34483" xr:uid="{00000000-0005-0000-0000-000087230000}"/>
    <cellStyle name="Assumption 17 3" xfId="9515" xr:uid="{00000000-0005-0000-0000-000088230000}"/>
    <cellStyle name="Assumption 17 3 2" xfId="23436" xr:uid="{00000000-0005-0000-0000-000089230000}"/>
    <cellStyle name="Assumption 17 3 2 2" xfId="51119" xr:uid="{00000000-0005-0000-0000-00008A230000}"/>
    <cellStyle name="Assumption 17 3 3" xfId="37202" xr:uid="{00000000-0005-0000-0000-00008B230000}"/>
    <cellStyle name="Assumption 17 4" xfId="11655" xr:uid="{00000000-0005-0000-0000-00008C230000}"/>
    <cellStyle name="Assumption 17 4 2" xfId="25576" xr:uid="{00000000-0005-0000-0000-00008D230000}"/>
    <cellStyle name="Assumption 17 4 2 2" xfId="53259" xr:uid="{00000000-0005-0000-0000-00008E230000}"/>
    <cellStyle name="Assumption 17 4 3" xfId="39342" xr:uid="{00000000-0005-0000-0000-00008F230000}"/>
    <cellStyle name="Assumption 17 5" xfId="14405" xr:uid="{00000000-0005-0000-0000-000090230000}"/>
    <cellStyle name="Assumption 17 5 2" xfId="28326" xr:uid="{00000000-0005-0000-0000-000091230000}"/>
    <cellStyle name="Assumption 17 5 2 2" xfId="56009" xr:uid="{00000000-0005-0000-0000-000092230000}"/>
    <cellStyle name="Assumption 17 5 3" xfId="42092" xr:uid="{00000000-0005-0000-0000-000093230000}"/>
    <cellStyle name="Assumption 17 6" xfId="17373" xr:uid="{00000000-0005-0000-0000-000094230000}"/>
    <cellStyle name="Assumption 17 6 2" xfId="45056" xr:uid="{00000000-0005-0000-0000-000095230000}"/>
    <cellStyle name="Assumption 17 7" xfId="31155" xr:uid="{00000000-0005-0000-0000-000096230000}"/>
    <cellStyle name="Assumption 18" xfId="2663" xr:uid="{00000000-0005-0000-0000-000097230000}"/>
    <cellStyle name="Assumption 18 2" xfId="6111" xr:uid="{00000000-0005-0000-0000-000098230000}"/>
    <cellStyle name="Assumption 18 2 2" xfId="20058" xr:uid="{00000000-0005-0000-0000-000099230000}"/>
    <cellStyle name="Assumption 18 2 2 2" xfId="47741" xr:uid="{00000000-0005-0000-0000-00009A230000}"/>
    <cellStyle name="Assumption 18 2 3" xfId="33824" xr:uid="{00000000-0005-0000-0000-00009B230000}"/>
    <cellStyle name="Assumption 18 3" xfId="8869" xr:uid="{00000000-0005-0000-0000-00009C230000}"/>
    <cellStyle name="Assumption 18 3 2" xfId="22790" xr:uid="{00000000-0005-0000-0000-00009D230000}"/>
    <cellStyle name="Assumption 18 3 2 2" xfId="50473" xr:uid="{00000000-0005-0000-0000-00009E230000}"/>
    <cellStyle name="Assumption 18 3 3" xfId="36556" xr:uid="{00000000-0005-0000-0000-00009F230000}"/>
    <cellStyle name="Assumption 18 4" xfId="10998" xr:uid="{00000000-0005-0000-0000-0000A0230000}"/>
    <cellStyle name="Assumption 18 4 2" xfId="24919" xr:uid="{00000000-0005-0000-0000-0000A1230000}"/>
    <cellStyle name="Assumption 18 4 2 2" xfId="52602" xr:uid="{00000000-0005-0000-0000-0000A2230000}"/>
    <cellStyle name="Assumption 18 4 3" xfId="38685" xr:uid="{00000000-0005-0000-0000-0000A3230000}"/>
    <cellStyle name="Assumption 18 5" xfId="13751" xr:uid="{00000000-0005-0000-0000-0000A4230000}"/>
    <cellStyle name="Assumption 18 5 2" xfId="27672" xr:uid="{00000000-0005-0000-0000-0000A5230000}"/>
    <cellStyle name="Assumption 18 5 2 2" xfId="55355" xr:uid="{00000000-0005-0000-0000-0000A6230000}"/>
    <cellStyle name="Assumption 18 5 3" xfId="41438" xr:uid="{00000000-0005-0000-0000-0000A7230000}"/>
    <cellStyle name="Assumption 18 6" xfId="16716" xr:uid="{00000000-0005-0000-0000-0000A8230000}"/>
    <cellStyle name="Assumption 18 6 2" xfId="44399" xr:uid="{00000000-0005-0000-0000-0000A9230000}"/>
    <cellStyle name="Assumption 18 7" xfId="30566" xr:uid="{00000000-0005-0000-0000-0000AA230000}"/>
    <cellStyle name="Assumption 19" xfId="3562" xr:uid="{00000000-0005-0000-0000-0000AB230000}"/>
    <cellStyle name="Assumption 19 2" xfId="7000" xr:uid="{00000000-0005-0000-0000-0000AC230000}"/>
    <cellStyle name="Assumption 19 2 2" xfId="20938" xr:uid="{00000000-0005-0000-0000-0000AD230000}"/>
    <cellStyle name="Assumption 19 2 2 2" xfId="48621" xr:uid="{00000000-0005-0000-0000-0000AE230000}"/>
    <cellStyle name="Assumption 19 2 3" xfId="34704" xr:uid="{00000000-0005-0000-0000-0000AF230000}"/>
    <cellStyle name="Assumption 19 3" xfId="9734" xr:uid="{00000000-0005-0000-0000-0000B0230000}"/>
    <cellStyle name="Assumption 19 3 2" xfId="23655" xr:uid="{00000000-0005-0000-0000-0000B1230000}"/>
    <cellStyle name="Assumption 19 3 2 2" xfId="51338" xr:uid="{00000000-0005-0000-0000-0000B2230000}"/>
    <cellStyle name="Assumption 19 3 3" xfId="37421" xr:uid="{00000000-0005-0000-0000-0000B3230000}"/>
    <cellStyle name="Assumption 19 4" xfId="11876" xr:uid="{00000000-0005-0000-0000-0000B4230000}"/>
    <cellStyle name="Assumption 19 4 2" xfId="25797" xr:uid="{00000000-0005-0000-0000-0000B5230000}"/>
    <cellStyle name="Assumption 19 4 2 2" xfId="53480" xr:uid="{00000000-0005-0000-0000-0000B6230000}"/>
    <cellStyle name="Assumption 19 4 3" xfId="39563" xr:uid="{00000000-0005-0000-0000-0000B7230000}"/>
    <cellStyle name="Assumption 19 5" xfId="14626" xr:uid="{00000000-0005-0000-0000-0000B8230000}"/>
    <cellStyle name="Assumption 19 5 2" xfId="28547" xr:uid="{00000000-0005-0000-0000-0000B9230000}"/>
    <cellStyle name="Assumption 19 5 2 2" xfId="56230" xr:uid="{00000000-0005-0000-0000-0000BA230000}"/>
    <cellStyle name="Assumption 19 5 3" xfId="42313" xr:uid="{00000000-0005-0000-0000-0000BB230000}"/>
    <cellStyle name="Assumption 19 6" xfId="17594" xr:uid="{00000000-0005-0000-0000-0000BC230000}"/>
    <cellStyle name="Assumption 19 6 2" xfId="45277" xr:uid="{00000000-0005-0000-0000-0000BD230000}"/>
    <cellStyle name="Assumption 19 7" xfId="31365" xr:uid="{00000000-0005-0000-0000-0000BE230000}"/>
    <cellStyle name="Assumption 2" xfId="2048" xr:uid="{00000000-0005-0000-0000-0000BF230000}"/>
    <cellStyle name="Assumption 2 10" xfId="3003" xr:uid="{00000000-0005-0000-0000-0000C0230000}"/>
    <cellStyle name="Assumption 2 10 2" xfId="6447" xr:uid="{00000000-0005-0000-0000-0000C1230000}"/>
    <cellStyle name="Assumption 2 10 2 2" xfId="20393" xr:uid="{00000000-0005-0000-0000-0000C2230000}"/>
    <cellStyle name="Assumption 2 10 2 2 2" xfId="48076" xr:uid="{00000000-0005-0000-0000-0000C3230000}"/>
    <cellStyle name="Assumption 2 10 2 3" xfId="34159" xr:uid="{00000000-0005-0000-0000-0000C4230000}"/>
    <cellStyle name="Assumption 2 10 3" xfId="9197" xr:uid="{00000000-0005-0000-0000-0000C5230000}"/>
    <cellStyle name="Assumption 2 10 3 2" xfId="23118" xr:uid="{00000000-0005-0000-0000-0000C6230000}"/>
    <cellStyle name="Assumption 2 10 3 2 2" xfId="50801" xr:uid="{00000000-0005-0000-0000-0000C7230000}"/>
    <cellStyle name="Assumption 2 10 3 3" xfId="36884" xr:uid="{00000000-0005-0000-0000-0000C8230000}"/>
    <cellStyle name="Assumption 2 10 4" xfId="11333" xr:uid="{00000000-0005-0000-0000-0000C9230000}"/>
    <cellStyle name="Assumption 2 10 4 2" xfId="25254" xr:uid="{00000000-0005-0000-0000-0000CA230000}"/>
    <cellStyle name="Assumption 2 10 4 2 2" xfId="52937" xr:uid="{00000000-0005-0000-0000-0000CB230000}"/>
    <cellStyle name="Assumption 2 10 4 3" xfId="39020" xr:uid="{00000000-0005-0000-0000-0000CC230000}"/>
    <cellStyle name="Assumption 2 10 5" xfId="14084" xr:uid="{00000000-0005-0000-0000-0000CD230000}"/>
    <cellStyle name="Assumption 2 10 5 2" xfId="28005" xr:uid="{00000000-0005-0000-0000-0000CE230000}"/>
    <cellStyle name="Assumption 2 10 5 2 2" xfId="55688" xr:uid="{00000000-0005-0000-0000-0000CF230000}"/>
    <cellStyle name="Assumption 2 10 5 3" xfId="41771" xr:uid="{00000000-0005-0000-0000-0000D0230000}"/>
    <cellStyle name="Assumption 2 10 6" xfId="17051" xr:uid="{00000000-0005-0000-0000-0000D1230000}"/>
    <cellStyle name="Assumption 2 10 6 2" xfId="44734" xr:uid="{00000000-0005-0000-0000-0000D2230000}"/>
    <cellStyle name="Assumption 2 10 7" xfId="30862" xr:uid="{00000000-0005-0000-0000-0000D3230000}"/>
    <cellStyle name="Assumption 2 11" xfId="2834" xr:uid="{00000000-0005-0000-0000-0000D4230000}"/>
    <cellStyle name="Assumption 2 11 2" xfId="6281" xr:uid="{00000000-0005-0000-0000-0000D5230000}"/>
    <cellStyle name="Assumption 2 11 2 2" xfId="20228" xr:uid="{00000000-0005-0000-0000-0000D6230000}"/>
    <cellStyle name="Assumption 2 11 2 2 2" xfId="47911" xr:uid="{00000000-0005-0000-0000-0000D7230000}"/>
    <cellStyle name="Assumption 2 11 2 3" xfId="33994" xr:uid="{00000000-0005-0000-0000-0000D8230000}"/>
    <cellStyle name="Assumption 2 11 3" xfId="9035" xr:uid="{00000000-0005-0000-0000-0000D9230000}"/>
    <cellStyle name="Assumption 2 11 3 2" xfId="22956" xr:uid="{00000000-0005-0000-0000-0000DA230000}"/>
    <cellStyle name="Assumption 2 11 3 2 2" xfId="50639" xr:uid="{00000000-0005-0000-0000-0000DB230000}"/>
    <cellStyle name="Assumption 2 11 3 3" xfId="36722" xr:uid="{00000000-0005-0000-0000-0000DC230000}"/>
    <cellStyle name="Assumption 2 11 4" xfId="11168" xr:uid="{00000000-0005-0000-0000-0000DD230000}"/>
    <cellStyle name="Assumption 2 11 4 2" xfId="25089" xr:uid="{00000000-0005-0000-0000-0000DE230000}"/>
    <cellStyle name="Assumption 2 11 4 2 2" xfId="52772" xr:uid="{00000000-0005-0000-0000-0000DF230000}"/>
    <cellStyle name="Assumption 2 11 4 3" xfId="38855" xr:uid="{00000000-0005-0000-0000-0000E0230000}"/>
    <cellStyle name="Assumption 2 11 5" xfId="13920" xr:uid="{00000000-0005-0000-0000-0000E1230000}"/>
    <cellStyle name="Assumption 2 11 5 2" xfId="27841" xr:uid="{00000000-0005-0000-0000-0000E2230000}"/>
    <cellStyle name="Assumption 2 11 5 2 2" xfId="55524" xr:uid="{00000000-0005-0000-0000-0000E3230000}"/>
    <cellStyle name="Assumption 2 11 5 3" xfId="41607" xr:uid="{00000000-0005-0000-0000-0000E4230000}"/>
    <cellStyle name="Assumption 2 11 6" xfId="16886" xr:uid="{00000000-0005-0000-0000-0000E5230000}"/>
    <cellStyle name="Assumption 2 11 6 2" xfId="44569" xr:uid="{00000000-0005-0000-0000-0000E6230000}"/>
    <cellStyle name="Assumption 2 11 7" xfId="30715" xr:uid="{00000000-0005-0000-0000-0000E7230000}"/>
    <cellStyle name="Assumption 2 12" xfId="3442" xr:uid="{00000000-0005-0000-0000-0000E8230000}"/>
    <cellStyle name="Assumption 2 12 2" xfId="6881" xr:uid="{00000000-0005-0000-0000-0000E9230000}"/>
    <cellStyle name="Assumption 2 12 2 2" xfId="20822" xr:uid="{00000000-0005-0000-0000-0000EA230000}"/>
    <cellStyle name="Assumption 2 12 2 2 2" xfId="48505" xr:uid="{00000000-0005-0000-0000-0000EB230000}"/>
    <cellStyle name="Assumption 2 12 2 3" xfId="34588" xr:uid="{00000000-0005-0000-0000-0000EC230000}"/>
    <cellStyle name="Assumption 2 12 3" xfId="9619" xr:uid="{00000000-0005-0000-0000-0000ED230000}"/>
    <cellStyle name="Assumption 2 12 3 2" xfId="23540" xr:uid="{00000000-0005-0000-0000-0000EE230000}"/>
    <cellStyle name="Assumption 2 12 3 2 2" xfId="51223" xr:uid="{00000000-0005-0000-0000-0000EF230000}"/>
    <cellStyle name="Assumption 2 12 3 3" xfId="37306" xr:uid="{00000000-0005-0000-0000-0000F0230000}"/>
    <cellStyle name="Assumption 2 12 4" xfId="11760" xr:uid="{00000000-0005-0000-0000-0000F1230000}"/>
    <cellStyle name="Assumption 2 12 4 2" xfId="25681" xr:uid="{00000000-0005-0000-0000-0000F2230000}"/>
    <cellStyle name="Assumption 2 12 4 2 2" xfId="53364" xr:uid="{00000000-0005-0000-0000-0000F3230000}"/>
    <cellStyle name="Assumption 2 12 4 3" xfId="39447" xr:uid="{00000000-0005-0000-0000-0000F4230000}"/>
    <cellStyle name="Assumption 2 12 5" xfId="14510" xr:uid="{00000000-0005-0000-0000-0000F5230000}"/>
    <cellStyle name="Assumption 2 12 5 2" xfId="28431" xr:uid="{00000000-0005-0000-0000-0000F6230000}"/>
    <cellStyle name="Assumption 2 12 5 2 2" xfId="56114" xr:uid="{00000000-0005-0000-0000-0000F7230000}"/>
    <cellStyle name="Assumption 2 12 5 3" xfId="42197" xr:uid="{00000000-0005-0000-0000-0000F8230000}"/>
    <cellStyle name="Assumption 2 12 6" xfId="17478" xr:uid="{00000000-0005-0000-0000-0000F9230000}"/>
    <cellStyle name="Assumption 2 12 6 2" xfId="45161" xr:uid="{00000000-0005-0000-0000-0000FA230000}"/>
    <cellStyle name="Assumption 2 12 7" xfId="31253" xr:uid="{00000000-0005-0000-0000-0000FB230000}"/>
    <cellStyle name="Assumption 2 13" xfId="3146" xr:uid="{00000000-0005-0000-0000-0000FC230000}"/>
    <cellStyle name="Assumption 2 13 2" xfId="6588" xr:uid="{00000000-0005-0000-0000-0000FD230000}"/>
    <cellStyle name="Assumption 2 13 2 2" xfId="20532" xr:uid="{00000000-0005-0000-0000-0000FE230000}"/>
    <cellStyle name="Assumption 2 13 2 2 2" xfId="48215" xr:uid="{00000000-0005-0000-0000-0000FF230000}"/>
    <cellStyle name="Assumption 2 13 2 3" xfId="34298" xr:uid="{00000000-0005-0000-0000-000000240000}"/>
    <cellStyle name="Assumption 2 13 3" xfId="9332" xr:uid="{00000000-0005-0000-0000-000001240000}"/>
    <cellStyle name="Assumption 2 13 3 2" xfId="23253" xr:uid="{00000000-0005-0000-0000-000002240000}"/>
    <cellStyle name="Assumption 2 13 3 2 2" xfId="50936" xr:uid="{00000000-0005-0000-0000-000003240000}"/>
    <cellStyle name="Assumption 2 13 3 3" xfId="37019" xr:uid="{00000000-0005-0000-0000-000004240000}"/>
    <cellStyle name="Assumption 2 13 4" xfId="11470" xr:uid="{00000000-0005-0000-0000-000005240000}"/>
    <cellStyle name="Assumption 2 13 4 2" xfId="25391" xr:uid="{00000000-0005-0000-0000-000006240000}"/>
    <cellStyle name="Assumption 2 13 4 2 2" xfId="53074" xr:uid="{00000000-0005-0000-0000-000007240000}"/>
    <cellStyle name="Assumption 2 13 4 3" xfId="39157" xr:uid="{00000000-0005-0000-0000-000008240000}"/>
    <cellStyle name="Assumption 2 13 5" xfId="14220" xr:uid="{00000000-0005-0000-0000-000009240000}"/>
    <cellStyle name="Assumption 2 13 5 2" xfId="28141" xr:uid="{00000000-0005-0000-0000-00000A240000}"/>
    <cellStyle name="Assumption 2 13 5 2 2" xfId="55824" xr:uid="{00000000-0005-0000-0000-00000B240000}"/>
    <cellStyle name="Assumption 2 13 5 3" xfId="41907" xr:uid="{00000000-0005-0000-0000-00000C240000}"/>
    <cellStyle name="Assumption 2 13 6" xfId="17188" xr:uid="{00000000-0005-0000-0000-00000D240000}"/>
    <cellStyle name="Assumption 2 13 6 2" xfId="44871" xr:uid="{00000000-0005-0000-0000-00000E240000}"/>
    <cellStyle name="Assumption 2 13 7" xfId="30990" xr:uid="{00000000-0005-0000-0000-00000F240000}"/>
    <cellStyle name="Assumption 2 14" xfId="3649" xr:uid="{00000000-0005-0000-0000-000010240000}"/>
    <cellStyle name="Assumption 2 14 2" xfId="7087" xr:uid="{00000000-0005-0000-0000-000011240000}"/>
    <cellStyle name="Assumption 2 14 2 2" xfId="21023" xr:uid="{00000000-0005-0000-0000-000012240000}"/>
    <cellStyle name="Assumption 2 14 2 2 2" xfId="48706" xr:uid="{00000000-0005-0000-0000-000013240000}"/>
    <cellStyle name="Assumption 2 14 2 3" xfId="34789" xr:uid="{00000000-0005-0000-0000-000014240000}"/>
    <cellStyle name="Assumption 2 14 3" xfId="9819" xr:uid="{00000000-0005-0000-0000-000015240000}"/>
    <cellStyle name="Assumption 2 14 3 2" xfId="23740" xr:uid="{00000000-0005-0000-0000-000016240000}"/>
    <cellStyle name="Assumption 2 14 3 2 2" xfId="51423" xr:uid="{00000000-0005-0000-0000-000017240000}"/>
    <cellStyle name="Assumption 2 14 3 3" xfId="37506" xr:uid="{00000000-0005-0000-0000-000018240000}"/>
    <cellStyle name="Assumption 2 14 4" xfId="11961" xr:uid="{00000000-0005-0000-0000-000019240000}"/>
    <cellStyle name="Assumption 2 14 4 2" xfId="25882" xr:uid="{00000000-0005-0000-0000-00001A240000}"/>
    <cellStyle name="Assumption 2 14 4 2 2" xfId="53565" xr:uid="{00000000-0005-0000-0000-00001B240000}"/>
    <cellStyle name="Assumption 2 14 4 3" xfId="39648" xr:uid="{00000000-0005-0000-0000-00001C240000}"/>
    <cellStyle name="Assumption 2 14 5" xfId="14711" xr:uid="{00000000-0005-0000-0000-00001D240000}"/>
    <cellStyle name="Assumption 2 14 5 2" xfId="28632" xr:uid="{00000000-0005-0000-0000-00001E240000}"/>
    <cellStyle name="Assumption 2 14 5 2 2" xfId="56315" xr:uid="{00000000-0005-0000-0000-00001F240000}"/>
    <cellStyle name="Assumption 2 14 5 3" xfId="42398" xr:uid="{00000000-0005-0000-0000-000020240000}"/>
    <cellStyle name="Assumption 2 14 6" xfId="17679" xr:uid="{00000000-0005-0000-0000-000021240000}"/>
    <cellStyle name="Assumption 2 14 6 2" xfId="45362" xr:uid="{00000000-0005-0000-0000-000022240000}"/>
    <cellStyle name="Assumption 2 14 7" xfId="31449" xr:uid="{00000000-0005-0000-0000-000023240000}"/>
    <cellStyle name="Assumption 2 15" xfId="2796" xr:uid="{00000000-0005-0000-0000-000024240000}"/>
    <cellStyle name="Assumption 2 15 2" xfId="6243" xr:uid="{00000000-0005-0000-0000-000025240000}"/>
    <cellStyle name="Assumption 2 15 2 2" xfId="20190" xr:uid="{00000000-0005-0000-0000-000026240000}"/>
    <cellStyle name="Assumption 2 15 2 2 2" xfId="47873" xr:uid="{00000000-0005-0000-0000-000027240000}"/>
    <cellStyle name="Assumption 2 15 2 3" xfId="33956" xr:uid="{00000000-0005-0000-0000-000028240000}"/>
    <cellStyle name="Assumption 2 15 3" xfId="8998" xr:uid="{00000000-0005-0000-0000-000029240000}"/>
    <cellStyle name="Assumption 2 15 3 2" xfId="22919" xr:uid="{00000000-0005-0000-0000-00002A240000}"/>
    <cellStyle name="Assumption 2 15 3 2 2" xfId="50602" xr:uid="{00000000-0005-0000-0000-00002B240000}"/>
    <cellStyle name="Assumption 2 15 3 3" xfId="36685" xr:uid="{00000000-0005-0000-0000-00002C240000}"/>
    <cellStyle name="Assumption 2 15 4" xfId="11130" xr:uid="{00000000-0005-0000-0000-00002D240000}"/>
    <cellStyle name="Assumption 2 15 4 2" xfId="25051" xr:uid="{00000000-0005-0000-0000-00002E240000}"/>
    <cellStyle name="Assumption 2 15 4 2 2" xfId="52734" xr:uid="{00000000-0005-0000-0000-00002F240000}"/>
    <cellStyle name="Assumption 2 15 4 3" xfId="38817" xr:uid="{00000000-0005-0000-0000-000030240000}"/>
    <cellStyle name="Assumption 2 15 5" xfId="13883" xr:uid="{00000000-0005-0000-0000-000031240000}"/>
    <cellStyle name="Assumption 2 15 5 2" xfId="27804" xr:uid="{00000000-0005-0000-0000-000032240000}"/>
    <cellStyle name="Assumption 2 15 5 2 2" xfId="55487" xr:uid="{00000000-0005-0000-0000-000033240000}"/>
    <cellStyle name="Assumption 2 15 5 3" xfId="41570" xr:uid="{00000000-0005-0000-0000-000034240000}"/>
    <cellStyle name="Assumption 2 15 6" xfId="16848" xr:uid="{00000000-0005-0000-0000-000035240000}"/>
    <cellStyle name="Assumption 2 15 6 2" xfId="44531" xr:uid="{00000000-0005-0000-0000-000036240000}"/>
    <cellStyle name="Assumption 2 15 7" xfId="30683" xr:uid="{00000000-0005-0000-0000-000037240000}"/>
    <cellStyle name="Assumption 2 16" xfId="2593" xr:uid="{00000000-0005-0000-0000-000038240000}"/>
    <cellStyle name="Assumption 2 16 2" xfId="6049" xr:uid="{00000000-0005-0000-0000-000039240000}"/>
    <cellStyle name="Assumption 2 16 2 2" xfId="19996" xr:uid="{00000000-0005-0000-0000-00003A240000}"/>
    <cellStyle name="Assumption 2 16 2 2 2" xfId="47679" xr:uid="{00000000-0005-0000-0000-00003B240000}"/>
    <cellStyle name="Assumption 2 16 2 3" xfId="33762" xr:uid="{00000000-0005-0000-0000-00003C240000}"/>
    <cellStyle name="Assumption 2 16 3" xfId="8810" xr:uid="{00000000-0005-0000-0000-00003D240000}"/>
    <cellStyle name="Assumption 2 16 3 2" xfId="22731" xr:uid="{00000000-0005-0000-0000-00003E240000}"/>
    <cellStyle name="Assumption 2 16 3 2 2" xfId="50414" xr:uid="{00000000-0005-0000-0000-00003F240000}"/>
    <cellStyle name="Assumption 2 16 3 3" xfId="36497" xr:uid="{00000000-0005-0000-0000-000040240000}"/>
    <cellStyle name="Assumption 2 16 4" xfId="5167" xr:uid="{00000000-0005-0000-0000-000041240000}"/>
    <cellStyle name="Assumption 2 16 4 2" xfId="19137" xr:uid="{00000000-0005-0000-0000-000042240000}"/>
    <cellStyle name="Assumption 2 16 4 2 2" xfId="46820" xr:uid="{00000000-0005-0000-0000-000043240000}"/>
    <cellStyle name="Assumption 2 16 4 3" xfId="32903" xr:uid="{00000000-0005-0000-0000-000044240000}"/>
    <cellStyle name="Assumption 2 16 5" xfId="13691" xr:uid="{00000000-0005-0000-0000-000045240000}"/>
    <cellStyle name="Assumption 2 16 5 2" xfId="27612" xr:uid="{00000000-0005-0000-0000-000046240000}"/>
    <cellStyle name="Assumption 2 16 5 2 2" xfId="55295" xr:uid="{00000000-0005-0000-0000-000047240000}"/>
    <cellStyle name="Assumption 2 16 5 3" xfId="41378" xr:uid="{00000000-0005-0000-0000-000048240000}"/>
    <cellStyle name="Assumption 2 16 6" xfId="16655" xr:uid="{00000000-0005-0000-0000-000049240000}"/>
    <cellStyle name="Assumption 2 16 6 2" xfId="44338" xr:uid="{00000000-0005-0000-0000-00004A240000}"/>
    <cellStyle name="Assumption 2 16 7" xfId="30518" xr:uid="{00000000-0005-0000-0000-00004B240000}"/>
    <cellStyle name="Assumption 2 17" xfId="2399" xr:uid="{00000000-0005-0000-0000-00004C240000}"/>
    <cellStyle name="Assumption 2 17 2" xfId="5856" xr:uid="{00000000-0005-0000-0000-00004D240000}"/>
    <cellStyle name="Assumption 2 17 2 2" xfId="19806" xr:uid="{00000000-0005-0000-0000-00004E240000}"/>
    <cellStyle name="Assumption 2 17 2 2 2" xfId="47489" xr:uid="{00000000-0005-0000-0000-00004F240000}"/>
    <cellStyle name="Assumption 2 17 2 3" xfId="33572" xr:uid="{00000000-0005-0000-0000-000050240000}"/>
    <cellStyle name="Assumption 2 17 3" xfId="8624" xr:uid="{00000000-0005-0000-0000-000051240000}"/>
    <cellStyle name="Assumption 2 17 3 2" xfId="22545" xr:uid="{00000000-0005-0000-0000-000052240000}"/>
    <cellStyle name="Assumption 2 17 3 2 2" xfId="50228" xr:uid="{00000000-0005-0000-0000-000053240000}"/>
    <cellStyle name="Assumption 2 17 3 3" xfId="36311" xr:uid="{00000000-0005-0000-0000-000054240000}"/>
    <cellStyle name="Assumption 2 17 4" xfId="5500" xr:uid="{00000000-0005-0000-0000-000055240000}"/>
    <cellStyle name="Assumption 2 17 4 2" xfId="19453" xr:uid="{00000000-0005-0000-0000-000056240000}"/>
    <cellStyle name="Assumption 2 17 4 2 2" xfId="47136" xr:uid="{00000000-0005-0000-0000-000057240000}"/>
    <cellStyle name="Assumption 2 17 4 3" xfId="33219" xr:uid="{00000000-0005-0000-0000-000058240000}"/>
    <cellStyle name="Assumption 2 17 5" xfId="13504" xr:uid="{00000000-0005-0000-0000-000059240000}"/>
    <cellStyle name="Assumption 2 17 5 2" xfId="27425" xr:uid="{00000000-0005-0000-0000-00005A240000}"/>
    <cellStyle name="Assumption 2 17 5 2 2" xfId="55108" xr:uid="{00000000-0005-0000-0000-00005B240000}"/>
    <cellStyle name="Assumption 2 17 5 3" xfId="41191" xr:uid="{00000000-0005-0000-0000-00005C240000}"/>
    <cellStyle name="Assumption 2 17 6" xfId="16466" xr:uid="{00000000-0005-0000-0000-00005D240000}"/>
    <cellStyle name="Assumption 2 17 6 2" xfId="44149" xr:uid="{00000000-0005-0000-0000-00005E240000}"/>
    <cellStyle name="Assumption 2 17 7" xfId="30352" xr:uid="{00000000-0005-0000-0000-00005F240000}"/>
    <cellStyle name="Assumption 2 18" xfId="3620" xr:uid="{00000000-0005-0000-0000-000060240000}"/>
    <cellStyle name="Assumption 2 18 2" xfId="7058" xr:uid="{00000000-0005-0000-0000-000061240000}"/>
    <cellStyle name="Assumption 2 18 2 2" xfId="20994" xr:uid="{00000000-0005-0000-0000-000062240000}"/>
    <cellStyle name="Assumption 2 18 2 2 2" xfId="48677" xr:uid="{00000000-0005-0000-0000-000063240000}"/>
    <cellStyle name="Assumption 2 18 2 3" xfId="34760" xr:uid="{00000000-0005-0000-0000-000064240000}"/>
    <cellStyle name="Assumption 2 18 3" xfId="9790" xr:uid="{00000000-0005-0000-0000-000065240000}"/>
    <cellStyle name="Assumption 2 18 3 2" xfId="23711" xr:uid="{00000000-0005-0000-0000-000066240000}"/>
    <cellStyle name="Assumption 2 18 3 2 2" xfId="51394" xr:uid="{00000000-0005-0000-0000-000067240000}"/>
    <cellStyle name="Assumption 2 18 3 3" xfId="37477" xr:uid="{00000000-0005-0000-0000-000068240000}"/>
    <cellStyle name="Assumption 2 18 4" xfId="11932" xr:uid="{00000000-0005-0000-0000-000069240000}"/>
    <cellStyle name="Assumption 2 18 4 2" xfId="25853" xr:uid="{00000000-0005-0000-0000-00006A240000}"/>
    <cellStyle name="Assumption 2 18 4 2 2" xfId="53536" xr:uid="{00000000-0005-0000-0000-00006B240000}"/>
    <cellStyle name="Assumption 2 18 4 3" xfId="39619" xr:uid="{00000000-0005-0000-0000-00006C240000}"/>
    <cellStyle name="Assumption 2 18 5" xfId="14682" xr:uid="{00000000-0005-0000-0000-00006D240000}"/>
    <cellStyle name="Assumption 2 18 5 2" xfId="28603" xr:uid="{00000000-0005-0000-0000-00006E240000}"/>
    <cellStyle name="Assumption 2 18 5 2 2" xfId="56286" xr:uid="{00000000-0005-0000-0000-00006F240000}"/>
    <cellStyle name="Assumption 2 18 5 3" xfId="42369" xr:uid="{00000000-0005-0000-0000-000070240000}"/>
    <cellStyle name="Assumption 2 18 6" xfId="17650" xr:uid="{00000000-0005-0000-0000-000071240000}"/>
    <cellStyle name="Assumption 2 18 6 2" xfId="45333" xr:uid="{00000000-0005-0000-0000-000072240000}"/>
    <cellStyle name="Assumption 2 18 7" xfId="31421" xr:uid="{00000000-0005-0000-0000-000073240000}"/>
    <cellStyle name="Assumption 2 19" xfId="3787" xr:uid="{00000000-0005-0000-0000-000074240000}"/>
    <cellStyle name="Assumption 2 19 2" xfId="7221" xr:uid="{00000000-0005-0000-0000-000075240000}"/>
    <cellStyle name="Assumption 2 19 2 2" xfId="21155" xr:uid="{00000000-0005-0000-0000-000076240000}"/>
    <cellStyle name="Assumption 2 19 2 2 2" xfId="48838" xr:uid="{00000000-0005-0000-0000-000077240000}"/>
    <cellStyle name="Assumption 2 19 2 3" xfId="34921" xr:uid="{00000000-0005-0000-0000-000078240000}"/>
    <cellStyle name="Assumption 2 19 3" xfId="9943" xr:uid="{00000000-0005-0000-0000-000079240000}"/>
    <cellStyle name="Assumption 2 19 3 2" xfId="23864" xr:uid="{00000000-0005-0000-0000-00007A240000}"/>
    <cellStyle name="Assumption 2 19 3 2 2" xfId="51547" xr:uid="{00000000-0005-0000-0000-00007B240000}"/>
    <cellStyle name="Assumption 2 19 3 3" xfId="37630" xr:uid="{00000000-0005-0000-0000-00007C240000}"/>
    <cellStyle name="Assumption 2 19 4" xfId="12093" xr:uid="{00000000-0005-0000-0000-00007D240000}"/>
    <cellStyle name="Assumption 2 19 4 2" xfId="26014" xr:uid="{00000000-0005-0000-0000-00007E240000}"/>
    <cellStyle name="Assumption 2 19 4 2 2" xfId="53697" xr:uid="{00000000-0005-0000-0000-00007F240000}"/>
    <cellStyle name="Assumption 2 19 4 3" xfId="39780" xr:uid="{00000000-0005-0000-0000-000080240000}"/>
    <cellStyle name="Assumption 2 19 5" xfId="14843" xr:uid="{00000000-0005-0000-0000-000081240000}"/>
    <cellStyle name="Assumption 2 19 5 2" xfId="28764" xr:uid="{00000000-0005-0000-0000-000082240000}"/>
    <cellStyle name="Assumption 2 19 5 2 2" xfId="56447" xr:uid="{00000000-0005-0000-0000-000083240000}"/>
    <cellStyle name="Assumption 2 19 5 3" xfId="42530" xr:uid="{00000000-0005-0000-0000-000084240000}"/>
    <cellStyle name="Assumption 2 19 6" xfId="17811" xr:uid="{00000000-0005-0000-0000-000085240000}"/>
    <cellStyle name="Assumption 2 19 6 2" xfId="45494" xr:uid="{00000000-0005-0000-0000-000086240000}"/>
    <cellStyle name="Assumption 2 19 7" xfId="31577" xr:uid="{00000000-0005-0000-0000-000087240000}"/>
    <cellStyle name="Assumption 2 2" xfId="3087" xr:uid="{00000000-0005-0000-0000-000088240000}"/>
    <cellStyle name="Assumption 2 2 2" xfId="6529" xr:uid="{00000000-0005-0000-0000-000089240000}"/>
    <cellStyle name="Assumption 2 2 2 2" xfId="20473" xr:uid="{00000000-0005-0000-0000-00008A240000}"/>
    <cellStyle name="Assumption 2 2 2 2 2" xfId="48156" xr:uid="{00000000-0005-0000-0000-00008B240000}"/>
    <cellStyle name="Assumption 2 2 2 3" xfId="34239" xr:uid="{00000000-0005-0000-0000-00008C240000}"/>
    <cellStyle name="Assumption 2 2 3" xfId="9274" xr:uid="{00000000-0005-0000-0000-00008D240000}"/>
    <cellStyle name="Assumption 2 2 3 2" xfId="23195" xr:uid="{00000000-0005-0000-0000-00008E240000}"/>
    <cellStyle name="Assumption 2 2 3 2 2" xfId="50878" xr:uid="{00000000-0005-0000-0000-00008F240000}"/>
    <cellStyle name="Assumption 2 2 3 3" xfId="36961" xr:uid="{00000000-0005-0000-0000-000090240000}"/>
    <cellStyle name="Assumption 2 2 4" xfId="11411" xr:uid="{00000000-0005-0000-0000-000091240000}"/>
    <cellStyle name="Assumption 2 2 4 2" xfId="25332" xr:uid="{00000000-0005-0000-0000-000092240000}"/>
    <cellStyle name="Assumption 2 2 4 2 2" xfId="53015" xr:uid="{00000000-0005-0000-0000-000093240000}"/>
    <cellStyle name="Assumption 2 2 4 3" xfId="39098" xr:uid="{00000000-0005-0000-0000-000094240000}"/>
    <cellStyle name="Assumption 2 2 5" xfId="14161" xr:uid="{00000000-0005-0000-0000-000095240000}"/>
    <cellStyle name="Assumption 2 2 5 2" xfId="28082" xr:uid="{00000000-0005-0000-0000-000096240000}"/>
    <cellStyle name="Assumption 2 2 5 2 2" xfId="55765" xr:uid="{00000000-0005-0000-0000-000097240000}"/>
    <cellStyle name="Assumption 2 2 5 3" xfId="41848" xr:uid="{00000000-0005-0000-0000-000098240000}"/>
    <cellStyle name="Assumption 2 2 6" xfId="17129" xr:uid="{00000000-0005-0000-0000-000099240000}"/>
    <cellStyle name="Assumption 2 2 6 2" xfId="44812" xr:uid="{00000000-0005-0000-0000-00009A240000}"/>
    <cellStyle name="Assumption 2 2 7" xfId="30933" xr:uid="{00000000-0005-0000-0000-00009B240000}"/>
    <cellStyle name="Assumption 2 20" xfId="4135" xr:uid="{00000000-0005-0000-0000-00009C240000}"/>
    <cellStyle name="Assumption 2 20 2" xfId="7561" xr:uid="{00000000-0005-0000-0000-00009D240000}"/>
    <cellStyle name="Assumption 2 20 2 2" xfId="21489" xr:uid="{00000000-0005-0000-0000-00009E240000}"/>
    <cellStyle name="Assumption 2 20 2 2 2" xfId="49172" xr:uid="{00000000-0005-0000-0000-00009F240000}"/>
    <cellStyle name="Assumption 2 20 2 3" xfId="35255" xr:uid="{00000000-0005-0000-0000-0000A0240000}"/>
    <cellStyle name="Assumption 2 20 3" xfId="10259" xr:uid="{00000000-0005-0000-0000-0000A1240000}"/>
    <cellStyle name="Assumption 2 20 3 2" xfId="24180" xr:uid="{00000000-0005-0000-0000-0000A2240000}"/>
    <cellStyle name="Assumption 2 20 3 2 2" xfId="51863" xr:uid="{00000000-0005-0000-0000-0000A3240000}"/>
    <cellStyle name="Assumption 2 20 3 3" xfId="37946" xr:uid="{00000000-0005-0000-0000-0000A4240000}"/>
    <cellStyle name="Assumption 2 20 4" xfId="12411" xr:uid="{00000000-0005-0000-0000-0000A5240000}"/>
    <cellStyle name="Assumption 2 20 4 2" xfId="26332" xr:uid="{00000000-0005-0000-0000-0000A6240000}"/>
    <cellStyle name="Assumption 2 20 4 2 2" xfId="54015" xr:uid="{00000000-0005-0000-0000-0000A7240000}"/>
    <cellStyle name="Assumption 2 20 4 3" xfId="40098" xr:uid="{00000000-0005-0000-0000-0000A8240000}"/>
    <cellStyle name="Assumption 2 20 5" xfId="15161" xr:uid="{00000000-0005-0000-0000-0000A9240000}"/>
    <cellStyle name="Assumption 2 20 5 2" xfId="29082" xr:uid="{00000000-0005-0000-0000-0000AA240000}"/>
    <cellStyle name="Assumption 2 20 5 2 2" xfId="56765" xr:uid="{00000000-0005-0000-0000-0000AB240000}"/>
    <cellStyle name="Assumption 2 20 5 3" xfId="42848" xr:uid="{00000000-0005-0000-0000-0000AC240000}"/>
    <cellStyle name="Assumption 2 20 6" xfId="18129" xr:uid="{00000000-0005-0000-0000-0000AD240000}"/>
    <cellStyle name="Assumption 2 20 6 2" xfId="45812" xr:uid="{00000000-0005-0000-0000-0000AE240000}"/>
    <cellStyle name="Assumption 2 20 7" xfId="31895" xr:uid="{00000000-0005-0000-0000-0000AF240000}"/>
    <cellStyle name="Assumption 2 21" xfId="3953" xr:uid="{00000000-0005-0000-0000-0000B0240000}"/>
    <cellStyle name="Assumption 2 21 2" xfId="7379" xr:uid="{00000000-0005-0000-0000-0000B1240000}"/>
    <cellStyle name="Assumption 2 21 2 2" xfId="21310" xr:uid="{00000000-0005-0000-0000-0000B2240000}"/>
    <cellStyle name="Assumption 2 21 2 2 2" xfId="48993" xr:uid="{00000000-0005-0000-0000-0000B3240000}"/>
    <cellStyle name="Assumption 2 21 2 3" xfId="35076" xr:uid="{00000000-0005-0000-0000-0000B4240000}"/>
    <cellStyle name="Assumption 2 21 3" xfId="10083" xr:uid="{00000000-0005-0000-0000-0000B5240000}"/>
    <cellStyle name="Assumption 2 21 3 2" xfId="24004" xr:uid="{00000000-0005-0000-0000-0000B6240000}"/>
    <cellStyle name="Assumption 2 21 3 2 2" xfId="51687" xr:uid="{00000000-0005-0000-0000-0000B7240000}"/>
    <cellStyle name="Assumption 2 21 3 3" xfId="37770" xr:uid="{00000000-0005-0000-0000-0000B8240000}"/>
    <cellStyle name="Assumption 2 21 4" xfId="12235" xr:uid="{00000000-0005-0000-0000-0000B9240000}"/>
    <cellStyle name="Assumption 2 21 4 2" xfId="26156" xr:uid="{00000000-0005-0000-0000-0000BA240000}"/>
    <cellStyle name="Assumption 2 21 4 2 2" xfId="53839" xr:uid="{00000000-0005-0000-0000-0000BB240000}"/>
    <cellStyle name="Assumption 2 21 4 3" xfId="39922" xr:uid="{00000000-0005-0000-0000-0000BC240000}"/>
    <cellStyle name="Assumption 2 21 5" xfId="14985" xr:uid="{00000000-0005-0000-0000-0000BD240000}"/>
    <cellStyle name="Assumption 2 21 5 2" xfId="28906" xr:uid="{00000000-0005-0000-0000-0000BE240000}"/>
    <cellStyle name="Assumption 2 21 5 2 2" xfId="56589" xr:uid="{00000000-0005-0000-0000-0000BF240000}"/>
    <cellStyle name="Assumption 2 21 5 3" xfId="42672" xr:uid="{00000000-0005-0000-0000-0000C0240000}"/>
    <cellStyle name="Assumption 2 21 6" xfId="17953" xr:uid="{00000000-0005-0000-0000-0000C1240000}"/>
    <cellStyle name="Assumption 2 21 6 2" xfId="45636" xr:uid="{00000000-0005-0000-0000-0000C2240000}"/>
    <cellStyle name="Assumption 2 21 7" xfId="31719" xr:uid="{00000000-0005-0000-0000-0000C3240000}"/>
    <cellStyle name="Assumption 2 22" xfId="4190" xr:uid="{00000000-0005-0000-0000-0000C4240000}"/>
    <cellStyle name="Assumption 2 22 2" xfId="7616" xr:uid="{00000000-0005-0000-0000-0000C5240000}"/>
    <cellStyle name="Assumption 2 22 2 2" xfId="21544" xr:uid="{00000000-0005-0000-0000-0000C6240000}"/>
    <cellStyle name="Assumption 2 22 2 2 2" xfId="49227" xr:uid="{00000000-0005-0000-0000-0000C7240000}"/>
    <cellStyle name="Assumption 2 22 2 3" xfId="35310" xr:uid="{00000000-0005-0000-0000-0000C8240000}"/>
    <cellStyle name="Assumption 2 22 3" xfId="10308" xr:uid="{00000000-0005-0000-0000-0000C9240000}"/>
    <cellStyle name="Assumption 2 22 3 2" xfId="24229" xr:uid="{00000000-0005-0000-0000-0000CA240000}"/>
    <cellStyle name="Assumption 2 22 3 2 2" xfId="51912" xr:uid="{00000000-0005-0000-0000-0000CB240000}"/>
    <cellStyle name="Assumption 2 22 3 3" xfId="37995" xr:uid="{00000000-0005-0000-0000-0000CC240000}"/>
    <cellStyle name="Assumption 2 22 4" xfId="12465" xr:uid="{00000000-0005-0000-0000-0000CD240000}"/>
    <cellStyle name="Assumption 2 22 4 2" xfId="26386" xr:uid="{00000000-0005-0000-0000-0000CE240000}"/>
    <cellStyle name="Assumption 2 22 4 2 2" xfId="54069" xr:uid="{00000000-0005-0000-0000-0000CF240000}"/>
    <cellStyle name="Assumption 2 22 4 3" xfId="40152" xr:uid="{00000000-0005-0000-0000-0000D0240000}"/>
    <cellStyle name="Assumption 2 22 5" xfId="15215" xr:uid="{00000000-0005-0000-0000-0000D1240000}"/>
    <cellStyle name="Assumption 2 22 5 2" xfId="29136" xr:uid="{00000000-0005-0000-0000-0000D2240000}"/>
    <cellStyle name="Assumption 2 22 5 2 2" xfId="56819" xr:uid="{00000000-0005-0000-0000-0000D3240000}"/>
    <cellStyle name="Assumption 2 22 5 3" xfId="42902" xr:uid="{00000000-0005-0000-0000-0000D4240000}"/>
    <cellStyle name="Assumption 2 22 6" xfId="18183" xr:uid="{00000000-0005-0000-0000-0000D5240000}"/>
    <cellStyle name="Assumption 2 22 6 2" xfId="45866" xr:uid="{00000000-0005-0000-0000-0000D6240000}"/>
    <cellStyle name="Assumption 2 22 7" xfId="31949" xr:uid="{00000000-0005-0000-0000-0000D7240000}"/>
    <cellStyle name="Assumption 2 23" xfId="3977" xr:uid="{00000000-0005-0000-0000-0000D8240000}"/>
    <cellStyle name="Assumption 2 23 2" xfId="7403" xr:uid="{00000000-0005-0000-0000-0000D9240000}"/>
    <cellStyle name="Assumption 2 23 2 2" xfId="21334" xr:uid="{00000000-0005-0000-0000-0000DA240000}"/>
    <cellStyle name="Assumption 2 23 2 2 2" xfId="49017" xr:uid="{00000000-0005-0000-0000-0000DB240000}"/>
    <cellStyle name="Assumption 2 23 2 3" xfId="35100" xr:uid="{00000000-0005-0000-0000-0000DC240000}"/>
    <cellStyle name="Assumption 2 23 3" xfId="10106" xr:uid="{00000000-0005-0000-0000-0000DD240000}"/>
    <cellStyle name="Assumption 2 23 3 2" xfId="24027" xr:uid="{00000000-0005-0000-0000-0000DE240000}"/>
    <cellStyle name="Assumption 2 23 3 2 2" xfId="51710" xr:uid="{00000000-0005-0000-0000-0000DF240000}"/>
    <cellStyle name="Assumption 2 23 3 3" xfId="37793" xr:uid="{00000000-0005-0000-0000-0000E0240000}"/>
    <cellStyle name="Assumption 2 23 4" xfId="12258" xr:uid="{00000000-0005-0000-0000-0000E1240000}"/>
    <cellStyle name="Assumption 2 23 4 2" xfId="26179" xr:uid="{00000000-0005-0000-0000-0000E2240000}"/>
    <cellStyle name="Assumption 2 23 4 2 2" xfId="53862" xr:uid="{00000000-0005-0000-0000-0000E3240000}"/>
    <cellStyle name="Assumption 2 23 4 3" xfId="39945" xr:uid="{00000000-0005-0000-0000-0000E4240000}"/>
    <cellStyle name="Assumption 2 23 5" xfId="15008" xr:uid="{00000000-0005-0000-0000-0000E5240000}"/>
    <cellStyle name="Assumption 2 23 5 2" xfId="28929" xr:uid="{00000000-0005-0000-0000-0000E6240000}"/>
    <cellStyle name="Assumption 2 23 5 2 2" xfId="56612" xr:uid="{00000000-0005-0000-0000-0000E7240000}"/>
    <cellStyle name="Assumption 2 23 5 3" xfId="42695" xr:uid="{00000000-0005-0000-0000-0000E8240000}"/>
    <cellStyle name="Assumption 2 23 6" xfId="17976" xr:uid="{00000000-0005-0000-0000-0000E9240000}"/>
    <cellStyle name="Assumption 2 23 6 2" xfId="45659" xr:uid="{00000000-0005-0000-0000-0000EA240000}"/>
    <cellStyle name="Assumption 2 23 7" xfId="31742" xr:uid="{00000000-0005-0000-0000-0000EB240000}"/>
    <cellStyle name="Assumption 2 24" xfId="3918" xr:uid="{00000000-0005-0000-0000-0000EC240000}"/>
    <cellStyle name="Assumption 2 24 2" xfId="7344" xr:uid="{00000000-0005-0000-0000-0000ED240000}"/>
    <cellStyle name="Assumption 2 24 2 2" xfId="21275" xr:uid="{00000000-0005-0000-0000-0000EE240000}"/>
    <cellStyle name="Assumption 2 24 2 2 2" xfId="48958" xr:uid="{00000000-0005-0000-0000-0000EF240000}"/>
    <cellStyle name="Assumption 2 24 2 3" xfId="35041" xr:uid="{00000000-0005-0000-0000-0000F0240000}"/>
    <cellStyle name="Assumption 2 24 3" xfId="10048" xr:uid="{00000000-0005-0000-0000-0000F1240000}"/>
    <cellStyle name="Assumption 2 24 3 2" xfId="23969" xr:uid="{00000000-0005-0000-0000-0000F2240000}"/>
    <cellStyle name="Assumption 2 24 3 2 2" xfId="51652" xr:uid="{00000000-0005-0000-0000-0000F3240000}"/>
    <cellStyle name="Assumption 2 24 3 3" xfId="37735" xr:uid="{00000000-0005-0000-0000-0000F4240000}"/>
    <cellStyle name="Assumption 2 24 4" xfId="12201" xr:uid="{00000000-0005-0000-0000-0000F5240000}"/>
    <cellStyle name="Assumption 2 24 4 2" xfId="26122" xr:uid="{00000000-0005-0000-0000-0000F6240000}"/>
    <cellStyle name="Assumption 2 24 4 2 2" xfId="53805" xr:uid="{00000000-0005-0000-0000-0000F7240000}"/>
    <cellStyle name="Assumption 2 24 4 3" xfId="39888" xr:uid="{00000000-0005-0000-0000-0000F8240000}"/>
    <cellStyle name="Assumption 2 24 5" xfId="14951" xr:uid="{00000000-0005-0000-0000-0000F9240000}"/>
    <cellStyle name="Assumption 2 24 5 2" xfId="28872" xr:uid="{00000000-0005-0000-0000-0000FA240000}"/>
    <cellStyle name="Assumption 2 24 5 2 2" xfId="56555" xr:uid="{00000000-0005-0000-0000-0000FB240000}"/>
    <cellStyle name="Assumption 2 24 5 3" xfId="42638" xr:uid="{00000000-0005-0000-0000-0000FC240000}"/>
    <cellStyle name="Assumption 2 24 6" xfId="17919" xr:uid="{00000000-0005-0000-0000-0000FD240000}"/>
    <cellStyle name="Assumption 2 24 6 2" xfId="45602" xr:uid="{00000000-0005-0000-0000-0000FE240000}"/>
    <cellStyle name="Assumption 2 24 7" xfId="31685" xr:uid="{00000000-0005-0000-0000-0000FF240000}"/>
    <cellStyle name="Assumption 2 25" xfId="4326" xr:uid="{00000000-0005-0000-0000-000000250000}"/>
    <cellStyle name="Assumption 2 25 2" xfId="7751" xr:uid="{00000000-0005-0000-0000-000001250000}"/>
    <cellStyle name="Assumption 2 25 2 2" xfId="21675" xr:uid="{00000000-0005-0000-0000-000002250000}"/>
    <cellStyle name="Assumption 2 25 2 2 2" xfId="49358" xr:uid="{00000000-0005-0000-0000-000003250000}"/>
    <cellStyle name="Assumption 2 25 2 3" xfId="35441" xr:uid="{00000000-0005-0000-0000-000004250000}"/>
    <cellStyle name="Assumption 2 25 3" xfId="10426" xr:uid="{00000000-0005-0000-0000-000005250000}"/>
    <cellStyle name="Assumption 2 25 3 2" xfId="24347" xr:uid="{00000000-0005-0000-0000-000006250000}"/>
    <cellStyle name="Assumption 2 25 3 2 2" xfId="52030" xr:uid="{00000000-0005-0000-0000-000007250000}"/>
    <cellStyle name="Assumption 2 25 3 3" xfId="38113" xr:uid="{00000000-0005-0000-0000-000008250000}"/>
    <cellStyle name="Assumption 2 25 4" xfId="12594" xr:uid="{00000000-0005-0000-0000-000009250000}"/>
    <cellStyle name="Assumption 2 25 4 2" xfId="26515" xr:uid="{00000000-0005-0000-0000-00000A250000}"/>
    <cellStyle name="Assumption 2 25 4 2 2" xfId="54198" xr:uid="{00000000-0005-0000-0000-00000B250000}"/>
    <cellStyle name="Assumption 2 25 4 3" xfId="40281" xr:uid="{00000000-0005-0000-0000-00000C250000}"/>
    <cellStyle name="Assumption 2 25 5" xfId="15344" xr:uid="{00000000-0005-0000-0000-00000D250000}"/>
    <cellStyle name="Assumption 2 25 5 2" xfId="29265" xr:uid="{00000000-0005-0000-0000-00000E250000}"/>
    <cellStyle name="Assumption 2 25 5 2 2" xfId="56948" xr:uid="{00000000-0005-0000-0000-00000F250000}"/>
    <cellStyle name="Assumption 2 25 5 3" xfId="43031" xr:uid="{00000000-0005-0000-0000-000010250000}"/>
    <cellStyle name="Assumption 2 25 6" xfId="18312" xr:uid="{00000000-0005-0000-0000-000011250000}"/>
    <cellStyle name="Assumption 2 25 6 2" xfId="45995" xr:uid="{00000000-0005-0000-0000-000012250000}"/>
    <cellStyle name="Assumption 2 25 7" xfId="32078" xr:uid="{00000000-0005-0000-0000-000013250000}"/>
    <cellStyle name="Assumption 2 26" xfId="4705" xr:uid="{00000000-0005-0000-0000-000014250000}"/>
    <cellStyle name="Assumption 2 26 2" xfId="8111" xr:uid="{00000000-0005-0000-0000-000015250000}"/>
    <cellStyle name="Assumption 2 26 2 2" xfId="22035" xr:uid="{00000000-0005-0000-0000-000016250000}"/>
    <cellStyle name="Assumption 2 26 2 2 2" xfId="49718" xr:uid="{00000000-0005-0000-0000-000017250000}"/>
    <cellStyle name="Assumption 2 26 2 3" xfId="35801" xr:uid="{00000000-0005-0000-0000-000018250000}"/>
    <cellStyle name="Assumption 2 26 3" xfId="10673" xr:uid="{00000000-0005-0000-0000-000019250000}"/>
    <cellStyle name="Assumption 2 26 3 2" xfId="24594" xr:uid="{00000000-0005-0000-0000-00001A250000}"/>
    <cellStyle name="Assumption 2 26 3 2 2" xfId="52277" xr:uid="{00000000-0005-0000-0000-00001B250000}"/>
    <cellStyle name="Assumption 2 26 3 3" xfId="38360" xr:uid="{00000000-0005-0000-0000-00001C250000}"/>
    <cellStyle name="Assumption 2 26 4" xfId="12967" xr:uid="{00000000-0005-0000-0000-00001D250000}"/>
    <cellStyle name="Assumption 2 26 4 2" xfId="26888" xr:uid="{00000000-0005-0000-0000-00001E250000}"/>
    <cellStyle name="Assumption 2 26 4 2 2" xfId="54571" xr:uid="{00000000-0005-0000-0000-00001F250000}"/>
    <cellStyle name="Assumption 2 26 4 3" xfId="40654" xr:uid="{00000000-0005-0000-0000-000020250000}"/>
    <cellStyle name="Assumption 2 26 5" xfId="15717" xr:uid="{00000000-0005-0000-0000-000021250000}"/>
    <cellStyle name="Assumption 2 26 5 2" xfId="29638" xr:uid="{00000000-0005-0000-0000-000022250000}"/>
    <cellStyle name="Assumption 2 26 5 2 2" xfId="57321" xr:uid="{00000000-0005-0000-0000-000023250000}"/>
    <cellStyle name="Assumption 2 26 5 3" xfId="43404" xr:uid="{00000000-0005-0000-0000-000024250000}"/>
    <cellStyle name="Assumption 2 26 6" xfId="18685" xr:uid="{00000000-0005-0000-0000-000025250000}"/>
    <cellStyle name="Assumption 2 26 6 2" xfId="46368" xr:uid="{00000000-0005-0000-0000-000026250000}"/>
    <cellStyle name="Assumption 2 26 7" xfId="32451" xr:uid="{00000000-0005-0000-0000-000027250000}"/>
    <cellStyle name="Assumption 2 27" xfId="4351" xr:uid="{00000000-0005-0000-0000-000028250000}"/>
    <cellStyle name="Assumption 2 27 2" xfId="7776" xr:uid="{00000000-0005-0000-0000-000029250000}"/>
    <cellStyle name="Assumption 2 27 2 2" xfId="21700" xr:uid="{00000000-0005-0000-0000-00002A250000}"/>
    <cellStyle name="Assumption 2 27 2 2 2" xfId="49383" xr:uid="{00000000-0005-0000-0000-00002B250000}"/>
    <cellStyle name="Assumption 2 27 2 3" xfId="35466" xr:uid="{00000000-0005-0000-0000-00002C250000}"/>
    <cellStyle name="Assumption 2 27 3" xfId="10449" xr:uid="{00000000-0005-0000-0000-00002D250000}"/>
    <cellStyle name="Assumption 2 27 3 2" xfId="24370" xr:uid="{00000000-0005-0000-0000-00002E250000}"/>
    <cellStyle name="Assumption 2 27 3 2 2" xfId="52053" xr:uid="{00000000-0005-0000-0000-00002F250000}"/>
    <cellStyle name="Assumption 2 27 3 3" xfId="38136" xr:uid="{00000000-0005-0000-0000-000030250000}"/>
    <cellStyle name="Assumption 2 27 4" xfId="12618" xr:uid="{00000000-0005-0000-0000-000031250000}"/>
    <cellStyle name="Assumption 2 27 4 2" xfId="26539" xr:uid="{00000000-0005-0000-0000-000032250000}"/>
    <cellStyle name="Assumption 2 27 4 2 2" xfId="54222" xr:uid="{00000000-0005-0000-0000-000033250000}"/>
    <cellStyle name="Assumption 2 27 4 3" xfId="40305" xr:uid="{00000000-0005-0000-0000-000034250000}"/>
    <cellStyle name="Assumption 2 27 5" xfId="15368" xr:uid="{00000000-0005-0000-0000-000035250000}"/>
    <cellStyle name="Assumption 2 27 5 2" xfId="29289" xr:uid="{00000000-0005-0000-0000-000036250000}"/>
    <cellStyle name="Assumption 2 27 5 2 2" xfId="56972" xr:uid="{00000000-0005-0000-0000-000037250000}"/>
    <cellStyle name="Assumption 2 27 5 3" xfId="43055" xr:uid="{00000000-0005-0000-0000-000038250000}"/>
    <cellStyle name="Assumption 2 27 6" xfId="18336" xr:uid="{00000000-0005-0000-0000-000039250000}"/>
    <cellStyle name="Assumption 2 27 6 2" xfId="46019" xr:uid="{00000000-0005-0000-0000-00003A250000}"/>
    <cellStyle name="Assumption 2 27 7" xfId="32102" xr:uid="{00000000-0005-0000-0000-00003B250000}"/>
    <cellStyle name="Assumption 2 28" xfId="4634" xr:uid="{00000000-0005-0000-0000-00003C250000}"/>
    <cellStyle name="Assumption 2 28 2" xfId="8043" xr:uid="{00000000-0005-0000-0000-00003D250000}"/>
    <cellStyle name="Assumption 2 28 2 2" xfId="21967" xr:uid="{00000000-0005-0000-0000-00003E250000}"/>
    <cellStyle name="Assumption 2 28 2 2 2" xfId="49650" xr:uid="{00000000-0005-0000-0000-00003F250000}"/>
    <cellStyle name="Assumption 2 28 2 3" xfId="35733" xr:uid="{00000000-0005-0000-0000-000040250000}"/>
    <cellStyle name="Assumption 2 28 3" xfId="10631" xr:uid="{00000000-0005-0000-0000-000041250000}"/>
    <cellStyle name="Assumption 2 28 3 2" xfId="24552" xr:uid="{00000000-0005-0000-0000-000042250000}"/>
    <cellStyle name="Assumption 2 28 3 2 2" xfId="52235" xr:uid="{00000000-0005-0000-0000-000043250000}"/>
    <cellStyle name="Assumption 2 28 3 3" xfId="38318" xr:uid="{00000000-0005-0000-0000-000044250000}"/>
    <cellStyle name="Assumption 2 28 4" xfId="12898" xr:uid="{00000000-0005-0000-0000-000045250000}"/>
    <cellStyle name="Assumption 2 28 4 2" xfId="26819" xr:uid="{00000000-0005-0000-0000-000046250000}"/>
    <cellStyle name="Assumption 2 28 4 2 2" xfId="54502" xr:uid="{00000000-0005-0000-0000-000047250000}"/>
    <cellStyle name="Assumption 2 28 4 3" xfId="40585" xr:uid="{00000000-0005-0000-0000-000048250000}"/>
    <cellStyle name="Assumption 2 28 5" xfId="15648" xr:uid="{00000000-0005-0000-0000-000049250000}"/>
    <cellStyle name="Assumption 2 28 5 2" xfId="29569" xr:uid="{00000000-0005-0000-0000-00004A250000}"/>
    <cellStyle name="Assumption 2 28 5 2 2" xfId="57252" xr:uid="{00000000-0005-0000-0000-00004B250000}"/>
    <cellStyle name="Assumption 2 28 5 3" xfId="43335" xr:uid="{00000000-0005-0000-0000-00004C250000}"/>
    <cellStyle name="Assumption 2 28 6" xfId="18616" xr:uid="{00000000-0005-0000-0000-00004D250000}"/>
    <cellStyle name="Assumption 2 28 6 2" xfId="46299" xr:uid="{00000000-0005-0000-0000-00004E250000}"/>
    <cellStyle name="Assumption 2 28 7" xfId="32382" xr:uid="{00000000-0005-0000-0000-00004F250000}"/>
    <cellStyle name="Assumption 2 29" xfId="4970" xr:uid="{00000000-0005-0000-0000-000050250000}"/>
    <cellStyle name="Assumption 2 29 2" xfId="8374" xr:uid="{00000000-0005-0000-0000-000051250000}"/>
    <cellStyle name="Assumption 2 29 2 2" xfId="22295" xr:uid="{00000000-0005-0000-0000-000052250000}"/>
    <cellStyle name="Assumption 2 29 2 2 2" xfId="49978" xr:uid="{00000000-0005-0000-0000-000053250000}"/>
    <cellStyle name="Assumption 2 29 2 3" xfId="36061" xr:uid="{00000000-0005-0000-0000-000054250000}"/>
    <cellStyle name="Assumption 2 29 3" xfId="10823" xr:uid="{00000000-0005-0000-0000-000055250000}"/>
    <cellStyle name="Assumption 2 29 3 2" xfId="24744" xr:uid="{00000000-0005-0000-0000-000056250000}"/>
    <cellStyle name="Assumption 2 29 3 2 2" xfId="52427" xr:uid="{00000000-0005-0000-0000-000057250000}"/>
    <cellStyle name="Assumption 2 29 3 3" xfId="38510" xr:uid="{00000000-0005-0000-0000-000058250000}"/>
    <cellStyle name="Assumption 2 29 4" xfId="13226" xr:uid="{00000000-0005-0000-0000-000059250000}"/>
    <cellStyle name="Assumption 2 29 4 2" xfId="27147" xr:uid="{00000000-0005-0000-0000-00005A250000}"/>
    <cellStyle name="Assumption 2 29 4 2 2" xfId="54830" xr:uid="{00000000-0005-0000-0000-00005B250000}"/>
    <cellStyle name="Assumption 2 29 4 3" xfId="40913" xr:uid="{00000000-0005-0000-0000-00005C250000}"/>
    <cellStyle name="Assumption 2 29 5" xfId="15976" xr:uid="{00000000-0005-0000-0000-00005D250000}"/>
    <cellStyle name="Assumption 2 29 5 2" xfId="29897" xr:uid="{00000000-0005-0000-0000-00005E250000}"/>
    <cellStyle name="Assumption 2 29 5 2 2" xfId="57580" xr:uid="{00000000-0005-0000-0000-00005F250000}"/>
    <cellStyle name="Assumption 2 29 5 3" xfId="43663" xr:uid="{00000000-0005-0000-0000-000060250000}"/>
    <cellStyle name="Assumption 2 29 6" xfId="18944" xr:uid="{00000000-0005-0000-0000-000061250000}"/>
    <cellStyle name="Assumption 2 29 6 2" xfId="46627" xr:uid="{00000000-0005-0000-0000-000062250000}"/>
    <cellStyle name="Assumption 2 29 7" xfId="32710" xr:uid="{00000000-0005-0000-0000-000063250000}"/>
    <cellStyle name="Assumption 2 3" xfId="2355" xr:uid="{00000000-0005-0000-0000-000064250000}"/>
    <cellStyle name="Assumption 2 3 2" xfId="5814" xr:uid="{00000000-0005-0000-0000-000065250000}"/>
    <cellStyle name="Assumption 2 3 2 2" xfId="19764" xr:uid="{00000000-0005-0000-0000-000066250000}"/>
    <cellStyle name="Assumption 2 3 2 2 2" xfId="47447" xr:uid="{00000000-0005-0000-0000-000067250000}"/>
    <cellStyle name="Assumption 2 3 2 3" xfId="33530" xr:uid="{00000000-0005-0000-0000-000068250000}"/>
    <cellStyle name="Assumption 2 3 3" xfId="8584" xr:uid="{00000000-0005-0000-0000-000069250000}"/>
    <cellStyle name="Assumption 2 3 3 2" xfId="22505" xr:uid="{00000000-0005-0000-0000-00006A250000}"/>
    <cellStyle name="Assumption 2 3 3 2 2" xfId="50188" xr:uid="{00000000-0005-0000-0000-00006B250000}"/>
    <cellStyle name="Assumption 2 3 3 3" xfId="36271" xr:uid="{00000000-0005-0000-0000-00006C250000}"/>
    <cellStyle name="Assumption 2 3 4" xfId="5463" xr:uid="{00000000-0005-0000-0000-00006D250000}"/>
    <cellStyle name="Assumption 2 3 4 2" xfId="19416" xr:uid="{00000000-0005-0000-0000-00006E250000}"/>
    <cellStyle name="Assumption 2 3 4 2 2" xfId="47099" xr:uid="{00000000-0005-0000-0000-00006F250000}"/>
    <cellStyle name="Assumption 2 3 4 3" xfId="33182" xr:uid="{00000000-0005-0000-0000-000070250000}"/>
    <cellStyle name="Assumption 2 3 5" xfId="13462" xr:uid="{00000000-0005-0000-0000-000071250000}"/>
    <cellStyle name="Assumption 2 3 5 2" xfId="27383" xr:uid="{00000000-0005-0000-0000-000072250000}"/>
    <cellStyle name="Assumption 2 3 5 2 2" xfId="55066" xr:uid="{00000000-0005-0000-0000-000073250000}"/>
    <cellStyle name="Assumption 2 3 5 3" xfId="41149" xr:uid="{00000000-0005-0000-0000-000074250000}"/>
    <cellStyle name="Assumption 2 3 6" xfId="16424" xr:uid="{00000000-0005-0000-0000-000075250000}"/>
    <cellStyle name="Assumption 2 3 6 2" xfId="44107" xr:uid="{00000000-0005-0000-0000-000076250000}"/>
    <cellStyle name="Assumption 2 3 7" xfId="30317" xr:uid="{00000000-0005-0000-0000-000077250000}"/>
    <cellStyle name="Assumption 2 30" xfId="4355" xr:uid="{00000000-0005-0000-0000-000078250000}"/>
    <cellStyle name="Assumption 2 30 2" xfId="7780" xr:uid="{00000000-0005-0000-0000-000079250000}"/>
    <cellStyle name="Assumption 2 30 2 2" xfId="21704" xr:uid="{00000000-0005-0000-0000-00007A250000}"/>
    <cellStyle name="Assumption 2 30 2 2 2" xfId="49387" xr:uid="{00000000-0005-0000-0000-00007B250000}"/>
    <cellStyle name="Assumption 2 30 2 3" xfId="35470" xr:uid="{00000000-0005-0000-0000-00007C250000}"/>
    <cellStyle name="Assumption 2 30 3" xfId="10453" xr:uid="{00000000-0005-0000-0000-00007D250000}"/>
    <cellStyle name="Assumption 2 30 3 2" xfId="24374" xr:uid="{00000000-0005-0000-0000-00007E250000}"/>
    <cellStyle name="Assumption 2 30 3 2 2" xfId="52057" xr:uid="{00000000-0005-0000-0000-00007F250000}"/>
    <cellStyle name="Assumption 2 30 3 3" xfId="38140" xr:uid="{00000000-0005-0000-0000-000080250000}"/>
    <cellStyle name="Assumption 2 30 4" xfId="12622" xr:uid="{00000000-0005-0000-0000-000081250000}"/>
    <cellStyle name="Assumption 2 30 4 2" xfId="26543" xr:uid="{00000000-0005-0000-0000-000082250000}"/>
    <cellStyle name="Assumption 2 30 4 2 2" xfId="54226" xr:uid="{00000000-0005-0000-0000-000083250000}"/>
    <cellStyle name="Assumption 2 30 4 3" xfId="40309" xr:uid="{00000000-0005-0000-0000-000084250000}"/>
    <cellStyle name="Assumption 2 30 5" xfId="15372" xr:uid="{00000000-0005-0000-0000-000085250000}"/>
    <cellStyle name="Assumption 2 30 5 2" xfId="29293" xr:uid="{00000000-0005-0000-0000-000086250000}"/>
    <cellStyle name="Assumption 2 30 5 2 2" xfId="56976" xr:uid="{00000000-0005-0000-0000-000087250000}"/>
    <cellStyle name="Assumption 2 30 5 3" xfId="43059" xr:uid="{00000000-0005-0000-0000-000088250000}"/>
    <cellStyle name="Assumption 2 30 6" xfId="18340" xr:uid="{00000000-0005-0000-0000-000089250000}"/>
    <cellStyle name="Assumption 2 30 6 2" xfId="46023" xr:uid="{00000000-0005-0000-0000-00008A250000}"/>
    <cellStyle name="Assumption 2 30 7" xfId="32106" xr:uid="{00000000-0005-0000-0000-00008B250000}"/>
    <cellStyle name="Assumption 2 31" xfId="7385" xr:uid="{00000000-0005-0000-0000-00008C250000}"/>
    <cellStyle name="Assumption 2 31 2" xfId="21316" xr:uid="{00000000-0005-0000-0000-00008D250000}"/>
    <cellStyle name="Assumption 2 31 2 2" xfId="48999" xr:uid="{00000000-0005-0000-0000-00008E250000}"/>
    <cellStyle name="Assumption 2 31 3" xfId="35082" xr:uid="{00000000-0005-0000-0000-00008F250000}"/>
    <cellStyle name="Assumption 2 4" xfId="2247" xr:uid="{00000000-0005-0000-0000-000090250000}"/>
    <cellStyle name="Assumption 2 4 2" xfId="5715" xr:uid="{00000000-0005-0000-0000-000091250000}"/>
    <cellStyle name="Assumption 2 4 2 2" xfId="19666" xr:uid="{00000000-0005-0000-0000-000092250000}"/>
    <cellStyle name="Assumption 2 4 2 2 2" xfId="47349" xr:uid="{00000000-0005-0000-0000-000093250000}"/>
    <cellStyle name="Assumption 2 4 2 3" xfId="33432" xr:uid="{00000000-0005-0000-0000-000094250000}"/>
    <cellStyle name="Assumption 2 4 3" xfId="5163" xr:uid="{00000000-0005-0000-0000-000095250000}"/>
    <cellStyle name="Assumption 2 4 3 2" xfId="19133" xr:uid="{00000000-0005-0000-0000-000096250000}"/>
    <cellStyle name="Assumption 2 4 3 2 2" xfId="46816" xr:uid="{00000000-0005-0000-0000-000097250000}"/>
    <cellStyle name="Assumption 2 4 3 3" xfId="32899" xr:uid="{00000000-0005-0000-0000-000098250000}"/>
    <cellStyle name="Assumption 2 4 4" xfId="5370" xr:uid="{00000000-0005-0000-0000-000099250000}"/>
    <cellStyle name="Assumption 2 4 4 2" xfId="19323" xr:uid="{00000000-0005-0000-0000-00009A250000}"/>
    <cellStyle name="Assumption 2 4 4 2 2" xfId="47006" xr:uid="{00000000-0005-0000-0000-00009B250000}"/>
    <cellStyle name="Assumption 2 4 4 3" xfId="33089" xr:uid="{00000000-0005-0000-0000-00009C250000}"/>
    <cellStyle name="Assumption 2 4 5" xfId="13364" xr:uid="{00000000-0005-0000-0000-00009D250000}"/>
    <cellStyle name="Assumption 2 4 5 2" xfId="27285" xr:uid="{00000000-0005-0000-0000-00009E250000}"/>
    <cellStyle name="Assumption 2 4 5 2 2" xfId="54968" xr:uid="{00000000-0005-0000-0000-00009F250000}"/>
    <cellStyle name="Assumption 2 4 5 3" xfId="41051" xr:uid="{00000000-0005-0000-0000-0000A0250000}"/>
    <cellStyle name="Assumption 2 4 6" xfId="16326" xr:uid="{00000000-0005-0000-0000-0000A1250000}"/>
    <cellStyle name="Assumption 2 4 6 2" xfId="44009" xr:uid="{00000000-0005-0000-0000-0000A2250000}"/>
    <cellStyle name="Assumption 2 4 7" xfId="30224" xr:uid="{00000000-0005-0000-0000-0000A3250000}"/>
    <cellStyle name="Assumption 2 5" xfId="3209" xr:uid="{00000000-0005-0000-0000-0000A4250000}"/>
    <cellStyle name="Assumption 2 5 2" xfId="6651" xr:uid="{00000000-0005-0000-0000-0000A5250000}"/>
    <cellStyle name="Assumption 2 5 2 2" xfId="20594" xr:uid="{00000000-0005-0000-0000-0000A6250000}"/>
    <cellStyle name="Assumption 2 5 2 2 2" xfId="48277" xr:uid="{00000000-0005-0000-0000-0000A7250000}"/>
    <cellStyle name="Assumption 2 5 2 3" xfId="34360" xr:uid="{00000000-0005-0000-0000-0000A8250000}"/>
    <cellStyle name="Assumption 2 5 3" xfId="9394" xr:uid="{00000000-0005-0000-0000-0000A9250000}"/>
    <cellStyle name="Assumption 2 5 3 2" xfId="23315" xr:uid="{00000000-0005-0000-0000-0000AA250000}"/>
    <cellStyle name="Assumption 2 5 3 2 2" xfId="50998" xr:uid="{00000000-0005-0000-0000-0000AB250000}"/>
    <cellStyle name="Assumption 2 5 3 3" xfId="37081" xr:uid="{00000000-0005-0000-0000-0000AC250000}"/>
    <cellStyle name="Assumption 2 5 4" xfId="11532" xr:uid="{00000000-0005-0000-0000-0000AD250000}"/>
    <cellStyle name="Assumption 2 5 4 2" xfId="25453" xr:uid="{00000000-0005-0000-0000-0000AE250000}"/>
    <cellStyle name="Assumption 2 5 4 2 2" xfId="53136" xr:uid="{00000000-0005-0000-0000-0000AF250000}"/>
    <cellStyle name="Assumption 2 5 4 3" xfId="39219" xr:uid="{00000000-0005-0000-0000-0000B0250000}"/>
    <cellStyle name="Assumption 2 5 5" xfId="14282" xr:uid="{00000000-0005-0000-0000-0000B1250000}"/>
    <cellStyle name="Assumption 2 5 5 2" xfId="28203" xr:uid="{00000000-0005-0000-0000-0000B2250000}"/>
    <cellStyle name="Assumption 2 5 5 2 2" xfId="55886" xr:uid="{00000000-0005-0000-0000-0000B3250000}"/>
    <cellStyle name="Assumption 2 5 5 3" xfId="41969" xr:uid="{00000000-0005-0000-0000-0000B4250000}"/>
    <cellStyle name="Assumption 2 5 6" xfId="17250" xr:uid="{00000000-0005-0000-0000-0000B5250000}"/>
    <cellStyle name="Assumption 2 5 6 2" xfId="44933" xr:uid="{00000000-0005-0000-0000-0000B6250000}"/>
    <cellStyle name="Assumption 2 5 7" xfId="31046" xr:uid="{00000000-0005-0000-0000-0000B7250000}"/>
    <cellStyle name="Assumption 2 6" xfId="2261" xr:uid="{00000000-0005-0000-0000-0000B8250000}"/>
    <cellStyle name="Assumption 2 6 2" xfId="5729" xr:uid="{00000000-0005-0000-0000-0000B9250000}"/>
    <cellStyle name="Assumption 2 6 2 2" xfId="19680" xr:uid="{00000000-0005-0000-0000-0000BA250000}"/>
    <cellStyle name="Assumption 2 6 2 2 2" xfId="47363" xr:uid="{00000000-0005-0000-0000-0000BB250000}"/>
    <cellStyle name="Assumption 2 6 2 3" xfId="33446" xr:uid="{00000000-0005-0000-0000-0000BC250000}"/>
    <cellStyle name="Assumption 2 6 3" xfId="5153" xr:uid="{00000000-0005-0000-0000-0000BD250000}"/>
    <cellStyle name="Assumption 2 6 3 2" xfId="19123" xr:uid="{00000000-0005-0000-0000-0000BE250000}"/>
    <cellStyle name="Assumption 2 6 3 2 2" xfId="46806" xr:uid="{00000000-0005-0000-0000-0000BF250000}"/>
    <cellStyle name="Assumption 2 6 3 3" xfId="32889" xr:uid="{00000000-0005-0000-0000-0000C0250000}"/>
    <cellStyle name="Assumption 2 6 4" xfId="5379" xr:uid="{00000000-0005-0000-0000-0000C1250000}"/>
    <cellStyle name="Assumption 2 6 4 2" xfId="19332" xr:uid="{00000000-0005-0000-0000-0000C2250000}"/>
    <cellStyle name="Assumption 2 6 4 2 2" xfId="47015" xr:uid="{00000000-0005-0000-0000-0000C3250000}"/>
    <cellStyle name="Assumption 2 6 4 3" xfId="33098" xr:uid="{00000000-0005-0000-0000-0000C4250000}"/>
    <cellStyle name="Assumption 2 6 5" xfId="13378" xr:uid="{00000000-0005-0000-0000-0000C5250000}"/>
    <cellStyle name="Assumption 2 6 5 2" xfId="27299" xr:uid="{00000000-0005-0000-0000-0000C6250000}"/>
    <cellStyle name="Assumption 2 6 5 2 2" xfId="54982" xr:uid="{00000000-0005-0000-0000-0000C7250000}"/>
    <cellStyle name="Assumption 2 6 5 3" xfId="41065" xr:uid="{00000000-0005-0000-0000-0000C8250000}"/>
    <cellStyle name="Assumption 2 6 6" xfId="16340" xr:uid="{00000000-0005-0000-0000-0000C9250000}"/>
    <cellStyle name="Assumption 2 6 6 2" xfId="44023" xr:uid="{00000000-0005-0000-0000-0000CA250000}"/>
    <cellStyle name="Assumption 2 6 7" xfId="30238" xr:uid="{00000000-0005-0000-0000-0000CB250000}"/>
    <cellStyle name="Assumption 2 7" xfId="2257" xr:uid="{00000000-0005-0000-0000-0000CC250000}"/>
    <cellStyle name="Assumption 2 7 2" xfId="5725" xr:uid="{00000000-0005-0000-0000-0000CD250000}"/>
    <cellStyle name="Assumption 2 7 2 2" xfId="19676" xr:uid="{00000000-0005-0000-0000-0000CE250000}"/>
    <cellStyle name="Assumption 2 7 2 2 2" xfId="47359" xr:uid="{00000000-0005-0000-0000-0000CF250000}"/>
    <cellStyle name="Assumption 2 7 2 3" xfId="33442" xr:uid="{00000000-0005-0000-0000-0000D0250000}"/>
    <cellStyle name="Assumption 2 7 3" xfId="5157" xr:uid="{00000000-0005-0000-0000-0000D1250000}"/>
    <cellStyle name="Assumption 2 7 3 2" xfId="19127" xr:uid="{00000000-0005-0000-0000-0000D2250000}"/>
    <cellStyle name="Assumption 2 7 3 2 2" xfId="46810" xr:uid="{00000000-0005-0000-0000-0000D3250000}"/>
    <cellStyle name="Assumption 2 7 3 3" xfId="32893" xr:uid="{00000000-0005-0000-0000-0000D4250000}"/>
    <cellStyle name="Assumption 2 7 4" xfId="5109" xr:uid="{00000000-0005-0000-0000-0000D5250000}"/>
    <cellStyle name="Assumption 2 7 4 2" xfId="19080" xr:uid="{00000000-0005-0000-0000-0000D6250000}"/>
    <cellStyle name="Assumption 2 7 4 2 2" xfId="46763" xr:uid="{00000000-0005-0000-0000-0000D7250000}"/>
    <cellStyle name="Assumption 2 7 4 3" xfId="32846" xr:uid="{00000000-0005-0000-0000-0000D8250000}"/>
    <cellStyle name="Assumption 2 7 5" xfId="13374" xr:uid="{00000000-0005-0000-0000-0000D9250000}"/>
    <cellStyle name="Assumption 2 7 5 2" xfId="27295" xr:uid="{00000000-0005-0000-0000-0000DA250000}"/>
    <cellStyle name="Assumption 2 7 5 2 2" xfId="54978" xr:uid="{00000000-0005-0000-0000-0000DB250000}"/>
    <cellStyle name="Assumption 2 7 5 3" xfId="41061" xr:uid="{00000000-0005-0000-0000-0000DC250000}"/>
    <cellStyle name="Assumption 2 7 6" xfId="16336" xr:uid="{00000000-0005-0000-0000-0000DD250000}"/>
    <cellStyle name="Assumption 2 7 6 2" xfId="44019" xr:uid="{00000000-0005-0000-0000-0000DE250000}"/>
    <cellStyle name="Assumption 2 7 7" xfId="30234" xr:uid="{00000000-0005-0000-0000-0000DF250000}"/>
    <cellStyle name="Assumption 2 8" xfId="2428" xr:uid="{00000000-0005-0000-0000-0000E0250000}"/>
    <cellStyle name="Assumption 2 8 2" xfId="5885" xr:uid="{00000000-0005-0000-0000-0000E1250000}"/>
    <cellStyle name="Assumption 2 8 2 2" xfId="19835" xr:uid="{00000000-0005-0000-0000-0000E2250000}"/>
    <cellStyle name="Assumption 2 8 2 2 2" xfId="47518" xr:uid="{00000000-0005-0000-0000-0000E3250000}"/>
    <cellStyle name="Assumption 2 8 2 3" xfId="33601" xr:uid="{00000000-0005-0000-0000-0000E4250000}"/>
    <cellStyle name="Assumption 2 8 3" xfId="8651" xr:uid="{00000000-0005-0000-0000-0000E5250000}"/>
    <cellStyle name="Assumption 2 8 3 2" xfId="22572" xr:uid="{00000000-0005-0000-0000-0000E6250000}"/>
    <cellStyle name="Assumption 2 8 3 2 2" xfId="50255" xr:uid="{00000000-0005-0000-0000-0000E7250000}"/>
    <cellStyle name="Assumption 2 8 3 3" xfId="36338" xr:uid="{00000000-0005-0000-0000-0000E8250000}"/>
    <cellStyle name="Assumption 2 8 4" xfId="5516" xr:uid="{00000000-0005-0000-0000-0000E9250000}"/>
    <cellStyle name="Assumption 2 8 4 2" xfId="19469" xr:uid="{00000000-0005-0000-0000-0000EA250000}"/>
    <cellStyle name="Assumption 2 8 4 2 2" xfId="47152" xr:uid="{00000000-0005-0000-0000-0000EB250000}"/>
    <cellStyle name="Assumption 2 8 4 3" xfId="33235" xr:uid="{00000000-0005-0000-0000-0000EC250000}"/>
    <cellStyle name="Assumption 2 8 5" xfId="13533" xr:uid="{00000000-0005-0000-0000-0000ED250000}"/>
    <cellStyle name="Assumption 2 8 5 2" xfId="27454" xr:uid="{00000000-0005-0000-0000-0000EE250000}"/>
    <cellStyle name="Assumption 2 8 5 2 2" xfId="55137" xr:uid="{00000000-0005-0000-0000-0000EF250000}"/>
    <cellStyle name="Assumption 2 8 5 3" xfId="41220" xr:uid="{00000000-0005-0000-0000-0000F0250000}"/>
    <cellStyle name="Assumption 2 8 6" xfId="16495" xr:uid="{00000000-0005-0000-0000-0000F1250000}"/>
    <cellStyle name="Assumption 2 8 6 2" xfId="44178" xr:uid="{00000000-0005-0000-0000-0000F2250000}"/>
    <cellStyle name="Assumption 2 8 7" xfId="30376" xr:uid="{00000000-0005-0000-0000-0000F3250000}"/>
    <cellStyle name="Assumption 2 9" xfId="3105" xr:uid="{00000000-0005-0000-0000-0000F4250000}"/>
    <cellStyle name="Assumption 2 9 2" xfId="6547" xr:uid="{00000000-0005-0000-0000-0000F5250000}"/>
    <cellStyle name="Assumption 2 9 2 2" xfId="20491" xr:uid="{00000000-0005-0000-0000-0000F6250000}"/>
    <cellStyle name="Assumption 2 9 2 2 2" xfId="48174" xr:uid="{00000000-0005-0000-0000-0000F7250000}"/>
    <cellStyle name="Assumption 2 9 2 3" xfId="34257" xr:uid="{00000000-0005-0000-0000-0000F8250000}"/>
    <cellStyle name="Assumption 2 9 3" xfId="9291" xr:uid="{00000000-0005-0000-0000-0000F9250000}"/>
    <cellStyle name="Assumption 2 9 3 2" xfId="23212" xr:uid="{00000000-0005-0000-0000-0000FA250000}"/>
    <cellStyle name="Assumption 2 9 3 2 2" xfId="50895" xr:uid="{00000000-0005-0000-0000-0000FB250000}"/>
    <cellStyle name="Assumption 2 9 3 3" xfId="36978" xr:uid="{00000000-0005-0000-0000-0000FC250000}"/>
    <cellStyle name="Assumption 2 9 4" xfId="11429" xr:uid="{00000000-0005-0000-0000-0000FD250000}"/>
    <cellStyle name="Assumption 2 9 4 2" xfId="25350" xr:uid="{00000000-0005-0000-0000-0000FE250000}"/>
    <cellStyle name="Assumption 2 9 4 2 2" xfId="53033" xr:uid="{00000000-0005-0000-0000-0000FF250000}"/>
    <cellStyle name="Assumption 2 9 4 3" xfId="39116" xr:uid="{00000000-0005-0000-0000-000000260000}"/>
    <cellStyle name="Assumption 2 9 5" xfId="14179" xr:uid="{00000000-0005-0000-0000-000001260000}"/>
    <cellStyle name="Assumption 2 9 5 2" xfId="28100" xr:uid="{00000000-0005-0000-0000-000002260000}"/>
    <cellStyle name="Assumption 2 9 5 2 2" xfId="55783" xr:uid="{00000000-0005-0000-0000-000003260000}"/>
    <cellStyle name="Assumption 2 9 5 3" xfId="41866" xr:uid="{00000000-0005-0000-0000-000004260000}"/>
    <cellStyle name="Assumption 2 9 6" xfId="17147" xr:uid="{00000000-0005-0000-0000-000005260000}"/>
    <cellStyle name="Assumption 2 9 6 2" xfId="44830" xr:uid="{00000000-0005-0000-0000-000006260000}"/>
    <cellStyle name="Assumption 2 9 7" xfId="30951" xr:uid="{00000000-0005-0000-0000-000007260000}"/>
    <cellStyle name="Assumption 20" xfId="4031" xr:uid="{00000000-0005-0000-0000-000008260000}"/>
    <cellStyle name="Assumption 20 2" xfId="7457" xr:uid="{00000000-0005-0000-0000-000009260000}"/>
    <cellStyle name="Assumption 20 2 2" xfId="21388" xr:uid="{00000000-0005-0000-0000-00000A260000}"/>
    <cellStyle name="Assumption 20 2 2 2" xfId="49071" xr:uid="{00000000-0005-0000-0000-00000B260000}"/>
    <cellStyle name="Assumption 20 2 3" xfId="35154" xr:uid="{00000000-0005-0000-0000-00000C260000}"/>
    <cellStyle name="Assumption 20 3" xfId="10160" xr:uid="{00000000-0005-0000-0000-00000D260000}"/>
    <cellStyle name="Assumption 20 3 2" xfId="24081" xr:uid="{00000000-0005-0000-0000-00000E260000}"/>
    <cellStyle name="Assumption 20 3 2 2" xfId="51764" xr:uid="{00000000-0005-0000-0000-00000F260000}"/>
    <cellStyle name="Assumption 20 3 3" xfId="37847" xr:uid="{00000000-0005-0000-0000-000010260000}"/>
    <cellStyle name="Assumption 20 4" xfId="12312" xr:uid="{00000000-0005-0000-0000-000011260000}"/>
    <cellStyle name="Assumption 20 4 2" xfId="26233" xr:uid="{00000000-0005-0000-0000-000012260000}"/>
    <cellStyle name="Assumption 20 4 2 2" xfId="53916" xr:uid="{00000000-0005-0000-0000-000013260000}"/>
    <cellStyle name="Assumption 20 4 3" xfId="39999" xr:uid="{00000000-0005-0000-0000-000014260000}"/>
    <cellStyle name="Assumption 20 5" xfId="15062" xr:uid="{00000000-0005-0000-0000-000015260000}"/>
    <cellStyle name="Assumption 20 5 2" xfId="28983" xr:uid="{00000000-0005-0000-0000-000016260000}"/>
    <cellStyle name="Assumption 20 5 2 2" xfId="56666" xr:uid="{00000000-0005-0000-0000-000017260000}"/>
    <cellStyle name="Assumption 20 5 3" xfId="42749" xr:uid="{00000000-0005-0000-0000-000018260000}"/>
    <cellStyle name="Assumption 20 6" xfId="18030" xr:uid="{00000000-0005-0000-0000-000019260000}"/>
    <cellStyle name="Assumption 20 6 2" xfId="45713" xr:uid="{00000000-0005-0000-0000-00001A260000}"/>
    <cellStyle name="Assumption 20 7" xfId="31796" xr:uid="{00000000-0005-0000-0000-00001B260000}"/>
    <cellStyle name="Assumption 21" xfId="4006" xr:uid="{00000000-0005-0000-0000-00001C260000}"/>
    <cellStyle name="Assumption 21 2" xfId="7432" xr:uid="{00000000-0005-0000-0000-00001D260000}"/>
    <cellStyle name="Assumption 21 2 2" xfId="21363" xr:uid="{00000000-0005-0000-0000-00001E260000}"/>
    <cellStyle name="Assumption 21 2 2 2" xfId="49046" xr:uid="{00000000-0005-0000-0000-00001F260000}"/>
    <cellStyle name="Assumption 21 2 3" xfId="35129" xr:uid="{00000000-0005-0000-0000-000020260000}"/>
    <cellStyle name="Assumption 21 3" xfId="10135" xr:uid="{00000000-0005-0000-0000-000021260000}"/>
    <cellStyle name="Assumption 21 3 2" xfId="24056" xr:uid="{00000000-0005-0000-0000-000022260000}"/>
    <cellStyle name="Assumption 21 3 2 2" xfId="51739" xr:uid="{00000000-0005-0000-0000-000023260000}"/>
    <cellStyle name="Assumption 21 3 3" xfId="37822" xr:uid="{00000000-0005-0000-0000-000024260000}"/>
    <cellStyle name="Assumption 21 4" xfId="12287" xr:uid="{00000000-0005-0000-0000-000025260000}"/>
    <cellStyle name="Assumption 21 4 2" xfId="26208" xr:uid="{00000000-0005-0000-0000-000026260000}"/>
    <cellStyle name="Assumption 21 4 2 2" xfId="53891" xr:uid="{00000000-0005-0000-0000-000027260000}"/>
    <cellStyle name="Assumption 21 4 3" xfId="39974" xr:uid="{00000000-0005-0000-0000-000028260000}"/>
    <cellStyle name="Assumption 21 5" xfId="15037" xr:uid="{00000000-0005-0000-0000-000029260000}"/>
    <cellStyle name="Assumption 21 5 2" xfId="28958" xr:uid="{00000000-0005-0000-0000-00002A260000}"/>
    <cellStyle name="Assumption 21 5 2 2" xfId="56641" xr:uid="{00000000-0005-0000-0000-00002B260000}"/>
    <cellStyle name="Assumption 21 5 3" xfId="42724" xr:uid="{00000000-0005-0000-0000-00002C260000}"/>
    <cellStyle name="Assumption 21 6" xfId="18005" xr:uid="{00000000-0005-0000-0000-00002D260000}"/>
    <cellStyle name="Assumption 21 6 2" xfId="45688" xr:uid="{00000000-0005-0000-0000-00002E260000}"/>
    <cellStyle name="Assumption 21 7" xfId="31771" xr:uid="{00000000-0005-0000-0000-00002F260000}"/>
    <cellStyle name="Assumption 22" xfId="3916" xr:uid="{00000000-0005-0000-0000-000030260000}"/>
    <cellStyle name="Assumption 22 2" xfId="7342" xr:uid="{00000000-0005-0000-0000-000031260000}"/>
    <cellStyle name="Assumption 22 2 2" xfId="21273" xr:uid="{00000000-0005-0000-0000-000032260000}"/>
    <cellStyle name="Assumption 22 2 2 2" xfId="48956" xr:uid="{00000000-0005-0000-0000-000033260000}"/>
    <cellStyle name="Assumption 22 2 3" xfId="35039" xr:uid="{00000000-0005-0000-0000-000034260000}"/>
    <cellStyle name="Assumption 22 3" xfId="10047" xr:uid="{00000000-0005-0000-0000-000035260000}"/>
    <cellStyle name="Assumption 22 3 2" xfId="23968" xr:uid="{00000000-0005-0000-0000-000036260000}"/>
    <cellStyle name="Assumption 22 3 2 2" xfId="51651" xr:uid="{00000000-0005-0000-0000-000037260000}"/>
    <cellStyle name="Assumption 22 3 3" xfId="37734" xr:uid="{00000000-0005-0000-0000-000038260000}"/>
    <cellStyle name="Assumption 22 4" xfId="12200" xr:uid="{00000000-0005-0000-0000-000039260000}"/>
    <cellStyle name="Assumption 22 4 2" xfId="26121" xr:uid="{00000000-0005-0000-0000-00003A260000}"/>
    <cellStyle name="Assumption 22 4 2 2" xfId="53804" xr:uid="{00000000-0005-0000-0000-00003B260000}"/>
    <cellStyle name="Assumption 22 4 3" xfId="39887" xr:uid="{00000000-0005-0000-0000-00003C260000}"/>
    <cellStyle name="Assumption 22 5" xfId="14950" xr:uid="{00000000-0005-0000-0000-00003D260000}"/>
    <cellStyle name="Assumption 22 5 2" xfId="28871" xr:uid="{00000000-0005-0000-0000-00003E260000}"/>
    <cellStyle name="Assumption 22 5 2 2" xfId="56554" xr:uid="{00000000-0005-0000-0000-00003F260000}"/>
    <cellStyle name="Assumption 22 5 3" xfId="42637" xr:uid="{00000000-0005-0000-0000-000040260000}"/>
    <cellStyle name="Assumption 22 6" xfId="17918" xr:uid="{00000000-0005-0000-0000-000041260000}"/>
    <cellStyle name="Assumption 22 6 2" xfId="45601" xr:uid="{00000000-0005-0000-0000-000042260000}"/>
    <cellStyle name="Assumption 22 7" xfId="31684" xr:uid="{00000000-0005-0000-0000-000043260000}"/>
    <cellStyle name="Assumption 23" xfId="4007" xr:uid="{00000000-0005-0000-0000-000044260000}"/>
    <cellStyle name="Assumption 23 2" xfId="7433" xr:uid="{00000000-0005-0000-0000-000045260000}"/>
    <cellStyle name="Assumption 23 2 2" xfId="21364" xr:uid="{00000000-0005-0000-0000-000046260000}"/>
    <cellStyle name="Assumption 23 2 2 2" xfId="49047" xr:uid="{00000000-0005-0000-0000-000047260000}"/>
    <cellStyle name="Assumption 23 2 3" xfId="35130" xr:uid="{00000000-0005-0000-0000-000048260000}"/>
    <cellStyle name="Assumption 23 3" xfId="10136" xr:uid="{00000000-0005-0000-0000-000049260000}"/>
    <cellStyle name="Assumption 23 3 2" xfId="24057" xr:uid="{00000000-0005-0000-0000-00004A260000}"/>
    <cellStyle name="Assumption 23 3 2 2" xfId="51740" xr:uid="{00000000-0005-0000-0000-00004B260000}"/>
    <cellStyle name="Assumption 23 3 3" xfId="37823" xr:uid="{00000000-0005-0000-0000-00004C260000}"/>
    <cellStyle name="Assumption 23 4" xfId="12288" xr:uid="{00000000-0005-0000-0000-00004D260000}"/>
    <cellStyle name="Assumption 23 4 2" xfId="26209" xr:uid="{00000000-0005-0000-0000-00004E260000}"/>
    <cellStyle name="Assumption 23 4 2 2" xfId="53892" xr:uid="{00000000-0005-0000-0000-00004F260000}"/>
    <cellStyle name="Assumption 23 4 3" xfId="39975" xr:uid="{00000000-0005-0000-0000-000050260000}"/>
    <cellStyle name="Assumption 23 5" xfId="15038" xr:uid="{00000000-0005-0000-0000-000051260000}"/>
    <cellStyle name="Assumption 23 5 2" xfId="28959" xr:uid="{00000000-0005-0000-0000-000052260000}"/>
    <cellStyle name="Assumption 23 5 2 2" xfId="56642" xr:uid="{00000000-0005-0000-0000-000053260000}"/>
    <cellStyle name="Assumption 23 5 3" xfId="42725" xr:uid="{00000000-0005-0000-0000-000054260000}"/>
    <cellStyle name="Assumption 23 6" xfId="18006" xr:uid="{00000000-0005-0000-0000-000055260000}"/>
    <cellStyle name="Assumption 23 6 2" xfId="45689" xr:uid="{00000000-0005-0000-0000-000056260000}"/>
    <cellStyle name="Assumption 23 7" xfId="31772" xr:uid="{00000000-0005-0000-0000-000057260000}"/>
    <cellStyle name="Assumption 24" xfId="4514" xr:uid="{00000000-0005-0000-0000-000058260000}"/>
    <cellStyle name="Assumption 24 2" xfId="7931" xr:uid="{00000000-0005-0000-0000-000059260000}"/>
    <cellStyle name="Assumption 24 2 2" xfId="21855" xr:uid="{00000000-0005-0000-0000-00005A260000}"/>
    <cellStyle name="Assumption 24 2 2 2" xfId="49538" xr:uid="{00000000-0005-0000-0000-00005B260000}"/>
    <cellStyle name="Assumption 24 2 3" xfId="35621" xr:uid="{00000000-0005-0000-0000-00005C260000}"/>
    <cellStyle name="Assumption 24 3" xfId="10573" xr:uid="{00000000-0005-0000-0000-00005D260000}"/>
    <cellStyle name="Assumption 24 3 2" xfId="24494" xr:uid="{00000000-0005-0000-0000-00005E260000}"/>
    <cellStyle name="Assumption 24 3 2 2" xfId="52177" xr:uid="{00000000-0005-0000-0000-00005F260000}"/>
    <cellStyle name="Assumption 24 3 3" xfId="38260" xr:uid="{00000000-0005-0000-0000-000060260000}"/>
    <cellStyle name="Assumption 24 4" xfId="12778" xr:uid="{00000000-0005-0000-0000-000061260000}"/>
    <cellStyle name="Assumption 24 4 2" xfId="26699" xr:uid="{00000000-0005-0000-0000-000062260000}"/>
    <cellStyle name="Assumption 24 4 2 2" xfId="54382" xr:uid="{00000000-0005-0000-0000-000063260000}"/>
    <cellStyle name="Assumption 24 4 3" xfId="40465" xr:uid="{00000000-0005-0000-0000-000064260000}"/>
    <cellStyle name="Assumption 24 5" xfId="15528" xr:uid="{00000000-0005-0000-0000-000065260000}"/>
    <cellStyle name="Assumption 24 5 2" xfId="29449" xr:uid="{00000000-0005-0000-0000-000066260000}"/>
    <cellStyle name="Assumption 24 5 2 2" xfId="57132" xr:uid="{00000000-0005-0000-0000-000067260000}"/>
    <cellStyle name="Assumption 24 5 3" xfId="43215" xr:uid="{00000000-0005-0000-0000-000068260000}"/>
    <cellStyle name="Assumption 24 6" xfId="18496" xr:uid="{00000000-0005-0000-0000-000069260000}"/>
    <cellStyle name="Assumption 24 6 2" xfId="46179" xr:uid="{00000000-0005-0000-0000-00006A260000}"/>
    <cellStyle name="Assumption 24 7" xfId="32262" xr:uid="{00000000-0005-0000-0000-00006B260000}"/>
    <cellStyle name="Assumption 25" xfId="4447" xr:uid="{00000000-0005-0000-0000-00006C260000}"/>
    <cellStyle name="Assumption 25 2" xfId="7869" xr:uid="{00000000-0005-0000-0000-00006D260000}"/>
    <cellStyle name="Assumption 25 2 2" xfId="21793" xr:uid="{00000000-0005-0000-0000-00006E260000}"/>
    <cellStyle name="Assumption 25 2 2 2" xfId="49476" xr:uid="{00000000-0005-0000-0000-00006F260000}"/>
    <cellStyle name="Assumption 25 2 3" xfId="35559" xr:uid="{00000000-0005-0000-0000-000070260000}"/>
    <cellStyle name="Assumption 25 3" xfId="10532" xr:uid="{00000000-0005-0000-0000-000071260000}"/>
    <cellStyle name="Assumption 25 3 2" xfId="24453" xr:uid="{00000000-0005-0000-0000-000072260000}"/>
    <cellStyle name="Assumption 25 3 2 2" xfId="52136" xr:uid="{00000000-0005-0000-0000-000073260000}"/>
    <cellStyle name="Assumption 25 3 3" xfId="38219" xr:uid="{00000000-0005-0000-0000-000074260000}"/>
    <cellStyle name="Assumption 25 4" xfId="12714" xr:uid="{00000000-0005-0000-0000-000075260000}"/>
    <cellStyle name="Assumption 25 4 2" xfId="26635" xr:uid="{00000000-0005-0000-0000-000076260000}"/>
    <cellStyle name="Assumption 25 4 2 2" xfId="54318" xr:uid="{00000000-0005-0000-0000-000077260000}"/>
    <cellStyle name="Assumption 25 4 3" xfId="40401" xr:uid="{00000000-0005-0000-0000-000078260000}"/>
    <cellStyle name="Assumption 25 5" xfId="15464" xr:uid="{00000000-0005-0000-0000-000079260000}"/>
    <cellStyle name="Assumption 25 5 2" xfId="29385" xr:uid="{00000000-0005-0000-0000-00007A260000}"/>
    <cellStyle name="Assumption 25 5 2 2" xfId="57068" xr:uid="{00000000-0005-0000-0000-00007B260000}"/>
    <cellStyle name="Assumption 25 5 3" xfId="43151" xr:uid="{00000000-0005-0000-0000-00007C260000}"/>
    <cellStyle name="Assumption 25 6" xfId="18432" xr:uid="{00000000-0005-0000-0000-00007D260000}"/>
    <cellStyle name="Assumption 25 6 2" xfId="46115" xr:uid="{00000000-0005-0000-0000-00007E260000}"/>
    <cellStyle name="Assumption 25 7" xfId="32198" xr:uid="{00000000-0005-0000-0000-00007F260000}"/>
    <cellStyle name="Assumption 26" xfId="4480" xr:uid="{00000000-0005-0000-0000-000080260000}"/>
    <cellStyle name="Assumption 26 2" xfId="7901" xr:uid="{00000000-0005-0000-0000-000081260000}"/>
    <cellStyle name="Assumption 26 2 2" xfId="21825" xr:uid="{00000000-0005-0000-0000-000082260000}"/>
    <cellStyle name="Assumption 26 2 2 2" xfId="49508" xr:uid="{00000000-0005-0000-0000-000083260000}"/>
    <cellStyle name="Assumption 26 2 3" xfId="35591" xr:uid="{00000000-0005-0000-0000-000084260000}"/>
    <cellStyle name="Assumption 26 3" xfId="10555" xr:uid="{00000000-0005-0000-0000-000085260000}"/>
    <cellStyle name="Assumption 26 3 2" xfId="24476" xr:uid="{00000000-0005-0000-0000-000086260000}"/>
    <cellStyle name="Assumption 26 3 2 2" xfId="52159" xr:uid="{00000000-0005-0000-0000-000087260000}"/>
    <cellStyle name="Assumption 26 3 3" xfId="38242" xr:uid="{00000000-0005-0000-0000-000088260000}"/>
    <cellStyle name="Assumption 26 4" xfId="12747" xr:uid="{00000000-0005-0000-0000-000089260000}"/>
    <cellStyle name="Assumption 26 4 2" xfId="26668" xr:uid="{00000000-0005-0000-0000-00008A260000}"/>
    <cellStyle name="Assumption 26 4 2 2" xfId="54351" xr:uid="{00000000-0005-0000-0000-00008B260000}"/>
    <cellStyle name="Assumption 26 4 3" xfId="40434" xr:uid="{00000000-0005-0000-0000-00008C260000}"/>
    <cellStyle name="Assumption 26 5" xfId="15497" xr:uid="{00000000-0005-0000-0000-00008D260000}"/>
    <cellStyle name="Assumption 26 5 2" xfId="29418" xr:uid="{00000000-0005-0000-0000-00008E260000}"/>
    <cellStyle name="Assumption 26 5 2 2" xfId="57101" xr:uid="{00000000-0005-0000-0000-00008F260000}"/>
    <cellStyle name="Assumption 26 5 3" xfId="43184" xr:uid="{00000000-0005-0000-0000-000090260000}"/>
    <cellStyle name="Assumption 26 6" xfId="18465" xr:uid="{00000000-0005-0000-0000-000091260000}"/>
    <cellStyle name="Assumption 26 6 2" xfId="46148" xr:uid="{00000000-0005-0000-0000-000092260000}"/>
    <cellStyle name="Assumption 26 7" xfId="32231" xr:uid="{00000000-0005-0000-0000-000093260000}"/>
    <cellStyle name="Assumption 27" xfId="4425" xr:uid="{00000000-0005-0000-0000-000094260000}"/>
    <cellStyle name="Assumption 27 2" xfId="7847" xr:uid="{00000000-0005-0000-0000-000095260000}"/>
    <cellStyle name="Assumption 27 2 2" xfId="21771" xr:uid="{00000000-0005-0000-0000-000096260000}"/>
    <cellStyle name="Assumption 27 2 2 2" xfId="49454" xr:uid="{00000000-0005-0000-0000-000097260000}"/>
    <cellStyle name="Assumption 27 2 3" xfId="35537" xr:uid="{00000000-0005-0000-0000-000098260000}"/>
    <cellStyle name="Assumption 27 3" xfId="10510" xr:uid="{00000000-0005-0000-0000-000099260000}"/>
    <cellStyle name="Assumption 27 3 2" xfId="24431" xr:uid="{00000000-0005-0000-0000-00009A260000}"/>
    <cellStyle name="Assumption 27 3 2 2" xfId="52114" xr:uid="{00000000-0005-0000-0000-00009B260000}"/>
    <cellStyle name="Assumption 27 3 3" xfId="38197" xr:uid="{00000000-0005-0000-0000-00009C260000}"/>
    <cellStyle name="Assumption 27 4" xfId="12692" xr:uid="{00000000-0005-0000-0000-00009D260000}"/>
    <cellStyle name="Assumption 27 4 2" xfId="26613" xr:uid="{00000000-0005-0000-0000-00009E260000}"/>
    <cellStyle name="Assumption 27 4 2 2" xfId="54296" xr:uid="{00000000-0005-0000-0000-00009F260000}"/>
    <cellStyle name="Assumption 27 4 3" xfId="40379" xr:uid="{00000000-0005-0000-0000-0000A0260000}"/>
    <cellStyle name="Assumption 27 5" xfId="15442" xr:uid="{00000000-0005-0000-0000-0000A1260000}"/>
    <cellStyle name="Assumption 27 5 2" xfId="29363" xr:uid="{00000000-0005-0000-0000-0000A2260000}"/>
    <cellStyle name="Assumption 27 5 2 2" xfId="57046" xr:uid="{00000000-0005-0000-0000-0000A3260000}"/>
    <cellStyle name="Assumption 27 5 3" xfId="43129" xr:uid="{00000000-0005-0000-0000-0000A4260000}"/>
    <cellStyle name="Assumption 27 6" xfId="18410" xr:uid="{00000000-0005-0000-0000-0000A5260000}"/>
    <cellStyle name="Assumption 27 6 2" xfId="46093" xr:uid="{00000000-0005-0000-0000-0000A6260000}"/>
    <cellStyle name="Assumption 27 7" xfId="32176" xr:uid="{00000000-0005-0000-0000-0000A7260000}"/>
    <cellStyle name="Assumption 28" xfId="4461" xr:uid="{00000000-0005-0000-0000-0000A8260000}"/>
    <cellStyle name="Assumption 28 2" xfId="7882" xr:uid="{00000000-0005-0000-0000-0000A9260000}"/>
    <cellStyle name="Assumption 28 2 2" xfId="21806" xr:uid="{00000000-0005-0000-0000-0000AA260000}"/>
    <cellStyle name="Assumption 28 2 2 2" xfId="49489" xr:uid="{00000000-0005-0000-0000-0000AB260000}"/>
    <cellStyle name="Assumption 28 2 3" xfId="35572" xr:uid="{00000000-0005-0000-0000-0000AC260000}"/>
    <cellStyle name="Assumption 28 3" xfId="10542" xr:uid="{00000000-0005-0000-0000-0000AD260000}"/>
    <cellStyle name="Assumption 28 3 2" xfId="24463" xr:uid="{00000000-0005-0000-0000-0000AE260000}"/>
    <cellStyle name="Assumption 28 3 2 2" xfId="52146" xr:uid="{00000000-0005-0000-0000-0000AF260000}"/>
    <cellStyle name="Assumption 28 3 3" xfId="38229" xr:uid="{00000000-0005-0000-0000-0000B0260000}"/>
    <cellStyle name="Assumption 28 4" xfId="12728" xr:uid="{00000000-0005-0000-0000-0000B1260000}"/>
    <cellStyle name="Assumption 28 4 2" xfId="26649" xr:uid="{00000000-0005-0000-0000-0000B2260000}"/>
    <cellStyle name="Assumption 28 4 2 2" xfId="54332" xr:uid="{00000000-0005-0000-0000-0000B3260000}"/>
    <cellStyle name="Assumption 28 4 3" xfId="40415" xr:uid="{00000000-0005-0000-0000-0000B4260000}"/>
    <cellStyle name="Assumption 28 5" xfId="15478" xr:uid="{00000000-0005-0000-0000-0000B5260000}"/>
    <cellStyle name="Assumption 28 5 2" xfId="29399" xr:uid="{00000000-0005-0000-0000-0000B6260000}"/>
    <cellStyle name="Assumption 28 5 2 2" xfId="57082" xr:uid="{00000000-0005-0000-0000-0000B7260000}"/>
    <cellStyle name="Assumption 28 5 3" xfId="43165" xr:uid="{00000000-0005-0000-0000-0000B8260000}"/>
    <cellStyle name="Assumption 28 6" xfId="18446" xr:uid="{00000000-0005-0000-0000-0000B9260000}"/>
    <cellStyle name="Assumption 28 6 2" xfId="46129" xr:uid="{00000000-0005-0000-0000-0000BA260000}"/>
    <cellStyle name="Assumption 28 7" xfId="32212" xr:uid="{00000000-0005-0000-0000-0000BB260000}"/>
    <cellStyle name="Assumption 29" xfId="4775" xr:uid="{00000000-0005-0000-0000-0000BC260000}"/>
    <cellStyle name="Assumption 29 2" xfId="8181" xr:uid="{00000000-0005-0000-0000-0000BD260000}"/>
    <cellStyle name="Assumption 29 2 2" xfId="22104" xr:uid="{00000000-0005-0000-0000-0000BE260000}"/>
    <cellStyle name="Assumption 29 2 2 2" xfId="49787" xr:uid="{00000000-0005-0000-0000-0000BF260000}"/>
    <cellStyle name="Assumption 29 2 3" xfId="35870" xr:uid="{00000000-0005-0000-0000-0000C0260000}"/>
    <cellStyle name="Assumption 29 3" xfId="10711" xr:uid="{00000000-0005-0000-0000-0000C1260000}"/>
    <cellStyle name="Assumption 29 3 2" xfId="24632" xr:uid="{00000000-0005-0000-0000-0000C2260000}"/>
    <cellStyle name="Assumption 29 3 2 2" xfId="52315" xr:uid="{00000000-0005-0000-0000-0000C3260000}"/>
    <cellStyle name="Assumption 29 3 3" xfId="38398" xr:uid="{00000000-0005-0000-0000-0000C4260000}"/>
    <cellStyle name="Assumption 29 4" xfId="13036" xr:uid="{00000000-0005-0000-0000-0000C5260000}"/>
    <cellStyle name="Assumption 29 4 2" xfId="26957" xr:uid="{00000000-0005-0000-0000-0000C6260000}"/>
    <cellStyle name="Assumption 29 4 2 2" xfId="54640" xr:uid="{00000000-0005-0000-0000-0000C7260000}"/>
    <cellStyle name="Assumption 29 4 3" xfId="40723" xr:uid="{00000000-0005-0000-0000-0000C8260000}"/>
    <cellStyle name="Assumption 29 5" xfId="15786" xr:uid="{00000000-0005-0000-0000-0000C9260000}"/>
    <cellStyle name="Assumption 29 5 2" xfId="29707" xr:uid="{00000000-0005-0000-0000-0000CA260000}"/>
    <cellStyle name="Assumption 29 5 2 2" xfId="57390" xr:uid="{00000000-0005-0000-0000-0000CB260000}"/>
    <cellStyle name="Assumption 29 5 3" xfId="43473" xr:uid="{00000000-0005-0000-0000-0000CC260000}"/>
    <cellStyle name="Assumption 29 6" xfId="18754" xr:uid="{00000000-0005-0000-0000-0000CD260000}"/>
    <cellStyle name="Assumption 29 6 2" xfId="46437" xr:uid="{00000000-0005-0000-0000-0000CE260000}"/>
    <cellStyle name="Assumption 29 7" xfId="32520" xr:uid="{00000000-0005-0000-0000-0000CF260000}"/>
    <cellStyle name="Assumption 3" xfId="2090" xr:uid="{00000000-0005-0000-0000-0000D0260000}"/>
    <cellStyle name="Assumption 3 10" xfId="2508" xr:uid="{00000000-0005-0000-0000-0000D1260000}"/>
    <cellStyle name="Assumption 3 10 2" xfId="5965" xr:uid="{00000000-0005-0000-0000-0000D2260000}"/>
    <cellStyle name="Assumption 3 10 2 2" xfId="19914" xr:uid="{00000000-0005-0000-0000-0000D3260000}"/>
    <cellStyle name="Assumption 3 10 2 2 2" xfId="47597" xr:uid="{00000000-0005-0000-0000-0000D4260000}"/>
    <cellStyle name="Assumption 3 10 2 3" xfId="33680" xr:uid="{00000000-0005-0000-0000-0000D5260000}"/>
    <cellStyle name="Assumption 3 10 3" xfId="8730" xr:uid="{00000000-0005-0000-0000-0000D6260000}"/>
    <cellStyle name="Assumption 3 10 3 2" xfId="22651" xr:uid="{00000000-0005-0000-0000-0000D7260000}"/>
    <cellStyle name="Assumption 3 10 3 2 2" xfId="50334" xr:uid="{00000000-0005-0000-0000-0000D8260000}"/>
    <cellStyle name="Assumption 3 10 3 3" xfId="36417" xr:uid="{00000000-0005-0000-0000-0000D9260000}"/>
    <cellStyle name="Assumption 3 10 4" xfId="5579" xr:uid="{00000000-0005-0000-0000-0000DA260000}"/>
    <cellStyle name="Assumption 3 10 4 2" xfId="19532" xr:uid="{00000000-0005-0000-0000-0000DB260000}"/>
    <cellStyle name="Assumption 3 10 4 2 2" xfId="47215" xr:uid="{00000000-0005-0000-0000-0000DC260000}"/>
    <cellStyle name="Assumption 3 10 4 3" xfId="33298" xr:uid="{00000000-0005-0000-0000-0000DD260000}"/>
    <cellStyle name="Assumption 3 10 5" xfId="13612" xr:uid="{00000000-0005-0000-0000-0000DE260000}"/>
    <cellStyle name="Assumption 3 10 5 2" xfId="27533" xr:uid="{00000000-0005-0000-0000-0000DF260000}"/>
    <cellStyle name="Assumption 3 10 5 2 2" xfId="55216" xr:uid="{00000000-0005-0000-0000-0000E0260000}"/>
    <cellStyle name="Assumption 3 10 5 3" xfId="41299" xr:uid="{00000000-0005-0000-0000-0000E1260000}"/>
    <cellStyle name="Assumption 3 10 6" xfId="16574" xr:uid="{00000000-0005-0000-0000-0000E2260000}"/>
    <cellStyle name="Assumption 3 10 6 2" xfId="44257" xr:uid="{00000000-0005-0000-0000-0000E3260000}"/>
    <cellStyle name="Assumption 3 10 7" xfId="30445" xr:uid="{00000000-0005-0000-0000-0000E4260000}"/>
    <cellStyle name="Assumption 3 11" xfId="2853" xr:uid="{00000000-0005-0000-0000-0000E5260000}"/>
    <cellStyle name="Assumption 3 11 2" xfId="6300" xr:uid="{00000000-0005-0000-0000-0000E6260000}"/>
    <cellStyle name="Assumption 3 11 2 2" xfId="20247" xr:uid="{00000000-0005-0000-0000-0000E7260000}"/>
    <cellStyle name="Assumption 3 11 2 2 2" xfId="47930" xr:uid="{00000000-0005-0000-0000-0000E8260000}"/>
    <cellStyle name="Assumption 3 11 2 3" xfId="34013" xr:uid="{00000000-0005-0000-0000-0000E9260000}"/>
    <cellStyle name="Assumption 3 11 3" xfId="9053" xr:uid="{00000000-0005-0000-0000-0000EA260000}"/>
    <cellStyle name="Assumption 3 11 3 2" xfId="22974" xr:uid="{00000000-0005-0000-0000-0000EB260000}"/>
    <cellStyle name="Assumption 3 11 3 2 2" xfId="50657" xr:uid="{00000000-0005-0000-0000-0000EC260000}"/>
    <cellStyle name="Assumption 3 11 3 3" xfId="36740" xr:uid="{00000000-0005-0000-0000-0000ED260000}"/>
    <cellStyle name="Assumption 3 11 4" xfId="11187" xr:uid="{00000000-0005-0000-0000-0000EE260000}"/>
    <cellStyle name="Assumption 3 11 4 2" xfId="25108" xr:uid="{00000000-0005-0000-0000-0000EF260000}"/>
    <cellStyle name="Assumption 3 11 4 2 2" xfId="52791" xr:uid="{00000000-0005-0000-0000-0000F0260000}"/>
    <cellStyle name="Assumption 3 11 4 3" xfId="38874" xr:uid="{00000000-0005-0000-0000-0000F1260000}"/>
    <cellStyle name="Assumption 3 11 5" xfId="13939" xr:uid="{00000000-0005-0000-0000-0000F2260000}"/>
    <cellStyle name="Assumption 3 11 5 2" xfId="27860" xr:uid="{00000000-0005-0000-0000-0000F3260000}"/>
    <cellStyle name="Assumption 3 11 5 2 2" xfId="55543" xr:uid="{00000000-0005-0000-0000-0000F4260000}"/>
    <cellStyle name="Assumption 3 11 5 3" xfId="41626" xr:uid="{00000000-0005-0000-0000-0000F5260000}"/>
    <cellStyle name="Assumption 3 11 6" xfId="16905" xr:uid="{00000000-0005-0000-0000-0000F6260000}"/>
    <cellStyle name="Assumption 3 11 6 2" xfId="44588" xr:uid="{00000000-0005-0000-0000-0000F7260000}"/>
    <cellStyle name="Assumption 3 11 7" xfId="30733" xr:uid="{00000000-0005-0000-0000-0000F8260000}"/>
    <cellStyle name="Assumption 3 12" xfId="3510" xr:uid="{00000000-0005-0000-0000-0000F9260000}"/>
    <cellStyle name="Assumption 3 12 2" xfId="6948" xr:uid="{00000000-0005-0000-0000-0000FA260000}"/>
    <cellStyle name="Assumption 3 12 2 2" xfId="20888" xr:uid="{00000000-0005-0000-0000-0000FB260000}"/>
    <cellStyle name="Assumption 3 12 2 2 2" xfId="48571" xr:uid="{00000000-0005-0000-0000-0000FC260000}"/>
    <cellStyle name="Assumption 3 12 2 3" xfId="34654" xr:uid="{00000000-0005-0000-0000-0000FD260000}"/>
    <cellStyle name="Assumption 3 12 3" xfId="9686" xr:uid="{00000000-0005-0000-0000-0000FE260000}"/>
    <cellStyle name="Assumption 3 12 3 2" xfId="23607" xr:uid="{00000000-0005-0000-0000-0000FF260000}"/>
    <cellStyle name="Assumption 3 12 3 2 2" xfId="51290" xr:uid="{00000000-0005-0000-0000-000000270000}"/>
    <cellStyle name="Assumption 3 12 3 3" xfId="37373" xr:uid="{00000000-0005-0000-0000-000001270000}"/>
    <cellStyle name="Assumption 3 12 4" xfId="11826" xr:uid="{00000000-0005-0000-0000-000002270000}"/>
    <cellStyle name="Assumption 3 12 4 2" xfId="25747" xr:uid="{00000000-0005-0000-0000-000003270000}"/>
    <cellStyle name="Assumption 3 12 4 2 2" xfId="53430" xr:uid="{00000000-0005-0000-0000-000004270000}"/>
    <cellStyle name="Assumption 3 12 4 3" xfId="39513" xr:uid="{00000000-0005-0000-0000-000005270000}"/>
    <cellStyle name="Assumption 3 12 5" xfId="14576" xr:uid="{00000000-0005-0000-0000-000006270000}"/>
    <cellStyle name="Assumption 3 12 5 2" xfId="28497" xr:uid="{00000000-0005-0000-0000-000007270000}"/>
    <cellStyle name="Assumption 3 12 5 2 2" xfId="56180" xr:uid="{00000000-0005-0000-0000-000008270000}"/>
    <cellStyle name="Assumption 3 12 5 3" xfId="42263" xr:uid="{00000000-0005-0000-0000-000009270000}"/>
    <cellStyle name="Assumption 3 12 6" xfId="17544" xr:uid="{00000000-0005-0000-0000-00000A270000}"/>
    <cellStyle name="Assumption 3 12 6 2" xfId="45227" xr:uid="{00000000-0005-0000-0000-00000B270000}"/>
    <cellStyle name="Assumption 3 12 7" xfId="31315" xr:uid="{00000000-0005-0000-0000-00000C270000}"/>
    <cellStyle name="Assumption 3 13" xfId="2566" xr:uid="{00000000-0005-0000-0000-00000D270000}"/>
    <cellStyle name="Assumption 3 13 2" xfId="6023" xr:uid="{00000000-0005-0000-0000-00000E270000}"/>
    <cellStyle name="Assumption 3 13 2 2" xfId="19972" xr:uid="{00000000-0005-0000-0000-00000F270000}"/>
    <cellStyle name="Assumption 3 13 2 2 2" xfId="47655" xr:uid="{00000000-0005-0000-0000-000010270000}"/>
    <cellStyle name="Assumption 3 13 2 3" xfId="33738" xr:uid="{00000000-0005-0000-0000-000011270000}"/>
    <cellStyle name="Assumption 3 13 3" xfId="8788" xr:uid="{00000000-0005-0000-0000-000012270000}"/>
    <cellStyle name="Assumption 3 13 3 2" xfId="22709" xr:uid="{00000000-0005-0000-0000-000013270000}"/>
    <cellStyle name="Assumption 3 13 3 2 2" xfId="50392" xr:uid="{00000000-0005-0000-0000-000014270000}"/>
    <cellStyle name="Assumption 3 13 3 3" xfId="36475" xr:uid="{00000000-0005-0000-0000-000015270000}"/>
    <cellStyle name="Assumption 3 13 4" xfId="5137" xr:uid="{00000000-0005-0000-0000-000016270000}"/>
    <cellStyle name="Assumption 3 13 4 2" xfId="19107" xr:uid="{00000000-0005-0000-0000-000017270000}"/>
    <cellStyle name="Assumption 3 13 4 2 2" xfId="46790" xr:uid="{00000000-0005-0000-0000-000018270000}"/>
    <cellStyle name="Assumption 3 13 4 3" xfId="32873" xr:uid="{00000000-0005-0000-0000-000019270000}"/>
    <cellStyle name="Assumption 3 13 5" xfId="13668" xr:uid="{00000000-0005-0000-0000-00001A270000}"/>
    <cellStyle name="Assumption 3 13 5 2" xfId="27589" xr:uid="{00000000-0005-0000-0000-00001B270000}"/>
    <cellStyle name="Assumption 3 13 5 2 2" xfId="55272" xr:uid="{00000000-0005-0000-0000-00001C270000}"/>
    <cellStyle name="Assumption 3 13 5 3" xfId="41355" xr:uid="{00000000-0005-0000-0000-00001D270000}"/>
    <cellStyle name="Assumption 3 13 6" xfId="16632" xr:uid="{00000000-0005-0000-0000-00001E270000}"/>
    <cellStyle name="Assumption 3 13 6 2" xfId="44315" xr:uid="{00000000-0005-0000-0000-00001F270000}"/>
    <cellStyle name="Assumption 3 13 7" xfId="30497" xr:uid="{00000000-0005-0000-0000-000020270000}"/>
    <cellStyle name="Assumption 3 14" xfId="3359" xr:uid="{00000000-0005-0000-0000-000021270000}"/>
    <cellStyle name="Assumption 3 14 2" xfId="6799" xr:uid="{00000000-0005-0000-0000-000022270000}"/>
    <cellStyle name="Assumption 3 14 2 2" xfId="20740" xr:uid="{00000000-0005-0000-0000-000023270000}"/>
    <cellStyle name="Assumption 3 14 2 2 2" xfId="48423" xr:uid="{00000000-0005-0000-0000-000024270000}"/>
    <cellStyle name="Assumption 3 14 2 3" xfId="34506" xr:uid="{00000000-0005-0000-0000-000025270000}"/>
    <cellStyle name="Assumption 3 14 3" xfId="9537" xr:uid="{00000000-0005-0000-0000-000026270000}"/>
    <cellStyle name="Assumption 3 14 3 2" xfId="23458" xr:uid="{00000000-0005-0000-0000-000027270000}"/>
    <cellStyle name="Assumption 3 14 3 2 2" xfId="51141" xr:uid="{00000000-0005-0000-0000-000028270000}"/>
    <cellStyle name="Assumption 3 14 3 3" xfId="37224" xr:uid="{00000000-0005-0000-0000-000029270000}"/>
    <cellStyle name="Assumption 3 14 4" xfId="11678" xr:uid="{00000000-0005-0000-0000-00002A270000}"/>
    <cellStyle name="Assumption 3 14 4 2" xfId="25599" xr:uid="{00000000-0005-0000-0000-00002B270000}"/>
    <cellStyle name="Assumption 3 14 4 2 2" xfId="53282" xr:uid="{00000000-0005-0000-0000-00002C270000}"/>
    <cellStyle name="Assumption 3 14 4 3" xfId="39365" xr:uid="{00000000-0005-0000-0000-00002D270000}"/>
    <cellStyle name="Assumption 3 14 5" xfId="14428" xr:uid="{00000000-0005-0000-0000-00002E270000}"/>
    <cellStyle name="Assumption 3 14 5 2" xfId="28349" xr:uid="{00000000-0005-0000-0000-00002F270000}"/>
    <cellStyle name="Assumption 3 14 5 2 2" xfId="56032" xr:uid="{00000000-0005-0000-0000-000030270000}"/>
    <cellStyle name="Assumption 3 14 5 3" xfId="42115" xr:uid="{00000000-0005-0000-0000-000031270000}"/>
    <cellStyle name="Assumption 3 14 6" xfId="17396" xr:uid="{00000000-0005-0000-0000-000032270000}"/>
    <cellStyle name="Assumption 3 14 6 2" xfId="45079" xr:uid="{00000000-0005-0000-0000-000033270000}"/>
    <cellStyle name="Assumption 3 14 7" xfId="31176" xr:uid="{00000000-0005-0000-0000-000034270000}"/>
    <cellStyle name="Assumption 3 15" xfId="2520" xr:uid="{00000000-0005-0000-0000-000035270000}"/>
    <cellStyle name="Assumption 3 15 2" xfId="5977" xr:uid="{00000000-0005-0000-0000-000036270000}"/>
    <cellStyle name="Assumption 3 15 2 2" xfId="19926" xr:uid="{00000000-0005-0000-0000-000037270000}"/>
    <cellStyle name="Assumption 3 15 2 2 2" xfId="47609" xr:uid="{00000000-0005-0000-0000-000038270000}"/>
    <cellStyle name="Assumption 3 15 2 3" xfId="33692" xr:uid="{00000000-0005-0000-0000-000039270000}"/>
    <cellStyle name="Assumption 3 15 3" xfId="8742" xr:uid="{00000000-0005-0000-0000-00003A270000}"/>
    <cellStyle name="Assumption 3 15 3 2" xfId="22663" xr:uid="{00000000-0005-0000-0000-00003B270000}"/>
    <cellStyle name="Assumption 3 15 3 2 2" xfId="50346" xr:uid="{00000000-0005-0000-0000-00003C270000}"/>
    <cellStyle name="Assumption 3 15 3 3" xfId="36429" xr:uid="{00000000-0005-0000-0000-00003D270000}"/>
    <cellStyle name="Assumption 3 15 4" xfId="5591" xr:uid="{00000000-0005-0000-0000-00003E270000}"/>
    <cellStyle name="Assumption 3 15 4 2" xfId="19544" xr:uid="{00000000-0005-0000-0000-00003F270000}"/>
    <cellStyle name="Assumption 3 15 4 2 2" xfId="47227" xr:uid="{00000000-0005-0000-0000-000040270000}"/>
    <cellStyle name="Assumption 3 15 4 3" xfId="33310" xr:uid="{00000000-0005-0000-0000-000041270000}"/>
    <cellStyle name="Assumption 3 15 5" xfId="13624" xr:uid="{00000000-0005-0000-0000-000042270000}"/>
    <cellStyle name="Assumption 3 15 5 2" xfId="27545" xr:uid="{00000000-0005-0000-0000-000043270000}"/>
    <cellStyle name="Assumption 3 15 5 2 2" xfId="55228" xr:uid="{00000000-0005-0000-0000-000044270000}"/>
    <cellStyle name="Assumption 3 15 5 3" xfId="41311" xr:uid="{00000000-0005-0000-0000-000045270000}"/>
    <cellStyle name="Assumption 3 15 6" xfId="16586" xr:uid="{00000000-0005-0000-0000-000046270000}"/>
    <cellStyle name="Assumption 3 15 6 2" xfId="44269" xr:uid="{00000000-0005-0000-0000-000047270000}"/>
    <cellStyle name="Assumption 3 15 7" xfId="30457" xr:uid="{00000000-0005-0000-0000-000048270000}"/>
    <cellStyle name="Assumption 3 16" xfId="3449" xr:uid="{00000000-0005-0000-0000-000049270000}"/>
    <cellStyle name="Assumption 3 16 2" xfId="6888" xr:uid="{00000000-0005-0000-0000-00004A270000}"/>
    <cellStyle name="Assumption 3 16 2 2" xfId="20828" xr:uid="{00000000-0005-0000-0000-00004B270000}"/>
    <cellStyle name="Assumption 3 16 2 2 2" xfId="48511" xr:uid="{00000000-0005-0000-0000-00004C270000}"/>
    <cellStyle name="Assumption 3 16 2 3" xfId="34594" xr:uid="{00000000-0005-0000-0000-00004D270000}"/>
    <cellStyle name="Assumption 3 16 3" xfId="9625" xr:uid="{00000000-0005-0000-0000-00004E270000}"/>
    <cellStyle name="Assumption 3 16 3 2" xfId="23546" xr:uid="{00000000-0005-0000-0000-00004F270000}"/>
    <cellStyle name="Assumption 3 16 3 2 2" xfId="51229" xr:uid="{00000000-0005-0000-0000-000050270000}"/>
    <cellStyle name="Assumption 3 16 3 3" xfId="37312" xr:uid="{00000000-0005-0000-0000-000051270000}"/>
    <cellStyle name="Assumption 3 16 4" xfId="11766" xr:uid="{00000000-0005-0000-0000-000052270000}"/>
    <cellStyle name="Assumption 3 16 4 2" xfId="25687" xr:uid="{00000000-0005-0000-0000-000053270000}"/>
    <cellStyle name="Assumption 3 16 4 2 2" xfId="53370" xr:uid="{00000000-0005-0000-0000-000054270000}"/>
    <cellStyle name="Assumption 3 16 4 3" xfId="39453" xr:uid="{00000000-0005-0000-0000-000055270000}"/>
    <cellStyle name="Assumption 3 16 5" xfId="14516" xr:uid="{00000000-0005-0000-0000-000056270000}"/>
    <cellStyle name="Assumption 3 16 5 2" xfId="28437" xr:uid="{00000000-0005-0000-0000-000057270000}"/>
    <cellStyle name="Assumption 3 16 5 2 2" xfId="56120" xr:uid="{00000000-0005-0000-0000-000058270000}"/>
    <cellStyle name="Assumption 3 16 5 3" xfId="42203" xr:uid="{00000000-0005-0000-0000-000059270000}"/>
    <cellStyle name="Assumption 3 16 6" xfId="17484" xr:uid="{00000000-0005-0000-0000-00005A270000}"/>
    <cellStyle name="Assumption 3 16 6 2" xfId="45167" xr:uid="{00000000-0005-0000-0000-00005B270000}"/>
    <cellStyle name="Assumption 3 16 7" xfId="31257" xr:uid="{00000000-0005-0000-0000-00005C270000}"/>
    <cellStyle name="Assumption 3 17" xfId="3833" xr:uid="{00000000-0005-0000-0000-00005D270000}"/>
    <cellStyle name="Assumption 3 17 2" xfId="7267" xr:uid="{00000000-0005-0000-0000-00005E270000}"/>
    <cellStyle name="Assumption 3 17 2 2" xfId="21200" xr:uid="{00000000-0005-0000-0000-00005F270000}"/>
    <cellStyle name="Assumption 3 17 2 2 2" xfId="48883" xr:uid="{00000000-0005-0000-0000-000060270000}"/>
    <cellStyle name="Assumption 3 17 2 3" xfId="34966" xr:uid="{00000000-0005-0000-0000-000061270000}"/>
    <cellStyle name="Assumption 3 17 3" xfId="9986" xr:uid="{00000000-0005-0000-0000-000062270000}"/>
    <cellStyle name="Assumption 3 17 3 2" xfId="23907" xr:uid="{00000000-0005-0000-0000-000063270000}"/>
    <cellStyle name="Assumption 3 17 3 2 2" xfId="51590" xr:uid="{00000000-0005-0000-0000-000064270000}"/>
    <cellStyle name="Assumption 3 17 3 3" xfId="37673" xr:uid="{00000000-0005-0000-0000-000065270000}"/>
    <cellStyle name="Assumption 3 17 4" xfId="12138" xr:uid="{00000000-0005-0000-0000-000066270000}"/>
    <cellStyle name="Assumption 3 17 4 2" xfId="26059" xr:uid="{00000000-0005-0000-0000-000067270000}"/>
    <cellStyle name="Assumption 3 17 4 2 2" xfId="53742" xr:uid="{00000000-0005-0000-0000-000068270000}"/>
    <cellStyle name="Assumption 3 17 4 3" xfId="39825" xr:uid="{00000000-0005-0000-0000-000069270000}"/>
    <cellStyle name="Assumption 3 17 5" xfId="14888" xr:uid="{00000000-0005-0000-0000-00006A270000}"/>
    <cellStyle name="Assumption 3 17 5 2" xfId="28809" xr:uid="{00000000-0005-0000-0000-00006B270000}"/>
    <cellStyle name="Assumption 3 17 5 2 2" xfId="56492" xr:uid="{00000000-0005-0000-0000-00006C270000}"/>
    <cellStyle name="Assumption 3 17 5 3" xfId="42575" xr:uid="{00000000-0005-0000-0000-00006D270000}"/>
    <cellStyle name="Assumption 3 17 6" xfId="17856" xr:uid="{00000000-0005-0000-0000-00006E270000}"/>
    <cellStyle name="Assumption 3 17 6 2" xfId="45539" xr:uid="{00000000-0005-0000-0000-00006F270000}"/>
    <cellStyle name="Assumption 3 17 7" xfId="31622" xr:uid="{00000000-0005-0000-0000-000070270000}"/>
    <cellStyle name="Assumption 3 18" xfId="3744" xr:uid="{00000000-0005-0000-0000-000071270000}"/>
    <cellStyle name="Assumption 3 18 2" xfId="7178" xr:uid="{00000000-0005-0000-0000-000072270000}"/>
    <cellStyle name="Assumption 3 18 2 2" xfId="21113" xr:uid="{00000000-0005-0000-0000-000073270000}"/>
    <cellStyle name="Assumption 3 18 2 2 2" xfId="48796" xr:uid="{00000000-0005-0000-0000-000074270000}"/>
    <cellStyle name="Assumption 3 18 2 3" xfId="34879" xr:uid="{00000000-0005-0000-0000-000075270000}"/>
    <cellStyle name="Assumption 3 18 3" xfId="9905" xr:uid="{00000000-0005-0000-0000-000076270000}"/>
    <cellStyle name="Assumption 3 18 3 2" xfId="23826" xr:uid="{00000000-0005-0000-0000-000077270000}"/>
    <cellStyle name="Assumption 3 18 3 2 2" xfId="51509" xr:uid="{00000000-0005-0000-0000-000078270000}"/>
    <cellStyle name="Assumption 3 18 3 3" xfId="37592" xr:uid="{00000000-0005-0000-0000-000079270000}"/>
    <cellStyle name="Assumption 3 18 4" xfId="12051" xr:uid="{00000000-0005-0000-0000-00007A270000}"/>
    <cellStyle name="Assumption 3 18 4 2" xfId="25972" xr:uid="{00000000-0005-0000-0000-00007B270000}"/>
    <cellStyle name="Assumption 3 18 4 2 2" xfId="53655" xr:uid="{00000000-0005-0000-0000-00007C270000}"/>
    <cellStyle name="Assumption 3 18 4 3" xfId="39738" xr:uid="{00000000-0005-0000-0000-00007D270000}"/>
    <cellStyle name="Assumption 3 18 5" xfId="14801" xr:uid="{00000000-0005-0000-0000-00007E270000}"/>
    <cellStyle name="Assumption 3 18 5 2" xfId="28722" xr:uid="{00000000-0005-0000-0000-00007F270000}"/>
    <cellStyle name="Assumption 3 18 5 2 2" xfId="56405" xr:uid="{00000000-0005-0000-0000-000080270000}"/>
    <cellStyle name="Assumption 3 18 5 3" xfId="42488" xr:uid="{00000000-0005-0000-0000-000081270000}"/>
    <cellStyle name="Assumption 3 18 6" xfId="17769" xr:uid="{00000000-0005-0000-0000-000082270000}"/>
    <cellStyle name="Assumption 3 18 6 2" xfId="45452" xr:uid="{00000000-0005-0000-0000-000083270000}"/>
    <cellStyle name="Assumption 3 18 7" xfId="31538" xr:uid="{00000000-0005-0000-0000-000084270000}"/>
    <cellStyle name="Assumption 3 19" xfId="4162" xr:uid="{00000000-0005-0000-0000-000085270000}"/>
    <cellStyle name="Assumption 3 19 2" xfId="7588" xr:uid="{00000000-0005-0000-0000-000086270000}"/>
    <cellStyle name="Assumption 3 19 2 2" xfId="21516" xr:uid="{00000000-0005-0000-0000-000087270000}"/>
    <cellStyle name="Assumption 3 19 2 2 2" xfId="49199" xr:uid="{00000000-0005-0000-0000-000088270000}"/>
    <cellStyle name="Assumption 3 19 2 3" xfId="35282" xr:uid="{00000000-0005-0000-0000-000089270000}"/>
    <cellStyle name="Assumption 3 19 3" xfId="10282" xr:uid="{00000000-0005-0000-0000-00008A270000}"/>
    <cellStyle name="Assumption 3 19 3 2" xfId="24203" xr:uid="{00000000-0005-0000-0000-00008B270000}"/>
    <cellStyle name="Assumption 3 19 3 2 2" xfId="51886" xr:uid="{00000000-0005-0000-0000-00008C270000}"/>
    <cellStyle name="Assumption 3 19 3 3" xfId="37969" xr:uid="{00000000-0005-0000-0000-00008D270000}"/>
    <cellStyle name="Assumption 3 19 4" xfId="12437" xr:uid="{00000000-0005-0000-0000-00008E270000}"/>
    <cellStyle name="Assumption 3 19 4 2" xfId="26358" xr:uid="{00000000-0005-0000-0000-00008F270000}"/>
    <cellStyle name="Assumption 3 19 4 2 2" xfId="54041" xr:uid="{00000000-0005-0000-0000-000090270000}"/>
    <cellStyle name="Assumption 3 19 4 3" xfId="40124" xr:uid="{00000000-0005-0000-0000-000091270000}"/>
    <cellStyle name="Assumption 3 19 5" xfId="15187" xr:uid="{00000000-0005-0000-0000-000092270000}"/>
    <cellStyle name="Assumption 3 19 5 2" xfId="29108" xr:uid="{00000000-0005-0000-0000-000093270000}"/>
    <cellStyle name="Assumption 3 19 5 2 2" xfId="56791" xr:uid="{00000000-0005-0000-0000-000094270000}"/>
    <cellStyle name="Assumption 3 19 5 3" xfId="42874" xr:uid="{00000000-0005-0000-0000-000095270000}"/>
    <cellStyle name="Assumption 3 19 6" xfId="18155" xr:uid="{00000000-0005-0000-0000-000096270000}"/>
    <cellStyle name="Assumption 3 19 6 2" xfId="45838" xr:uid="{00000000-0005-0000-0000-000097270000}"/>
    <cellStyle name="Assumption 3 19 7" xfId="31921" xr:uid="{00000000-0005-0000-0000-000098270000}"/>
    <cellStyle name="Assumption 3 2" xfId="3116" xr:uid="{00000000-0005-0000-0000-000099270000}"/>
    <cellStyle name="Assumption 3 2 2" xfId="6558" xr:uid="{00000000-0005-0000-0000-00009A270000}"/>
    <cellStyle name="Assumption 3 2 2 2" xfId="20502" xr:uid="{00000000-0005-0000-0000-00009B270000}"/>
    <cellStyle name="Assumption 3 2 2 2 2" xfId="48185" xr:uid="{00000000-0005-0000-0000-00009C270000}"/>
    <cellStyle name="Assumption 3 2 2 3" xfId="34268" xr:uid="{00000000-0005-0000-0000-00009D270000}"/>
    <cellStyle name="Assumption 3 2 3" xfId="9302" xr:uid="{00000000-0005-0000-0000-00009E270000}"/>
    <cellStyle name="Assumption 3 2 3 2" xfId="23223" xr:uid="{00000000-0005-0000-0000-00009F270000}"/>
    <cellStyle name="Assumption 3 2 3 2 2" xfId="50906" xr:uid="{00000000-0005-0000-0000-0000A0270000}"/>
    <cellStyle name="Assumption 3 2 3 3" xfId="36989" xr:uid="{00000000-0005-0000-0000-0000A1270000}"/>
    <cellStyle name="Assumption 3 2 4" xfId="11440" xr:uid="{00000000-0005-0000-0000-0000A2270000}"/>
    <cellStyle name="Assumption 3 2 4 2" xfId="25361" xr:uid="{00000000-0005-0000-0000-0000A3270000}"/>
    <cellStyle name="Assumption 3 2 4 2 2" xfId="53044" xr:uid="{00000000-0005-0000-0000-0000A4270000}"/>
    <cellStyle name="Assumption 3 2 4 3" xfId="39127" xr:uid="{00000000-0005-0000-0000-0000A5270000}"/>
    <cellStyle name="Assumption 3 2 5" xfId="14190" xr:uid="{00000000-0005-0000-0000-0000A6270000}"/>
    <cellStyle name="Assumption 3 2 5 2" xfId="28111" xr:uid="{00000000-0005-0000-0000-0000A7270000}"/>
    <cellStyle name="Assumption 3 2 5 2 2" xfId="55794" xr:uid="{00000000-0005-0000-0000-0000A8270000}"/>
    <cellStyle name="Assumption 3 2 5 3" xfId="41877" xr:uid="{00000000-0005-0000-0000-0000A9270000}"/>
    <cellStyle name="Assumption 3 2 6" xfId="17158" xr:uid="{00000000-0005-0000-0000-0000AA270000}"/>
    <cellStyle name="Assumption 3 2 6 2" xfId="44841" xr:uid="{00000000-0005-0000-0000-0000AB270000}"/>
    <cellStyle name="Assumption 3 2 7" xfId="30961" xr:uid="{00000000-0005-0000-0000-0000AC270000}"/>
    <cellStyle name="Assumption 3 20" xfId="3934" xr:uid="{00000000-0005-0000-0000-0000AD270000}"/>
    <cellStyle name="Assumption 3 20 2" xfId="7360" xr:uid="{00000000-0005-0000-0000-0000AE270000}"/>
    <cellStyle name="Assumption 3 20 2 2" xfId="21291" xr:uid="{00000000-0005-0000-0000-0000AF270000}"/>
    <cellStyle name="Assumption 3 20 2 2 2" xfId="48974" xr:uid="{00000000-0005-0000-0000-0000B0270000}"/>
    <cellStyle name="Assumption 3 20 2 3" xfId="35057" xr:uid="{00000000-0005-0000-0000-0000B1270000}"/>
    <cellStyle name="Assumption 3 20 3" xfId="10064" xr:uid="{00000000-0005-0000-0000-0000B2270000}"/>
    <cellStyle name="Assumption 3 20 3 2" xfId="23985" xr:uid="{00000000-0005-0000-0000-0000B3270000}"/>
    <cellStyle name="Assumption 3 20 3 2 2" xfId="51668" xr:uid="{00000000-0005-0000-0000-0000B4270000}"/>
    <cellStyle name="Assumption 3 20 3 3" xfId="37751" xr:uid="{00000000-0005-0000-0000-0000B5270000}"/>
    <cellStyle name="Assumption 3 20 4" xfId="12216" xr:uid="{00000000-0005-0000-0000-0000B6270000}"/>
    <cellStyle name="Assumption 3 20 4 2" xfId="26137" xr:uid="{00000000-0005-0000-0000-0000B7270000}"/>
    <cellStyle name="Assumption 3 20 4 2 2" xfId="53820" xr:uid="{00000000-0005-0000-0000-0000B8270000}"/>
    <cellStyle name="Assumption 3 20 4 3" xfId="39903" xr:uid="{00000000-0005-0000-0000-0000B9270000}"/>
    <cellStyle name="Assumption 3 20 5" xfId="14966" xr:uid="{00000000-0005-0000-0000-0000BA270000}"/>
    <cellStyle name="Assumption 3 20 5 2" xfId="28887" xr:uid="{00000000-0005-0000-0000-0000BB270000}"/>
    <cellStyle name="Assumption 3 20 5 2 2" xfId="56570" xr:uid="{00000000-0005-0000-0000-0000BC270000}"/>
    <cellStyle name="Assumption 3 20 5 3" xfId="42653" xr:uid="{00000000-0005-0000-0000-0000BD270000}"/>
    <cellStyle name="Assumption 3 20 6" xfId="17934" xr:uid="{00000000-0005-0000-0000-0000BE270000}"/>
    <cellStyle name="Assumption 3 20 6 2" xfId="45617" xr:uid="{00000000-0005-0000-0000-0000BF270000}"/>
    <cellStyle name="Assumption 3 20 7" xfId="31700" xr:uid="{00000000-0005-0000-0000-0000C0270000}"/>
    <cellStyle name="Assumption 3 21" xfId="4108" xr:uid="{00000000-0005-0000-0000-0000C1270000}"/>
    <cellStyle name="Assumption 3 21 2" xfId="7534" xr:uid="{00000000-0005-0000-0000-0000C2270000}"/>
    <cellStyle name="Assumption 3 21 2 2" xfId="21463" xr:uid="{00000000-0005-0000-0000-0000C3270000}"/>
    <cellStyle name="Assumption 3 21 2 2 2" xfId="49146" xr:uid="{00000000-0005-0000-0000-0000C4270000}"/>
    <cellStyle name="Assumption 3 21 2 3" xfId="35229" xr:uid="{00000000-0005-0000-0000-0000C5270000}"/>
    <cellStyle name="Assumption 3 21 3" xfId="10235" xr:uid="{00000000-0005-0000-0000-0000C6270000}"/>
    <cellStyle name="Assumption 3 21 3 2" xfId="24156" xr:uid="{00000000-0005-0000-0000-0000C7270000}"/>
    <cellStyle name="Assumption 3 21 3 2 2" xfId="51839" xr:uid="{00000000-0005-0000-0000-0000C8270000}"/>
    <cellStyle name="Assumption 3 21 3 3" xfId="37922" xr:uid="{00000000-0005-0000-0000-0000C9270000}"/>
    <cellStyle name="Assumption 3 21 4" xfId="12387" xr:uid="{00000000-0005-0000-0000-0000CA270000}"/>
    <cellStyle name="Assumption 3 21 4 2" xfId="26308" xr:uid="{00000000-0005-0000-0000-0000CB270000}"/>
    <cellStyle name="Assumption 3 21 4 2 2" xfId="53991" xr:uid="{00000000-0005-0000-0000-0000CC270000}"/>
    <cellStyle name="Assumption 3 21 4 3" xfId="40074" xr:uid="{00000000-0005-0000-0000-0000CD270000}"/>
    <cellStyle name="Assumption 3 21 5" xfId="15137" xr:uid="{00000000-0005-0000-0000-0000CE270000}"/>
    <cellStyle name="Assumption 3 21 5 2" xfId="29058" xr:uid="{00000000-0005-0000-0000-0000CF270000}"/>
    <cellStyle name="Assumption 3 21 5 2 2" xfId="56741" xr:uid="{00000000-0005-0000-0000-0000D0270000}"/>
    <cellStyle name="Assumption 3 21 5 3" xfId="42824" xr:uid="{00000000-0005-0000-0000-0000D1270000}"/>
    <cellStyle name="Assumption 3 21 6" xfId="18105" xr:uid="{00000000-0005-0000-0000-0000D2270000}"/>
    <cellStyle name="Assumption 3 21 6 2" xfId="45788" xr:uid="{00000000-0005-0000-0000-0000D3270000}"/>
    <cellStyle name="Assumption 3 21 7" xfId="31871" xr:uid="{00000000-0005-0000-0000-0000D4270000}"/>
    <cellStyle name="Assumption 3 22" xfId="4071" xr:uid="{00000000-0005-0000-0000-0000D5270000}"/>
    <cellStyle name="Assumption 3 22 2" xfId="7497" xr:uid="{00000000-0005-0000-0000-0000D6270000}"/>
    <cellStyle name="Assumption 3 22 2 2" xfId="21428" xr:uid="{00000000-0005-0000-0000-0000D7270000}"/>
    <cellStyle name="Assumption 3 22 2 2 2" xfId="49111" xr:uid="{00000000-0005-0000-0000-0000D8270000}"/>
    <cellStyle name="Assumption 3 22 2 3" xfId="35194" xr:uid="{00000000-0005-0000-0000-0000D9270000}"/>
    <cellStyle name="Assumption 3 22 3" xfId="10200" xr:uid="{00000000-0005-0000-0000-0000DA270000}"/>
    <cellStyle name="Assumption 3 22 3 2" xfId="24121" xr:uid="{00000000-0005-0000-0000-0000DB270000}"/>
    <cellStyle name="Assumption 3 22 3 2 2" xfId="51804" xr:uid="{00000000-0005-0000-0000-0000DC270000}"/>
    <cellStyle name="Assumption 3 22 3 3" xfId="37887" xr:uid="{00000000-0005-0000-0000-0000DD270000}"/>
    <cellStyle name="Assumption 3 22 4" xfId="12352" xr:uid="{00000000-0005-0000-0000-0000DE270000}"/>
    <cellStyle name="Assumption 3 22 4 2" xfId="26273" xr:uid="{00000000-0005-0000-0000-0000DF270000}"/>
    <cellStyle name="Assumption 3 22 4 2 2" xfId="53956" xr:uid="{00000000-0005-0000-0000-0000E0270000}"/>
    <cellStyle name="Assumption 3 22 4 3" xfId="40039" xr:uid="{00000000-0005-0000-0000-0000E1270000}"/>
    <cellStyle name="Assumption 3 22 5" xfId="15102" xr:uid="{00000000-0005-0000-0000-0000E2270000}"/>
    <cellStyle name="Assumption 3 22 5 2" xfId="29023" xr:uid="{00000000-0005-0000-0000-0000E3270000}"/>
    <cellStyle name="Assumption 3 22 5 2 2" xfId="56706" xr:uid="{00000000-0005-0000-0000-0000E4270000}"/>
    <cellStyle name="Assumption 3 22 5 3" xfId="42789" xr:uid="{00000000-0005-0000-0000-0000E5270000}"/>
    <cellStyle name="Assumption 3 22 6" xfId="18070" xr:uid="{00000000-0005-0000-0000-0000E6270000}"/>
    <cellStyle name="Assumption 3 22 6 2" xfId="45753" xr:uid="{00000000-0005-0000-0000-0000E7270000}"/>
    <cellStyle name="Assumption 3 22 7" xfId="31836" xr:uid="{00000000-0005-0000-0000-0000E8270000}"/>
    <cellStyle name="Assumption 3 23" xfId="4898" xr:uid="{00000000-0005-0000-0000-0000E9270000}"/>
    <cellStyle name="Assumption 3 23 2" xfId="8302" xr:uid="{00000000-0005-0000-0000-0000EA270000}"/>
    <cellStyle name="Assumption 3 23 2 2" xfId="22224" xr:uid="{00000000-0005-0000-0000-0000EB270000}"/>
    <cellStyle name="Assumption 3 23 2 2 2" xfId="49907" xr:uid="{00000000-0005-0000-0000-0000EC270000}"/>
    <cellStyle name="Assumption 3 23 2 3" xfId="35990" xr:uid="{00000000-0005-0000-0000-0000ED270000}"/>
    <cellStyle name="Assumption 3 23 3" xfId="10756" xr:uid="{00000000-0005-0000-0000-0000EE270000}"/>
    <cellStyle name="Assumption 3 23 3 2" xfId="24677" xr:uid="{00000000-0005-0000-0000-0000EF270000}"/>
    <cellStyle name="Assumption 3 23 3 2 2" xfId="52360" xr:uid="{00000000-0005-0000-0000-0000F0270000}"/>
    <cellStyle name="Assumption 3 23 3 3" xfId="38443" xr:uid="{00000000-0005-0000-0000-0000F1270000}"/>
    <cellStyle name="Assumption 3 23 4" xfId="13157" xr:uid="{00000000-0005-0000-0000-0000F2270000}"/>
    <cellStyle name="Assumption 3 23 4 2" xfId="27078" xr:uid="{00000000-0005-0000-0000-0000F3270000}"/>
    <cellStyle name="Assumption 3 23 4 2 2" xfId="54761" xr:uid="{00000000-0005-0000-0000-0000F4270000}"/>
    <cellStyle name="Assumption 3 23 4 3" xfId="40844" xr:uid="{00000000-0005-0000-0000-0000F5270000}"/>
    <cellStyle name="Assumption 3 23 5" xfId="15907" xr:uid="{00000000-0005-0000-0000-0000F6270000}"/>
    <cellStyle name="Assumption 3 23 5 2" xfId="29828" xr:uid="{00000000-0005-0000-0000-0000F7270000}"/>
    <cellStyle name="Assumption 3 23 5 2 2" xfId="57511" xr:uid="{00000000-0005-0000-0000-0000F8270000}"/>
    <cellStyle name="Assumption 3 23 5 3" xfId="43594" xr:uid="{00000000-0005-0000-0000-0000F9270000}"/>
    <cellStyle name="Assumption 3 23 6" xfId="18875" xr:uid="{00000000-0005-0000-0000-0000FA270000}"/>
    <cellStyle name="Assumption 3 23 6 2" xfId="46558" xr:uid="{00000000-0005-0000-0000-0000FB270000}"/>
    <cellStyle name="Assumption 3 23 7" xfId="32641" xr:uid="{00000000-0005-0000-0000-0000FC270000}"/>
    <cellStyle name="Assumption 3 24" xfId="4727" xr:uid="{00000000-0005-0000-0000-0000FD270000}"/>
    <cellStyle name="Assumption 3 24 2" xfId="8133" xr:uid="{00000000-0005-0000-0000-0000FE270000}"/>
    <cellStyle name="Assumption 3 24 2 2" xfId="22057" xr:uid="{00000000-0005-0000-0000-0000FF270000}"/>
    <cellStyle name="Assumption 3 24 2 2 2" xfId="49740" xr:uid="{00000000-0005-0000-0000-000000280000}"/>
    <cellStyle name="Assumption 3 24 2 3" xfId="35823" xr:uid="{00000000-0005-0000-0000-000001280000}"/>
    <cellStyle name="Assumption 3 24 3" xfId="10690" xr:uid="{00000000-0005-0000-0000-000002280000}"/>
    <cellStyle name="Assumption 3 24 3 2" xfId="24611" xr:uid="{00000000-0005-0000-0000-000003280000}"/>
    <cellStyle name="Assumption 3 24 3 2 2" xfId="52294" xr:uid="{00000000-0005-0000-0000-000004280000}"/>
    <cellStyle name="Assumption 3 24 3 3" xfId="38377" xr:uid="{00000000-0005-0000-0000-000005280000}"/>
    <cellStyle name="Assumption 3 24 4" xfId="12989" xr:uid="{00000000-0005-0000-0000-000006280000}"/>
    <cellStyle name="Assumption 3 24 4 2" xfId="26910" xr:uid="{00000000-0005-0000-0000-000007280000}"/>
    <cellStyle name="Assumption 3 24 4 2 2" xfId="54593" xr:uid="{00000000-0005-0000-0000-000008280000}"/>
    <cellStyle name="Assumption 3 24 4 3" xfId="40676" xr:uid="{00000000-0005-0000-0000-000009280000}"/>
    <cellStyle name="Assumption 3 24 5" xfId="15739" xr:uid="{00000000-0005-0000-0000-00000A280000}"/>
    <cellStyle name="Assumption 3 24 5 2" xfId="29660" xr:uid="{00000000-0005-0000-0000-00000B280000}"/>
    <cellStyle name="Assumption 3 24 5 2 2" xfId="57343" xr:uid="{00000000-0005-0000-0000-00000C280000}"/>
    <cellStyle name="Assumption 3 24 5 3" xfId="43426" xr:uid="{00000000-0005-0000-0000-00000D280000}"/>
    <cellStyle name="Assumption 3 24 6" xfId="18707" xr:uid="{00000000-0005-0000-0000-00000E280000}"/>
    <cellStyle name="Assumption 3 24 6 2" xfId="46390" xr:uid="{00000000-0005-0000-0000-00000F280000}"/>
    <cellStyle name="Assumption 3 24 7" xfId="32473" xr:uid="{00000000-0005-0000-0000-000010280000}"/>
    <cellStyle name="Assumption 3 25" xfId="4334" xr:uid="{00000000-0005-0000-0000-000011280000}"/>
    <cellStyle name="Assumption 3 25 2" xfId="7759" xr:uid="{00000000-0005-0000-0000-000012280000}"/>
    <cellStyle name="Assumption 3 25 2 2" xfId="21683" xr:uid="{00000000-0005-0000-0000-000013280000}"/>
    <cellStyle name="Assumption 3 25 2 2 2" xfId="49366" xr:uid="{00000000-0005-0000-0000-000014280000}"/>
    <cellStyle name="Assumption 3 25 2 3" xfId="35449" xr:uid="{00000000-0005-0000-0000-000015280000}"/>
    <cellStyle name="Assumption 3 25 3" xfId="10432" xr:uid="{00000000-0005-0000-0000-000016280000}"/>
    <cellStyle name="Assumption 3 25 3 2" xfId="24353" xr:uid="{00000000-0005-0000-0000-000017280000}"/>
    <cellStyle name="Assumption 3 25 3 2 2" xfId="52036" xr:uid="{00000000-0005-0000-0000-000018280000}"/>
    <cellStyle name="Assumption 3 25 3 3" xfId="38119" xr:uid="{00000000-0005-0000-0000-000019280000}"/>
    <cellStyle name="Assumption 3 25 4" xfId="12601" xr:uid="{00000000-0005-0000-0000-00001A280000}"/>
    <cellStyle name="Assumption 3 25 4 2" xfId="26522" xr:uid="{00000000-0005-0000-0000-00001B280000}"/>
    <cellStyle name="Assumption 3 25 4 2 2" xfId="54205" xr:uid="{00000000-0005-0000-0000-00001C280000}"/>
    <cellStyle name="Assumption 3 25 4 3" xfId="40288" xr:uid="{00000000-0005-0000-0000-00001D280000}"/>
    <cellStyle name="Assumption 3 25 5" xfId="15351" xr:uid="{00000000-0005-0000-0000-00001E280000}"/>
    <cellStyle name="Assumption 3 25 5 2" xfId="29272" xr:uid="{00000000-0005-0000-0000-00001F280000}"/>
    <cellStyle name="Assumption 3 25 5 2 2" xfId="56955" xr:uid="{00000000-0005-0000-0000-000020280000}"/>
    <cellStyle name="Assumption 3 25 5 3" xfId="43038" xr:uid="{00000000-0005-0000-0000-000021280000}"/>
    <cellStyle name="Assumption 3 25 6" xfId="18319" xr:uid="{00000000-0005-0000-0000-000022280000}"/>
    <cellStyle name="Assumption 3 25 6 2" xfId="46002" xr:uid="{00000000-0005-0000-0000-000023280000}"/>
    <cellStyle name="Assumption 3 25 7" xfId="32085" xr:uid="{00000000-0005-0000-0000-000024280000}"/>
    <cellStyle name="Assumption 3 26" xfId="4659" xr:uid="{00000000-0005-0000-0000-000025280000}"/>
    <cellStyle name="Assumption 3 26 2" xfId="8067" xr:uid="{00000000-0005-0000-0000-000026280000}"/>
    <cellStyle name="Assumption 3 26 2 2" xfId="21991" xr:uid="{00000000-0005-0000-0000-000027280000}"/>
    <cellStyle name="Assumption 3 26 2 2 2" xfId="49674" xr:uid="{00000000-0005-0000-0000-000028280000}"/>
    <cellStyle name="Assumption 3 26 2 3" xfId="35757" xr:uid="{00000000-0005-0000-0000-000029280000}"/>
    <cellStyle name="Assumption 3 26 3" xfId="10655" xr:uid="{00000000-0005-0000-0000-00002A280000}"/>
    <cellStyle name="Assumption 3 26 3 2" xfId="24576" xr:uid="{00000000-0005-0000-0000-00002B280000}"/>
    <cellStyle name="Assumption 3 26 3 2 2" xfId="52259" xr:uid="{00000000-0005-0000-0000-00002C280000}"/>
    <cellStyle name="Assumption 3 26 3 3" xfId="38342" xr:uid="{00000000-0005-0000-0000-00002D280000}"/>
    <cellStyle name="Assumption 3 26 4" xfId="12923" xr:uid="{00000000-0005-0000-0000-00002E280000}"/>
    <cellStyle name="Assumption 3 26 4 2" xfId="26844" xr:uid="{00000000-0005-0000-0000-00002F280000}"/>
    <cellStyle name="Assumption 3 26 4 2 2" xfId="54527" xr:uid="{00000000-0005-0000-0000-000030280000}"/>
    <cellStyle name="Assumption 3 26 4 3" xfId="40610" xr:uid="{00000000-0005-0000-0000-000031280000}"/>
    <cellStyle name="Assumption 3 26 5" xfId="15673" xr:uid="{00000000-0005-0000-0000-000032280000}"/>
    <cellStyle name="Assumption 3 26 5 2" xfId="29594" xr:uid="{00000000-0005-0000-0000-000033280000}"/>
    <cellStyle name="Assumption 3 26 5 2 2" xfId="57277" xr:uid="{00000000-0005-0000-0000-000034280000}"/>
    <cellStyle name="Assumption 3 26 5 3" xfId="43360" xr:uid="{00000000-0005-0000-0000-000035280000}"/>
    <cellStyle name="Assumption 3 26 6" xfId="18641" xr:uid="{00000000-0005-0000-0000-000036280000}"/>
    <cellStyle name="Assumption 3 26 6 2" xfId="46324" xr:uid="{00000000-0005-0000-0000-000037280000}"/>
    <cellStyle name="Assumption 3 26 7" xfId="32407" xr:uid="{00000000-0005-0000-0000-000038280000}"/>
    <cellStyle name="Assumption 3 27" xfId="4371" xr:uid="{00000000-0005-0000-0000-000039280000}"/>
    <cellStyle name="Assumption 3 27 2" xfId="7796" xr:uid="{00000000-0005-0000-0000-00003A280000}"/>
    <cellStyle name="Assumption 3 27 2 2" xfId="21720" xr:uid="{00000000-0005-0000-0000-00003B280000}"/>
    <cellStyle name="Assumption 3 27 2 2 2" xfId="49403" xr:uid="{00000000-0005-0000-0000-00003C280000}"/>
    <cellStyle name="Assumption 3 27 2 3" xfId="35486" xr:uid="{00000000-0005-0000-0000-00003D280000}"/>
    <cellStyle name="Assumption 3 27 3" xfId="10469" xr:uid="{00000000-0005-0000-0000-00003E280000}"/>
    <cellStyle name="Assumption 3 27 3 2" xfId="24390" xr:uid="{00000000-0005-0000-0000-00003F280000}"/>
    <cellStyle name="Assumption 3 27 3 2 2" xfId="52073" xr:uid="{00000000-0005-0000-0000-000040280000}"/>
    <cellStyle name="Assumption 3 27 3 3" xfId="38156" xr:uid="{00000000-0005-0000-0000-000041280000}"/>
    <cellStyle name="Assumption 3 27 4" xfId="12638" xr:uid="{00000000-0005-0000-0000-000042280000}"/>
    <cellStyle name="Assumption 3 27 4 2" xfId="26559" xr:uid="{00000000-0005-0000-0000-000043280000}"/>
    <cellStyle name="Assumption 3 27 4 2 2" xfId="54242" xr:uid="{00000000-0005-0000-0000-000044280000}"/>
    <cellStyle name="Assumption 3 27 4 3" xfId="40325" xr:uid="{00000000-0005-0000-0000-000045280000}"/>
    <cellStyle name="Assumption 3 27 5" xfId="15388" xr:uid="{00000000-0005-0000-0000-000046280000}"/>
    <cellStyle name="Assumption 3 27 5 2" xfId="29309" xr:uid="{00000000-0005-0000-0000-000047280000}"/>
    <cellStyle name="Assumption 3 27 5 2 2" xfId="56992" xr:uid="{00000000-0005-0000-0000-000048280000}"/>
    <cellStyle name="Assumption 3 27 5 3" xfId="43075" xr:uid="{00000000-0005-0000-0000-000049280000}"/>
    <cellStyle name="Assumption 3 27 6" xfId="18356" xr:uid="{00000000-0005-0000-0000-00004A280000}"/>
    <cellStyle name="Assumption 3 27 6 2" xfId="46039" xr:uid="{00000000-0005-0000-0000-00004B280000}"/>
    <cellStyle name="Assumption 3 27 7" xfId="32122" xr:uid="{00000000-0005-0000-0000-00004C280000}"/>
    <cellStyle name="Assumption 3 28" xfId="4961" xr:uid="{00000000-0005-0000-0000-00004D280000}"/>
    <cellStyle name="Assumption 3 28 2" xfId="8365" xr:uid="{00000000-0005-0000-0000-00004E280000}"/>
    <cellStyle name="Assumption 3 28 2 2" xfId="22286" xr:uid="{00000000-0005-0000-0000-00004F280000}"/>
    <cellStyle name="Assumption 3 28 2 2 2" xfId="49969" xr:uid="{00000000-0005-0000-0000-000050280000}"/>
    <cellStyle name="Assumption 3 28 2 3" xfId="36052" xr:uid="{00000000-0005-0000-0000-000051280000}"/>
    <cellStyle name="Assumption 3 28 3" xfId="10817" xr:uid="{00000000-0005-0000-0000-000052280000}"/>
    <cellStyle name="Assumption 3 28 3 2" xfId="24738" xr:uid="{00000000-0005-0000-0000-000053280000}"/>
    <cellStyle name="Assumption 3 28 3 2 2" xfId="52421" xr:uid="{00000000-0005-0000-0000-000054280000}"/>
    <cellStyle name="Assumption 3 28 3 3" xfId="38504" xr:uid="{00000000-0005-0000-0000-000055280000}"/>
    <cellStyle name="Assumption 3 28 4" xfId="13218" xr:uid="{00000000-0005-0000-0000-000056280000}"/>
    <cellStyle name="Assumption 3 28 4 2" xfId="27139" xr:uid="{00000000-0005-0000-0000-000057280000}"/>
    <cellStyle name="Assumption 3 28 4 2 2" xfId="54822" xr:uid="{00000000-0005-0000-0000-000058280000}"/>
    <cellStyle name="Assumption 3 28 4 3" xfId="40905" xr:uid="{00000000-0005-0000-0000-000059280000}"/>
    <cellStyle name="Assumption 3 28 5" xfId="15968" xr:uid="{00000000-0005-0000-0000-00005A280000}"/>
    <cellStyle name="Assumption 3 28 5 2" xfId="29889" xr:uid="{00000000-0005-0000-0000-00005B280000}"/>
    <cellStyle name="Assumption 3 28 5 2 2" xfId="57572" xr:uid="{00000000-0005-0000-0000-00005C280000}"/>
    <cellStyle name="Assumption 3 28 5 3" xfId="43655" xr:uid="{00000000-0005-0000-0000-00005D280000}"/>
    <cellStyle name="Assumption 3 28 6" xfId="18936" xr:uid="{00000000-0005-0000-0000-00005E280000}"/>
    <cellStyle name="Assumption 3 28 6 2" xfId="46619" xr:uid="{00000000-0005-0000-0000-00005F280000}"/>
    <cellStyle name="Assumption 3 28 7" xfId="32702" xr:uid="{00000000-0005-0000-0000-000060280000}"/>
    <cellStyle name="Assumption 3 29" xfId="16182" xr:uid="{00000000-0005-0000-0000-000061280000}"/>
    <cellStyle name="Assumption 3 29 2" xfId="30099" xr:uid="{00000000-0005-0000-0000-000062280000}"/>
    <cellStyle name="Assumption 3 29 2 2" xfId="57782" xr:uid="{00000000-0005-0000-0000-000063280000}"/>
    <cellStyle name="Assumption 3 29 3" xfId="43865" xr:uid="{00000000-0005-0000-0000-000064280000}"/>
    <cellStyle name="Assumption 3 3" xfId="2328" xr:uid="{00000000-0005-0000-0000-000065280000}"/>
    <cellStyle name="Assumption 3 3 2" xfId="5788" xr:uid="{00000000-0005-0000-0000-000066280000}"/>
    <cellStyle name="Assumption 3 3 2 2" xfId="19738" xr:uid="{00000000-0005-0000-0000-000067280000}"/>
    <cellStyle name="Assumption 3 3 2 2 2" xfId="47421" xr:uid="{00000000-0005-0000-0000-000068280000}"/>
    <cellStyle name="Assumption 3 3 2 3" xfId="33504" xr:uid="{00000000-0005-0000-0000-000069280000}"/>
    <cellStyle name="Assumption 3 3 3" xfId="8557" xr:uid="{00000000-0005-0000-0000-00006A280000}"/>
    <cellStyle name="Assumption 3 3 3 2" xfId="22478" xr:uid="{00000000-0005-0000-0000-00006B280000}"/>
    <cellStyle name="Assumption 3 3 3 2 2" xfId="50161" xr:uid="{00000000-0005-0000-0000-00006C280000}"/>
    <cellStyle name="Assumption 3 3 3 3" xfId="36244" xr:uid="{00000000-0005-0000-0000-00006D280000}"/>
    <cellStyle name="Assumption 3 3 4" xfId="5438" xr:uid="{00000000-0005-0000-0000-00006E280000}"/>
    <cellStyle name="Assumption 3 3 4 2" xfId="19391" xr:uid="{00000000-0005-0000-0000-00006F280000}"/>
    <cellStyle name="Assumption 3 3 4 2 2" xfId="47074" xr:uid="{00000000-0005-0000-0000-000070280000}"/>
    <cellStyle name="Assumption 3 3 4 3" xfId="33157" xr:uid="{00000000-0005-0000-0000-000071280000}"/>
    <cellStyle name="Assumption 3 3 5" xfId="13436" xr:uid="{00000000-0005-0000-0000-000072280000}"/>
    <cellStyle name="Assumption 3 3 5 2" xfId="27357" xr:uid="{00000000-0005-0000-0000-000073280000}"/>
    <cellStyle name="Assumption 3 3 5 2 2" xfId="55040" xr:uid="{00000000-0005-0000-0000-000074280000}"/>
    <cellStyle name="Assumption 3 3 5 3" xfId="41123" xr:uid="{00000000-0005-0000-0000-000075280000}"/>
    <cellStyle name="Assumption 3 3 6" xfId="16398" xr:uid="{00000000-0005-0000-0000-000076280000}"/>
    <cellStyle name="Assumption 3 3 6 2" xfId="44081" xr:uid="{00000000-0005-0000-0000-000077280000}"/>
    <cellStyle name="Assumption 3 3 7" xfId="30291" xr:uid="{00000000-0005-0000-0000-000078280000}"/>
    <cellStyle name="Assumption 3 30" xfId="16122" xr:uid="{00000000-0005-0000-0000-000079280000}"/>
    <cellStyle name="Assumption 3 30 2" xfId="30039" xr:uid="{00000000-0005-0000-0000-00007A280000}"/>
    <cellStyle name="Assumption 3 30 2 2" xfId="57722" xr:uid="{00000000-0005-0000-0000-00007B280000}"/>
    <cellStyle name="Assumption 3 30 3" xfId="43805" xr:uid="{00000000-0005-0000-0000-00007C280000}"/>
    <cellStyle name="Assumption 3 4" xfId="3039" xr:uid="{00000000-0005-0000-0000-00007D280000}"/>
    <cellStyle name="Assumption 3 4 2" xfId="6483" xr:uid="{00000000-0005-0000-0000-00007E280000}"/>
    <cellStyle name="Assumption 3 4 2 2" xfId="20428" xr:uid="{00000000-0005-0000-0000-00007F280000}"/>
    <cellStyle name="Assumption 3 4 2 2 2" xfId="48111" xr:uid="{00000000-0005-0000-0000-000080280000}"/>
    <cellStyle name="Assumption 3 4 2 3" xfId="34194" xr:uid="{00000000-0005-0000-0000-000081280000}"/>
    <cellStyle name="Assumption 3 4 3" xfId="9232" xr:uid="{00000000-0005-0000-0000-000082280000}"/>
    <cellStyle name="Assumption 3 4 3 2" xfId="23153" xr:uid="{00000000-0005-0000-0000-000083280000}"/>
    <cellStyle name="Assumption 3 4 3 2 2" xfId="50836" xr:uid="{00000000-0005-0000-0000-000084280000}"/>
    <cellStyle name="Assumption 3 4 3 3" xfId="36919" xr:uid="{00000000-0005-0000-0000-000085280000}"/>
    <cellStyle name="Assumption 3 4 4" xfId="11368" xr:uid="{00000000-0005-0000-0000-000086280000}"/>
    <cellStyle name="Assumption 3 4 4 2" xfId="25289" xr:uid="{00000000-0005-0000-0000-000087280000}"/>
    <cellStyle name="Assumption 3 4 4 2 2" xfId="52972" xr:uid="{00000000-0005-0000-0000-000088280000}"/>
    <cellStyle name="Assumption 3 4 4 3" xfId="39055" xr:uid="{00000000-0005-0000-0000-000089280000}"/>
    <cellStyle name="Assumption 3 4 5" xfId="14118" xr:uid="{00000000-0005-0000-0000-00008A280000}"/>
    <cellStyle name="Assumption 3 4 5 2" xfId="28039" xr:uid="{00000000-0005-0000-0000-00008B280000}"/>
    <cellStyle name="Assumption 3 4 5 2 2" xfId="55722" xr:uid="{00000000-0005-0000-0000-00008C280000}"/>
    <cellStyle name="Assumption 3 4 5 3" xfId="41805" xr:uid="{00000000-0005-0000-0000-00008D280000}"/>
    <cellStyle name="Assumption 3 4 6" xfId="17086" xr:uid="{00000000-0005-0000-0000-00008E280000}"/>
    <cellStyle name="Assumption 3 4 6 2" xfId="44769" xr:uid="{00000000-0005-0000-0000-00008F280000}"/>
    <cellStyle name="Assumption 3 4 7" xfId="30893" xr:uid="{00000000-0005-0000-0000-000090280000}"/>
    <cellStyle name="Assumption 3 5" xfId="2975" xr:uid="{00000000-0005-0000-0000-000091280000}"/>
    <cellStyle name="Assumption 3 5 2" xfId="6420" xr:uid="{00000000-0005-0000-0000-000092280000}"/>
    <cellStyle name="Assumption 3 5 2 2" xfId="20366" xr:uid="{00000000-0005-0000-0000-000093280000}"/>
    <cellStyle name="Assumption 3 5 2 2 2" xfId="48049" xr:uid="{00000000-0005-0000-0000-000094280000}"/>
    <cellStyle name="Assumption 3 5 2 3" xfId="34132" xr:uid="{00000000-0005-0000-0000-000095280000}"/>
    <cellStyle name="Assumption 3 5 3" xfId="9171" xr:uid="{00000000-0005-0000-0000-000096280000}"/>
    <cellStyle name="Assumption 3 5 3 2" xfId="23092" xr:uid="{00000000-0005-0000-0000-000097280000}"/>
    <cellStyle name="Assumption 3 5 3 2 2" xfId="50775" xr:uid="{00000000-0005-0000-0000-000098280000}"/>
    <cellStyle name="Assumption 3 5 3 3" xfId="36858" xr:uid="{00000000-0005-0000-0000-000099280000}"/>
    <cellStyle name="Assumption 3 5 4" xfId="11306" xr:uid="{00000000-0005-0000-0000-00009A280000}"/>
    <cellStyle name="Assumption 3 5 4 2" xfId="25227" xr:uid="{00000000-0005-0000-0000-00009B280000}"/>
    <cellStyle name="Assumption 3 5 4 2 2" xfId="52910" xr:uid="{00000000-0005-0000-0000-00009C280000}"/>
    <cellStyle name="Assumption 3 5 4 3" xfId="38993" xr:uid="{00000000-0005-0000-0000-00009D280000}"/>
    <cellStyle name="Assumption 3 5 5" xfId="14057" xr:uid="{00000000-0005-0000-0000-00009E280000}"/>
    <cellStyle name="Assumption 3 5 5 2" xfId="27978" xr:uid="{00000000-0005-0000-0000-00009F280000}"/>
    <cellStyle name="Assumption 3 5 5 2 2" xfId="55661" xr:uid="{00000000-0005-0000-0000-0000A0280000}"/>
    <cellStyle name="Assumption 3 5 5 3" xfId="41744" xr:uid="{00000000-0005-0000-0000-0000A1280000}"/>
    <cellStyle name="Assumption 3 5 6" xfId="17024" xr:uid="{00000000-0005-0000-0000-0000A2280000}"/>
    <cellStyle name="Assumption 3 5 6 2" xfId="44707" xr:uid="{00000000-0005-0000-0000-0000A3280000}"/>
    <cellStyle name="Assumption 3 5 7" xfId="30836" xr:uid="{00000000-0005-0000-0000-0000A4280000}"/>
    <cellStyle name="Assumption 3 6" xfId="2449" xr:uid="{00000000-0005-0000-0000-0000A5280000}"/>
    <cellStyle name="Assumption 3 6 2" xfId="5906" xr:uid="{00000000-0005-0000-0000-0000A6280000}"/>
    <cellStyle name="Assumption 3 6 2 2" xfId="19856" xr:uid="{00000000-0005-0000-0000-0000A7280000}"/>
    <cellStyle name="Assumption 3 6 2 2 2" xfId="47539" xr:uid="{00000000-0005-0000-0000-0000A8280000}"/>
    <cellStyle name="Assumption 3 6 2 3" xfId="33622" xr:uid="{00000000-0005-0000-0000-0000A9280000}"/>
    <cellStyle name="Assumption 3 6 3" xfId="8672" xr:uid="{00000000-0005-0000-0000-0000AA280000}"/>
    <cellStyle name="Assumption 3 6 3 2" xfId="22593" xr:uid="{00000000-0005-0000-0000-0000AB280000}"/>
    <cellStyle name="Assumption 3 6 3 2 2" xfId="50276" xr:uid="{00000000-0005-0000-0000-0000AC280000}"/>
    <cellStyle name="Assumption 3 6 3 3" xfId="36359" xr:uid="{00000000-0005-0000-0000-0000AD280000}"/>
    <cellStyle name="Assumption 3 6 4" xfId="5678" xr:uid="{00000000-0005-0000-0000-0000AE280000}"/>
    <cellStyle name="Assumption 3 6 4 2" xfId="19630" xr:uid="{00000000-0005-0000-0000-0000AF280000}"/>
    <cellStyle name="Assumption 3 6 4 2 2" xfId="47313" xr:uid="{00000000-0005-0000-0000-0000B0280000}"/>
    <cellStyle name="Assumption 3 6 4 3" xfId="33396" xr:uid="{00000000-0005-0000-0000-0000B1280000}"/>
    <cellStyle name="Assumption 3 6 5" xfId="13554" xr:uid="{00000000-0005-0000-0000-0000B2280000}"/>
    <cellStyle name="Assumption 3 6 5 2" xfId="27475" xr:uid="{00000000-0005-0000-0000-0000B3280000}"/>
    <cellStyle name="Assumption 3 6 5 2 2" xfId="55158" xr:uid="{00000000-0005-0000-0000-0000B4280000}"/>
    <cellStyle name="Assumption 3 6 5 3" xfId="41241" xr:uid="{00000000-0005-0000-0000-0000B5280000}"/>
    <cellStyle name="Assumption 3 6 6" xfId="16516" xr:uid="{00000000-0005-0000-0000-0000B6280000}"/>
    <cellStyle name="Assumption 3 6 6 2" xfId="44199" xr:uid="{00000000-0005-0000-0000-0000B7280000}"/>
    <cellStyle name="Assumption 3 6 7" xfId="30394" xr:uid="{00000000-0005-0000-0000-0000B8280000}"/>
    <cellStyle name="Assumption 3 7" xfId="2929" xr:uid="{00000000-0005-0000-0000-0000B9280000}"/>
    <cellStyle name="Assumption 3 7 2" xfId="6375" xr:uid="{00000000-0005-0000-0000-0000BA280000}"/>
    <cellStyle name="Assumption 3 7 2 2" xfId="20321" xr:uid="{00000000-0005-0000-0000-0000BB280000}"/>
    <cellStyle name="Assumption 3 7 2 2 2" xfId="48004" xr:uid="{00000000-0005-0000-0000-0000BC280000}"/>
    <cellStyle name="Assumption 3 7 2 3" xfId="34087" xr:uid="{00000000-0005-0000-0000-0000BD280000}"/>
    <cellStyle name="Assumption 3 7 3" xfId="9126" xr:uid="{00000000-0005-0000-0000-0000BE280000}"/>
    <cellStyle name="Assumption 3 7 3 2" xfId="23047" xr:uid="{00000000-0005-0000-0000-0000BF280000}"/>
    <cellStyle name="Assumption 3 7 3 2 2" xfId="50730" xr:uid="{00000000-0005-0000-0000-0000C0280000}"/>
    <cellStyle name="Assumption 3 7 3 3" xfId="36813" xr:uid="{00000000-0005-0000-0000-0000C1280000}"/>
    <cellStyle name="Assumption 3 7 4" xfId="11261" xr:uid="{00000000-0005-0000-0000-0000C2280000}"/>
    <cellStyle name="Assumption 3 7 4 2" xfId="25182" xr:uid="{00000000-0005-0000-0000-0000C3280000}"/>
    <cellStyle name="Assumption 3 7 4 2 2" xfId="52865" xr:uid="{00000000-0005-0000-0000-0000C4280000}"/>
    <cellStyle name="Assumption 3 7 4 3" xfId="38948" xr:uid="{00000000-0005-0000-0000-0000C5280000}"/>
    <cellStyle name="Assumption 3 7 5" xfId="14013" xr:uid="{00000000-0005-0000-0000-0000C6280000}"/>
    <cellStyle name="Assumption 3 7 5 2" xfId="27934" xr:uid="{00000000-0005-0000-0000-0000C7280000}"/>
    <cellStyle name="Assumption 3 7 5 2 2" xfId="55617" xr:uid="{00000000-0005-0000-0000-0000C8280000}"/>
    <cellStyle name="Assumption 3 7 5 3" xfId="41700" xr:uid="{00000000-0005-0000-0000-0000C9280000}"/>
    <cellStyle name="Assumption 3 7 6" xfId="16979" xr:uid="{00000000-0005-0000-0000-0000CA280000}"/>
    <cellStyle name="Assumption 3 7 6 2" xfId="44662" xr:uid="{00000000-0005-0000-0000-0000CB280000}"/>
    <cellStyle name="Assumption 3 7 7" xfId="30792" xr:uid="{00000000-0005-0000-0000-0000CC280000}"/>
    <cellStyle name="Assumption 3 8" xfId="3411" xr:uid="{00000000-0005-0000-0000-0000CD280000}"/>
    <cellStyle name="Assumption 3 8 2" xfId="6850" xr:uid="{00000000-0005-0000-0000-0000CE280000}"/>
    <cellStyle name="Assumption 3 8 2 2" xfId="20791" xr:uid="{00000000-0005-0000-0000-0000CF280000}"/>
    <cellStyle name="Assumption 3 8 2 2 2" xfId="48474" xr:uid="{00000000-0005-0000-0000-0000D0280000}"/>
    <cellStyle name="Assumption 3 8 2 3" xfId="34557" xr:uid="{00000000-0005-0000-0000-0000D1280000}"/>
    <cellStyle name="Assumption 3 8 3" xfId="9588" xr:uid="{00000000-0005-0000-0000-0000D2280000}"/>
    <cellStyle name="Assumption 3 8 3 2" xfId="23509" xr:uid="{00000000-0005-0000-0000-0000D3280000}"/>
    <cellStyle name="Assumption 3 8 3 2 2" xfId="51192" xr:uid="{00000000-0005-0000-0000-0000D4280000}"/>
    <cellStyle name="Assumption 3 8 3 3" xfId="37275" xr:uid="{00000000-0005-0000-0000-0000D5280000}"/>
    <cellStyle name="Assumption 3 8 4" xfId="11729" xr:uid="{00000000-0005-0000-0000-0000D6280000}"/>
    <cellStyle name="Assumption 3 8 4 2" xfId="25650" xr:uid="{00000000-0005-0000-0000-0000D7280000}"/>
    <cellStyle name="Assumption 3 8 4 2 2" xfId="53333" xr:uid="{00000000-0005-0000-0000-0000D8280000}"/>
    <cellStyle name="Assumption 3 8 4 3" xfId="39416" xr:uid="{00000000-0005-0000-0000-0000D9280000}"/>
    <cellStyle name="Assumption 3 8 5" xfId="14479" xr:uid="{00000000-0005-0000-0000-0000DA280000}"/>
    <cellStyle name="Assumption 3 8 5 2" xfId="28400" xr:uid="{00000000-0005-0000-0000-0000DB280000}"/>
    <cellStyle name="Assumption 3 8 5 2 2" xfId="56083" xr:uid="{00000000-0005-0000-0000-0000DC280000}"/>
    <cellStyle name="Assumption 3 8 5 3" xfId="42166" xr:uid="{00000000-0005-0000-0000-0000DD280000}"/>
    <cellStyle name="Assumption 3 8 6" xfId="17447" xr:uid="{00000000-0005-0000-0000-0000DE280000}"/>
    <cellStyle name="Assumption 3 8 6 2" xfId="45130" xr:uid="{00000000-0005-0000-0000-0000DF280000}"/>
    <cellStyle name="Assumption 3 8 7" xfId="31224" xr:uid="{00000000-0005-0000-0000-0000E0280000}"/>
    <cellStyle name="Assumption 3 9" xfId="2888" xr:uid="{00000000-0005-0000-0000-0000E1280000}"/>
    <cellStyle name="Assumption 3 9 2" xfId="6335" xr:uid="{00000000-0005-0000-0000-0000E2280000}"/>
    <cellStyle name="Assumption 3 9 2 2" xfId="20282" xr:uid="{00000000-0005-0000-0000-0000E3280000}"/>
    <cellStyle name="Assumption 3 9 2 2 2" xfId="47965" xr:uid="{00000000-0005-0000-0000-0000E4280000}"/>
    <cellStyle name="Assumption 3 9 2 3" xfId="34048" xr:uid="{00000000-0005-0000-0000-0000E5280000}"/>
    <cellStyle name="Assumption 3 9 3" xfId="9087" xr:uid="{00000000-0005-0000-0000-0000E6280000}"/>
    <cellStyle name="Assumption 3 9 3 2" xfId="23008" xr:uid="{00000000-0005-0000-0000-0000E7280000}"/>
    <cellStyle name="Assumption 3 9 3 2 2" xfId="50691" xr:uid="{00000000-0005-0000-0000-0000E8280000}"/>
    <cellStyle name="Assumption 3 9 3 3" xfId="36774" xr:uid="{00000000-0005-0000-0000-0000E9280000}"/>
    <cellStyle name="Assumption 3 9 4" xfId="11222" xr:uid="{00000000-0005-0000-0000-0000EA280000}"/>
    <cellStyle name="Assumption 3 9 4 2" xfId="25143" xr:uid="{00000000-0005-0000-0000-0000EB280000}"/>
    <cellStyle name="Assumption 3 9 4 2 2" xfId="52826" xr:uid="{00000000-0005-0000-0000-0000EC280000}"/>
    <cellStyle name="Assumption 3 9 4 3" xfId="38909" xr:uid="{00000000-0005-0000-0000-0000ED280000}"/>
    <cellStyle name="Assumption 3 9 5" xfId="13974" xr:uid="{00000000-0005-0000-0000-0000EE280000}"/>
    <cellStyle name="Assumption 3 9 5 2" xfId="27895" xr:uid="{00000000-0005-0000-0000-0000EF280000}"/>
    <cellStyle name="Assumption 3 9 5 2 2" xfId="55578" xr:uid="{00000000-0005-0000-0000-0000F0280000}"/>
    <cellStyle name="Assumption 3 9 5 3" xfId="41661" xr:uid="{00000000-0005-0000-0000-0000F1280000}"/>
    <cellStyle name="Assumption 3 9 6" xfId="16940" xr:uid="{00000000-0005-0000-0000-0000F2280000}"/>
    <cellStyle name="Assumption 3 9 6 2" xfId="44623" xr:uid="{00000000-0005-0000-0000-0000F3280000}"/>
    <cellStyle name="Assumption 3 9 7" xfId="30763" xr:uid="{00000000-0005-0000-0000-0000F4280000}"/>
    <cellStyle name="Assumption 30" xfId="4315" xr:uid="{00000000-0005-0000-0000-0000F5280000}"/>
    <cellStyle name="Assumption 30 2" xfId="7740" xr:uid="{00000000-0005-0000-0000-0000F6280000}"/>
    <cellStyle name="Assumption 30 2 2" xfId="21665" xr:uid="{00000000-0005-0000-0000-0000F7280000}"/>
    <cellStyle name="Assumption 30 2 2 2" xfId="49348" xr:uid="{00000000-0005-0000-0000-0000F8280000}"/>
    <cellStyle name="Assumption 30 2 3" xfId="35431" xr:uid="{00000000-0005-0000-0000-0000F9280000}"/>
    <cellStyle name="Assumption 30 3" xfId="10419" xr:uid="{00000000-0005-0000-0000-0000FA280000}"/>
    <cellStyle name="Assumption 30 3 2" xfId="24340" xr:uid="{00000000-0005-0000-0000-0000FB280000}"/>
    <cellStyle name="Assumption 30 3 2 2" xfId="52023" xr:uid="{00000000-0005-0000-0000-0000FC280000}"/>
    <cellStyle name="Assumption 30 3 3" xfId="38106" xr:uid="{00000000-0005-0000-0000-0000FD280000}"/>
    <cellStyle name="Assumption 30 4" xfId="12584" xr:uid="{00000000-0005-0000-0000-0000FE280000}"/>
    <cellStyle name="Assumption 30 4 2" xfId="26505" xr:uid="{00000000-0005-0000-0000-0000FF280000}"/>
    <cellStyle name="Assumption 30 4 2 2" xfId="54188" xr:uid="{00000000-0005-0000-0000-000000290000}"/>
    <cellStyle name="Assumption 30 4 3" xfId="40271" xr:uid="{00000000-0005-0000-0000-000001290000}"/>
    <cellStyle name="Assumption 30 5" xfId="15334" xr:uid="{00000000-0005-0000-0000-000002290000}"/>
    <cellStyle name="Assumption 30 5 2" xfId="29255" xr:uid="{00000000-0005-0000-0000-000003290000}"/>
    <cellStyle name="Assumption 30 5 2 2" xfId="56938" xr:uid="{00000000-0005-0000-0000-000004290000}"/>
    <cellStyle name="Assumption 30 5 3" xfId="43021" xr:uid="{00000000-0005-0000-0000-000005290000}"/>
    <cellStyle name="Assumption 30 6" xfId="18302" xr:uid="{00000000-0005-0000-0000-000006290000}"/>
    <cellStyle name="Assumption 30 6 2" xfId="45985" xr:uid="{00000000-0005-0000-0000-000007290000}"/>
    <cellStyle name="Assumption 30 7" xfId="32068" xr:uid="{00000000-0005-0000-0000-000008290000}"/>
    <cellStyle name="Assumption 31" xfId="5276" xr:uid="{00000000-0005-0000-0000-000009290000}"/>
    <cellStyle name="Assumption 31 2" xfId="19243" xr:uid="{00000000-0005-0000-0000-00000A290000}"/>
    <cellStyle name="Assumption 31 2 2" xfId="46926" xr:uid="{00000000-0005-0000-0000-00000B290000}"/>
    <cellStyle name="Assumption 31 3" xfId="33009" xr:uid="{00000000-0005-0000-0000-00000C290000}"/>
    <cellStyle name="Assumption 32" xfId="5238" xr:uid="{00000000-0005-0000-0000-00000D290000}"/>
    <cellStyle name="Assumption 32 2" xfId="19208" xr:uid="{00000000-0005-0000-0000-00000E290000}"/>
    <cellStyle name="Assumption 32 2 2" xfId="46891" xr:uid="{00000000-0005-0000-0000-00000F290000}"/>
    <cellStyle name="Assumption 32 3" xfId="32974" xr:uid="{00000000-0005-0000-0000-000010290000}"/>
    <cellStyle name="Assumption 33" xfId="16151" xr:uid="{00000000-0005-0000-0000-000011290000}"/>
    <cellStyle name="Assumption 33 2" xfId="30068" xr:uid="{00000000-0005-0000-0000-000012290000}"/>
    <cellStyle name="Assumption 33 2 2" xfId="57751" xr:uid="{00000000-0005-0000-0000-000013290000}"/>
    <cellStyle name="Assumption 33 3" xfId="43834" xr:uid="{00000000-0005-0000-0000-000014290000}"/>
    <cellStyle name="Assumption 34" xfId="16150" xr:uid="{00000000-0005-0000-0000-000015290000}"/>
    <cellStyle name="Assumption 34 2" xfId="30067" xr:uid="{00000000-0005-0000-0000-000016290000}"/>
    <cellStyle name="Assumption 34 2 2" xfId="57750" xr:uid="{00000000-0005-0000-0000-000017290000}"/>
    <cellStyle name="Assumption 34 3" xfId="43833" xr:uid="{00000000-0005-0000-0000-000018290000}"/>
    <cellStyle name="Assumption 35" xfId="16269" xr:uid="{00000000-0005-0000-0000-000019290000}"/>
    <cellStyle name="Assumption 35 2" xfId="43952" xr:uid="{00000000-0005-0000-0000-00001A290000}"/>
    <cellStyle name="Assumption 36" xfId="30186" xr:uid="{00000000-0005-0000-0000-00001B290000}"/>
    <cellStyle name="Assumption 4" xfId="2204" xr:uid="{00000000-0005-0000-0000-00001C290000}"/>
    <cellStyle name="Assumption 4 10" xfId="3597" xr:uid="{00000000-0005-0000-0000-00001D290000}"/>
    <cellStyle name="Assumption 4 10 2" xfId="7035" xr:uid="{00000000-0005-0000-0000-00001E290000}"/>
    <cellStyle name="Assumption 4 10 2 2" xfId="20971" xr:uid="{00000000-0005-0000-0000-00001F290000}"/>
    <cellStyle name="Assumption 4 10 2 2 2" xfId="48654" xr:uid="{00000000-0005-0000-0000-000020290000}"/>
    <cellStyle name="Assumption 4 10 2 3" xfId="34737" xr:uid="{00000000-0005-0000-0000-000021290000}"/>
    <cellStyle name="Assumption 4 10 3" xfId="9767" xr:uid="{00000000-0005-0000-0000-000022290000}"/>
    <cellStyle name="Assumption 4 10 3 2" xfId="23688" xr:uid="{00000000-0005-0000-0000-000023290000}"/>
    <cellStyle name="Assumption 4 10 3 2 2" xfId="51371" xr:uid="{00000000-0005-0000-0000-000024290000}"/>
    <cellStyle name="Assumption 4 10 3 3" xfId="37454" xr:uid="{00000000-0005-0000-0000-000025290000}"/>
    <cellStyle name="Assumption 4 10 4" xfId="11909" xr:uid="{00000000-0005-0000-0000-000026290000}"/>
    <cellStyle name="Assumption 4 10 4 2" xfId="25830" xr:uid="{00000000-0005-0000-0000-000027290000}"/>
    <cellStyle name="Assumption 4 10 4 2 2" xfId="53513" xr:uid="{00000000-0005-0000-0000-000028290000}"/>
    <cellStyle name="Assumption 4 10 4 3" xfId="39596" xr:uid="{00000000-0005-0000-0000-000029290000}"/>
    <cellStyle name="Assumption 4 10 5" xfId="14659" xr:uid="{00000000-0005-0000-0000-00002A290000}"/>
    <cellStyle name="Assumption 4 10 5 2" xfId="28580" xr:uid="{00000000-0005-0000-0000-00002B290000}"/>
    <cellStyle name="Assumption 4 10 5 2 2" xfId="56263" xr:uid="{00000000-0005-0000-0000-00002C290000}"/>
    <cellStyle name="Assumption 4 10 5 3" xfId="42346" xr:uid="{00000000-0005-0000-0000-00002D290000}"/>
    <cellStyle name="Assumption 4 10 6" xfId="17627" xr:uid="{00000000-0005-0000-0000-00002E290000}"/>
    <cellStyle name="Assumption 4 10 6 2" xfId="45310" xr:uid="{00000000-0005-0000-0000-00002F290000}"/>
    <cellStyle name="Assumption 4 10 7" xfId="31398" xr:uid="{00000000-0005-0000-0000-000030290000}"/>
    <cellStyle name="Assumption 4 11" xfId="3625" xr:uid="{00000000-0005-0000-0000-000031290000}"/>
    <cellStyle name="Assumption 4 11 2" xfId="7063" xr:uid="{00000000-0005-0000-0000-000032290000}"/>
    <cellStyle name="Assumption 4 11 2 2" xfId="20999" xr:uid="{00000000-0005-0000-0000-000033290000}"/>
    <cellStyle name="Assumption 4 11 2 2 2" xfId="48682" xr:uid="{00000000-0005-0000-0000-000034290000}"/>
    <cellStyle name="Assumption 4 11 2 3" xfId="34765" xr:uid="{00000000-0005-0000-0000-000035290000}"/>
    <cellStyle name="Assumption 4 11 3" xfId="9795" xr:uid="{00000000-0005-0000-0000-000036290000}"/>
    <cellStyle name="Assumption 4 11 3 2" xfId="23716" xr:uid="{00000000-0005-0000-0000-000037290000}"/>
    <cellStyle name="Assumption 4 11 3 2 2" xfId="51399" xr:uid="{00000000-0005-0000-0000-000038290000}"/>
    <cellStyle name="Assumption 4 11 3 3" xfId="37482" xr:uid="{00000000-0005-0000-0000-000039290000}"/>
    <cellStyle name="Assumption 4 11 4" xfId="11937" xr:uid="{00000000-0005-0000-0000-00003A290000}"/>
    <cellStyle name="Assumption 4 11 4 2" xfId="25858" xr:uid="{00000000-0005-0000-0000-00003B290000}"/>
    <cellStyle name="Assumption 4 11 4 2 2" xfId="53541" xr:uid="{00000000-0005-0000-0000-00003C290000}"/>
    <cellStyle name="Assumption 4 11 4 3" xfId="39624" xr:uid="{00000000-0005-0000-0000-00003D290000}"/>
    <cellStyle name="Assumption 4 11 5" xfId="14687" xr:uid="{00000000-0005-0000-0000-00003E290000}"/>
    <cellStyle name="Assumption 4 11 5 2" xfId="28608" xr:uid="{00000000-0005-0000-0000-00003F290000}"/>
    <cellStyle name="Assumption 4 11 5 2 2" xfId="56291" xr:uid="{00000000-0005-0000-0000-000040290000}"/>
    <cellStyle name="Assumption 4 11 5 3" xfId="42374" xr:uid="{00000000-0005-0000-0000-000041290000}"/>
    <cellStyle name="Assumption 4 11 6" xfId="17655" xr:uid="{00000000-0005-0000-0000-000042290000}"/>
    <cellStyle name="Assumption 4 11 6 2" xfId="45338" xr:uid="{00000000-0005-0000-0000-000043290000}"/>
    <cellStyle name="Assumption 4 11 7" xfId="31426" xr:uid="{00000000-0005-0000-0000-000044290000}"/>
    <cellStyle name="Assumption 4 12" xfId="3658" xr:uid="{00000000-0005-0000-0000-000045290000}"/>
    <cellStyle name="Assumption 4 12 2" xfId="7095" xr:uid="{00000000-0005-0000-0000-000046290000}"/>
    <cellStyle name="Assumption 4 12 2 2" xfId="21031" xr:uid="{00000000-0005-0000-0000-000047290000}"/>
    <cellStyle name="Assumption 4 12 2 2 2" xfId="48714" xr:uid="{00000000-0005-0000-0000-000048290000}"/>
    <cellStyle name="Assumption 4 12 2 3" xfId="34797" xr:uid="{00000000-0005-0000-0000-000049290000}"/>
    <cellStyle name="Assumption 4 12 3" xfId="9827" xr:uid="{00000000-0005-0000-0000-00004A290000}"/>
    <cellStyle name="Assumption 4 12 3 2" xfId="23748" xr:uid="{00000000-0005-0000-0000-00004B290000}"/>
    <cellStyle name="Assumption 4 12 3 2 2" xfId="51431" xr:uid="{00000000-0005-0000-0000-00004C290000}"/>
    <cellStyle name="Assumption 4 12 3 3" xfId="37514" xr:uid="{00000000-0005-0000-0000-00004D290000}"/>
    <cellStyle name="Assumption 4 12 4" xfId="11969" xr:uid="{00000000-0005-0000-0000-00004E290000}"/>
    <cellStyle name="Assumption 4 12 4 2" xfId="25890" xr:uid="{00000000-0005-0000-0000-00004F290000}"/>
    <cellStyle name="Assumption 4 12 4 2 2" xfId="53573" xr:uid="{00000000-0005-0000-0000-000050290000}"/>
    <cellStyle name="Assumption 4 12 4 3" xfId="39656" xr:uid="{00000000-0005-0000-0000-000051290000}"/>
    <cellStyle name="Assumption 4 12 5" xfId="14719" xr:uid="{00000000-0005-0000-0000-000052290000}"/>
    <cellStyle name="Assumption 4 12 5 2" xfId="28640" xr:uid="{00000000-0005-0000-0000-000053290000}"/>
    <cellStyle name="Assumption 4 12 5 2 2" xfId="56323" xr:uid="{00000000-0005-0000-0000-000054290000}"/>
    <cellStyle name="Assumption 4 12 5 3" xfId="42406" xr:uid="{00000000-0005-0000-0000-000055290000}"/>
    <cellStyle name="Assumption 4 12 6" xfId="17687" xr:uid="{00000000-0005-0000-0000-000056290000}"/>
    <cellStyle name="Assumption 4 12 6 2" xfId="45370" xr:uid="{00000000-0005-0000-0000-000057290000}"/>
    <cellStyle name="Assumption 4 12 7" xfId="31457" xr:uid="{00000000-0005-0000-0000-000058290000}"/>
    <cellStyle name="Assumption 4 13" xfId="3719" xr:uid="{00000000-0005-0000-0000-000059290000}"/>
    <cellStyle name="Assumption 4 13 2" xfId="7154" xr:uid="{00000000-0005-0000-0000-00005A290000}"/>
    <cellStyle name="Assumption 4 13 2 2" xfId="21089" xr:uid="{00000000-0005-0000-0000-00005B290000}"/>
    <cellStyle name="Assumption 4 13 2 2 2" xfId="48772" xr:uid="{00000000-0005-0000-0000-00005C290000}"/>
    <cellStyle name="Assumption 4 13 2 3" xfId="34855" xr:uid="{00000000-0005-0000-0000-00005D290000}"/>
    <cellStyle name="Assumption 4 13 3" xfId="9882" xr:uid="{00000000-0005-0000-0000-00005E290000}"/>
    <cellStyle name="Assumption 4 13 3 2" xfId="23803" xr:uid="{00000000-0005-0000-0000-00005F290000}"/>
    <cellStyle name="Assumption 4 13 3 2 2" xfId="51486" xr:uid="{00000000-0005-0000-0000-000060290000}"/>
    <cellStyle name="Assumption 4 13 3 3" xfId="37569" xr:uid="{00000000-0005-0000-0000-000061290000}"/>
    <cellStyle name="Assumption 4 13 4" xfId="12027" xr:uid="{00000000-0005-0000-0000-000062290000}"/>
    <cellStyle name="Assumption 4 13 4 2" xfId="25948" xr:uid="{00000000-0005-0000-0000-000063290000}"/>
    <cellStyle name="Assumption 4 13 4 2 2" xfId="53631" xr:uid="{00000000-0005-0000-0000-000064290000}"/>
    <cellStyle name="Assumption 4 13 4 3" xfId="39714" xr:uid="{00000000-0005-0000-0000-000065290000}"/>
    <cellStyle name="Assumption 4 13 5" xfId="14777" xr:uid="{00000000-0005-0000-0000-000066290000}"/>
    <cellStyle name="Assumption 4 13 5 2" xfId="28698" xr:uid="{00000000-0005-0000-0000-000067290000}"/>
    <cellStyle name="Assumption 4 13 5 2 2" xfId="56381" xr:uid="{00000000-0005-0000-0000-000068290000}"/>
    <cellStyle name="Assumption 4 13 5 3" xfId="42464" xr:uid="{00000000-0005-0000-0000-000069290000}"/>
    <cellStyle name="Assumption 4 13 6" xfId="17745" xr:uid="{00000000-0005-0000-0000-00006A290000}"/>
    <cellStyle name="Assumption 4 13 6 2" xfId="45428" xr:uid="{00000000-0005-0000-0000-00006B290000}"/>
    <cellStyle name="Assumption 4 13 7" xfId="31514" xr:uid="{00000000-0005-0000-0000-00006C290000}"/>
    <cellStyle name="Assumption 4 14" xfId="3757" xr:uid="{00000000-0005-0000-0000-00006D290000}"/>
    <cellStyle name="Assumption 4 14 2" xfId="7191" xr:uid="{00000000-0005-0000-0000-00006E290000}"/>
    <cellStyle name="Assumption 4 14 2 2" xfId="21125" xr:uid="{00000000-0005-0000-0000-00006F290000}"/>
    <cellStyle name="Assumption 4 14 2 2 2" xfId="48808" xr:uid="{00000000-0005-0000-0000-000070290000}"/>
    <cellStyle name="Assumption 4 14 2 3" xfId="34891" xr:uid="{00000000-0005-0000-0000-000071290000}"/>
    <cellStyle name="Assumption 4 14 3" xfId="9914" xr:uid="{00000000-0005-0000-0000-000072290000}"/>
    <cellStyle name="Assumption 4 14 3 2" xfId="23835" xr:uid="{00000000-0005-0000-0000-000073290000}"/>
    <cellStyle name="Assumption 4 14 3 2 2" xfId="51518" xr:uid="{00000000-0005-0000-0000-000074290000}"/>
    <cellStyle name="Assumption 4 14 3 3" xfId="37601" xr:uid="{00000000-0005-0000-0000-000075290000}"/>
    <cellStyle name="Assumption 4 14 4" xfId="12063" xr:uid="{00000000-0005-0000-0000-000076290000}"/>
    <cellStyle name="Assumption 4 14 4 2" xfId="25984" xr:uid="{00000000-0005-0000-0000-000077290000}"/>
    <cellStyle name="Assumption 4 14 4 2 2" xfId="53667" xr:uid="{00000000-0005-0000-0000-000078290000}"/>
    <cellStyle name="Assumption 4 14 4 3" xfId="39750" xr:uid="{00000000-0005-0000-0000-000079290000}"/>
    <cellStyle name="Assumption 4 14 5" xfId="14813" xr:uid="{00000000-0005-0000-0000-00007A290000}"/>
    <cellStyle name="Assumption 4 14 5 2" xfId="28734" xr:uid="{00000000-0005-0000-0000-00007B290000}"/>
    <cellStyle name="Assumption 4 14 5 2 2" xfId="56417" xr:uid="{00000000-0005-0000-0000-00007C290000}"/>
    <cellStyle name="Assumption 4 14 5 3" xfId="42500" xr:uid="{00000000-0005-0000-0000-00007D290000}"/>
    <cellStyle name="Assumption 4 14 6" xfId="17781" xr:uid="{00000000-0005-0000-0000-00007E290000}"/>
    <cellStyle name="Assumption 4 14 6 2" xfId="45464" xr:uid="{00000000-0005-0000-0000-00007F290000}"/>
    <cellStyle name="Assumption 4 14 7" xfId="31547" xr:uid="{00000000-0005-0000-0000-000080290000}"/>
    <cellStyle name="Assumption 4 15" xfId="3789" xr:uid="{00000000-0005-0000-0000-000081290000}"/>
    <cellStyle name="Assumption 4 15 2" xfId="7223" xr:uid="{00000000-0005-0000-0000-000082290000}"/>
    <cellStyle name="Assumption 4 15 2 2" xfId="21156" xr:uid="{00000000-0005-0000-0000-000083290000}"/>
    <cellStyle name="Assumption 4 15 2 2 2" xfId="48839" xr:uid="{00000000-0005-0000-0000-000084290000}"/>
    <cellStyle name="Assumption 4 15 2 3" xfId="34922" xr:uid="{00000000-0005-0000-0000-000085290000}"/>
    <cellStyle name="Assumption 4 15 3" xfId="9944" xr:uid="{00000000-0005-0000-0000-000086290000}"/>
    <cellStyle name="Assumption 4 15 3 2" xfId="23865" xr:uid="{00000000-0005-0000-0000-000087290000}"/>
    <cellStyle name="Assumption 4 15 3 2 2" xfId="51548" xr:uid="{00000000-0005-0000-0000-000088290000}"/>
    <cellStyle name="Assumption 4 15 3 3" xfId="37631" xr:uid="{00000000-0005-0000-0000-000089290000}"/>
    <cellStyle name="Assumption 4 15 4" xfId="12094" xr:uid="{00000000-0005-0000-0000-00008A290000}"/>
    <cellStyle name="Assumption 4 15 4 2" xfId="26015" xr:uid="{00000000-0005-0000-0000-00008B290000}"/>
    <cellStyle name="Assumption 4 15 4 2 2" xfId="53698" xr:uid="{00000000-0005-0000-0000-00008C290000}"/>
    <cellStyle name="Assumption 4 15 4 3" xfId="39781" xr:uid="{00000000-0005-0000-0000-00008D290000}"/>
    <cellStyle name="Assumption 4 15 5" xfId="14844" xr:uid="{00000000-0005-0000-0000-00008E290000}"/>
    <cellStyle name="Assumption 4 15 5 2" xfId="28765" xr:uid="{00000000-0005-0000-0000-00008F290000}"/>
    <cellStyle name="Assumption 4 15 5 2 2" xfId="56448" xr:uid="{00000000-0005-0000-0000-000090290000}"/>
    <cellStyle name="Assumption 4 15 5 3" xfId="42531" xr:uid="{00000000-0005-0000-0000-000091290000}"/>
    <cellStyle name="Assumption 4 15 6" xfId="17812" xr:uid="{00000000-0005-0000-0000-000092290000}"/>
    <cellStyle name="Assumption 4 15 6 2" xfId="45495" xr:uid="{00000000-0005-0000-0000-000093290000}"/>
    <cellStyle name="Assumption 4 15 7" xfId="31578" xr:uid="{00000000-0005-0000-0000-000094290000}"/>
    <cellStyle name="Assumption 4 16" xfId="3812" xr:uid="{00000000-0005-0000-0000-000095290000}"/>
    <cellStyle name="Assumption 4 16 2" xfId="7246" xr:uid="{00000000-0005-0000-0000-000096290000}"/>
    <cellStyle name="Assumption 4 16 2 2" xfId="21179" xr:uid="{00000000-0005-0000-0000-000097290000}"/>
    <cellStyle name="Assumption 4 16 2 2 2" xfId="48862" xr:uid="{00000000-0005-0000-0000-000098290000}"/>
    <cellStyle name="Assumption 4 16 2 3" xfId="34945" xr:uid="{00000000-0005-0000-0000-000099290000}"/>
    <cellStyle name="Assumption 4 16 3" xfId="9965" xr:uid="{00000000-0005-0000-0000-00009A290000}"/>
    <cellStyle name="Assumption 4 16 3 2" xfId="23886" xr:uid="{00000000-0005-0000-0000-00009B290000}"/>
    <cellStyle name="Assumption 4 16 3 2 2" xfId="51569" xr:uid="{00000000-0005-0000-0000-00009C290000}"/>
    <cellStyle name="Assumption 4 16 3 3" xfId="37652" xr:uid="{00000000-0005-0000-0000-00009D290000}"/>
    <cellStyle name="Assumption 4 16 4" xfId="12117" xr:uid="{00000000-0005-0000-0000-00009E290000}"/>
    <cellStyle name="Assumption 4 16 4 2" xfId="26038" xr:uid="{00000000-0005-0000-0000-00009F290000}"/>
    <cellStyle name="Assumption 4 16 4 2 2" xfId="53721" xr:uid="{00000000-0005-0000-0000-0000A0290000}"/>
    <cellStyle name="Assumption 4 16 4 3" xfId="39804" xr:uid="{00000000-0005-0000-0000-0000A1290000}"/>
    <cellStyle name="Assumption 4 16 5" xfId="14867" xr:uid="{00000000-0005-0000-0000-0000A2290000}"/>
    <cellStyle name="Assumption 4 16 5 2" xfId="28788" xr:uid="{00000000-0005-0000-0000-0000A3290000}"/>
    <cellStyle name="Assumption 4 16 5 2 2" xfId="56471" xr:uid="{00000000-0005-0000-0000-0000A4290000}"/>
    <cellStyle name="Assumption 4 16 5 3" xfId="42554" xr:uid="{00000000-0005-0000-0000-0000A5290000}"/>
    <cellStyle name="Assumption 4 16 6" xfId="17835" xr:uid="{00000000-0005-0000-0000-0000A6290000}"/>
    <cellStyle name="Assumption 4 16 6 2" xfId="45518" xr:uid="{00000000-0005-0000-0000-0000A7290000}"/>
    <cellStyle name="Assumption 4 16 7" xfId="31601" xr:uid="{00000000-0005-0000-0000-0000A8290000}"/>
    <cellStyle name="Assumption 4 17" xfId="3844" xr:uid="{00000000-0005-0000-0000-0000A9290000}"/>
    <cellStyle name="Assumption 4 17 2" xfId="7278" xr:uid="{00000000-0005-0000-0000-0000AA290000}"/>
    <cellStyle name="Assumption 4 17 2 2" xfId="21211" xr:uid="{00000000-0005-0000-0000-0000AB290000}"/>
    <cellStyle name="Assumption 4 17 2 2 2" xfId="48894" xr:uid="{00000000-0005-0000-0000-0000AC290000}"/>
    <cellStyle name="Assumption 4 17 2 3" xfId="34977" xr:uid="{00000000-0005-0000-0000-0000AD290000}"/>
    <cellStyle name="Assumption 4 17 3" xfId="9997" xr:uid="{00000000-0005-0000-0000-0000AE290000}"/>
    <cellStyle name="Assumption 4 17 3 2" xfId="23918" xr:uid="{00000000-0005-0000-0000-0000AF290000}"/>
    <cellStyle name="Assumption 4 17 3 2 2" xfId="51601" xr:uid="{00000000-0005-0000-0000-0000B0290000}"/>
    <cellStyle name="Assumption 4 17 3 3" xfId="37684" xr:uid="{00000000-0005-0000-0000-0000B1290000}"/>
    <cellStyle name="Assumption 4 17 4" xfId="12149" xr:uid="{00000000-0005-0000-0000-0000B2290000}"/>
    <cellStyle name="Assumption 4 17 4 2" xfId="26070" xr:uid="{00000000-0005-0000-0000-0000B3290000}"/>
    <cellStyle name="Assumption 4 17 4 2 2" xfId="53753" xr:uid="{00000000-0005-0000-0000-0000B4290000}"/>
    <cellStyle name="Assumption 4 17 4 3" xfId="39836" xr:uid="{00000000-0005-0000-0000-0000B5290000}"/>
    <cellStyle name="Assumption 4 17 5" xfId="14899" xr:uid="{00000000-0005-0000-0000-0000B6290000}"/>
    <cellStyle name="Assumption 4 17 5 2" xfId="28820" xr:uid="{00000000-0005-0000-0000-0000B7290000}"/>
    <cellStyle name="Assumption 4 17 5 2 2" xfId="56503" xr:uid="{00000000-0005-0000-0000-0000B8290000}"/>
    <cellStyle name="Assumption 4 17 5 3" xfId="42586" xr:uid="{00000000-0005-0000-0000-0000B9290000}"/>
    <cellStyle name="Assumption 4 17 6" xfId="17867" xr:uid="{00000000-0005-0000-0000-0000BA290000}"/>
    <cellStyle name="Assumption 4 17 6 2" xfId="45550" xr:uid="{00000000-0005-0000-0000-0000BB290000}"/>
    <cellStyle name="Assumption 4 17 7" xfId="31633" xr:uid="{00000000-0005-0000-0000-0000BC290000}"/>
    <cellStyle name="Assumption 4 18" xfId="3866" xr:uid="{00000000-0005-0000-0000-0000BD290000}"/>
    <cellStyle name="Assumption 4 18 2" xfId="7300" xr:uid="{00000000-0005-0000-0000-0000BE290000}"/>
    <cellStyle name="Assumption 4 18 2 2" xfId="21233" xr:uid="{00000000-0005-0000-0000-0000BF290000}"/>
    <cellStyle name="Assumption 4 18 2 2 2" xfId="48916" xr:uid="{00000000-0005-0000-0000-0000C0290000}"/>
    <cellStyle name="Assumption 4 18 2 3" xfId="34999" xr:uid="{00000000-0005-0000-0000-0000C1290000}"/>
    <cellStyle name="Assumption 4 18 3" xfId="10019" xr:uid="{00000000-0005-0000-0000-0000C2290000}"/>
    <cellStyle name="Assumption 4 18 3 2" xfId="23940" xr:uid="{00000000-0005-0000-0000-0000C3290000}"/>
    <cellStyle name="Assumption 4 18 3 2 2" xfId="51623" xr:uid="{00000000-0005-0000-0000-0000C4290000}"/>
    <cellStyle name="Assumption 4 18 3 3" xfId="37706" xr:uid="{00000000-0005-0000-0000-0000C5290000}"/>
    <cellStyle name="Assumption 4 18 4" xfId="12171" xr:uid="{00000000-0005-0000-0000-0000C6290000}"/>
    <cellStyle name="Assumption 4 18 4 2" xfId="26092" xr:uid="{00000000-0005-0000-0000-0000C7290000}"/>
    <cellStyle name="Assumption 4 18 4 2 2" xfId="53775" xr:uid="{00000000-0005-0000-0000-0000C8290000}"/>
    <cellStyle name="Assumption 4 18 4 3" xfId="39858" xr:uid="{00000000-0005-0000-0000-0000C9290000}"/>
    <cellStyle name="Assumption 4 18 5" xfId="14921" xr:uid="{00000000-0005-0000-0000-0000CA290000}"/>
    <cellStyle name="Assumption 4 18 5 2" xfId="28842" xr:uid="{00000000-0005-0000-0000-0000CB290000}"/>
    <cellStyle name="Assumption 4 18 5 2 2" xfId="56525" xr:uid="{00000000-0005-0000-0000-0000CC290000}"/>
    <cellStyle name="Assumption 4 18 5 3" xfId="42608" xr:uid="{00000000-0005-0000-0000-0000CD290000}"/>
    <cellStyle name="Assumption 4 18 6" xfId="17889" xr:uid="{00000000-0005-0000-0000-0000CE290000}"/>
    <cellStyle name="Assumption 4 18 6 2" xfId="45572" xr:uid="{00000000-0005-0000-0000-0000CF290000}"/>
    <cellStyle name="Assumption 4 18 7" xfId="31655" xr:uid="{00000000-0005-0000-0000-0000D0290000}"/>
    <cellStyle name="Assumption 4 19" xfId="4196" xr:uid="{00000000-0005-0000-0000-0000D1290000}"/>
    <cellStyle name="Assumption 4 19 2" xfId="7621" xr:uid="{00000000-0005-0000-0000-0000D2290000}"/>
    <cellStyle name="Assumption 4 19 2 2" xfId="21549" xr:uid="{00000000-0005-0000-0000-0000D3290000}"/>
    <cellStyle name="Assumption 4 19 2 2 2" xfId="49232" xr:uid="{00000000-0005-0000-0000-0000D4290000}"/>
    <cellStyle name="Assumption 4 19 2 3" xfId="35315" xr:uid="{00000000-0005-0000-0000-0000D5290000}"/>
    <cellStyle name="Assumption 4 19 3" xfId="10314" xr:uid="{00000000-0005-0000-0000-0000D6290000}"/>
    <cellStyle name="Assumption 4 19 3 2" xfId="24235" xr:uid="{00000000-0005-0000-0000-0000D7290000}"/>
    <cellStyle name="Assumption 4 19 3 2 2" xfId="51918" xr:uid="{00000000-0005-0000-0000-0000D8290000}"/>
    <cellStyle name="Assumption 4 19 3 3" xfId="38001" xr:uid="{00000000-0005-0000-0000-0000D9290000}"/>
    <cellStyle name="Assumption 4 19 4" xfId="12470" xr:uid="{00000000-0005-0000-0000-0000DA290000}"/>
    <cellStyle name="Assumption 4 19 4 2" xfId="26391" xr:uid="{00000000-0005-0000-0000-0000DB290000}"/>
    <cellStyle name="Assumption 4 19 4 2 2" xfId="54074" xr:uid="{00000000-0005-0000-0000-0000DC290000}"/>
    <cellStyle name="Assumption 4 19 4 3" xfId="40157" xr:uid="{00000000-0005-0000-0000-0000DD290000}"/>
    <cellStyle name="Assumption 4 19 5" xfId="15220" xr:uid="{00000000-0005-0000-0000-0000DE290000}"/>
    <cellStyle name="Assumption 4 19 5 2" xfId="29141" xr:uid="{00000000-0005-0000-0000-0000DF290000}"/>
    <cellStyle name="Assumption 4 19 5 2 2" xfId="56824" xr:uid="{00000000-0005-0000-0000-0000E0290000}"/>
    <cellStyle name="Assumption 4 19 5 3" xfId="42907" xr:uid="{00000000-0005-0000-0000-0000E1290000}"/>
    <cellStyle name="Assumption 4 19 6" xfId="18188" xr:uid="{00000000-0005-0000-0000-0000E2290000}"/>
    <cellStyle name="Assumption 4 19 6 2" xfId="45871" xr:uid="{00000000-0005-0000-0000-0000E3290000}"/>
    <cellStyle name="Assumption 4 19 7" xfId="31954" xr:uid="{00000000-0005-0000-0000-0000E4290000}"/>
    <cellStyle name="Assumption 4 2" xfId="3184" xr:uid="{00000000-0005-0000-0000-0000E5290000}"/>
    <cellStyle name="Assumption 4 2 2" xfId="6626" xr:uid="{00000000-0005-0000-0000-0000E6290000}"/>
    <cellStyle name="Assumption 4 2 2 2" xfId="20569" xr:uid="{00000000-0005-0000-0000-0000E7290000}"/>
    <cellStyle name="Assumption 4 2 2 2 2" xfId="48252" xr:uid="{00000000-0005-0000-0000-0000E8290000}"/>
    <cellStyle name="Assumption 4 2 2 3" xfId="34335" xr:uid="{00000000-0005-0000-0000-0000E9290000}"/>
    <cellStyle name="Assumption 4 2 3" xfId="9369" xr:uid="{00000000-0005-0000-0000-0000EA290000}"/>
    <cellStyle name="Assumption 4 2 3 2" xfId="23290" xr:uid="{00000000-0005-0000-0000-0000EB290000}"/>
    <cellStyle name="Assumption 4 2 3 2 2" xfId="50973" xr:uid="{00000000-0005-0000-0000-0000EC290000}"/>
    <cellStyle name="Assumption 4 2 3 3" xfId="37056" xr:uid="{00000000-0005-0000-0000-0000ED290000}"/>
    <cellStyle name="Assumption 4 2 4" xfId="11507" xr:uid="{00000000-0005-0000-0000-0000EE290000}"/>
    <cellStyle name="Assumption 4 2 4 2" xfId="25428" xr:uid="{00000000-0005-0000-0000-0000EF290000}"/>
    <cellStyle name="Assumption 4 2 4 2 2" xfId="53111" xr:uid="{00000000-0005-0000-0000-0000F0290000}"/>
    <cellStyle name="Assumption 4 2 4 3" xfId="39194" xr:uid="{00000000-0005-0000-0000-0000F1290000}"/>
    <cellStyle name="Assumption 4 2 5" xfId="14257" xr:uid="{00000000-0005-0000-0000-0000F2290000}"/>
    <cellStyle name="Assumption 4 2 5 2" xfId="28178" xr:uid="{00000000-0005-0000-0000-0000F3290000}"/>
    <cellStyle name="Assumption 4 2 5 2 2" xfId="55861" xr:uid="{00000000-0005-0000-0000-0000F4290000}"/>
    <cellStyle name="Assumption 4 2 5 3" xfId="41944" xr:uid="{00000000-0005-0000-0000-0000F5290000}"/>
    <cellStyle name="Assumption 4 2 6" xfId="17225" xr:uid="{00000000-0005-0000-0000-0000F6290000}"/>
    <cellStyle name="Assumption 4 2 6 2" xfId="44908" xr:uid="{00000000-0005-0000-0000-0000F7290000}"/>
    <cellStyle name="Assumption 4 2 7" xfId="31023" xr:uid="{00000000-0005-0000-0000-0000F8290000}"/>
    <cellStyle name="Assumption 4 20" xfId="4224" xr:uid="{00000000-0005-0000-0000-0000F9290000}"/>
    <cellStyle name="Assumption 4 20 2" xfId="7649" xr:uid="{00000000-0005-0000-0000-0000FA290000}"/>
    <cellStyle name="Assumption 4 20 2 2" xfId="21577" xr:uid="{00000000-0005-0000-0000-0000FB290000}"/>
    <cellStyle name="Assumption 4 20 2 2 2" xfId="49260" xr:uid="{00000000-0005-0000-0000-0000FC290000}"/>
    <cellStyle name="Assumption 4 20 2 3" xfId="35343" xr:uid="{00000000-0005-0000-0000-0000FD290000}"/>
    <cellStyle name="Assumption 4 20 3" xfId="10342" xr:uid="{00000000-0005-0000-0000-0000FE290000}"/>
    <cellStyle name="Assumption 4 20 3 2" xfId="24263" xr:uid="{00000000-0005-0000-0000-0000FF290000}"/>
    <cellStyle name="Assumption 4 20 3 2 2" xfId="51946" xr:uid="{00000000-0005-0000-0000-0000002A0000}"/>
    <cellStyle name="Assumption 4 20 3 3" xfId="38029" xr:uid="{00000000-0005-0000-0000-0000012A0000}"/>
    <cellStyle name="Assumption 4 20 4" xfId="12498" xr:uid="{00000000-0005-0000-0000-0000022A0000}"/>
    <cellStyle name="Assumption 4 20 4 2" xfId="26419" xr:uid="{00000000-0005-0000-0000-0000032A0000}"/>
    <cellStyle name="Assumption 4 20 4 2 2" xfId="54102" xr:uid="{00000000-0005-0000-0000-0000042A0000}"/>
    <cellStyle name="Assumption 4 20 4 3" xfId="40185" xr:uid="{00000000-0005-0000-0000-0000052A0000}"/>
    <cellStyle name="Assumption 4 20 5" xfId="15248" xr:uid="{00000000-0005-0000-0000-0000062A0000}"/>
    <cellStyle name="Assumption 4 20 5 2" xfId="29169" xr:uid="{00000000-0005-0000-0000-0000072A0000}"/>
    <cellStyle name="Assumption 4 20 5 2 2" xfId="56852" xr:uid="{00000000-0005-0000-0000-0000082A0000}"/>
    <cellStyle name="Assumption 4 20 5 3" xfId="42935" xr:uid="{00000000-0005-0000-0000-0000092A0000}"/>
    <cellStyle name="Assumption 4 20 6" xfId="18216" xr:uid="{00000000-0005-0000-0000-00000A2A0000}"/>
    <cellStyle name="Assumption 4 20 6 2" xfId="45899" xr:uid="{00000000-0005-0000-0000-00000B2A0000}"/>
    <cellStyle name="Assumption 4 20 7" xfId="31982" xr:uid="{00000000-0005-0000-0000-00000C2A0000}"/>
    <cellStyle name="Assumption 4 21" xfId="4257" xr:uid="{00000000-0005-0000-0000-00000D2A0000}"/>
    <cellStyle name="Assumption 4 21 2" xfId="7682" xr:uid="{00000000-0005-0000-0000-00000E2A0000}"/>
    <cellStyle name="Assumption 4 21 2 2" xfId="21610" xr:uid="{00000000-0005-0000-0000-00000F2A0000}"/>
    <cellStyle name="Assumption 4 21 2 2 2" xfId="49293" xr:uid="{00000000-0005-0000-0000-0000102A0000}"/>
    <cellStyle name="Assumption 4 21 2 3" xfId="35376" xr:uid="{00000000-0005-0000-0000-0000112A0000}"/>
    <cellStyle name="Assumption 4 21 3" xfId="10375" xr:uid="{00000000-0005-0000-0000-0000122A0000}"/>
    <cellStyle name="Assumption 4 21 3 2" xfId="24296" xr:uid="{00000000-0005-0000-0000-0000132A0000}"/>
    <cellStyle name="Assumption 4 21 3 2 2" xfId="51979" xr:uid="{00000000-0005-0000-0000-0000142A0000}"/>
    <cellStyle name="Assumption 4 21 3 3" xfId="38062" xr:uid="{00000000-0005-0000-0000-0000152A0000}"/>
    <cellStyle name="Assumption 4 21 4" xfId="12531" xr:uid="{00000000-0005-0000-0000-0000162A0000}"/>
    <cellStyle name="Assumption 4 21 4 2" xfId="26452" xr:uid="{00000000-0005-0000-0000-0000172A0000}"/>
    <cellStyle name="Assumption 4 21 4 2 2" xfId="54135" xr:uid="{00000000-0005-0000-0000-0000182A0000}"/>
    <cellStyle name="Assumption 4 21 4 3" xfId="40218" xr:uid="{00000000-0005-0000-0000-0000192A0000}"/>
    <cellStyle name="Assumption 4 21 5" xfId="15281" xr:uid="{00000000-0005-0000-0000-00001A2A0000}"/>
    <cellStyle name="Assumption 4 21 5 2" xfId="29202" xr:uid="{00000000-0005-0000-0000-00001B2A0000}"/>
    <cellStyle name="Assumption 4 21 5 2 2" xfId="56885" xr:uid="{00000000-0005-0000-0000-00001C2A0000}"/>
    <cellStyle name="Assumption 4 21 5 3" xfId="42968" xr:uid="{00000000-0005-0000-0000-00001D2A0000}"/>
    <cellStyle name="Assumption 4 21 6" xfId="18249" xr:uid="{00000000-0005-0000-0000-00001E2A0000}"/>
    <cellStyle name="Assumption 4 21 6 2" xfId="45932" xr:uid="{00000000-0005-0000-0000-00001F2A0000}"/>
    <cellStyle name="Assumption 4 21 7" xfId="32015" xr:uid="{00000000-0005-0000-0000-0000202A0000}"/>
    <cellStyle name="Assumption 4 22" xfId="3895" xr:uid="{00000000-0005-0000-0000-0000212A0000}"/>
    <cellStyle name="Assumption 4 22 2" xfId="7327" xr:uid="{00000000-0005-0000-0000-0000222A0000}"/>
    <cellStyle name="Assumption 4 22 2 2" xfId="21259" xr:uid="{00000000-0005-0000-0000-0000232A0000}"/>
    <cellStyle name="Assumption 4 22 2 2 2" xfId="48942" xr:uid="{00000000-0005-0000-0000-0000242A0000}"/>
    <cellStyle name="Assumption 4 22 2 3" xfId="35025" xr:uid="{00000000-0005-0000-0000-0000252A0000}"/>
    <cellStyle name="Assumption 4 22 3" xfId="10040" xr:uid="{00000000-0005-0000-0000-0000262A0000}"/>
    <cellStyle name="Assumption 4 22 3 2" xfId="23961" xr:uid="{00000000-0005-0000-0000-0000272A0000}"/>
    <cellStyle name="Assumption 4 22 3 2 2" xfId="51644" xr:uid="{00000000-0005-0000-0000-0000282A0000}"/>
    <cellStyle name="Assumption 4 22 3 3" xfId="37727" xr:uid="{00000000-0005-0000-0000-0000292A0000}"/>
    <cellStyle name="Assumption 4 22 4" xfId="12195" xr:uid="{00000000-0005-0000-0000-00002A2A0000}"/>
    <cellStyle name="Assumption 4 22 4 2" xfId="26116" xr:uid="{00000000-0005-0000-0000-00002B2A0000}"/>
    <cellStyle name="Assumption 4 22 4 2 2" xfId="53799" xr:uid="{00000000-0005-0000-0000-00002C2A0000}"/>
    <cellStyle name="Assumption 4 22 4 3" xfId="39882" xr:uid="{00000000-0005-0000-0000-00002D2A0000}"/>
    <cellStyle name="Assumption 4 22 5" xfId="14945" xr:uid="{00000000-0005-0000-0000-00002E2A0000}"/>
    <cellStyle name="Assumption 4 22 5 2" xfId="28866" xr:uid="{00000000-0005-0000-0000-00002F2A0000}"/>
    <cellStyle name="Assumption 4 22 5 2 2" xfId="56549" xr:uid="{00000000-0005-0000-0000-0000302A0000}"/>
    <cellStyle name="Assumption 4 22 5 3" xfId="42632" xr:uid="{00000000-0005-0000-0000-0000312A0000}"/>
    <cellStyle name="Assumption 4 22 6" xfId="17913" xr:uid="{00000000-0005-0000-0000-0000322A0000}"/>
    <cellStyle name="Assumption 4 22 6 2" xfId="45596" xr:uid="{00000000-0005-0000-0000-0000332A0000}"/>
    <cellStyle name="Assumption 4 22 7" xfId="31679" xr:uid="{00000000-0005-0000-0000-0000342A0000}"/>
    <cellStyle name="Assumption 4 23" xfId="4938" xr:uid="{00000000-0005-0000-0000-0000352A0000}"/>
    <cellStyle name="Assumption 4 23 2" xfId="8342" xr:uid="{00000000-0005-0000-0000-0000362A0000}"/>
    <cellStyle name="Assumption 4 23 2 2" xfId="22263" xr:uid="{00000000-0005-0000-0000-0000372A0000}"/>
    <cellStyle name="Assumption 4 23 2 2 2" xfId="49946" xr:uid="{00000000-0005-0000-0000-0000382A0000}"/>
    <cellStyle name="Assumption 4 23 2 3" xfId="36029" xr:uid="{00000000-0005-0000-0000-0000392A0000}"/>
    <cellStyle name="Assumption 4 23 3" xfId="10794" xr:uid="{00000000-0005-0000-0000-00003A2A0000}"/>
    <cellStyle name="Assumption 4 23 3 2" xfId="24715" xr:uid="{00000000-0005-0000-0000-00003B2A0000}"/>
    <cellStyle name="Assumption 4 23 3 2 2" xfId="52398" xr:uid="{00000000-0005-0000-0000-00003C2A0000}"/>
    <cellStyle name="Assumption 4 23 3 3" xfId="38481" xr:uid="{00000000-0005-0000-0000-00003D2A0000}"/>
    <cellStyle name="Assumption 4 23 4" xfId="13195" xr:uid="{00000000-0005-0000-0000-00003E2A0000}"/>
    <cellStyle name="Assumption 4 23 4 2" xfId="27116" xr:uid="{00000000-0005-0000-0000-00003F2A0000}"/>
    <cellStyle name="Assumption 4 23 4 2 2" xfId="54799" xr:uid="{00000000-0005-0000-0000-0000402A0000}"/>
    <cellStyle name="Assumption 4 23 4 3" xfId="40882" xr:uid="{00000000-0005-0000-0000-0000412A0000}"/>
    <cellStyle name="Assumption 4 23 5" xfId="15945" xr:uid="{00000000-0005-0000-0000-0000422A0000}"/>
    <cellStyle name="Assumption 4 23 5 2" xfId="29866" xr:uid="{00000000-0005-0000-0000-0000432A0000}"/>
    <cellStyle name="Assumption 4 23 5 2 2" xfId="57549" xr:uid="{00000000-0005-0000-0000-0000442A0000}"/>
    <cellStyle name="Assumption 4 23 5 3" xfId="43632" xr:uid="{00000000-0005-0000-0000-0000452A0000}"/>
    <cellStyle name="Assumption 4 23 6" xfId="18913" xr:uid="{00000000-0005-0000-0000-0000462A0000}"/>
    <cellStyle name="Assumption 4 23 6 2" xfId="46596" xr:uid="{00000000-0005-0000-0000-0000472A0000}"/>
    <cellStyle name="Assumption 4 23 7" xfId="32679" xr:uid="{00000000-0005-0000-0000-0000482A0000}"/>
    <cellStyle name="Assumption 4 24" xfId="4971" xr:uid="{00000000-0005-0000-0000-0000492A0000}"/>
    <cellStyle name="Assumption 4 24 2" xfId="8375" xr:uid="{00000000-0005-0000-0000-00004A2A0000}"/>
    <cellStyle name="Assumption 4 24 2 2" xfId="22296" xr:uid="{00000000-0005-0000-0000-00004B2A0000}"/>
    <cellStyle name="Assumption 4 24 2 2 2" xfId="49979" xr:uid="{00000000-0005-0000-0000-00004C2A0000}"/>
    <cellStyle name="Assumption 4 24 2 3" xfId="36062" xr:uid="{00000000-0005-0000-0000-00004D2A0000}"/>
    <cellStyle name="Assumption 4 24 3" xfId="10824" xr:uid="{00000000-0005-0000-0000-00004E2A0000}"/>
    <cellStyle name="Assumption 4 24 3 2" xfId="24745" xr:uid="{00000000-0005-0000-0000-00004F2A0000}"/>
    <cellStyle name="Assumption 4 24 3 2 2" xfId="52428" xr:uid="{00000000-0005-0000-0000-0000502A0000}"/>
    <cellStyle name="Assumption 4 24 3 3" xfId="38511" xr:uid="{00000000-0005-0000-0000-0000512A0000}"/>
    <cellStyle name="Assumption 4 24 4" xfId="13227" xr:uid="{00000000-0005-0000-0000-0000522A0000}"/>
    <cellStyle name="Assumption 4 24 4 2" xfId="27148" xr:uid="{00000000-0005-0000-0000-0000532A0000}"/>
    <cellStyle name="Assumption 4 24 4 2 2" xfId="54831" xr:uid="{00000000-0005-0000-0000-0000542A0000}"/>
    <cellStyle name="Assumption 4 24 4 3" xfId="40914" xr:uid="{00000000-0005-0000-0000-0000552A0000}"/>
    <cellStyle name="Assumption 4 24 5" xfId="15977" xr:uid="{00000000-0005-0000-0000-0000562A0000}"/>
    <cellStyle name="Assumption 4 24 5 2" xfId="29898" xr:uid="{00000000-0005-0000-0000-0000572A0000}"/>
    <cellStyle name="Assumption 4 24 5 2 2" xfId="57581" xr:uid="{00000000-0005-0000-0000-0000582A0000}"/>
    <cellStyle name="Assumption 4 24 5 3" xfId="43664" xr:uid="{00000000-0005-0000-0000-0000592A0000}"/>
    <cellStyle name="Assumption 4 24 6" xfId="18945" xr:uid="{00000000-0005-0000-0000-00005A2A0000}"/>
    <cellStyle name="Assumption 4 24 6 2" xfId="46628" xr:uid="{00000000-0005-0000-0000-00005B2A0000}"/>
    <cellStyle name="Assumption 4 24 7" xfId="32711" xr:uid="{00000000-0005-0000-0000-00005C2A0000}"/>
    <cellStyle name="Assumption 4 25" xfId="5008" xr:uid="{00000000-0005-0000-0000-00005D2A0000}"/>
    <cellStyle name="Assumption 4 25 2" xfId="8412" xr:uid="{00000000-0005-0000-0000-00005E2A0000}"/>
    <cellStyle name="Assumption 4 25 2 2" xfId="22333" xr:uid="{00000000-0005-0000-0000-00005F2A0000}"/>
    <cellStyle name="Assumption 4 25 2 2 2" xfId="50016" xr:uid="{00000000-0005-0000-0000-0000602A0000}"/>
    <cellStyle name="Assumption 4 25 2 3" xfId="36099" xr:uid="{00000000-0005-0000-0000-0000612A0000}"/>
    <cellStyle name="Assumption 4 25 3" xfId="10860" xr:uid="{00000000-0005-0000-0000-0000622A0000}"/>
    <cellStyle name="Assumption 4 25 3 2" xfId="24781" xr:uid="{00000000-0005-0000-0000-0000632A0000}"/>
    <cellStyle name="Assumption 4 25 3 2 2" xfId="52464" xr:uid="{00000000-0005-0000-0000-0000642A0000}"/>
    <cellStyle name="Assumption 4 25 3 3" xfId="38547" xr:uid="{00000000-0005-0000-0000-0000652A0000}"/>
    <cellStyle name="Assumption 4 25 4" xfId="13263" xr:uid="{00000000-0005-0000-0000-0000662A0000}"/>
    <cellStyle name="Assumption 4 25 4 2" xfId="27184" xr:uid="{00000000-0005-0000-0000-0000672A0000}"/>
    <cellStyle name="Assumption 4 25 4 2 2" xfId="54867" xr:uid="{00000000-0005-0000-0000-0000682A0000}"/>
    <cellStyle name="Assumption 4 25 4 3" xfId="40950" xr:uid="{00000000-0005-0000-0000-0000692A0000}"/>
    <cellStyle name="Assumption 4 25 5" xfId="16013" xr:uid="{00000000-0005-0000-0000-00006A2A0000}"/>
    <cellStyle name="Assumption 4 25 5 2" xfId="29934" xr:uid="{00000000-0005-0000-0000-00006B2A0000}"/>
    <cellStyle name="Assumption 4 25 5 2 2" xfId="57617" xr:uid="{00000000-0005-0000-0000-00006C2A0000}"/>
    <cellStyle name="Assumption 4 25 5 3" xfId="43700" xr:uid="{00000000-0005-0000-0000-00006D2A0000}"/>
    <cellStyle name="Assumption 4 25 6" xfId="18981" xr:uid="{00000000-0005-0000-0000-00006E2A0000}"/>
    <cellStyle name="Assumption 4 25 6 2" xfId="46664" xr:uid="{00000000-0005-0000-0000-00006F2A0000}"/>
    <cellStyle name="Assumption 4 25 7" xfId="32747" xr:uid="{00000000-0005-0000-0000-0000702A0000}"/>
    <cellStyle name="Assumption 4 26" xfId="5033" xr:uid="{00000000-0005-0000-0000-0000712A0000}"/>
    <cellStyle name="Assumption 4 26 2" xfId="8437" xr:uid="{00000000-0005-0000-0000-0000722A0000}"/>
    <cellStyle name="Assumption 4 26 2 2" xfId="22358" xr:uid="{00000000-0005-0000-0000-0000732A0000}"/>
    <cellStyle name="Assumption 4 26 2 2 2" xfId="50041" xr:uid="{00000000-0005-0000-0000-0000742A0000}"/>
    <cellStyle name="Assumption 4 26 2 3" xfId="36124" xr:uid="{00000000-0005-0000-0000-0000752A0000}"/>
    <cellStyle name="Assumption 4 26 3" xfId="10884" xr:uid="{00000000-0005-0000-0000-0000762A0000}"/>
    <cellStyle name="Assumption 4 26 3 2" xfId="24805" xr:uid="{00000000-0005-0000-0000-0000772A0000}"/>
    <cellStyle name="Assumption 4 26 3 2 2" xfId="52488" xr:uid="{00000000-0005-0000-0000-0000782A0000}"/>
    <cellStyle name="Assumption 4 26 3 3" xfId="38571" xr:uid="{00000000-0005-0000-0000-0000792A0000}"/>
    <cellStyle name="Assumption 4 26 4" xfId="13288" xr:uid="{00000000-0005-0000-0000-00007A2A0000}"/>
    <cellStyle name="Assumption 4 26 4 2" xfId="27209" xr:uid="{00000000-0005-0000-0000-00007B2A0000}"/>
    <cellStyle name="Assumption 4 26 4 2 2" xfId="54892" xr:uid="{00000000-0005-0000-0000-00007C2A0000}"/>
    <cellStyle name="Assumption 4 26 4 3" xfId="40975" xr:uid="{00000000-0005-0000-0000-00007D2A0000}"/>
    <cellStyle name="Assumption 4 26 5" xfId="16038" xr:uid="{00000000-0005-0000-0000-00007E2A0000}"/>
    <cellStyle name="Assumption 4 26 5 2" xfId="29959" xr:uid="{00000000-0005-0000-0000-00007F2A0000}"/>
    <cellStyle name="Assumption 4 26 5 2 2" xfId="57642" xr:uid="{00000000-0005-0000-0000-0000802A0000}"/>
    <cellStyle name="Assumption 4 26 5 3" xfId="43725" xr:uid="{00000000-0005-0000-0000-0000812A0000}"/>
    <cellStyle name="Assumption 4 26 6" xfId="19006" xr:uid="{00000000-0005-0000-0000-0000822A0000}"/>
    <cellStyle name="Assumption 4 26 6 2" xfId="46689" xr:uid="{00000000-0005-0000-0000-0000832A0000}"/>
    <cellStyle name="Assumption 4 26 7" xfId="32772" xr:uid="{00000000-0005-0000-0000-0000842A0000}"/>
    <cellStyle name="Assumption 4 27" xfId="5056" xr:uid="{00000000-0005-0000-0000-0000852A0000}"/>
    <cellStyle name="Assumption 4 27 2" xfId="8459" xr:uid="{00000000-0005-0000-0000-0000862A0000}"/>
    <cellStyle name="Assumption 4 27 2 2" xfId="22380" xr:uid="{00000000-0005-0000-0000-0000872A0000}"/>
    <cellStyle name="Assumption 4 27 2 2 2" xfId="50063" xr:uid="{00000000-0005-0000-0000-0000882A0000}"/>
    <cellStyle name="Assumption 4 27 2 3" xfId="36146" xr:uid="{00000000-0005-0000-0000-0000892A0000}"/>
    <cellStyle name="Assumption 4 27 3" xfId="10905" xr:uid="{00000000-0005-0000-0000-00008A2A0000}"/>
    <cellStyle name="Assumption 4 27 3 2" xfId="24826" xr:uid="{00000000-0005-0000-0000-00008B2A0000}"/>
    <cellStyle name="Assumption 4 27 3 2 2" xfId="52509" xr:uid="{00000000-0005-0000-0000-00008C2A0000}"/>
    <cellStyle name="Assumption 4 27 3 3" xfId="38592" xr:uid="{00000000-0005-0000-0000-00008D2A0000}"/>
    <cellStyle name="Assumption 4 27 4" xfId="13310" xr:uid="{00000000-0005-0000-0000-00008E2A0000}"/>
    <cellStyle name="Assumption 4 27 4 2" xfId="27231" xr:uid="{00000000-0005-0000-0000-00008F2A0000}"/>
    <cellStyle name="Assumption 4 27 4 2 2" xfId="54914" xr:uid="{00000000-0005-0000-0000-0000902A0000}"/>
    <cellStyle name="Assumption 4 27 4 3" xfId="40997" xr:uid="{00000000-0005-0000-0000-0000912A0000}"/>
    <cellStyle name="Assumption 4 27 5" xfId="16060" xr:uid="{00000000-0005-0000-0000-0000922A0000}"/>
    <cellStyle name="Assumption 4 27 5 2" xfId="29981" xr:uid="{00000000-0005-0000-0000-0000932A0000}"/>
    <cellStyle name="Assumption 4 27 5 2 2" xfId="57664" xr:uid="{00000000-0005-0000-0000-0000942A0000}"/>
    <cellStyle name="Assumption 4 27 5 3" xfId="43747" xr:uid="{00000000-0005-0000-0000-0000952A0000}"/>
    <cellStyle name="Assumption 4 27 6" xfId="19028" xr:uid="{00000000-0005-0000-0000-0000962A0000}"/>
    <cellStyle name="Assumption 4 27 6 2" xfId="46711" xr:uid="{00000000-0005-0000-0000-0000972A0000}"/>
    <cellStyle name="Assumption 4 27 7" xfId="32794" xr:uid="{00000000-0005-0000-0000-0000982A0000}"/>
    <cellStyle name="Assumption 4 28" xfId="5078" xr:uid="{00000000-0005-0000-0000-0000992A0000}"/>
    <cellStyle name="Assumption 4 28 2" xfId="8481" xr:uid="{00000000-0005-0000-0000-00009A2A0000}"/>
    <cellStyle name="Assumption 4 28 2 2" xfId="22402" xr:uid="{00000000-0005-0000-0000-00009B2A0000}"/>
    <cellStyle name="Assumption 4 28 2 2 2" xfId="50085" xr:uid="{00000000-0005-0000-0000-00009C2A0000}"/>
    <cellStyle name="Assumption 4 28 2 3" xfId="36168" xr:uid="{00000000-0005-0000-0000-00009D2A0000}"/>
    <cellStyle name="Assumption 4 28 3" xfId="10927" xr:uid="{00000000-0005-0000-0000-00009E2A0000}"/>
    <cellStyle name="Assumption 4 28 3 2" xfId="24848" xr:uid="{00000000-0005-0000-0000-00009F2A0000}"/>
    <cellStyle name="Assumption 4 28 3 2 2" xfId="52531" xr:uid="{00000000-0005-0000-0000-0000A02A0000}"/>
    <cellStyle name="Assumption 4 28 3 3" xfId="38614" xr:uid="{00000000-0005-0000-0000-0000A12A0000}"/>
    <cellStyle name="Assumption 4 28 4" xfId="13332" xr:uid="{00000000-0005-0000-0000-0000A22A0000}"/>
    <cellStyle name="Assumption 4 28 4 2" xfId="27253" xr:uid="{00000000-0005-0000-0000-0000A32A0000}"/>
    <cellStyle name="Assumption 4 28 4 2 2" xfId="54936" xr:uid="{00000000-0005-0000-0000-0000A42A0000}"/>
    <cellStyle name="Assumption 4 28 4 3" xfId="41019" xr:uid="{00000000-0005-0000-0000-0000A52A0000}"/>
    <cellStyle name="Assumption 4 28 5" xfId="16082" xr:uid="{00000000-0005-0000-0000-0000A62A0000}"/>
    <cellStyle name="Assumption 4 28 5 2" xfId="30003" xr:uid="{00000000-0005-0000-0000-0000A72A0000}"/>
    <cellStyle name="Assumption 4 28 5 2 2" xfId="57686" xr:uid="{00000000-0005-0000-0000-0000A82A0000}"/>
    <cellStyle name="Assumption 4 28 5 3" xfId="43769" xr:uid="{00000000-0005-0000-0000-0000A92A0000}"/>
    <cellStyle name="Assumption 4 28 6" xfId="19050" xr:uid="{00000000-0005-0000-0000-0000AA2A0000}"/>
    <cellStyle name="Assumption 4 28 6 2" xfId="46733" xr:uid="{00000000-0005-0000-0000-0000AB2A0000}"/>
    <cellStyle name="Assumption 4 28 7" xfId="32816" xr:uid="{00000000-0005-0000-0000-0000AC2A0000}"/>
    <cellStyle name="Assumption 4 29" xfId="16220" xr:uid="{00000000-0005-0000-0000-0000AD2A0000}"/>
    <cellStyle name="Assumption 4 29 2" xfId="30137" xr:uid="{00000000-0005-0000-0000-0000AE2A0000}"/>
    <cellStyle name="Assumption 4 29 2 2" xfId="57820" xr:uid="{00000000-0005-0000-0000-0000AF2A0000}"/>
    <cellStyle name="Assumption 4 29 3" xfId="43903" xr:uid="{00000000-0005-0000-0000-0000B02A0000}"/>
    <cellStyle name="Assumption 4 3" xfId="3235" xr:uid="{00000000-0005-0000-0000-0000B12A0000}"/>
    <cellStyle name="Assumption 4 3 2" xfId="6677" xr:uid="{00000000-0005-0000-0000-0000B22A0000}"/>
    <cellStyle name="Assumption 4 3 2 2" xfId="20619" xr:uid="{00000000-0005-0000-0000-0000B32A0000}"/>
    <cellStyle name="Assumption 4 3 2 2 2" xfId="48302" xr:uid="{00000000-0005-0000-0000-0000B42A0000}"/>
    <cellStyle name="Assumption 4 3 2 3" xfId="34385" xr:uid="{00000000-0005-0000-0000-0000B52A0000}"/>
    <cellStyle name="Assumption 4 3 3" xfId="9419" xr:uid="{00000000-0005-0000-0000-0000B62A0000}"/>
    <cellStyle name="Assumption 4 3 3 2" xfId="23340" xr:uid="{00000000-0005-0000-0000-0000B72A0000}"/>
    <cellStyle name="Assumption 4 3 3 2 2" xfId="51023" xr:uid="{00000000-0005-0000-0000-0000B82A0000}"/>
    <cellStyle name="Assumption 4 3 3 3" xfId="37106" xr:uid="{00000000-0005-0000-0000-0000B92A0000}"/>
    <cellStyle name="Assumption 4 3 4" xfId="11557" xr:uid="{00000000-0005-0000-0000-0000BA2A0000}"/>
    <cellStyle name="Assumption 4 3 4 2" xfId="25478" xr:uid="{00000000-0005-0000-0000-0000BB2A0000}"/>
    <cellStyle name="Assumption 4 3 4 2 2" xfId="53161" xr:uid="{00000000-0005-0000-0000-0000BC2A0000}"/>
    <cellStyle name="Assumption 4 3 4 3" xfId="39244" xr:uid="{00000000-0005-0000-0000-0000BD2A0000}"/>
    <cellStyle name="Assumption 4 3 5" xfId="14307" xr:uid="{00000000-0005-0000-0000-0000BE2A0000}"/>
    <cellStyle name="Assumption 4 3 5 2" xfId="28228" xr:uid="{00000000-0005-0000-0000-0000BF2A0000}"/>
    <cellStyle name="Assumption 4 3 5 2 2" xfId="55911" xr:uid="{00000000-0005-0000-0000-0000C02A0000}"/>
    <cellStyle name="Assumption 4 3 5 3" xfId="41994" xr:uid="{00000000-0005-0000-0000-0000C12A0000}"/>
    <cellStyle name="Assumption 4 3 6" xfId="17275" xr:uid="{00000000-0005-0000-0000-0000C22A0000}"/>
    <cellStyle name="Assumption 4 3 6 2" xfId="44958" xr:uid="{00000000-0005-0000-0000-0000C32A0000}"/>
    <cellStyle name="Assumption 4 3 7" xfId="31064" xr:uid="{00000000-0005-0000-0000-0000C42A0000}"/>
    <cellStyle name="Assumption 4 30" xfId="16248" xr:uid="{00000000-0005-0000-0000-0000C52A0000}"/>
    <cellStyle name="Assumption 4 30 2" xfId="30165" xr:uid="{00000000-0005-0000-0000-0000C62A0000}"/>
    <cellStyle name="Assumption 4 30 2 2" xfId="57848" xr:uid="{00000000-0005-0000-0000-0000C72A0000}"/>
    <cellStyle name="Assumption 4 30 3" xfId="43931" xr:uid="{00000000-0005-0000-0000-0000C82A0000}"/>
    <cellStyle name="Assumption 4 4" xfId="3287" xr:uid="{00000000-0005-0000-0000-0000C92A0000}"/>
    <cellStyle name="Assumption 4 4 2" xfId="6728" xr:uid="{00000000-0005-0000-0000-0000CA2A0000}"/>
    <cellStyle name="Assumption 4 4 2 2" xfId="20669" xr:uid="{00000000-0005-0000-0000-0000CB2A0000}"/>
    <cellStyle name="Assumption 4 4 2 2 2" xfId="48352" xr:uid="{00000000-0005-0000-0000-0000CC2A0000}"/>
    <cellStyle name="Assumption 4 4 2 3" xfId="34435" xr:uid="{00000000-0005-0000-0000-0000CD2A0000}"/>
    <cellStyle name="Assumption 4 4 3" xfId="9468" xr:uid="{00000000-0005-0000-0000-0000CE2A0000}"/>
    <cellStyle name="Assumption 4 4 3 2" xfId="23389" xr:uid="{00000000-0005-0000-0000-0000CF2A0000}"/>
    <cellStyle name="Assumption 4 4 3 2 2" xfId="51072" xr:uid="{00000000-0005-0000-0000-0000D02A0000}"/>
    <cellStyle name="Assumption 4 4 3 3" xfId="37155" xr:uid="{00000000-0005-0000-0000-0000D12A0000}"/>
    <cellStyle name="Assumption 4 4 4" xfId="11607" xr:uid="{00000000-0005-0000-0000-0000D22A0000}"/>
    <cellStyle name="Assumption 4 4 4 2" xfId="25528" xr:uid="{00000000-0005-0000-0000-0000D32A0000}"/>
    <cellStyle name="Assumption 4 4 4 2 2" xfId="53211" xr:uid="{00000000-0005-0000-0000-0000D42A0000}"/>
    <cellStyle name="Assumption 4 4 4 3" xfId="39294" xr:uid="{00000000-0005-0000-0000-0000D52A0000}"/>
    <cellStyle name="Assumption 4 4 5" xfId="14357" xr:uid="{00000000-0005-0000-0000-0000D62A0000}"/>
    <cellStyle name="Assumption 4 4 5 2" xfId="28278" xr:uid="{00000000-0005-0000-0000-0000D72A0000}"/>
    <cellStyle name="Assumption 4 4 5 2 2" xfId="55961" xr:uid="{00000000-0005-0000-0000-0000D82A0000}"/>
    <cellStyle name="Assumption 4 4 5 3" xfId="42044" xr:uid="{00000000-0005-0000-0000-0000D92A0000}"/>
    <cellStyle name="Assumption 4 4 6" xfId="17325" xr:uid="{00000000-0005-0000-0000-0000DA2A0000}"/>
    <cellStyle name="Assumption 4 4 6 2" xfId="45008" xr:uid="{00000000-0005-0000-0000-0000DB2A0000}"/>
    <cellStyle name="Assumption 4 4 7" xfId="31110" xr:uid="{00000000-0005-0000-0000-0000DC2A0000}"/>
    <cellStyle name="Assumption 4 5" xfId="3368" xr:uid="{00000000-0005-0000-0000-0000DD2A0000}"/>
    <cellStyle name="Assumption 4 5 2" xfId="6808" xr:uid="{00000000-0005-0000-0000-0000DE2A0000}"/>
    <cellStyle name="Assumption 4 5 2 2" xfId="20749" xr:uid="{00000000-0005-0000-0000-0000DF2A0000}"/>
    <cellStyle name="Assumption 4 5 2 2 2" xfId="48432" xr:uid="{00000000-0005-0000-0000-0000E02A0000}"/>
    <cellStyle name="Assumption 4 5 2 3" xfId="34515" xr:uid="{00000000-0005-0000-0000-0000E12A0000}"/>
    <cellStyle name="Assumption 4 5 3" xfId="9546" xr:uid="{00000000-0005-0000-0000-0000E22A0000}"/>
    <cellStyle name="Assumption 4 5 3 2" xfId="23467" xr:uid="{00000000-0005-0000-0000-0000E32A0000}"/>
    <cellStyle name="Assumption 4 5 3 2 2" xfId="51150" xr:uid="{00000000-0005-0000-0000-0000E42A0000}"/>
    <cellStyle name="Assumption 4 5 3 3" xfId="37233" xr:uid="{00000000-0005-0000-0000-0000E52A0000}"/>
    <cellStyle name="Assumption 4 5 4" xfId="11687" xr:uid="{00000000-0005-0000-0000-0000E62A0000}"/>
    <cellStyle name="Assumption 4 5 4 2" xfId="25608" xr:uid="{00000000-0005-0000-0000-0000E72A0000}"/>
    <cellStyle name="Assumption 4 5 4 2 2" xfId="53291" xr:uid="{00000000-0005-0000-0000-0000E82A0000}"/>
    <cellStyle name="Assumption 4 5 4 3" xfId="39374" xr:uid="{00000000-0005-0000-0000-0000E92A0000}"/>
    <cellStyle name="Assumption 4 5 5" xfId="14437" xr:uid="{00000000-0005-0000-0000-0000EA2A0000}"/>
    <cellStyle name="Assumption 4 5 5 2" xfId="28358" xr:uid="{00000000-0005-0000-0000-0000EB2A0000}"/>
    <cellStyle name="Assumption 4 5 5 2 2" xfId="56041" xr:uid="{00000000-0005-0000-0000-0000EC2A0000}"/>
    <cellStyle name="Assumption 4 5 5 3" xfId="42124" xr:uid="{00000000-0005-0000-0000-0000ED2A0000}"/>
    <cellStyle name="Assumption 4 5 6" xfId="17405" xr:uid="{00000000-0005-0000-0000-0000EE2A0000}"/>
    <cellStyle name="Assumption 4 5 6 2" xfId="45088" xr:uid="{00000000-0005-0000-0000-0000EF2A0000}"/>
    <cellStyle name="Assumption 4 5 7" xfId="31184" xr:uid="{00000000-0005-0000-0000-0000F02A0000}"/>
    <cellStyle name="Assumption 4 6" xfId="3416" xr:uid="{00000000-0005-0000-0000-0000F12A0000}"/>
    <cellStyle name="Assumption 4 6 2" xfId="6855" xr:uid="{00000000-0005-0000-0000-0000F22A0000}"/>
    <cellStyle name="Assumption 4 6 2 2" xfId="20796" xr:uid="{00000000-0005-0000-0000-0000F32A0000}"/>
    <cellStyle name="Assumption 4 6 2 2 2" xfId="48479" xr:uid="{00000000-0005-0000-0000-0000F42A0000}"/>
    <cellStyle name="Assumption 4 6 2 3" xfId="34562" xr:uid="{00000000-0005-0000-0000-0000F52A0000}"/>
    <cellStyle name="Assumption 4 6 3" xfId="9593" xr:uid="{00000000-0005-0000-0000-0000F62A0000}"/>
    <cellStyle name="Assumption 4 6 3 2" xfId="23514" xr:uid="{00000000-0005-0000-0000-0000F72A0000}"/>
    <cellStyle name="Assumption 4 6 3 2 2" xfId="51197" xr:uid="{00000000-0005-0000-0000-0000F82A0000}"/>
    <cellStyle name="Assumption 4 6 3 3" xfId="37280" xr:uid="{00000000-0005-0000-0000-0000F92A0000}"/>
    <cellStyle name="Assumption 4 6 4" xfId="11734" xr:uid="{00000000-0005-0000-0000-0000FA2A0000}"/>
    <cellStyle name="Assumption 4 6 4 2" xfId="25655" xr:uid="{00000000-0005-0000-0000-0000FB2A0000}"/>
    <cellStyle name="Assumption 4 6 4 2 2" xfId="53338" xr:uid="{00000000-0005-0000-0000-0000FC2A0000}"/>
    <cellStyle name="Assumption 4 6 4 3" xfId="39421" xr:uid="{00000000-0005-0000-0000-0000FD2A0000}"/>
    <cellStyle name="Assumption 4 6 5" xfId="14484" xr:uid="{00000000-0005-0000-0000-0000FE2A0000}"/>
    <cellStyle name="Assumption 4 6 5 2" xfId="28405" xr:uid="{00000000-0005-0000-0000-0000FF2A0000}"/>
    <cellStyle name="Assumption 4 6 5 2 2" xfId="56088" xr:uid="{00000000-0005-0000-0000-0000002B0000}"/>
    <cellStyle name="Assumption 4 6 5 3" xfId="42171" xr:uid="{00000000-0005-0000-0000-0000012B0000}"/>
    <cellStyle name="Assumption 4 6 6" xfId="17452" xr:uid="{00000000-0005-0000-0000-0000022B0000}"/>
    <cellStyle name="Assumption 4 6 6 2" xfId="45135" xr:uid="{00000000-0005-0000-0000-0000032B0000}"/>
    <cellStyle name="Assumption 4 6 7" xfId="31229" xr:uid="{00000000-0005-0000-0000-0000042B0000}"/>
    <cellStyle name="Assumption 4 7" xfId="3458" xr:uid="{00000000-0005-0000-0000-0000052B0000}"/>
    <cellStyle name="Assumption 4 7 2" xfId="6896" xr:uid="{00000000-0005-0000-0000-0000062B0000}"/>
    <cellStyle name="Assumption 4 7 2 2" xfId="20836" xr:uid="{00000000-0005-0000-0000-0000072B0000}"/>
    <cellStyle name="Assumption 4 7 2 2 2" xfId="48519" xr:uid="{00000000-0005-0000-0000-0000082B0000}"/>
    <cellStyle name="Assumption 4 7 2 3" xfId="34602" xr:uid="{00000000-0005-0000-0000-0000092B0000}"/>
    <cellStyle name="Assumption 4 7 3" xfId="9634" xr:uid="{00000000-0005-0000-0000-00000A2B0000}"/>
    <cellStyle name="Assumption 4 7 3 2" xfId="23555" xr:uid="{00000000-0005-0000-0000-00000B2B0000}"/>
    <cellStyle name="Assumption 4 7 3 2 2" xfId="51238" xr:uid="{00000000-0005-0000-0000-00000C2B0000}"/>
    <cellStyle name="Assumption 4 7 3 3" xfId="37321" xr:uid="{00000000-0005-0000-0000-00000D2B0000}"/>
    <cellStyle name="Assumption 4 7 4" xfId="11774" xr:uid="{00000000-0005-0000-0000-00000E2B0000}"/>
    <cellStyle name="Assumption 4 7 4 2" xfId="25695" xr:uid="{00000000-0005-0000-0000-00000F2B0000}"/>
    <cellStyle name="Assumption 4 7 4 2 2" xfId="53378" xr:uid="{00000000-0005-0000-0000-0000102B0000}"/>
    <cellStyle name="Assumption 4 7 4 3" xfId="39461" xr:uid="{00000000-0005-0000-0000-0000112B0000}"/>
    <cellStyle name="Assumption 4 7 5" xfId="14524" xr:uid="{00000000-0005-0000-0000-0000122B0000}"/>
    <cellStyle name="Assumption 4 7 5 2" xfId="28445" xr:uid="{00000000-0005-0000-0000-0000132B0000}"/>
    <cellStyle name="Assumption 4 7 5 2 2" xfId="56128" xr:uid="{00000000-0005-0000-0000-0000142B0000}"/>
    <cellStyle name="Assumption 4 7 5 3" xfId="42211" xr:uid="{00000000-0005-0000-0000-0000152B0000}"/>
    <cellStyle name="Assumption 4 7 6" xfId="17492" xr:uid="{00000000-0005-0000-0000-0000162B0000}"/>
    <cellStyle name="Assumption 4 7 6 2" xfId="45175" xr:uid="{00000000-0005-0000-0000-0000172B0000}"/>
    <cellStyle name="Assumption 4 7 7" xfId="31264" xr:uid="{00000000-0005-0000-0000-0000182B0000}"/>
    <cellStyle name="Assumption 4 8" xfId="3524" xr:uid="{00000000-0005-0000-0000-0000192B0000}"/>
    <cellStyle name="Assumption 4 8 2" xfId="6962" xr:uid="{00000000-0005-0000-0000-00001A2B0000}"/>
    <cellStyle name="Assumption 4 8 2 2" xfId="20902" xr:uid="{00000000-0005-0000-0000-00001B2B0000}"/>
    <cellStyle name="Assumption 4 8 2 2 2" xfId="48585" xr:uid="{00000000-0005-0000-0000-00001C2B0000}"/>
    <cellStyle name="Assumption 4 8 2 3" xfId="34668" xr:uid="{00000000-0005-0000-0000-00001D2B0000}"/>
    <cellStyle name="Assumption 4 8 3" xfId="9699" xr:uid="{00000000-0005-0000-0000-00001E2B0000}"/>
    <cellStyle name="Assumption 4 8 3 2" xfId="23620" xr:uid="{00000000-0005-0000-0000-00001F2B0000}"/>
    <cellStyle name="Assumption 4 8 3 2 2" xfId="51303" xr:uid="{00000000-0005-0000-0000-0000202B0000}"/>
    <cellStyle name="Assumption 4 8 3 3" xfId="37386" xr:uid="{00000000-0005-0000-0000-0000212B0000}"/>
    <cellStyle name="Assumption 4 8 4" xfId="11840" xr:uid="{00000000-0005-0000-0000-0000222B0000}"/>
    <cellStyle name="Assumption 4 8 4 2" xfId="25761" xr:uid="{00000000-0005-0000-0000-0000232B0000}"/>
    <cellStyle name="Assumption 4 8 4 2 2" xfId="53444" xr:uid="{00000000-0005-0000-0000-0000242B0000}"/>
    <cellStyle name="Assumption 4 8 4 3" xfId="39527" xr:uid="{00000000-0005-0000-0000-0000252B0000}"/>
    <cellStyle name="Assumption 4 8 5" xfId="14590" xr:uid="{00000000-0005-0000-0000-0000262B0000}"/>
    <cellStyle name="Assumption 4 8 5 2" xfId="28511" xr:uid="{00000000-0005-0000-0000-0000272B0000}"/>
    <cellStyle name="Assumption 4 8 5 2 2" xfId="56194" xr:uid="{00000000-0005-0000-0000-0000282B0000}"/>
    <cellStyle name="Assumption 4 8 5 3" xfId="42277" xr:uid="{00000000-0005-0000-0000-0000292B0000}"/>
    <cellStyle name="Assumption 4 8 6" xfId="17558" xr:uid="{00000000-0005-0000-0000-00002A2B0000}"/>
    <cellStyle name="Assumption 4 8 6 2" xfId="45241" xr:uid="{00000000-0005-0000-0000-00002B2B0000}"/>
    <cellStyle name="Assumption 4 8 7" xfId="31329" xr:uid="{00000000-0005-0000-0000-00002C2B0000}"/>
    <cellStyle name="Assumption 4 9" xfId="3564" xr:uid="{00000000-0005-0000-0000-00002D2B0000}"/>
    <cellStyle name="Assumption 4 9 2" xfId="7002" xr:uid="{00000000-0005-0000-0000-00002E2B0000}"/>
    <cellStyle name="Assumption 4 9 2 2" xfId="20939" xr:uid="{00000000-0005-0000-0000-00002F2B0000}"/>
    <cellStyle name="Assumption 4 9 2 2 2" xfId="48622" xr:uid="{00000000-0005-0000-0000-0000302B0000}"/>
    <cellStyle name="Assumption 4 9 2 3" xfId="34705" xr:uid="{00000000-0005-0000-0000-0000312B0000}"/>
    <cellStyle name="Assumption 4 9 3" xfId="9735" xr:uid="{00000000-0005-0000-0000-0000322B0000}"/>
    <cellStyle name="Assumption 4 9 3 2" xfId="23656" xr:uid="{00000000-0005-0000-0000-0000332B0000}"/>
    <cellStyle name="Assumption 4 9 3 2 2" xfId="51339" xr:uid="{00000000-0005-0000-0000-0000342B0000}"/>
    <cellStyle name="Assumption 4 9 3 3" xfId="37422" xr:uid="{00000000-0005-0000-0000-0000352B0000}"/>
    <cellStyle name="Assumption 4 9 4" xfId="11877" xr:uid="{00000000-0005-0000-0000-0000362B0000}"/>
    <cellStyle name="Assumption 4 9 4 2" xfId="25798" xr:uid="{00000000-0005-0000-0000-0000372B0000}"/>
    <cellStyle name="Assumption 4 9 4 2 2" xfId="53481" xr:uid="{00000000-0005-0000-0000-0000382B0000}"/>
    <cellStyle name="Assumption 4 9 4 3" xfId="39564" xr:uid="{00000000-0005-0000-0000-0000392B0000}"/>
    <cellStyle name="Assumption 4 9 5" xfId="14627" xr:uid="{00000000-0005-0000-0000-00003A2B0000}"/>
    <cellStyle name="Assumption 4 9 5 2" xfId="28548" xr:uid="{00000000-0005-0000-0000-00003B2B0000}"/>
    <cellStyle name="Assumption 4 9 5 2 2" xfId="56231" xr:uid="{00000000-0005-0000-0000-00003C2B0000}"/>
    <cellStyle name="Assumption 4 9 5 3" xfId="42314" xr:uid="{00000000-0005-0000-0000-00003D2B0000}"/>
    <cellStyle name="Assumption 4 9 6" xfId="17595" xr:uid="{00000000-0005-0000-0000-00003E2B0000}"/>
    <cellStyle name="Assumption 4 9 6 2" xfId="45278" xr:uid="{00000000-0005-0000-0000-00003F2B0000}"/>
    <cellStyle name="Assumption 4 9 7" xfId="31366" xr:uid="{00000000-0005-0000-0000-0000402B0000}"/>
    <cellStyle name="Assumption 5" xfId="2742" xr:uid="{00000000-0005-0000-0000-0000412B0000}"/>
    <cellStyle name="Assumption 5 2" xfId="6190" xr:uid="{00000000-0005-0000-0000-0000422B0000}"/>
    <cellStyle name="Assumption 5 2 2" xfId="20137" xr:uid="{00000000-0005-0000-0000-0000432B0000}"/>
    <cellStyle name="Assumption 5 2 2 2" xfId="47820" xr:uid="{00000000-0005-0000-0000-0000442B0000}"/>
    <cellStyle name="Assumption 5 2 3" xfId="33903" xr:uid="{00000000-0005-0000-0000-0000452B0000}"/>
    <cellStyle name="Assumption 5 3" xfId="8946" xr:uid="{00000000-0005-0000-0000-0000462B0000}"/>
    <cellStyle name="Assumption 5 3 2" xfId="22867" xr:uid="{00000000-0005-0000-0000-0000472B0000}"/>
    <cellStyle name="Assumption 5 3 2 2" xfId="50550" xr:uid="{00000000-0005-0000-0000-0000482B0000}"/>
    <cellStyle name="Assumption 5 3 3" xfId="36633" xr:uid="{00000000-0005-0000-0000-0000492B0000}"/>
    <cellStyle name="Assumption 5 4" xfId="11077" xr:uid="{00000000-0005-0000-0000-00004A2B0000}"/>
    <cellStyle name="Assumption 5 4 2" xfId="24998" xr:uid="{00000000-0005-0000-0000-00004B2B0000}"/>
    <cellStyle name="Assumption 5 4 2 2" xfId="52681" xr:uid="{00000000-0005-0000-0000-00004C2B0000}"/>
    <cellStyle name="Assumption 5 4 3" xfId="38764" xr:uid="{00000000-0005-0000-0000-00004D2B0000}"/>
    <cellStyle name="Assumption 5 5" xfId="13830" xr:uid="{00000000-0005-0000-0000-00004E2B0000}"/>
    <cellStyle name="Assumption 5 5 2" xfId="27751" xr:uid="{00000000-0005-0000-0000-00004F2B0000}"/>
    <cellStyle name="Assumption 5 5 2 2" xfId="55434" xr:uid="{00000000-0005-0000-0000-0000502B0000}"/>
    <cellStyle name="Assumption 5 5 3" xfId="41517" xr:uid="{00000000-0005-0000-0000-0000512B0000}"/>
    <cellStyle name="Assumption 5 6" xfId="16795" xr:uid="{00000000-0005-0000-0000-0000522B0000}"/>
    <cellStyle name="Assumption 5 6 2" xfId="44478" xr:uid="{00000000-0005-0000-0000-0000532B0000}"/>
    <cellStyle name="Assumption 5 7" xfId="30642" xr:uid="{00000000-0005-0000-0000-0000542B0000}"/>
    <cellStyle name="Assumption 6" xfId="2642" xr:uid="{00000000-0005-0000-0000-0000552B0000}"/>
    <cellStyle name="Assumption 6 2" xfId="6093" xr:uid="{00000000-0005-0000-0000-0000562B0000}"/>
    <cellStyle name="Assumption 6 2 2" xfId="20040" xr:uid="{00000000-0005-0000-0000-0000572B0000}"/>
    <cellStyle name="Assumption 6 2 2 2" xfId="47723" xr:uid="{00000000-0005-0000-0000-0000582B0000}"/>
    <cellStyle name="Assumption 6 2 3" xfId="33806" xr:uid="{00000000-0005-0000-0000-0000592B0000}"/>
    <cellStyle name="Assumption 6 3" xfId="8852" xr:uid="{00000000-0005-0000-0000-00005A2B0000}"/>
    <cellStyle name="Assumption 6 3 2" xfId="22773" xr:uid="{00000000-0005-0000-0000-00005B2B0000}"/>
    <cellStyle name="Assumption 6 3 2 2" xfId="50456" xr:uid="{00000000-0005-0000-0000-00005C2B0000}"/>
    <cellStyle name="Assumption 6 3 3" xfId="36539" xr:uid="{00000000-0005-0000-0000-00005D2B0000}"/>
    <cellStyle name="Assumption 6 4" xfId="10980" xr:uid="{00000000-0005-0000-0000-00005E2B0000}"/>
    <cellStyle name="Assumption 6 4 2" xfId="24901" xr:uid="{00000000-0005-0000-0000-00005F2B0000}"/>
    <cellStyle name="Assumption 6 4 2 2" xfId="52584" xr:uid="{00000000-0005-0000-0000-0000602B0000}"/>
    <cellStyle name="Assumption 6 4 3" xfId="38667" xr:uid="{00000000-0005-0000-0000-0000612B0000}"/>
    <cellStyle name="Assumption 6 5" xfId="13734" xr:uid="{00000000-0005-0000-0000-0000622B0000}"/>
    <cellStyle name="Assumption 6 5 2" xfId="27655" xr:uid="{00000000-0005-0000-0000-0000632B0000}"/>
    <cellStyle name="Assumption 6 5 2 2" xfId="55338" xr:uid="{00000000-0005-0000-0000-0000642B0000}"/>
    <cellStyle name="Assumption 6 5 3" xfId="41421" xr:uid="{00000000-0005-0000-0000-0000652B0000}"/>
    <cellStyle name="Assumption 6 6" xfId="16698" xr:uid="{00000000-0005-0000-0000-0000662B0000}"/>
    <cellStyle name="Assumption 6 6 2" xfId="44381" xr:uid="{00000000-0005-0000-0000-0000672B0000}"/>
    <cellStyle name="Assumption 6 7" xfId="30554" xr:uid="{00000000-0005-0000-0000-0000682B0000}"/>
    <cellStyle name="Assumption 7" xfId="2729" xr:uid="{00000000-0005-0000-0000-0000692B0000}"/>
    <cellStyle name="Assumption 7 2" xfId="6177" xr:uid="{00000000-0005-0000-0000-00006A2B0000}"/>
    <cellStyle name="Assumption 7 2 2" xfId="20124" xr:uid="{00000000-0005-0000-0000-00006B2B0000}"/>
    <cellStyle name="Assumption 7 2 2 2" xfId="47807" xr:uid="{00000000-0005-0000-0000-00006C2B0000}"/>
    <cellStyle name="Assumption 7 2 3" xfId="33890" xr:uid="{00000000-0005-0000-0000-00006D2B0000}"/>
    <cellStyle name="Assumption 7 3" xfId="8933" xr:uid="{00000000-0005-0000-0000-00006E2B0000}"/>
    <cellStyle name="Assumption 7 3 2" xfId="22854" xr:uid="{00000000-0005-0000-0000-00006F2B0000}"/>
    <cellStyle name="Assumption 7 3 2 2" xfId="50537" xr:uid="{00000000-0005-0000-0000-0000702B0000}"/>
    <cellStyle name="Assumption 7 3 3" xfId="36620" xr:uid="{00000000-0005-0000-0000-0000712B0000}"/>
    <cellStyle name="Assumption 7 4" xfId="11064" xr:uid="{00000000-0005-0000-0000-0000722B0000}"/>
    <cellStyle name="Assumption 7 4 2" xfId="24985" xr:uid="{00000000-0005-0000-0000-0000732B0000}"/>
    <cellStyle name="Assumption 7 4 2 2" xfId="52668" xr:uid="{00000000-0005-0000-0000-0000742B0000}"/>
    <cellStyle name="Assumption 7 4 3" xfId="38751" xr:uid="{00000000-0005-0000-0000-0000752B0000}"/>
    <cellStyle name="Assumption 7 5" xfId="13817" xr:uid="{00000000-0005-0000-0000-0000762B0000}"/>
    <cellStyle name="Assumption 7 5 2" xfId="27738" xr:uid="{00000000-0005-0000-0000-0000772B0000}"/>
    <cellStyle name="Assumption 7 5 2 2" xfId="55421" xr:uid="{00000000-0005-0000-0000-0000782B0000}"/>
    <cellStyle name="Assumption 7 5 3" xfId="41504" xr:uid="{00000000-0005-0000-0000-0000792B0000}"/>
    <cellStyle name="Assumption 7 6" xfId="16782" xr:uid="{00000000-0005-0000-0000-00007A2B0000}"/>
    <cellStyle name="Assumption 7 6 2" xfId="44465" xr:uid="{00000000-0005-0000-0000-00007B2B0000}"/>
    <cellStyle name="Assumption 7 7" xfId="30629" xr:uid="{00000000-0005-0000-0000-00007C2B0000}"/>
    <cellStyle name="Assumption 8" xfId="2715" xr:uid="{00000000-0005-0000-0000-00007D2B0000}"/>
    <cellStyle name="Assumption 8 2" xfId="6163" xr:uid="{00000000-0005-0000-0000-00007E2B0000}"/>
    <cellStyle name="Assumption 8 2 2" xfId="20110" xr:uid="{00000000-0005-0000-0000-00007F2B0000}"/>
    <cellStyle name="Assumption 8 2 2 2" xfId="47793" xr:uid="{00000000-0005-0000-0000-0000802B0000}"/>
    <cellStyle name="Assumption 8 2 3" xfId="33876" xr:uid="{00000000-0005-0000-0000-0000812B0000}"/>
    <cellStyle name="Assumption 8 3" xfId="8920" xr:uid="{00000000-0005-0000-0000-0000822B0000}"/>
    <cellStyle name="Assumption 8 3 2" xfId="22841" xr:uid="{00000000-0005-0000-0000-0000832B0000}"/>
    <cellStyle name="Assumption 8 3 2 2" xfId="50524" xr:uid="{00000000-0005-0000-0000-0000842B0000}"/>
    <cellStyle name="Assumption 8 3 3" xfId="36607" xr:uid="{00000000-0005-0000-0000-0000852B0000}"/>
    <cellStyle name="Assumption 8 4" xfId="11050" xr:uid="{00000000-0005-0000-0000-0000862B0000}"/>
    <cellStyle name="Assumption 8 4 2" xfId="24971" xr:uid="{00000000-0005-0000-0000-0000872B0000}"/>
    <cellStyle name="Assumption 8 4 2 2" xfId="52654" xr:uid="{00000000-0005-0000-0000-0000882B0000}"/>
    <cellStyle name="Assumption 8 4 3" xfId="38737" xr:uid="{00000000-0005-0000-0000-0000892B0000}"/>
    <cellStyle name="Assumption 8 5" xfId="13803" xr:uid="{00000000-0005-0000-0000-00008A2B0000}"/>
    <cellStyle name="Assumption 8 5 2" xfId="27724" xr:uid="{00000000-0005-0000-0000-00008B2B0000}"/>
    <cellStyle name="Assumption 8 5 2 2" xfId="55407" xr:uid="{00000000-0005-0000-0000-00008C2B0000}"/>
    <cellStyle name="Assumption 8 5 3" xfId="41490" xr:uid="{00000000-0005-0000-0000-00008D2B0000}"/>
    <cellStyle name="Assumption 8 6" xfId="16768" xr:uid="{00000000-0005-0000-0000-00008E2B0000}"/>
    <cellStyle name="Assumption 8 6 2" xfId="44451" xr:uid="{00000000-0005-0000-0000-00008F2B0000}"/>
    <cellStyle name="Assumption 8 7" xfId="30616" xr:uid="{00000000-0005-0000-0000-0000902B0000}"/>
    <cellStyle name="Assumption 9" xfId="2393" xr:uid="{00000000-0005-0000-0000-0000912B0000}"/>
    <cellStyle name="Assumption 9 2" xfId="5850" xr:uid="{00000000-0005-0000-0000-0000922B0000}"/>
    <cellStyle name="Assumption 9 2 2" xfId="19800" xr:uid="{00000000-0005-0000-0000-0000932B0000}"/>
    <cellStyle name="Assumption 9 2 2 2" xfId="47483" xr:uid="{00000000-0005-0000-0000-0000942B0000}"/>
    <cellStyle name="Assumption 9 2 3" xfId="33566" xr:uid="{00000000-0005-0000-0000-0000952B0000}"/>
    <cellStyle name="Assumption 9 3" xfId="8619" xr:uid="{00000000-0005-0000-0000-0000962B0000}"/>
    <cellStyle name="Assumption 9 3 2" xfId="22540" xr:uid="{00000000-0005-0000-0000-0000972B0000}"/>
    <cellStyle name="Assumption 9 3 2 2" xfId="50223" xr:uid="{00000000-0005-0000-0000-0000982B0000}"/>
    <cellStyle name="Assumption 9 3 3" xfId="36306" xr:uid="{00000000-0005-0000-0000-0000992B0000}"/>
    <cellStyle name="Assumption 9 4" xfId="5495" xr:uid="{00000000-0005-0000-0000-00009A2B0000}"/>
    <cellStyle name="Assumption 9 4 2" xfId="19448" xr:uid="{00000000-0005-0000-0000-00009B2B0000}"/>
    <cellStyle name="Assumption 9 4 2 2" xfId="47131" xr:uid="{00000000-0005-0000-0000-00009C2B0000}"/>
    <cellStyle name="Assumption 9 4 3" xfId="33214" xr:uid="{00000000-0005-0000-0000-00009D2B0000}"/>
    <cellStyle name="Assumption 9 5" xfId="13498" xr:uid="{00000000-0005-0000-0000-00009E2B0000}"/>
    <cellStyle name="Assumption 9 5 2" xfId="27419" xr:uid="{00000000-0005-0000-0000-00009F2B0000}"/>
    <cellStyle name="Assumption 9 5 2 2" xfId="55102" xr:uid="{00000000-0005-0000-0000-0000A02B0000}"/>
    <cellStyle name="Assumption 9 5 3" xfId="41185" xr:uid="{00000000-0005-0000-0000-0000A12B0000}"/>
    <cellStyle name="Assumption 9 6" xfId="16460" xr:uid="{00000000-0005-0000-0000-0000A22B0000}"/>
    <cellStyle name="Assumption 9 6 2" xfId="44143" xr:uid="{00000000-0005-0000-0000-0000A32B0000}"/>
    <cellStyle name="Assumption 9 7" xfId="30350" xr:uid="{00000000-0005-0000-0000-0000A42B0000}"/>
    <cellStyle name="Assumptions Center Currency" xfId="1421" xr:uid="{00000000-0005-0000-0000-0000A52B0000}"/>
    <cellStyle name="Assumptions Center Currency 10" xfId="3011" xr:uid="{00000000-0005-0000-0000-0000A62B0000}"/>
    <cellStyle name="Assumptions Center Currency 10 2" xfId="6455" xr:uid="{00000000-0005-0000-0000-0000A72B0000}"/>
    <cellStyle name="Assumptions Center Currency 10 2 2" xfId="20400" xr:uid="{00000000-0005-0000-0000-0000A82B0000}"/>
    <cellStyle name="Assumptions Center Currency 10 2 2 2" xfId="48083" xr:uid="{00000000-0005-0000-0000-0000A92B0000}"/>
    <cellStyle name="Assumptions Center Currency 10 2 3" xfId="34166" xr:uid="{00000000-0005-0000-0000-0000AA2B0000}"/>
    <cellStyle name="Assumptions Center Currency 10 3" xfId="9204" xr:uid="{00000000-0005-0000-0000-0000AB2B0000}"/>
    <cellStyle name="Assumptions Center Currency 10 3 2" xfId="23125" xr:uid="{00000000-0005-0000-0000-0000AC2B0000}"/>
    <cellStyle name="Assumptions Center Currency 10 3 2 2" xfId="50808" xr:uid="{00000000-0005-0000-0000-0000AD2B0000}"/>
    <cellStyle name="Assumptions Center Currency 10 3 3" xfId="36891" xr:uid="{00000000-0005-0000-0000-0000AE2B0000}"/>
    <cellStyle name="Assumptions Center Currency 10 4" xfId="11340" xr:uid="{00000000-0005-0000-0000-0000AF2B0000}"/>
    <cellStyle name="Assumptions Center Currency 10 4 2" xfId="25261" xr:uid="{00000000-0005-0000-0000-0000B02B0000}"/>
    <cellStyle name="Assumptions Center Currency 10 4 2 2" xfId="52944" xr:uid="{00000000-0005-0000-0000-0000B12B0000}"/>
    <cellStyle name="Assumptions Center Currency 10 4 3" xfId="39027" xr:uid="{00000000-0005-0000-0000-0000B22B0000}"/>
    <cellStyle name="Assumptions Center Currency 10 5" xfId="14091" xr:uid="{00000000-0005-0000-0000-0000B32B0000}"/>
    <cellStyle name="Assumptions Center Currency 10 5 2" xfId="28012" xr:uid="{00000000-0005-0000-0000-0000B42B0000}"/>
    <cellStyle name="Assumptions Center Currency 10 5 2 2" xfId="55695" xr:uid="{00000000-0005-0000-0000-0000B52B0000}"/>
    <cellStyle name="Assumptions Center Currency 10 5 3" xfId="41778" xr:uid="{00000000-0005-0000-0000-0000B62B0000}"/>
    <cellStyle name="Assumptions Center Currency 10 6" xfId="17058" xr:uid="{00000000-0005-0000-0000-0000B72B0000}"/>
    <cellStyle name="Assumptions Center Currency 10 6 2" xfId="44741" xr:uid="{00000000-0005-0000-0000-0000B82B0000}"/>
    <cellStyle name="Assumptions Center Currency 10 7" xfId="30869" xr:uid="{00000000-0005-0000-0000-0000B92B0000}"/>
    <cellStyle name="Assumptions Center Currency 11" xfId="3345" xr:uid="{00000000-0005-0000-0000-0000BA2B0000}"/>
    <cellStyle name="Assumptions Center Currency 11 2" xfId="6785" xr:uid="{00000000-0005-0000-0000-0000BB2B0000}"/>
    <cellStyle name="Assumptions Center Currency 11 2 2" xfId="20726" xr:uid="{00000000-0005-0000-0000-0000BC2B0000}"/>
    <cellStyle name="Assumptions Center Currency 11 2 2 2" xfId="48409" xr:uid="{00000000-0005-0000-0000-0000BD2B0000}"/>
    <cellStyle name="Assumptions Center Currency 11 2 3" xfId="34492" xr:uid="{00000000-0005-0000-0000-0000BE2B0000}"/>
    <cellStyle name="Assumptions Center Currency 11 3" xfId="9524" xr:uid="{00000000-0005-0000-0000-0000BF2B0000}"/>
    <cellStyle name="Assumptions Center Currency 11 3 2" xfId="23445" xr:uid="{00000000-0005-0000-0000-0000C02B0000}"/>
    <cellStyle name="Assumptions Center Currency 11 3 2 2" xfId="51128" xr:uid="{00000000-0005-0000-0000-0000C12B0000}"/>
    <cellStyle name="Assumptions Center Currency 11 3 3" xfId="37211" xr:uid="{00000000-0005-0000-0000-0000C22B0000}"/>
    <cellStyle name="Assumptions Center Currency 11 4" xfId="11664" xr:uid="{00000000-0005-0000-0000-0000C32B0000}"/>
    <cellStyle name="Assumptions Center Currency 11 4 2" xfId="25585" xr:uid="{00000000-0005-0000-0000-0000C42B0000}"/>
    <cellStyle name="Assumptions Center Currency 11 4 2 2" xfId="53268" xr:uid="{00000000-0005-0000-0000-0000C52B0000}"/>
    <cellStyle name="Assumptions Center Currency 11 4 3" xfId="39351" xr:uid="{00000000-0005-0000-0000-0000C62B0000}"/>
    <cellStyle name="Assumptions Center Currency 11 5" xfId="14414" xr:uid="{00000000-0005-0000-0000-0000C72B0000}"/>
    <cellStyle name="Assumptions Center Currency 11 5 2" xfId="28335" xr:uid="{00000000-0005-0000-0000-0000C82B0000}"/>
    <cellStyle name="Assumptions Center Currency 11 5 2 2" xfId="56018" xr:uid="{00000000-0005-0000-0000-0000C92B0000}"/>
    <cellStyle name="Assumptions Center Currency 11 5 3" xfId="42101" xr:uid="{00000000-0005-0000-0000-0000CA2B0000}"/>
    <cellStyle name="Assumptions Center Currency 11 6" xfId="17382" xr:uid="{00000000-0005-0000-0000-0000CB2B0000}"/>
    <cellStyle name="Assumptions Center Currency 11 6 2" xfId="45065" xr:uid="{00000000-0005-0000-0000-0000CC2B0000}"/>
    <cellStyle name="Assumptions Center Currency 11 7" xfId="31164" xr:uid="{00000000-0005-0000-0000-0000CD2B0000}"/>
    <cellStyle name="Assumptions Center Currency 12" xfId="2689" xr:uid="{00000000-0005-0000-0000-0000CE2B0000}"/>
    <cellStyle name="Assumptions Center Currency 12 2" xfId="6137" xr:uid="{00000000-0005-0000-0000-0000CF2B0000}"/>
    <cellStyle name="Assumptions Center Currency 12 2 2" xfId="20084" xr:uid="{00000000-0005-0000-0000-0000D02B0000}"/>
    <cellStyle name="Assumptions Center Currency 12 2 2 2" xfId="47767" xr:uid="{00000000-0005-0000-0000-0000D12B0000}"/>
    <cellStyle name="Assumptions Center Currency 12 2 3" xfId="33850" xr:uid="{00000000-0005-0000-0000-0000D22B0000}"/>
    <cellStyle name="Assumptions Center Currency 12 3" xfId="8895" xr:uid="{00000000-0005-0000-0000-0000D32B0000}"/>
    <cellStyle name="Assumptions Center Currency 12 3 2" xfId="22816" xr:uid="{00000000-0005-0000-0000-0000D42B0000}"/>
    <cellStyle name="Assumptions Center Currency 12 3 2 2" xfId="50499" xr:uid="{00000000-0005-0000-0000-0000D52B0000}"/>
    <cellStyle name="Assumptions Center Currency 12 3 3" xfId="36582" xr:uid="{00000000-0005-0000-0000-0000D62B0000}"/>
    <cellStyle name="Assumptions Center Currency 12 4" xfId="11024" xr:uid="{00000000-0005-0000-0000-0000D72B0000}"/>
    <cellStyle name="Assumptions Center Currency 12 4 2" xfId="24945" xr:uid="{00000000-0005-0000-0000-0000D82B0000}"/>
    <cellStyle name="Assumptions Center Currency 12 4 2 2" xfId="52628" xr:uid="{00000000-0005-0000-0000-0000D92B0000}"/>
    <cellStyle name="Assumptions Center Currency 12 4 3" xfId="38711" xr:uid="{00000000-0005-0000-0000-0000DA2B0000}"/>
    <cellStyle name="Assumptions Center Currency 12 5" xfId="13777" xr:uid="{00000000-0005-0000-0000-0000DB2B0000}"/>
    <cellStyle name="Assumptions Center Currency 12 5 2" xfId="27698" xr:uid="{00000000-0005-0000-0000-0000DC2B0000}"/>
    <cellStyle name="Assumptions Center Currency 12 5 2 2" xfId="55381" xr:uid="{00000000-0005-0000-0000-0000DD2B0000}"/>
    <cellStyle name="Assumptions Center Currency 12 5 3" xfId="41464" xr:uid="{00000000-0005-0000-0000-0000DE2B0000}"/>
    <cellStyle name="Assumptions Center Currency 12 6" xfId="16742" xr:uid="{00000000-0005-0000-0000-0000DF2B0000}"/>
    <cellStyle name="Assumptions Center Currency 12 6 2" xfId="44425" xr:uid="{00000000-0005-0000-0000-0000E02B0000}"/>
    <cellStyle name="Assumptions Center Currency 12 7" xfId="30592" xr:uid="{00000000-0005-0000-0000-0000E12B0000}"/>
    <cellStyle name="Assumptions Center Currency 13" xfId="2671" xr:uid="{00000000-0005-0000-0000-0000E22B0000}"/>
    <cellStyle name="Assumptions Center Currency 13 2" xfId="6119" xr:uid="{00000000-0005-0000-0000-0000E32B0000}"/>
    <cellStyle name="Assumptions Center Currency 13 2 2" xfId="20066" xr:uid="{00000000-0005-0000-0000-0000E42B0000}"/>
    <cellStyle name="Assumptions Center Currency 13 2 2 2" xfId="47749" xr:uid="{00000000-0005-0000-0000-0000E52B0000}"/>
    <cellStyle name="Assumptions Center Currency 13 2 3" xfId="33832" xr:uid="{00000000-0005-0000-0000-0000E62B0000}"/>
    <cellStyle name="Assumptions Center Currency 13 3" xfId="8877" xr:uid="{00000000-0005-0000-0000-0000E72B0000}"/>
    <cellStyle name="Assumptions Center Currency 13 3 2" xfId="22798" xr:uid="{00000000-0005-0000-0000-0000E82B0000}"/>
    <cellStyle name="Assumptions Center Currency 13 3 2 2" xfId="50481" xr:uid="{00000000-0005-0000-0000-0000E92B0000}"/>
    <cellStyle name="Assumptions Center Currency 13 3 3" xfId="36564" xr:uid="{00000000-0005-0000-0000-0000EA2B0000}"/>
    <cellStyle name="Assumptions Center Currency 13 4" xfId="11006" xr:uid="{00000000-0005-0000-0000-0000EB2B0000}"/>
    <cellStyle name="Assumptions Center Currency 13 4 2" xfId="24927" xr:uid="{00000000-0005-0000-0000-0000EC2B0000}"/>
    <cellStyle name="Assumptions Center Currency 13 4 2 2" xfId="52610" xr:uid="{00000000-0005-0000-0000-0000ED2B0000}"/>
    <cellStyle name="Assumptions Center Currency 13 4 3" xfId="38693" xr:uid="{00000000-0005-0000-0000-0000EE2B0000}"/>
    <cellStyle name="Assumptions Center Currency 13 5" xfId="13759" xr:uid="{00000000-0005-0000-0000-0000EF2B0000}"/>
    <cellStyle name="Assumptions Center Currency 13 5 2" xfId="27680" xr:uid="{00000000-0005-0000-0000-0000F02B0000}"/>
    <cellStyle name="Assumptions Center Currency 13 5 2 2" xfId="55363" xr:uid="{00000000-0005-0000-0000-0000F12B0000}"/>
    <cellStyle name="Assumptions Center Currency 13 5 3" xfId="41446" xr:uid="{00000000-0005-0000-0000-0000F22B0000}"/>
    <cellStyle name="Assumptions Center Currency 13 6" xfId="16724" xr:uid="{00000000-0005-0000-0000-0000F32B0000}"/>
    <cellStyle name="Assumptions Center Currency 13 6 2" xfId="44407" xr:uid="{00000000-0005-0000-0000-0000F42B0000}"/>
    <cellStyle name="Assumptions Center Currency 13 7" xfId="30574" xr:uid="{00000000-0005-0000-0000-0000F52B0000}"/>
    <cellStyle name="Assumptions Center Currency 14" xfId="2479" xr:uid="{00000000-0005-0000-0000-0000F62B0000}"/>
    <cellStyle name="Assumptions Center Currency 14 2" xfId="5936" xr:uid="{00000000-0005-0000-0000-0000F72B0000}"/>
    <cellStyle name="Assumptions Center Currency 14 2 2" xfId="19885" xr:uid="{00000000-0005-0000-0000-0000F82B0000}"/>
    <cellStyle name="Assumptions Center Currency 14 2 2 2" xfId="47568" xr:uid="{00000000-0005-0000-0000-0000F92B0000}"/>
    <cellStyle name="Assumptions Center Currency 14 2 3" xfId="33651" xr:uid="{00000000-0005-0000-0000-0000FA2B0000}"/>
    <cellStyle name="Assumptions Center Currency 14 3" xfId="8701" xr:uid="{00000000-0005-0000-0000-0000FB2B0000}"/>
    <cellStyle name="Assumptions Center Currency 14 3 2" xfId="22622" xr:uid="{00000000-0005-0000-0000-0000FC2B0000}"/>
    <cellStyle name="Assumptions Center Currency 14 3 2 2" xfId="50305" xr:uid="{00000000-0005-0000-0000-0000FD2B0000}"/>
    <cellStyle name="Assumptions Center Currency 14 3 3" xfId="36388" xr:uid="{00000000-0005-0000-0000-0000FE2B0000}"/>
    <cellStyle name="Assumptions Center Currency 14 4" xfId="5550" xr:uid="{00000000-0005-0000-0000-0000FF2B0000}"/>
    <cellStyle name="Assumptions Center Currency 14 4 2" xfId="19503" xr:uid="{00000000-0005-0000-0000-0000002C0000}"/>
    <cellStyle name="Assumptions Center Currency 14 4 2 2" xfId="47186" xr:uid="{00000000-0005-0000-0000-0000012C0000}"/>
    <cellStyle name="Assumptions Center Currency 14 4 3" xfId="33269" xr:uid="{00000000-0005-0000-0000-0000022C0000}"/>
    <cellStyle name="Assumptions Center Currency 14 5" xfId="13583" xr:uid="{00000000-0005-0000-0000-0000032C0000}"/>
    <cellStyle name="Assumptions Center Currency 14 5 2" xfId="27504" xr:uid="{00000000-0005-0000-0000-0000042C0000}"/>
    <cellStyle name="Assumptions Center Currency 14 5 2 2" xfId="55187" xr:uid="{00000000-0005-0000-0000-0000052C0000}"/>
    <cellStyle name="Assumptions Center Currency 14 5 3" xfId="41270" xr:uid="{00000000-0005-0000-0000-0000062C0000}"/>
    <cellStyle name="Assumptions Center Currency 14 6" xfId="16545" xr:uid="{00000000-0005-0000-0000-0000072C0000}"/>
    <cellStyle name="Assumptions Center Currency 14 6 2" xfId="44228" xr:uid="{00000000-0005-0000-0000-0000082C0000}"/>
    <cellStyle name="Assumptions Center Currency 14 7" xfId="30420" xr:uid="{00000000-0005-0000-0000-0000092C0000}"/>
    <cellStyle name="Assumptions Center Currency 15" xfId="2413" xr:uid="{00000000-0005-0000-0000-00000A2C0000}"/>
    <cellStyle name="Assumptions Center Currency 15 2" xfId="5870" xr:uid="{00000000-0005-0000-0000-00000B2C0000}"/>
    <cellStyle name="Assumptions Center Currency 15 2 2" xfId="19820" xr:uid="{00000000-0005-0000-0000-00000C2C0000}"/>
    <cellStyle name="Assumptions Center Currency 15 2 2 2" xfId="47503" xr:uid="{00000000-0005-0000-0000-00000D2C0000}"/>
    <cellStyle name="Assumptions Center Currency 15 2 3" xfId="33586" xr:uid="{00000000-0005-0000-0000-00000E2C0000}"/>
    <cellStyle name="Assumptions Center Currency 15 3" xfId="8638" xr:uid="{00000000-0005-0000-0000-00000F2C0000}"/>
    <cellStyle name="Assumptions Center Currency 15 3 2" xfId="22559" xr:uid="{00000000-0005-0000-0000-0000102C0000}"/>
    <cellStyle name="Assumptions Center Currency 15 3 2 2" xfId="50242" xr:uid="{00000000-0005-0000-0000-0000112C0000}"/>
    <cellStyle name="Assumptions Center Currency 15 3 3" xfId="36325" xr:uid="{00000000-0005-0000-0000-0000122C0000}"/>
    <cellStyle name="Assumptions Center Currency 15 4" xfId="5508" xr:uid="{00000000-0005-0000-0000-0000132C0000}"/>
    <cellStyle name="Assumptions Center Currency 15 4 2" xfId="19461" xr:uid="{00000000-0005-0000-0000-0000142C0000}"/>
    <cellStyle name="Assumptions Center Currency 15 4 2 2" xfId="47144" xr:uid="{00000000-0005-0000-0000-0000152C0000}"/>
    <cellStyle name="Assumptions Center Currency 15 4 3" xfId="33227" xr:uid="{00000000-0005-0000-0000-0000162C0000}"/>
    <cellStyle name="Assumptions Center Currency 15 5" xfId="13518" xr:uid="{00000000-0005-0000-0000-0000172C0000}"/>
    <cellStyle name="Assumptions Center Currency 15 5 2" xfId="27439" xr:uid="{00000000-0005-0000-0000-0000182C0000}"/>
    <cellStyle name="Assumptions Center Currency 15 5 2 2" xfId="55122" xr:uid="{00000000-0005-0000-0000-0000192C0000}"/>
    <cellStyle name="Assumptions Center Currency 15 5 3" xfId="41205" xr:uid="{00000000-0005-0000-0000-00001A2C0000}"/>
    <cellStyle name="Assumptions Center Currency 15 6" xfId="16480" xr:uid="{00000000-0005-0000-0000-00001B2C0000}"/>
    <cellStyle name="Assumptions Center Currency 15 6 2" xfId="44163" xr:uid="{00000000-0005-0000-0000-00001C2C0000}"/>
    <cellStyle name="Assumptions Center Currency 15 7" xfId="30361" xr:uid="{00000000-0005-0000-0000-00001D2C0000}"/>
    <cellStyle name="Assumptions Center Currency 16" xfId="3706" xr:uid="{00000000-0005-0000-0000-00001E2C0000}"/>
    <cellStyle name="Assumptions Center Currency 16 2" xfId="7143" xr:uid="{00000000-0005-0000-0000-00001F2C0000}"/>
    <cellStyle name="Assumptions Center Currency 16 2 2" xfId="21078" xr:uid="{00000000-0005-0000-0000-0000202C0000}"/>
    <cellStyle name="Assumptions Center Currency 16 2 2 2" xfId="48761" xr:uid="{00000000-0005-0000-0000-0000212C0000}"/>
    <cellStyle name="Assumptions Center Currency 16 2 3" xfId="34844" xr:uid="{00000000-0005-0000-0000-0000222C0000}"/>
    <cellStyle name="Assumptions Center Currency 16 3" xfId="9871" xr:uid="{00000000-0005-0000-0000-0000232C0000}"/>
    <cellStyle name="Assumptions Center Currency 16 3 2" xfId="23792" xr:uid="{00000000-0005-0000-0000-0000242C0000}"/>
    <cellStyle name="Assumptions Center Currency 16 3 2 2" xfId="51475" xr:uid="{00000000-0005-0000-0000-0000252C0000}"/>
    <cellStyle name="Assumptions Center Currency 16 3 3" xfId="37558" xr:uid="{00000000-0005-0000-0000-0000262C0000}"/>
    <cellStyle name="Assumptions Center Currency 16 4" xfId="12016" xr:uid="{00000000-0005-0000-0000-0000272C0000}"/>
    <cellStyle name="Assumptions Center Currency 16 4 2" xfId="25937" xr:uid="{00000000-0005-0000-0000-0000282C0000}"/>
    <cellStyle name="Assumptions Center Currency 16 4 2 2" xfId="53620" xr:uid="{00000000-0005-0000-0000-0000292C0000}"/>
    <cellStyle name="Assumptions Center Currency 16 4 3" xfId="39703" xr:uid="{00000000-0005-0000-0000-00002A2C0000}"/>
    <cellStyle name="Assumptions Center Currency 16 5" xfId="14766" xr:uid="{00000000-0005-0000-0000-00002B2C0000}"/>
    <cellStyle name="Assumptions Center Currency 16 5 2" xfId="28687" xr:uid="{00000000-0005-0000-0000-00002C2C0000}"/>
    <cellStyle name="Assumptions Center Currency 16 5 2 2" xfId="56370" xr:uid="{00000000-0005-0000-0000-00002D2C0000}"/>
    <cellStyle name="Assumptions Center Currency 16 5 3" xfId="42453" xr:uid="{00000000-0005-0000-0000-00002E2C0000}"/>
    <cellStyle name="Assumptions Center Currency 16 6" xfId="17734" xr:uid="{00000000-0005-0000-0000-00002F2C0000}"/>
    <cellStyle name="Assumptions Center Currency 16 6 2" xfId="45417" xr:uid="{00000000-0005-0000-0000-0000302C0000}"/>
    <cellStyle name="Assumptions Center Currency 16 7" xfId="31504" xr:uid="{00000000-0005-0000-0000-0000312C0000}"/>
    <cellStyle name="Assumptions Center Currency 17" xfId="2652" xr:uid="{00000000-0005-0000-0000-0000322C0000}"/>
    <cellStyle name="Assumptions Center Currency 17 2" xfId="6103" xr:uid="{00000000-0005-0000-0000-0000332C0000}"/>
    <cellStyle name="Assumptions Center Currency 17 2 2" xfId="20050" xr:uid="{00000000-0005-0000-0000-0000342C0000}"/>
    <cellStyle name="Assumptions Center Currency 17 2 2 2" xfId="47733" xr:uid="{00000000-0005-0000-0000-0000352C0000}"/>
    <cellStyle name="Assumptions Center Currency 17 2 3" xfId="33816" xr:uid="{00000000-0005-0000-0000-0000362C0000}"/>
    <cellStyle name="Assumptions Center Currency 17 3" xfId="8862" xr:uid="{00000000-0005-0000-0000-0000372C0000}"/>
    <cellStyle name="Assumptions Center Currency 17 3 2" xfId="22783" xr:uid="{00000000-0005-0000-0000-0000382C0000}"/>
    <cellStyle name="Assumptions Center Currency 17 3 2 2" xfId="50466" xr:uid="{00000000-0005-0000-0000-0000392C0000}"/>
    <cellStyle name="Assumptions Center Currency 17 3 3" xfId="36549" xr:uid="{00000000-0005-0000-0000-00003A2C0000}"/>
    <cellStyle name="Assumptions Center Currency 17 4" xfId="10990" xr:uid="{00000000-0005-0000-0000-00003B2C0000}"/>
    <cellStyle name="Assumptions Center Currency 17 4 2" xfId="24911" xr:uid="{00000000-0005-0000-0000-00003C2C0000}"/>
    <cellStyle name="Assumptions Center Currency 17 4 2 2" xfId="52594" xr:uid="{00000000-0005-0000-0000-00003D2C0000}"/>
    <cellStyle name="Assumptions Center Currency 17 4 3" xfId="38677" xr:uid="{00000000-0005-0000-0000-00003E2C0000}"/>
    <cellStyle name="Assumptions Center Currency 17 5" xfId="13744" xr:uid="{00000000-0005-0000-0000-00003F2C0000}"/>
    <cellStyle name="Assumptions Center Currency 17 5 2" xfId="27665" xr:uid="{00000000-0005-0000-0000-0000402C0000}"/>
    <cellStyle name="Assumptions Center Currency 17 5 2 2" xfId="55348" xr:uid="{00000000-0005-0000-0000-0000412C0000}"/>
    <cellStyle name="Assumptions Center Currency 17 5 3" xfId="41431" xr:uid="{00000000-0005-0000-0000-0000422C0000}"/>
    <cellStyle name="Assumptions Center Currency 17 6" xfId="16708" xr:uid="{00000000-0005-0000-0000-0000432C0000}"/>
    <cellStyle name="Assumptions Center Currency 17 6 2" xfId="44391" xr:uid="{00000000-0005-0000-0000-0000442C0000}"/>
    <cellStyle name="Assumptions Center Currency 17 7" xfId="30564" xr:uid="{00000000-0005-0000-0000-0000452C0000}"/>
    <cellStyle name="Assumptions Center Currency 18" xfId="3255" xr:uid="{00000000-0005-0000-0000-0000462C0000}"/>
    <cellStyle name="Assumptions Center Currency 18 2" xfId="6697" xr:uid="{00000000-0005-0000-0000-0000472C0000}"/>
    <cellStyle name="Assumptions Center Currency 18 2 2" xfId="20639" xr:uid="{00000000-0005-0000-0000-0000482C0000}"/>
    <cellStyle name="Assumptions Center Currency 18 2 2 2" xfId="48322" xr:uid="{00000000-0005-0000-0000-0000492C0000}"/>
    <cellStyle name="Assumptions Center Currency 18 2 3" xfId="34405" xr:uid="{00000000-0005-0000-0000-00004A2C0000}"/>
    <cellStyle name="Assumptions Center Currency 18 3" xfId="9439" xr:uid="{00000000-0005-0000-0000-00004B2C0000}"/>
    <cellStyle name="Assumptions Center Currency 18 3 2" xfId="23360" xr:uid="{00000000-0005-0000-0000-00004C2C0000}"/>
    <cellStyle name="Assumptions Center Currency 18 3 2 2" xfId="51043" xr:uid="{00000000-0005-0000-0000-00004D2C0000}"/>
    <cellStyle name="Assumptions Center Currency 18 3 3" xfId="37126" xr:uid="{00000000-0005-0000-0000-00004E2C0000}"/>
    <cellStyle name="Assumptions Center Currency 18 4" xfId="11577" xr:uid="{00000000-0005-0000-0000-00004F2C0000}"/>
    <cellStyle name="Assumptions Center Currency 18 4 2" xfId="25498" xr:uid="{00000000-0005-0000-0000-0000502C0000}"/>
    <cellStyle name="Assumptions Center Currency 18 4 2 2" xfId="53181" xr:uid="{00000000-0005-0000-0000-0000512C0000}"/>
    <cellStyle name="Assumptions Center Currency 18 4 3" xfId="39264" xr:uid="{00000000-0005-0000-0000-0000522C0000}"/>
    <cellStyle name="Assumptions Center Currency 18 5" xfId="14327" xr:uid="{00000000-0005-0000-0000-0000532C0000}"/>
    <cellStyle name="Assumptions Center Currency 18 5 2" xfId="28248" xr:uid="{00000000-0005-0000-0000-0000542C0000}"/>
    <cellStyle name="Assumptions Center Currency 18 5 2 2" xfId="55931" xr:uid="{00000000-0005-0000-0000-0000552C0000}"/>
    <cellStyle name="Assumptions Center Currency 18 5 3" xfId="42014" xr:uid="{00000000-0005-0000-0000-0000562C0000}"/>
    <cellStyle name="Assumptions Center Currency 18 6" xfId="17295" xr:uid="{00000000-0005-0000-0000-0000572C0000}"/>
    <cellStyle name="Assumptions Center Currency 18 6 2" xfId="44978" xr:uid="{00000000-0005-0000-0000-0000582C0000}"/>
    <cellStyle name="Assumptions Center Currency 18 7" xfId="31084" xr:uid="{00000000-0005-0000-0000-0000592C0000}"/>
    <cellStyle name="Assumptions Center Currency 19" xfId="2375" xr:uid="{00000000-0005-0000-0000-00005A2C0000}"/>
    <cellStyle name="Assumptions Center Currency 19 2" xfId="5832" xr:uid="{00000000-0005-0000-0000-00005B2C0000}"/>
    <cellStyle name="Assumptions Center Currency 19 2 2" xfId="19782" xr:uid="{00000000-0005-0000-0000-00005C2C0000}"/>
    <cellStyle name="Assumptions Center Currency 19 2 2 2" xfId="47465" xr:uid="{00000000-0005-0000-0000-00005D2C0000}"/>
    <cellStyle name="Assumptions Center Currency 19 2 3" xfId="33548" xr:uid="{00000000-0005-0000-0000-00005E2C0000}"/>
    <cellStyle name="Assumptions Center Currency 19 3" xfId="8602" xr:uid="{00000000-0005-0000-0000-00005F2C0000}"/>
    <cellStyle name="Assumptions Center Currency 19 3 2" xfId="22523" xr:uid="{00000000-0005-0000-0000-0000602C0000}"/>
    <cellStyle name="Assumptions Center Currency 19 3 2 2" xfId="50206" xr:uid="{00000000-0005-0000-0000-0000612C0000}"/>
    <cellStyle name="Assumptions Center Currency 19 3 3" xfId="36289" xr:uid="{00000000-0005-0000-0000-0000622C0000}"/>
    <cellStyle name="Assumptions Center Currency 19 4" xfId="5480" xr:uid="{00000000-0005-0000-0000-0000632C0000}"/>
    <cellStyle name="Assumptions Center Currency 19 4 2" xfId="19433" xr:uid="{00000000-0005-0000-0000-0000642C0000}"/>
    <cellStyle name="Assumptions Center Currency 19 4 2 2" xfId="47116" xr:uid="{00000000-0005-0000-0000-0000652C0000}"/>
    <cellStyle name="Assumptions Center Currency 19 4 3" xfId="33199" xr:uid="{00000000-0005-0000-0000-0000662C0000}"/>
    <cellStyle name="Assumptions Center Currency 19 5" xfId="13480" xr:uid="{00000000-0005-0000-0000-0000672C0000}"/>
    <cellStyle name="Assumptions Center Currency 19 5 2" xfId="27401" xr:uid="{00000000-0005-0000-0000-0000682C0000}"/>
    <cellStyle name="Assumptions Center Currency 19 5 2 2" xfId="55084" xr:uid="{00000000-0005-0000-0000-0000692C0000}"/>
    <cellStyle name="Assumptions Center Currency 19 5 3" xfId="41167" xr:uid="{00000000-0005-0000-0000-00006A2C0000}"/>
    <cellStyle name="Assumptions Center Currency 19 6" xfId="16442" xr:uid="{00000000-0005-0000-0000-00006B2C0000}"/>
    <cellStyle name="Assumptions Center Currency 19 6 2" xfId="44125" xr:uid="{00000000-0005-0000-0000-00006C2C0000}"/>
    <cellStyle name="Assumptions Center Currency 19 7" xfId="30335" xr:uid="{00000000-0005-0000-0000-00006D2C0000}"/>
    <cellStyle name="Assumptions Center Currency 2" xfId="2049" xr:uid="{00000000-0005-0000-0000-00006E2C0000}"/>
    <cellStyle name="Assumptions Center Currency 2 10" xfId="2476" xr:uid="{00000000-0005-0000-0000-00006F2C0000}"/>
    <cellStyle name="Assumptions Center Currency 2 10 2" xfId="5933" xr:uid="{00000000-0005-0000-0000-0000702C0000}"/>
    <cellStyle name="Assumptions Center Currency 2 10 2 2" xfId="19882" xr:uid="{00000000-0005-0000-0000-0000712C0000}"/>
    <cellStyle name="Assumptions Center Currency 2 10 2 2 2" xfId="47565" xr:uid="{00000000-0005-0000-0000-0000722C0000}"/>
    <cellStyle name="Assumptions Center Currency 2 10 2 3" xfId="33648" xr:uid="{00000000-0005-0000-0000-0000732C0000}"/>
    <cellStyle name="Assumptions Center Currency 2 10 3" xfId="8698" xr:uid="{00000000-0005-0000-0000-0000742C0000}"/>
    <cellStyle name="Assumptions Center Currency 2 10 3 2" xfId="22619" xr:uid="{00000000-0005-0000-0000-0000752C0000}"/>
    <cellStyle name="Assumptions Center Currency 2 10 3 2 2" xfId="50302" xr:uid="{00000000-0005-0000-0000-0000762C0000}"/>
    <cellStyle name="Assumptions Center Currency 2 10 3 3" xfId="36385" xr:uid="{00000000-0005-0000-0000-0000772C0000}"/>
    <cellStyle name="Assumptions Center Currency 2 10 4" xfId="5547" xr:uid="{00000000-0005-0000-0000-0000782C0000}"/>
    <cellStyle name="Assumptions Center Currency 2 10 4 2" xfId="19500" xr:uid="{00000000-0005-0000-0000-0000792C0000}"/>
    <cellStyle name="Assumptions Center Currency 2 10 4 2 2" xfId="47183" xr:uid="{00000000-0005-0000-0000-00007A2C0000}"/>
    <cellStyle name="Assumptions Center Currency 2 10 4 3" xfId="33266" xr:uid="{00000000-0005-0000-0000-00007B2C0000}"/>
    <cellStyle name="Assumptions Center Currency 2 10 5" xfId="13580" xr:uid="{00000000-0005-0000-0000-00007C2C0000}"/>
    <cellStyle name="Assumptions Center Currency 2 10 5 2" xfId="27501" xr:uid="{00000000-0005-0000-0000-00007D2C0000}"/>
    <cellStyle name="Assumptions Center Currency 2 10 5 2 2" xfId="55184" xr:uid="{00000000-0005-0000-0000-00007E2C0000}"/>
    <cellStyle name="Assumptions Center Currency 2 10 5 3" xfId="41267" xr:uid="{00000000-0005-0000-0000-00007F2C0000}"/>
    <cellStyle name="Assumptions Center Currency 2 10 6" xfId="16542" xr:uid="{00000000-0005-0000-0000-0000802C0000}"/>
    <cellStyle name="Assumptions Center Currency 2 10 6 2" xfId="44225" xr:uid="{00000000-0005-0000-0000-0000812C0000}"/>
    <cellStyle name="Assumptions Center Currency 2 10 7" xfId="30418" xr:uid="{00000000-0005-0000-0000-0000822C0000}"/>
    <cellStyle name="Assumptions Center Currency 2 11" xfId="2835" xr:uid="{00000000-0005-0000-0000-0000832C0000}"/>
    <cellStyle name="Assumptions Center Currency 2 11 2" xfId="6282" xr:uid="{00000000-0005-0000-0000-0000842C0000}"/>
    <cellStyle name="Assumptions Center Currency 2 11 2 2" xfId="20229" xr:uid="{00000000-0005-0000-0000-0000852C0000}"/>
    <cellStyle name="Assumptions Center Currency 2 11 2 2 2" xfId="47912" xr:uid="{00000000-0005-0000-0000-0000862C0000}"/>
    <cellStyle name="Assumptions Center Currency 2 11 2 3" xfId="33995" xr:uid="{00000000-0005-0000-0000-0000872C0000}"/>
    <cellStyle name="Assumptions Center Currency 2 11 3" xfId="9036" xr:uid="{00000000-0005-0000-0000-0000882C0000}"/>
    <cellStyle name="Assumptions Center Currency 2 11 3 2" xfId="22957" xr:uid="{00000000-0005-0000-0000-0000892C0000}"/>
    <cellStyle name="Assumptions Center Currency 2 11 3 2 2" xfId="50640" xr:uid="{00000000-0005-0000-0000-00008A2C0000}"/>
    <cellStyle name="Assumptions Center Currency 2 11 3 3" xfId="36723" xr:uid="{00000000-0005-0000-0000-00008B2C0000}"/>
    <cellStyle name="Assumptions Center Currency 2 11 4" xfId="11169" xr:uid="{00000000-0005-0000-0000-00008C2C0000}"/>
    <cellStyle name="Assumptions Center Currency 2 11 4 2" xfId="25090" xr:uid="{00000000-0005-0000-0000-00008D2C0000}"/>
    <cellStyle name="Assumptions Center Currency 2 11 4 2 2" xfId="52773" xr:uid="{00000000-0005-0000-0000-00008E2C0000}"/>
    <cellStyle name="Assumptions Center Currency 2 11 4 3" xfId="38856" xr:uid="{00000000-0005-0000-0000-00008F2C0000}"/>
    <cellStyle name="Assumptions Center Currency 2 11 5" xfId="13921" xr:uid="{00000000-0005-0000-0000-0000902C0000}"/>
    <cellStyle name="Assumptions Center Currency 2 11 5 2" xfId="27842" xr:uid="{00000000-0005-0000-0000-0000912C0000}"/>
    <cellStyle name="Assumptions Center Currency 2 11 5 2 2" xfId="55525" xr:uid="{00000000-0005-0000-0000-0000922C0000}"/>
    <cellStyle name="Assumptions Center Currency 2 11 5 3" xfId="41608" xr:uid="{00000000-0005-0000-0000-0000932C0000}"/>
    <cellStyle name="Assumptions Center Currency 2 11 6" xfId="16887" xr:uid="{00000000-0005-0000-0000-0000942C0000}"/>
    <cellStyle name="Assumptions Center Currency 2 11 6 2" xfId="44570" xr:uid="{00000000-0005-0000-0000-0000952C0000}"/>
    <cellStyle name="Assumptions Center Currency 2 11 7" xfId="30716" xr:uid="{00000000-0005-0000-0000-0000962C0000}"/>
    <cellStyle name="Assumptions Center Currency 2 12" xfId="2874" xr:uid="{00000000-0005-0000-0000-0000972C0000}"/>
    <cellStyle name="Assumptions Center Currency 2 12 2" xfId="6321" xr:uid="{00000000-0005-0000-0000-0000982C0000}"/>
    <cellStyle name="Assumptions Center Currency 2 12 2 2" xfId="20268" xr:uid="{00000000-0005-0000-0000-0000992C0000}"/>
    <cellStyle name="Assumptions Center Currency 2 12 2 2 2" xfId="47951" xr:uid="{00000000-0005-0000-0000-00009A2C0000}"/>
    <cellStyle name="Assumptions Center Currency 2 12 2 3" xfId="34034" xr:uid="{00000000-0005-0000-0000-00009B2C0000}"/>
    <cellStyle name="Assumptions Center Currency 2 12 3" xfId="9073" xr:uid="{00000000-0005-0000-0000-00009C2C0000}"/>
    <cellStyle name="Assumptions Center Currency 2 12 3 2" xfId="22994" xr:uid="{00000000-0005-0000-0000-00009D2C0000}"/>
    <cellStyle name="Assumptions Center Currency 2 12 3 2 2" xfId="50677" xr:uid="{00000000-0005-0000-0000-00009E2C0000}"/>
    <cellStyle name="Assumptions Center Currency 2 12 3 3" xfId="36760" xr:uid="{00000000-0005-0000-0000-00009F2C0000}"/>
    <cellStyle name="Assumptions Center Currency 2 12 4" xfId="11208" xr:uid="{00000000-0005-0000-0000-0000A02C0000}"/>
    <cellStyle name="Assumptions Center Currency 2 12 4 2" xfId="25129" xr:uid="{00000000-0005-0000-0000-0000A12C0000}"/>
    <cellStyle name="Assumptions Center Currency 2 12 4 2 2" xfId="52812" xr:uid="{00000000-0005-0000-0000-0000A22C0000}"/>
    <cellStyle name="Assumptions Center Currency 2 12 4 3" xfId="38895" xr:uid="{00000000-0005-0000-0000-0000A32C0000}"/>
    <cellStyle name="Assumptions Center Currency 2 12 5" xfId="13960" xr:uid="{00000000-0005-0000-0000-0000A42C0000}"/>
    <cellStyle name="Assumptions Center Currency 2 12 5 2" xfId="27881" xr:uid="{00000000-0005-0000-0000-0000A52C0000}"/>
    <cellStyle name="Assumptions Center Currency 2 12 5 2 2" xfId="55564" xr:uid="{00000000-0005-0000-0000-0000A62C0000}"/>
    <cellStyle name="Assumptions Center Currency 2 12 5 3" xfId="41647" xr:uid="{00000000-0005-0000-0000-0000A72C0000}"/>
    <cellStyle name="Assumptions Center Currency 2 12 6" xfId="16926" xr:uid="{00000000-0005-0000-0000-0000A82C0000}"/>
    <cellStyle name="Assumptions Center Currency 2 12 6 2" xfId="44609" xr:uid="{00000000-0005-0000-0000-0000A92C0000}"/>
    <cellStyle name="Assumptions Center Currency 2 12 7" xfId="30750" xr:uid="{00000000-0005-0000-0000-0000AA2C0000}"/>
    <cellStyle name="Assumptions Center Currency 2 13" xfId="3312" xr:uid="{00000000-0005-0000-0000-0000AB2C0000}"/>
    <cellStyle name="Assumptions Center Currency 2 13 2" xfId="6753" xr:uid="{00000000-0005-0000-0000-0000AC2C0000}"/>
    <cellStyle name="Assumptions Center Currency 2 13 2 2" xfId="20694" xr:uid="{00000000-0005-0000-0000-0000AD2C0000}"/>
    <cellStyle name="Assumptions Center Currency 2 13 2 2 2" xfId="48377" xr:uid="{00000000-0005-0000-0000-0000AE2C0000}"/>
    <cellStyle name="Assumptions Center Currency 2 13 2 3" xfId="34460" xr:uid="{00000000-0005-0000-0000-0000AF2C0000}"/>
    <cellStyle name="Assumptions Center Currency 2 13 3" xfId="9492" xr:uid="{00000000-0005-0000-0000-0000B02C0000}"/>
    <cellStyle name="Assumptions Center Currency 2 13 3 2" xfId="23413" xr:uid="{00000000-0005-0000-0000-0000B12C0000}"/>
    <cellStyle name="Assumptions Center Currency 2 13 3 2 2" xfId="51096" xr:uid="{00000000-0005-0000-0000-0000B22C0000}"/>
    <cellStyle name="Assumptions Center Currency 2 13 3 3" xfId="37179" xr:uid="{00000000-0005-0000-0000-0000B32C0000}"/>
    <cellStyle name="Assumptions Center Currency 2 13 4" xfId="11632" xr:uid="{00000000-0005-0000-0000-0000B42C0000}"/>
    <cellStyle name="Assumptions Center Currency 2 13 4 2" xfId="25553" xr:uid="{00000000-0005-0000-0000-0000B52C0000}"/>
    <cellStyle name="Assumptions Center Currency 2 13 4 2 2" xfId="53236" xr:uid="{00000000-0005-0000-0000-0000B62C0000}"/>
    <cellStyle name="Assumptions Center Currency 2 13 4 3" xfId="39319" xr:uid="{00000000-0005-0000-0000-0000B72C0000}"/>
    <cellStyle name="Assumptions Center Currency 2 13 5" xfId="14382" xr:uid="{00000000-0005-0000-0000-0000B82C0000}"/>
    <cellStyle name="Assumptions Center Currency 2 13 5 2" xfId="28303" xr:uid="{00000000-0005-0000-0000-0000B92C0000}"/>
    <cellStyle name="Assumptions Center Currency 2 13 5 2 2" xfId="55986" xr:uid="{00000000-0005-0000-0000-0000BA2C0000}"/>
    <cellStyle name="Assumptions Center Currency 2 13 5 3" xfId="42069" xr:uid="{00000000-0005-0000-0000-0000BB2C0000}"/>
    <cellStyle name="Assumptions Center Currency 2 13 6" xfId="17350" xr:uid="{00000000-0005-0000-0000-0000BC2C0000}"/>
    <cellStyle name="Assumptions Center Currency 2 13 6 2" xfId="45033" xr:uid="{00000000-0005-0000-0000-0000BD2C0000}"/>
    <cellStyle name="Assumptions Center Currency 2 13 7" xfId="31135" xr:uid="{00000000-0005-0000-0000-0000BE2C0000}"/>
    <cellStyle name="Assumptions Center Currency 2 14" xfId="3147" xr:uid="{00000000-0005-0000-0000-0000BF2C0000}"/>
    <cellStyle name="Assumptions Center Currency 2 14 2" xfId="6589" xr:uid="{00000000-0005-0000-0000-0000C02C0000}"/>
    <cellStyle name="Assumptions Center Currency 2 14 2 2" xfId="20533" xr:uid="{00000000-0005-0000-0000-0000C12C0000}"/>
    <cellStyle name="Assumptions Center Currency 2 14 2 2 2" xfId="48216" xr:uid="{00000000-0005-0000-0000-0000C22C0000}"/>
    <cellStyle name="Assumptions Center Currency 2 14 2 3" xfId="34299" xr:uid="{00000000-0005-0000-0000-0000C32C0000}"/>
    <cellStyle name="Assumptions Center Currency 2 14 3" xfId="9333" xr:uid="{00000000-0005-0000-0000-0000C42C0000}"/>
    <cellStyle name="Assumptions Center Currency 2 14 3 2" xfId="23254" xr:uid="{00000000-0005-0000-0000-0000C52C0000}"/>
    <cellStyle name="Assumptions Center Currency 2 14 3 2 2" xfId="50937" xr:uid="{00000000-0005-0000-0000-0000C62C0000}"/>
    <cellStyle name="Assumptions Center Currency 2 14 3 3" xfId="37020" xr:uid="{00000000-0005-0000-0000-0000C72C0000}"/>
    <cellStyle name="Assumptions Center Currency 2 14 4" xfId="11471" xr:uid="{00000000-0005-0000-0000-0000C82C0000}"/>
    <cellStyle name="Assumptions Center Currency 2 14 4 2" xfId="25392" xr:uid="{00000000-0005-0000-0000-0000C92C0000}"/>
    <cellStyle name="Assumptions Center Currency 2 14 4 2 2" xfId="53075" xr:uid="{00000000-0005-0000-0000-0000CA2C0000}"/>
    <cellStyle name="Assumptions Center Currency 2 14 4 3" xfId="39158" xr:uid="{00000000-0005-0000-0000-0000CB2C0000}"/>
    <cellStyle name="Assumptions Center Currency 2 14 5" xfId="14221" xr:uid="{00000000-0005-0000-0000-0000CC2C0000}"/>
    <cellStyle name="Assumptions Center Currency 2 14 5 2" xfId="28142" xr:uid="{00000000-0005-0000-0000-0000CD2C0000}"/>
    <cellStyle name="Assumptions Center Currency 2 14 5 2 2" xfId="55825" xr:uid="{00000000-0005-0000-0000-0000CE2C0000}"/>
    <cellStyle name="Assumptions Center Currency 2 14 5 3" xfId="41908" xr:uid="{00000000-0005-0000-0000-0000CF2C0000}"/>
    <cellStyle name="Assumptions Center Currency 2 14 6" xfId="17189" xr:uid="{00000000-0005-0000-0000-0000D02C0000}"/>
    <cellStyle name="Assumptions Center Currency 2 14 6 2" xfId="44872" xr:uid="{00000000-0005-0000-0000-0000D12C0000}"/>
    <cellStyle name="Assumptions Center Currency 2 14 7" xfId="30991" xr:uid="{00000000-0005-0000-0000-0000D22C0000}"/>
    <cellStyle name="Assumptions Center Currency 2 15" xfId="2993" xr:uid="{00000000-0005-0000-0000-0000D32C0000}"/>
    <cellStyle name="Assumptions Center Currency 2 15 2" xfId="6437" xr:uid="{00000000-0005-0000-0000-0000D42C0000}"/>
    <cellStyle name="Assumptions Center Currency 2 15 2 2" xfId="20383" xr:uid="{00000000-0005-0000-0000-0000D52C0000}"/>
    <cellStyle name="Assumptions Center Currency 2 15 2 2 2" xfId="48066" xr:uid="{00000000-0005-0000-0000-0000D62C0000}"/>
    <cellStyle name="Assumptions Center Currency 2 15 2 3" xfId="34149" xr:uid="{00000000-0005-0000-0000-0000D72C0000}"/>
    <cellStyle name="Assumptions Center Currency 2 15 3" xfId="9188" xr:uid="{00000000-0005-0000-0000-0000D82C0000}"/>
    <cellStyle name="Assumptions Center Currency 2 15 3 2" xfId="23109" xr:uid="{00000000-0005-0000-0000-0000D92C0000}"/>
    <cellStyle name="Assumptions Center Currency 2 15 3 2 2" xfId="50792" xr:uid="{00000000-0005-0000-0000-0000DA2C0000}"/>
    <cellStyle name="Assumptions Center Currency 2 15 3 3" xfId="36875" xr:uid="{00000000-0005-0000-0000-0000DB2C0000}"/>
    <cellStyle name="Assumptions Center Currency 2 15 4" xfId="11323" xr:uid="{00000000-0005-0000-0000-0000DC2C0000}"/>
    <cellStyle name="Assumptions Center Currency 2 15 4 2" xfId="25244" xr:uid="{00000000-0005-0000-0000-0000DD2C0000}"/>
    <cellStyle name="Assumptions Center Currency 2 15 4 2 2" xfId="52927" xr:uid="{00000000-0005-0000-0000-0000DE2C0000}"/>
    <cellStyle name="Assumptions Center Currency 2 15 4 3" xfId="39010" xr:uid="{00000000-0005-0000-0000-0000DF2C0000}"/>
    <cellStyle name="Assumptions Center Currency 2 15 5" xfId="14074" xr:uid="{00000000-0005-0000-0000-0000E02C0000}"/>
    <cellStyle name="Assumptions Center Currency 2 15 5 2" xfId="27995" xr:uid="{00000000-0005-0000-0000-0000E12C0000}"/>
    <cellStyle name="Assumptions Center Currency 2 15 5 2 2" xfId="55678" xr:uid="{00000000-0005-0000-0000-0000E22C0000}"/>
    <cellStyle name="Assumptions Center Currency 2 15 5 3" xfId="41761" xr:uid="{00000000-0005-0000-0000-0000E32C0000}"/>
    <cellStyle name="Assumptions Center Currency 2 15 6" xfId="17041" xr:uid="{00000000-0005-0000-0000-0000E42C0000}"/>
    <cellStyle name="Assumptions Center Currency 2 15 6 2" xfId="44724" xr:uid="{00000000-0005-0000-0000-0000E52C0000}"/>
    <cellStyle name="Assumptions Center Currency 2 15 7" xfId="30853" xr:uid="{00000000-0005-0000-0000-0000E62C0000}"/>
    <cellStyle name="Assumptions Center Currency 2 16" xfId="3507" xr:uid="{00000000-0005-0000-0000-0000E72C0000}"/>
    <cellStyle name="Assumptions Center Currency 2 16 2" xfId="6945" xr:uid="{00000000-0005-0000-0000-0000E82C0000}"/>
    <cellStyle name="Assumptions Center Currency 2 16 2 2" xfId="20885" xr:uid="{00000000-0005-0000-0000-0000E92C0000}"/>
    <cellStyle name="Assumptions Center Currency 2 16 2 2 2" xfId="48568" xr:uid="{00000000-0005-0000-0000-0000EA2C0000}"/>
    <cellStyle name="Assumptions Center Currency 2 16 2 3" xfId="34651" xr:uid="{00000000-0005-0000-0000-0000EB2C0000}"/>
    <cellStyle name="Assumptions Center Currency 2 16 3" xfId="9683" xr:uid="{00000000-0005-0000-0000-0000EC2C0000}"/>
    <cellStyle name="Assumptions Center Currency 2 16 3 2" xfId="23604" xr:uid="{00000000-0005-0000-0000-0000ED2C0000}"/>
    <cellStyle name="Assumptions Center Currency 2 16 3 2 2" xfId="51287" xr:uid="{00000000-0005-0000-0000-0000EE2C0000}"/>
    <cellStyle name="Assumptions Center Currency 2 16 3 3" xfId="37370" xr:uid="{00000000-0005-0000-0000-0000EF2C0000}"/>
    <cellStyle name="Assumptions Center Currency 2 16 4" xfId="11823" xr:uid="{00000000-0005-0000-0000-0000F02C0000}"/>
    <cellStyle name="Assumptions Center Currency 2 16 4 2" xfId="25744" xr:uid="{00000000-0005-0000-0000-0000F12C0000}"/>
    <cellStyle name="Assumptions Center Currency 2 16 4 2 2" xfId="53427" xr:uid="{00000000-0005-0000-0000-0000F22C0000}"/>
    <cellStyle name="Assumptions Center Currency 2 16 4 3" xfId="39510" xr:uid="{00000000-0005-0000-0000-0000F32C0000}"/>
    <cellStyle name="Assumptions Center Currency 2 16 5" xfId="14573" xr:uid="{00000000-0005-0000-0000-0000F42C0000}"/>
    <cellStyle name="Assumptions Center Currency 2 16 5 2" xfId="28494" xr:uid="{00000000-0005-0000-0000-0000F52C0000}"/>
    <cellStyle name="Assumptions Center Currency 2 16 5 2 2" xfId="56177" xr:uid="{00000000-0005-0000-0000-0000F62C0000}"/>
    <cellStyle name="Assumptions Center Currency 2 16 5 3" xfId="42260" xr:uid="{00000000-0005-0000-0000-0000F72C0000}"/>
    <cellStyle name="Assumptions Center Currency 2 16 6" xfId="17541" xr:uid="{00000000-0005-0000-0000-0000F82C0000}"/>
    <cellStyle name="Assumptions Center Currency 2 16 6 2" xfId="45224" xr:uid="{00000000-0005-0000-0000-0000F92C0000}"/>
    <cellStyle name="Assumptions Center Currency 2 16 7" xfId="31312" xr:uid="{00000000-0005-0000-0000-0000FA2C0000}"/>
    <cellStyle name="Assumptions Center Currency 2 17" xfId="2361" xr:uid="{00000000-0005-0000-0000-0000FB2C0000}"/>
    <cellStyle name="Assumptions Center Currency 2 17 2" xfId="5820" xr:uid="{00000000-0005-0000-0000-0000FC2C0000}"/>
    <cellStyle name="Assumptions Center Currency 2 17 2 2" xfId="19770" xr:uid="{00000000-0005-0000-0000-0000FD2C0000}"/>
    <cellStyle name="Assumptions Center Currency 2 17 2 2 2" xfId="47453" xr:uid="{00000000-0005-0000-0000-0000FE2C0000}"/>
    <cellStyle name="Assumptions Center Currency 2 17 2 3" xfId="33536" xr:uid="{00000000-0005-0000-0000-0000FF2C0000}"/>
    <cellStyle name="Assumptions Center Currency 2 17 3" xfId="8590" xr:uid="{00000000-0005-0000-0000-0000002D0000}"/>
    <cellStyle name="Assumptions Center Currency 2 17 3 2" xfId="22511" xr:uid="{00000000-0005-0000-0000-0000012D0000}"/>
    <cellStyle name="Assumptions Center Currency 2 17 3 2 2" xfId="50194" xr:uid="{00000000-0005-0000-0000-0000022D0000}"/>
    <cellStyle name="Assumptions Center Currency 2 17 3 3" xfId="36277" xr:uid="{00000000-0005-0000-0000-0000032D0000}"/>
    <cellStyle name="Assumptions Center Currency 2 17 4" xfId="5469" xr:uid="{00000000-0005-0000-0000-0000042D0000}"/>
    <cellStyle name="Assumptions Center Currency 2 17 4 2" xfId="19422" xr:uid="{00000000-0005-0000-0000-0000052D0000}"/>
    <cellStyle name="Assumptions Center Currency 2 17 4 2 2" xfId="47105" xr:uid="{00000000-0005-0000-0000-0000062D0000}"/>
    <cellStyle name="Assumptions Center Currency 2 17 4 3" xfId="33188" xr:uid="{00000000-0005-0000-0000-0000072D0000}"/>
    <cellStyle name="Assumptions Center Currency 2 17 5" xfId="13468" xr:uid="{00000000-0005-0000-0000-0000082D0000}"/>
    <cellStyle name="Assumptions Center Currency 2 17 5 2" xfId="27389" xr:uid="{00000000-0005-0000-0000-0000092D0000}"/>
    <cellStyle name="Assumptions Center Currency 2 17 5 2 2" xfId="55072" xr:uid="{00000000-0005-0000-0000-00000A2D0000}"/>
    <cellStyle name="Assumptions Center Currency 2 17 5 3" xfId="41155" xr:uid="{00000000-0005-0000-0000-00000B2D0000}"/>
    <cellStyle name="Assumptions Center Currency 2 17 6" xfId="16430" xr:uid="{00000000-0005-0000-0000-00000C2D0000}"/>
    <cellStyle name="Assumptions Center Currency 2 17 6 2" xfId="44113" xr:uid="{00000000-0005-0000-0000-00000D2D0000}"/>
    <cellStyle name="Assumptions Center Currency 2 17 7" xfId="30323" xr:uid="{00000000-0005-0000-0000-00000E2D0000}"/>
    <cellStyle name="Assumptions Center Currency 2 18" xfId="3353" xr:uid="{00000000-0005-0000-0000-00000F2D0000}"/>
    <cellStyle name="Assumptions Center Currency 2 18 2" xfId="6793" xr:uid="{00000000-0005-0000-0000-0000102D0000}"/>
    <cellStyle name="Assumptions Center Currency 2 18 2 2" xfId="20734" xr:uid="{00000000-0005-0000-0000-0000112D0000}"/>
    <cellStyle name="Assumptions Center Currency 2 18 2 2 2" xfId="48417" xr:uid="{00000000-0005-0000-0000-0000122D0000}"/>
    <cellStyle name="Assumptions Center Currency 2 18 2 3" xfId="34500" xr:uid="{00000000-0005-0000-0000-0000132D0000}"/>
    <cellStyle name="Assumptions Center Currency 2 18 3" xfId="9531" xr:uid="{00000000-0005-0000-0000-0000142D0000}"/>
    <cellStyle name="Assumptions Center Currency 2 18 3 2" xfId="23452" xr:uid="{00000000-0005-0000-0000-0000152D0000}"/>
    <cellStyle name="Assumptions Center Currency 2 18 3 2 2" xfId="51135" xr:uid="{00000000-0005-0000-0000-0000162D0000}"/>
    <cellStyle name="Assumptions Center Currency 2 18 3 3" xfId="37218" xr:uid="{00000000-0005-0000-0000-0000172D0000}"/>
    <cellStyle name="Assumptions Center Currency 2 18 4" xfId="11672" xr:uid="{00000000-0005-0000-0000-0000182D0000}"/>
    <cellStyle name="Assumptions Center Currency 2 18 4 2" xfId="25593" xr:uid="{00000000-0005-0000-0000-0000192D0000}"/>
    <cellStyle name="Assumptions Center Currency 2 18 4 2 2" xfId="53276" xr:uid="{00000000-0005-0000-0000-00001A2D0000}"/>
    <cellStyle name="Assumptions Center Currency 2 18 4 3" xfId="39359" xr:uid="{00000000-0005-0000-0000-00001B2D0000}"/>
    <cellStyle name="Assumptions Center Currency 2 18 5" xfId="14422" xr:uid="{00000000-0005-0000-0000-00001C2D0000}"/>
    <cellStyle name="Assumptions Center Currency 2 18 5 2" xfId="28343" xr:uid="{00000000-0005-0000-0000-00001D2D0000}"/>
    <cellStyle name="Assumptions Center Currency 2 18 5 2 2" xfId="56026" xr:uid="{00000000-0005-0000-0000-00001E2D0000}"/>
    <cellStyle name="Assumptions Center Currency 2 18 5 3" xfId="42109" xr:uid="{00000000-0005-0000-0000-00001F2D0000}"/>
    <cellStyle name="Assumptions Center Currency 2 18 6" xfId="17390" xr:uid="{00000000-0005-0000-0000-0000202D0000}"/>
    <cellStyle name="Assumptions Center Currency 2 18 6 2" xfId="45073" xr:uid="{00000000-0005-0000-0000-0000212D0000}"/>
    <cellStyle name="Assumptions Center Currency 2 18 7" xfId="31172" xr:uid="{00000000-0005-0000-0000-0000222D0000}"/>
    <cellStyle name="Assumptions Center Currency 2 19" xfId="2402" xr:uid="{00000000-0005-0000-0000-0000232D0000}"/>
    <cellStyle name="Assumptions Center Currency 2 19 2" xfId="5859" xr:uid="{00000000-0005-0000-0000-0000242D0000}"/>
    <cellStyle name="Assumptions Center Currency 2 19 2 2" xfId="19809" xr:uid="{00000000-0005-0000-0000-0000252D0000}"/>
    <cellStyle name="Assumptions Center Currency 2 19 2 2 2" xfId="47492" xr:uid="{00000000-0005-0000-0000-0000262D0000}"/>
    <cellStyle name="Assumptions Center Currency 2 19 2 3" xfId="33575" xr:uid="{00000000-0005-0000-0000-0000272D0000}"/>
    <cellStyle name="Assumptions Center Currency 2 19 3" xfId="8627" xr:uid="{00000000-0005-0000-0000-0000282D0000}"/>
    <cellStyle name="Assumptions Center Currency 2 19 3 2" xfId="22548" xr:uid="{00000000-0005-0000-0000-0000292D0000}"/>
    <cellStyle name="Assumptions Center Currency 2 19 3 2 2" xfId="50231" xr:uid="{00000000-0005-0000-0000-00002A2D0000}"/>
    <cellStyle name="Assumptions Center Currency 2 19 3 3" xfId="36314" xr:uid="{00000000-0005-0000-0000-00002B2D0000}"/>
    <cellStyle name="Assumptions Center Currency 2 19 4" xfId="5660" xr:uid="{00000000-0005-0000-0000-00002C2D0000}"/>
    <cellStyle name="Assumptions Center Currency 2 19 4 2" xfId="19612" xr:uid="{00000000-0005-0000-0000-00002D2D0000}"/>
    <cellStyle name="Assumptions Center Currency 2 19 4 2 2" xfId="47295" xr:uid="{00000000-0005-0000-0000-00002E2D0000}"/>
    <cellStyle name="Assumptions Center Currency 2 19 4 3" xfId="33378" xr:uid="{00000000-0005-0000-0000-00002F2D0000}"/>
    <cellStyle name="Assumptions Center Currency 2 19 5" xfId="13507" xr:uid="{00000000-0005-0000-0000-0000302D0000}"/>
    <cellStyle name="Assumptions Center Currency 2 19 5 2" xfId="27428" xr:uid="{00000000-0005-0000-0000-0000312D0000}"/>
    <cellStyle name="Assumptions Center Currency 2 19 5 2 2" xfId="55111" xr:uid="{00000000-0005-0000-0000-0000322D0000}"/>
    <cellStyle name="Assumptions Center Currency 2 19 5 3" xfId="41194" xr:uid="{00000000-0005-0000-0000-0000332D0000}"/>
    <cellStyle name="Assumptions Center Currency 2 19 6" xfId="16469" xr:uid="{00000000-0005-0000-0000-0000342D0000}"/>
    <cellStyle name="Assumptions Center Currency 2 19 6 2" xfId="44152" xr:uid="{00000000-0005-0000-0000-0000352D0000}"/>
    <cellStyle name="Assumptions Center Currency 2 19 7" xfId="30355" xr:uid="{00000000-0005-0000-0000-0000362D0000}"/>
    <cellStyle name="Assumptions Center Currency 2 2" xfId="3088" xr:uid="{00000000-0005-0000-0000-0000372D0000}"/>
    <cellStyle name="Assumptions Center Currency 2 2 2" xfId="6530" xr:uid="{00000000-0005-0000-0000-0000382D0000}"/>
    <cellStyle name="Assumptions Center Currency 2 2 2 2" xfId="20474" xr:uid="{00000000-0005-0000-0000-0000392D0000}"/>
    <cellStyle name="Assumptions Center Currency 2 2 2 2 2" xfId="48157" xr:uid="{00000000-0005-0000-0000-00003A2D0000}"/>
    <cellStyle name="Assumptions Center Currency 2 2 2 3" xfId="34240" xr:uid="{00000000-0005-0000-0000-00003B2D0000}"/>
    <cellStyle name="Assumptions Center Currency 2 2 3" xfId="9275" xr:uid="{00000000-0005-0000-0000-00003C2D0000}"/>
    <cellStyle name="Assumptions Center Currency 2 2 3 2" xfId="23196" xr:uid="{00000000-0005-0000-0000-00003D2D0000}"/>
    <cellStyle name="Assumptions Center Currency 2 2 3 2 2" xfId="50879" xr:uid="{00000000-0005-0000-0000-00003E2D0000}"/>
    <cellStyle name="Assumptions Center Currency 2 2 3 3" xfId="36962" xr:uid="{00000000-0005-0000-0000-00003F2D0000}"/>
    <cellStyle name="Assumptions Center Currency 2 2 4" xfId="11412" xr:uid="{00000000-0005-0000-0000-0000402D0000}"/>
    <cellStyle name="Assumptions Center Currency 2 2 4 2" xfId="25333" xr:uid="{00000000-0005-0000-0000-0000412D0000}"/>
    <cellStyle name="Assumptions Center Currency 2 2 4 2 2" xfId="53016" xr:uid="{00000000-0005-0000-0000-0000422D0000}"/>
    <cellStyle name="Assumptions Center Currency 2 2 4 3" xfId="39099" xr:uid="{00000000-0005-0000-0000-0000432D0000}"/>
    <cellStyle name="Assumptions Center Currency 2 2 5" xfId="14162" xr:uid="{00000000-0005-0000-0000-0000442D0000}"/>
    <cellStyle name="Assumptions Center Currency 2 2 5 2" xfId="28083" xr:uid="{00000000-0005-0000-0000-0000452D0000}"/>
    <cellStyle name="Assumptions Center Currency 2 2 5 2 2" xfId="55766" xr:uid="{00000000-0005-0000-0000-0000462D0000}"/>
    <cellStyle name="Assumptions Center Currency 2 2 5 3" xfId="41849" xr:uid="{00000000-0005-0000-0000-0000472D0000}"/>
    <cellStyle name="Assumptions Center Currency 2 2 6" xfId="17130" xr:uid="{00000000-0005-0000-0000-0000482D0000}"/>
    <cellStyle name="Assumptions Center Currency 2 2 6 2" xfId="44813" xr:uid="{00000000-0005-0000-0000-0000492D0000}"/>
    <cellStyle name="Assumptions Center Currency 2 2 7" xfId="30934" xr:uid="{00000000-0005-0000-0000-00004A2D0000}"/>
    <cellStyle name="Assumptions Center Currency 2 20" xfId="4136" xr:uid="{00000000-0005-0000-0000-00004B2D0000}"/>
    <cellStyle name="Assumptions Center Currency 2 20 2" xfId="7562" xr:uid="{00000000-0005-0000-0000-00004C2D0000}"/>
    <cellStyle name="Assumptions Center Currency 2 20 2 2" xfId="21490" xr:uid="{00000000-0005-0000-0000-00004D2D0000}"/>
    <cellStyle name="Assumptions Center Currency 2 20 2 2 2" xfId="49173" xr:uid="{00000000-0005-0000-0000-00004E2D0000}"/>
    <cellStyle name="Assumptions Center Currency 2 20 2 3" xfId="35256" xr:uid="{00000000-0005-0000-0000-00004F2D0000}"/>
    <cellStyle name="Assumptions Center Currency 2 20 3" xfId="10260" xr:uid="{00000000-0005-0000-0000-0000502D0000}"/>
    <cellStyle name="Assumptions Center Currency 2 20 3 2" xfId="24181" xr:uid="{00000000-0005-0000-0000-0000512D0000}"/>
    <cellStyle name="Assumptions Center Currency 2 20 3 2 2" xfId="51864" xr:uid="{00000000-0005-0000-0000-0000522D0000}"/>
    <cellStyle name="Assumptions Center Currency 2 20 3 3" xfId="37947" xr:uid="{00000000-0005-0000-0000-0000532D0000}"/>
    <cellStyle name="Assumptions Center Currency 2 20 4" xfId="12412" xr:uid="{00000000-0005-0000-0000-0000542D0000}"/>
    <cellStyle name="Assumptions Center Currency 2 20 4 2" xfId="26333" xr:uid="{00000000-0005-0000-0000-0000552D0000}"/>
    <cellStyle name="Assumptions Center Currency 2 20 4 2 2" xfId="54016" xr:uid="{00000000-0005-0000-0000-0000562D0000}"/>
    <cellStyle name="Assumptions Center Currency 2 20 4 3" xfId="40099" xr:uid="{00000000-0005-0000-0000-0000572D0000}"/>
    <cellStyle name="Assumptions Center Currency 2 20 5" xfId="15162" xr:uid="{00000000-0005-0000-0000-0000582D0000}"/>
    <cellStyle name="Assumptions Center Currency 2 20 5 2" xfId="29083" xr:uid="{00000000-0005-0000-0000-0000592D0000}"/>
    <cellStyle name="Assumptions Center Currency 2 20 5 2 2" xfId="56766" xr:uid="{00000000-0005-0000-0000-00005A2D0000}"/>
    <cellStyle name="Assumptions Center Currency 2 20 5 3" xfId="42849" xr:uid="{00000000-0005-0000-0000-00005B2D0000}"/>
    <cellStyle name="Assumptions Center Currency 2 20 6" xfId="18130" xr:uid="{00000000-0005-0000-0000-00005C2D0000}"/>
    <cellStyle name="Assumptions Center Currency 2 20 6 2" xfId="45813" xr:uid="{00000000-0005-0000-0000-00005D2D0000}"/>
    <cellStyle name="Assumptions Center Currency 2 20 7" xfId="31896" xr:uid="{00000000-0005-0000-0000-00005E2D0000}"/>
    <cellStyle name="Assumptions Center Currency 2 21" xfId="3952" xr:uid="{00000000-0005-0000-0000-00005F2D0000}"/>
    <cellStyle name="Assumptions Center Currency 2 21 2" xfId="7378" xr:uid="{00000000-0005-0000-0000-0000602D0000}"/>
    <cellStyle name="Assumptions Center Currency 2 21 2 2" xfId="21309" xr:uid="{00000000-0005-0000-0000-0000612D0000}"/>
    <cellStyle name="Assumptions Center Currency 2 21 2 2 2" xfId="48992" xr:uid="{00000000-0005-0000-0000-0000622D0000}"/>
    <cellStyle name="Assumptions Center Currency 2 21 2 3" xfId="35075" xr:uid="{00000000-0005-0000-0000-0000632D0000}"/>
    <cellStyle name="Assumptions Center Currency 2 21 3" xfId="10082" xr:uid="{00000000-0005-0000-0000-0000642D0000}"/>
    <cellStyle name="Assumptions Center Currency 2 21 3 2" xfId="24003" xr:uid="{00000000-0005-0000-0000-0000652D0000}"/>
    <cellStyle name="Assumptions Center Currency 2 21 3 2 2" xfId="51686" xr:uid="{00000000-0005-0000-0000-0000662D0000}"/>
    <cellStyle name="Assumptions Center Currency 2 21 3 3" xfId="37769" xr:uid="{00000000-0005-0000-0000-0000672D0000}"/>
    <cellStyle name="Assumptions Center Currency 2 21 4" xfId="12234" xr:uid="{00000000-0005-0000-0000-0000682D0000}"/>
    <cellStyle name="Assumptions Center Currency 2 21 4 2" xfId="26155" xr:uid="{00000000-0005-0000-0000-0000692D0000}"/>
    <cellStyle name="Assumptions Center Currency 2 21 4 2 2" xfId="53838" xr:uid="{00000000-0005-0000-0000-00006A2D0000}"/>
    <cellStyle name="Assumptions Center Currency 2 21 4 3" xfId="39921" xr:uid="{00000000-0005-0000-0000-00006B2D0000}"/>
    <cellStyle name="Assumptions Center Currency 2 21 5" xfId="14984" xr:uid="{00000000-0005-0000-0000-00006C2D0000}"/>
    <cellStyle name="Assumptions Center Currency 2 21 5 2" xfId="28905" xr:uid="{00000000-0005-0000-0000-00006D2D0000}"/>
    <cellStyle name="Assumptions Center Currency 2 21 5 2 2" xfId="56588" xr:uid="{00000000-0005-0000-0000-00006E2D0000}"/>
    <cellStyle name="Assumptions Center Currency 2 21 5 3" xfId="42671" xr:uid="{00000000-0005-0000-0000-00006F2D0000}"/>
    <cellStyle name="Assumptions Center Currency 2 21 6" xfId="17952" xr:uid="{00000000-0005-0000-0000-0000702D0000}"/>
    <cellStyle name="Assumptions Center Currency 2 21 6 2" xfId="45635" xr:uid="{00000000-0005-0000-0000-0000712D0000}"/>
    <cellStyle name="Assumptions Center Currency 2 21 7" xfId="31718" xr:uid="{00000000-0005-0000-0000-0000722D0000}"/>
    <cellStyle name="Assumptions Center Currency 2 22" xfId="4091" xr:uid="{00000000-0005-0000-0000-0000732D0000}"/>
    <cellStyle name="Assumptions Center Currency 2 22 2" xfId="7517" xr:uid="{00000000-0005-0000-0000-0000742D0000}"/>
    <cellStyle name="Assumptions Center Currency 2 22 2 2" xfId="21446" xr:uid="{00000000-0005-0000-0000-0000752D0000}"/>
    <cellStyle name="Assumptions Center Currency 2 22 2 2 2" xfId="49129" xr:uid="{00000000-0005-0000-0000-0000762D0000}"/>
    <cellStyle name="Assumptions Center Currency 2 22 2 3" xfId="35212" xr:uid="{00000000-0005-0000-0000-0000772D0000}"/>
    <cellStyle name="Assumptions Center Currency 2 22 3" xfId="10218" xr:uid="{00000000-0005-0000-0000-0000782D0000}"/>
    <cellStyle name="Assumptions Center Currency 2 22 3 2" xfId="24139" xr:uid="{00000000-0005-0000-0000-0000792D0000}"/>
    <cellStyle name="Assumptions Center Currency 2 22 3 2 2" xfId="51822" xr:uid="{00000000-0005-0000-0000-00007A2D0000}"/>
    <cellStyle name="Assumptions Center Currency 2 22 3 3" xfId="37905" xr:uid="{00000000-0005-0000-0000-00007B2D0000}"/>
    <cellStyle name="Assumptions Center Currency 2 22 4" xfId="12370" xr:uid="{00000000-0005-0000-0000-00007C2D0000}"/>
    <cellStyle name="Assumptions Center Currency 2 22 4 2" xfId="26291" xr:uid="{00000000-0005-0000-0000-00007D2D0000}"/>
    <cellStyle name="Assumptions Center Currency 2 22 4 2 2" xfId="53974" xr:uid="{00000000-0005-0000-0000-00007E2D0000}"/>
    <cellStyle name="Assumptions Center Currency 2 22 4 3" xfId="40057" xr:uid="{00000000-0005-0000-0000-00007F2D0000}"/>
    <cellStyle name="Assumptions Center Currency 2 22 5" xfId="15120" xr:uid="{00000000-0005-0000-0000-0000802D0000}"/>
    <cellStyle name="Assumptions Center Currency 2 22 5 2" xfId="29041" xr:uid="{00000000-0005-0000-0000-0000812D0000}"/>
    <cellStyle name="Assumptions Center Currency 2 22 5 2 2" xfId="56724" xr:uid="{00000000-0005-0000-0000-0000822D0000}"/>
    <cellStyle name="Assumptions Center Currency 2 22 5 3" xfId="42807" xr:uid="{00000000-0005-0000-0000-0000832D0000}"/>
    <cellStyle name="Assumptions Center Currency 2 22 6" xfId="18088" xr:uid="{00000000-0005-0000-0000-0000842D0000}"/>
    <cellStyle name="Assumptions Center Currency 2 22 6 2" xfId="45771" xr:uid="{00000000-0005-0000-0000-0000852D0000}"/>
    <cellStyle name="Assumptions Center Currency 2 22 7" xfId="31854" xr:uid="{00000000-0005-0000-0000-0000862D0000}"/>
    <cellStyle name="Assumptions Center Currency 2 23" xfId="3976" xr:uid="{00000000-0005-0000-0000-0000872D0000}"/>
    <cellStyle name="Assumptions Center Currency 2 23 2" xfId="7402" xr:uid="{00000000-0005-0000-0000-0000882D0000}"/>
    <cellStyle name="Assumptions Center Currency 2 23 2 2" xfId="21333" xr:uid="{00000000-0005-0000-0000-0000892D0000}"/>
    <cellStyle name="Assumptions Center Currency 2 23 2 2 2" xfId="49016" xr:uid="{00000000-0005-0000-0000-00008A2D0000}"/>
    <cellStyle name="Assumptions Center Currency 2 23 2 3" xfId="35099" xr:uid="{00000000-0005-0000-0000-00008B2D0000}"/>
    <cellStyle name="Assumptions Center Currency 2 23 3" xfId="10105" xr:uid="{00000000-0005-0000-0000-00008C2D0000}"/>
    <cellStyle name="Assumptions Center Currency 2 23 3 2" xfId="24026" xr:uid="{00000000-0005-0000-0000-00008D2D0000}"/>
    <cellStyle name="Assumptions Center Currency 2 23 3 2 2" xfId="51709" xr:uid="{00000000-0005-0000-0000-00008E2D0000}"/>
    <cellStyle name="Assumptions Center Currency 2 23 3 3" xfId="37792" xr:uid="{00000000-0005-0000-0000-00008F2D0000}"/>
    <cellStyle name="Assumptions Center Currency 2 23 4" xfId="12257" xr:uid="{00000000-0005-0000-0000-0000902D0000}"/>
    <cellStyle name="Assumptions Center Currency 2 23 4 2" xfId="26178" xr:uid="{00000000-0005-0000-0000-0000912D0000}"/>
    <cellStyle name="Assumptions Center Currency 2 23 4 2 2" xfId="53861" xr:uid="{00000000-0005-0000-0000-0000922D0000}"/>
    <cellStyle name="Assumptions Center Currency 2 23 4 3" xfId="39944" xr:uid="{00000000-0005-0000-0000-0000932D0000}"/>
    <cellStyle name="Assumptions Center Currency 2 23 5" xfId="15007" xr:uid="{00000000-0005-0000-0000-0000942D0000}"/>
    <cellStyle name="Assumptions Center Currency 2 23 5 2" xfId="28928" xr:uid="{00000000-0005-0000-0000-0000952D0000}"/>
    <cellStyle name="Assumptions Center Currency 2 23 5 2 2" xfId="56611" xr:uid="{00000000-0005-0000-0000-0000962D0000}"/>
    <cellStyle name="Assumptions Center Currency 2 23 5 3" xfId="42694" xr:uid="{00000000-0005-0000-0000-0000972D0000}"/>
    <cellStyle name="Assumptions Center Currency 2 23 6" xfId="17975" xr:uid="{00000000-0005-0000-0000-0000982D0000}"/>
    <cellStyle name="Assumptions Center Currency 2 23 6 2" xfId="45658" xr:uid="{00000000-0005-0000-0000-0000992D0000}"/>
    <cellStyle name="Assumptions Center Currency 2 23 7" xfId="31741" xr:uid="{00000000-0005-0000-0000-00009A2D0000}"/>
    <cellStyle name="Assumptions Center Currency 2 24" xfId="4057" xr:uid="{00000000-0005-0000-0000-00009B2D0000}"/>
    <cellStyle name="Assumptions Center Currency 2 24 2" xfId="7483" xr:uid="{00000000-0005-0000-0000-00009C2D0000}"/>
    <cellStyle name="Assumptions Center Currency 2 24 2 2" xfId="21414" xr:uid="{00000000-0005-0000-0000-00009D2D0000}"/>
    <cellStyle name="Assumptions Center Currency 2 24 2 2 2" xfId="49097" xr:uid="{00000000-0005-0000-0000-00009E2D0000}"/>
    <cellStyle name="Assumptions Center Currency 2 24 2 3" xfId="35180" xr:uid="{00000000-0005-0000-0000-00009F2D0000}"/>
    <cellStyle name="Assumptions Center Currency 2 24 3" xfId="10186" xr:uid="{00000000-0005-0000-0000-0000A02D0000}"/>
    <cellStyle name="Assumptions Center Currency 2 24 3 2" xfId="24107" xr:uid="{00000000-0005-0000-0000-0000A12D0000}"/>
    <cellStyle name="Assumptions Center Currency 2 24 3 2 2" xfId="51790" xr:uid="{00000000-0005-0000-0000-0000A22D0000}"/>
    <cellStyle name="Assumptions Center Currency 2 24 3 3" xfId="37873" xr:uid="{00000000-0005-0000-0000-0000A32D0000}"/>
    <cellStyle name="Assumptions Center Currency 2 24 4" xfId="12338" xr:uid="{00000000-0005-0000-0000-0000A42D0000}"/>
    <cellStyle name="Assumptions Center Currency 2 24 4 2" xfId="26259" xr:uid="{00000000-0005-0000-0000-0000A52D0000}"/>
    <cellStyle name="Assumptions Center Currency 2 24 4 2 2" xfId="53942" xr:uid="{00000000-0005-0000-0000-0000A62D0000}"/>
    <cellStyle name="Assumptions Center Currency 2 24 4 3" xfId="40025" xr:uid="{00000000-0005-0000-0000-0000A72D0000}"/>
    <cellStyle name="Assumptions Center Currency 2 24 5" xfId="15088" xr:uid="{00000000-0005-0000-0000-0000A82D0000}"/>
    <cellStyle name="Assumptions Center Currency 2 24 5 2" xfId="29009" xr:uid="{00000000-0005-0000-0000-0000A92D0000}"/>
    <cellStyle name="Assumptions Center Currency 2 24 5 2 2" xfId="56692" xr:uid="{00000000-0005-0000-0000-0000AA2D0000}"/>
    <cellStyle name="Assumptions Center Currency 2 24 5 3" xfId="42775" xr:uid="{00000000-0005-0000-0000-0000AB2D0000}"/>
    <cellStyle name="Assumptions Center Currency 2 24 6" xfId="18056" xr:uid="{00000000-0005-0000-0000-0000AC2D0000}"/>
    <cellStyle name="Assumptions Center Currency 2 24 6 2" xfId="45739" xr:uid="{00000000-0005-0000-0000-0000AD2D0000}"/>
    <cellStyle name="Assumptions Center Currency 2 24 7" xfId="31822" xr:uid="{00000000-0005-0000-0000-0000AE2D0000}"/>
    <cellStyle name="Assumptions Center Currency 2 25" xfId="4325" xr:uid="{00000000-0005-0000-0000-0000AF2D0000}"/>
    <cellStyle name="Assumptions Center Currency 2 25 2" xfId="7750" xr:uid="{00000000-0005-0000-0000-0000B02D0000}"/>
    <cellStyle name="Assumptions Center Currency 2 25 2 2" xfId="21674" xr:uid="{00000000-0005-0000-0000-0000B12D0000}"/>
    <cellStyle name="Assumptions Center Currency 2 25 2 2 2" xfId="49357" xr:uid="{00000000-0005-0000-0000-0000B22D0000}"/>
    <cellStyle name="Assumptions Center Currency 2 25 2 3" xfId="35440" xr:uid="{00000000-0005-0000-0000-0000B32D0000}"/>
    <cellStyle name="Assumptions Center Currency 2 25 3" xfId="10425" xr:uid="{00000000-0005-0000-0000-0000B42D0000}"/>
    <cellStyle name="Assumptions Center Currency 2 25 3 2" xfId="24346" xr:uid="{00000000-0005-0000-0000-0000B52D0000}"/>
    <cellStyle name="Assumptions Center Currency 2 25 3 2 2" xfId="52029" xr:uid="{00000000-0005-0000-0000-0000B62D0000}"/>
    <cellStyle name="Assumptions Center Currency 2 25 3 3" xfId="38112" xr:uid="{00000000-0005-0000-0000-0000B72D0000}"/>
    <cellStyle name="Assumptions Center Currency 2 25 4" xfId="12593" xr:uid="{00000000-0005-0000-0000-0000B82D0000}"/>
    <cellStyle name="Assumptions Center Currency 2 25 4 2" xfId="26514" xr:uid="{00000000-0005-0000-0000-0000B92D0000}"/>
    <cellStyle name="Assumptions Center Currency 2 25 4 2 2" xfId="54197" xr:uid="{00000000-0005-0000-0000-0000BA2D0000}"/>
    <cellStyle name="Assumptions Center Currency 2 25 4 3" xfId="40280" xr:uid="{00000000-0005-0000-0000-0000BB2D0000}"/>
    <cellStyle name="Assumptions Center Currency 2 25 5" xfId="15343" xr:uid="{00000000-0005-0000-0000-0000BC2D0000}"/>
    <cellStyle name="Assumptions Center Currency 2 25 5 2" xfId="29264" xr:uid="{00000000-0005-0000-0000-0000BD2D0000}"/>
    <cellStyle name="Assumptions Center Currency 2 25 5 2 2" xfId="56947" xr:uid="{00000000-0005-0000-0000-0000BE2D0000}"/>
    <cellStyle name="Assumptions Center Currency 2 25 5 3" xfId="43030" xr:uid="{00000000-0005-0000-0000-0000BF2D0000}"/>
    <cellStyle name="Assumptions Center Currency 2 25 6" xfId="18311" xr:uid="{00000000-0005-0000-0000-0000C02D0000}"/>
    <cellStyle name="Assumptions Center Currency 2 25 6 2" xfId="45994" xr:uid="{00000000-0005-0000-0000-0000C12D0000}"/>
    <cellStyle name="Assumptions Center Currency 2 25 7" xfId="32077" xr:uid="{00000000-0005-0000-0000-0000C22D0000}"/>
    <cellStyle name="Assumptions Center Currency 2 26" xfId="4706" xr:uid="{00000000-0005-0000-0000-0000C32D0000}"/>
    <cellStyle name="Assumptions Center Currency 2 26 2" xfId="8112" xr:uid="{00000000-0005-0000-0000-0000C42D0000}"/>
    <cellStyle name="Assumptions Center Currency 2 26 2 2" xfId="22036" xr:uid="{00000000-0005-0000-0000-0000C52D0000}"/>
    <cellStyle name="Assumptions Center Currency 2 26 2 2 2" xfId="49719" xr:uid="{00000000-0005-0000-0000-0000C62D0000}"/>
    <cellStyle name="Assumptions Center Currency 2 26 2 3" xfId="35802" xr:uid="{00000000-0005-0000-0000-0000C72D0000}"/>
    <cellStyle name="Assumptions Center Currency 2 26 3" xfId="10674" xr:uid="{00000000-0005-0000-0000-0000C82D0000}"/>
    <cellStyle name="Assumptions Center Currency 2 26 3 2" xfId="24595" xr:uid="{00000000-0005-0000-0000-0000C92D0000}"/>
    <cellStyle name="Assumptions Center Currency 2 26 3 2 2" xfId="52278" xr:uid="{00000000-0005-0000-0000-0000CA2D0000}"/>
    <cellStyle name="Assumptions Center Currency 2 26 3 3" xfId="38361" xr:uid="{00000000-0005-0000-0000-0000CB2D0000}"/>
    <cellStyle name="Assumptions Center Currency 2 26 4" xfId="12968" xr:uid="{00000000-0005-0000-0000-0000CC2D0000}"/>
    <cellStyle name="Assumptions Center Currency 2 26 4 2" xfId="26889" xr:uid="{00000000-0005-0000-0000-0000CD2D0000}"/>
    <cellStyle name="Assumptions Center Currency 2 26 4 2 2" xfId="54572" xr:uid="{00000000-0005-0000-0000-0000CE2D0000}"/>
    <cellStyle name="Assumptions Center Currency 2 26 4 3" xfId="40655" xr:uid="{00000000-0005-0000-0000-0000CF2D0000}"/>
    <cellStyle name="Assumptions Center Currency 2 26 5" xfId="15718" xr:uid="{00000000-0005-0000-0000-0000D02D0000}"/>
    <cellStyle name="Assumptions Center Currency 2 26 5 2" xfId="29639" xr:uid="{00000000-0005-0000-0000-0000D12D0000}"/>
    <cellStyle name="Assumptions Center Currency 2 26 5 2 2" xfId="57322" xr:uid="{00000000-0005-0000-0000-0000D22D0000}"/>
    <cellStyle name="Assumptions Center Currency 2 26 5 3" xfId="43405" xr:uid="{00000000-0005-0000-0000-0000D32D0000}"/>
    <cellStyle name="Assumptions Center Currency 2 26 6" xfId="18686" xr:uid="{00000000-0005-0000-0000-0000D42D0000}"/>
    <cellStyle name="Assumptions Center Currency 2 26 6 2" xfId="46369" xr:uid="{00000000-0005-0000-0000-0000D52D0000}"/>
    <cellStyle name="Assumptions Center Currency 2 26 7" xfId="32452" xr:uid="{00000000-0005-0000-0000-0000D62D0000}"/>
    <cellStyle name="Assumptions Center Currency 2 27" xfId="4350" xr:uid="{00000000-0005-0000-0000-0000D72D0000}"/>
    <cellStyle name="Assumptions Center Currency 2 27 2" xfId="7775" xr:uid="{00000000-0005-0000-0000-0000D82D0000}"/>
    <cellStyle name="Assumptions Center Currency 2 27 2 2" xfId="21699" xr:uid="{00000000-0005-0000-0000-0000D92D0000}"/>
    <cellStyle name="Assumptions Center Currency 2 27 2 2 2" xfId="49382" xr:uid="{00000000-0005-0000-0000-0000DA2D0000}"/>
    <cellStyle name="Assumptions Center Currency 2 27 2 3" xfId="35465" xr:uid="{00000000-0005-0000-0000-0000DB2D0000}"/>
    <cellStyle name="Assumptions Center Currency 2 27 3" xfId="10448" xr:uid="{00000000-0005-0000-0000-0000DC2D0000}"/>
    <cellStyle name="Assumptions Center Currency 2 27 3 2" xfId="24369" xr:uid="{00000000-0005-0000-0000-0000DD2D0000}"/>
    <cellStyle name="Assumptions Center Currency 2 27 3 2 2" xfId="52052" xr:uid="{00000000-0005-0000-0000-0000DE2D0000}"/>
    <cellStyle name="Assumptions Center Currency 2 27 3 3" xfId="38135" xr:uid="{00000000-0005-0000-0000-0000DF2D0000}"/>
    <cellStyle name="Assumptions Center Currency 2 27 4" xfId="12617" xr:uid="{00000000-0005-0000-0000-0000E02D0000}"/>
    <cellStyle name="Assumptions Center Currency 2 27 4 2" xfId="26538" xr:uid="{00000000-0005-0000-0000-0000E12D0000}"/>
    <cellStyle name="Assumptions Center Currency 2 27 4 2 2" xfId="54221" xr:uid="{00000000-0005-0000-0000-0000E22D0000}"/>
    <cellStyle name="Assumptions Center Currency 2 27 4 3" xfId="40304" xr:uid="{00000000-0005-0000-0000-0000E32D0000}"/>
    <cellStyle name="Assumptions Center Currency 2 27 5" xfId="15367" xr:uid="{00000000-0005-0000-0000-0000E42D0000}"/>
    <cellStyle name="Assumptions Center Currency 2 27 5 2" xfId="29288" xr:uid="{00000000-0005-0000-0000-0000E52D0000}"/>
    <cellStyle name="Assumptions Center Currency 2 27 5 2 2" xfId="56971" xr:uid="{00000000-0005-0000-0000-0000E62D0000}"/>
    <cellStyle name="Assumptions Center Currency 2 27 5 3" xfId="43054" xr:uid="{00000000-0005-0000-0000-0000E72D0000}"/>
    <cellStyle name="Assumptions Center Currency 2 27 6" xfId="18335" xr:uid="{00000000-0005-0000-0000-0000E82D0000}"/>
    <cellStyle name="Assumptions Center Currency 2 27 6 2" xfId="46018" xr:uid="{00000000-0005-0000-0000-0000E92D0000}"/>
    <cellStyle name="Assumptions Center Currency 2 27 7" xfId="32101" xr:uid="{00000000-0005-0000-0000-0000EA2D0000}"/>
    <cellStyle name="Assumptions Center Currency 2 28" xfId="4635" xr:uid="{00000000-0005-0000-0000-0000EB2D0000}"/>
    <cellStyle name="Assumptions Center Currency 2 28 2" xfId="8044" xr:uid="{00000000-0005-0000-0000-0000EC2D0000}"/>
    <cellStyle name="Assumptions Center Currency 2 28 2 2" xfId="21968" xr:uid="{00000000-0005-0000-0000-0000ED2D0000}"/>
    <cellStyle name="Assumptions Center Currency 2 28 2 2 2" xfId="49651" xr:uid="{00000000-0005-0000-0000-0000EE2D0000}"/>
    <cellStyle name="Assumptions Center Currency 2 28 2 3" xfId="35734" xr:uid="{00000000-0005-0000-0000-0000EF2D0000}"/>
    <cellStyle name="Assumptions Center Currency 2 28 3" xfId="10632" xr:uid="{00000000-0005-0000-0000-0000F02D0000}"/>
    <cellStyle name="Assumptions Center Currency 2 28 3 2" xfId="24553" xr:uid="{00000000-0005-0000-0000-0000F12D0000}"/>
    <cellStyle name="Assumptions Center Currency 2 28 3 2 2" xfId="52236" xr:uid="{00000000-0005-0000-0000-0000F22D0000}"/>
    <cellStyle name="Assumptions Center Currency 2 28 3 3" xfId="38319" xr:uid="{00000000-0005-0000-0000-0000F32D0000}"/>
    <cellStyle name="Assumptions Center Currency 2 28 4" xfId="12899" xr:uid="{00000000-0005-0000-0000-0000F42D0000}"/>
    <cellStyle name="Assumptions Center Currency 2 28 4 2" xfId="26820" xr:uid="{00000000-0005-0000-0000-0000F52D0000}"/>
    <cellStyle name="Assumptions Center Currency 2 28 4 2 2" xfId="54503" xr:uid="{00000000-0005-0000-0000-0000F62D0000}"/>
    <cellStyle name="Assumptions Center Currency 2 28 4 3" xfId="40586" xr:uid="{00000000-0005-0000-0000-0000F72D0000}"/>
    <cellStyle name="Assumptions Center Currency 2 28 5" xfId="15649" xr:uid="{00000000-0005-0000-0000-0000F82D0000}"/>
    <cellStyle name="Assumptions Center Currency 2 28 5 2" xfId="29570" xr:uid="{00000000-0005-0000-0000-0000F92D0000}"/>
    <cellStyle name="Assumptions Center Currency 2 28 5 2 2" xfId="57253" xr:uid="{00000000-0005-0000-0000-0000FA2D0000}"/>
    <cellStyle name="Assumptions Center Currency 2 28 5 3" xfId="43336" xr:uid="{00000000-0005-0000-0000-0000FB2D0000}"/>
    <cellStyle name="Assumptions Center Currency 2 28 6" xfId="18617" xr:uid="{00000000-0005-0000-0000-0000FC2D0000}"/>
    <cellStyle name="Assumptions Center Currency 2 28 6 2" xfId="46300" xr:uid="{00000000-0005-0000-0000-0000FD2D0000}"/>
    <cellStyle name="Assumptions Center Currency 2 28 7" xfId="32383" xr:uid="{00000000-0005-0000-0000-0000FE2D0000}"/>
    <cellStyle name="Assumptions Center Currency 2 29" xfId="4338" xr:uid="{00000000-0005-0000-0000-0000FF2D0000}"/>
    <cellStyle name="Assumptions Center Currency 2 29 2" xfId="7763" xr:uid="{00000000-0005-0000-0000-0000002E0000}"/>
    <cellStyle name="Assumptions Center Currency 2 29 2 2" xfId="21687" xr:uid="{00000000-0005-0000-0000-0000012E0000}"/>
    <cellStyle name="Assumptions Center Currency 2 29 2 2 2" xfId="49370" xr:uid="{00000000-0005-0000-0000-0000022E0000}"/>
    <cellStyle name="Assumptions Center Currency 2 29 2 3" xfId="35453" xr:uid="{00000000-0005-0000-0000-0000032E0000}"/>
    <cellStyle name="Assumptions Center Currency 2 29 3" xfId="10436" xr:uid="{00000000-0005-0000-0000-0000042E0000}"/>
    <cellStyle name="Assumptions Center Currency 2 29 3 2" xfId="24357" xr:uid="{00000000-0005-0000-0000-0000052E0000}"/>
    <cellStyle name="Assumptions Center Currency 2 29 3 2 2" xfId="52040" xr:uid="{00000000-0005-0000-0000-0000062E0000}"/>
    <cellStyle name="Assumptions Center Currency 2 29 3 3" xfId="38123" xr:uid="{00000000-0005-0000-0000-0000072E0000}"/>
    <cellStyle name="Assumptions Center Currency 2 29 4" xfId="12605" xr:uid="{00000000-0005-0000-0000-0000082E0000}"/>
    <cellStyle name="Assumptions Center Currency 2 29 4 2" xfId="26526" xr:uid="{00000000-0005-0000-0000-0000092E0000}"/>
    <cellStyle name="Assumptions Center Currency 2 29 4 2 2" xfId="54209" xr:uid="{00000000-0005-0000-0000-00000A2E0000}"/>
    <cellStyle name="Assumptions Center Currency 2 29 4 3" xfId="40292" xr:uid="{00000000-0005-0000-0000-00000B2E0000}"/>
    <cellStyle name="Assumptions Center Currency 2 29 5" xfId="15355" xr:uid="{00000000-0005-0000-0000-00000C2E0000}"/>
    <cellStyle name="Assumptions Center Currency 2 29 5 2" xfId="29276" xr:uid="{00000000-0005-0000-0000-00000D2E0000}"/>
    <cellStyle name="Assumptions Center Currency 2 29 5 2 2" xfId="56959" xr:uid="{00000000-0005-0000-0000-00000E2E0000}"/>
    <cellStyle name="Assumptions Center Currency 2 29 5 3" xfId="43042" xr:uid="{00000000-0005-0000-0000-00000F2E0000}"/>
    <cellStyle name="Assumptions Center Currency 2 29 6" xfId="18323" xr:uid="{00000000-0005-0000-0000-0000102E0000}"/>
    <cellStyle name="Assumptions Center Currency 2 29 6 2" xfId="46006" xr:uid="{00000000-0005-0000-0000-0000112E0000}"/>
    <cellStyle name="Assumptions Center Currency 2 29 7" xfId="32089" xr:uid="{00000000-0005-0000-0000-0000122E0000}"/>
    <cellStyle name="Assumptions Center Currency 2 3" xfId="2354" xr:uid="{00000000-0005-0000-0000-0000132E0000}"/>
    <cellStyle name="Assumptions Center Currency 2 3 2" xfId="5813" xr:uid="{00000000-0005-0000-0000-0000142E0000}"/>
    <cellStyle name="Assumptions Center Currency 2 3 2 2" xfId="19763" xr:uid="{00000000-0005-0000-0000-0000152E0000}"/>
    <cellStyle name="Assumptions Center Currency 2 3 2 2 2" xfId="47446" xr:uid="{00000000-0005-0000-0000-0000162E0000}"/>
    <cellStyle name="Assumptions Center Currency 2 3 2 3" xfId="33529" xr:uid="{00000000-0005-0000-0000-0000172E0000}"/>
    <cellStyle name="Assumptions Center Currency 2 3 3" xfId="8583" xr:uid="{00000000-0005-0000-0000-0000182E0000}"/>
    <cellStyle name="Assumptions Center Currency 2 3 3 2" xfId="22504" xr:uid="{00000000-0005-0000-0000-0000192E0000}"/>
    <cellStyle name="Assumptions Center Currency 2 3 3 2 2" xfId="50187" xr:uid="{00000000-0005-0000-0000-00001A2E0000}"/>
    <cellStyle name="Assumptions Center Currency 2 3 3 3" xfId="36270" xr:uid="{00000000-0005-0000-0000-00001B2E0000}"/>
    <cellStyle name="Assumptions Center Currency 2 3 4" xfId="5462" xr:uid="{00000000-0005-0000-0000-00001C2E0000}"/>
    <cellStyle name="Assumptions Center Currency 2 3 4 2" xfId="19415" xr:uid="{00000000-0005-0000-0000-00001D2E0000}"/>
    <cellStyle name="Assumptions Center Currency 2 3 4 2 2" xfId="47098" xr:uid="{00000000-0005-0000-0000-00001E2E0000}"/>
    <cellStyle name="Assumptions Center Currency 2 3 4 3" xfId="33181" xr:uid="{00000000-0005-0000-0000-00001F2E0000}"/>
    <cellStyle name="Assumptions Center Currency 2 3 5" xfId="13461" xr:uid="{00000000-0005-0000-0000-0000202E0000}"/>
    <cellStyle name="Assumptions Center Currency 2 3 5 2" xfId="27382" xr:uid="{00000000-0005-0000-0000-0000212E0000}"/>
    <cellStyle name="Assumptions Center Currency 2 3 5 2 2" xfId="55065" xr:uid="{00000000-0005-0000-0000-0000222E0000}"/>
    <cellStyle name="Assumptions Center Currency 2 3 5 3" xfId="41148" xr:uid="{00000000-0005-0000-0000-0000232E0000}"/>
    <cellStyle name="Assumptions Center Currency 2 3 6" xfId="16423" xr:uid="{00000000-0005-0000-0000-0000242E0000}"/>
    <cellStyle name="Assumptions Center Currency 2 3 6 2" xfId="44106" xr:uid="{00000000-0005-0000-0000-0000252E0000}"/>
    <cellStyle name="Assumptions Center Currency 2 3 7" xfId="30316" xr:uid="{00000000-0005-0000-0000-0000262E0000}"/>
    <cellStyle name="Assumptions Center Currency 2 30" xfId="4581" xr:uid="{00000000-0005-0000-0000-0000272E0000}"/>
    <cellStyle name="Assumptions Center Currency 2 30 2" xfId="7993" xr:uid="{00000000-0005-0000-0000-0000282E0000}"/>
    <cellStyle name="Assumptions Center Currency 2 30 2 2" xfId="21917" xr:uid="{00000000-0005-0000-0000-0000292E0000}"/>
    <cellStyle name="Assumptions Center Currency 2 30 2 2 2" xfId="49600" xr:uid="{00000000-0005-0000-0000-00002A2E0000}"/>
    <cellStyle name="Assumptions Center Currency 2 30 2 3" xfId="35683" xr:uid="{00000000-0005-0000-0000-00002B2E0000}"/>
    <cellStyle name="Assumptions Center Currency 2 30 3" xfId="10599" xr:uid="{00000000-0005-0000-0000-00002C2E0000}"/>
    <cellStyle name="Assumptions Center Currency 2 30 3 2" xfId="24520" xr:uid="{00000000-0005-0000-0000-00002D2E0000}"/>
    <cellStyle name="Assumptions Center Currency 2 30 3 2 2" xfId="52203" xr:uid="{00000000-0005-0000-0000-00002E2E0000}"/>
    <cellStyle name="Assumptions Center Currency 2 30 3 3" xfId="38286" xr:uid="{00000000-0005-0000-0000-00002F2E0000}"/>
    <cellStyle name="Assumptions Center Currency 2 30 4" xfId="12845" xr:uid="{00000000-0005-0000-0000-0000302E0000}"/>
    <cellStyle name="Assumptions Center Currency 2 30 4 2" xfId="26766" xr:uid="{00000000-0005-0000-0000-0000312E0000}"/>
    <cellStyle name="Assumptions Center Currency 2 30 4 2 2" xfId="54449" xr:uid="{00000000-0005-0000-0000-0000322E0000}"/>
    <cellStyle name="Assumptions Center Currency 2 30 4 3" xfId="40532" xr:uid="{00000000-0005-0000-0000-0000332E0000}"/>
    <cellStyle name="Assumptions Center Currency 2 30 5" xfId="15595" xr:uid="{00000000-0005-0000-0000-0000342E0000}"/>
    <cellStyle name="Assumptions Center Currency 2 30 5 2" xfId="29516" xr:uid="{00000000-0005-0000-0000-0000352E0000}"/>
    <cellStyle name="Assumptions Center Currency 2 30 5 2 2" xfId="57199" xr:uid="{00000000-0005-0000-0000-0000362E0000}"/>
    <cellStyle name="Assumptions Center Currency 2 30 5 3" xfId="43282" xr:uid="{00000000-0005-0000-0000-0000372E0000}"/>
    <cellStyle name="Assumptions Center Currency 2 30 6" xfId="18563" xr:uid="{00000000-0005-0000-0000-0000382E0000}"/>
    <cellStyle name="Assumptions Center Currency 2 30 6 2" xfId="46246" xr:uid="{00000000-0005-0000-0000-0000392E0000}"/>
    <cellStyle name="Assumptions Center Currency 2 30 7" xfId="32329" xr:uid="{00000000-0005-0000-0000-00003A2E0000}"/>
    <cellStyle name="Assumptions Center Currency 2 31" xfId="7328" xr:uid="{00000000-0005-0000-0000-00003B2E0000}"/>
    <cellStyle name="Assumptions Center Currency 2 31 2" xfId="21260" xr:uid="{00000000-0005-0000-0000-00003C2E0000}"/>
    <cellStyle name="Assumptions Center Currency 2 31 2 2" xfId="48943" xr:uid="{00000000-0005-0000-0000-00003D2E0000}"/>
    <cellStyle name="Assumptions Center Currency 2 31 3" xfId="35026" xr:uid="{00000000-0005-0000-0000-00003E2E0000}"/>
    <cellStyle name="Assumptions Center Currency 2 32" xfId="5219" xr:uid="{00000000-0005-0000-0000-00003F2E0000}"/>
    <cellStyle name="Assumptions Center Currency 2 32 2" xfId="19189" xr:uid="{00000000-0005-0000-0000-0000402E0000}"/>
    <cellStyle name="Assumptions Center Currency 2 32 2 2" xfId="46872" xr:uid="{00000000-0005-0000-0000-0000412E0000}"/>
    <cellStyle name="Assumptions Center Currency 2 32 3" xfId="32955" xr:uid="{00000000-0005-0000-0000-0000422E0000}"/>
    <cellStyle name="Assumptions Center Currency 2 4" xfId="2248" xr:uid="{00000000-0005-0000-0000-0000432E0000}"/>
    <cellStyle name="Assumptions Center Currency 2 4 2" xfId="5716" xr:uid="{00000000-0005-0000-0000-0000442E0000}"/>
    <cellStyle name="Assumptions Center Currency 2 4 2 2" xfId="19667" xr:uid="{00000000-0005-0000-0000-0000452E0000}"/>
    <cellStyle name="Assumptions Center Currency 2 4 2 2 2" xfId="47350" xr:uid="{00000000-0005-0000-0000-0000462E0000}"/>
    <cellStyle name="Assumptions Center Currency 2 4 2 3" xfId="33433" xr:uid="{00000000-0005-0000-0000-0000472E0000}"/>
    <cellStyle name="Assumptions Center Currency 2 4 3" xfId="5162" xr:uid="{00000000-0005-0000-0000-0000482E0000}"/>
    <cellStyle name="Assumptions Center Currency 2 4 3 2" xfId="19132" xr:uid="{00000000-0005-0000-0000-0000492E0000}"/>
    <cellStyle name="Assumptions Center Currency 2 4 3 2 2" xfId="46815" xr:uid="{00000000-0005-0000-0000-00004A2E0000}"/>
    <cellStyle name="Assumptions Center Currency 2 4 3 3" xfId="32898" xr:uid="{00000000-0005-0000-0000-00004B2E0000}"/>
    <cellStyle name="Assumptions Center Currency 2 4 4" xfId="5371" xr:uid="{00000000-0005-0000-0000-00004C2E0000}"/>
    <cellStyle name="Assumptions Center Currency 2 4 4 2" xfId="19324" xr:uid="{00000000-0005-0000-0000-00004D2E0000}"/>
    <cellStyle name="Assumptions Center Currency 2 4 4 2 2" xfId="47007" xr:uid="{00000000-0005-0000-0000-00004E2E0000}"/>
    <cellStyle name="Assumptions Center Currency 2 4 4 3" xfId="33090" xr:uid="{00000000-0005-0000-0000-00004F2E0000}"/>
    <cellStyle name="Assumptions Center Currency 2 4 5" xfId="13365" xr:uid="{00000000-0005-0000-0000-0000502E0000}"/>
    <cellStyle name="Assumptions Center Currency 2 4 5 2" xfId="27286" xr:uid="{00000000-0005-0000-0000-0000512E0000}"/>
    <cellStyle name="Assumptions Center Currency 2 4 5 2 2" xfId="54969" xr:uid="{00000000-0005-0000-0000-0000522E0000}"/>
    <cellStyle name="Assumptions Center Currency 2 4 5 3" xfId="41052" xr:uid="{00000000-0005-0000-0000-0000532E0000}"/>
    <cellStyle name="Assumptions Center Currency 2 4 6" xfId="16327" xr:uid="{00000000-0005-0000-0000-0000542E0000}"/>
    <cellStyle name="Assumptions Center Currency 2 4 6 2" xfId="44010" xr:uid="{00000000-0005-0000-0000-0000552E0000}"/>
    <cellStyle name="Assumptions Center Currency 2 4 7" xfId="30225" xr:uid="{00000000-0005-0000-0000-0000562E0000}"/>
    <cellStyle name="Assumptions Center Currency 2 5" xfId="3268" xr:uid="{00000000-0005-0000-0000-0000572E0000}"/>
    <cellStyle name="Assumptions Center Currency 2 5 2" xfId="6710" xr:uid="{00000000-0005-0000-0000-0000582E0000}"/>
    <cellStyle name="Assumptions Center Currency 2 5 2 2" xfId="20652" xr:uid="{00000000-0005-0000-0000-0000592E0000}"/>
    <cellStyle name="Assumptions Center Currency 2 5 2 2 2" xfId="48335" xr:uid="{00000000-0005-0000-0000-00005A2E0000}"/>
    <cellStyle name="Assumptions Center Currency 2 5 2 3" xfId="34418" xr:uid="{00000000-0005-0000-0000-00005B2E0000}"/>
    <cellStyle name="Assumptions Center Currency 2 5 3" xfId="9452" xr:uid="{00000000-0005-0000-0000-00005C2E0000}"/>
    <cellStyle name="Assumptions Center Currency 2 5 3 2" xfId="23373" xr:uid="{00000000-0005-0000-0000-00005D2E0000}"/>
    <cellStyle name="Assumptions Center Currency 2 5 3 2 2" xfId="51056" xr:uid="{00000000-0005-0000-0000-00005E2E0000}"/>
    <cellStyle name="Assumptions Center Currency 2 5 3 3" xfId="37139" xr:uid="{00000000-0005-0000-0000-00005F2E0000}"/>
    <cellStyle name="Assumptions Center Currency 2 5 4" xfId="11590" xr:uid="{00000000-0005-0000-0000-0000602E0000}"/>
    <cellStyle name="Assumptions Center Currency 2 5 4 2" xfId="25511" xr:uid="{00000000-0005-0000-0000-0000612E0000}"/>
    <cellStyle name="Assumptions Center Currency 2 5 4 2 2" xfId="53194" xr:uid="{00000000-0005-0000-0000-0000622E0000}"/>
    <cellStyle name="Assumptions Center Currency 2 5 4 3" xfId="39277" xr:uid="{00000000-0005-0000-0000-0000632E0000}"/>
    <cellStyle name="Assumptions Center Currency 2 5 5" xfId="14340" xr:uid="{00000000-0005-0000-0000-0000642E0000}"/>
    <cellStyle name="Assumptions Center Currency 2 5 5 2" xfId="28261" xr:uid="{00000000-0005-0000-0000-0000652E0000}"/>
    <cellStyle name="Assumptions Center Currency 2 5 5 2 2" xfId="55944" xr:uid="{00000000-0005-0000-0000-0000662E0000}"/>
    <cellStyle name="Assumptions Center Currency 2 5 5 3" xfId="42027" xr:uid="{00000000-0005-0000-0000-0000672E0000}"/>
    <cellStyle name="Assumptions Center Currency 2 5 6" xfId="17308" xr:uid="{00000000-0005-0000-0000-0000682E0000}"/>
    <cellStyle name="Assumptions Center Currency 2 5 6 2" xfId="44991" xr:uid="{00000000-0005-0000-0000-0000692E0000}"/>
    <cellStyle name="Assumptions Center Currency 2 5 7" xfId="31096" xr:uid="{00000000-0005-0000-0000-00006A2E0000}"/>
    <cellStyle name="Assumptions Center Currency 2 6" xfId="3007" xr:uid="{00000000-0005-0000-0000-00006B2E0000}"/>
    <cellStyle name="Assumptions Center Currency 2 6 2" xfId="6451" xr:uid="{00000000-0005-0000-0000-00006C2E0000}"/>
    <cellStyle name="Assumptions Center Currency 2 6 2 2" xfId="20396" xr:uid="{00000000-0005-0000-0000-00006D2E0000}"/>
    <cellStyle name="Assumptions Center Currency 2 6 2 2 2" xfId="48079" xr:uid="{00000000-0005-0000-0000-00006E2E0000}"/>
    <cellStyle name="Assumptions Center Currency 2 6 2 3" xfId="34162" xr:uid="{00000000-0005-0000-0000-00006F2E0000}"/>
    <cellStyle name="Assumptions Center Currency 2 6 3" xfId="9200" xr:uid="{00000000-0005-0000-0000-0000702E0000}"/>
    <cellStyle name="Assumptions Center Currency 2 6 3 2" xfId="23121" xr:uid="{00000000-0005-0000-0000-0000712E0000}"/>
    <cellStyle name="Assumptions Center Currency 2 6 3 2 2" xfId="50804" xr:uid="{00000000-0005-0000-0000-0000722E0000}"/>
    <cellStyle name="Assumptions Center Currency 2 6 3 3" xfId="36887" xr:uid="{00000000-0005-0000-0000-0000732E0000}"/>
    <cellStyle name="Assumptions Center Currency 2 6 4" xfId="11336" xr:uid="{00000000-0005-0000-0000-0000742E0000}"/>
    <cellStyle name="Assumptions Center Currency 2 6 4 2" xfId="25257" xr:uid="{00000000-0005-0000-0000-0000752E0000}"/>
    <cellStyle name="Assumptions Center Currency 2 6 4 2 2" xfId="52940" xr:uid="{00000000-0005-0000-0000-0000762E0000}"/>
    <cellStyle name="Assumptions Center Currency 2 6 4 3" xfId="39023" xr:uid="{00000000-0005-0000-0000-0000772E0000}"/>
    <cellStyle name="Assumptions Center Currency 2 6 5" xfId="14087" xr:uid="{00000000-0005-0000-0000-0000782E0000}"/>
    <cellStyle name="Assumptions Center Currency 2 6 5 2" xfId="28008" xr:uid="{00000000-0005-0000-0000-0000792E0000}"/>
    <cellStyle name="Assumptions Center Currency 2 6 5 2 2" xfId="55691" xr:uid="{00000000-0005-0000-0000-00007A2E0000}"/>
    <cellStyle name="Assumptions Center Currency 2 6 5 3" xfId="41774" xr:uid="{00000000-0005-0000-0000-00007B2E0000}"/>
    <cellStyle name="Assumptions Center Currency 2 6 6" xfId="17054" xr:uid="{00000000-0005-0000-0000-00007C2E0000}"/>
    <cellStyle name="Assumptions Center Currency 2 6 6 2" xfId="44737" xr:uid="{00000000-0005-0000-0000-00007D2E0000}"/>
    <cellStyle name="Assumptions Center Currency 2 6 7" xfId="30865" xr:uid="{00000000-0005-0000-0000-00007E2E0000}"/>
    <cellStyle name="Assumptions Center Currency 2 7" xfId="2422" xr:uid="{00000000-0005-0000-0000-00007F2E0000}"/>
    <cellStyle name="Assumptions Center Currency 2 7 2" xfId="5879" xr:uid="{00000000-0005-0000-0000-0000802E0000}"/>
    <cellStyle name="Assumptions Center Currency 2 7 2 2" xfId="19829" xr:uid="{00000000-0005-0000-0000-0000812E0000}"/>
    <cellStyle name="Assumptions Center Currency 2 7 2 2 2" xfId="47512" xr:uid="{00000000-0005-0000-0000-0000822E0000}"/>
    <cellStyle name="Assumptions Center Currency 2 7 2 3" xfId="33595" xr:uid="{00000000-0005-0000-0000-0000832E0000}"/>
    <cellStyle name="Assumptions Center Currency 2 7 3" xfId="8646" xr:uid="{00000000-0005-0000-0000-0000842E0000}"/>
    <cellStyle name="Assumptions Center Currency 2 7 3 2" xfId="22567" xr:uid="{00000000-0005-0000-0000-0000852E0000}"/>
    <cellStyle name="Assumptions Center Currency 2 7 3 2 2" xfId="50250" xr:uid="{00000000-0005-0000-0000-0000862E0000}"/>
    <cellStyle name="Assumptions Center Currency 2 7 3 3" xfId="36333" xr:uid="{00000000-0005-0000-0000-0000872E0000}"/>
    <cellStyle name="Assumptions Center Currency 2 7 4" xfId="5513" xr:uid="{00000000-0005-0000-0000-0000882E0000}"/>
    <cellStyle name="Assumptions Center Currency 2 7 4 2" xfId="19466" xr:uid="{00000000-0005-0000-0000-0000892E0000}"/>
    <cellStyle name="Assumptions Center Currency 2 7 4 2 2" xfId="47149" xr:uid="{00000000-0005-0000-0000-00008A2E0000}"/>
    <cellStyle name="Assumptions Center Currency 2 7 4 3" xfId="33232" xr:uid="{00000000-0005-0000-0000-00008B2E0000}"/>
    <cellStyle name="Assumptions Center Currency 2 7 5" xfId="13527" xr:uid="{00000000-0005-0000-0000-00008C2E0000}"/>
    <cellStyle name="Assumptions Center Currency 2 7 5 2" xfId="27448" xr:uid="{00000000-0005-0000-0000-00008D2E0000}"/>
    <cellStyle name="Assumptions Center Currency 2 7 5 2 2" xfId="55131" xr:uid="{00000000-0005-0000-0000-00008E2E0000}"/>
    <cellStyle name="Assumptions Center Currency 2 7 5 3" xfId="41214" xr:uid="{00000000-0005-0000-0000-00008F2E0000}"/>
    <cellStyle name="Assumptions Center Currency 2 7 6" xfId="16489" xr:uid="{00000000-0005-0000-0000-0000902E0000}"/>
    <cellStyle name="Assumptions Center Currency 2 7 6 2" xfId="44172" xr:uid="{00000000-0005-0000-0000-0000912E0000}"/>
    <cellStyle name="Assumptions Center Currency 2 7 7" xfId="30370" xr:uid="{00000000-0005-0000-0000-0000922E0000}"/>
    <cellStyle name="Assumptions Center Currency 2 8" xfId="2487" xr:uid="{00000000-0005-0000-0000-0000932E0000}"/>
    <cellStyle name="Assumptions Center Currency 2 8 2" xfId="5944" xr:uid="{00000000-0005-0000-0000-0000942E0000}"/>
    <cellStyle name="Assumptions Center Currency 2 8 2 2" xfId="19893" xr:uid="{00000000-0005-0000-0000-0000952E0000}"/>
    <cellStyle name="Assumptions Center Currency 2 8 2 2 2" xfId="47576" xr:uid="{00000000-0005-0000-0000-0000962E0000}"/>
    <cellStyle name="Assumptions Center Currency 2 8 2 3" xfId="33659" xr:uid="{00000000-0005-0000-0000-0000972E0000}"/>
    <cellStyle name="Assumptions Center Currency 2 8 3" xfId="8709" xr:uid="{00000000-0005-0000-0000-0000982E0000}"/>
    <cellStyle name="Assumptions Center Currency 2 8 3 2" xfId="22630" xr:uid="{00000000-0005-0000-0000-0000992E0000}"/>
    <cellStyle name="Assumptions Center Currency 2 8 3 2 2" xfId="50313" xr:uid="{00000000-0005-0000-0000-00009A2E0000}"/>
    <cellStyle name="Assumptions Center Currency 2 8 3 3" xfId="36396" xr:uid="{00000000-0005-0000-0000-00009B2E0000}"/>
    <cellStyle name="Assumptions Center Currency 2 8 4" xfId="5558" xr:uid="{00000000-0005-0000-0000-00009C2E0000}"/>
    <cellStyle name="Assumptions Center Currency 2 8 4 2" xfId="19511" xr:uid="{00000000-0005-0000-0000-00009D2E0000}"/>
    <cellStyle name="Assumptions Center Currency 2 8 4 2 2" xfId="47194" xr:uid="{00000000-0005-0000-0000-00009E2E0000}"/>
    <cellStyle name="Assumptions Center Currency 2 8 4 3" xfId="33277" xr:uid="{00000000-0005-0000-0000-00009F2E0000}"/>
    <cellStyle name="Assumptions Center Currency 2 8 5" xfId="13591" xr:uid="{00000000-0005-0000-0000-0000A02E0000}"/>
    <cellStyle name="Assumptions Center Currency 2 8 5 2" xfId="27512" xr:uid="{00000000-0005-0000-0000-0000A12E0000}"/>
    <cellStyle name="Assumptions Center Currency 2 8 5 2 2" xfId="55195" xr:uid="{00000000-0005-0000-0000-0000A22E0000}"/>
    <cellStyle name="Assumptions Center Currency 2 8 5 3" xfId="41278" xr:uid="{00000000-0005-0000-0000-0000A32E0000}"/>
    <cellStyle name="Assumptions Center Currency 2 8 6" xfId="16553" xr:uid="{00000000-0005-0000-0000-0000A42E0000}"/>
    <cellStyle name="Assumptions Center Currency 2 8 6 2" xfId="44236" xr:uid="{00000000-0005-0000-0000-0000A52E0000}"/>
    <cellStyle name="Assumptions Center Currency 2 8 7" xfId="30428" xr:uid="{00000000-0005-0000-0000-0000A62E0000}"/>
    <cellStyle name="Assumptions Center Currency 2 9" xfId="2877" xr:uid="{00000000-0005-0000-0000-0000A72E0000}"/>
    <cellStyle name="Assumptions Center Currency 2 9 2" xfId="6324" xr:uid="{00000000-0005-0000-0000-0000A82E0000}"/>
    <cellStyle name="Assumptions Center Currency 2 9 2 2" xfId="20271" xr:uid="{00000000-0005-0000-0000-0000A92E0000}"/>
    <cellStyle name="Assumptions Center Currency 2 9 2 2 2" xfId="47954" xr:uid="{00000000-0005-0000-0000-0000AA2E0000}"/>
    <cellStyle name="Assumptions Center Currency 2 9 2 3" xfId="34037" xr:uid="{00000000-0005-0000-0000-0000AB2E0000}"/>
    <cellStyle name="Assumptions Center Currency 2 9 3" xfId="9076" xr:uid="{00000000-0005-0000-0000-0000AC2E0000}"/>
    <cellStyle name="Assumptions Center Currency 2 9 3 2" xfId="22997" xr:uid="{00000000-0005-0000-0000-0000AD2E0000}"/>
    <cellStyle name="Assumptions Center Currency 2 9 3 2 2" xfId="50680" xr:uid="{00000000-0005-0000-0000-0000AE2E0000}"/>
    <cellStyle name="Assumptions Center Currency 2 9 3 3" xfId="36763" xr:uid="{00000000-0005-0000-0000-0000AF2E0000}"/>
    <cellStyle name="Assumptions Center Currency 2 9 4" xfId="11211" xr:uid="{00000000-0005-0000-0000-0000B02E0000}"/>
    <cellStyle name="Assumptions Center Currency 2 9 4 2" xfId="25132" xr:uid="{00000000-0005-0000-0000-0000B12E0000}"/>
    <cellStyle name="Assumptions Center Currency 2 9 4 2 2" xfId="52815" xr:uid="{00000000-0005-0000-0000-0000B22E0000}"/>
    <cellStyle name="Assumptions Center Currency 2 9 4 3" xfId="38898" xr:uid="{00000000-0005-0000-0000-0000B32E0000}"/>
    <cellStyle name="Assumptions Center Currency 2 9 5" xfId="13963" xr:uid="{00000000-0005-0000-0000-0000B42E0000}"/>
    <cellStyle name="Assumptions Center Currency 2 9 5 2" xfId="27884" xr:uid="{00000000-0005-0000-0000-0000B52E0000}"/>
    <cellStyle name="Assumptions Center Currency 2 9 5 2 2" xfId="55567" xr:uid="{00000000-0005-0000-0000-0000B62E0000}"/>
    <cellStyle name="Assumptions Center Currency 2 9 5 3" xfId="41650" xr:uid="{00000000-0005-0000-0000-0000B72E0000}"/>
    <cellStyle name="Assumptions Center Currency 2 9 6" xfId="16929" xr:uid="{00000000-0005-0000-0000-0000B82E0000}"/>
    <cellStyle name="Assumptions Center Currency 2 9 6 2" xfId="44612" xr:uid="{00000000-0005-0000-0000-0000B92E0000}"/>
    <cellStyle name="Assumptions Center Currency 2 9 7" xfId="30752" xr:uid="{00000000-0005-0000-0000-0000BA2E0000}"/>
    <cellStyle name="Assumptions Center Currency 20" xfId="4032" xr:uid="{00000000-0005-0000-0000-0000BB2E0000}"/>
    <cellStyle name="Assumptions Center Currency 20 2" xfId="7458" xr:uid="{00000000-0005-0000-0000-0000BC2E0000}"/>
    <cellStyle name="Assumptions Center Currency 20 2 2" xfId="21389" xr:uid="{00000000-0005-0000-0000-0000BD2E0000}"/>
    <cellStyle name="Assumptions Center Currency 20 2 2 2" xfId="49072" xr:uid="{00000000-0005-0000-0000-0000BE2E0000}"/>
    <cellStyle name="Assumptions Center Currency 20 2 3" xfId="35155" xr:uid="{00000000-0005-0000-0000-0000BF2E0000}"/>
    <cellStyle name="Assumptions Center Currency 20 3" xfId="10161" xr:uid="{00000000-0005-0000-0000-0000C02E0000}"/>
    <cellStyle name="Assumptions Center Currency 20 3 2" xfId="24082" xr:uid="{00000000-0005-0000-0000-0000C12E0000}"/>
    <cellStyle name="Assumptions Center Currency 20 3 2 2" xfId="51765" xr:uid="{00000000-0005-0000-0000-0000C22E0000}"/>
    <cellStyle name="Assumptions Center Currency 20 3 3" xfId="37848" xr:uid="{00000000-0005-0000-0000-0000C32E0000}"/>
    <cellStyle name="Assumptions Center Currency 20 4" xfId="12313" xr:uid="{00000000-0005-0000-0000-0000C42E0000}"/>
    <cellStyle name="Assumptions Center Currency 20 4 2" xfId="26234" xr:uid="{00000000-0005-0000-0000-0000C52E0000}"/>
    <cellStyle name="Assumptions Center Currency 20 4 2 2" xfId="53917" xr:uid="{00000000-0005-0000-0000-0000C62E0000}"/>
    <cellStyle name="Assumptions Center Currency 20 4 3" xfId="40000" xr:uid="{00000000-0005-0000-0000-0000C72E0000}"/>
    <cellStyle name="Assumptions Center Currency 20 5" xfId="15063" xr:uid="{00000000-0005-0000-0000-0000C82E0000}"/>
    <cellStyle name="Assumptions Center Currency 20 5 2" xfId="28984" xr:uid="{00000000-0005-0000-0000-0000C92E0000}"/>
    <cellStyle name="Assumptions Center Currency 20 5 2 2" xfId="56667" xr:uid="{00000000-0005-0000-0000-0000CA2E0000}"/>
    <cellStyle name="Assumptions Center Currency 20 5 3" xfId="42750" xr:uid="{00000000-0005-0000-0000-0000CB2E0000}"/>
    <cellStyle name="Assumptions Center Currency 20 6" xfId="18031" xr:uid="{00000000-0005-0000-0000-0000CC2E0000}"/>
    <cellStyle name="Assumptions Center Currency 20 6 2" xfId="45714" xr:uid="{00000000-0005-0000-0000-0000CD2E0000}"/>
    <cellStyle name="Assumptions Center Currency 20 7" xfId="31797" xr:uid="{00000000-0005-0000-0000-0000CE2E0000}"/>
    <cellStyle name="Assumptions Center Currency 21" xfId="4005" xr:uid="{00000000-0005-0000-0000-0000CF2E0000}"/>
    <cellStyle name="Assumptions Center Currency 21 2" xfId="7431" xr:uid="{00000000-0005-0000-0000-0000D02E0000}"/>
    <cellStyle name="Assumptions Center Currency 21 2 2" xfId="21362" xr:uid="{00000000-0005-0000-0000-0000D12E0000}"/>
    <cellStyle name="Assumptions Center Currency 21 2 2 2" xfId="49045" xr:uid="{00000000-0005-0000-0000-0000D22E0000}"/>
    <cellStyle name="Assumptions Center Currency 21 2 3" xfId="35128" xr:uid="{00000000-0005-0000-0000-0000D32E0000}"/>
    <cellStyle name="Assumptions Center Currency 21 3" xfId="10134" xr:uid="{00000000-0005-0000-0000-0000D42E0000}"/>
    <cellStyle name="Assumptions Center Currency 21 3 2" xfId="24055" xr:uid="{00000000-0005-0000-0000-0000D52E0000}"/>
    <cellStyle name="Assumptions Center Currency 21 3 2 2" xfId="51738" xr:uid="{00000000-0005-0000-0000-0000D62E0000}"/>
    <cellStyle name="Assumptions Center Currency 21 3 3" xfId="37821" xr:uid="{00000000-0005-0000-0000-0000D72E0000}"/>
    <cellStyle name="Assumptions Center Currency 21 4" xfId="12286" xr:uid="{00000000-0005-0000-0000-0000D82E0000}"/>
    <cellStyle name="Assumptions Center Currency 21 4 2" xfId="26207" xr:uid="{00000000-0005-0000-0000-0000D92E0000}"/>
    <cellStyle name="Assumptions Center Currency 21 4 2 2" xfId="53890" xr:uid="{00000000-0005-0000-0000-0000DA2E0000}"/>
    <cellStyle name="Assumptions Center Currency 21 4 3" xfId="39973" xr:uid="{00000000-0005-0000-0000-0000DB2E0000}"/>
    <cellStyle name="Assumptions Center Currency 21 5" xfId="15036" xr:uid="{00000000-0005-0000-0000-0000DC2E0000}"/>
    <cellStyle name="Assumptions Center Currency 21 5 2" xfId="28957" xr:uid="{00000000-0005-0000-0000-0000DD2E0000}"/>
    <cellStyle name="Assumptions Center Currency 21 5 2 2" xfId="56640" xr:uid="{00000000-0005-0000-0000-0000DE2E0000}"/>
    <cellStyle name="Assumptions Center Currency 21 5 3" xfId="42723" xr:uid="{00000000-0005-0000-0000-0000DF2E0000}"/>
    <cellStyle name="Assumptions Center Currency 21 6" xfId="18004" xr:uid="{00000000-0005-0000-0000-0000E02E0000}"/>
    <cellStyle name="Assumptions Center Currency 21 6 2" xfId="45687" xr:uid="{00000000-0005-0000-0000-0000E12E0000}"/>
    <cellStyle name="Assumptions Center Currency 21 7" xfId="31770" xr:uid="{00000000-0005-0000-0000-0000E22E0000}"/>
    <cellStyle name="Assumptions Center Currency 22" xfId="4018" xr:uid="{00000000-0005-0000-0000-0000E32E0000}"/>
    <cellStyle name="Assumptions Center Currency 22 2" xfId="7444" xr:uid="{00000000-0005-0000-0000-0000E42E0000}"/>
    <cellStyle name="Assumptions Center Currency 22 2 2" xfId="21375" xr:uid="{00000000-0005-0000-0000-0000E52E0000}"/>
    <cellStyle name="Assumptions Center Currency 22 2 2 2" xfId="49058" xr:uid="{00000000-0005-0000-0000-0000E62E0000}"/>
    <cellStyle name="Assumptions Center Currency 22 2 3" xfId="35141" xr:uid="{00000000-0005-0000-0000-0000E72E0000}"/>
    <cellStyle name="Assumptions Center Currency 22 3" xfId="10147" xr:uid="{00000000-0005-0000-0000-0000E82E0000}"/>
    <cellStyle name="Assumptions Center Currency 22 3 2" xfId="24068" xr:uid="{00000000-0005-0000-0000-0000E92E0000}"/>
    <cellStyle name="Assumptions Center Currency 22 3 2 2" xfId="51751" xr:uid="{00000000-0005-0000-0000-0000EA2E0000}"/>
    <cellStyle name="Assumptions Center Currency 22 3 3" xfId="37834" xr:uid="{00000000-0005-0000-0000-0000EB2E0000}"/>
    <cellStyle name="Assumptions Center Currency 22 4" xfId="12299" xr:uid="{00000000-0005-0000-0000-0000EC2E0000}"/>
    <cellStyle name="Assumptions Center Currency 22 4 2" xfId="26220" xr:uid="{00000000-0005-0000-0000-0000ED2E0000}"/>
    <cellStyle name="Assumptions Center Currency 22 4 2 2" xfId="53903" xr:uid="{00000000-0005-0000-0000-0000EE2E0000}"/>
    <cellStyle name="Assumptions Center Currency 22 4 3" xfId="39986" xr:uid="{00000000-0005-0000-0000-0000EF2E0000}"/>
    <cellStyle name="Assumptions Center Currency 22 5" xfId="15049" xr:uid="{00000000-0005-0000-0000-0000F02E0000}"/>
    <cellStyle name="Assumptions Center Currency 22 5 2" xfId="28970" xr:uid="{00000000-0005-0000-0000-0000F12E0000}"/>
    <cellStyle name="Assumptions Center Currency 22 5 2 2" xfId="56653" xr:uid="{00000000-0005-0000-0000-0000F22E0000}"/>
    <cellStyle name="Assumptions Center Currency 22 5 3" xfId="42736" xr:uid="{00000000-0005-0000-0000-0000F32E0000}"/>
    <cellStyle name="Assumptions Center Currency 22 6" xfId="18017" xr:uid="{00000000-0005-0000-0000-0000F42E0000}"/>
    <cellStyle name="Assumptions Center Currency 22 6 2" xfId="45700" xr:uid="{00000000-0005-0000-0000-0000F52E0000}"/>
    <cellStyle name="Assumptions Center Currency 22 7" xfId="31783" xr:uid="{00000000-0005-0000-0000-0000F62E0000}"/>
    <cellStyle name="Assumptions Center Currency 23" xfId="4008" xr:uid="{00000000-0005-0000-0000-0000F72E0000}"/>
    <cellStyle name="Assumptions Center Currency 23 2" xfId="7434" xr:uid="{00000000-0005-0000-0000-0000F82E0000}"/>
    <cellStyle name="Assumptions Center Currency 23 2 2" xfId="21365" xr:uid="{00000000-0005-0000-0000-0000F92E0000}"/>
    <cellStyle name="Assumptions Center Currency 23 2 2 2" xfId="49048" xr:uid="{00000000-0005-0000-0000-0000FA2E0000}"/>
    <cellStyle name="Assumptions Center Currency 23 2 3" xfId="35131" xr:uid="{00000000-0005-0000-0000-0000FB2E0000}"/>
    <cellStyle name="Assumptions Center Currency 23 3" xfId="10137" xr:uid="{00000000-0005-0000-0000-0000FC2E0000}"/>
    <cellStyle name="Assumptions Center Currency 23 3 2" xfId="24058" xr:uid="{00000000-0005-0000-0000-0000FD2E0000}"/>
    <cellStyle name="Assumptions Center Currency 23 3 2 2" xfId="51741" xr:uid="{00000000-0005-0000-0000-0000FE2E0000}"/>
    <cellStyle name="Assumptions Center Currency 23 3 3" xfId="37824" xr:uid="{00000000-0005-0000-0000-0000FF2E0000}"/>
    <cellStyle name="Assumptions Center Currency 23 4" xfId="12289" xr:uid="{00000000-0005-0000-0000-0000002F0000}"/>
    <cellStyle name="Assumptions Center Currency 23 4 2" xfId="26210" xr:uid="{00000000-0005-0000-0000-0000012F0000}"/>
    <cellStyle name="Assumptions Center Currency 23 4 2 2" xfId="53893" xr:uid="{00000000-0005-0000-0000-0000022F0000}"/>
    <cellStyle name="Assumptions Center Currency 23 4 3" xfId="39976" xr:uid="{00000000-0005-0000-0000-0000032F0000}"/>
    <cellStyle name="Assumptions Center Currency 23 5" xfId="15039" xr:uid="{00000000-0005-0000-0000-0000042F0000}"/>
    <cellStyle name="Assumptions Center Currency 23 5 2" xfId="28960" xr:uid="{00000000-0005-0000-0000-0000052F0000}"/>
    <cellStyle name="Assumptions Center Currency 23 5 2 2" xfId="56643" xr:uid="{00000000-0005-0000-0000-0000062F0000}"/>
    <cellStyle name="Assumptions Center Currency 23 5 3" xfId="42726" xr:uid="{00000000-0005-0000-0000-0000072F0000}"/>
    <cellStyle name="Assumptions Center Currency 23 6" xfId="18007" xr:uid="{00000000-0005-0000-0000-0000082F0000}"/>
    <cellStyle name="Assumptions Center Currency 23 6 2" xfId="45690" xr:uid="{00000000-0005-0000-0000-0000092F0000}"/>
    <cellStyle name="Assumptions Center Currency 23 7" xfId="31773" xr:uid="{00000000-0005-0000-0000-00000A2F0000}"/>
    <cellStyle name="Assumptions Center Currency 24" xfId="4515" xr:uid="{00000000-0005-0000-0000-00000B2F0000}"/>
    <cellStyle name="Assumptions Center Currency 24 2" xfId="7932" xr:uid="{00000000-0005-0000-0000-00000C2F0000}"/>
    <cellStyle name="Assumptions Center Currency 24 2 2" xfId="21856" xr:uid="{00000000-0005-0000-0000-00000D2F0000}"/>
    <cellStyle name="Assumptions Center Currency 24 2 2 2" xfId="49539" xr:uid="{00000000-0005-0000-0000-00000E2F0000}"/>
    <cellStyle name="Assumptions Center Currency 24 2 3" xfId="35622" xr:uid="{00000000-0005-0000-0000-00000F2F0000}"/>
    <cellStyle name="Assumptions Center Currency 24 3" xfId="10574" xr:uid="{00000000-0005-0000-0000-0000102F0000}"/>
    <cellStyle name="Assumptions Center Currency 24 3 2" xfId="24495" xr:uid="{00000000-0005-0000-0000-0000112F0000}"/>
    <cellStyle name="Assumptions Center Currency 24 3 2 2" xfId="52178" xr:uid="{00000000-0005-0000-0000-0000122F0000}"/>
    <cellStyle name="Assumptions Center Currency 24 3 3" xfId="38261" xr:uid="{00000000-0005-0000-0000-0000132F0000}"/>
    <cellStyle name="Assumptions Center Currency 24 4" xfId="12779" xr:uid="{00000000-0005-0000-0000-0000142F0000}"/>
    <cellStyle name="Assumptions Center Currency 24 4 2" xfId="26700" xr:uid="{00000000-0005-0000-0000-0000152F0000}"/>
    <cellStyle name="Assumptions Center Currency 24 4 2 2" xfId="54383" xr:uid="{00000000-0005-0000-0000-0000162F0000}"/>
    <cellStyle name="Assumptions Center Currency 24 4 3" xfId="40466" xr:uid="{00000000-0005-0000-0000-0000172F0000}"/>
    <cellStyle name="Assumptions Center Currency 24 5" xfId="15529" xr:uid="{00000000-0005-0000-0000-0000182F0000}"/>
    <cellStyle name="Assumptions Center Currency 24 5 2" xfId="29450" xr:uid="{00000000-0005-0000-0000-0000192F0000}"/>
    <cellStyle name="Assumptions Center Currency 24 5 2 2" xfId="57133" xr:uid="{00000000-0005-0000-0000-00001A2F0000}"/>
    <cellStyle name="Assumptions Center Currency 24 5 3" xfId="43216" xr:uid="{00000000-0005-0000-0000-00001B2F0000}"/>
    <cellStyle name="Assumptions Center Currency 24 6" xfId="18497" xr:uid="{00000000-0005-0000-0000-00001C2F0000}"/>
    <cellStyle name="Assumptions Center Currency 24 6 2" xfId="46180" xr:uid="{00000000-0005-0000-0000-00001D2F0000}"/>
    <cellStyle name="Assumptions Center Currency 24 7" xfId="32263" xr:uid="{00000000-0005-0000-0000-00001E2F0000}"/>
    <cellStyle name="Assumptions Center Currency 25" xfId="4446" xr:uid="{00000000-0005-0000-0000-00001F2F0000}"/>
    <cellStyle name="Assumptions Center Currency 25 2" xfId="7868" xr:uid="{00000000-0005-0000-0000-0000202F0000}"/>
    <cellStyle name="Assumptions Center Currency 25 2 2" xfId="21792" xr:uid="{00000000-0005-0000-0000-0000212F0000}"/>
    <cellStyle name="Assumptions Center Currency 25 2 2 2" xfId="49475" xr:uid="{00000000-0005-0000-0000-0000222F0000}"/>
    <cellStyle name="Assumptions Center Currency 25 2 3" xfId="35558" xr:uid="{00000000-0005-0000-0000-0000232F0000}"/>
    <cellStyle name="Assumptions Center Currency 25 3" xfId="10531" xr:uid="{00000000-0005-0000-0000-0000242F0000}"/>
    <cellStyle name="Assumptions Center Currency 25 3 2" xfId="24452" xr:uid="{00000000-0005-0000-0000-0000252F0000}"/>
    <cellStyle name="Assumptions Center Currency 25 3 2 2" xfId="52135" xr:uid="{00000000-0005-0000-0000-0000262F0000}"/>
    <cellStyle name="Assumptions Center Currency 25 3 3" xfId="38218" xr:uid="{00000000-0005-0000-0000-0000272F0000}"/>
    <cellStyle name="Assumptions Center Currency 25 4" xfId="12713" xr:uid="{00000000-0005-0000-0000-0000282F0000}"/>
    <cellStyle name="Assumptions Center Currency 25 4 2" xfId="26634" xr:uid="{00000000-0005-0000-0000-0000292F0000}"/>
    <cellStyle name="Assumptions Center Currency 25 4 2 2" xfId="54317" xr:uid="{00000000-0005-0000-0000-00002A2F0000}"/>
    <cellStyle name="Assumptions Center Currency 25 4 3" xfId="40400" xr:uid="{00000000-0005-0000-0000-00002B2F0000}"/>
    <cellStyle name="Assumptions Center Currency 25 5" xfId="15463" xr:uid="{00000000-0005-0000-0000-00002C2F0000}"/>
    <cellStyle name="Assumptions Center Currency 25 5 2" xfId="29384" xr:uid="{00000000-0005-0000-0000-00002D2F0000}"/>
    <cellStyle name="Assumptions Center Currency 25 5 2 2" xfId="57067" xr:uid="{00000000-0005-0000-0000-00002E2F0000}"/>
    <cellStyle name="Assumptions Center Currency 25 5 3" xfId="43150" xr:uid="{00000000-0005-0000-0000-00002F2F0000}"/>
    <cellStyle name="Assumptions Center Currency 25 6" xfId="18431" xr:uid="{00000000-0005-0000-0000-0000302F0000}"/>
    <cellStyle name="Assumptions Center Currency 25 6 2" xfId="46114" xr:uid="{00000000-0005-0000-0000-0000312F0000}"/>
    <cellStyle name="Assumptions Center Currency 25 7" xfId="32197" xr:uid="{00000000-0005-0000-0000-0000322F0000}"/>
    <cellStyle name="Assumptions Center Currency 26" xfId="4481" xr:uid="{00000000-0005-0000-0000-0000332F0000}"/>
    <cellStyle name="Assumptions Center Currency 26 2" xfId="7902" xr:uid="{00000000-0005-0000-0000-0000342F0000}"/>
    <cellStyle name="Assumptions Center Currency 26 2 2" xfId="21826" xr:uid="{00000000-0005-0000-0000-0000352F0000}"/>
    <cellStyle name="Assumptions Center Currency 26 2 2 2" xfId="49509" xr:uid="{00000000-0005-0000-0000-0000362F0000}"/>
    <cellStyle name="Assumptions Center Currency 26 2 3" xfId="35592" xr:uid="{00000000-0005-0000-0000-0000372F0000}"/>
    <cellStyle name="Assumptions Center Currency 26 3" xfId="10556" xr:uid="{00000000-0005-0000-0000-0000382F0000}"/>
    <cellStyle name="Assumptions Center Currency 26 3 2" xfId="24477" xr:uid="{00000000-0005-0000-0000-0000392F0000}"/>
    <cellStyle name="Assumptions Center Currency 26 3 2 2" xfId="52160" xr:uid="{00000000-0005-0000-0000-00003A2F0000}"/>
    <cellStyle name="Assumptions Center Currency 26 3 3" xfId="38243" xr:uid="{00000000-0005-0000-0000-00003B2F0000}"/>
    <cellStyle name="Assumptions Center Currency 26 4" xfId="12748" xr:uid="{00000000-0005-0000-0000-00003C2F0000}"/>
    <cellStyle name="Assumptions Center Currency 26 4 2" xfId="26669" xr:uid="{00000000-0005-0000-0000-00003D2F0000}"/>
    <cellStyle name="Assumptions Center Currency 26 4 2 2" xfId="54352" xr:uid="{00000000-0005-0000-0000-00003E2F0000}"/>
    <cellStyle name="Assumptions Center Currency 26 4 3" xfId="40435" xr:uid="{00000000-0005-0000-0000-00003F2F0000}"/>
    <cellStyle name="Assumptions Center Currency 26 5" xfId="15498" xr:uid="{00000000-0005-0000-0000-0000402F0000}"/>
    <cellStyle name="Assumptions Center Currency 26 5 2" xfId="29419" xr:uid="{00000000-0005-0000-0000-0000412F0000}"/>
    <cellStyle name="Assumptions Center Currency 26 5 2 2" xfId="57102" xr:uid="{00000000-0005-0000-0000-0000422F0000}"/>
    <cellStyle name="Assumptions Center Currency 26 5 3" xfId="43185" xr:uid="{00000000-0005-0000-0000-0000432F0000}"/>
    <cellStyle name="Assumptions Center Currency 26 6" xfId="18466" xr:uid="{00000000-0005-0000-0000-0000442F0000}"/>
    <cellStyle name="Assumptions Center Currency 26 6 2" xfId="46149" xr:uid="{00000000-0005-0000-0000-0000452F0000}"/>
    <cellStyle name="Assumptions Center Currency 26 7" xfId="32232" xr:uid="{00000000-0005-0000-0000-0000462F0000}"/>
    <cellStyle name="Assumptions Center Currency 27" xfId="4424" xr:uid="{00000000-0005-0000-0000-0000472F0000}"/>
    <cellStyle name="Assumptions Center Currency 27 2" xfId="7846" xr:uid="{00000000-0005-0000-0000-0000482F0000}"/>
    <cellStyle name="Assumptions Center Currency 27 2 2" xfId="21770" xr:uid="{00000000-0005-0000-0000-0000492F0000}"/>
    <cellStyle name="Assumptions Center Currency 27 2 2 2" xfId="49453" xr:uid="{00000000-0005-0000-0000-00004A2F0000}"/>
    <cellStyle name="Assumptions Center Currency 27 2 3" xfId="35536" xr:uid="{00000000-0005-0000-0000-00004B2F0000}"/>
    <cellStyle name="Assumptions Center Currency 27 3" xfId="10509" xr:uid="{00000000-0005-0000-0000-00004C2F0000}"/>
    <cellStyle name="Assumptions Center Currency 27 3 2" xfId="24430" xr:uid="{00000000-0005-0000-0000-00004D2F0000}"/>
    <cellStyle name="Assumptions Center Currency 27 3 2 2" xfId="52113" xr:uid="{00000000-0005-0000-0000-00004E2F0000}"/>
    <cellStyle name="Assumptions Center Currency 27 3 3" xfId="38196" xr:uid="{00000000-0005-0000-0000-00004F2F0000}"/>
    <cellStyle name="Assumptions Center Currency 27 4" xfId="12691" xr:uid="{00000000-0005-0000-0000-0000502F0000}"/>
    <cellStyle name="Assumptions Center Currency 27 4 2" xfId="26612" xr:uid="{00000000-0005-0000-0000-0000512F0000}"/>
    <cellStyle name="Assumptions Center Currency 27 4 2 2" xfId="54295" xr:uid="{00000000-0005-0000-0000-0000522F0000}"/>
    <cellStyle name="Assumptions Center Currency 27 4 3" xfId="40378" xr:uid="{00000000-0005-0000-0000-0000532F0000}"/>
    <cellStyle name="Assumptions Center Currency 27 5" xfId="15441" xr:uid="{00000000-0005-0000-0000-0000542F0000}"/>
    <cellStyle name="Assumptions Center Currency 27 5 2" xfId="29362" xr:uid="{00000000-0005-0000-0000-0000552F0000}"/>
    <cellStyle name="Assumptions Center Currency 27 5 2 2" xfId="57045" xr:uid="{00000000-0005-0000-0000-0000562F0000}"/>
    <cellStyle name="Assumptions Center Currency 27 5 3" xfId="43128" xr:uid="{00000000-0005-0000-0000-0000572F0000}"/>
    <cellStyle name="Assumptions Center Currency 27 6" xfId="18409" xr:uid="{00000000-0005-0000-0000-0000582F0000}"/>
    <cellStyle name="Assumptions Center Currency 27 6 2" xfId="46092" xr:uid="{00000000-0005-0000-0000-0000592F0000}"/>
    <cellStyle name="Assumptions Center Currency 27 7" xfId="32175" xr:uid="{00000000-0005-0000-0000-00005A2F0000}"/>
    <cellStyle name="Assumptions Center Currency 28" xfId="4462" xr:uid="{00000000-0005-0000-0000-00005B2F0000}"/>
    <cellStyle name="Assumptions Center Currency 28 2" xfId="7883" xr:uid="{00000000-0005-0000-0000-00005C2F0000}"/>
    <cellStyle name="Assumptions Center Currency 28 2 2" xfId="21807" xr:uid="{00000000-0005-0000-0000-00005D2F0000}"/>
    <cellStyle name="Assumptions Center Currency 28 2 2 2" xfId="49490" xr:uid="{00000000-0005-0000-0000-00005E2F0000}"/>
    <cellStyle name="Assumptions Center Currency 28 2 3" xfId="35573" xr:uid="{00000000-0005-0000-0000-00005F2F0000}"/>
    <cellStyle name="Assumptions Center Currency 28 3" xfId="10543" xr:uid="{00000000-0005-0000-0000-0000602F0000}"/>
    <cellStyle name="Assumptions Center Currency 28 3 2" xfId="24464" xr:uid="{00000000-0005-0000-0000-0000612F0000}"/>
    <cellStyle name="Assumptions Center Currency 28 3 2 2" xfId="52147" xr:uid="{00000000-0005-0000-0000-0000622F0000}"/>
    <cellStyle name="Assumptions Center Currency 28 3 3" xfId="38230" xr:uid="{00000000-0005-0000-0000-0000632F0000}"/>
    <cellStyle name="Assumptions Center Currency 28 4" xfId="12729" xr:uid="{00000000-0005-0000-0000-0000642F0000}"/>
    <cellStyle name="Assumptions Center Currency 28 4 2" xfId="26650" xr:uid="{00000000-0005-0000-0000-0000652F0000}"/>
    <cellStyle name="Assumptions Center Currency 28 4 2 2" xfId="54333" xr:uid="{00000000-0005-0000-0000-0000662F0000}"/>
    <cellStyle name="Assumptions Center Currency 28 4 3" xfId="40416" xr:uid="{00000000-0005-0000-0000-0000672F0000}"/>
    <cellStyle name="Assumptions Center Currency 28 5" xfId="15479" xr:uid="{00000000-0005-0000-0000-0000682F0000}"/>
    <cellStyle name="Assumptions Center Currency 28 5 2" xfId="29400" xr:uid="{00000000-0005-0000-0000-0000692F0000}"/>
    <cellStyle name="Assumptions Center Currency 28 5 2 2" xfId="57083" xr:uid="{00000000-0005-0000-0000-00006A2F0000}"/>
    <cellStyle name="Assumptions Center Currency 28 5 3" xfId="43166" xr:uid="{00000000-0005-0000-0000-00006B2F0000}"/>
    <cellStyle name="Assumptions Center Currency 28 6" xfId="18447" xr:uid="{00000000-0005-0000-0000-00006C2F0000}"/>
    <cellStyle name="Assumptions Center Currency 28 6 2" xfId="46130" xr:uid="{00000000-0005-0000-0000-00006D2F0000}"/>
    <cellStyle name="Assumptions Center Currency 28 7" xfId="32213" xr:uid="{00000000-0005-0000-0000-00006E2F0000}"/>
    <cellStyle name="Assumptions Center Currency 29" xfId="4339" xr:uid="{00000000-0005-0000-0000-00006F2F0000}"/>
    <cellStyle name="Assumptions Center Currency 29 2" xfId="7764" xr:uid="{00000000-0005-0000-0000-0000702F0000}"/>
    <cellStyle name="Assumptions Center Currency 29 2 2" xfId="21688" xr:uid="{00000000-0005-0000-0000-0000712F0000}"/>
    <cellStyle name="Assumptions Center Currency 29 2 2 2" xfId="49371" xr:uid="{00000000-0005-0000-0000-0000722F0000}"/>
    <cellStyle name="Assumptions Center Currency 29 2 3" xfId="35454" xr:uid="{00000000-0005-0000-0000-0000732F0000}"/>
    <cellStyle name="Assumptions Center Currency 29 3" xfId="10437" xr:uid="{00000000-0005-0000-0000-0000742F0000}"/>
    <cellStyle name="Assumptions Center Currency 29 3 2" xfId="24358" xr:uid="{00000000-0005-0000-0000-0000752F0000}"/>
    <cellStyle name="Assumptions Center Currency 29 3 2 2" xfId="52041" xr:uid="{00000000-0005-0000-0000-0000762F0000}"/>
    <cellStyle name="Assumptions Center Currency 29 3 3" xfId="38124" xr:uid="{00000000-0005-0000-0000-0000772F0000}"/>
    <cellStyle name="Assumptions Center Currency 29 4" xfId="12606" xr:uid="{00000000-0005-0000-0000-0000782F0000}"/>
    <cellStyle name="Assumptions Center Currency 29 4 2" xfId="26527" xr:uid="{00000000-0005-0000-0000-0000792F0000}"/>
    <cellStyle name="Assumptions Center Currency 29 4 2 2" xfId="54210" xr:uid="{00000000-0005-0000-0000-00007A2F0000}"/>
    <cellStyle name="Assumptions Center Currency 29 4 3" xfId="40293" xr:uid="{00000000-0005-0000-0000-00007B2F0000}"/>
    <cellStyle name="Assumptions Center Currency 29 5" xfId="15356" xr:uid="{00000000-0005-0000-0000-00007C2F0000}"/>
    <cellStyle name="Assumptions Center Currency 29 5 2" xfId="29277" xr:uid="{00000000-0005-0000-0000-00007D2F0000}"/>
    <cellStyle name="Assumptions Center Currency 29 5 2 2" xfId="56960" xr:uid="{00000000-0005-0000-0000-00007E2F0000}"/>
    <cellStyle name="Assumptions Center Currency 29 5 3" xfId="43043" xr:uid="{00000000-0005-0000-0000-00007F2F0000}"/>
    <cellStyle name="Assumptions Center Currency 29 6" xfId="18324" xr:uid="{00000000-0005-0000-0000-0000802F0000}"/>
    <cellStyle name="Assumptions Center Currency 29 6 2" xfId="46007" xr:uid="{00000000-0005-0000-0000-0000812F0000}"/>
    <cellStyle name="Assumptions Center Currency 29 7" xfId="32090" xr:uid="{00000000-0005-0000-0000-0000822F0000}"/>
    <cellStyle name="Assumptions Center Currency 3" xfId="2091" xr:uid="{00000000-0005-0000-0000-0000832F0000}"/>
    <cellStyle name="Assumptions Center Currency 3 10" xfId="2507" xr:uid="{00000000-0005-0000-0000-0000842F0000}"/>
    <cellStyle name="Assumptions Center Currency 3 10 2" xfId="5964" xr:uid="{00000000-0005-0000-0000-0000852F0000}"/>
    <cellStyle name="Assumptions Center Currency 3 10 2 2" xfId="19913" xr:uid="{00000000-0005-0000-0000-0000862F0000}"/>
    <cellStyle name="Assumptions Center Currency 3 10 2 2 2" xfId="47596" xr:uid="{00000000-0005-0000-0000-0000872F0000}"/>
    <cellStyle name="Assumptions Center Currency 3 10 2 3" xfId="33679" xr:uid="{00000000-0005-0000-0000-0000882F0000}"/>
    <cellStyle name="Assumptions Center Currency 3 10 3" xfId="8729" xr:uid="{00000000-0005-0000-0000-0000892F0000}"/>
    <cellStyle name="Assumptions Center Currency 3 10 3 2" xfId="22650" xr:uid="{00000000-0005-0000-0000-00008A2F0000}"/>
    <cellStyle name="Assumptions Center Currency 3 10 3 2 2" xfId="50333" xr:uid="{00000000-0005-0000-0000-00008B2F0000}"/>
    <cellStyle name="Assumptions Center Currency 3 10 3 3" xfId="36416" xr:uid="{00000000-0005-0000-0000-00008C2F0000}"/>
    <cellStyle name="Assumptions Center Currency 3 10 4" xfId="5578" xr:uid="{00000000-0005-0000-0000-00008D2F0000}"/>
    <cellStyle name="Assumptions Center Currency 3 10 4 2" xfId="19531" xr:uid="{00000000-0005-0000-0000-00008E2F0000}"/>
    <cellStyle name="Assumptions Center Currency 3 10 4 2 2" xfId="47214" xr:uid="{00000000-0005-0000-0000-00008F2F0000}"/>
    <cellStyle name="Assumptions Center Currency 3 10 4 3" xfId="33297" xr:uid="{00000000-0005-0000-0000-0000902F0000}"/>
    <cellStyle name="Assumptions Center Currency 3 10 5" xfId="13611" xr:uid="{00000000-0005-0000-0000-0000912F0000}"/>
    <cellStyle name="Assumptions Center Currency 3 10 5 2" xfId="27532" xr:uid="{00000000-0005-0000-0000-0000922F0000}"/>
    <cellStyle name="Assumptions Center Currency 3 10 5 2 2" xfId="55215" xr:uid="{00000000-0005-0000-0000-0000932F0000}"/>
    <cellStyle name="Assumptions Center Currency 3 10 5 3" xfId="41298" xr:uid="{00000000-0005-0000-0000-0000942F0000}"/>
    <cellStyle name="Assumptions Center Currency 3 10 6" xfId="16573" xr:uid="{00000000-0005-0000-0000-0000952F0000}"/>
    <cellStyle name="Assumptions Center Currency 3 10 6 2" xfId="44256" xr:uid="{00000000-0005-0000-0000-0000962F0000}"/>
    <cellStyle name="Assumptions Center Currency 3 10 7" xfId="30444" xr:uid="{00000000-0005-0000-0000-0000972F0000}"/>
    <cellStyle name="Assumptions Center Currency 3 11" xfId="2854" xr:uid="{00000000-0005-0000-0000-0000982F0000}"/>
    <cellStyle name="Assumptions Center Currency 3 11 2" xfId="6301" xr:uid="{00000000-0005-0000-0000-0000992F0000}"/>
    <cellStyle name="Assumptions Center Currency 3 11 2 2" xfId="20248" xr:uid="{00000000-0005-0000-0000-00009A2F0000}"/>
    <cellStyle name="Assumptions Center Currency 3 11 2 2 2" xfId="47931" xr:uid="{00000000-0005-0000-0000-00009B2F0000}"/>
    <cellStyle name="Assumptions Center Currency 3 11 2 3" xfId="34014" xr:uid="{00000000-0005-0000-0000-00009C2F0000}"/>
    <cellStyle name="Assumptions Center Currency 3 11 3" xfId="9054" xr:uid="{00000000-0005-0000-0000-00009D2F0000}"/>
    <cellStyle name="Assumptions Center Currency 3 11 3 2" xfId="22975" xr:uid="{00000000-0005-0000-0000-00009E2F0000}"/>
    <cellStyle name="Assumptions Center Currency 3 11 3 2 2" xfId="50658" xr:uid="{00000000-0005-0000-0000-00009F2F0000}"/>
    <cellStyle name="Assumptions Center Currency 3 11 3 3" xfId="36741" xr:uid="{00000000-0005-0000-0000-0000A02F0000}"/>
    <cellStyle name="Assumptions Center Currency 3 11 4" xfId="11188" xr:uid="{00000000-0005-0000-0000-0000A12F0000}"/>
    <cellStyle name="Assumptions Center Currency 3 11 4 2" xfId="25109" xr:uid="{00000000-0005-0000-0000-0000A22F0000}"/>
    <cellStyle name="Assumptions Center Currency 3 11 4 2 2" xfId="52792" xr:uid="{00000000-0005-0000-0000-0000A32F0000}"/>
    <cellStyle name="Assumptions Center Currency 3 11 4 3" xfId="38875" xr:uid="{00000000-0005-0000-0000-0000A42F0000}"/>
    <cellStyle name="Assumptions Center Currency 3 11 5" xfId="13940" xr:uid="{00000000-0005-0000-0000-0000A52F0000}"/>
    <cellStyle name="Assumptions Center Currency 3 11 5 2" xfId="27861" xr:uid="{00000000-0005-0000-0000-0000A62F0000}"/>
    <cellStyle name="Assumptions Center Currency 3 11 5 2 2" xfId="55544" xr:uid="{00000000-0005-0000-0000-0000A72F0000}"/>
    <cellStyle name="Assumptions Center Currency 3 11 5 3" xfId="41627" xr:uid="{00000000-0005-0000-0000-0000A82F0000}"/>
    <cellStyle name="Assumptions Center Currency 3 11 6" xfId="16906" xr:uid="{00000000-0005-0000-0000-0000A92F0000}"/>
    <cellStyle name="Assumptions Center Currency 3 11 6 2" xfId="44589" xr:uid="{00000000-0005-0000-0000-0000AA2F0000}"/>
    <cellStyle name="Assumptions Center Currency 3 11 7" xfId="30734" xr:uid="{00000000-0005-0000-0000-0000AB2F0000}"/>
    <cellStyle name="Assumptions Center Currency 3 12" xfId="2537" xr:uid="{00000000-0005-0000-0000-0000AC2F0000}"/>
    <cellStyle name="Assumptions Center Currency 3 12 2" xfId="5994" xr:uid="{00000000-0005-0000-0000-0000AD2F0000}"/>
    <cellStyle name="Assumptions Center Currency 3 12 2 2" xfId="19943" xr:uid="{00000000-0005-0000-0000-0000AE2F0000}"/>
    <cellStyle name="Assumptions Center Currency 3 12 2 2 2" xfId="47626" xr:uid="{00000000-0005-0000-0000-0000AF2F0000}"/>
    <cellStyle name="Assumptions Center Currency 3 12 2 3" xfId="33709" xr:uid="{00000000-0005-0000-0000-0000B02F0000}"/>
    <cellStyle name="Assumptions Center Currency 3 12 3" xfId="8759" xr:uid="{00000000-0005-0000-0000-0000B12F0000}"/>
    <cellStyle name="Assumptions Center Currency 3 12 3 2" xfId="22680" xr:uid="{00000000-0005-0000-0000-0000B22F0000}"/>
    <cellStyle name="Assumptions Center Currency 3 12 3 2 2" xfId="50363" xr:uid="{00000000-0005-0000-0000-0000B32F0000}"/>
    <cellStyle name="Assumptions Center Currency 3 12 3 3" xfId="36446" xr:uid="{00000000-0005-0000-0000-0000B42F0000}"/>
    <cellStyle name="Assumptions Center Currency 3 12 4" xfId="5132" xr:uid="{00000000-0005-0000-0000-0000B52F0000}"/>
    <cellStyle name="Assumptions Center Currency 3 12 4 2" xfId="19102" xr:uid="{00000000-0005-0000-0000-0000B62F0000}"/>
    <cellStyle name="Assumptions Center Currency 3 12 4 2 2" xfId="46785" xr:uid="{00000000-0005-0000-0000-0000B72F0000}"/>
    <cellStyle name="Assumptions Center Currency 3 12 4 3" xfId="32868" xr:uid="{00000000-0005-0000-0000-0000B82F0000}"/>
    <cellStyle name="Assumptions Center Currency 3 12 5" xfId="13640" xr:uid="{00000000-0005-0000-0000-0000B92F0000}"/>
    <cellStyle name="Assumptions Center Currency 3 12 5 2" xfId="27561" xr:uid="{00000000-0005-0000-0000-0000BA2F0000}"/>
    <cellStyle name="Assumptions Center Currency 3 12 5 2 2" xfId="55244" xr:uid="{00000000-0005-0000-0000-0000BB2F0000}"/>
    <cellStyle name="Assumptions Center Currency 3 12 5 3" xfId="41327" xr:uid="{00000000-0005-0000-0000-0000BC2F0000}"/>
    <cellStyle name="Assumptions Center Currency 3 12 6" xfId="16603" xr:uid="{00000000-0005-0000-0000-0000BD2F0000}"/>
    <cellStyle name="Assumptions Center Currency 3 12 6 2" xfId="44286" xr:uid="{00000000-0005-0000-0000-0000BE2F0000}"/>
    <cellStyle name="Assumptions Center Currency 3 12 7" xfId="30471" xr:uid="{00000000-0005-0000-0000-0000BF2F0000}"/>
    <cellStyle name="Assumptions Center Currency 3 13" xfId="2472" xr:uid="{00000000-0005-0000-0000-0000C02F0000}"/>
    <cellStyle name="Assumptions Center Currency 3 13 2" xfId="5929" xr:uid="{00000000-0005-0000-0000-0000C12F0000}"/>
    <cellStyle name="Assumptions Center Currency 3 13 2 2" xfId="19878" xr:uid="{00000000-0005-0000-0000-0000C22F0000}"/>
    <cellStyle name="Assumptions Center Currency 3 13 2 2 2" xfId="47561" xr:uid="{00000000-0005-0000-0000-0000C32F0000}"/>
    <cellStyle name="Assumptions Center Currency 3 13 2 3" xfId="33644" xr:uid="{00000000-0005-0000-0000-0000C42F0000}"/>
    <cellStyle name="Assumptions Center Currency 3 13 3" xfId="8694" xr:uid="{00000000-0005-0000-0000-0000C52F0000}"/>
    <cellStyle name="Assumptions Center Currency 3 13 3 2" xfId="22615" xr:uid="{00000000-0005-0000-0000-0000C62F0000}"/>
    <cellStyle name="Assumptions Center Currency 3 13 3 2 2" xfId="50298" xr:uid="{00000000-0005-0000-0000-0000C72F0000}"/>
    <cellStyle name="Assumptions Center Currency 3 13 3 3" xfId="36381" xr:uid="{00000000-0005-0000-0000-0000C82F0000}"/>
    <cellStyle name="Assumptions Center Currency 3 13 4" xfId="5543" xr:uid="{00000000-0005-0000-0000-0000C92F0000}"/>
    <cellStyle name="Assumptions Center Currency 3 13 4 2" xfId="19496" xr:uid="{00000000-0005-0000-0000-0000CA2F0000}"/>
    <cellStyle name="Assumptions Center Currency 3 13 4 2 2" xfId="47179" xr:uid="{00000000-0005-0000-0000-0000CB2F0000}"/>
    <cellStyle name="Assumptions Center Currency 3 13 4 3" xfId="33262" xr:uid="{00000000-0005-0000-0000-0000CC2F0000}"/>
    <cellStyle name="Assumptions Center Currency 3 13 5" xfId="13576" xr:uid="{00000000-0005-0000-0000-0000CD2F0000}"/>
    <cellStyle name="Assumptions Center Currency 3 13 5 2" xfId="27497" xr:uid="{00000000-0005-0000-0000-0000CE2F0000}"/>
    <cellStyle name="Assumptions Center Currency 3 13 5 2 2" xfId="55180" xr:uid="{00000000-0005-0000-0000-0000CF2F0000}"/>
    <cellStyle name="Assumptions Center Currency 3 13 5 3" xfId="41263" xr:uid="{00000000-0005-0000-0000-0000D02F0000}"/>
    <cellStyle name="Assumptions Center Currency 3 13 6" xfId="16538" xr:uid="{00000000-0005-0000-0000-0000D12F0000}"/>
    <cellStyle name="Assumptions Center Currency 3 13 6 2" xfId="44221" xr:uid="{00000000-0005-0000-0000-0000D22F0000}"/>
    <cellStyle name="Assumptions Center Currency 3 13 7" xfId="30414" xr:uid="{00000000-0005-0000-0000-0000D32F0000}"/>
    <cellStyle name="Assumptions Center Currency 3 14" xfId="2565" xr:uid="{00000000-0005-0000-0000-0000D42F0000}"/>
    <cellStyle name="Assumptions Center Currency 3 14 2" xfId="6022" xr:uid="{00000000-0005-0000-0000-0000D52F0000}"/>
    <cellStyle name="Assumptions Center Currency 3 14 2 2" xfId="19971" xr:uid="{00000000-0005-0000-0000-0000D62F0000}"/>
    <cellStyle name="Assumptions Center Currency 3 14 2 2 2" xfId="47654" xr:uid="{00000000-0005-0000-0000-0000D72F0000}"/>
    <cellStyle name="Assumptions Center Currency 3 14 2 3" xfId="33737" xr:uid="{00000000-0005-0000-0000-0000D82F0000}"/>
    <cellStyle name="Assumptions Center Currency 3 14 3" xfId="8787" xr:uid="{00000000-0005-0000-0000-0000D92F0000}"/>
    <cellStyle name="Assumptions Center Currency 3 14 3 2" xfId="22708" xr:uid="{00000000-0005-0000-0000-0000DA2F0000}"/>
    <cellStyle name="Assumptions Center Currency 3 14 3 2 2" xfId="50391" xr:uid="{00000000-0005-0000-0000-0000DB2F0000}"/>
    <cellStyle name="Assumptions Center Currency 3 14 3 3" xfId="36474" xr:uid="{00000000-0005-0000-0000-0000DC2F0000}"/>
    <cellStyle name="Assumptions Center Currency 3 14 4" xfId="5200" xr:uid="{00000000-0005-0000-0000-0000DD2F0000}"/>
    <cellStyle name="Assumptions Center Currency 3 14 4 2" xfId="19170" xr:uid="{00000000-0005-0000-0000-0000DE2F0000}"/>
    <cellStyle name="Assumptions Center Currency 3 14 4 2 2" xfId="46853" xr:uid="{00000000-0005-0000-0000-0000DF2F0000}"/>
    <cellStyle name="Assumptions Center Currency 3 14 4 3" xfId="32936" xr:uid="{00000000-0005-0000-0000-0000E02F0000}"/>
    <cellStyle name="Assumptions Center Currency 3 14 5" xfId="13667" xr:uid="{00000000-0005-0000-0000-0000E12F0000}"/>
    <cellStyle name="Assumptions Center Currency 3 14 5 2" xfId="27588" xr:uid="{00000000-0005-0000-0000-0000E22F0000}"/>
    <cellStyle name="Assumptions Center Currency 3 14 5 2 2" xfId="55271" xr:uid="{00000000-0005-0000-0000-0000E32F0000}"/>
    <cellStyle name="Assumptions Center Currency 3 14 5 3" xfId="41354" xr:uid="{00000000-0005-0000-0000-0000E42F0000}"/>
    <cellStyle name="Assumptions Center Currency 3 14 6" xfId="16631" xr:uid="{00000000-0005-0000-0000-0000E52F0000}"/>
    <cellStyle name="Assumptions Center Currency 3 14 6 2" xfId="44314" xr:uid="{00000000-0005-0000-0000-0000E62F0000}"/>
    <cellStyle name="Assumptions Center Currency 3 14 7" xfId="30496" xr:uid="{00000000-0005-0000-0000-0000E72F0000}"/>
    <cellStyle name="Assumptions Center Currency 3 15" xfId="2812" xr:uid="{00000000-0005-0000-0000-0000E82F0000}"/>
    <cellStyle name="Assumptions Center Currency 3 15 2" xfId="6259" xr:uid="{00000000-0005-0000-0000-0000E92F0000}"/>
    <cellStyle name="Assumptions Center Currency 3 15 2 2" xfId="20206" xr:uid="{00000000-0005-0000-0000-0000EA2F0000}"/>
    <cellStyle name="Assumptions Center Currency 3 15 2 2 2" xfId="47889" xr:uid="{00000000-0005-0000-0000-0000EB2F0000}"/>
    <cellStyle name="Assumptions Center Currency 3 15 2 3" xfId="33972" xr:uid="{00000000-0005-0000-0000-0000EC2F0000}"/>
    <cellStyle name="Assumptions Center Currency 3 15 3" xfId="9013" xr:uid="{00000000-0005-0000-0000-0000ED2F0000}"/>
    <cellStyle name="Assumptions Center Currency 3 15 3 2" xfId="22934" xr:uid="{00000000-0005-0000-0000-0000EE2F0000}"/>
    <cellStyle name="Assumptions Center Currency 3 15 3 2 2" xfId="50617" xr:uid="{00000000-0005-0000-0000-0000EF2F0000}"/>
    <cellStyle name="Assumptions Center Currency 3 15 3 3" xfId="36700" xr:uid="{00000000-0005-0000-0000-0000F02F0000}"/>
    <cellStyle name="Assumptions Center Currency 3 15 4" xfId="11146" xr:uid="{00000000-0005-0000-0000-0000F12F0000}"/>
    <cellStyle name="Assumptions Center Currency 3 15 4 2" xfId="25067" xr:uid="{00000000-0005-0000-0000-0000F22F0000}"/>
    <cellStyle name="Assumptions Center Currency 3 15 4 2 2" xfId="52750" xr:uid="{00000000-0005-0000-0000-0000F32F0000}"/>
    <cellStyle name="Assumptions Center Currency 3 15 4 3" xfId="38833" xr:uid="{00000000-0005-0000-0000-0000F42F0000}"/>
    <cellStyle name="Assumptions Center Currency 3 15 5" xfId="13899" xr:uid="{00000000-0005-0000-0000-0000F52F0000}"/>
    <cellStyle name="Assumptions Center Currency 3 15 5 2" xfId="27820" xr:uid="{00000000-0005-0000-0000-0000F62F0000}"/>
    <cellStyle name="Assumptions Center Currency 3 15 5 2 2" xfId="55503" xr:uid="{00000000-0005-0000-0000-0000F72F0000}"/>
    <cellStyle name="Assumptions Center Currency 3 15 5 3" xfId="41586" xr:uid="{00000000-0005-0000-0000-0000F82F0000}"/>
    <cellStyle name="Assumptions Center Currency 3 15 6" xfId="16864" xr:uid="{00000000-0005-0000-0000-0000F92F0000}"/>
    <cellStyle name="Assumptions Center Currency 3 15 6 2" xfId="44547" xr:uid="{00000000-0005-0000-0000-0000FA2F0000}"/>
    <cellStyle name="Assumptions Center Currency 3 15 7" xfId="30698" xr:uid="{00000000-0005-0000-0000-0000FB2F0000}"/>
    <cellStyle name="Assumptions Center Currency 3 16" xfId="3498" xr:uid="{00000000-0005-0000-0000-0000FC2F0000}"/>
    <cellStyle name="Assumptions Center Currency 3 16 2" xfId="6936" xr:uid="{00000000-0005-0000-0000-0000FD2F0000}"/>
    <cellStyle name="Assumptions Center Currency 3 16 2 2" xfId="20876" xr:uid="{00000000-0005-0000-0000-0000FE2F0000}"/>
    <cellStyle name="Assumptions Center Currency 3 16 2 2 2" xfId="48559" xr:uid="{00000000-0005-0000-0000-0000FF2F0000}"/>
    <cellStyle name="Assumptions Center Currency 3 16 2 3" xfId="34642" xr:uid="{00000000-0005-0000-0000-000000300000}"/>
    <cellStyle name="Assumptions Center Currency 3 16 3" xfId="9674" xr:uid="{00000000-0005-0000-0000-000001300000}"/>
    <cellStyle name="Assumptions Center Currency 3 16 3 2" xfId="23595" xr:uid="{00000000-0005-0000-0000-000002300000}"/>
    <cellStyle name="Assumptions Center Currency 3 16 3 2 2" xfId="51278" xr:uid="{00000000-0005-0000-0000-000003300000}"/>
    <cellStyle name="Assumptions Center Currency 3 16 3 3" xfId="37361" xr:uid="{00000000-0005-0000-0000-000004300000}"/>
    <cellStyle name="Assumptions Center Currency 3 16 4" xfId="11814" xr:uid="{00000000-0005-0000-0000-000005300000}"/>
    <cellStyle name="Assumptions Center Currency 3 16 4 2" xfId="25735" xr:uid="{00000000-0005-0000-0000-000006300000}"/>
    <cellStyle name="Assumptions Center Currency 3 16 4 2 2" xfId="53418" xr:uid="{00000000-0005-0000-0000-000007300000}"/>
    <cellStyle name="Assumptions Center Currency 3 16 4 3" xfId="39501" xr:uid="{00000000-0005-0000-0000-000008300000}"/>
    <cellStyle name="Assumptions Center Currency 3 16 5" xfId="14564" xr:uid="{00000000-0005-0000-0000-000009300000}"/>
    <cellStyle name="Assumptions Center Currency 3 16 5 2" xfId="28485" xr:uid="{00000000-0005-0000-0000-00000A300000}"/>
    <cellStyle name="Assumptions Center Currency 3 16 5 2 2" xfId="56168" xr:uid="{00000000-0005-0000-0000-00000B300000}"/>
    <cellStyle name="Assumptions Center Currency 3 16 5 3" xfId="42251" xr:uid="{00000000-0005-0000-0000-00000C300000}"/>
    <cellStyle name="Assumptions Center Currency 3 16 6" xfId="17532" xr:uid="{00000000-0005-0000-0000-00000D300000}"/>
    <cellStyle name="Assumptions Center Currency 3 16 6 2" xfId="45215" xr:uid="{00000000-0005-0000-0000-00000E300000}"/>
    <cellStyle name="Assumptions Center Currency 3 16 7" xfId="31303" xr:uid="{00000000-0005-0000-0000-00000F300000}"/>
    <cellStyle name="Assumptions Center Currency 3 17" xfId="2954" xr:uid="{00000000-0005-0000-0000-000010300000}"/>
    <cellStyle name="Assumptions Center Currency 3 17 2" xfId="6399" xr:uid="{00000000-0005-0000-0000-000011300000}"/>
    <cellStyle name="Assumptions Center Currency 3 17 2 2" xfId="20345" xr:uid="{00000000-0005-0000-0000-000012300000}"/>
    <cellStyle name="Assumptions Center Currency 3 17 2 2 2" xfId="48028" xr:uid="{00000000-0005-0000-0000-000013300000}"/>
    <cellStyle name="Assumptions Center Currency 3 17 2 3" xfId="34111" xr:uid="{00000000-0005-0000-0000-000014300000}"/>
    <cellStyle name="Assumptions Center Currency 3 17 3" xfId="9150" xr:uid="{00000000-0005-0000-0000-000015300000}"/>
    <cellStyle name="Assumptions Center Currency 3 17 3 2" xfId="23071" xr:uid="{00000000-0005-0000-0000-000016300000}"/>
    <cellStyle name="Assumptions Center Currency 3 17 3 2 2" xfId="50754" xr:uid="{00000000-0005-0000-0000-000017300000}"/>
    <cellStyle name="Assumptions Center Currency 3 17 3 3" xfId="36837" xr:uid="{00000000-0005-0000-0000-000018300000}"/>
    <cellStyle name="Assumptions Center Currency 3 17 4" xfId="11285" xr:uid="{00000000-0005-0000-0000-000019300000}"/>
    <cellStyle name="Assumptions Center Currency 3 17 4 2" xfId="25206" xr:uid="{00000000-0005-0000-0000-00001A300000}"/>
    <cellStyle name="Assumptions Center Currency 3 17 4 2 2" xfId="52889" xr:uid="{00000000-0005-0000-0000-00001B300000}"/>
    <cellStyle name="Assumptions Center Currency 3 17 4 3" xfId="38972" xr:uid="{00000000-0005-0000-0000-00001C300000}"/>
    <cellStyle name="Assumptions Center Currency 3 17 5" xfId="14037" xr:uid="{00000000-0005-0000-0000-00001D300000}"/>
    <cellStyle name="Assumptions Center Currency 3 17 5 2" xfId="27958" xr:uid="{00000000-0005-0000-0000-00001E300000}"/>
    <cellStyle name="Assumptions Center Currency 3 17 5 2 2" xfId="55641" xr:uid="{00000000-0005-0000-0000-00001F300000}"/>
    <cellStyle name="Assumptions Center Currency 3 17 5 3" xfId="41724" xr:uid="{00000000-0005-0000-0000-000020300000}"/>
    <cellStyle name="Assumptions Center Currency 3 17 6" xfId="17003" xr:uid="{00000000-0005-0000-0000-000021300000}"/>
    <cellStyle name="Assumptions Center Currency 3 17 6 2" xfId="44686" xr:uid="{00000000-0005-0000-0000-000022300000}"/>
    <cellStyle name="Assumptions Center Currency 3 17 7" xfId="30816" xr:uid="{00000000-0005-0000-0000-000023300000}"/>
    <cellStyle name="Assumptions Center Currency 3 18" xfId="3784" xr:uid="{00000000-0005-0000-0000-000024300000}"/>
    <cellStyle name="Assumptions Center Currency 3 18 2" xfId="7218" xr:uid="{00000000-0005-0000-0000-000025300000}"/>
    <cellStyle name="Assumptions Center Currency 3 18 2 2" xfId="21152" xr:uid="{00000000-0005-0000-0000-000026300000}"/>
    <cellStyle name="Assumptions Center Currency 3 18 2 2 2" xfId="48835" xr:uid="{00000000-0005-0000-0000-000027300000}"/>
    <cellStyle name="Assumptions Center Currency 3 18 2 3" xfId="34918" xr:uid="{00000000-0005-0000-0000-000028300000}"/>
    <cellStyle name="Assumptions Center Currency 3 18 3" xfId="9940" xr:uid="{00000000-0005-0000-0000-000029300000}"/>
    <cellStyle name="Assumptions Center Currency 3 18 3 2" xfId="23861" xr:uid="{00000000-0005-0000-0000-00002A300000}"/>
    <cellStyle name="Assumptions Center Currency 3 18 3 2 2" xfId="51544" xr:uid="{00000000-0005-0000-0000-00002B300000}"/>
    <cellStyle name="Assumptions Center Currency 3 18 3 3" xfId="37627" xr:uid="{00000000-0005-0000-0000-00002C300000}"/>
    <cellStyle name="Assumptions Center Currency 3 18 4" xfId="12090" xr:uid="{00000000-0005-0000-0000-00002D300000}"/>
    <cellStyle name="Assumptions Center Currency 3 18 4 2" xfId="26011" xr:uid="{00000000-0005-0000-0000-00002E300000}"/>
    <cellStyle name="Assumptions Center Currency 3 18 4 2 2" xfId="53694" xr:uid="{00000000-0005-0000-0000-00002F300000}"/>
    <cellStyle name="Assumptions Center Currency 3 18 4 3" xfId="39777" xr:uid="{00000000-0005-0000-0000-000030300000}"/>
    <cellStyle name="Assumptions Center Currency 3 18 5" xfId="14840" xr:uid="{00000000-0005-0000-0000-000031300000}"/>
    <cellStyle name="Assumptions Center Currency 3 18 5 2" xfId="28761" xr:uid="{00000000-0005-0000-0000-000032300000}"/>
    <cellStyle name="Assumptions Center Currency 3 18 5 2 2" xfId="56444" xr:uid="{00000000-0005-0000-0000-000033300000}"/>
    <cellStyle name="Assumptions Center Currency 3 18 5 3" xfId="42527" xr:uid="{00000000-0005-0000-0000-000034300000}"/>
    <cellStyle name="Assumptions Center Currency 3 18 6" xfId="17808" xr:uid="{00000000-0005-0000-0000-000035300000}"/>
    <cellStyle name="Assumptions Center Currency 3 18 6 2" xfId="45491" xr:uid="{00000000-0005-0000-0000-000036300000}"/>
    <cellStyle name="Assumptions Center Currency 3 18 7" xfId="31574" xr:uid="{00000000-0005-0000-0000-000037300000}"/>
    <cellStyle name="Assumptions Center Currency 3 19" xfId="2780" xr:uid="{00000000-0005-0000-0000-000038300000}"/>
    <cellStyle name="Assumptions Center Currency 3 19 2" xfId="6227" xr:uid="{00000000-0005-0000-0000-000039300000}"/>
    <cellStyle name="Assumptions Center Currency 3 19 2 2" xfId="20174" xr:uid="{00000000-0005-0000-0000-00003A300000}"/>
    <cellStyle name="Assumptions Center Currency 3 19 2 2 2" xfId="47857" xr:uid="{00000000-0005-0000-0000-00003B300000}"/>
    <cellStyle name="Assumptions Center Currency 3 19 2 3" xfId="33940" xr:uid="{00000000-0005-0000-0000-00003C300000}"/>
    <cellStyle name="Assumptions Center Currency 3 19 3" xfId="8982" xr:uid="{00000000-0005-0000-0000-00003D300000}"/>
    <cellStyle name="Assumptions Center Currency 3 19 3 2" xfId="22903" xr:uid="{00000000-0005-0000-0000-00003E300000}"/>
    <cellStyle name="Assumptions Center Currency 3 19 3 2 2" xfId="50586" xr:uid="{00000000-0005-0000-0000-00003F300000}"/>
    <cellStyle name="Assumptions Center Currency 3 19 3 3" xfId="36669" xr:uid="{00000000-0005-0000-0000-000040300000}"/>
    <cellStyle name="Assumptions Center Currency 3 19 4" xfId="11114" xr:uid="{00000000-0005-0000-0000-000041300000}"/>
    <cellStyle name="Assumptions Center Currency 3 19 4 2" xfId="25035" xr:uid="{00000000-0005-0000-0000-000042300000}"/>
    <cellStyle name="Assumptions Center Currency 3 19 4 2 2" xfId="52718" xr:uid="{00000000-0005-0000-0000-000043300000}"/>
    <cellStyle name="Assumptions Center Currency 3 19 4 3" xfId="38801" xr:uid="{00000000-0005-0000-0000-000044300000}"/>
    <cellStyle name="Assumptions Center Currency 3 19 5" xfId="13867" xr:uid="{00000000-0005-0000-0000-000045300000}"/>
    <cellStyle name="Assumptions Center Currency 3 19 5 2" xfId="27788" xr:uid="{00000000-0005-0000-0000-000046300000}"/>
    <cellStyle name="Assumptions Center Currency 3 19 5 2 2" xfId="55471" xr:uid="{00000000-0005-0000-0000-000047300000}"/>
    <cellStyle name="Assumptions Center Currency 3 19 5 3" xfId="41554" xr:uid="{00000000-0005-0000-0000-000048300000}"/>
    <cellStyle name="Assumptions Center Currency 3 19 6" xfId="16832" xr:uid="{00000000-0005-0000-0000-000049300000}"/>
    <cellStyle name="Assumptions Center Currency 3 19 6 2" xfId="44515" xr:uid="{00000000-0005-0000-0000-00004A300000}"/>
    <cellStyle name="Assumptions Center Currency 3 19 7" xfId="30671" xr:uid="{00000000-0005-0000-0000-00004B300000}"/>
    <cellStyle name="Assumptions Center Currency 3 2" xfId="3117" xr:uid="{00000000-0005-0000-0000-00004C300000}"/>
    <cellStyle name="Assumptions Center Currency 3 2 2" xfId="6559" xr:uid="{00000000-0005-0000-0000-00004D300000}"/>
    <cellStyle name="Assumptions Center Currency 3 2 2 2" xfId="20503" xr:uid="{00000000-0005-0000-0000-00004E300000}"/>
    <cellStyle name="Assumptions Center Currency 3 2 2 2 2" xfId="48186" xr:uid="{00000000-0005-0000-0000-00004F300000}"/>
    <cellStyle name="Assumptions Center Currency 3 2 2 3" xfId="34269" xr:uid="{00000000-0005-0000-0000-000050300000}"/>
    <cellStyle name="Assumptions Center Currency 3 2 3" xfId="9303" xr:uid="{00000000-0005-0000-0000-000051300000}"/>
    <cellStyle name="Assumptions Center Currency 3 2 3 2" xfId="23224" xr:uid="{00000000-0005-0000-0000-000052300000}"/>
    <cellStyle name="Assumptions Center Currency 3 2 3 2 2" xfId="50907" xr:uid="{00000000-0005-0000-0000-000053300000}"/>
    <cellStyle name="Assumptions Center Currency 3 2 3 3" xfId="36990" xr:uid="{00000000-0005-0000-0000-000054300000}"/>
    <cellStyle name="Assumptions Center Currency 3 2 4" xfId="11441" xr:uid="{00000000-0005-0000-0000-000055300000}"/>
    <cellStyle name="Assumptions Center Currency 3 2 4 2" xfId="25362" xr:uid="{00000000-0005-0000-0000-000056300000}"/>
    <cellStyle name="Assumptions Center Currency 3 2 4 2 2" xfId="53045" xr:uid="{00000000-0005-0000-0000-000057300000}"/>
    <cellStyle name="Assumptions Center Currency 3 2 4 3" xfId="39128" xr:uid="{00000000-0005-0000-0000-000058300000}"/>
    <cellStyle name="Assumptions Center Currency 3 2 5" xfId="14191" xr:uid="{00000000-0005-0000-0000-000059300000}"/>
    <cellStyle name="Assumptions Center Currency 3 2 5 2" xfId="28112" xr:uid="{00000000-0005-0000-0000-00005A300000}"/>
    <cellStyle name="Assumptions Center Currency 3 2 5 2 2" xfId="55795" xr:uid="{00000000-0005-0000-0000-00005B300000}"/>
    <cellStyle name="Assumptions Center Currency 3 2 5 3" xfId="41878" xr:uid="{00000000-0005-0000-0000-00005C300000}"/>
    <cellStyle name="Assumptions Center Currency 3 2 6" xfId="17159" xr:uid="{00000000-0005-0000-0000-00005D300000}"/>
    <cellStyle name="Assumptions Center Currency 3 2 6 2" xfId="44842" xr:uid="{00000000-0005-0000-0000-00005E300000}"/>
    <cellStyle name="Assumptions Center Currency 3 2 7" xfId="30962" xr:uid="{00000000-0005-0000-0000-00005F300000}"/>
    <cellStyle name="Assumptions Center Currency 3 20" xfId="4163" xr:uid="{00000000-0005-0000-0000-000060300000}"/>
    <cellStyle name="Assumptions Center Currency 3 20 2" xfId="7589" xr:uid="{00000000-0005-0000-0000-000061300000}"/>
    <cellStyle name="Assumptions Center Currency 3 20 2 2" xfId="21517" xr:uid="{00000000-0005-0000-0000-000062300000}"/>
    <cellStyle name="Assumptions Center Currency 3 20 2 2 2" xfId="49200" xr:uid="{00000000-0005-0000-0000-000063300000}"/>
    <cellStyle name="Assumptions Center Currency 3 20 2 3" xfId="35283" xr:uid="{00000000-0005-0000-0000-000064300000}"/>
    <cellStyle name="Assumptions Center Currency 3 20 3" xfId="10283" xr:uid="{00000000-0005-0000-0000-000065300000}"/>
    <cellStyle name="Assumptions Center Currency 3 20 3 2" xfId="24204" xr:uid="{00000000-0005-0000-0000-000066300000}"/>
    <cellStyle name="Assumptions Center Currency 3 20 3 2 2" xfId="51887" xr:uid="{00000000-0005-0000-0000-000067300000}"/>
    <cellStyle name="Assumptions Center Currency 3 20 3 3" xfId="37970" xr:uid="{00000000-0005-0000-0000-000068300000}"/>
    <cellStyle name="Assumptions Center Currency 3 20 4" xfId="12438" xr:uid="{00000000-0005-0000-0000-000069300000}"/>
    <cellStyle name="Assumptions Center Currency 3 20 4 2" xfId="26359" xr:uid="{00000000-0005-0000-0000-00006A300000}"/>
    <cellStyle name="Assumptions Center Currency 3 20 4 2 2" xfId="54042" xr:uid="{00000000-0005-0000-0000-00006B300000}"/>
    <cellStyle name="Assumptions Center Currency 3 20 4 3" xfId="40125" xr:uid="{00000000-0005-0000-0000-00006C300000}"/>
    <cellStyle name="Assumptions Center Currency 3 20 5" xfId="15188" xr:uid="{00000000-0005-0000-0000-00006D300000}"/>
    <cellStyle name="Assumptions Center Currency 3 20 5 2" xfId="29109" xr:uid="{00000000-0005-0000-0000-00006E300000}"/>
    <cellStyle name="Assumptions Center Currency 3 20 5 2 2" xfId="56792" xr:uid="{00000000-0005-0000-0000-00006F300000}"/>
    <cellStyle name="Assumptions Center Currency 3 20 5 3" xfId="42875" xr:uid="{00000000-0005-0000-0000-000070300000}"/>
    <cellStyle name="Assumptions Center Currency 3 20 6" xfId="18156" xr:uid="{00000000-0005-0000-0000-000071300000}"/>
    <cellStyle name="Assumptions Center Currency 3 20 6 2" xfId="45839" xr:uid="{00000000-0005-0000-0000-000072300000}"/>
    <cellStyle name="Assumptions Center Currency 3 20 7" xfId="31922" xr:uid="{00000000-0005-0000-0000-000073300000}"/>
    <cellStyle name="Assumptions Center Currency 3 21" xfId="3915" xr:uid="{00000000-0005-0000-0000-000074300000}"/>
    <cellStyle name="Assumptions Center Currency 3 21 2" xfId="7341" xr:uid="{00000000-0005-0000-0000-000075300000}"/>
    <cellStyle name="Assumptions Center Currency 3 21 2 2" xfId="21272" xr:uid="{00000000-0005-0000-0000-000076300000}"/>
    <cellStyle name="Assumptions Center Currency 3 21 2 2 2" xfId="48955" xr:uid="{00000000-0005-0000-0000-000077300000}"/>
    <cellStyle name="Assumptions Center Currency 3 21 2 3" xfId="35038" xr:uid="{00000000-0005-0000-0000-000078300000}"/>
    <cellStyle name="Assumptions Center Currency 3 21 3" xfId="10046" xr:uid="{00000000-0005-0000-0000-000079300000}"/>
    <cellStyle name="Assumptions Center Currency 3 21 3 2" xfId="23967" xr:uid="{00000000-0005-0000-0000-00007A300000}"/>
    <cellStyle name="Assumptions Center Currency 3 21 3 2 2" xfId="51650" xr:uid="{00000000-0005-0000-0000-00007B300000}"/>
    <cellStyle name="Assumptions Center Currency 3 21 3 3" xfId="37733" xr:uid="{00000000-0005-0000-0000-00007C300000}"/>
    <cellStyle name="Assumptions Center Currency 3 21 4" xfId="12199" xr:uid="{00000000-0005-0000-0000-00007D300000}"/>
    <cellStyle name="Assumptions Center Currency 3 21 4 2" xfId="26120" xr:uid="{00000000-0005-0000-0000-00007E300000}"/>
    <cellStyle name="Assumptions Center Currency 3 21 4 2 2" xfId="53803" xr:uid="{00000000-0005-0000-0000-00007F300000}"/>
    <cellStyle name="Assumptions Center Currency 3 21 4 3" xfId="39886" xr:uid="{00000000-0005-0000-0000-000080300000}"/>
    <cellStyle name="Assumptions Center Currency 3 21 5" xfId="14949" xr:uid="{00000000-0005-0000-0000-000081300000}"/>
    <cellStyle name="Assumptions Center Currency 3 21 5 2" xfId="28870" xr:uid="{00000000-0005-0000-0000-000082300000}"/>
    <cellStyle name="Assumptions Center Currency 3 21 5 2 2" xfId="56553" xr:uid="{00000000-0005-0000-0000-000083300000}"/>
    <cellStyle name="Assumptions Center Currency 3 21 5 3" xfId="42636" xr:uid="{00000000-0005-0000-0000-000084300000}"/>
    <cellStyle name="Assumptions Center Currency 3 21 6" xfId="17917" xr:uid="{00000000-0005-0000-0000-000085300000}"/>
    <cellStyle name="Assumptions Center Currency 3 21 6 2" xfId="45600" xr:uid="{00000000-0005-0000-0000-000086300000}"/>
    <cellStyle name="Assumptions Center Currency 3 21 7" xfId="31683" xr:uid="{00000000-0005-0000-0000-000087300000}"/>
    <cellStyle name="Assumptions Center Currency 3 22" xfId="4109" xr:uid="{00000000-0005-0000-0000-000088300000}"/>
    <cellStyle name="Assumptions Center Currency 3 22 2" xfId="7535" xr:uid="{00000000-0005-0000-0000-000089300000}"/>
    <cellStyle name="Assumptions Center Currency 3 22 2 2" xfId="21464" xr:uid="{00000000-0005-0000-0000-00008A300000}"/>
    <cellStyle name="Assumptions Center Currency 3 22 2 2 2" xfId="49147" xr:uid="{00000000-0005-0000-0000-00008B300000}"/>
    <cellStyle name="Assumptions Center Currency 3 22 2 3" xfId="35230" xr:uid="{00000000-0005-0000-0000-00008C300000}"/>
    <cellStyle name="Assumptions Center Currency 3 22 3" xfId="10236" xr:uid="{00000000-0005-0000-0000-00008D300000}"/>
    <cellStyle name="Assumptions Center Currency 3 22 3 2" xfId="24157" xr:uid="{00000000-0005-0000-0000-00008E300000}"/>
    <cellStyle name="Assumptions Center Currency 3 22 3 2 2" xfId="51840" xr:uid="{00000000-0005-0000-0000-00008F300000}"/>
    <cellStyle name="Assumptions Center Currency 3 22 3 3" xfId="37923" xr:uid="{00000000-0005-0000-0000-000090300000}"/>
    <cellStyle name="Assumptions Center Currency 3 22 4" xfId="12388" xr:uid="{00000000-0005-0000-0000-000091300000}"/>
    <cellStyle name="Assumptions Center Currency 3 22 4 2" xfId="26309" xr:uid="{00000000-0005-0000-0000-000092300000}"/>
    <cellStyle name="Assumptions Center Currency 3 22 4 2 2" xfId="53992" xr:uid="{00000000-0005-0000-0000-000093300000}"/>
    <cellStyle name="Assumptions Center Currency 3 22 4 3" xfId="40075" xr:uid="{00000000-0005-0000-0000-000094300000}"/>
    <cellStyle name="Assumptions Center Currency 3 22 5" xfId="15138" xr:uid="{00000000-0005-0000-0000-000095300000}"/>
    <cellStyle name="Assumptions Center Currency 3 22 5 2" xfId="29059" xr:uid="{00000000-0005-0000-0000-000096300000}"/>
    <cellStyle name="Assumptions Center Currency 3 22 5 2 2" xfId="56742" xr:uid="{00000000-0005-0000-0000-000097300000}"/>
    <cellStyle name="Assumptions Center Currency 3 22 5 3" xfId="42825" xr:uid="{00000000-0005-0000-0000-000098300000}"/>
    <cellStyle name="Assumptions Center Currency 3 22 6" xfId="18106" xr:uid="{00000000-0005-0000-0000-000099300000}"/>
    <cellStyle name="Assumptions Center Currency 3 22 6 2" xfId="45789" xr:uid="{00000000-0005-0000-0000-00009A300000}"/>
    <cellStyle name="Assumptions Center Currency 3 22 7" xfId="31872" xr:uid="{00000000-0005-0000-0000-00009B300000}"/>
    <cellStyle name="Assumptions Center Currency 3 23" xfId="4249" xr:uid="{00000000-0005-0000-0000-00009C300000}"/>
    <cellStyle name="Assumptions Center Currency 3 23 2" xfId="7674" xr:uid="{00000000-0005-0000-0000-00009D300000}"/>
    <cellStyle name="Assumptions Center Currency 3 23 2 2" xfId="21602" xr:uid="{00000000-0005-0000-0000-00009E300000}"/>
    <cellStyle name="Assumptions Center Currency 3 23 2 2 2" xfId="49285" xr:uid="{00000000-0005-0000-0000-00009F300000}"/>
    <cellStyle name="Assumptions Center Currency 3 23 2 3" xfId="35368" xr:uid="{00000000-0005-0000-0000-0000A0300000}"/>
    <cellStyle name="Assumptions Center Currency 3 23 3" xfId="10367" xr:uid="{00000000-0005-0000-0000-0000A1300000}"/>
    <cellStyle name="Assumptions Center Currency 3 23 3 2" xfId="24288" xr:uid="{00000000-0005-0000-0000-0000A2300000}"/>
    <cellStyle name="Assumptions Center Currency 3 23 3 2 2" xfId="51971" xr:uid="{00000000-0005-0000-0000-0000A3300000}"/>
    <cellStyle name="Assumptions Center Currency 3 23 3 3" xfId="38054" xr:uid="{00000000-0005-0000-0000-0000A4300000}"/>
    <cellStyle name="Assumptions Center Currency 3 23 4" xfId="12523" xr:uid="{00000000-0005-0000-0000-0000A5300000}"/>
    <cellStyle name="Assumptions Center Currency 3 23 4 2" xfId="26444" xr:uid="{00000000-0005-0000-0000-0000A6300000}"/>
    <cellStyle name="Assumptions Center Currency 3 23 4 2 2" xfId="54127" xr:uid="{00000000-0005-0000-0000-0000A7300000}"/>
    <cellStyle name="Assumptions Center Currency 3 23 4 3" xfId="40210" xr:uid="{00000000-0005-0000-0000-0000A8300000}"/>
    <cellStyle name="Assumptions Center Currency 3 23 5" xfId="15273" xr:uid="{00000000-0005-0000-0000-0000A9300000}"/>
    <cellStyle name="Assumptions Center Currency 3 23 5 2" xfId="29194" xr:uid="{00000000-0005-0000-0000-0000AA300000}"/>
    <cellStyle name="Assumptions Center Currency 3 23 5 2 2" xfId="56877" xr:uid="{00000000-0005-0000-0000-0000AB300000}"/>
    <cellStyle name="Assumptions Center Currency 3 23 5 3" xfId="42960" xr:uid="{00000000-0005-0000-0000-0000AC300000}"/>
    <cellStyle name="Assumptions Center Currency 3 23 6" xfId="18241" xr:uid="{00000000-0005-0000-0000-0000AD300000}"/>
    <cellStyle name="Assumptions Center Currency 3 23 6 2" xfId="45924" xr:uid="{00000000-0005-0000-0000-0000AE300000}"/>
    <cellStyle name="Assumptions Center Currency 3 23 7" xfId="32007" xr:uid="{00000000-0005-0000-0000-0000AF300000}"/>
    <cellStyle name="Assumptions Center Currency 3 24" xfId="4899" xr:uid="{00000000-0005-0000-0000-0000B0300000}"/>
    <cellStyle name="Assumptions Center Currency 3 24 2" xfId="8303" xr:uid="{00000000-0005-0000-0000-0000B1300000}"/>
    <cellStyle name="Assumptions Center Currency 3 24 2 2" xfId="22225" xr:uid="{00000000-0005-0000-0000-0000B2300000}"/>
    <cellStyle name="Assumptions Center Currency 3 24 2 2 2" xfId="49908" xr:uid="{00000000-0005-0000-0000-0000B3300000}"/>
    <cellStyle name="Assumptions Center Currency 3 24 2 3" xfId="35991" xr:uid="{00000000-0005-0000-0000-0000B4300000}"/>
    <cellStyle name="Assumptions Center Currency 3 24 3" xfId="10757" xr:uid="{00000000-0005-0000-0000-0000B5300000}"/>
    <cellStyle name="Assumptions Center Currency 3 24 3 2" xfId="24678" xr:uid="{00000000-0005-0000-0000-0000B6300000}"/>
    <cellStyle name="Assumptions Center Currency 3 24 3 2 2" xfId="52361" xr:uid="{00000000-0005-0000-0000-0000B7300000}"/>
    <cellStyle name="Assumptions Center Currency 3 24 3 3" xfId="38444" xr:uid="{00000000-0005-0000-0000-0000B8300000}"/>
    <cellStyle name="Assumptions Center Currency 3 24 4" xfId="13158" xr:uid="{00000000-0005-0000-0000-0000B9300000}"/>
    <cellStyle name="Assumptions Center Currency 3 24 4 2" xfId="27079" xr:uid="{00000000-0005-0000-0000-0000BA300000}"/>
    <cellStyle name="Assumptions Center Currency 3 24 4 2 2" xfId="54762" xr:uid="{00000000-0005-0000-0000-0000BB300000}"/>
    <cellStyle name="Assumptions Center Currency 3 24 4 3" xfId="40845" xr:uid="{00000000-0005-0000-0000-0000BC300000}"/>
    <cellStyle name="Assumptions Center Currency 3 24 5" xfId="15908" xr:uid="{00000000-0005-0000-0000-0000BD300000}"/>
    <cellStyle name="Assumptions Center Currency 3 24 5 2" xfId="29829" xr:uid="{00000000-0005-0000-0000-0000BE300000}"/>
    <cellStyle name="Assumptions Center Currency 3 24 5 2 2" xfId="57512" xr:uid="{00000000-0005-0000-0000-0000BF300000}"/>
    <cellStyle name="Assumptions Center Currency 3 24 5 3" xfId="43595" xr:uid="{00000000-0005-0000-0000-0000C0300000}"/>
    <cellStyle name="Assumptions Center Currency 3 24 6" xfId="18876" xr:uid="{00000000-0005-0000-0000-0000C1300000}"/>
    <cellStyle name="Assumptions Center Currency 3 24 6 2" xfId="46559" xr:uid="{00000000-0005-0000-0000-0000C2300000}"/>
    <cellStyle name="Assumptions Center Currency 3 24 7" xfId="32642" xr:uid="{00000000-0005-0000-0000-0000C3300000}"/>
    <cellStyle name="Assumptions Center Currency 3 25" xfId="4728" xr:uid="{00000000-0005-0000-0000-0000C4300000}"/>
    <cellStyle name="Assumptions Center Currency 3 25 2" xfId="8134" xr:uid="{00000000-0005-0000-0000-0000C5300000}"/>
    <cellStyle name="Assumptions Center Currency 3 25 2 2" xfId="22058" xr:uid="{00000000-0005-0000-0000-0000C6300000}"/>
    <cellStyle name="Assumptions Center Currency 3 25 2 2 2" xfId="49741" xr:uid="{00000000-0005-0000-0000-0000C7300000}"/>
    <cellStyle name="Assumptions Center Currency 3 25 2 3" xfId="35824" xr:uid="{00000000-0005-0000-0000-0000C8300000}"/>
    <cellStyle name="Assumptions Center Currency 3 25 3" xfId="10691" xr:uid="{00000000-0005-0000-0000-0000C9300000}"/>
    <cellStyle name="Assumptions Center Currency 3 25 3 2" xfId="24612" xr:uid="{00000000-0005-0000-0000-0000CA300000}"/>
    <cellStyle name="Assumptions Center Currency 3 25 3 2 2" xfId="52295" xr:uid="{00000000-0005-0000-0000-0000CB300000}"/>
    <cellStyle name="Assumptions Center Currency 3 25 3 3" xfId="38378" xr:uid="{00000000-0005-0000-0000-0000CC300000}"/>
    <cellStyle name="Assumptions Center Currency 3 25 4" xfId="12990" xr:uid="{00000000-0005-0000-0000-0000CD300000}"/>
    <cellStyle name="Assumptions Center Currency 3 25 4 2" xfId="26911" xr:uid="{00000000-0005-0000-0000-0000CE300000}"/>
    <cellStyle name="Assumptions Center Currency 3 25 4 2 2" xfId="54594" xr:uid="{00000000-0005-0000-0000-0000CF300000}"/>
    <cellStyle name="Assumptions Center Currency 3 25 4 3" xfId="40677" xr:uid="{00000000-0005-0000-0000-0000D0300000}"/>
    <cellStyle name="Assumptions Center Currency 3 25 5" xfId="15740" xr:uid="{00000000-0005-0000-0000-0000D1300000}"/>
    <cellStyle name="Assumptions Center Currency 3 25 5 2" xfId="29661" xr:uid="{00000000-0005-0000-0000-0000D2300000}"/>
    <cellStyle name="Assumptions Center Currency 3 25 5 2 2" xfId="57344" xr:uid="{00000000-0005-0000-0000-0000D3300000}"/>
    <cellStyle name="Assumptions Center Currency 3 25 5 3" xfId="43427" xr:uid="{00000000-0005-0000-0000-0000D4300000}"/>
    <cellStyle name="Assumptions Center Currency 3 25 6" xfId="18708" xr:uid="{00000000-0005-0000-0000-0000D5300000}"/>
    <cellStyle name="Assumptions Center Currency 3 25 6 2" xfId="46391" xr:uid="{00000000-0005-0000-0000-0000D6300000}"/>
    <cellStyle name="Assumptions Center Currency 3 25 7" xfId="32474" xr:uid="{00000000-0005-0000-0000-0000D7300000}"/>
    <cellStyle name="Assumptions Center Currency 3 26" xfId="4308" xr:uid="{00000000-0005-0000-0000-0000D8300000}"/>
    <cellStyle name="Assumptions Center Currency 3 26 2" xfId="7733" xr:uid="{00000000-0005-0000-0000-0000D9300000}"/>
    <cellStyle name="Assumptions Center Currency 3 26 2 2" xfId="21659" xr:uid="{00000000-0005-0000-0000-0000DA300000}"/>
    <cellStyle name="Assumptions Center Currency 3 26 2 2 2" xfId="49342" xr:uid="{00000000-0005-0000-0000-0000DB300000}"/>
    <cellStyle name="Assumptions Center Currency 3 26 2 3" xfId="35425" xr:uid="{00000000-0005-0000-0000-0000DC300000}"/>
    <cellStyle name="Assumptions Center Currency 3 26 3" xfId="10414" xr:uid="{00000000-0005-0000-0000-0000DD300000}"/>
    <cellStyle name="Assumptions Center Currency 3 26 3 2" xfId="24335" xr:uid="{00000000-0005-0000-0000-0000DE300000}"/>
    <cellStyle name="Assumptions Center Currency 3 26 3 2 2" xfId="52018" xr:uid="{00000000-0005-0000-0000-0000DF300000}"/>
    <cellStyle name="Assumptions Center Currency 3 26 3 3" xfId="38101" xr:uid="{00000000-0005-0000-0000-0000E0300000}"/>
    <cellStyle name="Assumptions Center Currency 3 26 4" xfId="12578" xr:uid="{00000000-0005-0000-0000-0000E1300000}"/>
    <cellStyle name="Assumptions Center Currency 3 26 4 2" xfId="26499" xr:uid="{00000000-0005-0000-0000-0000E2300000}"/>
    <cellStyle name="Assumptions Center Currency 3 26 4 2 2" xfId="54182" xr:uid="{00000000-0005-0000-0000-0000E3300000}"/>
    <cellStyle name="Assumptions Center Currency 3 26 4 3" xfId="40265" xr:uid="{00000000-0005-0000-0000-0000E4300000}"/>
    <cellStyle name="Assumptions Center Currency 3 26 5" xfId="15328" xr:uid="{00000000-0005-0000-0000-0000E5300000}"/>
    <cellStyle name="Assumptions Center Currency 3 26 5 2" xfId="29249" xr:uid="{00000000-0005-0000-0000-0000E6300000}"/>
    <cellStyle name="Assumptions Center Currency 3 26 5 2 2" xfId="56932" xr:uid="{00000000-0005-0000-0000-0000E7300000}"/>
    <cellStyle name="Assumptions Center Currency 3 26 5 3" xfId="43015" xr:uid="{00000000-0005-0000-0000-0000E8300000}"/>
    <cellStyle name="Assumptions Center Currency 3 26 6" xfId="18296" xr:uid="{00000000-0005-0000-0000-0000E9300000}"/>
    <cellStyle name="Assumptions Center Currency 3 26 6 2" xfId="45979" xr:uid="{00000000-0005-0000-0000-0000EA300000}"/>
    <cellStyle name="Assumptions Center Currency 3 26 7" xfId="32062" xr:uid="{00000000-0005-0000-0000-0000EB300000}"/>
    <cellStyle name="Assumptions Center Currency 3 27" xfId="4660" xr:uid="{00000000-0005-0000-0000-0000EC300000}"/>
    <cellStyle name="Assumptions Center Currency 3 27 2" xfId="8068" xr:uid="{00000000-0005-0000-0000-0000ED300000}"/>
    <cellStyle name="Assumptions Center Currency 3 27 2 2" xfId="21992" xr:uid="{00000000-0005-0000-0000-0000EE300000}"/>
    <cellStyle name="Assumptions Center Currency 3 27 2 2 2" xfId="49675" xr:uid="{00000000-0005-0000-0000-0000EF300000}"/>
    <cellStyle name="Assumptions Center Currency 3 27 2 3" xfId="35758" xr:uid="{00000000-0005-0000-0000-0000F0300000}"/>
    <cellStyle name="Assumptions Center Currency 3 27 3" xfId="10656" xr:uid="{00000000-0005-0000-0000-0000F1300000}"/>
    <cellStyle name="Assumptions Center Currency 3 27 3 2" xfId="24577" xr:uid="{00000000-0005-0000-0000-0000F2300000}"/>
    <cellStyle name="Assumptions Center Currency 3 27 3 2 2" xfId="52260" xr:uid="{00000000-0005-0000-0000-0000F3300000}"/>
    <cellStyle name="Assumptions Center Currency 3 27 3 3" xfId="38343" xr:uid="{00000000-0005-0000-0000-0000F4300000}"/>
    <cellStyle name="Assumptions Center Currency 3 27 4" xfId="12924" xr:uid="{00000000-0005-0000-0000-0000F5300000}"/>
    <cellStyle name="Assumptions Center Currency 3 27 4 2" xfId="26845" xr:uid="{00000000-0005-0000-0000-0000F6300000}"/>
    <cellStyle name="Assumptions Center Currency 3 27 4 2 2" xfId="54528" xr:uid="{00000000-0005-0000-0000-0000F7300000}"/>
    <cellStyle name="Assumptions Center Currency 3 27 4 3" xfId="40611" xr:uid="{00000000-0005-0000-0000-0000F8300000}"/>
    <cellStyle name="Assumptions Center Currency 3 27 5" xfId="15674" xr:uid="{00000000-0005-0000-0000-0000F9300000}"/>
    <cellStyle name="Assumptions Center Currency 3 27 5 2" xfId="29595" xr:uid="{00000000-0005-0000-0000-0000FA300000}"/>
    <cellStyle name="Assumptions Center Currency 3 27 5 2 2" xfId="57278" xr:uid="{00000000-0005-0000-0000-0000FB300000}"/>
    <cellStyle name="Assumptions Center Currency 3 27 5 3" xfId="43361" xr:uid="{00000000-0005-0000-0000-0000FC300000}"/>
    <cellStyle name="Assumptions Center Currency 3 27 6" xfId="18642" xr:uid="{00000000-0005-0000-0000-0000FD300000}"/>
    <cellStyle name="Assumptions Center Currency 3 27 6 2" xfId="46325" xr:uid="{00000000-0005-0000-0000-0000FE300000}"/>
    <cellStyle name="Assumptions Center Currency 3 27 7" xfId="32408" xr:uid="{00000000-0005-0000-0000-0000FF300000}"/>
    <cellStyle name="Assumptions Center Currency 3 28" xfId="4921" xr:uid="{00000000-0005-0000-0000-000000310000}"/>
    <cellStyle name="Assumptions Center Currency 3 28 2" xfId="8325" xr:uid="{00000000-0005-0000-0000-000001310000}"/>
    <cellStyle name="Assumptions Center Currency 3 28 2 2" xfId="22247" xr:uid="{00000000-0005-0000-0000-000002310000}"/>
    <cellStyle name="Assumptions Center Currency 3 28 2 2 2" xfId="49930" xr:uid="{00000000-0005-0000-0000-000003310000}"/>
    <cellStyle name="Assumptions Center Currency 3 28 2 3" xfId="36013" xr:uid="{00000000-0005-0000-0000-000004310000}"/>
    <cellStyle name="Assumptions Center Currency 3 28 3" xfId="10779" xr:uid="{00000000-0005-0000-0000-000005310000}"/>
    <cellStyle name="Assumptions Center Currency 3 28 3 2" xfId="24700" xr:uid="{00000000-0005-0000-0000-000006310000}"/>
    <cellStyle name="Assumptions Center Currency 3 28 3 2 2" xfId="52383" xr:uid="{00000000-0005-0000-0000-000007310000}"/>
    <cellStyle name="Assumptions Center Currency 3 28 3 3" xfId="38466" xr:uid="{00000000-0005-0000-0000-000008310000}"/>
    <cellStyle name="Assumptions Center Currency 3 28 4" xfId="13180" xr:uid="{00000000-0005-0000-0000-000009310000}"/>
    <cellStyle name="Assumptions Center Currency 3 28 4 2" xfId="27101" xr:uid="{00000000-0005-0000-0000-00000A310000}"/>
    <cellStyle name="Assumptions Center Currency 3 28 4 2 2" xfId="54784" xr:uid="{00000000-0005-0000-0000-00000B310000}"/>
    <cellStyle name="Assumptions Center Currency 3 28 4 3" xfId="40867" xr:uid="{00000000-0005-0000-0000-00000C310000}"/>
    <cellStyle name="Assumptions Center Currency 3 28 5" xfId="15930" xr:uid="{00000000-0005-0000-0000-00000D310000}"/>
    <cellStyle name="Assumptions Center Currency 3 28 5 2" xfId="29851" xr:uid="{00000000-0005-0000-0000-00000E310000}"/>
    <cellStyle name="Assumptions Center Currency 3 28 5 2 2" xfId="57534" xr:uid="{00000000-0005-0000-0000-00000F310000}"/>
    <cellStyle name="Assumptions Center Currency 3 28 5 3" xfId="43617" xr:uid="{00000000-0005-0000-0000-000010310000}"/>
    <cellStyle name="Assumptions Center Currency 3 28 6" xfId="18898" xr:uid="{00000000-0005-0000-0000-000011310000}"/>
    <cellStyle name="Assumptions Center Currency 3 28 6 2" xfId="46581" xr:uid="{00000000-0005-0000-0000-000012310000}"/>
    <cellStyle name="Assumptions Center Currency 3 28 7" xfId="32664" xr:uid="{00000000-0005-0000-0000-000013310000}"/>
    <cellStyle name="Assumptions Center Currency 3 29" xfId="4613" xr:uid="{00000000-0005-0000-0000-000014310000}"/>
    <cellStyle name="Assumptions Center Currency 3 29 2" xfId="8022" xr:uid="{00000000-0005-0000-0000-000015310000}"/>
    <cellStyle name="Assumptions Center Currency 3 29 2 2" xfId="21946" xr:uid="{00000000-0005-0000-0000-000016310000}"/>
    <cellStyle name="Assumptions Center Currency 3 29 2 2 2" xfId="49629" xr:uid="{00000000-0005-0000-0000-000017310000}"/>
    <cellStyle name="Assumptions Center Currency 3 29 2 3" xfId="35712" xr:uid="{00000000-0005-0000-0000-000018310000}"/>
    <cellStyle name="Assumptions Center Currency 3 29 3" xfId="10614" xr:uid="{00000000-0005-0000-0000-000019310000}"/>
    <cellStyle name="Assumptions Center Currency 3 29 3 2" xfId="24535" xr:uid="{00000000-0005-0000-0000-00001A310000}"/>
    <cellStyle name="Assumptions Center Currency 3 29 3 2 2" xfId="52218" xr:uid="{00000000-0005-0000-0000-00001B310000}"/>
    <cellStyle name="Assumptions Center Currency 3 29 3 3" xfId="38301" xr:uid="{00000000-0005-0000-0000-00001C310000}"/>
    <cellStyle name="Assumptions Center Currency 3 29 4" xfId="12877" xr:uid="{00000000-0005-0000-0000-00001D310000}"/>
    <cellStyle name="Assumptions Center Currency 3 29 4 2" xfId="26798" xr:uid="{00000000-0005-0000-0000-00001E310000}"/>
    <cellStyle name="Assumptions Center Currency 3 29 4 2 2" xfId="54481" xr:uid="{00000000-0005-0000-0000-00001F310000}"/>
    <cellStyle name="Assumptions Center Currency 3 29 4 3" xfId="40564" xr:uid="{00000000-0005-0000-0000-000020310000}"/>
    <cellStyle name="Assumptions Center Currency 3 29 5" xfId="15627" xr:uid="{00000000-0005-0000-0000-000021310000}"/>
    <cellStyle name="Assumptions Center Currency 3 29 5 2" xfId="29548" xr:uid="{00000000-0005-0000-0000-000022310000}"/>
    <cellStyle name="Assumptions Center Currency 3 29 5 2 2" xfId="57231" xr:uid="{00000000-0005-0000-0000-000023310000}"/>
    <cellStyle name="Assumptions Center Currency 3 29 5 3" xfId="43314" xr:uid="{00000000-0005-0000-0000-000024310000}"/>
    <cellStyle name="Assumptions Center Currency 3 29 6" xfId="18595" xr:uid="{00000000-0005-0000-0000-000025310000}"/>
    <cellStyle name="Assumptions Center Currency 3 29 6 2" xfId="46278" xr:uid="{00000000-0005-0000-0000-000026310000}"/>
    <cellStyle name="Assumptions Center Currency 3 29 7" xfId="32361" xr:uid="{00000000-0005-0000-0000-000027310000}"/>
    <cellStyle name="Assumptions Center Currency 3 3" xfId="2327" xr:uid="{00000000-0005-0000-0000-000028310000}"/>
    <cellStyle name="Assumptions Center Currency 3 3 2" xfId="5787" xr:uid="{00000000-0005-0000-0000-000029310000}"/>
    <cellStyle name="Assumptions Center Currency 3 3 2 2" xfId="19737" xr:uid="{00000000-0005-0000-0000-00002A310000}"/>
    <cellStyle name="Assumptions Center Currency 3 3 2 2 2" xfId="47420" xr:uid="{00000000-0005-0000-0000-00002B310000}"/>
    <cellStyle name="Assumptions Center Currency 3 3 2 3" xfId="33503" xr:uid="{00000000-0005-0000-0000-00002C310000}"/>
    <cellStyle name="Assumptions Center Currency 3 3 3" xfId="8556" xr:uid="{00000000-0005-0000-0000-00002D310000}"/>
    <cellStyle name="Assumptions Center Currency 3 3 3 2" xfId="22477" xr:uid="{00000000-0005-0000-0000-00002E310000}"/>
    <cellStyle name="Assumptions Center Currency 3 3 3 2 2" xfId="50160" xr:uid="{00000000-0005-0000-0000-00002F310000}"/>
    <cellStyle name="Assumptions Center Currency 3 3 3 3" xfId="36243" xr:uid="{00000000-0005-0000-0000-000030310000}"/>
    <cellStyle name="Assumptions Center Currency 3 3 4" xfId="5437" xr:uid="{00000000-0005-0000-0000-000031310000}"/>
    <cellStyle name="Assumptions Center Currency 3 3 4 2" xfId="19390" xr:uid="{00000000-0005-0000-0000-000032310000}"/>
    <cellStyle name="Assumptions Center Currency 3 3 4 2 2" xfId="47073" xr:uid="{00000000-0005-0000-0000-000033310000}"/>
    <cellStyle name="Assumptions Center Currency 3 3 4 3" xfId="33156" xr:uid="{00000000-0005-0000-0000-000034310000}"/>
    <cellStyle name="Assumptions Center Currency 3 3 5" xfId="13435" xr:uid="{00000000-0005-0000-0000-000035310000}"/>
    <cellStyle name="Assumptions Center Currency 3 3 5 2" xfId="27356" xr:uid="{00000000-0005-0000-0000-000036310000}"/>
    <cellStyle name="Assumptions Center Currency 3 3 5 2 2" xfId="55039" xr:uid="{00000000-0005-0000-0000-000037310000}"/>
    <cellStyle name="Assumptions Center Currency 3 3 5 3" xfId="41122" xr:uid="{00000000-0005-0000-0000-000038310000}"/>
    <cellStyle name="Assumptions Center Currency 3 3 6" xfId="16397" xr:uid="{00000000-0005-0000-0000-000039310000}"/>
    <cellStyle name="Assumptions Center Currency 3 3 6 2" xfId="44080" xr:uid="{00000000-0005-0000-0000-00003A310000}"/>
    <cellStyle name="Assumptions Center Currency 3 3 7" xfId="30290" xr:uid="{00000000-0005-0000-0000-00003B310000}"/>
    <cellStyle name="Assumptions Center Currency 3 30" xfId="16183" xr:uid="{00000000-0005-0000-0000-00003C310000}"/>
    <cellStyle name="Assumptions Center Currency 3 30 2" xfId="30100" xr:uid="{00000000-0005-0000-0000-00003D310000}"/>
    <cellStyle name="Assumptions Center Currency 3 30 2 2" xfId="57783" xr:uid="{00000000-0005-0000-0000-00003E310000}"/>
    <cellStyle name="Assumptions Center Currency 3 30 3" xfId="43866" xr:uid="{00000000-0005-0000-0000-00003F310000}"/>
    <cellStyle name="Assumptions Center Currency 3 31" xfId="16121" xr:uid="{00000000-0005-0000-0000-000040310000}"/>
    <cellStyle name="Assumptions Center Currency 3 31 2" xfId="30038" xr:uid="{00000000-0005-0000-0000-000041310000}"/>
    <cellStyle name="Assumptions Center Currency 3 31 2 2" xfId="57721" xr:uid="{00000000-0005-0000-0000-000042310000}"/>
    <cellStyle name="Assumptions Center Currency 3 31 3" xfId="43804" xr:uid="{00000000-0005-0000-0000-000043310000}"/>
    <cellStyle name="Assumptions Center Currency 3 4" xfId="3040" xr:uid="{00000000-0005-0000-0000-000044310000}"/>
    <cellStyle name="Assumptions Center Currency 3 4 2" xfId="6484" xr:uid="{00000000-0005-0000-0000-000045310000}"/>
    <cellStyle name="Assumptions Center Currency 3 4 2 2" xfId="20429" xr:uid="{00000000-0005-0000-0000-000046310000}"/>
    <cellStyle name="Assumptions Center Currency 3 4 2 2 2" xfId="48112" xr:uid="{00000000-0005-0000-0000-000047310000}"/>
    <cellStyle name="Assumptions Center Currency 3 4 2 3" xfId="34195" xr:uid="{00000000-0005-0000-0000-000048310000}"/>
    <cellStyle name="Assumptions Center Currency 3 4 3" xfId="9233" xr:uid="{00000000-0005-0000-0000-000049310000}"/>
    <cellStyle name="Assumptions Center Currency 3 4 3 2" xfId="23154" xr:uid="{00000000-0005-0000-0000-00004A310000}"/>
    <cellStyle name="Assumptions Center Currency 3 4 3 2 2" xfId="50837" xr:uid="{00000000-0005-0000-0000-00004B310000}"/>
    <cellStyle name="Assumptions Center Currency 3 4 3 3" xfId="36920" xr:uid="{00000000-0005-0000-0000-00004C310000}"/>
    <cellStyle name="Assumptions Center Currency 3 4 4" xfId="11369" xr:uid="{00000000-0005-0000-0000-00004D310000}"/>
    <cellStyle name="Assumptions Center Currency 3 4 4 2" xfId="25290" xr:uid="{00000000-0005-0000-0000-00004E310000}"/>
    <cellStyle name="Assumptions Center Currency 3 4 4 2 2" xfId="52973" xr:uid="{00000000-0005-0000-0000-00004F310000}"/>
    <cellStyle name="Assumptions Center Currency 3 4 4 3" xfId="39056" xr:uid="{00000000-0005-0000-0000-000050310000}"/>
    <cellStyle name="Assumptions Center Currency 3 4 5" xfId="14119" xr:uid="{00000000-0005-0000-0000-000051310000}"/>
    <cellStyle name="Assumptions Center Currency 3 4 5 2" xfId="28040" xr:uid="{00000000-0005-0000-0000-000052310000}"/>
    <cellStyle name="Assumptions Center Currency 3 4 5 2 2" xfId="55723" xr:uid="{00000000-0005-0000-0000-000053310000}"/>
    <cellStyle name="Assumptions Center Currency 3 4 5 3" xfId="41806" xr:uid="{00000000-0005-0000-0000-000054310000}"/>
    <cellStyle name="Assumptions Center Currency 3 4 6" xfId="17087" xr:uid="{00000000-0005-0000-0000-000055310000}"/>
    <cellStyle name="Assumptions Center Currency 3 4 6 2" xfId="44770" xr:uid="{00000000-0005-0000-0000-000056310000}"/>
    <cellStyle name="Assumptions Center Currency 3 4 7" xfId="30894" xr:uid="{00000000-0005-0000-0000-000057310000}"/>
    <cellStyle name="Assumptions Center Currency 3 5" xfId="2976" xr:uid="{00000000-0005-0000-0000-000058310000}"/>
    <cellStyle name="Assumptions Center Currency 3 5 2" xfId="6421" xr:uid="{00000000-0005-0000-0000-000059310000}"/>
    <cellStyle name="Assumptions Center Currency 3 5 2 2" xfId="20367" xr:uid="{00000000-0005-0000-0000-00005A310000}"/>
    <cellStyle name="Assumptions Center Currency 3 5 2 2 2" xfId="48050" xr:uid="{00000000-0005-0000-0000-00005B310000}"/>
    <cellStyle name="Assumptions Center Currency 3 5 2 3" xfId="34133" xr:uid="{00000000-0005-0000-0000-00005C310000}"/>
    <cellStyle name="Assumptions Center Currency 3 5 3" xfId="9172" xr:uid="{00000000-0005-0000-0000-00005D310000}"/>
    <cellStyle name="Assumptions Center Currency 3 5 3 2" xfId="23093" xr:uid="{00000000-0005-0000-0000-00005E310000}"/>
    <cellStyle name="Assumptions Center Currency 3 5 3 2 2" xfId="50776" xr:uid="{00000000-0005-0000-0000-00005F310000}"/>
    <cellStyle name="Assumptions Center Currency 3 5 3 3" xfId="36859" xr:uid="{00000000-0005-0000-0000-000060310000}"/>
    <cellStyle name="Assumptions Center Currency 3 5 4" xfId="11307" xr:uid="{00000000-0005-0000-0000-000061310000}"/>
    <cellStyle name="Assumptions Center Currency 3 5 4 2" xfId="25228" xr:uid="{00000000-0005-0000-0000-000062310000}"/>
    <cellStyle name="Assumptions Center Currency 3 5 4 2 2" xfId="52911" xr:uid="{00000000-0005-0000-0000-000063310000}"/>
    <cellStyle name="Assumptions Center Currency 3 5 4 3" xfId="38994" xr:uid="{00000000-0005-0000-0000-000064310000}"/>
    <cellStyle name="Assumptions Center Currency 3 5 5" xfId="14058" xr:uid="{00000000-0005-0000-0000-000065310000}"/>
    <cellStyle name="Assumptions Center Currency 3 5 5 2" xfId="27979" xr:uid="{00000000-0005-0000-0000-000066310000}"/>
    <cellStyle name="Assumptions Center Currency 3 5 5 2 2" xfId="55662" xr:uid="{00000000-0005-0000-0000-000067310000}"/>
    <cellStyle name="Assumptions Center Currency 3 5 5 3" xfId="41745" xr:uid="{00000000-0005-0000-0000-000068310000}"/>
    <cellStyle name="Assumptions Center Currency 3 5 6" xfId="17025" xr:uid="{00000000-0005-0000-0000-000069310000}"/>
    <cellStyle name="Assumptions Center Currency 3 5 6 2" xfId="44708" xr:uid="{00000000-0005-0000-0000-00006A310000}"/>
    <cellStyle name="Assumptions Center Currency 3 5 7" xfId="30837" xr:uid="{00000000-0005-0000-0000-00006B310000}"/>
    <cellStyle name="Assumptions Center Currency 3 6" xfId="2448" xr:uid="{00000000-0005-0000-0000-00006C310000}"/>
    <cellStyle name="Assumptions Center Currency 3 6 2" xfId="5905" xr:uid="{00000000-0005-0000-0000-00006D310000}"/>
    <cellStyle name="Assumptions Center Currency 3 6 2 2" xfId="19855" xr:uid="{00000000-0005-0000-0000-00006E310000}"/>
    <cellStyle name="Assumptions Center Currency 3 6 2 2 2" xfId="47538" xr:uid="{00000000-0005-0000-0000-00006F310000}"/>
    <cellStyle name="Assumptions Center Currency 3 6 2 3" xfId="33621" xr:uid="{00000000-0005-0000-0000-000070310000}"/>
    <cellStyle name="Assumptions Center Currency 3 6 3" xfId="8671" xr:uid="{00000000-0005-0000-0000-000071310000}"/>
    <cellStyle name="Assumptions Center Currency 3 6 3 2" xfId="22592" xr:uid="{00000000-0005-0000-0000-000072310000}"/>
    <cellStyle name="Assumptions Center Currency 3 6 3 2 2" xfId="50275" xr:uid="{00000000-0005-0000-0000-000073310000}"/>
    <cellStyle name="Assumptions Center Currency 3 6 3 3" xfId="36358" xr:uid="{00000000-0005-0000-0000-000074310000}"/>
    <cellStyle name="Assumptions Center Currency 3 6 4" xfId="5533" xr:uid="{00000000-0005-0000-0000-000075310000}"/>
    <cellStyle name="Assumptions Center Currency 3 6 4 2" xfId="19486" xr:uid="{00000000-0005-0000-0000-000076310000}"/>
    <cellStyle name="Assumptions Center Currency 3 6 4 2 2" xfId="47169" xr:uid="{00000000-0005-0000-0000-000077310000}"/>
    <cellStyle name="Assumptions Center Currency 3 6 4 3" xfId="33252" xr:uid="{00000000-0005-0000-0000-000078310000}"/>
    <cellStyle name="Assumptions Center Currency 3 6 5" xfId="13553" xr:uid="{00000000-0005-0000-0000-000079310000}"/>
    <cellStyle name="Assumptions Center Currency 3 6 5 2" xfId="27474" xr:uid="{00000000-0005-0000-0000-00007A310000}"/>
    <cellStyle name="Assumptions Center Currency 3 6 5 2 2" xfId="55157" xr:uid="{00000000-0005-0000-0000-00007B310000}"/>
    <cellStyle name="Assumptions Center Currency 3 6 5 3" xfId="41240" xr:uid="{00000000-0005-0000-0000-00007C310000}"/>
    <cellStyle name="Assumptions Center Currency 3 6 6" xfId="16515" xr:uid="{00000000-0005-0000-0000-00007D310000}"/>
    <cellStyle name="Assumptions Center Currency 3 6 6 2" xfId="44198" xr:uid="{00000000-0005-0000-0000-00007E310000}"/>
    <cellStyle name="Assumptions Center Currency 3 6 7" xfId="30393" xr:uid="{00000000-0005-0000-0000-00007F310000}"/>
    <cellStyle name="Assumptions Center Currency 3 7" xfId="3149" xr:uid="{00000000-0005-0000-0000-000080310000}"/>
    <cellStyle name="Assumptions Center Currency 3 7 2" xfId="6591" xr:uid="{00000000-0005-0000-0000-000081310000}"/>
    <cellStyle name="Assumptions Center Currency 3 7 2 2" xfId="20535" xr:uid="{00000000-0005-0000-0000-000082310000}"/>
    <cellStyle name="Assumptions Center Currency 3 7 2 2 2" xfId="48218" xr:uid="{00000000-0005-0000-0000-000083310000}"/>
    <cellStyle name="Assumptions Center Currency 3 7 2 3" xfId="34301" xr:uid="{00000000-0005-0000-0000-000084310000}"/>
    <cellStyle name="Assumptions Center Currency 3 7 3" xfId="9335" xr:uid="{00000000-0005-0000-0000-000085310000}"/>
    <cellStyle name="Assumptions Center Currency 3 7 3 2" xfId="23256" xr:uid="{00000000-0005-0000-0000-000086310000}"/>
    <cellStyle name="Assumptions Center Currency 3 7 3 2 2" xfId="50939" xr:uid="{00000000-0005-0000-0000-000087310000}"/>
    <cellStyle name="Assumptions Center Currency 3 7 3 3" xfId="37022" xr:uid="{00000000-0005-0000-0000-000088310000}"/>
    <cellStyle name="Assumptions Center Currency 3 7 4" xfId="11473" xr:uid="{00000000-0005-0000-0000-000089310000}"/>
    <cellStyle name="Assumptions Center Currency 3 7 4 2" xfId="25394" xr:uid="{00000000-0005-0000-0000-00008A310000}"/>
    <cellStyle name="Assumptions Center Currency 3 7 4 2 2" xfId="53077" xr:uid="{00000000-0005-0000-0000-00008B310000}"/>
    <cellStyle name="Assumptions Center Currency 3 7 4 3" xfId="39160" xr:uid="{00000000-0005-0000-0000-00008C310000}"/>
    <cellStyle name="Assumptions Center Currency 3 7 5" xfId="14223" xr:uid="{00000000-0005-0000-0000-00008D310000}"/>
    <cellStyle name="Assumptions Center Currency 3 7 5 2" xfId="28144" xr:uid="{00000000-0005-0000-0000-00008E310000}"/>
    <cellStyle name="Assumptions Center Currency 3 7 5 2 2" xfId="55827" xr:uid="{00000000-0005-0000-0000-00008F310000}"/>
    <cellStyle name="Assumptions Center Currency 3 7 5 3" xfId="41910" xr:uid="{00000000-0005-0000-0000-000090310000}"/>
    <cellStyle name="Assumptions Center Currency 3 7 6" xfId="17191" xr:uid="{00000000-0005-0000-0000-000091310000}"/>
    <cellStyle name="Assumptions Center Currency 3 7 6 2" xfId="44874" xr:uid="{00000000-0005-0000-0000-000092310000}"/>
    <cellStyle name="Assumptions Center Currency 3 7 7" xfId="30993" xr:uid="{00000000-0005-0000-0000-000093310000}"/>
    <cellStyle name="Assumptions Center Currency 3 8" xfId="2281" xr:uid="{00000000-0005-0000-0000-000094310000}"/>
    <cellStyle name="Assumptions Center Currency 3 8 2" xfId="5745" xr:uid="{00000000-0005-0000-0000-000095310000}"/>
    <cellStyle name="Assumptions Center Currency 3 8 2 2" xfId="19695" xr:uid="{00000000-0005-0000-0000-000096310000}"/>
    <cellStyle name="Assumptions Center Currency 3 8 2 2 2" xfId="47378" xr:uid="{00000000-0005-0000-0000-000097310000}"/>
    <cellStyle name="Assumptions Center Currency 3 8 2 3" xfId="33461" xr:uid="{00000000-0005-0000-0000-000098310000}"/>
    <cellStyle name="Assumptions Center Currency 3 8 3" xfId="8514" xr:uid="{00000000-0005-0000-0000-000099310000}"/>
    <cellStyle name="Assumptions Center Currency 3 8 3 2" xfId="22435" xr:uid="{00000000-0005-0000-0000-00009A310000}"/>
    <cellStyle name="Assumptions Center Currency 3 8 3 2 2" xfId="50118" xr:uid="{00000000-0005-0000-0000-00009B310000}"/>
    <cellStyle name="Assumptions Center Currency 3 8 3 3" xfId="36201" xr:uid="{00000000-0005-0000-0000-00009C310000}"/>
    <cellStyle name="Assumptions Center Currency 3 8 4" xfId="5395" xr:uid="{00000000-0005-0000-0000-00009D310000}"/>
    <cellStyle name="Assumptions Center Currency 3 8 4 2" xfId="19348" xr:uid="{00000000-0005-0000-0000-00009E310000}"/>
    <cellStyle name="Assumptions Center Currency 3 8 4 2 2" xfId="47031" xr:uid="{00000000-0005-0000-0000-00009F310000}"/>
    <cellStyle name="Assumptions Center Currency 3 8 4 3" xfId="33114" xr:uid="{00000000-0005-0000-0000-0000A0310000}"/>
    <cellStyle name="Assumptions Center Currency 3 8 5" xfId="13393" xr:uid="{00000000-0005-0000-0000-0000A1310000}"/>
    <cellStyle name="Assumptions Center Currency 3 8 5 2" xfId="27314" xr:uid="{00000000-0005-0000-0000-0000A2310000}"/>
    <cellStyle name="Assumptions Center Currency 3 8 5 2 2" xfId="54997" xr:uid="{00000000-0005-0000-0000-0000A3310000}"/>
    <cellStyle name="Assumptions Center Currency 3 8 5 3" xfId="41080" xr:uid="{00000000-0005-0000-0000-0000A4310000}"/>
    <cellStyle name="Assumptions Center Currency 3 8 6" xfId="16355" xr:uid="{00000000-0005-0000-0000-0000A5310000}"/>
    <cellStyle name="Assumptions Center Currency 3 8 6 2" xfId="44038" xr:uid="{00000000-0005-0000-0000-0000A6310000}"/>
    <cellStyle name="Assumptions Center Currency 3 8 7" xfId="30253" xr:uid="{00000000-0005-0000-0000-0000A7310000}"/>
    <cellStyle name="Assumptions Center Currency 3 9" xfId="2890" xr:uid="{00000000-0005-0000-0000-0000A8310000}"/>
    <cellStyle name="Assumptions Center Currency 3 9 2" xfId="6337" xr:uid="{00000000-0005-0000-0000-0000A9310000}"/>
    <cellStyle name="Assumptions Center Currency 3 9 2 2" xfId="20284" xr:uid="{00000000-0005-0000-0000-0000AA310000}"/>
    <cellStyle name="Assumptions Center Currency 3 9 2 2 2" xfId="47967" xr:uid="{00000000-0005-0000-0000-0000AB310000}"/>
    <cellStyle name="Assumptions Center Currency 3 9 2 3" xfId="34050" xr:uid="{00000000-0005-0000-0000-0000AC310000}"/>
    <cellStyle name="Assumptions Center Currency 3 9 3" xfId="9089" xr:uid="{00000000-0005-0000-0000-0000AD310000}"/>
    <cellStyle name="Assumptions Center Currency 3 9 3 2" xfId="23010" xr:uid="{00000000-0005-0000-0000-0000AE310000}"/>
    <cellStyle name="Assumptions Center Currency 3 9 3 2 2" xfId="50693" xr:uid="{00000000-0005-0000-0000-0000AF310000}"/>
    <cellStyle name="Assumptions Center Currency 3 9 3 3" xfId="36776" xr:uid="{00000000-0005-0000-0000-0000B0310000}"/>
    <cellStyle name="Assumptions Center Currency 3 9 4" xfId="11224" xr:uid="{00000000-0005-0000-0000-0000B1310000}"/>
    <cellStyle name="Assumptions Center Currency 3 9 4 2" xfId="25145" xr:uid="{00000000-0005-0000-0000-0000B2310000}"/>
    <cellStyle name="Assumptions Center Currency 3 9 4 2 2" xfId="52828" xr:uid="{00000000-0005-0000-0000-0000B3310000}"/>
    <cellStyle name="Assumptions Center Currency 3 9 4 3" xfId="38911" xr:uid="{00000000-0005-0000-0000-0000B4310000}"/>
    <cellStyle name="Assumptions Center Currency 3 9 5" xfId="13976" xr:uid="{00000000-0005-0000-0000-0000B5310000}"/>
    <cellStyle name="Assumptions Center Currency 3 9 5 2" xfId="27897" xr:uid="{00000000-0005-0000-0000-0000B6310000}"/>
    <cellStyle name="Assumptions Center Currency 3 9 5 2 2" xfId="55580" xr:uid="{00000000-0005-0000-0000-0000B7310000}"/>
    <cellStyle name="Assumptions Center Currency 3 9 5 3" xfId="41663" xr:uid="{00000000-0005-0000-0000-0000B8310000}"/>
    <cellStyle name="Assumptions Center Currency 3 9 6" xfId="16942" xr:uid="{00000000-0005-0000-0000-0000B9310000}"/>
    <cellStyle name="Assumptions Center Currency 3 9 6 2" xfId="44625" xr:uid="{00000000-0005-0000-0000-0000BA310000}"/>
    <cellStyle name="Assumptions Center Currency 3 9 7" xfId="30765" xr:uid="{00000000-0005-0000-0000-0000BB310000}"/>
    <cellStyle name="Assumptions Center Currency 30" xfId="4452" xr:uid="{00000000-0005-0000-0000-0000BC310000}"/>
    <cellStyle name="Assumptions Center Currency 30 2" xfId="7873" xr:uid="{00000000-0005-0000-0000-0000BD310000}"/>
    <cellStyle name="Assumptions Center Currency 30 2 2" xfId="21797" xr:uid="{00000000-0005-0000-0000-0000BE310000}"/>
    <cellStyle name="Assumptions Center Currency 30 2 2 2" xfId="49480" xr:uid="{00000000-0005-0000-0000-0000BF310000}"/>
    <cellStyle name="Assumptions Center Currency 30 2 3" xfId="35563" xr:uid="{00000000-0005-0000-0000-0000C0310000}"/>
    <cellStyle name="Assumptions Center Currency 30 3" xfId="10533" xr:uid="{00000000-0005-0000-0000-0000C1310000}"/>
    <cellStyle name="Assumptions Center Currency 30 3 2" xfId="24454" xr:uid="{00000000-0005-0000-0000-0000C2310000}"/>
    <cellStyle name="Assumptions Center Currency 30 3 2 2" xfId="52137" xr:uid="{00000000-0005-0000-0000-0000C3310000}"/>
    <cellStyle name="Assumptions Center Currency 30 3 3" xfId="38220" xr:uid="{00000000-0005-0000-0000-0000C4310000}"/>
    <cellStyle name="Assumptions Center Currency 30 4" xfId="12719" xr:uid="{00000000-0005-0000-0000-0000C5310000}"/>
    <cellStyle name="Assumptions Center Currency 30 4 2" xfId="26640" xr:uid="{00000000-0005-0000-0000-0000C6310000}"/>
    <cellStyle name="Assumptions Center Currency 30 4 2 2" xfId="54323" xr:uid="{00000000-0005-0000-0000-0000C7310000}"/>
    <cellStyle name="Assumptions Center Currency 30 4 3" xfId="40406" xr:uid="{00000000-0005-0000-0000-0000C8310000}"/>
    <cellStyle name="Assumptions Center Currency 30 5" xfId="15469" xr:uid="{00000000-0005-0000-0000-0000C9310000}"/>
    <cellStyle name="Assumptions Center Currency 30 5 2" xfId="29390" xr:uid="{00000000-0005-0000-0000-0000CA310000}"/>
    <cellStyle name="Assumptions Center Currency 30 5 2 2" xfId="57073" xr:uid="{00000000-0005-0000-0000-0000CB310000}"/>
    <cellStyle name="Assumptions Center Currency 30 5 3" xfId="43156" xr:uid="{00000000-0005-0000-0000-0000CC310000}"/>
    <cellStyle name="Assumptions Center Currency 30 6" xfId="18437" xr:uid="{00000000-0005-0000-0000-0000CD310000}"/>
    <cellStyle name="Assumptions Center Currency 30 6 2" xfId="46120" xr:uid="{00000000-0005-0000-0000-0000CE310000}"/>
    <cellStyle name="Assumptions Center Currency 30 7" xfId="32203" xr:uid="{00000000-0005-0000-0000-0000CF310000}"/>
    <cellStyle name="Assumptions Center Currency 31" xfId="5277" xr:uid="{00000000-0005-0000-0000-0000D0310000}"/>
    <cellStyle name="Assumptions Center Currency 31 2" xfId="19244" xr:uid="{00000000-0005-0000-0000-0000D1310000}"/>
    <cellStyle name="Assumptions Center Currency 31 2 2" xfId="46927" xr:uid="{00000000-0005-0000-0000-0000D2310000}"/>
    <cellStyle name="Assumptions Center Currency 31 3" xfId="33010" xr:uid="{00000000-0005-0000-0000-0000D3310000}"/>
    <cellStyle name="Assumptions Center Currency 32" xfId="5239" xr:uid="{00000000-0005-0000-0000-0000D4310000}"/>
    <cellStyle name="Assumptions Center Currency 32 2" xfId="19209" xr:uid="{00000000-0005-0000-0000-0000D5310000}"/>
    <cellStyle name="Assumptions Center Currency 32 2 2" xfId="46892" xr:uid="{00000000-0005-0000-0000-0000D6310000}"/>
    <cellStyle name="Assumptions Center Currency 32 3" xfId="32975" xr:uid="{00000000-0005-0000-0000-0000D7310000}"/>
    <cellStyle name="Assumptions Center Currency 33" xfId="16152" xr:uid="{00000000-0005-0000-0000-0000D8310000}"/>
    <cellStyle name="Assumptions Center Currency 33 2" xfId="30069" xr:uid="{00000000-0005-0000-0000-0000D9310000}"/>
    <cellStyle name="Assumptions Center Currency 33 2 2" xfId="57752" xr:uid="{00000000-0005-0000-0000-0000DA310000}"/>
    <cellStyle name="Assumptions Center Currency 33 3" xfId="43835" xr:uid="{00000000-0005-0000-0000-0000DB310000}"/>
    <cellStyle name="Assumptions Center Currency 34" xfId="16149" xr:uid="{00000000-0005-0000-0000-0000DC310000}"/>
    <cellStyle name="Assumptions Center Currency 34 2" xfId="30066" xr:uid="{00000000-0005-0000-0000-0000DD310000}"/>
    <cellStyle name="Assumptions Center Currency 34 2 2" xfId="57749" xr:uid="{00000000-0005-0000-0000-0000DE310000}"/>
    <cellStyle name="Assumptions Center Currency 34 3" xfId="43832" xr:uid="{00000000-0005-0000-0000-0000DF310000}"/>
    <cellStyle name="Assumptions Center Currency 35" xfId="16270" xr:uid="{00000000-0005-0000-0000-0000E0310000}"/>
    <cellStyle name="Assumptions Center Currency 35 2" xfId="43953" xr:uid="{00000000-0005-0000-0000-0000E1310000}"/>
    <cellStyle name="Assumptions Center Currency 36" xfId="30187" xr:uid="{00000000-0005-0000-0000-0000E2310000}"/>
    <cellStyle name="Assumptions Center Currency 4" xfId="2205" xr:uid="{00000000-0005-0000-0000-0000E3310000}"/>
    <cellStyle name="Assumptions Center Currency 4 10" xfId="3598" xr:uid="{00000000-0005-0000-0000-0000E4310000}"/>
    <cellStyle name="Assumptions Center Currency 4 10 2" xfId="7036" xr:uid="{00000000-0005-0000-0000-0000E5310000}"/>
    <cellStyle name="Assumptions Center Currency 4 10 2 2" xfId="20972" xr:uid="{00000000-0005-0000-0000-0000E6310000}"/>
    <cellStyle name="Assumptions Center Currency 4 10 2 2 2" xfId="48655" xr:uid="{00000000-0005-0000-0000-0000E7310000}"/>
    <cellStyle name="Assumptions Center Currency 4 10 2 3" xfId="34738" xr:uid="{00000000-0005-0000-0000-0000E8310000}"/>
    <cellStyle name="Assumptions Center Currency 4 10 3" xfId="9768" xr:uid="{00000000-0005-0000-0000-0000E9310000}"/>
    <cellStyle name="Assumptions Center Currency 4 10 3 2" xfId="23689" xr:uid="{00000000-0005-0000-0000-0000EA310000}"/>
    <cellStyle name="Assumptions Center Currency 4 10 3 2 2" xfId="51372" xr:uid="{00000000-0005-0000-0000-0000EB310000}"/>
    <cellStyle name="Assumptions Center Currency 4 10 3 3" xfId="37455" xr:uid="{00000000-0005-0000-0000-0000EC310000}"/>
    <cellStyle name="Assumptions Center Currency 4 10 4" xfId="11910" xr:uid="{00000000-0005-0000-0000-0000ED310000}"/>
    <cellStyle name="Assumptions Center Currency 4 10 4 2" xfId="25831" xr:uid="{00000000-0005-0000-0000-0000EE310000}"/>
    <cellStyle name="Assumptions Center Currency 4 10 4 2 2" xfId="53514" xr:uid="{00000000-0005-0000-0000-0000EF310000}"/>
    <cellStyle name="Assumptions Center Currency 4 10 4 3" xfId="39597" xr:uid="{00000000-0005-0000-0000-0000F0310000}"/>
    <cellStyle name="Assumptions Center Currency 4 10 5" xfId="14660" xr:uid="{00000000-0005-0000-0000-0000F1310000}"/>
    <cellStyle name="Assumptions Center Currency 4 10 5 2" xfId="28581" xr:uid="{00000000-0005-0000-0000-0000F2310000}"/>
    <cellStyle name="Assumptions Center Currency 4 10 5 2 2" xfId="56264" xr:uid="{00000000-0005-0000-0000-0000F3310000}"/>
    <cellStyle name="Assumptions Center Currency 4 10 5 3" xfId="42347" xr:uid="{00000000-0005-0000-0000-0000F4310000}"/>
    <cellStyle name="Assumptions Center Currency 4 10 6" xfId="17628" xr:uid="{00000000-0005-0000-0000-0000F5310000}"/>
    <cellStyle name="Assumptions Center Currency 4 10 6 2" xfId="45311" xr:uid="{00000000-0005-0000-0000-0000F6310000}"/>
    <cellStyle name="Assumptions Center Currency 4 10 7" xfId="31399" xr:uid="{00000000-0005-0000-0000-0000F7310000}"/>
    <cellStyle name="Assumptions Center Currency 4 11" xfId="3626" xr:uid="{00000000-0005-0000-0000-0000F8310000}"/>
    <cellStyle name="Assumptions Center Currency 4 11 2" xfId="7064" xr:uid="{00000000-0005-0000-0000-0000F9310000}"/>
    <cellStyle name="Assumptions Center Currency 4 11 2 2" xfId="21000" xr:uid="{00000000-0005-0000-0000-0000FA310000}"/>
    <cellStyle name="Assumptions Center Currency 4 11 2 2 2" xfId="48683" xr:uid="{00000000-0005-0000-0000-0000FB310000}"/>
    <cellStyle name="Assumptions Center Currency 4 11 2 3" xfId="34766" xr:uid="{00000000-0005-0000-0000-0000FC310000}"/>
    <cellStyle name="Assumptions Center Currency 4 11 3" xfId="9796" xr:uid="{00000000-0005-0000-0000-0000FD310000}"/>
    <cellStyle name="Assumptions Center Currency 4 11 3 2" xfId="23717" xr:uid="{00000000-0005-0000-0000-0000FE310000}"/>
    <cellStyle name="Assumptions Center Currency 4 11 3 2 2" xfId="51400" xr:uid="{00000000-0005-0000-0000-0000FF310000}"/>
    <cellStyle name="Assumptions Center Currency 4 11 3 3" xfId="37483" xr:uid="{00000000-0005-0000-0000-000000320000}"/>
    <cellStyle name="Assumptions Center Currency 4 11 4" xfId="11938" xr:uid="{00000000-0005-0000-0000-000001320000}"/>
    <cellStyle name="Assumptions Center Currency 4 11 4 2" xfId="25859" xr:uid="{00000000-0005-0000-0000-000002320000}"/>
    <cellStyle name="Assumptions Center Currency 4 11 4 2 2" xfId="53542" xr:uid="{00000000-0005-0000-0000-000003320000}"/>
    <cellStyle name="Assumptions Center Currency 4 11 4 3" xfId="39625" xr:uid="{00000000-0005-0000-0000-000004320000}"/>
    <cellStyle name="Assumptions Center Currency 4 11 5" xfId="14688" xr:uid="{00000000-0005-0000-0000-000005320000}"/>
    <cellStyle name="Assumptions Center Currency 4 11 5 2" xfId="28609" xr:uid="{00000000-0005-0000-0000-000006320000}"/>
    <cellStyle name="Assumptions Center Currency 4 11 5 2 2" xfId="56292" xr:uid="{00000000-0005-0000-0000-000007320000}"/>
    <cellStyle name="Assumptions Center Currency 4 11 5 3" xfId="42375" xr:uid="{00000000-0005-0000-0000-000008320000}"/>
    <cellStyle name="Assumptions Center Currency 4 11 6" xfId="17656" xr:uid="{00000000-0005-0000-0000-000009320000}"/>
    <cellStyle name="Assumptions Center Currency 4 11 6 2" xfId="45339" xr:uid="{00000000-0005-0000-0000-00000A320000}"/>
    <cellStyle name="Assumptions Center Currency 4 11 7" xfId="31427" xr:uid="{00000000-0005-0000-0000-00000B320000}"/>
    <cellStyle name="Assumptions Center Currency 4 12" xfId="3659" xr:uid="{00000000-0005-0000-0000-00000C320000}"/>
    <cellStyle name="Assumptions Center Currency 4 12 2" xfId="7096" xr:uid="{00000000-0005-0000-0000-00000D320000}"/>
    <cellStyle name="Assumptions Center Currency 4 12 2 2" xfId="21032" xr:uid="{00000000-0005-0000-0000-00000E320000}"/>
    <cellStyle name="Assumptions Center Currency 4 12 2 2 2" xfId="48715" xr:uid="{00000000-0005-0000-0000-00000F320000}"/>
    <cellStyle name="Assumptions Center Currency 4 12 2 3" xfId="34798" xr:uid="{00000000-0005-0000-0000-000010320000}"/>
    <cellStyle name="Assumptions Center Currency 4 12 3" xfId="9828" xr:uid="{00000000-0005-0000-0000-000011320000}"/>
    <cellStyle name="Assumptions Center Currency 4 12 3 2" xfId="23749" xr:uid="{00000000-0005-0000-0000-000012320000}"/>
    <cellStyle name="Assumptions Center Currency 4 12 3 2 2" xfId="51432" xr:uid="{00000000-0005-0000-0000-000013320000}"/>
    <cellStyle name="Assumptions Center Currency 4 12 3 3" xfId="37515" xr:uid="{00000000-0005-0000-0000-000014320000}"/>
    <cellStyle name="Assumptions Center Currency 4 12 4" xfId="11970" xr:uid="{00000000-0005-0000-0000-000015320000}"/>
    <cellStyle name="Assumptions Center Currency 4 12 4 2" xfId="25891" xr:uid="{00000000-0005-0000-0000-000016320000}"/>
    <cellStyle name="Assumptions Center Currency 4 12 4 2 2" xfId="53574" xr:uid="{00000000-0005-0000-0000-000017320000}"/>
    <cellStyle name="Assumptions Center Currency 4 12 4 3" xfId="39657" xr:uid="{00000000-0005-0000-0000-000018320000}"/>
    <cellStyle name="Assumptions Center Currency 4 12 5" xfId="14720" xr:uid="{00000000-0005-0000-0000-000019320000}"/>
    <cellStyle name="Assumptions Center Currency 4 12 5 2" xfId="28641" xr:uid="{00000000-0005-0000-0000-00001A320000}"/>
    <cellStyle name="Assumptions Center Currency 4 12 5 2 2" xfId="56324" xr:uid="{00000000-0005-0000-0000-00001B320000}"/>
    <cellStyle name="Assumptions Center Currency 4 12 5 3" xfId="42407" xr:uid="{00000000-0005-0000-0000-00001C320000}"/>
    <cellStyle name="Assumptions Center Currency 4 12 6" xfId="17688" xr:uid="{00000000-0005-0000-0000-00001D320000}"/>
    <cellStyle name="Assumptions Center Currency 4 12 6 2" xfId="45371" xr:uid="{00000000-0005-0000-0000-00001E320000}"/>
    <cellStyle name="Assumptions Center Currency 4 12 7" xfId="31458" xr:uid="{00000000-0005-0000-0000-00001F320000}"/>
    <cellStyle name="Assumptions Center Currency 4 13" xfId="3693" xr:uid="{00000000-0005-0000-0000-000020320000}"/>
    <cellStyle name="Assumptions Center Currency 4 13 2" xfId="7130" xr:uid="{00000000-0005-0000-0000-000021320000}"/>
    <cellStyle name="Assumptions Center Currency 4 13 2 2" xfId="21065" xr:uid="{00000000-0005-0000-0000-000022320000}"/>
    <cellStyle name="Assumptions Center Currency 4 13 2 2 2" xfId="48748" xr:uid="{00000000-0005-0000-0000-000023320000}"/>
    <cellStyle name="Assumptions Center Currency 4 13 2 3" xfId="34831" xr:uid="{00000000-0005-0000-0000-000024320000}"/>
    <cellStyle name="Assumptions Center Currency 4 13 3" xfId="9858" xr:uid="{00000000-0005-0000-0000-000025320000}"/>
    <cellStyle name="Assumptions Center Currency 4 13 3 2" xfId="23779" xr:uid="{00000000-0005-0000-0000-000026320000}"/>
    <cellStyle name="Assumptions Center Currency 4 13 3 2 2" xfId="51462" xr:uid="{00000000-0005-0000-0000-000027320000}"/>
    <cellStyle name="Assumptions Center Currency 4 13 3 3" xfId="37545" xr:uid="{00000000-0005-0000-0000-000028320000}"/>
    <cellStyle name="Assumptions Center Currency 4 13 4" xfId="12003" xr:uid="{00000000-0005-0000-0000-000029320000}"/>
    <cellStyle name="Assumptions Center Currency 4 13 4 2" xfId="25924" xr:uid="{00000000-0005-0000-0000-00002A320000}"/>
    <cellStyle name="Assumptions Center Currency 4 13 4 2 2" xfId="53607" xr:uid="{00000000-0005-0000-0000-00002B320000}"/>
    <cellStyle name="Assumptions Center Currency 4 13 4 3" xfId="39690" xr:uid="{00000000-0005-0000-0000-00002C320000}"/>
    <cellStyle name="Assumptions Center Currency 4 13 5" xfId="14753" xr:uid="{00000000-0005-0000-0000-00002D320000}"/>
    <cellStyle name="Assumptions Center Currency 4 13 5 2" xfId="28674" xr:uid="{00000000-0005-0000-0000-00002E320000}"/>
    <cellStyle name="Assumptions Center Currency 4 13 5 2 2" xfId="56357" xr:uid="{00000000-0005-0000-0000-00002F320000}"/>
    <cellStyle name="Assumptions Center Currency 4 13 5 3" xfId="42440" xr:uid="{00000000-0005-0000-0000-000030320000}"/>
    <cellStyle name="Assumptions Center Currency 4 13 6" xfId="17721" xr:uid="{00000000-0005-0000-0000-000031320000}"/>
    <cellStyle name="Assumptions Center Currency 4 13 6 2" xfId="45404" xr:uid="{00000000-0005-0000-0000-000032320000}"/>
    <cellStyle name="Assumptions Center Currency 4 13 7" xfId="31491" xr:uid="{00000000-0005-0000-0000-000033320000}"/>
    <cellStyle name="Assumptions Center Currency 4 14" xfId="3720" xr:uid="{00000000-0005-0000-0000-000034320000}"/>
    <cellStyle name="Assumptions Center Currency 4 14 2" xfId="7155" xr:uid="{00000000-0005-0000-0000-000035320000}"/>
    <cellStyle name="Assumptions Center Currency 4 14 2 2" xfId="21090" xr:uid="{00000000-0005-0000-0000-000036320000}"/>
    <cellStyle name="Assumptions Center Currency 4 14 2 2 2" xfId="48773" xr:uid="{00000000-0005-0000-0000-000037320000}"/>
    <cellStyle name="Assumptions Center Currency 4 14 2 3" xfId="34856" xr:uid="{00000000-0005-0000-0000-000038320000}"/>
    <cellStyle name="Assumptions Center Currency 4 14 3" xfId="9883" xr:uid="{00000000-0005-0000-0000-000039320000}"/>
    <cellStyle name="Assumptions Center Currency 4 14 3 2" xfId="23804" xr:uid="{00000000-0005-0000-0000-00003A320000}"/>
    <cellStyle name="Assumptions Center Currency 4 14 3 2 2" xfId="51487" xr:uid="{00000000-0005-0000-0000-00003B320000}"/>
    <cellStyle name="Assumptions Center Currency 4 14 3 3" xfId="37570" xr:uid="{00000000-0005-0000-0000-00003C320000}"/>
    <cellStyle name="Assumptions Center Currency 4 14 4" xfId="12028" xr:uid="{00000000-0005-0000-0000-00003D320000}"/>
    <cellStyle name="Assumptions Center Currency 4 14 4 2" xfId="25949" xr:uid="{00000000-0005-0000-0000-00003E320000}"/>
    <cellStyle name="Assumptions Center Currency 4 14 4 2 2" xfId="53632" xr:uid="{00000000-0005-0000-0000-00003F320000}"/>
    <cellStyle name="Assumptions Center Currency 4 14 4 3" xfId="39715" xr:uid="{00000000-0005-0000-0000-000040320000}"/>
    <cellStyle name="Assumptions Center Currency 4 14 5" xfId="14778" xr:uid="{00000000-0005-0000-0000-000041320000}"/>
    <cellStyle name="Assumptions Center Currency 4 14 5 2" xfId="28699" xr:uid="{00000000-0005-0000-0000-000042320000}"/>
    <cellStyle name="Assumptions Center Currency 4 14 5 2 2" xfId="56382" xr:uid="{00000000-0005-0000-0000-000043320000}"/>
    <cellStyle name="Assumptions Center Currency 4 14 5 3" xfId="42465" xr:uid="{00000000-0005-0000-0000-000044320000}"/>
    <cellStyle name="Assumptions Center Currency 4 14 6" xfId="17746" xr:uid="{00000000-0005-0000-0000-000045320000}"/>
    <cellStyle name="Assumptions Center Currency 4 14 6 2" xfId="45429" xr:uid="{00000000-0005-0000-0000-000046320000}"/>
    <cellStyle name="Assumptions Center Currency 4 14 7" xfId="31515" xr:uid="{00000000-0005-0000-0000-000047320000}"/>
    <cellStyle name="Assumptions Center Currency 4 15" xfId="3758" xr:uid="{00000000-0005-0000-0000-000048320000}"/>
    <cellStyle name="Assumptions Center Currency 4 15 2" xfId="7192" xr:uid="{00000000-0005-0000-0000-000049320000}"/>
    <cellStyle name="Assumptions Center Currency 4 15 2 2" xfId="21126" xr:uid="{00000000-0005-0000-0000-00004A320000}"/>
    <cellStyle name="Assumptions Center Currency 4 15 2 2 2" xfId="48809" xr:uid="{00000000-0005-0000-0000-00004B320000}"/>
    <cellStyle name="Assumptions Center Currency 4 15 2 3" xfId="34892" xr:uid="{00000000-0005-0000-0000-00004C320000}"/>
    <cellStyle name="Assumptions Center Currency 4 15 3" xfId="9915" xr:uid="{00000000-0005-0000-0000-00004D320000}"/>
    <cellStyle name="Assumptions Center Currency 4 15 3 2" xfId="23836" xr:uid="{00000000-0005-0000-0000-00004E320000}"/>
    <cellStyle name="Assumptions Center Currency 4 15 3 2 2" xfId="51519" xr:uid="{00000000-0005-0000-0000-00004F320000}"/>
    <cellStyle name="Assumptions Center Currency 4 15 3 3" xfId="37602" xr:uid="{00000000-0005-0000-0000-000050320000}"/>
    <cellStyle name="Assumptions Center Currency 4 15 4" xfId="12064" xr:uid="{00000000-0005-0000-0000-000051320000}"/>
    <cellStyle name="Assumptions Center Currency 4 15 4 2" xfId="25985" xr:uid="{00000000-0005-0000-0000-000052320000}"/>
    <cellStyle name="Assumptions Center Currency 4 15 4 2 2" xfId="53668" xr:uid="{00000000-0005-0000-0000-000053320000}"/>
    <cellStyle name="Assumptions Center Currency 4 15 4 3" xfId="39751" xr:uid="{00000000-0005-0000-0000-000054320000}"/>
    <cellStyle name="Assumptions Center Currency 4 15 5" xfId="14814" xr:uid="{00000000-0005-0000-0000-000055320000}"/>
    <cellStyle name="Assumptions Center Currency 4 15 5 2" xfId="28735" xr:uid="{00000000-0005-0000-0000-000056320000}"/>
    <cellStyle name="Assumptions Center Currency 4 15 5 2 2" xfId="56418" xr:uid="{00000000-0005-0000-0000-000057320000}"/>
    <cellStyle name="Assumptions Center Currency 4 15 5 3" xfId="42501" xr:uid="{00000000-0005-0000-0000-000058320000}"/>
    <cellStyle name="Assumptions Center Currency 4 15 6" xfId="17782" xr:uid="{00000000-0005-0000-0000-000059320000}"/>
    <cellStyle name="Assumptions Center Currency 4 15 6 2" xfId="45465" xr:uid="{00000000-0005-0000-0000-00005A320000}"/>
    <cellStyle name="Assumptions Center Currency 4 15 7" xfId="31548" xr:uid="{00000000-0005-0000-0000-00005B320000}"/>
    <cellStyle name="Assumptions Center Currency 4 16" xfId="3790" xr:uid="{00000000-0005-0000-0000-00005C320000}"/>
    <cellStyle name="Assumptions Center Currency 4 16 2" xfId="7224" xr:uid="{00000000-0005-0000-0000-00005D320000}"/>
    <cellStyle name="Assumptions Center Currency 4 16 2 2" xfId="21157" xr:uid="{00000000-0005-0000-0000-00005E320000}"/>
    <cellStyle name="Assumptions Center Currency 4 16 2 2 2" xfId="48840" xr:uid="{00000000-0005-0000-0000-00005F320000}"/>
    <cellStyle name="Assumptions Center Currency 4 16 2 3" xfId="34923" xr:uid="{00000000-0005-0000-0000-000060320000}"/>
    <cellStyle name="Assumptions Center Currency 4 16 3" xfId="9945" xr:uid="{00000000-0005-0000-0000-000061320000}"/>
    <cellStyle name="Assumptions Center Currency 4 16 3 2" xfId="23866" xr:uid="{00000000-0005-0000-0000-000062320000}"/>
    <cellStyle name="Assumptions Center Currency 4 16 3 2 2" xfId="51549" xr:uid="{00000000-0005-0000-0000-000063320000}"/>
    <cellStyle name="Assumptions Center Currency 4 16 3 3" xfId="37632" xr:uid="{00000000-0005-0000-0000-000064320000}"/>
    <cellStyle name="Assumptions Center Currency 4 16 4" xfId="12095" xr:uid="{00000000-0005-0000-0000-000065320000}"/>
    <cellStyle name="Assumptions Center Currency 4 16 4 2" xfId="26016" xr:uid="{00000000-0005-0000-0000-000066320000}"/>
    <cellStyle name="Assumptions Center Currency 4 16 4 2 2" xfId="53699" xr:uid="{00000000-0005-0000-0000-000067320000}"/>
    <cellStyle name="Assumptions Center Currency 4 16 4 3" xfId="39782" xr:uid="{00000000-0005-0000-0000-000068320000}"/>
    <cellStyle name="Assumptions Center Currency 4 16 5" xfId="14845" xr:uid="{00000000-0005-0000-0000-000069320000}"/>
    <cellStyle name="Assumptions Center Currency 4 16 5 2" xfId="28766" xr:uid="{00000000-0005-0000-0000-00006A320000}"/>
    <cellStyle name="Assumptions Center Currency 4 16 5 2 2" xfId="56449" xr:uid="{00000000-0005-0000-0000-00006B320000}"/>
    <cellStyle name="Assumptions Center Currency 4 16 5 3" xfId="42532" xr:uid="{00000000-0005-0000-0000-00006C320000}"/>
    <cellStyle name="Assumptions Center Currency 4 16 6" xfId="17813" xr:uid="{00000000-0005-0000-0000-00006D320000}"/>
    <cellStyle name="Assumptions Center Currency 4 16 6 2" xfId="45496" xr:uid="{00000000-0005-0000-0000-00006E320000}"/>
    <cellStyle name="Assumptions Center Currency 4 16 7" xfId="31579" xr:uid="{00000000-0005-0000-0000-00006F320000}"/>
    <cellStyle name="Assumptions Center Currency 4 17" xfId="3813" xr:uid="{00000000-0005-0000-0000-000070320000}"/>
    <cellStyle name="Assumptions Center Currency 4 17 2" xfId="7247" xr:uid="{00000000-0005-0000-0000-000071320000}"/>
    <cellStyle name="Assumptions Center Currency 4 17 2 2" xfId="21180" xr:uid="{00000000-0005-0000-0000-000072320000}"/>
    <cellStyle name="Assumptions Center Currency 4 17 2 2 2" xfId="48863" xr:uid="{00000000-0005-0000-0000-000073320000}"/>
    <cellStyle name="Assumptions Center Currency 4 17 2 3" xfId="34946" xr:uid="{00000000-0005-0000-0000-000074320000}"/>
    <cellStyle name="Assumptions Center Currency 4 17 3" xfId="9966" xr:uid="{00000000-0005-0000-0000-000075320000}"/>
    <cellStyle name="Assumptions Center Currency 4 17 3 2" xfId="23887" xr:uid="{00000000-0005-0000-0000-000076320000}"/>
    <cellStyle name="Assumptions Center Currency 4 17 3 2 2" xfId="51570" xr:uid="{00000000-0005-0000-0000-000077320000}"/>
    <cellStyle name="Assumptions Center Currency 4 17 3 3" xfId="37653" xr:uid="{00000000-0005-0000-0000-000078320000}"/>
    <cellStyle name="Assumptions Center Currency 4 17 4" xfId="12118" xr:uid="{00000000-0005-0000-0000-000079320000}"/>
    <cellStyle name="Assumptions Center Currency 4 17 4 2" xfId="26039" xr:uid="{00000000-0005-0000-0000-00007A320000}"/>
    <cellStyle name="Assumptions Center Currency 4 17 4 2 2" xfId="53722" xr:uid="{00000000-0005-0000-0000-00007B320000}"/>
    <cellStyle name="Assumptions Center Currency 4 17 4 3" xfId="39805" xr:uid="{00000000-0005-0000-0000-00007C320000}"/>
    <cellStyle name="Assumptions Center Currency 4 17 5" xfId="14868" xr:uid="{00000000-0005-0000-0000-00007D320000}"/>
    <cellStyle name="Assumptions Center Currency 4 17 5 2" xfId="28789" xr:uid="{00000000-0005-0000-0000-00007E320000}"/>
    <cellStyle name="Assumptions Center Currency 4 17 5 2 2" xfId="56472" xr:uid="{00000000-0005-0000-0000-00007F320000}"/>
    <cellStyle name="Assumptions Center Currency 4 17 5 3" xfId="42555" xr:uid="{00000000-0005-0000-0000-000080320000}"/>
    <cellStyle name="Assumptions Center Currency 4 17 6" xfId="17836" xr:uid="{00000000-0005-0000-0000-000081320000}"/>
    <cellStyle name="Assumptions Center Currency 4 17 6 2" xfId="45519" xr:uid="{00000000-0005-0000-0000-000082320000}"/>
    <cellStyle name="Assumptions Center Currency 4 17 7" xfId="31602" xr:uid="{00000000-0005-0000-0000-000083320000}"/>
    <cellStyle name="Assumptions Center Currency 4 18" xfId="3845" xr:uid="{00000000-0005-0000-0000-000084320000}"/>
    <cellStyle name="Assumptions Center Currency 4 18 2" xfId="7279" xr:uid="{00000000-0005-0000-0000-000085320000}"/>
    <cellStyle name="Assumptions Center Currency 4 18 2 2" xfId="21212" xr:uid="{00000000-0005-0000-0000-000086320000}"/>
    <cellStyle name="Assumptions Center Currency 4 18 2 2 2" xfId="48895" xr:uid="{00000000-0005-0000-0000-000087320000}"/>
    <cellStyle name="Assumptions Center Currency 4 18 2 3" xfId="34978" xr:uid="{00000000-0005-0000-0000-000088320000}"/>
    <cellStyle name="Assumptions Center Currency 4 18 3" xfId="9998" xr:uid="{00000000-0005-0000-0000-000089320000}"/>
    <cellStyle name="Assumptions Center Currency 4 18 3 2" xfId="23919" xr:uid="{00000000-0005-0000-0000-00008A320000}"/>
    <cellStyle name="Assumptions Center Currency 4 18 3 2 2" xfId="51602" xr:uid="{00000000-0005-0000-0000-00008B320000}"/>
    <cellStyle name="Assumptions Center Currency 4 18 3 3" xfId="37685" xr:uid="{00000000-0005-0000-0000-00008C320000}"/>
    <cellStyle name="Assumptions Center Currency 4 18 4" xfId="12150" xr:uid="{00000000-0005-0000-0000-00008D320000}"/>
    <cellStyle name="Assumptions Center Currency 4 18 4 2" xfId="26071" xr:uid="{00000000-0005-0000-0000-00008E320000}"/>
    <cellStyle name="Assumptions Center Currency 4 18 4 2 2" xfId="53754" xr:uid="{00000000-0005-0000-0000-00008F320000}"/>
    <cellStyle name="Assumptions Center Currency 4 18 4 3" xfId="39837" xr:uid="{00000000-0005-0000-0000-000090320000}"/>
    <cellStyle name="Assumptions Center Currency 4 18 5" xfId="14900" xr:uid="{00000000-0005-0000-0000-000091320000}"/>
    <cellStyle name="Assumptions Center Currency 4 18 5 2" xfId="28821" xr:uid="{00000000-0005-0000-0000-000092320000}"/>
    <cellStyle name="Assumptions Center Currency 4 18 5 2 2" xfId="56504" xr:uid="{00000000-0005-0000-0000-000093320000}"/>
    <cellStyle name="Assumptions Center Currency 4 18 5 3" xfId="42587" xr:uid="{00000000-0005-0000-0000-000094320000}"/>
    <cellStyle name="Assumptions Center Currency 4 18 6" xfId="17868" xr:uid="{00000000-0005-0000-0000-000095320000}"/>
    <cellStyle name="Assumptions Center Currency 4 18 6 2" xfId="45551" xr:uid="{00000000-0005-0000-0000-000096320000}"/>
    <cellStyle name="Assumptions Center Currency 4 18 7" xfId="31634" xr:uid="{00000000-0005-0000-0000-000097320000}"/>
    <cellStyle name="Assumptions Center Currency 4 19" xfId="3867" xr:uid="{00000000-0005-0000-0000-000098320000}"/>
    <cellStyle name="Assumptions Center Currency 4 19 2" xfId="7301" xr:uid="{00000000-0005-0000-0000-000099320000}"/>
    <cellStyle name="Assumptions Center Currency 4 19 2 2" xfId="21234" xr:uid="{00000000-0005-0000-0000-00009A320000}"/>
    <cellStyle name="Assumptions Center Currency 4 19 2 2 2" xfId="48917" xr:uid="{00000000-0005-0000-0000-00009B320000}"/>
    <cellStyle name="Assumptions Center Currency 4 19 2 3" xfId="35000" xr:uid="{00000000-0005-0000-0000-00009C320000}"/>
    <cellStyle name="Assumptions Center Currency 4 19 3" xfId="10020" xr:uid="{00000000-0005-0000-0000-00009D320000}"/>
    <cellStyle name="Assumptions Center Currency 4 19 3 2" xfId="23941" xr:uid="{00000000-0005-0000-0000-00009E320000}"/>
    <cellStyle name="Assumptions Center Currency 4 19 3 2 2" xfId="51624" xr:uid="{00000000-0005-0000-0000-00009F320000}"/>
    <cellStyle name="Assumptions Center Currency 4 19 3 3" xfId="37707" xr:uid="{00000000-0005-0000-0000-0000A0320000}"/>
    <cellStyle name="Assumptions Center Currency 4 19 4" xfId="12172" xr:uid="{00000000-0005-0000-0000-0000A1320000}"/>
    <cellStyle name="Assumptions Center Currency 4 19 4 2" xfId="26093" xr:uid="{00000000-0005-0000-0000-0000A2320000}"/>
    <cellStyle name="Assumptions Center Currency 4 19 4 2 2" xfId="53776" xr:uid="{00000000-0005-0000-0000-0000A3320000}"/>
    <cellStyle name="Assumptions Center Currency 4 19 4 3" xfId="39859" xr:uid="{00000000-0005-0000-0000-0000A4320000}"/>
    <cellStyle name="Assumptions Center Currency 4 19 5" xfId="14922" xr:uid="{00000000-0005-0000-0000-0000A5320000}"/>
    <cellStyle name="Assumptions Center Currency 4 19 5 2" xfId="28843" xr:uid="{00000000-0005-0000-0000-0000A6320000}"/>
    <cellStyle name="Assumptions Center Currency 4 19 5 2 2" xfId="56526" xr:uid="{00000000-0005-0000-0000-0000A7320000}"/>
    <cellStyle name="Assumptions Center Currency 4 19 5 3" xfId="42609" xr:uid="{00000000-0005-0000-0000-0000A8320000}"/>
    <cellStyle name="Assumptions Center Currency 4 19 6" xfId="17890" xr:uid="{00000000-0005-0000-0000-0000A9320000}"/>
    <cellStyle name="Assumptions Center Currency 4 19 6 2" xfId="45573" xr:uid="{00000000-0005-0000-0000-0000AA320000}"/>
    <cellStyle name="Assumptions Center Currency 4 19 7" xfId="31656" xr:uid="{00000000-0005-0000-0000-0000AB320000}"/>
    <cellStyle name="Assumptions Center Currency 4 2" xfId="3185" xr:uid="{00000000-0005-0000-0000-0000AC320000}"/>
    <cellStyle name="Assumptions Center Currency 4 2 2" xfId="6627" xr:uid="{00000000-0005-0000-0000-0000AD320000}"/>
    <cellStyle name="Assumptions Center Currency 4 2 2 2" xfId="20570" xr:uid="{00000000-0005-0000-0000-0000AE320000}"/>
    <cellStyle name="Assumptions Center Currency 4 2 2 2 2" xfId="48253" xr:uid="{00000000-0005-0000-0000-0000AF320000}"/>
    <cellStyle name="Assumptions Center Currency 4 2 2 3" xfId="34336" xr:uid="{00000000-0005-0000-0000-0000B0320000}"/>
    <cellStyle name="Assumptions Center Currency 4 2 3" xfId="9370" xr:uid="{00000000-0005-0000-0000-0000B1320000}"/>
    <cellStyle name="Assumptions Center Currency 4 2 3 2" xfId="23291" xr:uid="{00000000-0005-0000-0000-0000B2320000}"/>
    <cellStyle name="Assumptions Center Currency 4 2 3 2 2" xfId="50974" xr:uid="{00000000-0005-0000-0000-0000B3320000}"/>
    <cellStyle name="Assumptions Center Currency 4 2 3 3" xfId="37057" xr:uid="{00000000-0005-0000-0000-0000B4320000}"/>
    <cellStyle name="Assumptions Center Currency 4 2 4" xfId="11508" xr:uid="{00000000-0005-0000-0000-0000B5320000}"/>
    <cellStyle name="Assumptions Center Currency 4 2 4 2" xfId="25429" xr:uid="{00000000-0005-0000-0000-0000B6320000}"/>
    <cellStyle name="Assumptions Center Currency 4 2 4 2 2" xfId="53112" xr:uid="{00000000-0005-0000-0000-0000B7320000}"/>
    <cellStyle name="Assumptions Center Currency 4 2 4 3" xfId="39195" xr:uid="{00000000-0005-0000-0000-0000B8320000}"/>
    <cellStyle name="Assumptions Center Currency 4 2 5" xfId="14258" xr:uid="{00000000-0005-0000-0000-0000B9320000}"/>
    <cellStyle name="Assumptions Center Currency 4 2 5 2" xfId="28179" xr:uid="{00000000-0005-0000-0000-0000BA320000}"/>
    <cellStyle name="Assumptions Center Currency 4 2 5 2 2" xfId="55862" xr:uid="{00000000-0005-0000-0000-0000BB320000}"/>
    <cellStyle name="Assumptions Center Currency 4 2 5 3" xfId="41945" xr:uid="{00000000-0005-0000-0000-0000BC320000}"/>
    <cellStyle name="Assumptions Center Currency 4 2 6" xfId="17226" xr:uid="{00000000-0005-0000-0000-0000BD320000}"/>
    <cellStyle name="Assumptions Center Currency 4 2 6 2" xfId="44909" xr:uid="{00000000-0005-0000-0000-0000BE320000}"/>
    <cellStyle name="Assumptions Center Currency 4 2 7" xfId="31024" xr:uid="{00000000-0005-0000-0000-0000BF320000}"/>
    <cellStyle name="Assumptions Center Currency 4 20" xfId="4197" xr:uid="{00000000-0005-0000-0000-0000C0320000}"/>
    <cellStyle name="Assumptions Center Currency 4 20 2" xfId="7622" xr:uid="{00000000-0005-0000-0000-0000C1320000}"/>
    <cellStyle name="Assumptions Center Currency 4 20 2 2" xfId="21550" xr:uid="{00000000-0005-0000-0000-0000C2320000}"/>
    <cellStyle name="Assumptions Center Currency 4 20 2 2 2" xfId="49233" xr:uid="{00000000-0005-0000-0000-0000C3320000}"/>
    <cellStyle name="Assumptions Center Currency 4 20 2 3" xfId="35316" xr:uid="{00000000-0005-0000-0000-0000C4320000}"/>
    <cellStyle name="Assumptions Center Currency 4 20 3" xfId="10315" xr:uid="{00000000-0005-0000-0000-0000C5320000}"/>
    <cellStyle name="Assumptions Center Currency 4 20 3 2" xfId="24236" xr:uid="{00000000-0005-0000-0000-0000C6320000}"/>
    <cellStyle name="Assumptions Center Currency 4 20 3 2 2" xfId="51919" xr:uid="{00000000-0005-0000-0000-0000C7320000}"/>
    <cellStyle name="Assumptions Center Currency 4 20 3 3" xfId="38002" xr:uid="{00000000-0005-0000-0000-0000C8320000}"/>
    <cellStyle name="Assumptions Center Currency 4 20 4" xfId="12471" xr:uid="{00000000-0005-0000-0000-0000C9320000}"/>
    <cellStyle name="Assumptions Center Currency 4 20 4 2" xfId="26392" xr:uid="{00000000-0005-0000-0000-0000CA320000}"/>
    <cellStyle name="Assumptions Center Currency 4 20 4 2 2" xfId="54075" xr:uid="{00000000-0005-0000-0000-0000CB320000}"/>
    <cellStyle name="Assumptions Center Currency 4 20 4 3" xfId="40158" xr:uid="{00000000-0005-0000-0000-0000CC320000}"/>
    <cellStyle name="Assumptions Center Currency 4 20 5" xfId="15221" xr:uid="{00000000-0005-0000-0000-0000CD320000}"/>
    <cellStyle name="Assumptions Center Currency 4 20 5 2" xfId="29142" xr:uid="{00000000-0005-0000-0000-0000CE320000}"/>
    <cellStyle name="Assumptions Center Currency 4 20 5 2 2" xfId="56825" xr:uid="{00000000-0005-0000-0000-0000CF320000}"/>
    <cellStyle name="Assumptions Center Currency 4 20 5 3" xfId="42908" xr:uid="{00000000-0005-0000-0000-0000D0320000}"/>
    <cellStyle name="Assumptions Center Currency 4 20 6" xfId="18189" xr:uid="{00000000-0005-0000-0000-0000D1320000}"/>
    <cellStyle name="Assumptions Center Currency 4 20 6 2" xfId="45872" xr:uid="{00000000-0005-0000-0000-0000D2320000}"/>
    <cellStyle name="Assumptions Center Currency 4 20 7" xfId="31955" xr:uid="{00000000-0005-0000-0000-0000D3320000}"/>
    <cellStyle name="Assumptions Center Currency 4 21" xfId="4225" xr:uid="{00000000-0005-0000-0000-0000D4320000}"/>
    <cellStyle name="Assumptions Center Currency 4 21 2" xfId="7650" xr:uid="{00000000-0005-0000-0000-0000D5320000}"/>
    <cellStyle name="Assumptions Center Currency 4 21 2 2" xfId="21578" xr:uid="{00000000-0005-0000-0000-0000D6320000}"/>
    <cellStyle name="Assumptions Center Currency 4 21 2 2 2" xfId="49261" xr:uid="{00000000-0005-0000-0000-0000D7320000}"/>
    <cellStyle name="Assumptions Center Currency 4 21 2 3" xfId="35344" xr:uid="{00000000-0005-0000-0000-0000D8320000}"/>
    <cellStyle name="Assumptions Center Currency 4 21 3" xfId="10343" xr:uid="{00000000-0005-0000-0000-0000D9320000}"/>
    <cellStyle name="Assumptions Center Currency 4 21 3 2" xfId="24264" xr:uid="{00000000-0005-0000-0000-0000DA320000}"/>
    <cellStyle name="Assumptions Center Currency 4 21 3 2 2" xfId="51947" xr:uid="{00000000-0005-0000-0000-0000DB320000}"/>
    <cellStyle name="Assumptions Center Currency 4 21 3 3" xfId="38030" xr:uid="{00000000-0005-0000-0000-0000DC320000}"/>
    <cellStyle name="Assumptions Center Currency 4 21 4" xfId="12499" xr:uid="{00000000-0005-0000-0000-0000DD320000}"/>
    <cellStyle name="Assumptions Center Currency 4 21 4 2" xfId="26420" xr:uid="{00000000-0005-0000-0000-0000DE320000}"/>
    <cellStyle name="Assumptions Center Currency 4 21 4 2 2" xfId="54103" xr:uid="{00000000-0005-0000-0000-0000DF320000}"/>
    <cellStyle name="Assumptions Center Currency 4 21 4 3" xfId="40186" xr:uid="{00000000-0005-0000-0000-0000E0320000}"/>
    <cellStyle name="Assumptions Center Currency 4 21 5" xfId="15249" xr:uid="{00000000-0005-0000-0000-0000E1320000}"/>
    <cellStyle name="Assumptions Center Currency 4 21 5 2" xfId="29170" xr:uid="{00000000-0005-0000-0000-0000E2320000}"/>
    <cellStyle name="Assumptions Center Currency 4 21 5 2 2" xfId="56853" xr:uid="{00000000-0005-0000-0000-0000E3320000}"/>
    <cellStyle name="Assumptions Center Currency 4 21 5 3" xfId="42936" xr:uid="{00000000-0005-0000-0000-0000E4320000}"/>
    <cellStyle name="Assumptions Center Currency 4 21 6" xfId="18217" xr:uid="{00000000-0005-0000-0000-0000E5320000}"/>
    <cellStyle name="Assumptions Center Currency 4 21 6 2" xfId="45900" xr:uid="{00000000-0005-0000-0000-0000E6320000}"/>
    <cellStyle name="Assumptions Center Currency 4 21 7" xfId="31983" xr:uid="{00000000-0005-0000-0000-0000E7320000}"/>
    <cellStyle name="Assumptions Center Currency 4 22" xfId="4258" xr:uid="{00000000-0005-0000-0000-0000E8320000}"/>
    <cellStyle name="Assumptions Center Currency 4 22 2" xfId="7683" xr:uid="{00000000-0005-0000-0000-0000E9320000}"/>
    <cellStyle name="Assumptions Center Currency 4 22 2 2" xfId="21611" xr:uid="{00000000-0005-0000-0000-0000EA320000}"/>
    <cellStyle name="Assumptions Center Currency 4 22 2 2 2" xfId="49294" xr:uid="{00000000-0005-0000-0000-0000EB320000}"/>
    <cellStyle name="Assumptions Center Currency 4 22 2 3" xfId="35377" xr:uid="{00000000-0005-0000-0000-0000EC320000}"/>
    <cellStyle name="Assumptions Center Currency 4 22 3" xfId="10376" xr:uid="{00000000-0005-0000-0000-0000ED320000}"/>
    <cellStyle name="Assumptions Center Currency 4 22 3 2" xfId="24297" xr:uid="{00000000-0005-0000-0000-0000EE320000}"/>
    <cellStyle name="Assumptions Center Currency 4 22 3 2 2" xfId="51980" xr:uid="{00000000-0005-0000-0000-0000EF320000}"/>
    <cellStyle name="Assumptions Center Currency 4 22 3 3" xfId="38063" xr:uid="{00000000-0005-0000-0000-0000F0320000}"/>
    <cellStyle name="Assumptions Center Currency 4 22 4" xfId="12532" xr:uid="{00000000-0005-0000-0000-0000F1320000}"/>
    <cellStyle name="Assumptions Center Currency 4 22 4 2" xfId="26453" xr:uid="{00000000-0005-0000-0000-0000F2320000}"/>
    <cellStyle name="Assumptions Center Currency 4 22 4 2 2" xfId="54136" xr:uid="{00000000-0005-0000-0000-0000F3320000}"/>
    <cellStyle name="Assumptions Center Currency 4 22 4 3" xfId="40219" xr:uid="{00000000-0005-0000-0000-0000F4320000}"/>
    <cellStyle name="Assumptions Center Currency 4 22 5" xfId="15282" xr:uid="{00000000-0005-0000-0000-0000F5320000}"/>
    <cellStyle name="Assumptions Center Currency 4 22 5 2" xfId="29203" xr:uid="{00000000-0005-0000-0000-0000F6320000}"/>
    <cellStyle name="Assumptions Center Currency 4 22 5 2 2" xfId="56886" xr:uid="{00000000-0005-0000-0000-0000F7320000}"/>
    <cellStyle name="Assumptions Center Currency 4 22 5 3" xfId="42969" xr:uid="{00000000-0005-0000-0000-0000F8320000}"/>
    <cellStyle name="Assumptions Center Currency 4 22 6" xfId="18250" xr:uid="{00000000-0005-0000-0000-0000F9320000}"/>
    <cellStyle name="Assumptions Center Currency 4 22 6 2" xfId="45933" xr:uid="{00000000-0005-0000-0000-0000FA320000}"/>
    <cellStyle name="Assumptions Center Currency 4 22 7" xfId="32016" xr:uid="{00000000-0005-0000-0000-0000FB320000}"/>
    <cellStyle name="Assumptions Center Currency 4 23" xfId="4085" xr:uid="{00000000-0005-0000-0000-0000FC320000}"/>
    <cellStyle name="Assumptions Center Currency 4 23 2" xfId="7511" xr:uid="{00000000-0005-0000-0000-0000FD320000}"/>
    <cellStyle name="Assumptions Center Currency 4 23 2 2" xfId="21442" xr:uid="{00000000-0005-0000-0000-0000FE320000}"/>
    <cellStyle name="Assumptions Center Currency 4 23 2 2 2" xfId="49125" xr:uid="{00000000-0005-0000-0000-0000FF320000}"/>
    <cellStyle name="Assumptions Center Currency 4 23 2 3" xfId="35208" xr:uid="{00000000-0005-0000-0000-000000330000}"/>
    <cellStyle name="Assumptions Center Currency 4 23 3" xfId="10214" xr:uid="{00000000-0005-0000-0000-000001330000}"/>
    <cellStyle name="Assumptions Center Currency 4 23 3 2" xfId="24135" xr:uid="{00000000-0005-0000-0000-000002330000}"/>
    <cellStyle name="Assumptions Center Currency 4 23 3 2 2" xfId="51818" xr:uid="{00000000-0005-0000-0000-000003330000}"/>
    <cellStyle name="Assumptions Center Currency 4 23 3 3" xfId="37901" xr:uid="{00000000-0005-0000-0000-000004330000}"/>
    <cellStyle name="Assumptions Center Currency 4 23 4" xfId="12366" xr:uid="{00000000-0005-0000-0000-000005330000}"/>
    <cellStyle name="Assumptions Center Currency 4 23 4 2" xfId="26287" xr:uid="{00000000-0005-0000-0000-000006330000}"/>
    <cellStyle name="Assumptions Center Currency 4 23 4 2 2" xfId="53970" xr:uid="{00000000-0005-0000-0000-000007330000}"/>
    <cellStyle name="Assumptions Center Currency 4 23 4 3" xfId="40053" xr:uid="{00000000-0005-0000-0000-000008330000}"/>
    <cellStyle name="Assumptions Center Currency 4 23 5" xfId="15116" xr:uid="{00000000-0005-0000-0000-000009330000}"/>
    <cellStyle name="Assumptions Center Currency 4 23 5 2" xfId="29037" xr:uid="{00000000-0005-0000-0000-00000A330000}"/>
    <cellStyle name="Assumptions Center Currency 4 23 5 2 2" xfId="56720" xr:uid="{00000000-0005-0000-0000-00000B330000}"/>
    <cellStyle name="Assumptions Center Currency 4 23 5 3" xfId="42803" xr:uid="{00000000-0005-0000-0000-00000C330000}"/>
    <cellStyle name="Assumptions Center Currency 4 23 6" xfId="18084" xr:uid="{00000000-0005-0000-0000-00000D330000}"/>
    <cellStyle name="Assumptions Center Currency 4 23 6 2" xfId="45767" xr:uid="{00000000-0005-0000-0000-00000E330000}"/>
    <cellStyle name="Assumptions Center Currency 4 23 7" xfId="31850" xr:uid="{00000000-0005-0000-0000-00000F330000}"/>
    <cellStyle name="Assumptions Center Currency 4 24" xfId="4939" xr:uid="{00000000-0005-0000-0000-000010330000}"/>
    <cellStyle name="Assumptions Center Currency 4 24 2" xfId="8343" xr:uid="{00000000-0005-0000-0000-000011330000}"/>
    <cellStyle name="Assumptions Center Currency 4 24 2 2" xfId="22264" xr:uid="{00000000-0005-0000-0000-000012330000}"/>
    <cellStyle name="Assumptions Center Currency 4 24 2 2 2" xfId="49947" xr:uid="{00000000-0005-0000-0000-000013330000}"/>
    <cellStyle name="Assumptions Center Currency 4 24 2 3" xfId="36030" xr:uid="{00000000-0005-0000-0000-000014330000}"/>
    <cellStyle name="Assumptions Center Currency 4 24 3" xfId="10795" xr:uid="{00000000-0005-0000-0000-000015330000}"/>
    <cellStyle name="Assumptions Center Currency 4 24 3 2" xfId="24716" xr:uid="{00000000-0005-0000-0000-000016330000}"/>
    <cellStyle name="Assumptions Center Currency 4 24 3 2 2" xfId="52399" xr:uid="{00000000-0005-0000-0000-000017330000}"/>
    <cellStyle name="Assumptions Center Currency 4 24 3 3" xfId="38482" xr:uid="{00000000-0005-0000-0000-000018330000}"/>
    <cellStyle name="Assumptions Center Currency 4 24 4" xfId="13196" xr:uid="{00000000-0005-0000-0000-000019330000}"/>
    <cellStyle name="Assumptions Center Currency 4 24 4 2" xfId="27117" xr:uid="{00000000-0005-0000-0000-00001A330000}"/>
    <cellStyle name="Assumptions Center Currency 4 24 4 2 2" xfId="54800" xr:uid="{00000000-0005-0000-0000-00001B330000}"/>
    <cellStyle name="Assumptions Center Currency 4 24 4 3" xfId="40883" xr:uid="{00000000-0005-0000-0000-00001C330000}"/>
    <cellStyle name="Assumptions Center Currency 4 24 5" xfId="15946" xr:uid="{00000000-0005-0000-0000-00001D330000}"/>
    <cellStyle name="Assumptions Center Currency 4 24 5 2" xfId="29867" xr:uid="{00000000-0005-0000-0000-00001E330000}"/>
    <cellStyle name="Assumptions Center Currency 4 24 5 2 2" xfId="57550" xr:uid="{00000000-0005-0000-0000-00001F330000}"/>
    <cellStyle name="Assumptions Center Currency 4 24 5 3" xfId="43633" xr:uid="{00000000-0005-0000-0000-000020330000}"/>
    <cellStyle name="Assumptions Center Currency 4 24 6" xfId="18914" xr:uid="{00000000-0005-0000-0000-000021330000}"/>
    <cellStyle name="Assumptions Center Currency 4 24 6 2" xfId="46597" xr:uid="{00000000-0005-0000-0000-000022330000}"/>
    <cellStyle name="Assumptions Center Currency 4 24 7" xfId="32680" xr:uid="{00000000-0005-0000-0000-000023330000}"/>
    <cellStyle name="Assumptions Center Currency 4 25" xfId="4972" xr:uid="{00000000-0005-0000-0000-000024330000}"/>
    <cellStyle name="Assumptions Center Currency 4 25 2" xfId="8376" xr:uid="{00000000-0005-0000-0000-000025330000}"/>
    <cellStyle name="Assumptions Center Currency 4 25 2 2" xfId="22297" xr:uid="{00000000-0005-0000-0000-000026330000}"/>
    <cellStyle name="Assumptions Center Currency 4 25 2 2 2" xfId="49980" xr:uid="{00000000-0005-0000-0000-000027330000}"/>
    <cellStyle name="Assumptions Center Currency 4 25 2 3" xfId="36063" xr:uid="{00000000-0005-0000-0000-000028330000}"/>
    <cellStyle name="Assumptions Center Currency 4 25 3" xfId="10825" xr:uid="{00000000-0005-0000-0000-000029330000}"/>
    <cellStyle name="Assumptions Center Currency 4 25 3 2" xfId="24746" xr:uid="{00000000-0005-0000-0000-00002A330000}"/>
    <cellStyle name="Assumptions Center Currency 4 25 3 2 2" xfId="52429" xr:uid="{00000000-0005-0000-0000-00002B330000}"/>
    <cellStyle name="Assumptions Center Currency 4 25 3 3" xfId="38512" xr:uid="{00000000-0005-0000-0000-00002C330000}"/>
    <cellStyle name="Assumptions Center Currency 4 25 4" xfId="13228" xr:uid="{00000000-0005-0000-0000-00002D330000}"/>
    <cellStyle name="Assumptions Center Currency 4 25 4 2" xfId="27149" xr:uid="{00000000-0005-0000-0000-00002E330000}"/>
    <cellStyle name="Assumptions Center Currency 4 25 4 2 2" xfId="54832" xr:uid="{00000000-0005-0000-0000-00002F330000}"/>
    <cellStyle name="Assumptions Center Currency 4 25 4 3" xfId="40915" xr:uid="{00000000-0005-0000-0000-000030330000}"/>
    <cellStyle name="Assumptions Center Currency 4 25 5" xfId="15978" xr:uid="{00000000-0005-0000-0000-000031330000}"/>
    <cellStyle name="Assumptions Center Currency 4 25 5 2" xfId="29899" xr:uid="{00000000-0005-0000-0000-000032330000}"/>
    <cellStyle name="Assumptions Center Currency 4 25 5 2 2" xfId="57582" xr:uid="{00000000-0005-0000-0000-000033330000}"/>
    <cellStyle name="Assumptions Center Currency 4 25 5 3" xfId="43665" xr:uid="{00000000-0005-0000-0000-000034330000}"/>
    <cellStyle name="Assumptions Center Currency 4 25 6" xfId="18946" xr:uid="{00000000-0005-0000-0000-000035330000}"/>
    <cellStyle name="Assumptions Center Currency 4 25 6 2" xfId="46629" xr:uid="{00000000-0005-0000-0000-000036330000}"/>
    <cellStyle name="Assumptions Center Currency 4 25 7" xfId="32712" xr:uid="{00000000-0005-0000-0000-000037330000}"/>
    <cellStyle name="Assumptions Center Currency 4 26" xfId="5009" xr:uid="{00000000-0005-0000-0000-000038330000}"/>
    <cellStyle name="Assumptions Center Currency 4 26 2" xfId="8413" xr:uid="{00000000-0005-0000-0000-000039330000}"/>
    <cellStyle name="Assumptions Center Currency 4 26 2 2" xfId="22334" xr:uid="{00000000-0005-0000-0000-00003A330000}"/>
    <cellStyle name="Assumptions Center Currency 4 26 2 2 2" xfId="50017" xr:uid="{00000000-0005-0000-0000-00003B330000}"/>
    <cellStyle name="Assumptions Center Currency 4 26 2 3" xfId="36100" xr:uid="{00000000-0005-0000-0000-00003C330000}"/>
    <cellStyle name="Assumptions Center Currency 4 26 3" xfId="10861" xr:uid="{00000000-0005-0000-0000-00003D330000}"/>
    <cellStyle name="Assumptions Center Currency 4 26 3 2" xfId="24782" xr:uid="{00000000-0005-0000-0000-00003E330000}"/>
    <cellStyle name="Assumptions Center Currency 4 26 3 2 2" xfId="52465" xr:uid="{00000000-0005-0000-0000-00003F330000}"/>
    <cellStyle name="Assumptions Center Currency 4 26 3 3" xfId="38548" xr:uid="{00000000-0005-0000-0000-000040330000}"/>
    <cellStyle name="Assumptions Center Currency 4 26 4" xfId="13264" xr:uid="{00000000-0005-0000-0000-000041330000}"/>
    <cellStyle name="Assumptions Center Currency 4 26 4 2" xfId="27185" xr:uid="{00000000-0005-0000-0000-000042330000}"/>
    <cellStyle name="Assumptions Center Currency 4 26 4 2 2" xfId="54868" xr:uid="{00000000-0005-0000-0000-000043330000}"/>
    <cellStyle name="Assumptions Center Currency 4 26 4 3" xfId="40951" xr:uid="{00000000-0005-0000-0000-000044330000}"/>
    <cellStyle name="Assumptions Center Currency 4 26 5" xfId="16014" xr:uid="{00000000-0005-0000-0000-000045330000}"/>
    <cellStyle name="Assumptions Center Currency 4 26 5 2" xfId="29935" xr:uid="{00000000-0005-0000-0000-000046330000}"/>
    <cellStyle name="Assumptions Center Currency 4 26 5 2 2" xfId="57618" xr:uid="{00000000-0005-0000-0000-000047330000}"/>
    <cellStyle name="Assumptions Center Currency 4 26 5 3" xfId="43701" xr:uid="{00000000-0005-0000-0000-000048330000}"/>
    <cellStyle name="Assumptions Center Currency 4 26 6" xfId="18982" xr:uid="{00000000-0005-0000-0000-000049330000}"/>
    <cellStyle name="Assumptions Center Currency 4 26 6 2" xfId="46665" xr:uid="{00000000-0005-0000-0000-00004A330000}"/>
    <cellStyle name="Assumptions Center Currency 4 26 7" xfId="32748" xr:uid="{00000000-0005-0000-0000-00004B330000}"/>
    <cellStyle name="Assumptions Center Currency 4 27" xfId="5034" xr:uid="{00000000-0005-0000-0000-00004C330000}"/>
    <cellStyle name="Assumptions Center Currency 4 27 2" xfId="8438" xr:uid="{00000000-0005-0000-0000-00004D330000}"/>
    <cellStyle name="Assumptions Center Currency 4 27 2 2" xfId="22359" xr:uid="{00000000-0005-0000-0000-00004E330000}"/>
    <cellStyle name="Assumptions Center Currency 4 27 2 2 2" xfId="50042" xr:uid="{00000000-0005-0000-0000-00004F330000}"/>
    <cellStyle name="Assumptions Center Currency 4 27 2 3" xfId="36125" xr:uid="{00000000-0005-0000-0000-000050330000}"/>
    <cellStyle name="Assumptions Center Currency 4 27 3" xfId="10885" xr:uid="{00000000-0005-0000-0000-000051330000}"/>
    <cellStyle name="Assumptions Center Currency 4 27 3 2" xfId="24806" xr:uid="{00000000-0005-0000-0000-000052330000}"/>
    <cellStyle name="Assumptions Center Currency 4 27 3 2 2" xfId="52489" xr:uid="{00000000-0005-0000-0000-000053330000}"/>
    <cellStyle name="Assumptions Center Currency 4 27 3 3" xfId="38572" xr:uid="{00000000-0005-0000-0000-000054330000}"/>
    <cellStyle name="Assumptions Center Currency 4 27 4" xfId="13289" xr:uid="{00000000-0005-0000-0000-000055330000}"/>
    <cellStyle name="Assumptions Center Currency 4 27 4 2" xfId="27210" xr:uid="{00000000-0005-0000-0000-000056330000}"/>
    <cellStyle name="Assumptions Center Currency 4 27 4 2 2" xfId="54893" xr:uid="{00000000-0005-0000-0000-000057330000}"/>
    <cellStyle name="Assumptions Center Currency 4 27 4 3" xfId="40976" xr:uid="{00000000-0005-0000-0000-000058330000}"/>
    <cellStyle name="Assumptions Center Currency 4 27 5" xfId="16039" xr:uid="{00000000-0005-0000-0000-000059330000}"/>
    <cellStyle name="Assumptions Center Currency 4 27 5 2" xfId="29960" xr:uid="{00000000-0005-0000-0000-00005A330000}"/>
    <cellStyle name="Assumptions Center Currency 4 27 5 2 2" xfId="57643" xr:uid="{00000000-0005-0000-0000-00005B330000}"/>
    <cellStyle name="Assumptions Center Currency 4 27 5 3" xfId="43726" xr:uid="{00000000-0005-0000-0000-00005C330000}"/>
    <cellStyle name="Assumptions Center Currency 4 27 6" xfId="19007" xr:uid="{00000000-0005-0000-0000-00005D330000}"/>
    <cellStyle name="Assumptions Center Currency 4 27 6 2" xfId="46690" xr:uid="{00000000-0005-0000-0000-00005E330000}"/>
    <cellStyle name="Assumptions Center Currency 4 27 7" xfId="32773" xr:uid="{00000000-0005-0000-0000-00005F330000}"/>
    <cellStyle name="Assumptions Center Currency 4 28" xfId="5057" xr:uid="{00000000-0005-0000-0000-000060330000}"/>
    <cellStyle name="Assumptions Center Currency 4 28 2" xfId="8460" xr:uid="{00000000-0005-0000-0000-000061330000}"/>
    <cellStyle name="Assumptions Center Currency 4 28 2 2" xfId="22381" xr:uid="{00000000-0005-0000-0000-000062330000}"/>
    <cellStyle name="Assumptions Center Currency 4 28 2 2 2" xfId="50064" xr:uid="{00000000-0005-0000-0000-000063330000}"/>
    <cellStyle name="Assumptions Center Currency 4 28 2 3" xfId="36147" xr:uid="{00000000-0005-0000-0000-000064330000}"/>
    <cellStyle name="Assumptions Center Currency 4 28 3" xfId="10906" xr:uid="{00000000-0005-0000-0000-000065330000}"/>
    <cellStyle name="Assumptions Center Currency 4 28 3 2" xfId="24827" xr:uid="{00000000-0005-0000-0000-000066330000}"/>
    <cellStyle name="Assumptions Center Currency 4 28 3 2 2" xfId="52510" xr:uid="{00000000-0005-0000-0000-000067330000}"/>
    <cellStyle name="Assumptions Center Currency 4 28 3 3" xfId="38593" xr:uid="{00000000-0005-0000-0000-000068330000}"/>
    <cellStyle name="Assumptions Center Currency 4 28 4" xfId="13311" xr:uid="{00000000-0005-0000-0000-000069330000}"/>
    <cellStyle name="Assumptions Center Currency 4 28 4 2" xfId="27232" xr:uid="{00000000-0005-0000-0000-00006A330000}"/>
    <cellStyle name="Assumptions Center Currency 4 28 4 2 2" xfId="54915" xr:uid="{00000000-0005-0000-0000-00006B330000}"/>
    <cellStyle name="Assumptions Center Currency 4 28 4 3" xfId="40998" xr:uid="{00000000-0005-0000-0000-00006C330000}"/>
    <cellStyle name="Assumptions Center Currency 4 28 5" xfId="16061" xr:uid="{00000000-0005-0000-0000-00006D330000}"/>
    <cellStyle name="Assumptions Center Currency 4 28 5 2" xfId="29982" xr:uid="{00000000-0005-0000-0000-00006E330000}"/>
    <cellStyle name="Assumptions Center Currency 4 28 5 2 2" xfId="57665" xr:uid="{00000000-0005-0000-0000-00006F330000}"/>
    <cellStyle name="Assumptions Center Currency 4 28 5 3" xfId="43748" xr:uid="{00000000-0005-0000-0000-000070330000}"/>
    <cellStyle name="Assumptions Center Currency 4 28 6" xfId="19029" xr:uid="{00000000-0005-0000-0000-000071330000}"/>
    <cellStyle name="Assumptions Center Currency 4 28 6 2" xfId="46712" xr:uid="{00000000-0005-0000-0000-000072330000}"/>
    <cellStyle name="Assumptions Center Currency 4 28 7" xfId="32795" xr:uid="{00000000-0005-0000-0000-000073330000}"/>
    <cellStyle name="Assumptions Center Currency 4 29" xfId="5079" xr:uid="{00000000-0005-0000-0000-000074330000}"/>
    <cellStyle name="Assumptions Center Currency 4 29 2" xfId="8482" xr:uid="{00000000-0005-0000-0000-000075330000}"/>
    <cellStyle name="Assumptions Center Currency 4 29 2 2" xfId="22403" xr:uid="{00000000-0005-0000-0000-000076330000}"/>
    <cellStyle name="Assumptions Center Currency 4 29 2 2 2" xfId="50086" xr:uid="{00000000-0005-0000-0000-000077330000}"/>
    <cellStyle name="Assumptions Center Currency 4 29 2 3" xfId="36169" xr:uid="{00000000-0005-0000-0000-000078330000}"/>
    <cellStyle name="Assumptions Center Currency 4 29 3" xfId="10928" xr:uid="{00000000-0005-0000-0000-000079330000}"/>
    <cellStyle name="Assumptions Center Currency 4 29 3 2" xfId="24849" xr:uid="{00000000-0005-0000-0000-00007A330000}"/>
    <cellStyle name="Assumptions Center Currency 4 29 3 2 2" xfId="52532" xr:uid="{00000000-0005-0000-0000-00007B330000}"/>
    <cellStyle name="Assumptions Center Currency 4 29 3 3" xfId="38615" xr:uid="{00000000-0005-0000-0000-00007C330000}"/>
    <cellStyle name="Assumptions Center Currency 4 29 4" xfId="13333" xr:uid="{00000000-0005-0000-0000-00007D330000}"/>
    <cellStyle name="Assumptions Center Currency 4 29 4 2" xfId="27254" xr:uid="{00000000-0005-0000-0000-00007E330000}"/>
    <cellStyle name="Assumptions Center Currency 4 29 4 2 2" xfId="54937" xr:uid="{00000000-0005-0000-0000-00007F330000}"/>
    <cellStyle name="Assumptions Center Currency 4 29 4 3" xfId="41020" xr:uid="{00000000-0005-0000-0000-000080330000}"/>
    <cellStyle name="Assumptions Center Currency 4 29 5" xfId="16083" xr:uid="{00000000-0005-0000-0000-000081330000}"/>
    <cellStyle name="Assumptions Center Currency 4 29 5 2" xfId="30004" xr:uid="{00000000-0005-0000-0000-000082330000}"/>
    <cellStyle name="Assumptions Center Currency 4 29 5 2 2" xfId="57687" xr:uid="{00000000-0005-0000-0000-000083330000}"/>
    <cellStyle name="Assumptions Center Currency 4 29 5 3" xfId="43770" xr:uid="{00000000-0005-0000-0000-000084330000}"/>
    <cellStyle name="Assumptions Center Currency 4 29 6" xfId="19051" xr:uid="{00000000-0005-0000-0000-000085330000}"/>
    <cellStyle name="Assumptions Center Currency 4 29 6 2" xfId="46734" xr:uid="{00000000-0005-0000-0000-000086330000}"/>
    <cellStyle name="Assumptions Center Currency 4 29 7" xfId="32817" xr:uid="{00000000-0005-0000-0000-000087330000}"/>
    <cellStyle name="Assumptions Center Currency 4 3" xfId="3236" xr:uid="{00000000-0005-0000-0000-000088330000}"/>
    <cellStyle name="Assumptions Center Currency 4 3 2" xfId="6678" xr:uid="{00000000-0005-0000-0000-000089330000}"/>
    <cellStyle name="Assumptions Center Currency 4 3 2 2" xfId="20620" xr:uid="{00000000-0005-0000-0000-00008A330000}"/>
    <cellStyle name="Assumptions Center Currency 4 3 2 2 2" xfId="48303" xr:uid="{00000000-0005-0000-0000-00008B330000}"/>
    <cellStyle name="Assumptions Center Currency 4 3 2 3" xfId="34386" xr:uid="{00000000-0005-0000-0000-00008C330000}"/>
    <cellStyle name="Assumptions Center Currency 4 3 3" xfId="9420" xr:uid="{00000000-0005-0000-0000-00008D330000}"/>
    <cellStyle name="Assumptions Center Currency 4 3 3 2" xfId="23341" xr:uid="{00000000-0005-0000-0000-00008E330000}"/>
    <cellStyle name="Assumptions Center Currency 4 3 3 2 2" xfId="51024" xr:uid="{00000000-0005-0000-0000-00008F330000}"/>
    <cellStyle name="Assumptions Center Currency 4 3 3 3" xfId="37107" xr:uid="{00000000-0005-0000-0000-000090330000}"/>
    <cellStyle name="Assumptions Center Currency 4 3 4" xfId="11558" xr:uid="{00000000-0005-0000-0000-000091330000}"/>
    <cellStyle name="Assumptions Center Currency 4 3 4 2" xfId="25479" xr:uid="{00000000-0005-0000-0000-000092330000}"/>
    <cellStyle name="Assumptions Center Currency 4 3 4 2 2" xfId="53162" xr:uid="{00000000-0005-0000-0000-000093330000}"/>
    <cellStyle name="Assumptions Center Currency 4 3 4 3" xfId="39245" xr:uid="{00000000-0005-0000-0000-000094330000}"/>
    <cellStyle name="Assumptions Center Currency 4 3 5" xfId="14308" xr:uid="{00000000-0005-0000-0000-000095330000}"/>
    <cellStyle name="Assumptions Center Currency 4 3 5 2" xfId="28229" xr:uid="{00000000-0005-0000-0000-000096330000}"/>
    <cellStyle name="Assumptions Center Currency 4 3 5 2 2" xfId="55912" xr:uid="{00000000-0005-0000-0000-000097330000}"/>
    <cellStyle name="Assumptions Center Currency 4 3 5 3" xfId="41995" xr:uid="{00000000-0005-0000-0000-000098330000}"/>
    <cellStyle name="Assumptions Center Currency 4 3 6" xfId="17276" xr:uid="{00000000-0005-0000-0000-000099330000}"/>
    <cellStyle name="Assumptions Center Currency 4 3 6 2" xfId="44959" xr:uid="{00000000-0005-0000-0000-00009A330000}"/>
    <cellStyle name="Assumptions Center Currency 4 3 7" xfId="31065" xr:uid="{00000000-0005-0000-0000-00009B330000}"/>
    <cellStyle name="Assumptions Center Currency 4 30" xfId="16221" xr:uid="{00000000-0005-0000-0000-00009C330000}"/>
    <cellStyle name="Assumptions Center Currency 4 30 2" xfId="30138" xr:uid="{00000000-0005-0000-0000-00009D330000}"/>
    <cellStyle name="Assumptions Center Currency 4 30 2 2" xfId="57821" xr:uid="{00000000-0005-0000-0000-00009E330000}"/>
    <cellStyle name="Assumptions Center Currency 4 30 3" xfId="43904" xr:uid="{00000000-0005-0000-0000-00009F330000}"/>
    <cellStyle name="Assumptions Center Currency 4 31" xfId="16249" xr:uid="{00000000-0005-0000-0000-0000A0330000}"/>
    <cellStyle name="Assumptions Center Currency 4 31 2" xfId="30166" xr:uid="{00000000-0005-0000-0000-0000A1330000}"/>
    <cellStyle name="Assumptions Center Currency 4 31 2 2" xfId="57849" xr:uid="{00000000-0005-0000-0000-0000A2330000}"/>
    <cellStyle name="Assumptions Center Currency 4 31 3" xfId="43932" xr:uid="{00000000-0005-0000-0000-0000A3330000}"/>
    <cellStyle name="Assumptions Center Currency 4 4" xfId="3288" xr:uid="{00000000-0005-0000-0000-0000A4330000}"/>
    <cellStyle name="Assumptions Center Currency 4 4 2" xfId="6729" xr:uid="{00000000-0005-0000-0000-0000A5330000}"/>
    <cellStyle name="Assumptions Center Currency 4 4 2 2" xfId="20670" xr:uid="{00000000-0005-0000-0000-0000A6330000}"/>
    <cellStyle name="Assumptions Center Currency 4 4 2 2 2" xfId="48353" xr:uid="{00000000-0005-0000-0000-0000A7330000}"/>
    <cellStyle name="Assumptions Center Currency 4 4 2 3" xfId="34436" xr:uid="{00000000-0005-0000-0000-0000A8330000}"/>
    <cellStyle name="Assumptions Center Currency 4 4 3" xfId="9469" xr:uid="{00000000-0005-0000-0000-0000A9330000}"/>
    <cellStyle name="Assumptions Center Currency 4 4 3 2" xfId="23390" xr:uid="{00000000-0005-0000-0000-0000AA330000}"/>
    <cellStyle name="Assumptions Center Currency 4 4 3 2 2" xfId="51073" xr:uid="{00000000-0005-0000-0000-0000AB330000}"/>
    <cellStyle name="Assumptions Center Currency 4 4 3 3" xfId="37156" xr:uid="{00000000-0005-0000-0000-0000AC330000}"/>
    <cellStyle name="Assumptions Center Currency 4 4 4" xfId="11608" xr:uid="{00000000-0005-0000-0000-0000AD330000}"/>
    <cellStyle name="Assumptions Center Currency 4 4 4 2" xfId="25529" xr:uid="{00000000-0005-0000-0000-0000AE330000}"/>
    <cellStyle name="Assumptions Center Currency 4 4 4 2 2" xfId="53212" xr:uid="{00000000-0005-0000-0000-0000AF330000}"/>
    <cellStyle name="Assumptions Center Currency 4 4 4 3" xfId="39295" xr:uid="{00000000-0005-0000-0000-0000B0330000}"/>
    <cellStyle name="Assumptions Center Currency 4 4 5" xfId="14358" xr:uid="{00000000-0005-0000-0000-0000B1330000}"/>
    <cellStyle name="Assumptions Center Currency 4 4 5 2" xfId="28279" xr:uid="{00000000-0005-0000-0000-0000B2330000}"/>
    <cellStyle name="Assumptions Center Currency 4 4 5 2 2" xfId="55962" xr:uid="{00000000-0005-0000-0000-0000B3330000}"/>
    <cellStyle name="Assumptions Center Currency 4 4 5 3" xfId="42045" xr:uid="{00000000-0005-0000-0000-0000B4330000}"/>
    <cellStyle name="Assumptions Center Currency 4 4 6" xfId="17326" xr:uid="{00000000-0005-0000-0000-0000B5330000}"/>
    <cellStyle name="Assumptions Center Currency 4 4 6 2" xfId="45009" xr:uid="{00000000-0005-0000-0000-0000B6330000}"/>
    <cellStyle name="Assumptions Center Currency 4 4 7" xfId="31111" xr:uid="{00000000-0005-0000-0000-0000B7330000}"/>
    <cellStyle name="Assumptions Center Currency 4 5" xfId="3369" xr:uid="{00000000-0005-0000-0000-0000B8330000}"/>
    <cellStyle name="Assumptions Center Currency 4 5 2" xfId="6809" xr:uid="{00000000-0005-0000-0000-0000B9330000}"/>
    <cellStyle name="Assumptions Center Currency 4 5 2 2" xfId="20750" xr:uid="{00000000-0005-0000-0000-0000BA330000}"/>
    <cellStyle name="Assumptions Center Currency 4 5 2 2 2" xfId="48433" xr:uid="{00000000-0005-0000-0000-0000BB330000}"/>
    <cellStyle name="Assumptions Center Currency 4 5 2 3" xfId="34516" xr:uid="{00000000-0005-0000-0000-0000BC330000}"/>
    <cellStyle name="Assumptions Center Currency 4 5 3" xfId="9547" xr:uid="{00000000-0005-0000-0000-0000BD330000}"/>
    <cellStyle name="Assumptions Center Currency 4 5 3 2" xfId="23468" xr:uid="{00000000-0005-0000-0000-0000BE330000}"/>
    <cellStyle name="Assumptions Center Currency 4 5 3 2 2" xfId="51151" xr:uid="{00000000-0005-0000-0000-0000BF330000}"/>
    <cellStyle name="Assumptions Center Currency 4 5 3 3" xfId="37234" xr:uid="{00000000-0005-0000-0000-0000C0330000}"/>
    <cellStyle name="Assumptions Center Currency 4 5 4" xfId="11688" xr:uid="{00000000-0005-0000-0000-0000C1330000}"/>
    <cellStyle name="Assumptions Center Currency 4 5 4 2" xfId="25609" xr:uid="{00000000-0005-0000-0000-0000C2330000}"/>
    <cellStyle name="Assumptions Center Currency 4 5 4 2 2" xfId="53292" xr:uid="{00000000-0005-0000-0000-0000C3330000}"/>
    <cellStyle name="Assumptions Center Currency 4 5 4 3" xfId="39375" xr:uid="{00000000-0005-0000-0000-0000C4330000}"/>
    <cellStyle name="Assumptions Center Currency 4 5 5" xfId="14438" xr:uid="{00000000-0005-0000-0000-0000C5330000}"/>
    <cellStyle name="Assumptions Center Currency 4 5 5 2" xfId="28359" xr:uid="{00000000-0005-0000-0000-0000C6330000}"/>
    <cellStyle name="Assumptions Center Currency 4 5 5 2 2" xfId="56042" xr:uid="{00000000-0005-0000-0000-0000C7330000}"/>
    <cellStyle name="Assumptions Center Currency 4 5 5 3" xfId="42125" xr:uid="{00000000-0005-0000-0000-0000C8330000}"/>
    <cellStyle name="Assumptions Center Currency 4 5 6" xfId="17406" xr:uid="{00000000-0005-0000-0000-0000C9330000}"/>
    <cellStyle name="Assumptions Center Currency 4 5 6 2" xfId="45089" xr:uid="{00000000-0005-0000-0000-0000CA330000}"/>
    <cellStyle name="Assumptions Center Currency 4 5 7" xfId="31185" xr:uid="{00000000-0005-0000-0000-0000CB330000}"/>
    <cellStyle name="Assumptions Center Currency 4 6" xfId="3417" xr:uid="{00000000-0005-0000-0000-0000CC330000}"/>
    <cellStyle name="Assumptions Center Currency 4 6 2" xfId="6856" xr:uid="{00000000-0005-0000-0000-0000CD330000}"/>
    <cellStyle name="Assumptions Center Currency 4 6 2 2" xfId="20797" xr:uid="{00000000-0005-0000-0000-0000CE330000}"/>
    <cellStyle name="Assumptions Center Currency 4 6 2 2 2" xfId="48480" xr:uid="{00000000-0005-0000-0000-0000CF330000}"/>
    <cellStyle name="Assumptions Center Currency 4 6 2 3" xfId="34563" xr:uid="{00000000-0005-0000-0000-0000D0330000}"/>
    <cellStyle name="Assumptions Center Currency 4 6 3" xfId="9594" xr:uid="{00000000-0005-0000-0000-0000D1330000}"/>
    <cellStyle name="Assumptions Center Currency 4 6 3 2" xfId="23515" xr:uid="{00000000-0005-0000-0000-0000D2330000}"/>
    <cellStyle name="Assumptions Center Currency 4 6 3 2 2" xfId="51198" xr:uid="{00000000-0005-0000-0000-0000D3330000}"/>
    <cellStyle name="Assumptions Center Currency 4 6 3 3" xfId="37281" xr:uid="{00000000-0005-0000-0000-0000D4330000}"/>
    <cellStyle name="Assumptions Center Currency 4 6 4" xfId="11735" xr:uid="{00000000-0005-0000-0000-0000D5330000}"/>
    <cellStyle name="Assumptions Center Currency 4 6 4 2" xfId="25656" xr:uid="{00000000-0005-0000-0000-0000D6330000}"/>
    <cellStyle name="Assumptions Center Currency 4 6 4 2 2" xfId="53339" xr:uid="{00000000-0005-0000-0000-0000D7330000}"/>
    <cellStyle name="Assumptions Center Currency 4 6 4 3" xfId="39422" xr:uid="{00000000-0005-0000-0000-0000D8330000}"/>
    <cellStyle name="Assumptions Center Currency 4 6 5" xfId="14485" xr:uid="{00000000-0005-0000-0000-0000D9330000}"/>
    <cellStyle name="Assumptions Center Currency 4 6 5 2" xfId="28406" xr:uid="{00000000-0005-0000-0000-0000DA330000}"/>
    <cellStyle name="Assumptions Center Currency 4 6 5 2 2" xfId="56089" xr:uid="{00000000-0005-0000-0000-0000DB330000}"/>
    <cellStyle name="Assumptions Center Currency 4 6 5 3" xfId="42172" xr:uid="{00000000-0005-0000-0000-0000DC330000}"/>
    <cellStyle name="Assumptions Center Currency 4 6 6" xfId="17453" xr:uid="{00000000-0005-0000-0000-0000DD330000}"/>
    <cellStyle name="Assumptions Center Currency 4 6 6 2" xfId="45136" xr:uid="{00000000-0005-0000-0000-0000DE330000}"/>
    <cellStyle name="Assumptions Center Currency 4 6 7" xfId="31230" xr:uid="{00000000-0005-0000-0000-0000DF330000}"/>
    <cellStyle name="Assumptions Center Currency 4 7" xfId="3459" xr:uid="{00000000-0005-0000-0000-0000E0330000}"/>
    <cellStyle name="Assumptions Center Currency 4 7 2" xfId="6897" xr:uid="{00000000-0005-0000-0000-0000E1330000}"/>
    <cellStyle name="Assumptions Center Currency 4 7 2 2" xfId="20837" xr:uid="{00000000-0005-0000-0000-0000E2330000}"/>
    <cellStyle name="Assumptions Center Currency 4 7 2 2 2" xfId="48520" xr:uid="{00000000-0005-0000-0000-0000E3330000}"/>
    <cellStyle name="Assumptions Center Currency 4 7 2 3" xfId="34603" xr:uid="{00000000-0005-0000-0000-0000E4330000}"/>
    <cellStyle name="Assumptions Center Currency 4 7 3" xfId="9635" xr:uid="{00000000-0005-0000-0000-0000E5330000}"/>
    <cellStyle name="Assumptions Center Currency 4 7 3 2" xfId="23556" xr:uid="{00000000-0005-0000-0000-0000E6330000}"/>
    <cellStyle name="Assumptions Center Currency 4 7 3 2 2" xfId="51239" xr:uid="{00000000-0005-0000-0000-0000E7330000}"/>
    <cellStyle name="Assumptions Center Currency 4 7 3 3" xfId="37322" xr:uid="{00000000-0005-0000-0000-0000E8330000}"/>
    <cellStyle name="Assumptions Center Currency 4 7 4" xfId="11775" xr:uid="{00000000-0005-0000-0000-0000E9330000}"/>
    <cellStyle name="Assumptions Center Currency 4 7 4 2" xfId="25696" xr:uid="{00000000-0005-0000-0000-0000EA330000}"/>
    <cellStyle name="Assumptions Center Currency 4 7 4 2 2" xfId="53379" xr:uid="{00000000-0005-0000-0000-0000EB330000}"/>
    <cellStyle name="Assumptions Center Currency 4 7 4 3" xfId="39462" xr:uid="{00000000-0005-0000-0000-0000EC330000}"/>
    <cellStyle name="Assumptions Center Currency 4 7 5" xfId="14525" xr:uid="{00000000-0005-0000-0000-0000ED330000}"/>
    <cellStyle name="Assumptions Center Currency 4 7 5 2" xfId="28446" xr:uid="{00000000-0005-0000-0000-0000EE330000}"/>
    <cellStyle name="Assumptions Center Currency 4 7 5 2 2" xfId="56129" xr:uid="{00000000-0005-0000-0000-0000EF330000}"/>
    <cellStyle name="Assumptions Center Currency 4 7 5 3" xfId="42212" xr:uid="{00000000-0005-0000-0000-0000F0330000}"/>
    <cellStyle name="Assumptions Center Currency 4 7 6" xfId="17493" xr:uid="{00000000-0005-0000-0000-0000F1330000}"/>
    <cellStyle name="Assumptions Center Currency 4 7 6 2" xfId="45176" xr:uid="{00000000-0005-0000-0000-0000F2330000}"/>
    <cellStyle name="Assumptions Center Currency 4 7 7" xfId="31265" xr:uid="{00000000-0005-0000-0000-0000F3330000}"/>
    <cellStyle name="Assumptions Center Currency 4 8" xfId="3525" xr:uid="{00000000-0005-0000-0000-0000F4330000}"/>
    <cellStyle name="Assumptions Center Currency 4 8 2" xfId="6963" xr:uid="{00000000-0005-0000-0000-0000F5330000}"/>
    <cellStyle name="Assumptions Center Currency 4 8 2 2" xfId="20903" xr:uid="{00000000-0005-0000-0000-0000F6330000}"/>
    <cellStyle name="Assumptions Center Currency 4 8 2 2 2" xfId="48586" xr:uid="{00000000-0005-0000-0000-0000F7330000}"/>
    <cellStyle name="Assumptions Center Currency 4 8 2 3" xfId="34669" xr:uid="{00000000-0005-0000-0000-0000F8330000}"/>
    <cellStyle name="Assumptions Center Currency 4 8 3" xfId="9700" xr:uid="{00000000-0005-0000-0000-0000F9330000}"/>
    <cellStyle name="Assumptions Center Currency 4 8 3 2" xfId="23621" xr:uid="{00000000-0005-0000-0000-0000FA330000}"/>
    <cellStyle name="Assumptions Center Currency 4 8 3 2 2" xfId="51304" xr:uid="{00000000-0005-0000-0000-0000FB330000}"/>
    <cellStyle name="Assumptions Center Currency 4 8 3 3" xfId="37387" xr:uid="{00000000-0005-0000-0000-0000FC330000}"/>
    <cellStyle name="Assumptions Center Currency 4 8 4" xfId="11841" xr:uid="{00000000-0005-0000-0000-0000FD330000}"/>
    <cellStyle name="Assumptions Center Currency 4 8 4 2" xfId="25762" xr:uid="{00000000-0005-0000-0000-0000FE330000}"/>
    <cellStyle name="Assumptions Center Currency 4 8 4 2 2" xfId="53445" xr:uid="{00000000-0005-0000-0000-0000FF330000}"/>
    <cellStyle name="Assumptions Center Currency 4 8 4 3" xfId="39528" xr:uid="{00000000-0005-0000-0000-000000340000}"/>
    <cellStyle name="Assumptions Center Currency 4 8 5" xfId="14591" xr:uid="{00000000-0005-0000-0000-000001340000}"/>
    <cellStyle name="Assumptions Center Currency 4 8 5 2" xfId="28512" xr:uid="{00000000-0005-0000-0000-000002340000}"/>
    <cellStyle name="Assumptions Center Currency 4 8 5 2 2" xfId="56195" xr:uid="{00000000-0005-0000-0000-000003340000}"/>
    <cellStyle name="Assumptions Center Currency 4 8 5 3" xfId="42278" xr:uid="{00000000-0005-0000-0000-000004340000}"/>
    <cellStyle name="Assumptions Center Currency 4 8 6" xfId="17559" xr:uid="{00000000-0005-0000-0000-000005340000}"/>
    <cellStyle name="Assumptions Center Currency 4 8 6 2" xfId="45242" xr:uid="{00000000-0005-0000-0000-000006340000}"/>
    <cellStyle name="Assumptions Center Currency 4 8 7" xfId="31330" xr:uid="{00000000-0005-0000-0000-000007340000}"/>
    <cellStyle name="Assumptions Center Currency 4 9" xfId="3565" xr:uid="{00000000-0005-0000-0000-000008340000}"/>
    <cellStyle name="Assumptions Center Currency 4 9 2" xfId="7003" xr:uid="{00000000-0005-0000-0000-000009340000}"/>
    <cellStyle name="Assumptions Center Currency 4 9 2 2" xfId="20940" xr:uid="{00000000-0005-0000-0000-00000A340000}"/>
    <cellStyle name="Assumptions Center Currency 4 9 2 2 2" xfId="48623" xr:uid="{00000000-0005-0000-0000-00000B340000}"/>
    <cellStyle name="Assumptions Center Currency 4 9 2 3" xfId="34706" xr:uid="{00000000-0005-0000-0000-00000C340000}"/>
    <cellStyle name="Assumptions Center Currency 4 9 3" xfId="9736" xr:uid="{00000000-0005-0000-0000-00000D340000}"/>
    <cellStyle name="Assumptions Center Currency 4 9 3 2" xfId="23657" xr:uid="{00000000-0005-0000-0000-00000E340000}"/>
    <cellStyle name="Assumptions Center Currency 4 9 3 2 2" xfId="51340" xr:uid="{00000000-0005-0000-0000-00000F340000}"/>
    <cellStyle name="Assumptions Center Currency 4 9 3 3" xfId="37423" xr:uid="{00000000-0005-0000-0000-000010340000}"/>
    <cellStyle name="Assumptions Center Currency 4 9 4" xfId="11878" xr:uid="{00000000-0005-0000-0000-000011340000}"/>
    <cellStyle name="Assumptions Center Currency 4 9 4 2" xfId="25799" xr:uid="{00000000-0005-0000-0000-000012340000}"/>
    <cellStyle name="Assumptions Center Currency 4 9 4 2 2" xfId="53482" xr:uid="{00000000-0005-0000-0000-000013340000}"/>
    <cellStyle name="Assumptions Center Currency 4 9 4 3" xfId="39565" xr:uid="{00000000-0005-0000-0000-000014340000}"/>
    <cellStyle name="Assumptions Center Currency 4 9 5" xfId="14628" xr:uid="{00000000-0005-0000-0000-000015340000}"/>
    <cellStyle name="Assumptions Center Currency 4 9 5 2" xfId="28549" xr:uid="{00000000-0005-0000-0000-000016340000}"/>
    <cellStyle name="Assumptions Center Currency 4 9 5 2 2" xfId="56232" xr:uid="{00000000-0005-0000-0000-000017340000}"/>
    <cellStyle name="Assumptions Center Currency 4 9 5 3" xfId="42315" xr:uid="{00000000-0005-0000-0000-000018340000}"/>
    <cellStyle name="Assumptions Center Currency 4 9 6" xfId="17596" xr:uid="{00000000-0005-0000-0000-000019340000}"/>
    <cellStyle name="Assumptions Center Currency 4 9 6 2" xfId="45279" xr:uid="{00000000-0005-0000-0000-00001A340000}"/>
    <cellStyle name="Assumptions Center Currency 4 9 7" xfId="31367" xr:uid="{00000000-0005-0000-0000-00001B340000}"/>
    <cellStyle name="Assumptions Center Currency 5" xfId="2743" xr:uid="{00000000-0005-0000-0000-00001C340000}"/>
    <cellStyle name="Assumptions Center Currency 5 2" xfId="6191" xr:uid="{00000000-0005-0000-0000-00001D340000}"/>
    <cellStyle name="Assumptions Center Currency 5 2 2" xfId="20138" xr:uid="{00000000-0005-0000-0000-00001E340000}"/>
    <cellStyle name="Assumptions Center Currency 5 2 2 2" xfId="47821" xr:uid="{00000000-0005-0000-0000-00001F340000}"/>
    <cellStyle name="Assumptions Center Currency 5 2 3" xfId="33904" xr:uid="{00000000-0005-0000-0000-000020340000}"/>
    <cellStyle name="Assumptions Center Currency 5 3" xfId="8947" xr:uid="{00000000-0005-0000-0000-000021340000}"/>
    <cellStyle name="Assumptions Center Currency 5 3 2" xfId="22868" xr:uid="{00000000-0005-0000-0000-000022340000}"/>
    <cellStyle name="Assumptions Center Currency 5 3 2 2" xfId="50551" xr:uid="{00000000-0005-0000-0000-000023340000}"/>
    <cellStyle name="Assumptions Center Currency 5 3 3" xfId="36634" xr:uid="{00000000-0005-0000-0000-000024340000}"/>
    <cellStyle name="Assumptions Center Currency 5 4" xfId="11078" xr:uid="{00000000-0005-0000-0000-000025340000}"/>
    <cellStyle name="Assumptions Center Currency 5 4 2" xfId="24999" xr:uid="{00000000-0005-0000-0000-000026340000}"/>
    <cellStyle name="Assumptions Center Currency 5 4 2 2" xfId="52682" xr:uid="{00000000-0005-0000-0000-000027340000}"/>
    <cellStyle name="Assumptions Center Currency 5 4 3" xfId="38765" xr:uid="{00000000-0005-0000-0000-000028340000}"/>
    <cellStyle name="Assumptions Center Currency 5 5" xfId="13831" xr:uid="{00000000-0005-0000-0000-000029340000}"/>
    <cellStyle name="Assumptions Center Currency 5 5 2" xfId="27752" xr:uid="{00000000-0005-0000-0000-00002A340000}"/>
    <cellStyle name="Assumptions Center Currency 5 5 2 2" xfId="55435" xr:uid="{00000000-0005-0000-0000-00002B340000}"/>
    <cellStyle name="Assumptions Center Currency 5 5 3" xfId="41518" xr:uid="{00000000-0005-0000-0000-00002C340000}"/>
    <cellStyle name="Assumptions Center Currency 5 6" xfId="16796" xr:uid="{00000000-0005-0000-0000-00002D340000}"/>
    <cellStyle name="Assumptions Center Currency 5 6 2" xfId="44479" xr:uid="{00000000-0005-0000-0000-00002E340000}"/>
    <cellStyle name="Assumptions Center Currency 5 7" xfId="30643" xr:uid="{00000000-0005-0000-0000-00002F340000}"/>
    <cellStyle name="Assumptions Center Currency 6" xfId="2641" xr:uid="{00000000-0005-0000-0000-000030340000}"/>
    <cellStyle name="Assumptions Center Currency 6 2" xfId="6092" xr:uid="{00000000-0005-0000-0000-000031340000}"/>
    <cellStyle name="Assumptions Center Currency 6 2 2" xfId="20039" xr:uid="{00000000-0005-0000-0000-000032340000}"/>
    <cellStyle name="Assumptions Center Currency 6 2 2 2" xfId="47722" xr:uid="{00000000-0005-0000-0000-000033340000}"/>
    <cellStyle name="Assumptions Center Currency 6 2 3" xfId="33805" xr:uid="{00000000-0005-0000-0000-000034340000}"/>
    <cellStyle name="Assumptions Center Currency 6 3" xfId="8851" xr:uid="{00000000-0005-0000-0000-000035340000}"/>
    <cellStyle name="Assumptions Center Currency 6 3 2" xfId="22772" xr:uid="{00000000-0005-0000-0000-000036340000}"/>
    <cellStyle name="Assumptions Center Currency 6 3 2 2" xfId="50455" xr:uid="{00000000-0005-0000-0000-000037340000}"/>
    <cellStyle name="Assumptions Center Currency 6 3 3" xfId="36538" xr:uid="{00000000-0005-0000-0000-000038340000}"/>
    <cellStyle name="Assumptions Center Currency 6 4" xfId="10979" xr:uid="{00000000-0005-0000-0000-000039340000}"/>
    <cellStyle name="Assumptions Center Currency 6 4 2" xfId="24900" xr:uid="{00000000-0005-0000-0000-00003A340000}"/>
    <cellStyle name="Assumptions Center Currency 6 4 2 2" xfId="52583" xr:uid="{00000000-0005-0000-0000-00003B340000}"/>
    <cellStyle name="Assumptions Center Currency 6 4 3" xfId="38666" xr:uid="{00000000-0005-0000-0000-00003C340000}"/>
    <cellStyle name="Assumptions Center Currency 6 5" xfId="13733" xr:uid="{00000000-0005-0000-0000-00003D340000}"/>
    <cellStyle name="Assumptions Center Currency 6 5 2" xfId="27654" xr:uid="{00000000-0005-0000-0000-00003E340000}"/>
    <cellStyle name="Assumptions Center Currency 6 5 2 2" xfId="55337" xr:uid="{00000000-0005-0000-0000-00003F340000}"/>
    <cellStyle name="Assumptions Center Currency 6 5 3" xfId="41420" xr:uid="{00000000-0005-0000-0000-000040340000}"/>
    <cellStyle name="Assumptions Center Currency 6 6" xfId="16697" xr:uid="{00000000-0005-0000-0000-000041340000}"/>
    <cellStyle name="Assumptions Center Currency 6 6 2" xfId="44380" xr:uid="{00000000-0005-0000-0000-000042340000}"/>
    <cellStyle name="Assumptions Center Currency 6 7" xfId="30553" xr:uid="{00000000-0005-0000-0000-000043340000}"/>
    <cellStyle name="Assumptions Center Currency 7" xfId="2730" xr:uid="{00000000-0005-0000-0000-000044340000}"/>
    <cellStyle name="Assumptions Center Currency 7 2" xfId="6178" xr:uid="{00000000-0005-0000-0000-000045340000}"/>
    <cellStyle name="Assumptions Center Currency 7 2 2" xfId="20125" xr:uid="{00000000-0005-0000-0000-000046340000}"/>
    <cellStyle name="Assumptions Center Currency 7 2 2 2" xfId="47808" xr:uid="{00000000-0005-0000-0000-000047340000}"/>
    <cellStyle name="Assumptions Center Currency 7 2 3" xfId="33891" xr:uid="{00000000-0005-0000-0000-000048340000}"/>
    <cellStyle name="Assumptions Center Currency 7 3" xfId="8934" xr:uid="{00000000-0005-0000-0000-000049340000}"/>
    <cellStyle name="Assumptions Center Currency 7 3 2" xfId="22855" xr:uid="{00000000-0005-0000-0000-00004A340000}"/>
    <cellStyle name="Assumptions Center Currency 7 3 2 2" xfId="50538" xr:uid="{00000000-0005-0000-0000-00004B340000}"/>
    <cellStyle name="Assumptions Center Currency 7 3 3" xfId="36621" xr:uid="{00000000-0005-0000-0000-00004C340000}"/>
    <cellStyle name="Assumptions Center Currency 7 4" xfId="11065" xr:uid="{00000000-0005-0000-0000-00004D340000}"/>
    <cellStyle name="Assumptions Center Currency 7 4 2" xfId="24986" xr:uid="{00000000-0005-0000-0000-00004E340000}"/>
    <cellStyle name="Assumptions Center Currency 7 4 2 2" xfId="52669" xr:uid="{00000000-0005-0000-0000-00004F340000}"/>
    <cellStyle name="Assumptions Center Currency 7 4 3" xfId="38752" xr:uid="{00000000-0005-0000-0000-000050340000}"/>
    <cellStyle name="Assumptions Center Currency 7 5" xfId="13818" xr:uid="{00000000-0005-0000-0000-000051340000}"/>
    <cellStyle name="Assumptions Center Currency 7 5 2" xfId="27739" xr:uid="{00000000-0005-0000-0000-000052340000}"/>
    <cellStyle name="Assumptions Center Currency 7 5 2 2" xfId="55422" xr:uid="{00000000-0005-0000-0000-000053340000}"/>
    <cellStyle name="Assumptions Center Currency 7 5 3" xfId="41505" xr:uid="{00000000-0005-0000-0000-000054340000}"/>
    <cellStyle name="Assumptions Center Currency 7 6" xfId="16783" xr:uid="{00000000-0005-0000-0000-000055340000}"/>
    <cellStyle name="Assumptions Center Currency 7 6 2" xfId="44466" xr:uid="{00000000-0005-0000-0000-000056340000}"/>
    <cellStyle name="Assumptions Center Currency 7 7" xfId="30630" xr:uid="{00000000-0005-0000-0000-000057340000}"/>
    <cellStyle name="Assumptions Center Currency 8" xfId="2716" xr:uid="{00000000-0005-0000-0000-000058340000}"/>
    <cellStyle name="Assumptions Center Currency 8 2" xfId="6164" xr:uid="{00000000-0005-0000-0000-000059340000}"/>
    <cellStyle name="Assumptions Center Currency 8 2 2" xfId="20111" xr:uid="{00000000-0005-0000-0000-00005A340000}"/>
    <cellStyle name="Assumptions Center Currency 8 2 2 2" xfId="47794" xr:uid="{00000000-0005-0000-0000-00005B340000}"/>
    <cellStyle name="Assumptions Center Currency 8 2 3" xfId="33877" xr:uid="{00000000-0005-0000-0000-00005C340000}"/>
    <cellStyle name="Assumptions Center Currency 8 3" xfId="8921" xr:uid="{00000000-0005-0000-0000-00005D340000}"/>
    <cellStyle name="Assumptions Center Currency 8 3 2" xfId="22842" xr:uid="{00000000-0005-0000-0000-00005E340000}"/>
    <cellStyle name="Assumptions Center Currency 8 3 2 2" xfId="50525" xr:uid="{00000000-0005-0000-0000-00005F340000}"/>
    <cellStyle name="Assumptions Center Currency 8 3 3" xfId="36608" xr:uid="{00000000-0005-0000-0000-000060340000}"/>
    <cellStyle name="Assumptions Center Currency 8 4" xfId="11051" xr:uid="{00000000-0005-0000-0000-000061340000}"/>
    <cellStyle name="Assumptions Center Currency 8 4 2" xfId="24972" xr:uid="{00000000-0005-0000-0000-000062340000}"/>
    <cellStyle name="Assumptions Center Currency 8 4 2 2" xfId="52655" xr:uid="{00000000-0005-0000-0000-000063340000}"/>
    <cellStyle name="Assumptions Center Currency 8 4 3" xfId="38738" xr:uid="{00000000-0005-0000-0000-000064340000}"/>
    <cellStyle name="Assumptions Center Currency 8 5" xfId="13804" xr:uid="{00000000-0005-0000-0000-000065340000}"/>
    <cellStyle name="Assumptions Center Currency 8 5 2" xfId="27725" xr:uid="{00000000-0005-0000-0000-000066340000}"/>
    <cellStyle name="Assumptions Center Currency 8 5 2 2" xfId="55408" xr:uid="{00000000-0005-0000-0000-000067340000}"/>
    <cellStyle name="Assumptions Center Currency 8 5 3" xfId="41491" xr:uid="{00000000-0005-0000-0000-000068340000}"/>
    <cellStyle name="Assumptions Center Currency 8 6" xfId="16769" xr:uid="{00000000-0005-0000-0000-000069340000}"/>
    <cellStyle name="Assumptions Center Currency 8 6 2" xfId="44452" xr:uid="{00000000-0005-0000-0000-00006A340000}"/>
    <cellStyle name="Assumptions Center Currency 8 7" xfId="30617" xr:uid="{00000000-0005-0000-0000-00006B340000}"/>
    <cellStyle name="Assumptions Center Currency 9" xfId="3337" xr:uid="{00000000-0005-0000-0000-00006C340000}"/>
    <cellStyle name="Assumptions Center Currency 9 2" xfId="6777" xr:uid="{00000000-0005-0000-0000-00006D340000}"/>
    <cellStyle name="Assumptions Center Currency 9 2 2" xfId="20718" xr:uid="{00000000-0005-0000-0000-00006E340000}"/>
    <cellStyle name="Assumptions Center Currency 9 2 2 2" xfId="48401" xr:uid="{00000000-0005-0000-0000-00006F340000}"/>
    <cellStyle name="Assumptions Center Currency 9 2 3" xfId="34484" xr:uid="{00000000-0005-0000-0000-000070340000}"/>
    <cellStyle name="Assumptions Center Currency 9 3" xfId="9516" xr:uid="{00000000-0005-0000-0000-000071340000}"/>
    <cellStyle name="Assumptions Center Currency 9 3 2" xfId="23437" xr:uid="{00000000-0005-0000-0000-000072340000}"/>
    <cellStyle name="Assumptions Center Currency 9 3 2 2" xfId="51120" xr:uid="{00000000-0005-0000-0000-000073340000}"/>
    <cellStyle name="Assumptions Center Currency 9 3 3" xfId="37203" xr:uid="{00000000-0005-0000-0000-000074340000}"/>
    <cellStyle name="Assumptions Center Currency 9 4" xfId="11656" xr:uid="{00000000-0005-0000-0000-000075340000}"/>
    <cellStyle name="Assumptions Center Currency 9 4 2" xfId="25577" xr:uid="{00000000-0005-0000-0000-000076340000}"/>
    <cellStyle name="Assumptions Center Currency 9 4 2 2" xfId="53260" xr:uid="{00000000-0005-0000-0000-000077340000}"/>
    <cellStyle name="Assumptions Center Currency 9 4 3" xfId="39343" xr:uid="{00000000-0005-0000-0000-000078340000}"/>
    <cellStyle name="Assumptions Center Currency 9 5" xfId="14406" xr:uid="{00000000-0005-0000-0000-000079340000}"/>
    <cellStyle name="Assumptions Center Currency 9 5 2" xfId="28327" xr:uid="{00000000-0005-0000-0000-00007A340000}"/>
    <cellStyle name="Assumptions Center Currency 9 5 2 2" xfId="56010" xr:uid="{00000000-0005-0000-0000-00007B340000}"/>
    <cellStyle name="Assumptions Center Currency 9 5 3" xfId="42093" xr:uid="{00000000-0005-0000-0000-00007C340000}"/>
    <cellStyle name="Assumptions Center Currency 9 6" xfId="17374" xr:uid="{00000000-0005-0000-0000-00007D340000}"/>
    <cellStyle name="Assumptions Center Currency 9 6 2" xfId="45057" xr:uid="{00000000-0005-0000-0000-00007E340000}"/>
    <cellStyle name="Assumptions Center Currency 9 7" xfId="31156" xr:uid="{00000000-0005-0000-0000-00007F340000}"/>
    <cellStyle name="Assumptions Center Date" xfId="1422" xr:uid="{00000000-0005-0000-0000-000080340000}"/>
    <cellStyle name="Assumptions Center Date 10" xfId="2256" xr:uid="{00000000-0005-0000-0000-000081340000}"/>
    <cellStyle name="Assumptions Center Date 10 2" xfId="5724" xr:uid="{00000000-0005-0000-0000-000082340000}"/>
    <cellStyle name="Assumptions Center Date 10 2 2" xfId="19675" xr:uid="{00000000-0005-0000-0000-000083340000}"/>
    <cellStyle name="Assumptions Center Date 10 2 2 2" xfId="47358" xr:uid="{00000000-0005-0000-0000-000084340000}"/>
    <cellStyle name="Assumptions Center Date 10 2 3" xfId="33441" xr:uid="{00000000-0005-0000-0000-000085340000}"/>
    <cellStyle name="Assumptions Center Date 10 3" xfId="5103" xr:uid="{00000000-0005-0000-0000-000086340000}"/>
    <cellStyle name="Assumptions Center Date 10 3 2" xfId="19075" xr:uid="{00000000-0005-0000-0000-000087340000}"/>
    <cellStyle name="Assumptions Center Date 10 3 2 2" xfId="46758" xr:uid="{00000000-0005-0000-0000-000088340000}"/>
    <cellStyle name="Assumptions Center Date 10 3 3" xfId="32841" xr:uid="{00000000-0005-0000-0000-000089340000}"/>
    <cellStyle name="Assumptions Center Date 10 4" xfId="5376" xr:uid="{00000000-0005-0000-0000-00008A340000}"/>
    <cellStyle name="Assumptions Center Date 10 4 2" xfId="19329" xr:uid="{00000000-0005-0000-0000-00008B340000}"/>
    <cellStyle name="Assumptions Center Date 10 4 2 2" xfId="47012" xr:uid="{00000000-0005-0000-0000-00008C340000}"/>
    <cellStyle name="Assumptions Center Date 10 4 3" xfId="33095" xr:uid="{00000000-0005-0000-0000-00008D340000}"/>
    <cellStyle name="Assumptions Center Date 10 5" xfId="13373" xr:uid="{00000000-0005-0000-0000-00008E340000}"/>
    <cellStyle name="Assumptions Center Date 10 5 2" xfId="27294" xr:uid="{00000000-0005-0000-0000-00008F340000}"/>
    <cellStyle name="Assumptions Center Date 10 5 2 2" xfId="54977" xr:uid="{00000000-0005-0000-0000-000090340000}"/>
    <cellStyle name="Assumptions Center Date 10 5 3" xfId="41060" xr:uid="{00000000-0005-0000-0000-000091340000}"/>
    <cellStyle name="Assumptions Center Date 10 6" xfId="16335" xr:uid="{00000000-0005-0000-0000-000092340000}"/>
    <cellStyle name="Assumptions Center Date 10 6 2" xfId="44018" xr:uid="{00000000-0005-0000-0000-000093340000}"/>
    <cellStyle name="Assumptions Center Date 10 7" xfId="30233" xr:uid="{00000000-0005-0000-0000-000094340000}"/>
    <cellStyle name="Assumptions Center Date 11" xfId="2626" xr:uid="{00000000-0005-0000-0000-000095340000}"/>
    <cellStyle name="Assumptions Center Date 11 2" xfId="6077" xr:uid="{00000000-0005-0000-0000-000096340000}"/>
    <cellStyle name="Assumptions Center Date 11 2 2" xfId="20024" xr:uid="{00000000-0005-0000-0000-000097340000}"/>
    <cellStyle name="Assumptions Center Date 11 2 2 2" xfId="47707" xr:uid="{00000000-0005-0000-0000-000098340000}"/>
    <cellStyle name="Assumptions Center Date 11 2 3" xfId="33790" xr:uid="{00000000-0005-0000-0000-000099340000}"/>
    <cellStyle name="Assumptions Center Date 11 3" xfId="8837" xr:uid="{00000000-0005-0000-0000-00009A340000}"/>
    <cellStyle name="Assumptions Center Date 11 3 2" xfId="22758" xr:uid="{00000000-0005-0000-0000-00009B340000}"/>
    <cellStyle name="Assumptions Center Date 11 3 2 2" xfId="50441" xr:uid="{00000000-0005-0000-0000-00009C340000}"/>
    <cellStyle name="Assumptions Center Date 11 3 3" xfId="36524" xr:uid="{00000000-0005-0000-0000-00009D340000}"/>
    <cellStyle name="Assumptions Center Date 11 4" xfId="10964" xr:uid="{00000000-0005-0000-0000-00009E340000}"/>
    <cellStyle name="Assumptions Center Date 11 4 2" xfId="24885" xr:uid="{00000000-0005-0000-0000-00009F340000}"/>
    <cellStyle name="Assumptions Center Date 11 4 2 2" xfId="52568" xr:uid="{00000000-0005-0000-0000-0000A0340000}"/>
    <cellStyle name="Assumptions Center Date 11 4 3" xfId="38651" xr:uid="{00000000-0005-0000-0000-0000A1340000}"/>
    <cellStyle name="Assumptions Center Date 11 5" xfId="13718" xr:uid="{00000000-0005-0000-0000-0000A2340000}"/>
    <cellStyle name="Assumptions Center Date 11 5 2" xfId="27639" xr:uid="{00000000-0005-0000-0000-0000A3340000}"/>
    <cellStyle name="Assumptions Center Date 11 5 2 2" xfId="55322" xr:uid="{00000000-0005-0000-0000-0000A4340000}"/>
    <cellStyle name="Assumptions Center Date 11 5 3" xfId="41405" xr:uid="{00000000-0005-0000-0000-0000A5340000}"/>
    <cellStyle name="Assumptions Center Date 11 6" xfId="16682" xr:uid="{00000000-0005-0000-0000-0000A6340000}"/>
    <cellStyle name="Assumptions Center Date 11 6 2" xfId="44365" xr:uid="{00000000-0005-0000-0000-0000A7340000}"/>
    <cellStyle name="Assumptions Center Date 11 7" xfId="30538" xr:uid="{00000000-0005-0000-0000-0000A8340000}"/>
    <cellStyle name="Assumptions Center Date 12" xfId="2690" xr:uid="{00000000-0005-0000-0000-0000A9340000}"/>
    <cellStyle name="Assumptions Center Date 12 2" xfId="6138" xr:uid="{00000000-0005-0000-0000-0000AA340000}"/>
    <cellStyle name="Assumptions Center Date 12 2 2" xfId="20085" xr:uid="{00000000-0005-0000-0000-0000AB340000}"/>
    <cellStyle name="Assumptions Center Date 12 2 2 2" xfId="47768" xr:uid="{00000000-0005-0000-0000-0000AC340000}"/>
    <cellStyle name="Assumptions Center Date 12 2 3" xfId="33851" xr:uid="{00000000-0005-0000-0000-0000AD340000}"/>
    <cellStyle name="Assumptions Center Date 12 3" xfId="8896" xr:uid="{00000000-0005-0000-0000-0000AE340000}"/>
    <cellStyle name="Assumptions Center Date 12 3 2" xfId="22817" xr:uid="{00000000-0005-0000-0000-0000AF340000}"/>
    <cellStyle name="Assumptions Center Date 12 3 2 2" xfId="50500" xr:uid="{00000000-0005-0000-0000-0000B0340000}"/>
    <cellStyle name="Assumptions Center Date 12 3 3" xfId="36583" xr:uid="{00000000-0005-0000-0000-0000B1340000}"/>
    <cellStyle name="Assumptions Center Date 12 4" xfId="11025" xr:uid="{00000000-0005-0000-0000-0000B2340000}"/>
    <cellStyle name="Assumptions Center Date 12 4 2" xfId="24946" xr:uid="{00000000-0005-0000-0000-0000B3340000}"/>
    <cellStyle name="Assumptions Center Date 12 4 2 2" xfId="52629" xr:uid="{00000000-0005-0000-0000-0000B4340000}"/>
    <cellStyle name="Assumptions Center Date 12 4 3" xfId="38712" xr:uid="{00000000-0005-0000-0000-0000B5340000}"/>
    <cellStyle name="Assumptions Center Date 12 5" xfId="13778" xr:uid="{00000000-0005-0000-0000-0000B6340000}"/>
    <cellStyle name="Assumptions Center Date 12 5 2" xfId="27699" xr:uid="{00000000-0005-0000-0000-0000B7340000}"/>
    <cellStyle name="Assumptions Center Date 12 5 2 2" xfId="55382" xr:uid="{00000000-0005-0000-0000-0000B8340000}"/>
    <cellStyle name="Assumptions Center Date 12 5 3" xfId="41465" xr:uid="{00000000-0005-0000-0000-0000B9340000}"/>
    <cellStyle name="Assumptions Center Date 12 6" xfId="16743" xr:uid="{00000000-0005-0000-0000-0000BA340000}"/>
    <cellStyle name="Assumptions Center Date 12 6 2" xfId="44426" xr:uid="{00000000-0005-0000-0000-0000BB340000}"/>
    <cellStyle name="Assumptions Center Date 12 7" xfId="30593" xr:uid="{00000000-0005-0000-0000-0000BC340000}"/>
    <cellStyle name="Assumptions Center Date 13" xfId="2672" xr:uid="{00000000-0005-0000-0000-0000BD340000}"/>
    <cellStyle name="Assumptions Center Date 13 2" xfId="6120" xr:uid="{00000000-0005-0000-0000-0000BE340000}"/>
    <cellStyle name="Assumptions Center Date 13 2 2" xfId="20067" xr:uid="{00000000-0005-0000-0000-0000BF340000}"/>
    <cellStyle name="Assumptions Center Date 13 2 2 2" xfId="47750" xr:uid="{00000000-0005-0000-0000-0000C0340000}"/>
    <cellStyle name="Assumptions Center Date 13 2 3" xfId="33833" xr:uid="{00000000-0005-0000-0000-0000C1340000}"/>
    <cellStyle name="Assumptions Center Date 13 3" xfId="8878" xr:uid="{00000000-0005-0000-0000-0000C2340000}"/>
    <cellStyle name="Assumptions Center Date 13 3 2" xfId="22799" xr:uid="{00000000-0005-0000-0000-0000C3340000}"/>
    <cellStyle name="Assumptions Center Date 13 3 2 2" xfId="50482" xr:uid="{00000000-0005-0000-0000-0000C4340000}"/>
    <cellStyle name="Assumptions Center Date 13 3 3" xfId="36565" xr:uid="{00000000-0005-0000-0000-0000C5340000}"/>
    <cellStyle name="Assumptions Center Date 13 4" xfId="11007" xr:uid="{00000000-0005-0000-0000-0000C6340000}"/>
    <cellStyle name="Assumptions Center Date 13 4 2" xfId="24928" xr:uid="{00000000-0005-0000-0000-0000C7340000}"/>
    <cellStyle name="Assumptions Center Date 13 4 2 2" xfId="52611" xr:uid="{00000000-0005-0000-0000-0000C8340000}"/>
    <cellStyle name="Assumptions Center Date 13 4 3" xfId="38694" xr:uid="{00000000-0005-0000-0000-0000C9340000}"/>
    <cellStyle name="Assumptions Center Date 13 5" xfId="13760" xr:uid="{00000000-0005-0000-0000-0000CA340000}"/>
    <cellStyle name="Assumptions Center Date 13 5 2" xfId="27681" xr:uid="{00000000-0005-0000-0000-0000CB340000}"/>
    <cellStyle name="Assumptions Center Date 13 5 2 2" xfId="55364" xr:uid="{00000000-0005-0000-0000-0000CC340000}"/>
    <cellStyle name="Assumptions Center Date 13 5 3" xfId="41447" xr:uid="{00000000-0005-0000-0000-0000CD340000}"/>
    <cellStyle name="Assumptions Center Date 13 6" xfId="16725" xr:uid="{00000000-0005-0000-0000-0000CE340000}"/>
    <cellStyle name="Assumptions Center Date 13 6 2" xfId="44408" xr:uid="{00000000-0005-0000-0000-0000CF340000}"/>
    <cellStyle name="Assumptions Center Date 13 7" xfId="30575" xr:uid="{00000000-0005-0000-0000-0000D0340000}"/>
    <cellStyle name="Assumptions Center Date 14" xfId="3262" xr:uid="{00000000-0005-0000-0000-0000D1340000}"/>
    <cellStyle name="Assumptions Center Date 14 2" xfId="6704" xr:uid="{00000000-0005-0000-0000-0000D2340000}"/>
    <cellStyle name="Assumptions Center Date 14 2 2" xfId="20646" xr:uid="{00000000-0005-0000-0000-0000D3340000}"/>
    <cellStyle name="Assumptions Center Date 14 2 2 2" xfId="48329" xr:uid="{00000000-0005-0000-0000-0000D4340000}"/>
    <cellStyle name="Assumptions Center Date 14 2 3" xfId="34412" xr:uid="{00000000-0005-0000-0000-0000D5340000}"/>
    <cellStyle name="Assumptions Center Date 14 3" xfId="9446" xr:uid="{00000000-0005-0000-0000-0000D6340000}"/>
    <cellStyle name="Assumptions Center Date 14 3 2" xfId="23367" xr:uid="{00000000-0005-0000-0000-0000D7340000}"/>
    <cellStyle name="Assumptions Center Date 14 3 2 2" xfId="51050" xr:uid="{00000000-0005-0000-0000-0000D8340000}"/>
    <cellStyle name="Assumptions Center Date 14 3 3" xfId="37133" xr:uid="{00000000-0005-0000-0000-0000D9340000}"/>
    <cellStyle name="Assumptions Center Date 14 4" xfId="11584" xr:uid="{00000000-0005-0000-0000-0000DA340000}"/>
    <cellStyle name="Assumptions Center Date 14 4 2" xfId="25505" xr:uid="{00000000-0005-0000-0000-0000DB340000}"/>
    <cellStyle name="Assumptions Center Date 14 4 2 2" xfId="53188" xr:uid="{00000000-0005-0000-0000-0000DC340000}"/>
    <cellStyle name="Assumptions Center Date 14 4 3" xfId="39271" xr:uid="{00000000-0005-0000-0000-0000DD340000}"/>
    <cellStyle name="Assumptions Center Date 14 5" xfId="14334" xr:uid="{00000000-0005-0000-0000-0000DE340000}"/>
    <cellStyle name="Assumptions Center Date 14 5 2" xfId="28255" xr:uid="{00000000-0005-0000-0000-0000DF340000}"/>
    <cellStyle name="Assumptions Center Date 14 5 2 2" xfId="55938" xr:uid="{00000000-0005-0000-0000-0000E0340000}"/>
    <cellStyle name="Assumptions Center Date 14 5 3" xfId="42021" xr:uid="{00000000-0005-0000-0000-0000E1340000}"/>
    <cellStyle name="Assumptions Center Date 14 6" xfId="17302" xr:uid="{00000000-0005-0000-0000-0000E2340000}"/>
    <cellStyle name="Assumptions Center Date 14 6 2" xfId="44985" xr:uid="{00000000-0005-0000-0000-0000E3340000}"/>
    <cellStyle name="Assumptions Center Date 14 7" xfId="31090" xr:uid="{00000000-0005-0000-0000-0000E4340000}"/>
    <cellStyle name="Assumptions Center Date 15" xfId="2388" xr:uid="{00000000-0005-0000-0000-0000E5340000}"/>
    <cellStyle name="Assumptions Center Date 15 2" xfId="5845" xr:uid="{00000000-0005-0000-0000-0000E6340000}"/>
    <cellStyle name="Assumptions Center Date 15 2 2" xfId="19795" xr:uid="{00000000-0005-0000-0000-0000E7340000}"/>
    <cellStyle name="Assumptions Center Date 15 2 2 2" xfId="47478" xr:uid="{00000000-0005-0000-0000-0000E8340000}"/>
    <cellStyle name="Assumptions Center Date 15 2 3" xfId="33561" xr:uid="{00000000-0005-0000-0000-0000E9340000}"/>
    <cellStyle name="Assumptions Center Date 15 3" xfId="8614" xr:uid="{00000000-0005-0000-0000-0000EA340000}"/>
    <cellStyle name="Assumptions Center Date 15 3 2" xfId="22535" xr:uid="{00000000-0005-0000-0000-0000EB340000}"/>
    <cellStyle name="Assumptions Center Date 15 3 2 2" xfId="50218" xr:uid="{00000000-0005-0000-0000-0000EC340000}"/>
    <cellStyle name="Assumptions Center Date 15 3 3" xfId="36301" xr:uid="{00000000-0005-0000-0000-0000ED340000}"/>
    <cellStyle name="Assumptions Center Date 15 4" xfId="5490" xr:uid="{00000000-0005-0000-0000-0000EE340000}"/>
    <cellStyle name="Assumptions Center Date 15 4 2" xfId="19443" xr:uid="{00000000-0005-0000-0000-0000EF340000}"/>
    <cellStyle name="Assumptions Center Date 15 4 2 2" xfId="47126" xr:uid="{00000000-0005-0000-0000-0000F0340000}"/>
    <cellStyle name="Assumptions Center Date 15 4 3" xfId="33209" xr:uid="{00000000-0005-0000-0000-0000F1340000}"/>
    <cellStyle name="Assumptions Center Date 15 5" xfId="13493" xr:uid="{00000000-0005-0000-0000-0000F2340000}"/>
    <cellStyle name="Assumptions Center Date 15 5 2" xfId="27414" xr:uid="{00000000-0005-0000-0000-0000F3340000}"/>
    <cellStyle name="Assumptions Center Date 15 5 2 2" xfId="55097" xr:uid="{00000000-0005-0000-0000-0000F4340000}"/>
    <cellStyle name="Assumptions Center Date 15 5 3" xfId="41180" xr:uid="{00000000-0005-0000-0000-0000F5340000}"/>
    <cellStyle name="Assumptions Center Date 15 6" xfId="16455" xr:uid="{00000000-0005-0000-0000-0000F6340000}"/>
    <cellStyle name="Assumptions Center Date 15 6 2" xfId="44138" xr:uid="{00000000-0005-0000-0000-0000F7340000}"/>
    <cellStyle name="Assumptions Center Date 15 7" xfId="30345" xr:uid="{00000000-0005-0000-0000-0000F8340000}"/>
    <cellStyle name="Assumptions Center Date 16" xfId="3160" xr:uid="{00000000-0005-0000-0000-0000F9340000}"/>
    <cellStyle name="Assumptions Center Date 16 2" xfId="6602" xr:uid="{00000000-0005-0000-0000-0000FA340000}"/>
    <cellStyle name="Assumptions Center Date 16 2 2" xfId="20546" xr:uid="{00000000-0005-0000-0000-0000FB340000}"/>
    <cellStyle name="Assumptions Center Date 16 2 2 2" xfId="48229" xr:uid="{00000000-0005-0000-0000-0000FC340000}"/>
    <cellStyle name="Assumptions Center Date 16 2 3" xfId="34312" xr:uid="{00000000-0005-0000-0000-0000FD340000}"/>
    <cellStyle name="Assumptions Center Date 16 3" xfId="9346" xr:uid="{00000000-0005-0000-0000-0000FE340000}"/>
    <cellStyle name="Assumptions Center Date 16 3 2" xfId="23267" xr:uid="{00000000-0005-0000-0000-0000FF340000}"/>
    <cellStyle name="Assumptions Center Date 16 3 2 2" xfId="50950" xr:uid="{00000000-0005-0000-0000-000000350000}"/>
    <cellStyle name="Assumptions Center Date 16 3 3" xfId="37033" xr:uid="{00000000-0005-0000-0000-000001350000}"/>
    <cellStyle name="Assumptions Center Date 16 4" xfId="11484" xr:uid="{00000000-0005-0000-0000-000002350000}"/>
    <cellStyle name="Assumptions Center Date 16 4 2" xfId="25405" xr:uid="{00000000-0005-0000-0000-000003350000}"/>
    <cellStyle name="Assumptions Center Date 16 4 2 2" xfId="53088" xr:uid="{00000000-0005-0000-0000-000004350000}"/>
    <cellStyle name="Assumptions Center Date 16 4 3" xfId="39171" xr:uid="{00000000-0005-0000-0000-000005350000}"/>
    <cellStyle name="Assumptions Center Date 16 5" xfId="14234" xr:uid="{00000000-0005-0000-0000-000006350000}"/>
    <cellStyle name="Assumptions Center Date 16 5 2" xfId="28155" xr:uid="{00000000-0005-0000-0000-000007350000}"/>
    <cellStyle name="Assumptions Center Date 16 5 2 2" xfId="55838" xr:uid="{00000000-0005-0000-0000-000008350000}"/>
    <cellStyle name="Assumptions Center Date 16 5 3" xfId="41921" xr:uid="{00000000-0005-0000-0000-000009350000}"/>
    <cellStyle name="Assumptions Center Date 16 6" xfId="17202" xr:uid="{00000000-0005-0000-0000-00000A350000}"/>
    <cellStyle name="Assumptions Center Date 16 6 2" xfId="44885" xr:uid="{00000000-0005-0000-0000-00000B350000}"/>
    <cellStyle name="Assumptions Center Date 16 7" xfId="31003" xr:uid="{00000000-0005-0000-0000-00000C350000}"/>
    <cellStyle name="Assumptions Center Date 17" xfId="2264" xr:uid="{00000000-0005-0000-0000-00000D350000}"/>
    <cellStyle name="Assumptions Center Date 17 2" xfId="5731" xr:uid="{00000000-0005-0000-0000-00000E350000}"/>
    <cellStyle name="Assumptions Center Date 17 2 2" xfId="19682" xr:uid="{00000000-0005-0000-0000-00000F350000}"/>
    <cellStyle name="Assumptions Center Date 17 2 2 2" xfId="47365" xr:uid="{00000000-0005-0000-0000-000010350000}"/>
    <cellStyle name="Assumptions Center Date 17 2 3" xfId="33448" xr:uid="{00000000-0005-0000-0000-000011350000}"/>
    <cellStyle name="Assumptions Center Date 17 3" xfId="5151" xr:uid="{00000000-0005-0000-0000-000012350000}"/>
    <cellStyle name="Assumptions Center Date 17 3 2" xfId="19121" xr:uid="{00000000-0005-0000-0000-000013350000}"/>
    <cellStyle name="Assumptions Center Date 17 3 2 2" xfId="46804" xr:uid="{00000000-0005-0000-0000-000014350000}"/>
    <cellStyle name="Assumptions Center Date 17 3 3" xfId="32887" xr:uid="{00000000-0005-0000-0000-000015350000}"/>
    <cellStyle name="Assumptions Center Date 17 4" xfId="5381" xr:uid="{00000000-0005-0000-0000-000016350000}"/>
    <cellStyle name="Assumptions Center Date 17 4 2" xfId="19334" xr:uid="{00000000-0005-0000-0000-000017350000}"/>
    <cellStyle name="Assumptions Center Date 17 4 2 2" xfId="47017" xr:uid="{00000000-0005-0000-0000-000018350000}"/>
    <cellStyle name="Assumptions Center Date 17 4 3" xfId="33100" xr:uid="{00000000-0005-0000-0000-000019350000}"/>
    <cellStyle name="Assumptions Center Date 17 5" xfId="13380" xr:uid="{00000000-0005-0000-0000-00001A350000}"/>
    <cellStyle name="Assumptions Center Date 17 5 2" xfId="27301" xr:uid="{00000000-0005-0000-0000-00001B350000}"/>
    <cellStyle name="Assumptions Center Date 17 5 2 2" xfId="54984" xr:uid="{00000000-0005-0000-0000-00001C350000}"/>
    <cellStyle name="Assumptions Center Date 17 5 3" xfId="41067" xr:uid="{00000000-0005-0000-0000-00001D350000}"/>
    <cellStyle name="Assumptions Center Date 17 6" xfId="16342" xr:uid="{00000000-0005-0000-0000-00001E350000}"/>
    <cellStyle name="Assumptions Center Date 17 6 2" xfId="44025" xr:uid="{00000000-0005-0000-0000-00001F350000}"/>
    <cellStyle name="Assumptions Center Date 17 7" xfId="30240" xr:uid="{00000000-0005-0000-0000-000020350000}"/>
    <cellStyle name="Assumptions Center Date 18" xfId="3163" xr:uid="{00000000-0005-0000-0000-000021350000}"/>
    <cellStyle name="Assumptions Center Date 18 2" xfId="6605" xr:uid="{00000000-0005-0000-0000-000022350000}"/>
    <cellStyle name="Assumptions Center Date 18 2 2" xfId="20549" xr:uid="{00000000-0005-0000-0000-000023350000}"/>
    <cellStyle name="Assumptions Center Date 18 2 2 2" xfId="48232" xr:uid="{00000000-0005-0000-0000-000024350000}"/>
    <cellStyle name="Assumptions Center Date 18 2 3" xfId="34315" xr:uid="{00000000-0005-0000-0000-000025350000}"/>
    <cellStyle name="Assumptions Center Date 18 3" xfId="9349" xr:uid="{00000000-0005-0000-0000-000026350000}"/>
    <cellStyle name="Assumptions Center Date 18 3 2" xfId="23270" xr:uid="{00000000-0005-0000-0000-000027350000}"/>
    <cellStyle name="Assumptions Center Date 18 3 2 2" xfId="50953" xr:uid="{00000000-0005-0000-0000-000028350000}"/>
    <cellStyle name="Assumptions Center Date 18 3 3" xfId="37036" xr:uid="{00000000-0005-0000-0000-000029350000}"/>
    <cellStyle name="Assumptions Center Date 18 4" xfId="11487" xr:uid="{00000000-0005-0000-0000-00002A350000}"/>
    <cellStyle name="Assumptions Center Date 18 4 2" xfId="25408" xr:uid="{00000000-0005-0000-0000-00002B350000}"/>
    <cellStyle name="Assumptions Center Date 18 4 2 2" xfId="53091" xr:uid="{00000000-0005-0000-0000-00002C350000}"/>
    <cellStyle name="Assumptions Center Date 18 4 3" xfId="39174" xr:uid="{00000000-0005-0000-0000-00002D350000}"/>
    <cellStyle name="Assumptions Center Date 18 5" xfId="14237" xr:uid="{00000000-0005-0000-0000-00002E350000}"/>
    <cellStyle name="Assumptions Center Date 18 5 2" xfId="28158" xr:uid="{00000000-0005-0000-0000-00002F350000}"/>
    <cellStyle name="Assumptions Center Date 18 5 2 2" xfId="55841" xr:uid="{00000000-0005-0000-0000-000030350000}"/>
    <cellStyle name="Assumptions Center Date 18 5 3" xfId="41924" xr:uid="{00000000-0005-0000-0000-000031350000}"/>
    <cellStyle name="Assumptions Center Date 18 6" xfId="17205" xr:uid="{00000000-0005-0000-0000-000032350000}"/>
    <cellStyle name="Assumptions Center Date 18 6 2" xfId="44888" xr:uid="{00000000-0005-0000-0000-000033350000}"/>
    <cellStyle name="Assumptions Center Date 18 7" xfId="31006" xr:uid="{00000000-0005-0000-0000-000034350000}"/>
    <cellStyle name="Assumptions Center Date 19" xfId="2573" xr:uid="{00000000-0005-0000-0000-000035350000}"/>
    <cellStyle name="Assumptions Center Date 19 2" xfId="6029" xr:uid="{00000000-0005-0000-0000-000036350000}"/>
    <cellStyle name="Assumptions Center Date 19 2 2" xfId="19978" xr:uid="{00000000-0005-0000-0000-000037350000}"/>
    <cellStyle name="Assumptions Center Date 19 2 2 2" xfId="47661" xr:uid="{00000000-0005-0000-0000-000038350000}"/>
    <cellStyle name="Assumptions Center Date 19 2 3" xfId="33744" xr:uid="{00000000-0005-0000-0000-000039350000}"/>
    <cellStyle name="Assumptions Center Date 19 3" xfId="8794" xr:uid="{00000000-0005-0000-0000-00003A350000}"/>
    <cellStyle name="Assumptions Center Date 19 3 2" xfId="22715" xr:uid="{00000000-0005-0000-0000-00003B350000}"/>
    <cellStyle name="Assumptions Center Date 19 3 2 2" xfId="50398" xr:uid="{00000000-0005-0000-0000-00003C350000}"/>
    <cellStyle name="Assumptions Center Date 19 3 3" xfId="36481" xr:uid="{00000000-0005-0000-0000-00003D350000}"/>
    <cellStyle name="Assumptions Center Date 19 4" xfId="5604" xr:uid="{00000000-0005-0000-0000-00003E350000}"/>
    <cellStyle name="Assumptions Center Date 19 4 2" xfId="19557" xr:uid="{00000000-0005-0000-0000-00003F350000}"/>
    <cellStyle name="Assumptions Center Date 19 4 2 2" xfId="47240" xr:uid="{00000000-0005-0000-0000-000040350000}"/>
    <cellStyle name="Assumptions Center Date 19 4 3" xfId="33323" xr:uid="{00000000-0005-0000-0000-000041350000}"/>
    <cellStyle name="Assumptions Center Date 19 5" xfId="13674" xr:uid="{00000000-0005-0000-0000-000042350000}"/>
    <cellStyle name="Assumptions Center Date 19 5 2" xfId="27595" xr:uid="{00000000-0005-0000-0000-000043350000}"/>
    <cellStyle name="Assumptions Center Date 19 5 2 2" xfId="55278" xr:uid="{00000000-0005-0000-0000-000044350000}"/>
    <cellStyle name="Assumptions Center Date 19 5 3" xfId="41361" xr:uid="{00000000-0005-0000-0000-000045350000}"/>
    <cellStyle name="Assumptions Center Date 19 6" xfId="16638" xr:uid="{00000000-0005-0000-0000-000046350000}"/>
    <cellStyle name="Assumptions Center Date 19 6 2" xfId="44321" xr:uid="{00000000-0005-0000-0000-000047350000}"/>
    <cellStyle name="Assumptions Center Date 19 7" xfId="30503" xr:uid="{00000000-0005-0000-0000-000048350000}"/>
    <cellStyle name="Assumptions Center Date 2" xfId="2050" xr:uid="{00000000-0005-0000-0000-000049350000}"/>
    <cellStyle name="Assumptions Center Date 2 10" xfId="3453" xr:uid="{00000000-0005-0000-0000-00004A350000}"/>
    <cellStyle name="Assumptions Center Date 2 10 2" xfId="6892" xr:uid="{00000000-0005-0000-0000-00004B350000}"/>
    <cellStyle name="Assumptions Center Date 2 10 2 2" xfId="20832" xr:uid="{00000000-0005-0000-0000-00004C350000}"/>
    <cellStyle name="Assumptions Center Date 2 10 2 2 2" xfId="48515" xr:uid="{00000000-0005-0000-0000-00004D350000}"/>
    <cellStyle name="Assumptions Center Date 2 10 2 3" xfId="34598" xr:uid="{00000000-0005-0000-0000-00004E350000}"/>
    <cellStyle name="Assumptions Center Date 2 10 3" xfId="9629" xr:uid="{00000000-0005-0000-0000-00004F350000}"/>
    <cellStyle name="Assumptions Center Date 2 10 3 2" xfId="23550" xr:uid="{00000000-0005-0000-0000-000050350000}"/>
    <cellStyle name="Assumptions Center Date 2 10 3 2 2" xfId="51233" xr:uid="{00000000-0005-0000-0000-000051350000}"/>
    <cellStyle name="Assumptions Center Date 2 10 3 3" xfId="37316" xr:uid="{00000000-0005-0000-0000-000052350000}"/>
    <cellStyle name="Assumptions Center Date 2 10 4" xfId="11770" xr:uid="{00000000-0005-0000-0000-000053350000}"/>
    <cellStyle name="Assumptions Center Date 2 10 4 2" xfId="25691" xr:uid="{00000000-0005-0000-0000-000054350000}"/>
    <cellStyle name="Assumptions Center Date 2 10 4 2 2" xfId="53374" xr:uid="{00000000-0005-0000-0000-000055350000}"/>
    <cellStyle name="Assumptions Center Date 2 10 4 3" xfId="39457" xr:uid="{00000000-0005-0000-0000-000056350000}"/>
    <cellStyle name="Assumptions Center Date 2 10 5" xfId="14520" xr:uid="{00000000-0005-0000-0000-000057350000}"/>
    <cellStyle name="Assumptions Center Date 2 10 5 2" xfId="28441" xr:uid="{00000000-0005-0000-0000-000058350000}"/>
    <cellStyle name="Assumptions Center Date 2 10 5 2 2" xfId="56124" xr:uid="{00000000-0005-0000-0000-000059350000}"/>
    <cellStyle name="Assumptions Center Date 2 10 5 3" xfId="42207" xr:uid="{00000000-0005-0000-0000-00005A350000}"/>
    <cellStyle name="Assumptions Center Date 2 10 6" xfId="17488" xr:uid="{00000000-0005-0000-0000-00005B350000}"/>
    <cellStyle name="Assumptions Center Date 2 10 6 2" xfId="45171" xr:uid="{00000000-0005-0000-0000-00005C350000}"/>
    <cellStyle name="Assumptions Center Date 2 10 7" xfId="31261" xr:uid="{00000000-0005-0000-0000-00005D350000}"/>
    <cellStyle name="Assumptions Center Date 2 11" xfId="2836" xr:uid="{00000000-0005-0000-0000-00005E350000}"/>
    <cellStyle name="Assumptions Center Date 2 11 2" xfId="6283" xr:uid="{00000000-0005-0000-0000-00005F350000}"/>
    <cellStyle name="Assumptions Center Date 2 11 2 2" xfId="20230" xr:uid="{00000000-0005-0000-0000-000060350000}"/>
    <cellStyle name="Assumptions Center Date 2 11 2 2 2" xfId="47913" xr:uid="{00000000-0005-0000-0000-000061350000}"/>
    <cellStyle name="Assumptions Center Date 2 11 2 3" xfId="33996" xr:uid="{00000000-0005-0000-0000-000062350000}"/>
    <cellStyle name="Assumptions Center Date 2 11 3" xfId="9037" xr:uid="{00000000-0005-0000-0000-000063350000}"/>
    <cellStyle name="Assumptions Center Date 2 11 3 2" xfId="22958" xr:uid="{00000000-0005-0000-0000-000064350000}"/>
    <cellStyle name="Assumptions Center Date 2 11 3 2 2" xfId="50641" xr:uid="{00000000-0005-0000-0000-000065350000}"/>
    <cellStyle name="Assumptions Center Date 2 11 3 3" xfId="36724" xr:uid="{00000000-0005-0000-0000-000066350000}"/>
    <cellStyle name="Assumptions Center Date 2 11 4" xfId="11170" xr:uid="{00000000-0005-0000-0000-000067350000}"/>
    <cellStyle name="Assumptions Center Date 2 11 4 2" xfId="25091" xr:uid="{00000000-0005-0000-0000-000068350000}"/>
    <cellStyle name="Assumptions Center Date 2 11 4 2 2" xfId="52774" xr:uid="{00000000-0005-0000-0000-000069350000}"/>
    <cellStyle name="Assumptions Center Date 2 11 4 3" xfId="38857" xr:uid="{00000000-0005-0000-0000-00006A350000}"/>
    <cellStyle name="Assumptions Center Date 2 11 5" xfId="13922" xr:uid="{00000000-0005-0000-0000-00006B350000}"/>
    <cellStyle name="Assumptions Center Date 2 11 5 2" xfId="27843" xr:uid="{00000000-0005-0000-0000-00006C350000}"/>
    <cellStyle name="Assumptions Center Date 2 11 5 2 2" xfId="55526" xr:uid="{00000000-0005-0000-0000-00006D350000}"/>
    <cellStyle name="Assumptions Center Date 2 11 5 3" xfId="41609" xr:uid="{00000000-0005-0000-0000-00006E350000}"/>
    <cellStyle name="Assumptions Center Date 2 11 6" xfId="16888" xr:uid="{00000000-0005-0000-0000-00006F350000}"/>
    <cellStyle name="Assumptions Center Date 2 11 6 2" xfId="44571" xr:uid="{00000000-0005-0000-0000-000070350000}"/>
    <cellStyle name="Assumptions Center Date 2 11 7" xfId="30717" xr:uid="{00000000-0005-0000-0000-000071350000}"/>
    <cellStyle name="Assumptions Center Date 2 12" xfId="2903" xr:uid="{00000000-0005-0000-0000-000072350000}"/>
    <cellStyle name="Assumptions Center Date 2 12 2" xfId="6349" xr:uid="{00000000-0005-0000-0000-000073350000}"/>
    <cellStyle name="Assumptions Center Date 2 12 2 2" xfId="20296" xr:uid="{00000000-0005-0000-0000-000074350000}"/>
    <cellStyle name="Assumptions Center Date 2 12 2 2 2" xfId="47979" xr:uid="{00000000-0005-0000-0000-000075350000}"/>
    <cellStyle name="Assumptions Center Date 2 12 2 3" xfId="34062" xr:uid="{00000000-0005-0000-0000-000076350000}"/>
    <cellStyle name="Assumptions Center Date 2 12 3" xfId="9101" xr:uid="{00000000-0005-0000-0000-000077350000}"/>
    <cellStyle name="Assumptions Center Date 2 12 3 2" xfId="23022" xr:uid="{00000000-0005-0000-0000-000078350000}"/>
    <cellStyle name="Assumptions Center Date 2 12 3 2 2" xfId="50705" xr:uid="{00000000-0005-0000-0000-000079350000}"/>
    <cellStyle name="Assumptions Center Date 2 12 3 3" xfId="36788" xr:uid="{00000000-0005-0000-0000-00007A350000}"/>
    <cellStyle name="Assumptions Center Date 2 12 4" xfId="11236" xr:uid="{00000000-0005-0000-0000-00007B350000}"/>
    <cellStyle name="Assumptions Center Date 2 12 4 2" xfId="25157" xr:uid="{00000000-0005-0000-0000-00007C350000}"/>
    <cellStyle name="Assumptions Center Date 2 12 4 2 2" xfId="52840" xr:uid="{00000000-0005-0000-0000-00007D350000}"/>
    <cellStyle name="Assumptions Center Date 2 12 4 3" xfId="38923" xr:uid="{00000000-0005-0000-0000-00007E350000}"/>
    <cellStyle name="Assumptions Center Date 2 12 5" xfId="13988" xr:uid="{00000000-0005-0000-0000-00007F350000}"/>
    <cellStyle name="Assumptions Center Date 2 12 5 2" xfId="27909" xr:uid="{00000000-0005-0000-0000-000080350000}"/>
    <cellStyle name="Assumptions Center Date 2 12 5 2 2" xfId="55592" xr:uid="{00000000-0005-0000-0000-000081350000}"/>
    <cellStyle name="Assumptions Center Date 2 12 5 3" xfId="41675" xr:uid="{00000000-0005-0000-0000-000082350000}"/>
    <cellStyle name="Assumptions Center Date 2 12 6" xfId="16954" xr:uid="{00000000-0005-0000-0000-000083350000}"/>
    <cellStyle name="Assumptions Center Date 2 12 6 2" xfId="44637" xr:uid="{00000000-0005-0000-0000-000084350000}"/>
    <cellStyle name="Assumptions Center Date 2 12 7" xfId="30776" xr:uid="{00000000-0005-0000-0000-000085350000}"/>
    <cellStyle name="Assumptions Center Date 2 13" xfId="2285" xr:uid="{00000000-0005-0000-0000-000086350000}"/>
    <cellStyle name="Assumptions Center Date 2 13 2" xfId="5749" xr:uid="{00000000-0005-0000-0000-000087350000}"/>
    <cellStyle name="Assumptions Center Date 2 13 2 2" xfId="19699" xr:uid="{00000000-0005-0000-0000-000088350000}"/>
    <cellStyle name="Assumptions Center Date 2 13 2 2 2" xfId="47382" xr:uid="{00000000-0005-0000-0000-000089350000}"/>
    <cellStyle name="Assumptions Center Date 2 13 2 3" xfId="33465" xr:uid="{00000000-0005-0000-0000-00008A350000}"/>
    <cellStyle name="Assumptions Center Date 2 13 3" xfId="8518" xr:uid="{00000000-0005-0000-0000-00008B350000}"/>
    <cellStyle name="Assumptions Center Date 2 13 3 2" xfId="22439" xr:uid="{00000000-0005-0000-0000-00008C350000}"/>
    <cellStyle name="Assumptions Center Date 2 13 3 2 2" xfId="50122" xr:uid="{00000000-0005-0000-0000-00008D350000}"/>
    <cellStyle name="Assumptions Center Date 2 13 3 3" xfId="36205" xr:uid="{00000000-0005-0000-0000-00008E350000}"/>
    <cellStyle name="Assumptions Center Date 2 13 4" xfId="5399" xr:uid="{00000000-0005-0000-0000-00008F350000}"/>
    <cellStyle name="Assumptions Center Date 2 13 4 2" xfId="19352" xr:uid="{00000000-0005-0000-0000-000090350000}"/>
    <cellStyle name="Assumptions Center Date 2 13 4 2 2" xfId="47035" xr:uid="{00000000-0005-0000-0000-000091350000}"/>
    <cellStyle name="Assumptions Center Date 2 13 4 3" xfId="33118" xr:uid="{00000000-0005-0000-0000-000092350000}"/>
    <cellStyle name="Assumptions Center Date 2 13 5" xfId="13397" xr:uid="{00000000-0005-0000-0000-000093350000}"/>
    <cellStyle name="Assumptions Center Date 2 13 5 2" xfId="27318" xr:uid="{00000000-0005-0000-0000-000094350000}"/>
    <cellStyle name="Assumptions Center Date 2 13 5 2 2" xfId="55001" xr:uid="{00000000-0005-0000-0000-000095350000}"/>
    <cellStyle name="Assumptions Center Date 2 13 5 3" xfId="41084" xr:uid="{00000000-0005-0000-0000-000096350000}"/>
    <cellStyle name="Assumptions Center Date 2 13 6" xfId="16359" xr:uid="{00000000-0005-0000-0000-000097350000}"/>
    <cellStyle name="Assumptions Center Date 2 13 6 2" xfId="44042" xr:uid="{00000000-0005-0000-0000-000098350000}"/>
    <cellStyle name="Assumptions Center Date 2 13 7" xfId="30255" xr:uid="{00000000-0005-0000-0000-000099350000}"/>
    <cellStyle name="Assumptions Center Date 2 14" xfId="2945" xr:uid="{00000000-0005-0000-0000-00009A350000}"/>
    <cellStyle name="Assumptions Center Date 2 14 2" xfId="6391" xr:uid="{00000000-0005-0000-0000-00009B350000}"/>
    <cellStyle name="Assumptions Center Date 2 14 2 2" xfId="20337" xr:uid="{00000000-0005-0000-0000-00009C350000}"/>
    <cellStyle name="Assumptions Center Date 2 14 2 2 2" xfId="48020" xr:uid="{00000000-0005-0000-0000-00009D350000}"/>
    <cellStyle name="Assumptions Center Date 2 14 2 3" xfId="34103" xr:uid="{00000000-0005-0000-0000-00009E350000}"/>
    <cellStyle name="Assumptions Center Date 2 14 3" xfId="9142" xr:uid="{00000000-0005-0000-0000-00009F350000}"/>
    <cellStyle name="Assumptions Center Date 2 14 3 2" xfId="23063" xr:uid="{00000000-0005-0000-0000-0000A0350000}"/>
    <cellStyle name="Assumptions Center Date 2 14 3 2 2" xfId="50746" xr:uid="{00000000-0005-0000-0000-0000A1350000}"/>
    <cellStyle name="Assumptions Center Date 2 14 3 3" xfId="36829" xr:uid="{00000000-0005-0000-0000-0000A2350000}"/>
    <cellStyle name="Assumptions Center Date 2 14 4" xfId="11277" xr:uid="{00000000-0005-0000-0000-0000A3350000}"/>
    <cellStyle name="Assumptions Center Date 2 14 4 2" xfId="25198" xr:uid="{00000000-0005-0000-0000-0000A4350000}"/>
    <cellStyle name="Assumptions Center Date 2 14 4 2 2" xfId="52881" xr:uid="{00000000-0005-0000-0000-0000A5350000}"/>
    <cellStyle name="Assumptions Center Date 2 14 4 3" xfId="38964" xr:uid="{00000000-0005-0000-0000-0000A6350000}"/>
    <cellStyle name="Assumptions Center Date 2 14 5" xfId="14029" xr:uid="{00000000-0005-0000-0000-0000A7350000}"/>
    <cellStyle name="Assumptions Center Date 2 14 5 2" xfId="27950" xr:uid="{00000000-0005-0000-0000-0000A8350000}"/>
    <cellStyle name="Assumptions Center Date 2 14 5 2 2" xfId="55633" xr:uid="{00000000-0005-0000-0000-0000A9350000}"/>
    <cellStyle name="Assumptions Center Date 2 14 5 3" xfId="41716" xr:uid="{00000000-0005-0000-0000-0000AA350000}"/>
    <cellStyle name="Assumptions Center Date 2 14 6" xfId="16995" xr:uid="{00000000-0005-0000-0000-0000AB350000}"/>
    <cellStyle name="Assumptions Center Date 2 14 6 2" xfId="44678" xr:uid="{00000000-0005-0000-0000-0000AC350000}"/>
    <cellStyle name="Assumptions Center Date 2 14 7" xfId="30808" xr:uid="{00000000-0005-0000-0000-0000AD350000}"/>
    <cellStyle name="Assumptions Center Date 2 15" xfId="2797" xr:uid="{00000000-0005-0000-0000-0000AE350000}"/>
    <cellStyle name="Assumptions Center Date 2 15 2" xfId="6244" xr:uid="{00000000-0005-0000-0000-0000AF350000}"/>
    <cellStyle name="Assumptions Center Date 2 15 2 2" xfId="20191" xr:uid="{00000000-0005-0000-0000-0000B0350000}"/>
    <cellStyle name="Assumptions Center Date 2 15 2 2 2" xfId="47874" xr:uid="{00000000-0005-0000-0000-0000B1350000}"/>
    <cellStyle name="Assumptions Center Date 2 15 2 3" xfId="33957" xr:uid="{00000000-0005-0000-0000-0000B2350000}"/>
    <cellStyle name="Assumptions Center Date 2 15 3" xfId="8999" xr:uid="{00000000-0005-0000-0000-0000B3350000}"/>
    <cellStyle name="Assumptions Center Date 2 15 3 2" xfId="22920" xr:uid="{00000000-0005-0000-0000-0000B4350000}"/>
    <cellStyle name="Assumptions Center Date 2 15 3 2 2" xfId="50603" xr:uid="{00000000-0005-0000-0000-0000B5350000}"/>
    <cellStyle name="Assumptions Center Date 2 15 3 3" xfId="36686" xr:uid="{00000000-0005-0000-0000-0000B6350000}"/>
    <cellStyle name="Assumptions Center Date 2 15 4" xfId="11131" xr:uid="{00000000-0005-0000-0000-0000B7350000}"/>
    <cellStyle name="Assumptions Center Date 2 15 4 2" xfId="25052" xr:uid="{00000000-0005-0000-0000-0000B8350000}"/>
    <cellStyle name="Assumptions Center Date 2 15 4 2 2" xfId="52735" xr:uid="{00000000-0005-0000-0000-0000B9350000}"/>
    <cellStyle name="Assumptions Center Date 2 15 4 3" xfId="38818" xr:uid="{00000000-0005-0000-0000-0000BA350000}"/>
    <cellStyle name="Assumptions Center Date 2 15 5" xfId="13884" xr:uid="{00000000-0005-0000-0000-0000BB350000}"/>
    <cellStyle name="Assumptions Center Date 2 15 5 2" xfId="27805" xr:uid="{00000000-0005-0000-0000-0000BC350000}"/>
    <cellStyle name="Assumptions Center Date 2 15 5 2 2" xfId="55488" xr:uid="{00000000-0005-0000-0000-0000BD350000}"/>
    <cellStyle name="Assumptions Center Date 2 15 5 3" xfId="41571" xr:uid="{00000000-0005-0000-0000-0000BE350000}"/>
    <cellStyle name="Assumptions Center Date 2 15 6" xfId="16849" xr:uid="{00000000-0005-0000-0000-0000BF350000}"/>
    <cellStyle name="Assumptions Center Date 2 15 6 2" xfId="44532" xr:uid="{00000000-0005-0000-0000-0000C0350000}"/>
    <cellStyle name="Assumptions Center Date 2 15 7" xfId="30684" xr:uid="{00000000-0005-0000-0000-0000C1350000}"/>
    <cellStyle name="Assumptions Center Date 2 16" xfId="2592" xr:uid="{00000000-0005-0000-0000-0000C2350000}"/>
    <cellStyle name="Assumptions Center Date 2 16 2" xfId="6048" xr:uid="{00000000-0005-0000-0000-0000C3350000}"/>
    <cellStyle name="Assumptions Center Date 2 16 2 2" xfId="19995" xr:uid="{00000000-0005-0000-0000-0000C4350000}"/>
    <cellStyle name="Assumptions Center Date 2 16 2 2 2" xfId="47678" xr:uid="{00000000-0005-0000-0000-0000C5350000}"/>
    <cellStyle name="Assumptions Center Date 2 16 2 3" xfId="33761" xr:uid="{00000000-0005-0000-0000-0000C6350000}"/>
    <cellStyle name="Assumptions Center Date 2 16 3" xfId="8809" xr:uid="{00000000-0005-0000-0000-0000C7350000}"/>
    <cellStyle name="Assumptions Center Date 2 16 3 2" xfId="22730" xr:uid="{00000000-0005-0000-0000-0000C8350000}"/>
    <cellStyle name="Assumptions Center Date 2 16 3 2 2" xfId="50413" xr:uid="{00000000-0005-0000-0000-0000C9350000}"/>
    <cellStyle name="Assumptions Center Date 2 16 3 3" xfId="36496" xr:uid="{00000000-0005-0000-0000-0000CA350000}"/>
    <cellStyle name="Assumptions Center Date 2 16 4" xfId="6039" xr:uid="{00000000-0005-0000-0000-0000CB350000}"/>
    <cellStyle name="Assumptions Center Date 2 16 4 2" xfId="19986" xr:uid="{00000000-0005-0000-0000-0000CC350000}"/>
    <cellStyle name="Assumptions Center Date 2 16 4 2 2" xfId="47669" xr:uid="{00000000-0005-0000-0000-0000CD350000}"/>
    <cellStyle name="Assumptions Center Date 2 16 4 3" xfId="33752" xr:uid="{00000000-0005-0000-0000-0000CE350000}"/>
    <cellStyle name="Assumptions Center Date 2 16 5" xfId="13690" xr:uid="{00000000-0005-0000-0000-0000CF350000}"/>
    <cellStyle name="Assumptions Center Date 2 16 5 2" xfId="27611" xr:uid="{00000000-0005-0000-0000-0000D0350000}"/>
    <cellStyle name="Assumptions Center Date 2 16 5 2 2" xfId="55294" xr:uid="{00000000-0005-0000-0000-0000D1350000}"/>
    <cellStyle name="Assumptions Center Date 2 16 5 3" xfId="41377" xr:uid="{00000000-0005-0000-0000-0000D2350000}"/>
    <cellStyle name="Assumptions Center Date 2 16 6" xfId="16654" xr:uid="{00000000-0005-0000-0000-0000D3350000}"/>
    <cellStyle name="Assumptions Center Date 2 16 6 2" xfId="44337" xr:uid="{00000000-0005-0000-0000-0000D4350000}"/>
    <cellStyle name="Assumptions Center Date 2 16 7" xfId="30517" xr:uid="{00000000-0005-0000-0000-0000D5350000}"/>
    <cellStyle name="Assumptions Center Date 2 17" xfId="3623" xr:uid="{00000000-0005-0000-0000-0000D6350000}"/>
    <cellStyle name="Assumptions Center Date 2 17 2" xfId="7061" xr:uid="{00000000-0005-0000-0000-0000D7350000}"/>
    <cellStyle name="Assumptions Center Date 2 17 2 2" xfId="20997" xr:uid="{00000000-0005-0000-0000-0000D8350000}"/>
    <cellStyle name="Assumptions Center Date 2 17 2 2 2" xfId="48680" xr:uid="{00000000-0005-0000-0000-0000D9350000}"/>
    <cellStyle name="Assumptions Center Date 2 17 2 3" xfId="34763" xr:uid="{00000000-0005-0000-0000-0000DA350000}"/>
    <cellStyle name="Assumptions Center Date 2 17 3" xfId="9793" xr:uid="{00000000-0005-0000-0000-0000DB350000}"/>
    <cellStyle name="Assumptions Center Date 2 17 3 2" xfId="23714" xr:uid="{00000000-0005-0000-0000-0000DC350000}"/>
    <cellStyle name="Assumptions Center Date 2 17 3 2 2" xfId="51397" xr:uid="{00000000-0005-0000-0000-0000DD350000}"/>
    <cellStyle name="Assumptions Center Date 2 17 3 3" xfId="37480" xr:uid="{00000000-0005-0000-0000-0000DE350000}"/>
    <cellStyle name="Assumptions Center Date 2 17 4" xfId="11935" xr:uid="{00000000-0005-0000-0000-0000DF350000}"/>
    <cellStyle name="Assumptions Center Date 2 17 4 2" xfId="25856" xr:uid="{00000000-0005-0000-0000-0000E0350000}"/>
    <cellStyle name="Assumptions Center Date 2 17 4 2 2" xfId="53539" xr:uid="{00000000-0005-0000-0000-0000E1350000}"/>
    <cellStyle name="Assumptions Center Date 2 17 4 3" xfId="39622" xr:uid="{00000000-0005-0000-0000-0000E2350000}"/>
    <cellStyle name="Assumptions Center Date 2 17 5" xfId="14685" xr:uid="{00000000-0005-0000-0000-0000E3350000}"/>
    <cellStyle name="Assumptions Center Date 2 17 5 2" xfId="28606" xr:uid="{00000000-0005-0000-0000-0000E4350000}"/>
    <cellStyle name="Assumptions Center Date 2 17 5 2 2" xfId="56289" xr:uid="{00000000-0005-0000-0000-0000E5350000}"/>
    <cellStyle name="Assumptions Center Date 2 17 5 3" xfId="42372" xr:uid="{00000000-0005-0000-0000-0000E6350000}"/>
    <cellStyle name="Assumptions Center Date 2 17 6" xfId="17653" xr:uid="{00000000-0005-0000-0000-0000E7350000}"/>
    <cellStyle name="Assumptions Center Date 2 17 6 2" xfId="45336" xr:uid="{00000000-0005-0000-0000-0000E8350000}"/>
    <cellStyle name="Assumptions Center Date 2 17 7" xfId="31424" xr:uid="{00000000-0005-0000-0000-0000E9350000}"/>
    <cellStyle name="Assumptions Center Date 2 18" xfId="3541" xr:uid="{00000000-0005-0000-0000-0000EA350000}"/>
    <cellStyle name="Assumptions Center Date 2 18 2" xfId="6979" xr:uid="{00000000-0005-0000-0000-0000EB350000}"/>
    <cellStyle name="Assumptions Center Date 2 18 2 2" xfId="20919" xr:uid="{00000000-0005-0000-0000-0000EC350000}"/>
    <cellStyle name="Assumptions Center Date 2 18 2 2 2" xfId="48602" xr:uid="{00000000-0005-0000-0000-0000ED350000}"/>
    <cellStyle name="Assumptions Center Date 2 18 2 3" xfId="34685" xr:uid="{00000000-0005-0000-0000-0000EE350000}"/>
    <cellStyle name="Assumptions Center Date 2 18 3" xfId="9716" xr:uid="{00000000-0005-0000-0000-0000EF350000}"/>
    <cellStyle name="Assumptions Center Date 2 18 3 2" xfId="23637" xr:uid="{00000000-0005-0000-0000-0000F0350000}"/>
    <cellStyle name="Assumptions Center Date 2 18 3 2 2" xfId="51320" xr:uid="{00000000-0005-0000-0000-0000F1350000}"/>
    <cellStyle name="Assumptions Center Date 2 18 3 3" xfId="37403" xr:uid="{00000000-0005-0000-0000-0000F2350000}"/>
    <cellStyle name="Assumptions Center Date 2 18 4" xfId="11857" xr:uid="{00000000-0005-0000-0000-0000F3350000}"/>
    <cellStyle name="Assumptions Center Date 2 18 4 2" xfId="25778" xr:uid="{00000000-0005-0000-0000-0000F4350000}"/>
    <cellStyle name="Assumptions Center Date 2 18 4 2 2" xfId="53461" xr:uid="{00000000-0005-0000-0000-0000F5350000}"/>
    <cellStyle name="Assumptions Center Date 2 18 4 3" xfId="39544" xr:uid="{00000000-0005-0000-0000-0000F6350000}"/>
    <cellStyle name="Assumptions Center Date 2 18 5" xfId="14607" xr:uid="{00000000-0005-0000-0000-0000F7350000}"/>
    <cellStyle name="Assumptions Center Date 2 18 5 2" xfId="28528" xr:uid="{00000000-0005-0000-0000-0000F8350000}"/>
    <cellStyle name="Assumptions Center Date 2 18 5 2 2" xfId="56211" xr:uid="{00000000-0005-0000-0000-0000F9350000}"/>
    <cellStyle name="Assumptions Center Date 2 18 5 3" xfId="42294" xr:uid="{00000000-0005-0000-0000-0000FA350000}"/>
    <cellStyle name="Assumptions Center Date 2 18 6" xfId="17575" xr:uid="{00000000-0005-0000-0000-0000FB350000}"/>
    <cellStyle name="Assumptions Center Date 2 18 6 2" xfId="45258" xr:uid="{00000000-0005-0000-0000-0000FC350000}"/>
    <cellStyle name="Assumptions Center Date 2 18 7" xfId="31346" xr:uid="{00000000-0005-0000-0000-0000FD350000}"/>
    <cellStyle name="Assumptions Center Date 2 19" xfId="2774" xr:uid="{00000000-0005-0000-0000-0000FE350000}"/>
    <cellStyle name="Assumptions Center Date 2 19 2" xfId="6221" xr:uid="{00000000-0005-0000-0000-0000FF350000}"/>
    <cellStyle name="Assumptions Center Date 2 19 2 2" xfId="20168" xr:uid="{00000000-0005-0000-0000-000000360000}"/>
    <cellStyle name="Assumptions Center Date 2 19 2 2 2" xfId="47851" xr:uid="{00000000-0005-0000-0000-000001360000}"/>
    <cellStyle name="Assumptions Center Date 2 19 2 3" xfId="33934" xr:uid="{00000000-0005-0000-0000-000002360000}"/>
    <cellStyle name="Assumptions Center Date 2 19 3" xfId="8976" xr:uid="{00000000-0005-0000-0000-000003360000}"/>
    <cellStyle name="Assumptions Center Date 2 19 3 2" xfId="22897" xr:uid="{00000000-0005-0000-0000-000004360000}"/>
    <cellStyle name="Assumptions Center Date 2 19 3 2 2" xfId="50580" xr:uid="{00000000-0005-0000-0000-000005360000}"/>
    <cellStyle name="Assumptions Center Date 2 19 3 3" xfId="36663" xr:uid="{00000000-0005-0000-0000-000006360000}"/>
    <cellStyle name="Assumptions Center Date 2 19 4" xfId="11108" xr:uid="{00000000-0005-0000-0000-000007360000}"/>
    <cellStyle name="Assumptions Center Date 2 19 4 2" xfId="25029" xr:uid="{00000000-0005-0000-0000-000008360000}"/>
    <cellStyle name="Assumptions Center Date 2 19 4 2 2" xfId="52712" xr:uid="{00000000-0005-0000-0000-000009360000}"/>
    <cellStyle name="Assumptions Center Date 2 19 4 3" xfId="38795" xr:uid="{00000000-0005-0000-0000-00000A360000}"/>
    <cellStyle name="Assumptions Center Date 2 19 5" xfId="13861" xr:uid="{00000000-0005-0000-0000-00000B360000}"/>
    <cellStyle name="Assumptions Center Date 2 19 5 2" xfId="27782" xr:uid="{00000000-0005-0000-0000-00000C360000}"/>
    <cellStyle name="Assumptions Center Date 2 19 5 2 2" xfId="55465" xr:uid="{00000000-0005-0000-0000-00000D360000}"/>
    <cellStyle name="Assumptions Center Date 2 19 5 3" xfId="41548" xr:uid="{00000000-0005-0000-0000-00000E360000}"/>
    <cellStyle name="Assumptions Center Date 2 19 6" xfId="16826" xr:uid="{00000000-0005-0000-0000-00000F360000}"/>
    <cellStyle name="Assumptions Center Date 2 19 6 2" xfId="44509" xr:uid="{00000000-0005-0000-0000-000010360000}"/>
    <cellStyle name="Assumptions Center Date 2 19 7" xfId="30665" xr:uid="{00000000-0005-0000-0000-000011360000}"/>
    <cellStyle name="Assumptions Center Date 2 2" xfId="3089" xr:uid="{00000000-0005-0000-0000-000012360000}"/>
    <cellStyle name="Assumptions Center Date 2 2 2" xfId="6531" xr:uid="{00000000-0005-0000-0000-000013360000}"/>
    <cellStyle name="Assumptions Center Date 2 2 2 2" xfId="20475" xr:uid="{00000000-0005-0000-0000-000014360000}"/>
    <cellStyle name="Assumptions Center Date 2 2 2 2 2" xfId="48158" xr:uid="{00000000-0005-0000-0000-000015360000}"/>
    <cellStyle name="Assumptions Center Date 2 2 2 3" xfId="34241" xr:uid="{00000000-0005-0000-0000-000016360000}"/>
    <cellStyle name="Assumptions Center Date 2 2 3" xfId="9276" xr:uid="{00000000-0005-0000-0000-000017360000}"/>
    <cellStyle name="Assumptions Center Date 2 2 3 2" xfId="23197" xr:uid="{00000000-0005-0000-0000-000018360000}"/>
    <cellStyle name="Assumptions Center Date 2 2 3 2 2" xfId="50880" xr:uid="{00000000-0005-0000-0000-000019360000}"/>
    <cellStyle name="Assumptions Center Date 2 2 3 3" xfId="36963" xr:uid="{00000000-0005-0000-0000-00001A360000}"/>
    <cellStyle name="Assumptions Center Date 2 2 4" xfId="11413" xr:uid="{00000000-0005-0000-0000-00001B360000}"/>
    <cellStyle name="Assumptions Center Date 2 2 4 2" xfId="25334" xr:uid="{00000000-0005-0000-0000-00001C360000}"/>
    <cellStyle name="Assumptions Center Date 2 2 4 2 2" xfId="53017" xr:uid="{00000000-0005-0000-0000-00001D360000}"/>
    <cellStyle name="Assumptions Center Date 2 2 4 3" xfId="39100" xr:uid="{00000000-0005-0000-0000-00001E360000}"/>
    <cellStyle name="Assumptions Center Date 2 2 5" xfId="14163" xr:uid="{00000000-0005-0000-0000-00001F360000}"/>
    <cellStyle name="Assumptions Center Date 2 2 5 2" xfId="28084" xr:uid="{00000000-0005-0000-0000-000020360000}"/>
    <cellStyle name="Assumptions Center Date 2 2 5 2 2" xfId="55767" xr:uid="{00000000-0005-0000-0000-000021360000}"/>
    <cellStyle name="Assumptions Center Date 2 2 5 3" xfId="41850" xr:uid="{00000000-0005-0000-0000-000022360000}"/>
    <cellStyle name="Assumptions Center Date 2 2 6" xfId="17131" xr:uid="{00000000-0005-0000-0000-000023360000}"/>
    <cellStyle name="Assumptions Center Date 2 2 6 2" xfId="44814" xr:uid="{00000000-0005-0000-0000-000024360000}"/>
    <cellStyle name="Assumptions Center Date 2 2 7" xfId="30935" xr:uid="{00000000-0005-0000-0000-000025360000}"/>
    <cellStyle name="Assumptions Center Date 2 20" xfId="4137" xr:uid="{00000000-0005-0000-0000-000026360000}"/>
    <cellStyle name="Assumptions Center Date 2 20 2" xfId="7563" xr:uid="{00000000-0005-0000-0000-000027360000}"/>
    <cellStyle name="Assumptions Center Date 2 20 2 2" xfId="21491" xr:uid="{00000000-0005-0000-0000-000028360000}"/>
    <cellStyle name="Assumptions Center Date 2 20 2 2 2" xfId="49174" xr:uid="{00000000-0005-0000-0000-000029360000}"/>
    <cellStyle name="Assumptions Center Date 2 20 2 3" xfId="35257" xr:uid="{00000000-0005-0000-0000-00002A360000}"/>
    <cellStyle name="Assumptions Center Date 2 20 3" xfId="10261" xr:uid="{00000000-0005-0000-0000-00002B360000}"/>
    <cellStyle name="Assumptions Center Date 2 20 3 2" xfId="24182" xr:uid="{00000000-0005-0000-0000-00002C360000}"/>
    <cellStyle name="Assumptions Center Date 2 20 3 2 2" xfId="51865" xr:uid="{00000000-0005-0000-0000-00002D360000}"/>
    <cellStyle name="Assumptions Center Date 2 20 3 3" xfId="37948" xr:uid="{00000000-0005-0000-0000-00002E360000}"/>
    <cellStyle name="Assumptions Center Date 2 20 4" xfId="12413" xr:uid="{00000000-0005-0000-0000-00002F360000}"/>
    <cellStyle name="Assumptions Center Date 2 20 4 2" xfId="26334" xr:uid="{00000000-0005-0000-0000-000030360000}"/>
    <cellStyle name="Assumptions Center Date 2 20 4 2 2" xfId="54017" xr:uid="{00000000-0005-0000-0000-000031360000}"/>
    <cellStyle name="Assumptions Center Date 2 20 4 3" xfId="40100" xr:uid="{00000000-0005-0000-0000-000032360000}"/>
    <cellStyle name="Assumptions Center Date 2 20 5" xfId="15163" xr:uid="{00000000-0005-0000-0000-000033360000}"/>
    <cellStyle name="Assumptions Center Date 2 20 5 2" xfId="29084" xr:uid="{00000000-0005-0000-0000-000034360000}"/>
    <cellStyle name="Assumptions Center Date 2 20 5 2 2" xfId="56767" xr:uid="{00000000-0005-0000-0000-000035360000}"/>
    <cellStyle name="Assumptions Center Date 2 20 5 3" xfId="42850" xr:uid="{00000000-0005-0000-0000-000036360000}"/>
    <cellStyle name="Assumptions Center Date 2 20 6" xfId="18131" xr:uid="{00000000-0005-0000-0000-000037360000}"/>
    <cellStyle name="Assumptions Center Date 2 20 6 2" xfId="45814" xr:uid="{00000000-0005-0000-0000-000038360000}"/>
    <cellStyle name="Assumptions Center Date 2 20 7" xfId="31897" xr:uid="{00000000-0005-0000-0000-000039360000}"/>
    <cellStyle name="Assumptions Center Date 2 21" xfId="3951" xr:uid="{00000000-0005-0000-0000-00003A360000}"/>
    <cellStyle name="Assumptions Center Date 2 21 2" xfId="7377" xr:uid="{00000000-0005-0000-0000-00003B360000}"/>
    <cellStyle name="Assumptions Center Date 2 21 2 2" xfId="21308" xr:uid="{00000000-0005-0000-0000-00003C360000}"/>
    <cellStyle name="Assumptions Center Date 2 21 2 2 2" xfId="48991" xr:uid="{00000000-0005-0000-0000-00003D360000}"/>
    <cellStyle name="Assumptions Center Date 2 21 2 3" xfId="35074" xr:uid="{00000000-0005-0000-0000-00003E360000}"/>
    <cellStyle name="Assumptions Center Date 2 21 3" xfId="10081" xr:uid="{00000000-0005-0000-0000-00003F360000}"/>
    <cellStyle name="Assumptions Center Date 2 21 3 2" xfId="24002" xr:uid="{00000000-0005-0000-0000-000040360000}"/>
    <cellStyle name="Assumptions Center Date 2 21 3 2 2" xfId="51685" xr:uid="{00000000-0005-0000-0000-000041360000}"/>
    <cellStyle name="Assumptions Center Date 2 21 3 3" xfId="37768" xr:uid="{00000000-0005-0000-0000-000042360000}"/>
    <cellStyle name="Assumptions Center Date 2 21 4" xfId="12233" xr:uid="{00000000-0005-0000-0000-000043360000}"/>
    <cellStyle name="Assumptions Center Date 2 21 4 2" xfId="26154" xr:uid="{00000000-0005-0000-0000-000044360000}"/>
    <cellStyle name="Assumptions Center Date 2 21 4 2 2" xfId="53837" xr:uid="{00000000-0005-0000-0000-000045360000}"/>
    <cellStyle name="Assumptions Center Date 2 21 4 3" xfId="39920" xr:uid="{00000000-0005-0000-0000-000046360000}"/>
    <cellStyle name="Assumptions Center Date 2 21 5" xfId="14983" xr:uid="{00000000-0005-0000-0000-000047360000}"/>
    <cellStyle name="Assumptions Center Date 2 21 5 2" xfId="28904" xr:uid="{00000000-0005-0000-0000-000048360000}"/>
    <cellStyle name="Assumptions Center Date 2 21 5 2 2" xfId="56587" xr:uid="{00000000-0005-0000-0000-000049360000}"/>
    <cellStyle name="Assumptions Center Date 2 21 5 3" xfId="42670" xr:uid="{00000000-0005-0000-0000-00004A360000}"/>
    <cellStyle name="Assumptions Center Date 2 21 6" xfId="17951" xr:uid="{00000000-0005-0000-0000-00004B360000}"/>
    <cellStyle name="Assumptions Center Date 2 21 6 2" xfId="45634" xr:uid="{00000000-0005-0000-0000-00004C360000}"/>
    <cellStyle name="Assumptions Center Date 2 21 7" xfId="31717" xr:uid="{00000000-0005-0000-0000-00004D360000}"/>
    <cellStyle name="Assumptions Center Date 2 22" xfId="4092" xr:uid="{00000000-0005-0000-0000-00004E360000}"/>
    <cellStyle name="Assumptions Center Date 2 22 2" xfId="7518" xr:uid="{00000000-0005-0000-0000-00004F360000}"/>
    <cellStyle name="Assumptions Center Date 2 22 2 2" xfId="21447" xr:uid="{00000000-0005-0000-0000-000050360000}"/>
    <cellStyle name="Assumptions Center Date 2 22 2 2 2" xfId="49130" xr:uid="{00000000-0005-0000-0000-000051360000}"/>
    <cellStyle name="Assumptions Center Date 2 22 2 3" xfId="35213" xr:uid="{00000000-0005-0000-0000-000052360000}"/>
    <cellStyle name="Assumptions Center Date 2 22 3" xfId="10219" xr:uid="{00000000-0005-0000-0000-000053360000}"/>
    <cellStyle name="Assumptions Center Date 2 22 3 2" xfId="24140" xr:uid="{00000000-0005-0000-0000-000054360000}"/>
    <cellStyle name="Assumptions Center Date 2 22 3 2 2" xfId="51823" xr:uid="{00000000-0005-0000-0000-000055360000}"/>
    <cellStyle name="Assumptions Center Date 2 22 3 3" xfId="37906" xr:uid="{00000000-0005-0000-0000-000056360000}"/>
    <cellStyle name="Assumptions Center Date 2 22 4" xfId="12371" xr:uid="{00000000-0005-0000-0000-000057360000}"/>
    <cellStyle name="Assumptions Center Date 2 22 4 2" xfId="26292" xr:uid="{00000000-0005-0000-0000-000058360000}"/>
    <cellStyle name="Assumptions Center Date 2 22 4 2 2" xfId="53975" xr:uid="{00000000-0005-0000-0000-000059360000}"/>
    <cellStyle name="Assumptions Center Date 2 22 4 3" xfId="40058" xr:uid="{00000000-0005-0000-0000-00005A360000}"/>
    <cellStyle name="Assumptions Center Date 2 22 5" xfId="15121" xr:uid="{00000000-0005-0000-0000-00005B360000}"/>
    <cellStyle name="Assumptions Center Date 2 22 5 2" xfId="29042" xr:uid="{00000000-0005-0000-0000-00005C360000}"/>
    <cellStyle name="Assumptions Center Date 2 22 5 2 2" xfId="56725" xr:uid="{00000000-0005-0000-0000-00005D360000}"/>
    <cellStyle name="Assumptions Center Date 2 22 5 3" xfId="42808" xr:uid="{00000000-0005-0000-0000-00005E360000}"/>
    <cellStyle name="Assumptions Center Date 2 22 6" xfId="18089" xr:uid="{00000000-0005-0000-0000-00005F360000}"/>
    <cellStyle name="Assumptions Center Date 2 22 6 2" xfId="45772" xr:uid="{00000000-0005-0000-0000-000060360000}"/>
    <cellStyle name="Assumptions Center Date 2 22 7" xfId="31855" xr:uid="{00000000-0005-0000-0000-000061360000}"/>
    <cellStyle name="Assumptions Center Date 2 23" xfId="3975" xr:uid="{00000000-0005-0000-0000-000062360000}"/>
    <cellStyle name="Assumptions Center Date 2 23 2" xfId="7401" xr:uid="{00000000-0005-0000-0000-000063360000}"/>
    <cellStyle name="Assumptions Center Date 2 23 2 2" xfId="21332" xr:uid="{00000000-0005-0000-0000-000064360000}"/>
    <cellStyle name="Assumptions Center Date 2 23 2 2 2" xfId="49015" xr:uid="{00000000-0005-0000-0000-000065360000}"/>
    <cellStyle name="Assumptions Center Date 2 23 2 3" xfId="35098" xr:uid="{00000000-0005-0000-0000-000066360000}"/>
    <cellStyle name="Assumptions Center Date 2 23 3" xfId="10104" xr:uid="{00000000-0005-0000-0000-000067360000}"/>
    <cellStyle name="Assumptions Center Date 2 23 3 2" xfId="24025" xr:uid="{00000000-0005-0000-0000-000068360000}"/>
    <cellStyle name="Assumptions Center Date 2 23 3 2 2" xfId="51708" xr:uid="{00000000-0005-0000-0000-000069360000}"/>
    <cellStyle name="Assumptions Center Date 2 23 3 3" xfId="37791" xr:uid="{00000000-0005-0000-0000-00006A360000}"/>
    <cellStyle name="Assumptions Center Date 2 23 4" xfId="12256" xr:uid="{00000000-0005-0000-0000-00006B360000}"/>
    <cellStyle name="Assumptions Center Date 2 23 4 2" xfId="26177" xr:uid="{00000000-0005-0000-0000-00006C360000}"/>
    <cellStyle name="Assumptions Center Date 2 23 4 2 2" xfId="53860" xr:uid="{00000000-0005-0000-0000-00006D360000}"/>
    <cellStyle name="Assumptions Center Date 2 23 4 3" xfId="39943" xr:uid="{00000000-0005-0000-0000-00006E360000}"/>
    <cellStyle name="Assumptions Center Date 2 23 5" xfId="15006" xr:uid="{00000000-0005-0000-0000-00006F360000}"/>
    <cellStyle name="Assumptions Center Date 2 23 5 2" xfId="28927" xr:uid="{00000000-0005-0000-0000-000070360000}"/>
    <cellStyle name="Assumptions Center Date 2 23 5 2 2" xfId="56610" xr:uid="{00000000-0005-0000-0000-000071360000}"/>
    <cellStyle name="Assumptions Center Date 2 23 5 3" xfId="42693" xr:uid="{00000000-0005-0000-0000-000072360000}"/>
    <cellStyle name="Assumptions Center Date 2 23 6" xfId="17974" xr:uid="{00000000-0005-0000-0000-000073360000}"/>
    <cellStyle name="Assumptions Center Date 2 23 6 2" xfId="45657" xr:uid="{00000000-0005-0000-0000-000074360000}"/>
    <cellStyle name="Assumptions Center Date 2 23 7" xfId="31740" xr:uid="{00000000-0005-0000-0000-000075360000}"/>
    <cellStyle name="Assumptions Center Date 2 24" xfId="4058" xr:uid="{00000000-0005-0000-0000-000076360000}"/>
    <cellStyle name="Assumptions Center Date 2 24 2" xfId="7484" xr:uid="{00000000-0005-0000-0000-000077360000}"/>
    <cellStyle name="Assumptions Center Date 2 24 2 2" xfId="21415" xr:uid="{00000000-0005-0000-0000-000078360000}"/>
    <cellStyle name="Assumptions Center Date 2 24 2 2 2" xfId="49098" xr:uid="{00000000-0005-0000-0000-000079360000}"/>
    <cellStyle name="Assumptions Center Date 2 24 2 3" xfId="35181" xr:uid="{00000000-0005-0000-0000-00007A360000}"/>
    <cellStyle name="Assumptions Center Date 2 24 3" xfId="10187" xr:uid="{00000000-0005-0000-0000-00007B360000}"/>
    <cellStyle name="Assumptions Center Date 2 24 3 2" xfId="24108" xr:uid="{00000000-0005-0000-0000-00007C360000}"/>
    <cellStyle name="Assumptions Center Date 2 24 3 2 2" xfId="51791" xr:uid="{00000000-0005-0000-0000-00007D360000}"/>
    <cellStyle name="Assumptions Center Date 2 24 3 3" xfId="37874" xr:uid="{00000000-0005-0000-0000-00007E360000}"/>
    <cellStyle name="Assumptions Center Date 2 24 4" xfId="12339" xr:uid="{00000000-0005-0000-0000-00007F360000}"/>
    <cellStyle name="Assumptions Center Date 2 24 4 2" xfId="26260" xr:uid="{00000000-0005-0000-0000-000080360000}"/>
    <cellStyle name="Assumptions Center Date 2 24 4 2 2" xfId="53943" xr:uid="{00000000-0005-0000-0000-000081360000}"/>
    <cellStyle name="Assumptions Center Date 2 24 4 3" xfId="40026" xr:uid="{00000000-0005-0000-0000-000082360000}"/>
    <cellStyle name="Assumptions Center Date 2 24 5" xfId="15089" xr:uid="{00000000-0005-0000-0000-000083360000}"/>
    <cellStyle name="Assumptions Center Date 2 24 5 2" xfId="29010" xr:uid="{00000000-0005-0000-0000-000084360000}"/>
    <cellStyle name="Assumptions Center Date 2 24 5 2 2" xfId="56693" xr:uid="{00000000-0005-0000-0000-000085360000}"/>
    <cellStyle name="Assumptions Center Date 2 24 5 3" xfId="42776" xr:uid="{00000000-0005-0000-0000-000086360000}"/>
    <cellStyle name="Assumptions Center Date 2 24 6" xfId="18057" xr:uid="{00000000-0005-0000-0000-000087360000}"/>
    <cellStyle name="Assumptions Center Date 2 24 6 2" xfId="45740" xr:uid="{00000000-0005-0000-0000-000088360000}"/>
    <cellStyle name="Assumptions Center Date 2 24 7" xfId="31823" xr:uid="{00000000-0005-0000-0000-000089360000}"/>
    <cellStyle name="Assumptions Center Date 2 25" xfId="4324" xr:uid="{00000000-0005-0000-0000-00008A360000}"/>
    <cellStyle name="Assumptions Center Date 2 25 2" xfId="7749" xr:uid="{00000000-0005-0000-0000-00008B360000}"/>
    <cellStyle name="Assumptions Center Date 2 25 2 2" xfId="21673" xr:uid="{00000000-0005-0000-0000-00008C360000}"/>
    <cellStyle name="Assumptions Center Date 2 25 2 2 2" xfId="49356" xr:uid="{00000000-0005-0000-0000-00008D360000}"/>
    <cellStyle name="Assumptions Center Date 2 25 2 3" xfId="35439" xr:uid="{00000000-0005-0000-0000-00008E360000}"/>
    <cellStyle name="Assumptions Center Date 2 25 3" xfId="10424" xr:uid="{00000000-0005-0000-0000-00008F360000}"/>
    <cellStyle name="Assumptions Center Date 2 25 3 2" xfId="24345" xr:uid="{00000000-0005-0000-0000-000090360000}"/>
    <cellStyle name="Assumptions Center Date 2 25 3 2 2" xfId="52028" xr:uid="{00000000-0005-0000-0000-000091360000}"/>
    <cellStyle name="Assumptions Center Date 2 25 3 3" xfId="38111" xr:uid="{00000000-0005-0000-0000-000092360000}"/>
    <cellStyle name="Assumptions Center Date 2 25 4" xfId="12592" xr:uid="{00000000-0005-0000-0000-000093360000}"/>
    <cellStyle name="Assumptions Center Date 2 25 4 2" xfId="26513" xr:uid="{00000000-0005-0000-0000-000094360000}"/>
    <cellStyle name="Assumptions Center Date 2 25 4 2 2" xfId="54196" xr:uid="{00000000-0005-0000-0000-000095360000}"/>
    <cellStyle name="Assumptions Center Date 2 25 4 3" xfId="40279" xr:uid="{00000000-0005-0000-0000-000096360000}"/>
    <cellStyle name="Assumptions Center Date 2 25 5" xfId="15342" xr:uid="{00000000-0005-0000-0000-000097360000}"/>
    <cellStyle name="Assumptions Center Date 2 25 5 2" xfId="29263" xr:uid="{00000000-0005-0000-0000-000098360000}"/>
    <cellStyle name="Assumptions Center Date 2 25 5 2 2" xfId="56946" xr:uid="{00000000-0005-0000-0000-000099360000}"/>
    <cellStyle name="Assumptions Center Date 2 25 5 3" xfId="43029" xr:uid="{00000000-0005-0000-0000-00009A360000}"/>
    <cellStyle name="Assumptions Center Date 2 25 6" xfId="18310" xr:uid="{00000000-0005-0000-0000-00009B360000}"/>
    <cellStyle name="Assumptions Center Date 2 25 6 2" xfId="45993" xr:uid="{00000000-0005-0000-0000-00009C360000}"/>
    <cellStyle name="Assumptions Center Date 2 25 7" xfId="32076" xr:uid="{00000000-0005-0000-0000-00009D360000}"/>
    <cellStyle name="Assumptions Center Date 2 26" xfId="4854" xr:uid="{00000000-0005-0000-0000-00009E360000}"/>
    <cellStyle name="Assumptions Center Date 2 26 2" xfId="8260" xr:uid="{00000000-0005-0000-0000-00009F360000}"/>
    <cellStyle name="Assumptions Center Date 2 26 2 2" xfId="22183" xr:uid="{00000000-0005-0000-0000-0000A0360000}"/>
    <cellStyle name="Assumptions Center Date 2 26 2 2 2" xfId="49866" xr:uid="{00000000-0005-0000-0000-0000A1360000}"/>
    <cellStyle name="Assumptions Center Date 2 26 2 3" xfId="35949" xr:uid="{00000000-0005-0000-0000-0000A2360000}"/>
    <cellStyle name="Assumptions Center Date 2 26 3" xfId="10724" xr:uid="{00000000-0005-0000-0000-0000A3360000}"/>
    <cellStyle name="Assumptions Center Date 2 26 3 2" xfId="24645" xr:uid="{00000000-0005-0000-0000-0000A4360000}"/>
    <cellStyle name="Assumptions Center Date 2 26 3 2 2" xfId="52328" xr:uid="{00000000-0005-0000-0000-0000A5360000}"/>
    <cellStyle name="Assumptions Center Date 2 26 3 3" xfId="38411" xr:uid="{00000000-0005-0000-0000-0000A6360000}"/>
    <cellStyle name="Assumptions Center Date 2 26 4" xfId="13115" xr:uid="{00000000-0005-0000-0000-0000A7360000}"/>
    <cellStyle name="Assumptions Center Date 2 26 4 2" xfId="27036" xr:uid="{00000000-0005-0000-0000-0000A8360000}"/>
    <cellStyle name="Assumptions Center Date 2 26 4 2 2" xfId="54719" xr:uid="{00000000-0005-0000-0000-0000A9360000}"/>
    <cellStyle name="Assumptions Center Date 2 26 4 3" xfId="40802" xr:uid="{00000000-0005-0000-0000-0000AA360000}"/>
    <cellStyle name="Assumptions Center Date 2 26 5" xfId="15865" xr:uid="{00000000-0005-0000-0000-0000AB360000}"/>
    <cellStyle name="Assumptions Center Date 2 26 5 2" xfId="29786" xr:uid="{00000000-0005-0000-0000-0000AC360000}"/>
    <cellStyle name="Assumptions Center Date 2 26 5 2 2" xfId="57469" xr:uid="{00000000-0005-0000-0000-0000AD360000}"/>
    <cellStyle name="Assumptions Center Date 2 26 5 3" xfId="43552" xr:uid="{00000000-0005-0000-0000-0000AE360000}"/>
    <cellStyle name="Assumptions Center Date 2 26 6" xfId="18833" xr:uid="{00000000-0005-0000-0000-0000AF360000}"/>
    <cellStyle name="Assumptions Center Date 2 26 6 2" xfId="46516" xr:uid="{00000000-0005-0000-0000-0000B0360000}"/>
    <cellStyle name="Assumptions Center Date 2 26 7" xfId="32599" xr:uid="{00000000-0005-0000-0000-0000B1360000}"/>
    <cellStyle name="Assumptions Center Date 2 27" xfId="4349" xr:uid="{00000000-0005-0000-0000-0000B2360000}"/>
    <cellStyle name="Assumptions Center Date 2 27 2" xfId="7774" xr:uid="{00000000-0005-0000-0000-0000B3360000}"/>
    <cellStyle name="Assumptions Center Date 2 27 2 2" xfId="21698" xr:uid="{00000000-0005-0000-0000-0000B4360000}"/>
    <cellStyle name="Assumptions Center Date 2 27 2 2 2" xfId="49381" xr:uid="{00000000-0005-0000-0000-0000B5360000}"/>
    <cellStyle name="Assumptions Center Date 2 27 2 3" xfId="35464" xr:uid="{00000000-0005-0000-0000-0000B6360000}"/>
    <cellStyle name="Assumptions Center Date 2 27 3" xfId="10447" xr:uid="{00000000-0005-0000-0000-0000B7360000}"/>
    <cellStyle name="Assumptions Center Date 2 27 3 2" xfId="24368" xr:uid="{00000000-0005-0000-0000-0000B8360000}"/>
    <cellStyle name="Assumptions Center Date 2 27 3 2 2" xfId="52051" xr:uid="{00000000-0005-0000-0000-0000B9360000}"/>
    <cellStyle name="Assumptions Center Date 2 27 3 3" xfId="38134" xr:uid="{00000000-0005-0000-0000-0000BA360000}"/>
    <cellStyle name="Assumptions Center Date 2 27 4" xfId="12616" xr:uid="{00000000-0005-0000-0000-0000BB360000}"/>
    <cellStyle name="Assumptions Center Date 2 27 4 2" xfId="26537" xr:uid="{00000000-0005-0000-0000-0000BC360000}"/>
    <cellStyle name="Assumptions Center Date 2 27 4 2 2" xfId="54220" xr:uid="{00000000-0005-0000-0000-0000BD360000}"/>
    <cellStyle name="Assumptions Center Date 2 27 4 3" xfId="40303" xr:uid="{00000000-0005-0000-0000-0000BE360000}"/>
    <cellStyle name="Assumptions Center Date 2 27 5" xfId="15366" xr:uid="{00000000-0005-0000-0000-0000BF360000}"/>
    <cellStyle name="Assumptions Center Date 2 27 5 2" xfId="29287" xr:uid="{00000000-0005-0000-0000-0000C0360000}"/>
    <cellStyle name="Assumptions Center Date 2 27 5 2 2" xfId="56970" xr:uid="{00000000-0005-0000-0000-0000C1360000}"/>
    <cellStyle name="Assumptions Center Date 2 27 5 3" xfId="43053" xr:uid="{00000000-0005-0000-0000-0000C2360000}"/>
    <cellStyle name="Assumptions Center Date 2 27 6" xfId="18334" xr:uid="{00000000-0005-0000-0000-0000C3360000}"/>
    <cellStyle name="Assumptions Center Date 2 27 6 2" xfId="46017" xr:uid="{00000000-0005-0000-0000-0000C4360000}"/>
    <cellStyle name="Assumptions Center Date 2 27 7" xfId="32100" xr:uid="{00000000-0005-0000-0000-0000C5360000}"/>
    <cellStyle name="Assumptions Center Date 2 28" xfId="4636" xr:uid="{00000000-0005-0000-0000-0000C6360000}"/>
    <cellStyle name="Assumptions Center Date 2 28 2" xfId="8045" xr:uid="{00000000-0005-0000-0000-0000C7360000}"/>
    <cellStyle name="Assumptions Center Date 2 28 2 2" xfId="21969" xr:uid="{00000000-0005-0000-0000-0000C8360000}"/>
    <cellStyle name="Assumptions Center Date 2 28 2 2 2" xfId="49652" xr:uid="{00000000-0005-0000-0000-0000C9360000}"/>
    <cellStyle name="Assumptions Center Date 2 28 2 3" xfId="35735" xr:uid="{00000000-0005-0000-0000-0000CA360000}"/>
    <cellStyle name="Assumptions Center Date 2 28 3" xfId="10633" xr:uid="{00000000-0005-0000-0000-0000CB360000}"/>
    <cellStyle name="Assumptions Center Date 2 28 3 2" xfId="24554" xr:uid="{00000000-0005-0000-0000-0000CC360000}"/>
    <cellStyle name="Assumptions Center Date 2 28 3 2 2" xfId="52237" xr:uid="{00000000-0005-0000-0000-0000CD360000}"/>
    <cellStyle name="Assumptions Center Date 2 28 3 3" xfId="38320" xr:uid="{00000000-0005-0000-0000-0000CE360000}"/>
    <cellStyle name="Assumptions Center Date 2 28 4" xfId="12900" xr:uid="{00000000-0005-0000-0000-0000CF360000}"/>
    <cellStyle name="Assumptions Center Date 2 28 4 2" xfId="26821" xr:uid="{00000000-0005-0000-0000-0000D0360000}"/>
    <cellStyle name="Assumptions Center Date 2 28 4 2 2" xfId="54504" xr:uid="{00000000-0005-0000-0000-0000D1360000}"/>
    <cellStyle name="Assumptions Center Date 2 28 4 3" xfId="40587" xr:uid="{00000000-0005-0000-0000-0000D2360000}"/>
    <cellStyle name="Assumptions Center Date 2 28 5" xfId="15650" xr:uid="{00000000-0005-0000-0000-0000D3360000}"/>
    <cellStyle name="Assumptions Center Date 2 28 5 2" xfId="29571" xr:uid="{00000000-0005-0000-0000-0000D4360000}"/>
    <cellStyle name="Assumptions Center Date 2 28 5 2 2" xfId="57254" xr:uid="{00000000-0005-0000-0000-0000D5360000}"/>
    <cellStyle name="Assumptions Center Date 2 28 5 3" xfId="43337" xr:uid="{00000000-0005-0000-0000-0000D6360000}"/>
    <cellStyle name="Assumptions Center Date 2 28 6" xfId="18618" xr:uid="{00000000-0005-0000-0000-0000D7360000}"/>
    <cellStyle name="Assumptions Center Date 2 28 6 2" xfId="46301" xr:uid="{00000000-0005-0000-0000-0000D8360000}"/>
    <cellStyle name="Assumptions Center Date 2 28 7" xfId="32384" xr:uid="{00000000-0005-0000-0000-0000D9360000}"/>
    <cellStyle name="Assumptions Center Date 2 29" xfId="4685" xr:uid="{00000000-0005-0000-0000-0000DA360000}"/>
    <cellStyle name="Assumptions Center Date 2 29 2" xfId="8091" xr:uid="{00000000-0005-0000-0000-0000DB360000}"/>
    <cellStyle name="Assumptions Center Date 2 29 2 2" xfId="22015" xr:uid="{00000000-0005-0000-0000-0000DC360000}"/>
    <cellStyle name="Assumptions Center Date 2 29 2 2 2" xfId="49698" xr:uid="{00000000-0005-0000-0000-0000DD360000}"/>
    <cellStyle name="Assumptions Center Date 2 29 2 3" xfId="35781" xr:uid="{00000000-0005-0000-0000-0000DE360000}"/>
    <cellStyle name="Assumptions Center Date 2 29 3" xfId="10669" xr:uid="{00000000-0005-0000-0000-0000DF360000}"/>
    <cellStyle name="Assumptions Center Date 2 29 3 2" xfId="24590" xr:uid="{00000000-0005-0000-0000-0000E0360000}"/>
    <cellStyle name="Assumptions Center Date 2 29 3 2 2" xfId="52273" xr:uid="{00000000-0005-0000-0000-0000E1360000}"/>
    <cellStyle name="Assumptions Center Date 2 29 3 3" xfId="38356" xr:uid="{00000000-0005-0000-0000-0000E2360000}"/>
    <cellStyle name="Assumptions Center Date 2 29 4" xfId="12948" xr:uid="{00000000-0005-0000-0000-0000E3360000}"/>
    <cellStyle name="Assumptions Center Date 2 29 4 2" xfId="26869" xr:uid="{00000000-0005-0000-0000-0000E4360000}"/>
    <cellStyle name="Assumptions Center Date 2 29 4 2 2" xfId="54552" xr:uid="{00000000-0005-0000-0000-0000E5360000}"/>
    <cellStyle name="Assumptions Center Date 2 29 4 3" xfId="40635" xr:uid="{00000000-0005-0000-0000-0000E6360000}"/>
    <cellStyle name="Assumptions Center Date 2 29 5" xfId="15698" xr:uid="{00000000-0005-0000-0000-0000E7360000}"/>
    <cellStyle name="Assumptions Center Date 2 29 5 2" xfId="29619" xr:uid="{00000000-0005-0000-0000-0000E8360000}"/>
    <cellStyle name="Assumptions Center Date 2 29 5 2 2" xfId="57302" xr:uid="{00000000-0005-0000-0000-0000E9360000}"/>
    <cellStyle name="Assumptions Center Date 2 29 5 3" xfId="43385" xr:uid="{00000000-0005-0000-0000-0000EA360000}"/>
    <cellStyle name="Assumptions Center Date 2 29 6" xfId="18666" xr:uid="{00000000-0005-0000-0000-0000EB360000}"/>
    <cellStyle name="Assumptions Center Date 2 29 6 2" xfId="46349" xr:uid="{00000000-0005-0000-0000-0000EC360000}"/>
    <cellStyle name="Assumptions Center Date 2 29 7" xfId="32432" xr:uid="{00000000-0005-0000-0000-0000ED360000}"/>
    <cellStyle name="Assumptions Center Date 2 3" xfId="2353" xr:uid="{00000000-0005-0000-0000-0000EE360000}"/>
    <cellStyle name="Assumptions Center Date 2 3 2" xfId="5812" xr:uid="{00000000-0005-0000-0000-0000EF360000}"/>
    <cellStyle name="Assumptions Center Date 2 3 2 2" xfId="19762" xr:uid="{00000000-0005-0000-0000-0000F0360000}"/>
    <cellStyle name="Assumptions Center Date 2 3 2 2 2" xfId="47445" xr:uid="{00000000-0005-0000-0000-0000F1360000}"/>
    <cellStyle name="Assumptions Center Date 2 3 2 3" xfId="33528" xr:uid="{00000000-0005-0000-0000-0000F2360000}"/>
    <cellStyle name="Assumptions Center Date 2 3 3" xfId="8582" xr:uid="{00000000-0005-0000-0000-0000F3360000}"/>
    <cellStyle name="Assumptions Center Date 2 3 3 2" xfId="22503" xr:uid="{00000000-0005-0000-0000-0000F4360000}"/>
    <cellStyle name="Assumptions Center Date 2 3 3 2 2" xfId="50186" xr:uid="{00000000-0005-0000-0000-0000F5360000}"/>
    <cellStyle name="Assumptions Center Date 2 3 3 3" xfId="36269" xr:uid="{00000000-0005-0000-0000-0000F6360000}"/>
    <cellStyle name="Assumptions Center Date 2 3 4" xfId="5461" xr:uid="{00000000-0005-0000-0000-0000F7360000}"/>
    <cellStyle name="Assumptions Center Date 2 3 4 2" xfId="19414" xr:uid="{00000000-0005-0000-0000-0000F8360000}"/>
    <cellStyle name="Assumptions Center Date 2 3 4 2 2" xfId="47097" xr:uid="{00000000-0005-0000-0000-0000F9360000}"/>
    <cellStyle name="Assumptions Center Date 2 3 4 3" xfId="33180" xr:uid="{00000000-0005-0000-0000-0000FA360000}"/>
    <cellStyle name="Assumptions Center Date 2 3 5" xfId="13460" xr:uid="{00000000-0005-0000-0000-0000FB360000}"/>
    <cellStyle name="Assumptions Center Date 2 3 5 2" xfId="27381" xr:uid="{00000000-0005-0000-0000-0000FC360000}"/>
    <cellStyle name="Assumptions Center Date 2 3 5 2 2" xfId="55064" xr:uid="{00000000-0005-0000-0000-0000FD360000}"/>
    <cellStyle name="Assumptions Center Date 2 3 5 3" xfId="41147" xr:uid="{00000000-0005-0000-0000-0000FE360000}"/>
    <cellStyle name="Assumptions Center Date 2 3 6" xfId="16422" xr:uid="{00000000-0005-0000-0000-0000FF360000}"/>
    <cellStyle name="Assumptions Center Date 2 3 6 2" xfId="44105" xr:uid="{00000000-0005-0000-0000-000000370000}"/>
    <cellStyle name="Assumptions Center Date 2 3 7" xfId="30315" xr:uid="{00000000-0005-0000-0000-000001370000}"/>
    <cellStyle name="Assumptions Center Date 2 30" xfId="4582" xr:uid="{00000000-0005-0000-0000-000002370000}"/>
    <cellStyle name="Assumptions Center Date 2 30 2" xfId="7994" xr:uid="{00000000-0005-0000-0000-000003370000}"/>
    <cellStyle name="Assumptions Center Date 2 30 2 2" xfId="21918" xr:uid="{00000000-0005-0000-0000-000004370000}"/>
    <cellStyle name="Assumptions Center Date 2 30 2 2 2" xfId="49601" xr:uid="{00000000-0005-0000-0000-000005370000}"/>
    <cellStyle name="Assumptions Center Date 2 30 2 3" xfId="35684" xr:uid="{00000000-0005-0000-0000-000006370000}"/>
    <cellStyle name="Assumptions Center Date 2 30 3" xfId="10600" xr:uid="{00000000-0005-0000-0000-000007370000}"/>
    <cellStyle name="Assumptions Center Date 2 30 3 2" xfId="24521" xr:uid="{00000000-0005-0000-0000-000008370000}"/>
    <cellStyle name="Assumptions Center Date 2 30 3 2 2" xfId="52204" xr:uid="{00000000-0005-0000-0000-000009370000}"/>
    <cellStyle name="Assumptions Center Date 2 30 3 3" xfId="38287" xr:uid="{00000000-0005-0000-0000-00000A370000}"/>
    <cellStyle name="Assumptions Center Date 2 30 4" xfId="12846" xr:uid="{00000000-0005-0000-0000-00000B370000}"/>
    <cellStyle name="Assumptions Center Date 2 30 4 2" xfId="26767" xr:uid="{00000000-0005-0000-0000-00000C370000}"/>
    <cellStyle name="Assumptions Center Date 2 30 4 2 2" xfId="54450" xr:uid="{00000000-0005-0000-0000-00000D370000}"/>
    <cellStyle name="Assumptions Center Date 2 30 4 3" xfId="40533" xr:uid="{00000000-0005-0000-0000-00000E370000}"/>
    <cellStyle name="Assumptions Center Date 2 30 5" xfId="15596" xr:uid="{00000000-0005-0000-0000-00000F370000}"/>
    <cellStyle name="Assumptions Center Date 2 30 5 2" xfId="29517" xr:uid="{00000000-0005-0000-0000-000010370000}"/>
    <cellStyle name="Assumptions Center Date 2 30 5 2 2" xfId="57200" xr:uid="{00000000-0005-0000-0000-000011370000}"/>
    <cellStyle name="Assumptions Center Date 2 30 5 3" xfId="43283" xr:uid="{00000000-0005-0000-0000-000012370000}"/>
    <cellStyle name="Assumptions Center Date 2 30 6" xfId="18564" xr:uid="{00000000-0005-0000-0000-000013370000}"/>
    <cellStyle name="Assumptions Center Date 2 30 6 2" xfId="46247" xr:uid="{00000000-0005-0000-0000-000014370000}"/>
    <cellStyle name="Assumptions Center Date 2 30 7" xfId="32330" xr:uid="{00000000-0005-0000-0000-000015370000}"/>
    <cellStyle name="Assumptions Center Date 2 31" xfId="7715" xr:uid="{00000000-0005-0000-0000-000016370000}"/>
    <cellStyle name="Assumptions Center Date 2 31 2" xfId="21642" xr:uid="{00000000-0005-0000-0000-000017370000}"/>
    <cellStyle name="Assumptions Center Date 2 31 2 2" xfId="49325" xr:uid="{00000000-0005-0000-0000-000018370000}"/>
    <cellStyle name="Assumptions Center Date 2 31 3" xfId="35408" xr:uid="{00000000-0005-0000-0000-000019370000}"/>
    <cellStyle name="Assumptions Center Date 2 32" xfId="5218" xr:uid="{00000000-0005-0000-0000-00001A370000}"/>
    <cellStyle name="Assumptions Center Date 2 32 2" xfId="19188" xr:uid="{00000000-0005-0000-0000-00001B370000}"/>
    <cellStyle name="Assumptions Center Date 2 32 2 2" xfId="46871" xr:uid="{00000000-0005-0000-0000-00001C370000}"/>
    <cellStyle name="Assumptions Center Date 2 32 3" xfId="32954" xr:uid="{00000000-0005-0000-0000-00001D370000}"/>
    <cellStyle name="Assumptions Center Date 2 4" xfId="2249" xr:uid="{00000000-0005-0000-0000-00001E370000}"/>
    <cellStyle name="Assumptions Center Date 2 4 2" xfId="5717" xr:uid="{00000000-0005-0000-0000-00001F370000}"/>
    <cellStyle name="Assumptions Center Date 2 4 2 2" xfId="19668" xr:uid="{00000000-0005-0000-0000-000020370000}"/>
    <cellStyle name="Assumptions Center Date 2 4 2 2 2" xfId="47351" xr:uid="{00000000-0005-0000-0000-000021370000}"/>
    <cellStyle name="Assumptions Center Date 2 4 2 3" xfId="33434" xr:uid="{00000000-0005-0000-0000-000022370000}"/>
    <cellStyle name="Assumptions Center Date 2 4 3" xfId="5161" xr:uid="{00000000-0005-0000-0000-000023370000}"/>
    <cellStyle name="Assumptions Center Date 2 4 3 2" xfId="19131" xr:uid="{00000000-0005-0000-0000-000024370000}"/>
    <cellStyle name="Assumptions Center Date 2 4 3 2 2" xfId="46814" xr:uid="{00000000-0005-0000-0000-000025370000}"/>
    <cellStyle name="Assumptions Center Date 2 4 3 3" xfId="32897" xr:uid="{00000000-0005-0000-0000-000026370000}"/>
    <cellStyle name="Assumptions Center Date 2 4 4" xfId="5626" xr:uid="{00000000-0005-0000-0000-000027370000}"/>
    <cellStyle name="Assumptions Center Date 2 4 4 2" xfId="19579" xr:uid="{00000000-0005-0000-0000-000028370000}"/>
    <cellStyle name="Assumptions Center Date 2 4 4 2 2" xfId="47262" xr:uid="{00000000-0005-0000-0000-000029370000}"/>
    <cellStyle name="Assumptions Center Date 2 4 4 3" xfId="33345" xr:uid="{00000000-0005-0000-0000-00002A370000}"/>
    <cellStyle name="Assumptions Center Date 2 4 5" xfId="13366" xr:uid="{00000000-0005-0000-0000-00002B370000}"/>
    <cellStyle name="Assumptions Center Date 2 4 5 2" xfId="27287" xr:uid="{00000000-0005-0000-0000-00002C370000}"/>
    <cellStyle name="Assumptions Center Date 2 4 5 2 2" xfId="54970" xr:uid="{00000000-0005-0000-0000-00002D370000}"/>
    <cellStyle name="Assumptions Center Date 2 4 5 3" xfId="41053" xr:uid="{00000000-0005-0000-0000-00002E370000}"/>
    <cellStyle name="Assumptions Center Date 2 4 6" xfId="16328" xr:uid="{00000000-0005-0000-0000-00002F370000}"/>
    <cellStyle name="Assumptions Center Date 2 4 6 2" xfId="44011" xr:uid="{00000000-0005-0000-0000-000030370000}"/>
    <cellStyle name="Assumptions Center Date 2 4 7" xfId="30226" xr:uid="{00000000-0005-0000-0000-000031370000}"/>
    <cellStyle name="Assumptions Center Date 2 5" xfId="2956" xr:uid="{00000000-0005-0000-0000-000032370000}"/>
    <cellStyle name="Assumptions Center Date 2 5 2" xfId="6401" xr:uid="{00000000-0005-0000-0000-000033370000}"/>
    <cellStyle name="Assumptions Center Date 2 5 2 2" xfId="20347" xr:uid="{00000000-0005-0000-0000-000034370000}"/>
    <cellStyle name="Assumptions Center Date 2 5 2 2 2" xfId="48030" xr:uid="{00000000-0005-0000-0000-000035370000}"/>
    <cellStyle name="Assumptions Center Date 2 5 2 3" xfId="34113" xr:uid="{00000000-0005-0000-0000-000036370000}"/>
    <cellStyle name="Assumptions Center Date 2 5 3" xfId="9152" xr:uid="{00000000-0005-0000-0000-000037370000}"/>
    <cellStyle name="Assumptions Center Date 2 5 3 2" xfId="23073" xr:uid="{00000000-0005-0000-0000-000038370000}"/>
    <cellStyle name="Assumptions Center Date 2 5 3 2 2" xfId="50756" xr:uid="{00000000-0005-0000-0000-000039370000}"/>
    <cellStyle name="Assumptions Center Date 2 5 3 3" xfId="36839" xr:uid="{00000000-0005-0000-0000-00003A370000}"/>
    <cellStyle name="Assumptions Center Date 2 5 4" xfId="11287" xr:uid="{00000000-0005-0000-0000-00003B370000}"/>
    <cellStyle name="Assumptions Center Date 2 5 4 2" xfId="25208" xr:uid="{00000000-0005-0000-0000-00003C370000}"/>
    <cellStyle name="Assumptions Center Date 2 5 4 2 2" xfId="52891" xr:uid="{00000000-0005-0000-0000-00003D370000}"/>
    <cellStyle name="Assumptions Center Date 2 5 4 3" xfId="38974" xr:uid="{00000000-0005-0000-0000-00003E370000}"/>
    <cellStyle name="Assumptions Center Date 2 5 5" xfId="14039" xr:uid="{00000000-0005-0000-0000-00003F370000}"/>
    <cellStyle name="Assumptions Center Date 2 5 5 2" xfId="27960" xr:uid="{00000000-0005-0000-0000-000040370000}"/>
    <cellStyle name="Assumptions Center Date 2 5 5 2 2" xfId="55643" xr:uid="{00000000-0005-0000-0000-000041370000}"/>
    <cellStyle name="Assumptions Center Date 2 5 5 3" xfId="41726" xr:uid="{00000000-0005-0000-0000-000042370000}"/>
    <cellStyle name="Assumptions Center Date 2 5 6" xfId="17005" xr:uid="{00000000-0005-0000-0000-000043370000}"/>
    <cellStyle name="Assumptions Center Date 2 5 6 2" xfId="44688" xr:uid="{00000000-0005-0000-0000-000044370000}"/>
    <cellStyle name="Assumptions Center Date 2 5 7" xfId="30818" xr:uid="{00000000-0005-0000-0000-000045370000}"/>
    <cellStyle name="Assumptions Center Date 2 6" xfId="2374" xr:uid="{00000000-0005-0000-0000-000046370000}"/>
    <cellStyle name="Assumptions Center Date 2 6 2" xfId="5831" xr:uid="{00000000-0005-0000-0000-000047370000}"/>
    <cellStyle name="Assumptions Center Date 2 6 2 2" xfId="19781" xr:uid="{00000000-0005-0000-0000-000048370000}"/>
    <cellStyle name="Assumptions Center Date 2 6 2 2 2" xfId="47464" xr:uid="{00000000-0005-0000-0000-000049370000}"/>
    <cellStyle name="Assumptions Center Date 2 6 2 3" xfId="33547" xr:uid="{00000000-0005-0000-0000-00004A370000}"/>
    <cellStyle name="Assumptions Center Date 2 6 3" xfId="8601" xr:uid="{00000000-0005-0000-0000-00004B370000}"/>
    <cellStyle name="Assumptions Center Date 2 6 3 2" xfId="22522" xr:uid="{00000000-0005-0000-0000-00004C370000}"/>
    <cellStyle name="Assumptions Center Date 2 6 3 2 2" xfId="50205" xr:uid="{00000000-0005-0000-0000-00004D370000}"/>
    <cellStyle name="Assumptions Center Date 2 6 3 3" xfId="36288" xr:uid="{00000000-0005-0000-0000-00004E370000}"/>
    <cellStyle name="Assumptions Center Date 2 6 4" xfId="5655" xr:uid="{00000000-0005-0000-0000-00004F370000}"/>
    <cellStyle name="Assumptions Center Date 2 6 4 2" xfId="19607" xr:uid="{00000000-0005-0000-0000-000050370000}"/>
    <cellStyle name="Assumptions Center Date 2 6 4 2 2" xfId="47290" xr:uid="{00000000-0005-0000-0000-000051370000}"/>
    <cellStyle name="Assumptions Center Date 2 6 4 3" xfId="33373" xr:uid="{00000000-0005-0000-0000-000052370000}"/>
    <cellStyle name="Assumptions Center Date 2 6 5" xfId="13479" xr:uid="{00000000-0005-0000-0000-000053370000}"/>
    <cellStyle name="Assumptions Center Date 2 6 5 2" xfId="27400" xr:uid="{00000000-0005-0000-0000-000054370000}"/>
    <cellStyle name="Assumptions Center Date 2 6 5 2 2" xfId="55083" xr:uid="{00000000-0005-0000-0000-000055370000}"/>
    <cellStyle name="Assumptions Center Date 2 6 5 3" xfId="41166" xr:uid="{00000000-0005-0000-0000-000056370000}"/>
    <cellStyle name="Assumptions Center Date 2 6 6" xfId="16441" xr:uid="{00000000-0005-0000-0000-000057370000}"/>
    <cellStyle name="Assumptions Center Date 2 6 6 2" xfId="44124" xr:uid="{00000000-0005-0000-0000-000058370000}"/>
    <cellStyle name="Assumptions Center Date 2 6 7" xfId="30334" xr:uid="{00000000-0005-0000-0000-000059370000}"/>
    <cellStyle name="Assumptions Center Date 2 7" xfId="2371" xr:uid="{00000000-0005-0000-0000-00005A370000}"/>
    <cellStyle name="Assumptions Center Date 2 7 2" xfId="5829" xr:uid="{00000000-0005-0000-0000-00005B370000}"/>
    <cellStyle name="Assumptions Center Date 2 7 2 2" xfId="19779" xr:uid="{00000000-0005-0000-0000-00005C370000}"/>
    <cellStyle name="Assumptions Center Date 2 7 2 2 2" xfId="47462" xr:uid="{00000000-0005-0000-0000-00005D370000}"/>
    <cellStyle name="Assumptions Center Date 2 7 2 3" xfId="33545" xr:uid="{00000000-0005-0000-0000-00005E370000}"/>
    <cellStyle name="Assumptions Center Date 2 7 3" xfId="8599" xr:uid="{00000000-0005-0000-0000-00005F370000}"/>
    <cellStyle name="Assumptions Center Date 2 7 3 2" xfId="22520" xr:uid="{00000000-0005-0000-0000-000060370000}"/>
    <cellStyle name="Assumptions Center Date 2 7 3 2 2" xfId="50203" xr:uid="{00000000-0005-0000-0000-000061370000}"/>
    <cellStyle name="Assumptions Center Date 2 7 3 3" xfId="36286" xr:uid="{00000000-0005-0000-0000-000062370000}"/>
    <cellStyle name="Assumptions Center Date 2 7 4" xfId="5478" xr:uid="{00000000-0005-0000-0000-000063370000}"/>
    <cellStyle name="Assumptions Center Date 2 7 4 2" xfId="19431" xr:uid="{00000000-0005-0000-0000-000064370000}"/>
    <cellStyle name="Assumptions Center Date 2 7 4 2 2" xfId="47114" xr:uid="{00000000-0005-0000-0000-000065370000}"/>
    <cellStyle name="Assumptions Center Date 2 7 4 3" xfId="33197" xr:uid="{00000000-0005-0000-0000-000066370000}"/>
    <cellStyle name="Assumptions Center Date 2 7 5" xfId="13477" xr:uid="{00000000-0005-0000-0000-000067370000}"/>
    <cellStyle name="Assumptions Center Date 2 7 5 2" xfId="27398" xr:uid="{00000000-0005-0000-0000-000068370000}"/>
    <cellStyle name="Assumptions Center Date 2 7 5 2 2" xfId="55081" xr:uid="{00000000-0005-0000-0000-000069370000}"/>
    <cellStyle name="Assumptions Center Date 2 7 5 3" xfId="41164" xr:uid="{00000000-0005-0000-0000-00006A370000}"/>
    <cellStyle name="Assumptions Center Date 2 7 6" xfId="16439" xr:uid="{00000000-0005-0000-0000-00006B370000}"/>
    <cellStyle name="Assumptions Center Date 2 7 6 2" xfId="44122" xr:uid="{00000000-0005-0000-0000-00006C370000}"/>
    <cellStyle name="Assumptions Center Date 2 7 7" xfId="30332" xr:uid="{00000000-0005-0000-0000-00006D370000}"/>
    <cellStyle name="Assumptions Center Date 2 8" xfId="2486" xr:uid="{00000000-0005-0000-0000-00006E370000}"/>
    <cellStyle name="Assumptions Center Date 2 8 2" xfId="5943" xr:uid="{00000000-0005-0000-0000-00006F370000}"/>
    <cellStyle name="Assumptions Center Date 2 8 2 2" xfId="19892" xr:uid="{00000000-0005-0000-0000-000070370000}"/>
    <cellStyle name="Assumptions Center Date 2 8 2 2 2" xfId="47575" xr:uid="{00000000-0005-0000-0000-000071370000}"/>
    <cellStyle name="Assumptions Center Date 2 8 2 3" xfId="33658" xr:uid="{00000000-0005-0000-0000-000072370000}"/>
    <cellStyle name="Assumptions Center Date 2 8 3" xfId="8708" xr:uid="{00000000-0005-0000-0000-000073370000}"/>
    <cellStyle name="Assumptions Center Date 2 8 3 2" xfId="22629" xr:uid="{00000000-0005-0000-0000-000074370000}"/>
    <cellStyle name="Assumptions Center Date 2 8 3 2 2" xfId="50312" xr:uid="{00000000-0005-0000-0000-000075370000}"/>
    <cellStyle name="Assumptions Center Date 2 8 3 3" xfId="36395" xr:uid="{00000000-0005-0000-0000-000076370000}"/>
    <cellStyle name="Assumptions Center Date 2 8 4" xfId="5557" xr:uid="{00000000-0005-0000-0000-000077370000}"/>
    <cellStyle name="Assumptions Center Date 2 8 4 2" xfId="19510" xr:uid="{00000000-0005-0000-0000-000078370000}"/>
    <cellStyle name="Assumptions Center Date 2 8 4 2 2" xfId="47193" xr:uid="{00000000-0005-0000-0000-000079370000}"/>
    <cellStyle name="Assumptions Center Date 2 8 4 3" xfId="33276" xr:uid="{00000000-0005-0000-0000-00007A370000}"/>
    <cellStyle name="Assumptions Center Date 2 8 5" xfId="13590" xr:uid="{00000000-0005-0000-0000-00007B370000}"/>
    <cellStyle name="Assumptions Center Date 2 8 5 2" xfId="27511" xr:uid="{00000000-0005-0000-0000-00007C370000}"/>
    <cellStyle name="Assumptions Center Date 2 8 5 2 2" xfId="55194" xr:uid="{00000000-0005-0000-0000-00007D370000}"/>
    <cellStyle name="Assumptions Center Date 2 8 5 3" xfId="41277" xr:uid="{00000000-0005-0000-0000-00007E370000}"/>
    <cellStyle name="Assumptions Center Date 2 8 6" xfId="16552" xr:uid="{00000000-0005-0000-0000-00007F370000}"/>
    <cellStyle name="Assumptions Center Date 2 8 6 2" xfId="44235" xr:uid="{00000000-0005-0000-0000-000080370000}"/>
    <cellStyle name="Assumptions Center Date 2 8 7" xfId="30427" xr:uid="{00000000-0005-0000-0000-000081370000}"/>
    <cellStyle name="Assumptions Center Date 2 9" xfId="2878" xr:uid="{00000000-0005-0000-0000-000082370000}"/>
    <cellStyle name="Assumptions Center Date 2 9 2" xfId="6325" xr:uid="{00000000-0005-0000-0000-000083370000}"/>
    <cellStyle name="Assumptions Center Date 2 9 2 2" xfId="20272" xr:uid="{00000000-0005-0000-0000-000084370000}"/>
    <cellStyle name="Assumptions Center Date 2 9 2 2 2" xfId="47955" xr:uid="{00000000-0005-0000-0000-000085370000}"/>
    <cellStyle name="Assumptions Center Date 2 9 2 3" xfId="34038" xr:uid="{00000000-0005-0000-0000-000086370000}"/>
    <cellStyle name="Assumptions Center Date 2 9 3" xfId="9077" xr:uid="{00000000-0005-0000-0000-000087370000}"/>
    <cellStyle name="Assumptions Center Date 2 9 3 2" xfId="22998" xr:uid="{00000000-0005-0000-0000-000088370000}"/>
    <cellStyle name="Assumptions Center Date 2 9 3 2 2" xfId="50681" xr:uid="{00000000-0005-0000-0000-000089370000}"/>
    <cellStyle name="Assumptions Center Date 2 9 3 3" xfId="36764" xr:uid="{00000000-0005-0000-0000-00008A370000}"/>
    <cellStyle name="Assumptions Center Date 2 9 4" xfId="11212" xr:uid="{00000000-0005-0000-0000-00008B370000}"/>
    <cellStyle name="Assumptions Center Date 2 9 4 2" xfId="25133" xr:uid="{00000000-0005-0000-0000-00008C370000}"/>
    <cellStyle name="Assumptions Center Date 2 9 4 2 2" xfId="52816" xr:uid="{00000000-0005-0000-0000-00008D370000}"/>
    <cellStyle name="Assumptions Center Date 2 9 4 3" xfId="38899" xr:uid="{00000000-0005-0000-0000-00008E370000}"/>
    <cellStyle name="Assumptions Center Date 2 9 5" xfId="13964" xr:uid="{00000000-0005-0000-0000-00008F370000}"/>
    <cellStyle name="Assumptions Center Date 2 9 5 2" xfId="27885" xr:uid="{00000000-0005-0000-0000-000090370000}"/>
    <cellStyle name="Assumptions Center Date 2 9 5 2 2" xfId="55568" xr:uid="{00000000-0005-0000-0000-000091370000}"/>
    <cellStyle name="Assumptions Center Date 2 9 5 3" xfId="41651" xr:uid="{00000000-0005-0000-0000-000092370000}"/>
    <cellStyle name="Assumptions Center Date 2 9 6" xfId="16930" xr:uid="{00000000-0005-0000-0000-000093370000}"/>
    <cellStyle name="Assumptions Center Date 2 9 6 2" xfId="44613" xr:uid="{00000000-0005-0000-0000-000094370000}"/>
    <cellStyle name="Assumptions Center Date 2 9 7" xfId="30753" xr:uid="{00000000-0005-0000-0000-000095370000}"/>
    <cellStyle name="Assumptions Center Date 20" xfId="4033" xr:uid="{00000000-0005-0000-0000-000096370000}"/>
    <cellStyle name="Assumptions Center Date 20 2" xfId="7459" xr:uid="{00000000-0005-0000-0000-000097370000}"/>
    <cellStyle name="Assumptions Center Date 20 2 2" xfId="21390" xr:uid="{00000000-0005-0000-0000-000098370000}"/>
    <cellStyle name="Assumptions Center Date 20 2 2 2" xfId="49073" xr:uid="{00000000-0005-0000-0000-000099370000}"/>
    <cellStyle name="Assumptions Center Date 20 2 3" xfId="35156" xr:uid="{00000000-0005-0000-0000-00009A370000}"/>
    <cellStyle name="Assumptions Center Date 20 3" xfId="10162" xr:uid="{00000000-0005-0000-0000-00009B370000}"/>
    <cellStyle name="Assumptions Center Date 20 3 2" xfId="24083" xr:uid="{00000000-0005-0000-0000-00009C370000}"/>
    <cellStyle name="Assumptions Center Date 20 3 2 2" xfId="51766" xr:uid="{00000000-0005-0000-0000-00009D370000}"/>
    <cellStyle name="Assumptions Center Date 20 3 3" xfId="37849" xr:uid="{00000000-0005-0000-0000-00009E370000}"/>
    <cellStyle name="Assumptions Center Date 20 4" xfId="12314" xr:uid="{00000000-0005-0000-0000-00009F370000}"/>
    <cellStyle name="Assumptions Center Date 20 4 2" xfId="26235" xr:uid="{00000000-0005-0000-0000-0000A0370000}"/>
    <cellStyle name="Assumptions Center Date 20 4 2 2" xfId="53918" xr:uid="{00000000-0005-0000-0000-0000A1370000}"/>
    <cellStyle name="Assumptions Center Date 20 4 3" xfId="40001" xr:uid="{00000000-0005-0000-0000-0000A2370000}"/>
    <cellStyle name="Assumptions Center Date 20 5" xfId="15064" xr:uid="{00000000-0005-0000-0000-0000A3370000}"/>
    <cellStyle name="Assumptions Center Date 20 5 2" xfId="28985" xr:uid="{00000000-0005-0000-0000-0000A4370000}"/>
    <cellStyle name="Assumptions Center Date 20 5 2 2" xfId="56668" xr:uid="{00000000-0005-0000-0000-0000A5370000}"/>
    <cellStyle name="Assumptions Center Date 20 5 3" xfId="42751" xr:uid="{00000000-0005-0000-0000-0000A6370000}"/>
    <cellStyle name="Assumptions Center Date 20 6" xfId="18032" xr:uid="{00000000-0005-0000-0000-0000A7370000}"/>
    <cellStyle name="Assumptions Center Date 20 6 2" xfId="45715" xr:uid="{00000000-0005-0000-0000-0000A8370000}"/>
    <cellStyle name="Assumptions Center Date 20 7" xfId="31798" xr:uid="{00000000-0005-0000-0000-0000A9370000}"/>
    <cellStyle name="Assumptions Center Date 21" xfId="4004" xr:uid="{00000000-0005-0000-0000-0000AA370000}"/>
    <cellStyle name="Assumptions Center Date 21 2" xfId="7430" xr:uid="{00000000-0005-0000-0000-0000AB370000}"/>
    <cellStyle name="Assumptions Center Date 21 2 2" xfId="21361" xr:uid="{00000000-0005-0000-0000-0000AC370000}"/>
    <cellStyle name="Assumptions Center Date 21 2 2 2" xfId="49044" xr:uid="{00000000-0005-0000-0000-0000AD370000}"/>
    <cellStyle name="Assumptions Center Date 21 2 3" xfId="35127" xr:uid="{00000000-0005-0000-0000-0000AE370000}"/>
    <cellStyle name="Assumptions Center Date 21 3" xfId="10133" xr:uid="{00000000-0005-0000-0000-0000AF370000}"/>
    <cellStyle name="Assumptions Center Date 21 3 2" xfId="24054" xr:uid="{00000000-0005-0000-0000-0000B0370000}"/>
    <cellStyle name="Assumptions Center Date 21 3 2 2" xfId="51737" xr:uid="{00000000-0005-0000-0000-0000B1370000}"/>
    <cellStyle name="Assumptions Center Date 21 3 3" xfId="37820" xr:uid="{00000000-0005-0000-0000-0000B2370000}"/>
    <cellStyle name="Assumptions Center Date 21 4" xfId="12285" xr:uid="{00000000-0005-0000-0000-0000B3370000}"/>
    <cellStyle name="Assumptions Center Date 21 4 2" xfId="26206" xr:uid="{00000000-0005-0000-0000-0000B4370000}"/>
    <cellStyle name="Assumptions Center Date 21 4 2 2" xfId="53889" xr:uid="{00000000-0005-0000-0000-0000B5370000}"/>
    <cellStyle name="Assumptions Center Date 21 4 3" xfId="39972" xr:uid="{00000000-0005-0000-0000-0000B6370000}"/>
    <cellStyle name="Assumptions Center Date 21 5" xfId="15035" xr:uid="{00000000-0005-0000-0000-0000B7370000}"/>
    <cellStyle name="Assumptions Center Date 21 5 2" xfId="28956" xr:uid="{00000000-0005-0000-0000-0000B8370000}"/>
    <cellStyle name="Assumptions Center Date 21 5 2 2" xfId="56639" xr:uid="{00000000-0005-0000-0000-0000B9370000}"/>
    <cellStyle name="Assumptions Center Date 21 5 3" xfId="42722" xr:uid="{00000000-0005-0000-0000-0000BA370000}"/>
    <cellStyle name="Assumptions Center Date 21 6" xfId="18003" xr:uid="{00000000-0005-0000-0000-0000BB370000}"/>
    <cellStyle name="Assumptions Center Date 21 6 2" xfId="45686" xr:uid="{00000000-0005-0000-0000-0000BC370000}"/>
    <cellStyle name="Assumptions Center Date 21 7" xfId="31769" xr:uid="{00000000-0005-0000-0000-0000BD370000}"/>
    <cellStyle name="Assumptions Center Date 22" xfId="4019" xr:uid="{00000000-0005-0000-0000-0000BE370000}"/>
    <cellStyle name="Assumptions Center Date 22 2" xfId="7445" xr:uid="{00000000-0005-0000-0000-0000BF370000}"/>
    <cellStyle name="Assumptions Center Date 22 2 2" xfId="21376" xr:uid="{00000000-0005-0000-0000-0000C0370000}"/>
    <cellStyle name="Assumptions Center Date 22 2 2 2" xfId="49059" xr:uid="{00000000-0005-0000-0000-0000C1370000}"/>
    <cellStyle name="Assumptions Center Date 22 2 3" xfId="35142" xr:uid="{00000000-0005-0000-0000-0000C2370000}"/>
    <cellStyle name="Assumptions Center Date 22 3" xfId="10148" xr:uid="{00000000-0005-0000-0000-0000C3370000}"/>
    <cellStyle name="Assumptions Center Date 22 3 2" xfId="24069" xr:uid="{00000000-0005-0000-0000-0000C4370000}"/>
    <cellStyle name="Assumptions Center Date 22 3 2 2" xfId="51752" xr:uid="{00000000-0005-0000-0000-0000C5370000}"/>
    <cellStyle name="Assumptions Center Date 22 3 3" xfId="37835" xr:uid="{00000000-0005-0000-0000-0000C6370000}"/>
    <cellStyle name="Assumptions Center Date 22 4" xfId="12300" xr:uid="{00000000-0005-0000-0000-0000C7370000}"/>
    <cellStyle name="Assumptions Center Date 22 4 2" xfId="26221" xr:uid="{00000000-0005-0000-0000-0000C8370000}"/>
    <cellStyle name="Assumptions Center Date 22 4 2 2" xfId="53904" xr:uid="{00000000-0005-0000-0000-0000C9370000}"/>
    <cellStyle name="Assumptions Center Date 22 4 3" xfId="39987" xr:uid="{00000000-0005-0000-0000-0000CA370000}"/>
    <cellStyle name="Assumptions Center Date 22 5" xfId="15050" xr:uid="{00000000-0005-0000-0000-0000CB370000}"/>
    <cellStyle name="Assumptions Center Date 22 5 2" xfId="28971" xr:uid="{00000000-0005-0000-0000-0000CC370000}"/>
    <cellStyle name="Assumptions Center Date 22 5 2 2" xfId="56654" xr:uid="{00000000-0005-0000-0000-0000CD370000}"/>
    <cellStyle name="Assumptions Center Date 22 5 3" xfId="42737" xr:uid="{00000000-0005-0000-0000-0000CE370000}"/>
    <cellStyle name="Assumptions Center Date 22 6" xfId="18018" xr:uid="{00000000-0005-0000-0000-0000CF370000}"/>
    <cellStyle name="Assumptions Center Date 22 6 2" xfId="45701" xr:uid="{00000000-0005-0000-0000-0000D0370000}"/>
    <cellStyle name="Assumptions Center Date 22 7" xfId="31784" xr:uid="{00000000-0005-0000-0000-0000D1370000}"/>
    <cellStyle name="Assumptions Center Date 23" xfId="4009" xr:uid="{00000000-0005-0000-0000-0000D2370000}"/>
    <cellStyle name="Assumptions Center Date 23 2" xfId="7435" xr:uid="{00000000-0005-0000-0000-0000D3370000}"/>
    <cellStyle name="Assumptions Center Date 23 2 2" xfId="21366" xr:uid="{00000000-0005-0000-0000-0000D4370000}"/>
    <cellStyle name="Assumptions Center Date 23 2 2 2" xfId="49049" xr:uid="{00000000-0005-0000-0000-0000D5370000}"/>
    <cellStyle name="Assumptions Center Date 23 2 3" xfId="35132" xr:uid="{00000000-0005-0000-0000-0000D6370000}"/>
    <cellStyle name="Assumptions Center Date 23 3" xfId="10138" xr:uid="{00000000-0005-0000-0000-0000D7370000}"/>
    <cellStyle name="Assumptions Center Date 23 3 2" xfId="24059" xr:uid="{00000000-0005-0000-0000-0000D8370000}"/>
    <cellStyle name="Assumptions Center Date 23 3 2 2" xfId="51742" xr:uid="{00000000-0005-0000-0000-0000D9370000}"/>
    <cellStyle name="Assumptions Center Date 23 3 3" xfId="37825" xr:uid="{00000000-0005-0000-0000-0000DA370000}"/>
    <cellStyle name="Assumptions Center Date 23 4" xfId="12290" xr:uid="{00000000-0005-0000-0000-0000DB370000}"/>
    <cellStyle name="Assumptions Center Date 23 4 2" xfId="26211" xr:uid="{00000000-0005-0000-0000-0000DC370000}"/>
    <cellStyle name="Assumptions Center Date 23 4 2 2" xfId="53894" xr:uid="{00000000-0005-0000-0000-0000DD370000}"/>
    <cellStyle name="Assumptions Center Date 23 4 3" xfId="39977" xr:uid="{00000000-0005-0000-0000-0000DE370000}"/>
    <cellStyle name="Assumptions Center Date 23 5" xfId="15040" xr:uid="{00000000-0005-0000-0000-0000DF370000}"/>
    <cellStyle name="Assumptions Center Date 23 5 2" xfId="28961" xr:uid="{00000000-0005-0000-0000-0000E0370000}"/>
    <cellStyle name="Assumptions Center Date 23 5 2 2" xfId="56644" xr:uid="{00000000-0005-0000-0000-0000E1370000}"/>
    <cellStyle name="Assumptions Center Date 23 5 3" xfId="42727" xr:uid="{00000000-0005-0000-0000-0000E2370000}"/>
    <cellStyle name="Assumptions Center Date 23 6" xfId="18008" xr:uid="{00000000-0005-0000-0000-0000E3370000}"/>
    <cellStyle name="Assumptions Center Date 23 6 2" xfId="45691" xr:uid="{00000000-0005-0000-0000-0000E4370000}"/>
    <cellStyle name="Assumptions Center Date 23 7" xfId="31774" xr:uid="{00000000-0005-0000-0000-0000E5370000}"/>
    <cellStyle name="Assumptions Center Date 24" xfId="4516" xr:uid="{00000000-0005-0000-0000-0000E6370000}"/>
    <cellStyle name="Assumptions Center Date 24 2" xfId="7933" xr:uid="{00000000-0005-0000-0000-0000E7370000}"/>
    <cellStyle name="Assumptions Center Date 24 2 2" xfId="21857" xr:uid="{00000000-0005-0000-0000-0000E8370000}"/>
    <cellStyle name="Assumptions Center Date 24 2 2 2" xfId="49540" xr:uid="{00000000-0005-0000-0000-0000E9370000}"/>
    <cellStyle name="Assumptions Center Date 24 2 3" xfId="35623" xr:uid="{00000000-0005-0000-0000-0000EA370000}"/>
    <cellStyle name="Assumptions Center Date 24 3" xfId="10575" xr:uid="{00000000-0005-0000-0000-0000EB370000}"/>
    <cellStyle name="Assumptions Center Date 24 3 2" xfId="24496" xr:uid="{00000000-0005-0000-0000-0000EC370000}"/>
    <cellStyle name="Assumptions Center Date 24 3 2 2" xfId="52179" xr:uid="{00000000-0005-0000-0000-0000ED370000}"/>
    <cellStyle name="Assumptions Center Date 24 3 3" xfId="38262" xr:uid="{00000000-0005-0000-0000-0000EE370000}"/>
    <cellStyle name="Assumptions Center Date 24 4" xfId="12780" xr:uid="{00000000-0005-0000-0000-0000EF370000}"/>
    <cellStyle name="Assumptions Center Date 24 4 2" xfId="26701" xr:uid="{00000000-0005-0000-0000-0000F0370000}"/>
    <cellStyle name="Assumptions Center Date 24 4 2 2" xfId="54384" xr:uid="{00000000-0005-0000-0000-0000F1370000}"/>
    <cellStyle name="Assumptions Center Date 24 4 3" xfId="40467" xr:uid="{00000000-0005-0000-0000-0000F2370000}"/>
    <cellStyle name="Assumptions Center Date 24 5" xfId="15530" xr:uid="{00000000-0005-0000-0000-0000F3370000}"/>
    <cellStyle name="Assumptions Center Date 24 5 2" xfId="29451" xr:uid="{00000000-0005-0000-0000-0000F4370000}"/>
    <cellStyle name="Assumptions Center Date 24 5 2 2" xfId="57134" xr:uid="{00000000-0005-0000-0000-0000F5370000}"/>
    <cellStyle name="Assumptions Center Date 24 5 3" xfId="43217" xr:uid="{00000000-0005-0000-0000-0000F6370000}"/>
    <cellStyle name="Assumptions Center Date 24 6" xfId="18498" xr:uid="{00000000-0005-0000-0000-0000F7370000}"/>
    <cellStyle name="Assumptions Center Date 24 6 2" xfId="46181" xr:uid="{00000000-0005-0000-0000-0000F8370000}"/>
    <cellStyle name="Assumptions Center Date 24 7" xfId="32264" xr:uid="{00000000-0005-0000-0000-0000F9370000}"/>
    <cellStyle name="Assumptions Center Date 25" xfId="4445" xr:uid="{00000000-0005-0000-0000-0000FA370000}"/>
    <cellStyle name="Assumptions Center Date 25 2" xfId="7867" xr:uid="{00000000-0005-0000-0000-0000FB370000}"/>
    <cellStyle name="Assumptions Center Date 25 2 2" xfId="21791" xr:uid="{00000000-0005-0000-0000-0000FC370000}"/>
    <cellStyle name="Assumptions Center Date 25 2 2 2" xfId="49474" xr:uid="{00000000-0005-0000-0000-0000FD370000}"/>
    <cellStyle name="Assumptions Center Date 25 2 3" xfId="35557" xr:uid="{00000000-0005-0000-0000-0000FE370000}"/>
    <cellStyle name="Assumptions Center Date 25 3" xfId="10530" xr:uid="{00000000-0005-0000-0000-0000FF370000}"/>
    <cellStyle name="Assumptions Center Date 25 3 2" xfId="24451" xr:uid="{00000000-0005-0000-0000-000000380000}"/>
    <cellStyle name="Assumptions Center Date 25 3 2 2" xfId="52134" xr:uid="{00000000-0005-0000-0000-000001380000}"/>
    <cellStyle name="Assumptions Center Date 25 3 3" xfId="38217" xr:uid="{00000000-0005-0000-0000-000002380000}"/>
    <cellStyle name="Assumptions Center Date 25 4" xfId="12712" xr:uid="{00000000-0005-0000-0000-000003380000}"/>
    <cellStyle name="Assumptions Center Date 25 4 2" xfId="26633" xr:uid="{00000000-0005-0000-0000-000004380000}"/>
    <cellStyle name="Assumptions Center Date 25 4 2 2" xfId="54316" xr:uid="{00000000-0005-0000-0000-000005380000}"/>
    <cellStyle name="Assumptions Center Date 25 4 3" xfId="40399" xr:uid="{00000000-0005-0000-0000-000006380000}"/>
    <cellStyle name="Assumptions Center Date 25 5" xfId="15462" xr:uid="{00000000-0005-0000-0000-000007380000}"/>
    <cellStyle name="Assumptions Center Date 25 5 2" xfId="29383" xr:uid="{00000000-0005-0000-0000-000008380000}"/>
    <cellStyle name="Assumptions Center Date 25 5 2 2" xfId="57066" xr:uid="{00000000-0005-0000-0000-000009380000}"/>
    <cellStyle name="Assumptions Center Date 25 5 3" xfId="43149" xr:uid="{00000000-0005-0000-0000-00000A380000}"/>
    <cellStyle name="Assumptions Center Date 25 6" xfId="18430" xr:uid="{00000000-0005-0000-0000-00000B380000}"/>
    <cellStyle name="Assumptions Center Date 25 6 2" xfId="46113" xr:uid="{00000000-0005-0000-0000-00000C380000}"/>
    <cellStyle name="Assumptions Center Date 25 7" xfId="32196" xr:uid="{00000000-0005-0000-0000-00000D380000}"/>
    <cellStyle name="Assumptions Center Date 26" xfId="4482" xr:uid="{00000000-0005-0000-0000-00000E380000}"/>
    <cellStyle name="Assumptions Center Date 26 2" xfId="7903" xr:uid="{00000000-0005-0000-0000-00000F380000}"/>
    <cellStyle name="Assumptions Center Date 26 2 2" xfId="21827" xr:uid="{00000000-0005-0000-0000-000010380000}"/>
    <cellStyle name="Assumptions Center Date 26 2 2 2" xfId="49510" xr:uid="{00000000-0005-0000-0000-000011380000}"/>
    <cellStyle name="Assumptions Center Date 26 2 3" xfId="35593" xr:uid="{00000000-0005-0000-0000-000012380000}"/>
    <cellStyle name="Assumptions Center Date 26 3" xfId="10557" xr:uid="{00000000-0005-0000-0000-000013380000}"/>
    <cellStyle name="Assumptions Center Date 26 3 2" xfId="24478" xr:uid="{00000000-0005-0000-0000-000014380000}"/>
    <cellStyle name="Assumptions Center Date 26 3 2 2" xfId="52161" xr:uid="{00000000-0005-0000-0000-000015380000}"/>
    <cellStyle name="Assumptions Center Date 26 3 3" xfId="38244" xr:uid="{00000000-0005-0000-0000-000016380000}"/>
    <cellStyle name="Assumptions Center Date 26 4" xfId="12749" xr:uid="{00000000-0005-0000-0000-000017380000}"/>
    <cellStyle name="Assumptions Center Date 26 4 2" xfId="26670" xr:uid="{00000000-0005-0000-0000-000018380000}"/>
    <cellStyle name="Assumptions Center Date 26 4 2 2" xfId="54353" xr:uid="{00000000-0005-0000-0000-000019380000}"/>
    <cellStyle name="Assumptions Center Date 26 4 3" xfId="40436" xr:uid="{00000000-0005-0000-0000-00001A380000}"/>
    <cellStyle name="Assumptions Center Date 26 5" xfId="15499" xr:uid="{00000000-0005-0000-0000-00001B380000}"/>
    <cellStyle name="Assumptions Center Date 26 5 2" xfId="29420" xr:uid="{00000000-0005-0000-0000-00001C380000}"/>
    <cellStyle name="Assumptions Center Date 26 5 2 2" xfId="57103" xr:uid="{00000000-0005-0000-0000-00001D380000}"/>
    <cellStyle name="Assumptions Center Date 26 5 3" xfId="43186" xr:uid="{00000000-0005-0000-0000-00001E380000}"/>
    <cellStyle name="Assumptions Center Date 26 6" xfId="18467" xr:uid="{00000000-0005-0000-0000-00001F380000}"/>
    <cellStyle name="Assumptions Center Date 26 6 2" xfId="46150" xr:uid="{00000000-0005-0000-0000-000020380000}"/>
    <cellStyle name="Assumptions Center Date 26 7" xfId="32233" xr:uid="{00000000-0005-0000-0000-000021380000}"/>
    <cellStyle name="Assumptions Center Date 27" xfId="4423" xr:uid="{00000000-0005-0000-0000-000022380000}"/>
    <cellStyle name="Assumptions Center Date 27 2" xfId="7845" xr:uid="{00000000-0005-0000-0000-000023380000}"/>
    <cellStyle name="Assumptions Center Date 27 2 2" xfId="21769" xr:uid="{00000000-0005-0000-0000-000024380000}"/>
    <cellStyle name="Assumptions Center Date 27 2 2 2" xfId="49452" xr:uid="{00000000-0005-0000-0000-000025380000}"/>
    <cellStyle name="Assumptions Center Date 27 2 3" xfId="35535" xr:uid="{00000000-0005-0000-0000-000026380000}"/>
    <cellStyle name="Assumptions Center Date 27 3" xfId="10508" xr:uid="{00000000-0005-0000-0000-000027380000}"/>
    <cellStyle name="Assumptions Center Date 27 3 2" xfId="24429" xr:uid="{00000000-0005-0000-0000-000028380000}"/>
    <cellStyle name="Assumptions Center Date 27 3 2 2" xfId="52112" xr:uid="{00000000-0005-0000-0000-000029380000}"/>
    <cellStyle name="Assumptions Center Date 27 3 3" xfId="38195" xr:uid="{00000000-0005-0000-0000-00002A380000}"/>
    <cellStyle name="Assumptions Center Date 27 4" xfId="12690" xr:uid="{00000000-0005-0000-0000-00002B380000}"/>
    <cellStyle name="Assumptions Center Date 27 4 2" xfId="26611" xr:uid="{00000000-0005-0000-0000-00002C380000}"/>
    <cellStyle name="Assumptions Center Date 27 4 2 2" xfId="54294" xr:uid="{00000000-0005-0000-0000-00002D380000}"/>
    <cellStyle name="Assumptions Center Date 27 4 3" xfId="40377" xr:uid="{00000000-0005-0000-0000-00002E380000}"/>
    <cellStyle name="Assumptions Center Date 27 5" xfId="15440" xr:uid="{00000000-0005-0000-0000-00002F380000}"/>
    <cellStyle name="Assumptions Center Date 27 5 2" xfId="29361" xr:uid="{00000000-0005-0000-0000-000030380000}"/>
    <cellStyle name="Assumptions Center Date 27 5 2 2" xfId="57044" xr:uid="{00000000-0005-0000-0000-000031380000}"/>
    <cellStyle name="Assumptions Center Date 27 5 3" xfId="43127" xr:uid="{00000000-0005-0000-0000-000032380000}"/>
    <cellStyle name="Assumptions Center Date 27 6" xfId="18408" xr:uid="{00000000-0005-0000-0000-000033380000}"/>
    <cellStyle name="Assumptions Center Date 27 6 2" xfId="46091" xr:uid="{00000000-0005-0000-0000-000034380000}"/>
    <cellStyle name="Assumptions Center Date 27 7" xfId="32174" xr:uid="{00000000-0005-0000-0000-000035380000}"/>
    <cellStyle name="Assumptions Center Date 28" xfId="4313" xr:uid="{00000000-0005-0000-0000-000036380000}"/>
    <cellStyle name="Assumptions Center Date 28 2" xfId="7738" xr:uid="{00000000-0005-0000-0000-000037380000}"/>
    <cellStyle name="Assumptions Center Date 28 2 2" xfId="21664" xr:uid="{00000000-0005-0000-0000-000038380000}"/>
    <cellStyle name="Assumptions Center Date 28 2 2 2" xfId="49347" xr:uid="{00000000-0005-0000-0000-000039380000}"/>
    <cellStyle name="Assumptions Center Date 28 2 3" xfId="35430" xr:uid="{00000000-0005-0000-0000-00003A380000}"/>
    <cellStyle name="Assumptions Center Date 28 3" xfId="10418" xr:uid="{00000000-0005-0000-0000-00003B380000}"/>
    <cellStyle name="Assumptions Center Date 28 3 2" xfId="24339" xr:uid="{00000000-0005-0000-0000-00003C380000}"/>
    <cellStyle name="Assumptions Center Date 28 3 2 2" xfId="52022" xr:uid="{00000000-0005-0000-0000-00003D380000}"/>
    <cellStyle name="Assumptions Center Date 28 3 3" xfId="38105" xr:uid="{00000000-0005-0000-0000-00003E380000}"/>
    <cellStyle name="Assumptions Center Date 28 4" xfId="12583" xr:uid="{00000000-0005-0000-0000-00003F380000}"/>
    <cellStyle name="Assumptions Center Date 28 4 2" xfId="26504" xr:uid="{00000000-0005-0000-0000-000040380000}"/>
    <cellStyle name="Assumptions Center Date 28 4 2 2" xfId="54187" xr:uid="{00000000-0005-0000-0000-000041380000}"/>
    <cellStyle name="Assumptions Center Date 28 4 3" xfId="40270" xr:uid="{00000000-0005-0000-0000-000042380000}"/>
    <cellStyle name="Assumptions Center Date 28 5" xfId="15333" xr:uid="{00000000-0005-0000-0000-000043380000}"/>
    <cellStyle name="Assumptions Center Date 28 5 2" xfId="29254" xr:uid="{00000000-0005-0000-0000-000044380000}"/>
    <cellStyle name="Assumptions Center Date 28 5 2 2" xfId="56937" xr:uid="{00000000-0005-0000-0000-000045380000}"/>
    <cellStyle name="Assumptions Center Date 28 5 3" xfId="43020" xr:uid="{00000000-0005-0000-0000-000046380000}"/>
    <cellStyle name="Assumptions Center Date 28 6" xfId="18301" xr:uid="{00000000-0005-0000-0000-000047380000}"/>
    <cellStyle name="Assumptions Center Date 28 6 2" xfId="45984" xr:uid="{00000000-0005-0000-0000-000048380000}"/>
    <cellStyle name="Assumptions Center Date 28 7" xfId="32067" xr:uid="{00000000-0005-0000-0000-000049380000}"/>
    <cellStyle name="Assumptions Center Date 29" xfId="4317" xr:uid="{00000000-0005-0000-0000-00004A380000}"/>
    <cellStyle name="Assumptions Center Date 29 2" xfId="7742" xr:uid="{00000000-0005-0000-0000-00004B380000}"/>
    <cellStyle name="Assumptions Center Date 29 2 2" xfId="21667" xr:uid="{00000000-0005-0000-0000-00004C380000}"/>
    <cellStyle name="Assumptions Center Date 29 2 2 2" xfId="49350" xr:uid="{00000000-0005-0000-0000-00004D380000}"/>
    <cellStyle name="Assumptions Center Date 29 2 3" xfId="35433" xr:uid="{00000000-0005-0000-0000-00004E380000}"/>
    <cellStyle name="Assumptions Center Date 29 3" xfId="10421" xr:uid="{00000000-0005-0000-0000-00004F380000}"/>
    <cellStyle name="Assumptions Center Date 29 3 2" xfId="24342" xr:uid="{00000000-0005-0000-0000-000050380000}"/>
    <cellStyle name="Assumptions Center Date 29 3 2 2" xfId="52025" xr:uid="{00000000-0005-0000-0000-000051380000}"/>
    <cellStyle name="Assumptions Center Date 29 3 3" xfId="38108" xr:uid="{00000000-0005-0000-0000-000052380000}"/>
    <cellStyle name="Assumptions Center Date 29 4" xfId="12586" xr:uid="{00000000-0005-0000-0000-000053380000}"/>
    <cellStyle name="Assumptions Center Date 29 4 2" xfId="26507" xr:uid="{00000000-0005-0000-0000-000054380000}"/>
    <cellStyle name="Assumptions Center Date 29 4 2 2" xfId="54190" xr:uid="{00000000-0005-0000-0000-000055380000}"/>
    <cellStyle name="Assumptions Center Date 29 4 3" xfId="40273" xr:uid="{00000000-0005-0000-0000-000056380000}"/>
    <cellStyle name="Assumptions Center Date 29 5" xfId="15336" xr:uid="{00000000-0005-0000-0000-000057380000}"/>
    <cellStyle name="Assumptions Center Date 29 5 2" xfId="29257" xr:uid="{00000000-0005-0000-0000-000058380000}"/>
    <cellStyle name="Assumptions Center Date 29 5 2 2" xfId="56940" xr:uid="{00000000-0005-0000-0000-000059380000}"/>
    <cellStyle name="Assumptions Center Date 29 5 3" xfId="43023" xr:uid="{00000000-0005-0000-0000-00005A380000}"/>
    <cellStyle name="Assumptions Center Date 29 6" xfId="18304" xr:uid="{00000000-0005-0000-0000-00005B380000}"/>
    <cellStyle name="Assumptions Center Date 29 6 2" xfId="45987" xr:uid="{00000000-0005-0000-0000-00005C380000}"/>
    <cellStyle name="Assumptions Center Date 29 7" xfId="32070" xr:uid="{00000000-0005-0000-0000-00005D380000}"/>
    <cellStyle name="Assumptions Center Date 3" xfId="2092" xr:uid="{00000000-0005-0000-0000-00005E380000}"/>
    <cellStyle name="Assumptions Center Date 3 10" xfId="2506" xr:uid="{00000000-0005-0000-0000-00005F380000}"/>
    <cellStyle name="Assumptions Center Date 3 10 2" xfId="5963" xr:uid="{00000000-0005-0000-0000-000060380000}"/>
    <cellStyle name="Assumptions Center Date 3 10 2 2" xfId="19912" xr:uid="{00000000-0005-0000-0000-000061380000}"/>
    <cellStyle name="Assumptions Center Date 3 10 2 2 2" xfId="47595" xr:uid="{00000000-0005-0000-0000-000062380000}"/>
    <cellStyle name="Assumptions Center Date 3 10 2 3" xfId="33678" xr:uid="{00000000-0005-0000-0000-000063380000}"/>
    <cellStyle name="Assumptions Center Date 3 10 3" xfId="8728" xr:uid="{00000000-0005-0000-0000-000064380000}"/>
    <cellStyle name="Assumptions Center Date 3 10 3 2" xfId="22649" xr:uid="{00000000-0005-0000-0000-000065380000}"/>
    <cellStyle name="Assumptions Center Date 3 10 3 2 2" xfId="50332" xr:uid="{00000000-0005-0000-0000-000066380000}"/>
    <cellStyle name="Assumptions Center Date 3 10 3 3" xfId="36415" xr:uid="{00000000-0005-0000-0000-000067380000}"/>
    <cellStyle name="Assumptions Center Date 3 10 4" xfId="5577" xr:uid="{00000000-0005-0000-0000-000068380000}"/>
    <cellStyle name="Assumptions Center Date 3 10 4 2" xfId="19530" xr:uid="{00000000-0005-0000-0000-000069380000}"/>
    <cellStyle name="Assumptions Center Date 3 10 4 2 2" xfId="47213" xr:uid="{00000000-0005-0000-0000-00006A380000}"/>
    <cellStyle name="Assumptions Center Date 3 10 4 3" xfId="33296" xr:uid="{00000000-0005-0000-0000-00006B380000}"/>
    <cellStyle name="Assumptions Center Date 3 10 5" xfId="13610" xr:uid="{00000000-0005-0000-0000-00006C380000}"/>
    <cellStyle name="Assumptions Center Date 3 10 5 2" xfId="27531" xr:uid="{00000000-0005-0000-0000-00006D380000}"/>
    <cellStyle name="Assumptions Center Date 3 10 5 2 2" xfId="55214" xr:uid="{00000000-0005-0000-0000-00006E380000}"/>
    <cellStyle name="Assumptions Center Date 3 10 5 3" xfId="41297" xr:uid="{00000000-0005-0000-0000-00006F380000}"/>
    <cellStyle name="Assumptions Center Date 3 10 6" xfId="16572" xr:uid="{00000000-0005-0000-0000-000070380000}"/>
    <cellStyle name="Assumptions Center Date 3 10 6 2" xfId="44255" xr:uid="{00000000-0005-0000-0000-000071380000}"/>
    <cellStyle name="Assumptions Center Date 3 10 7" xfId="30443" xr:uid="{00000000-0005-0000-0000-000072380000}"/>
    <cellStyle name="Assumptions Center Date 3 11" xfId="3027" xr:uid="{00000000-0005-0000-0000-000073380000}"/>
    <cellStyle name="Assumptions Center Date 3 11 2" xfId="6471" xr:uid="{00000000-0005-0000-0000-000074380000}"/>
    <cellStyle name="Assumptions Center Date 3 11 2 2" xfId="20416" xr:uid="{00000000-0005-0000-0000-000075380000}"/>
    <cellStyle name="Assumptions Center Date 3 11 2 2 2" xfId="48099" xr:uid="{00000000-0005-0000-0000-000076380000}"/>
    <cellStyle name="Assumptions Center Date 3 11 2 3" xfId="34182" xr:uid="{00000000-0005-0000-0000-000077380000}"/>
    <cellStyle name="Assumptions Center Date 3 11 3" xfId="9220" xr:uid="{00000000-0005-0000-0000-000078380000}"/>
    <cellStyle name="Assumptions Center Date 3 11 3 2" xfId="23141" xr:uid="{00000000-0005-0000-0000-000079380000}"/>
    <cellStyle name="Assumptions Center Date 3 11 3 2 2" xfId="50824" xr:uid="{00000000-0005-0000-0000-00007A380000}"/>
    <cellStyle name="Assumptions Center Date 3 11 3 3" xfId="36907" xr:uid="{00000000-0005-0000-0000-00007B380000}"/>
    <cellStyle name="Assumptions Center Date 3 11 4" xfId="11356" xr:uid="{00000000-0005-0000-0000-00007C380000}"/>
    <cellStyle name="Assumptions Center Date 3 11 4 2" xfId="25277" xr:uid="{00000000-0005-0000-0000-00007D380000}"/>
    <cellStyle name="Assumptions Center Date 3 11 4 2 2" xfId="52960" xr:uid="{00000000-0005-0000-0000-00007E380000}"/>
    <cellStyle name="Assumptions Center Date 3 11 4 3" xfId="39043" xr:uid="{00000000-0005-0000-0000-00007F380000}"/>
    <cellStyle name="Assumptions Center Date 3 11 5" xfId="14106" xr:uid="{00000000-0005-0000-0000-000080380000}"/>
    <cellStyle name="Assumptions Center Date 3 11 5 2" xfId="28027" xr:uid="{00000000-0005-0000-0000-000081380000}"/>
    <cellStyle name="Assumptions Center Date 3 11 5 2 2" xfId="55710" xr:uid="{00000000-0005-0000-0000-000082380000}"/>
    <cellStyle name="Assumptions Center Date 3 11 5 3" xfId="41793" xr:uid="{00000000-0005-0000-0000-000083380000}"/>
    <cellStyle name="Assumptions Center Date 3 11 6" xfId="17074" xr:uid="{00000000-0005-0000-0000-000084380000}"/>
    <cellStyle name="Assumptions Center Date 3 11 6 2" xfId="44757" xr:uid="{00000000-0005-0000-0000-000085380000}"/>
    <cellStyle name="Assumptions Center Date 3 11 7" xfId="30882" xr:uid="{00000000-0005-0000-0000-000086380000}"/>
    <cellStyle name="Assumptions Center Date 3 12" xfId="2535" xr:uid="{00000000-0005-0000-0000-000087380000}"/>
    <cellStyle name="Assumptions Center Date 3 12 2" xfId="5992" xr:uid="{00000000-0005-0000-0000-000088380000}"/>
    <cellStyle name="Assumptions Center Date 3 12 2 2" xfId="19941" xr:uid="{00000000-0005-0000-0000-000089380000}"/>
    <cellStyle name="Assumptions Center Date 3 12 2 2 2" xfId="47624" xr:uid="{00000000-0005-0000-0000-00008A380000}"/>
    <cellStyle name="Assumptions Center Date 3 12 2 3" xfId="33707" xr:uid="{00000000-0005-0000-0000-00008B380000}"/>
    <cellStyle name="Assumptions Center Date 3 12 3" xfId="8757" xr:uid="{00000000-0005-0000-0000-00008C380000}"/>
    <cellStyle name="Assumptions Center Date 3 12 3 2" xfId="22678" xr:uid="{00000000-0005-0000-0000-00008D380000}"/>
    <cellStyle name="Assumptions Center Date 3 12 3 2 2" xfId="50361" xr:uid="{00000000-0005-0000-0000-00008E380000}"/>
    <cellStyle name="Assumptions Center Date 3 12 3 3" xfId="36444" xr:uid="{00000000-0005-0000-0000-00008F380000}"/>
    <cellStyle name="Assumptions Center Date 3 12 4" xfId="5130" xr:uid="{00000000-0005-0000-0000-000090380000}"/>
    <cellStyle name="Assumptions Center Date 3 12 4 2" xfId="19100" xr:uid="{00000000-0005-0000-0000-000091380000}"/>
    <cellStyle name="Assumptions Center Date 3 12 4 2 2" xfId="46783" xr:uid="{00000000-0005-0000-0000-000092380000}"/>
    <cellStyle name="Assumptions Center Date 3 12 4 3" xfId="32866" xr:uid="{00000000-0005-0000-0000-000093380000}"/>
    <cellStyle name="Assumptions Center Date 3 12 5" xfId="13638" xr:uid="{00000000-0005-0000-0000-000094380000}"/>
    <cellStyle name="Assumptions Center Date 3 12 5 2" xfId="27559" xr:uid="{00000000-0005-0000-0000-000095380000}"/>
    <cellStyle name="Assumptions Center Date 3 12 5 2 2" xfId="55242" xr:uid="{00000000-0005-0000-0000-000096380000}"/>
    <cellStyle name="Assumptions Center Date 3 12 5 3" xfId="41325" xr:uid="{00000000-0005-0000-0000-000097380000}"/>
    <cellStyle name="Assumptions Center Date 3 12 6" xfId="16601" xr:uid="{00000000-0005-0000-0000-000098380000}"/>
    <cellStyle name="Assumptions Center Date 3 12 6 2" xfId="44284" xr:uid="{00000000-0005-0000-0000-000099380000}"/>
    <cellStyle name="Assumptions Center Date 3 12 7" xfId="30469" xr:uid="{00000000-0005-0000-0000-00009A380000}"/>
    <cellStyle name="Assumptions Center Date 3 13" xfId="2827" xr:uid="{00000000-0005-0000-0000-00009B380000}"/>
    <cellStyle name="Assumptions Center Date 3 13 2" xfId="6274" xr:uid="{00000000-0005-0000-0000-00009C380000}"/>
    <cellStyle name="Assumptions Center Date 3 13 2 2" xfId="20221" xr:uid="{00000000-0005-0000-0000-00009D380000}"/>
    <cellStyle name="Assumptions Center Date 3 13 2 2 2" xfId="47904" xr:uid="{00000000-0005-0000-0000-00009E380000}"/>
    <cellStyle name="Assumptions Center Date 3 13 2 3" xfId="33987" xr:uid="{00000000-0005-0000-0000-00009F380000}"/>
    <cellStyle name="Assumptions Center Date 3 13 3" xfId="9028" xr:uid="{00000000-0005-0000-0000-0000A0380000}"/>
    <cellStyle name="Assumptions Center Date 3 13 3 2" xfId="22949" xr:uid="{00000000-0005-0000-0000-0000A1380000}"/>
    <cellStyle name="Assumptions Center Date 3 13 3 2 2" xfId="50632" xr:uid="{00000000-0005-0000-0000-0000A2380000}"/>
    <cellStyle name="Assumptions Center Date 3 13 3 3" xfId="36715" xr:uid="{00000000-0005-0000-0000-0000A3380000}"/>
    <cellStyle name="Assumptions Center Date 3 13 4" xfId="11161" xr:uid="{00000000-0005-0000-0000-0000A4380000}"/>
    <cellStyle name="Assumptions Center Date 3 13 4 2" xfId="25082" xr:uid="{00000000-0005-0000-0000-0000A5380000}"/>
    <cellStyle name="Assumptions Center Date 3 13 4 2 2" xfId="52765" xr:uid="{00000000-0005-0000-0000-0000A6380000}"/>
    <cellStyle name="Assumptions Center Date 3 13 4 3" xfId="38848" xr:uid="{00000000-0005-0000-0000-0000A7380000}"/>
    <cellStyle name="Assumptions Center Date 3 13 5" xfId="13913" xr:uid="{00000000-0005-0000-0000-0000A8380000}"/>
    <cellStyle name="Assumptions Center Date 3 13 5 2" xfId="27834" xr:uid="{00000000-0005-0000-0000-0000A9380000}"/>
    <cellStyle name="Assumptions Center Date 3 13 5 2 2" xfId="55517" xr:uid="{00000000-0005-0000-0000-0000AA380000}"/>
    <cellStyle name="Assumptions Center Date 3 13 5 3" xfId="41600" xr:uid="{00000000-0005-0000-0000-0000AB380000}"/>
    <cellStyle name="Assumptions Center Date 3 13 6" xfId="16879" xr:uid="{00000000-0005-0000-0000-0000AC380000}"/>
    <cellStyle name="Assumptions Center Date 3 13 6 2" xfId="44562" xr:uid="{00000000-0005-0000-0000-0000AD380000}"/>
    <cellStyle name="Assumptions Center Date 3 13 7" xfId="30708" xr:uid="{00000000-0005-0000-0000-0000AE380000}"/>
    <cellStyle name="Assumptions Center Date 3 14" xfId="2564" xr:uid="{00000000-0005-0000-0000-0000AF380000}"/>
    <cellStyle name="Assumptions Center Date 3 14 2" xfId="6021" xr:uid="{00000000-0005-0000-0000-0000B0380000}"/>
    <cellStyle name="Assumptions Center Date 3 14 2 2" xfId="19970" xr:uid="{00000000-0005-0000-0000-0000B1380000}"/>
    <cellStyle name="Assumptions Center Date 3 14 2 2 2" xfId="47653" xr:uid="{00000000-0005-0000-0000-0000B2380000}"/>
    <cellStyle name="Assumptions Center Date 3 14 2 3" xfId="33736" xr:uid="{00000000-0005-0000-0000-0000B3380000}"/>
    <cellStyle name="Assumptions Center Date 3 14 3" xfId="8786" xr:uid="{00000000-0005-0000-0000-0000B4380000}"/>
    <cellStyle name="Assumptions Center Date 3 14 3 2" xfId="22707" xr:uid="{00000000-0005-0000-0000-0000B5380000}"/>
    <cellStyle name="Assumptions Center Date 3 14 3 2 2" xfId="50390" xr:uid="{00000000-0005-0000-0000-0000B6380000}"/>
    <cellStyle name="Assumptions Center Date 3 14 3 3" xfId="36473" xr:uid="{00000000-0005-0000-0000-0000B7380000}"/>
    <cellStyle name="Assumptions Center Date 3 14 4" xfId="10712" xr:uid="{00000000-0005-0000-0000-0000B8380000}"/>
    <cellStyle name="Assumptions Center Date 3 14 4 2" xfId="24633" xr:uid="{00000000-0005-0000-0000-0000B9380000}"/>
    <cellStyle name="Assumptions Center Date 3 14 4 2 2" xfId="52316" xr:uid="{00000000-0005-0000-0000-0000BA380000}"/>
    <cellStyle name="Assumptions Center Date 3 14 4 3" xfId="38399" xr:uid="{00000000-0005-0000-0000-0000BB380000}"/>
    <cellStyle name="Assumptions Center Date 3 14 5" xfId="13666" xr:uid="{00000000-0005-0000-0000-0000BC380000}"/>
    <cellStyle name="Assumptions Center Date 3 14 5 2" xfId="27587" xr:uid="{00000000-0005-0000-0000-0000BD380000}"/>
    <cellStyle name="Assumptions Center Date 3 14 5 2 2" xfId="55270" xr:uid="{00000000-0005-0000-0000-0000BE380000}"/>
    <cellStyle name="Assumptions Center Date 3 14 5 3" xfId="41353" xr:uid="{00000000-0005-0000-0000-0000BF380000}"/>
    <cellStyle name="Assumptions Center Date 3 14 6" xfId="16630" xr:uid="{00000000-0005-0000-0000-0000C0380000}"/>
    <cellStyle name="Assumptions Center Date 3 14 6 2" xfId="44313" xr:uid="{00000000-0005-0000-0000-0000C1380000}"/>
    <cellStyle name="Assumptions Center Date 3 14 7" xfId="30495" xr:uid="{00000000-0005-0000-0000-0000C2380000}"/>
    <cellStyle name="Assumptions Center Date 3 15" xfId="2474" xr:uid="{00000000-0005-0000-0000-0000C3380000}"/>
    <cellStyle name="Assumptions Center Date 3 15 2" xfId="5931" xr:uid="{00000000-0005-0000-0000-0000C4380000}"/>
    <cellStyle name="Assumptions Center Date 3 15 2 2" xfId="19880" xr:uid="{00000000-0005-0000-0000-0000C5380000}"/>
    <cellStyle name="Assumptions Center Date 3 15 2 2 2" xfId="47563" xr:uid="{00000000-0005-0000-0000-0000C6380000}"/>
    <cellStyle name="Assumptions Center Date 3 15 2 3" xfId="33646" xr:uid="{00000000-0005-0000-0000-0000C7380000}"/>
    <cellStyle name="Assumptions Center Date 3 15 3" xfId="8696" xr:uid="{00000000-0005-0000-0000-0000C8380000}"/>
    <cellStyle name="Assumptions Center Date 3 15 3 2" xfId="22617" xr:uid="{00000000-0005-0000-0000-0000C9380000}"/>
    <cellStyle name="Assumptions Center Date 3 15 3 2 2" xfId="50300" xr:uid="{00000000-0005-0000-0000-0000CA380000}"/>
    <cellStyle name="Assumptions Center Date 3 15 3 3" xfId="36383" xr:uid="{00000000-0005-0000-0000-0000CB380000}"/>
    <cellStyle name="Assumptions Center Date 3 15 4" xfId="5545" xr:uid="{00000000-0005-0000-0000-0000CC380000}"/>
    <cellStyle name="Assumptions Center Date 3 15 4 2" xfId="19498" xr:uid="{00000000-0005-0000-0000-0000CD380000}"/>
    <cellStyle name="Assumptions Center Date 3 15 4 2 2" xfId="47181" xr:uid="{00000000-0005-0000-0000-0000CE380000}"/>
    <cellStyle name="Assumptions Center Date 3 15 4 3" xfId="33264" xr:uid="{00000000-0005-0000-0000-0000CF380000}"/>
    <cellStyle name="Assumptions Center Date 3 15 5" xfId="13578" xr:uid="{00000000-0005-0000-0000-0000D0380000}"/>
    <cellStyle name="Assumptions Center Date 3 15 5 2" xfId="27499" xr:uid="{00000000-0005-0000-0000-0000D1380000}"/>
    <cellStyle name="Assumptions Center Date 3 15 5 2 2" xfId="55182" xr:uid="{00000000-0005-0000-0000-0000D2380000}"/>
    <cellStyle name="Assumptions Center Date 3 15 5 3" xfId="41265" xr:uid="{00000000-0005-0000-0000-0000D3380000}"/>
    <cellStyle name="Assumptions Center Date 3 15 6" xfId="16540" xr:uid="{00000000-0005-0000-0000-0000D4380000}"/>
    <cellStyle name="Assumptions Center Date 3 15 6 2" xfId="44223" xr:uid="{00000000-0005-0000-0000-0000D5380000}"/>
    <cellStyle name="Assumptions Center Date 3 15 7" xfId="30416" xr:uid="{00000000-0005-0000-0000-0000D6380000}"/>
    <cellStyle name="Assumptions Center Date 3 16" xfId="3593" xr:uid="{00000000-0005-0000-0000-0000D7380000}"/>
    <cellStyle name="Assumptions Center Date 3 16 2" xfId="7031" xr:uid="{00000000-0005-0000-0000-0000D8380000}"/>
    <cellStyle name="Assumptions Center Date 3 16 2 2" xfId="20968" xr:uid="{00000000-0005-0000-0000-0000D9380000}"/>
    <cellStyle name="Assumptions Center Date 3 16 2 2 2" xfId="48651" xr:uid="{00000000-0005-0000-0000-0000DA380000}"/>
    <cellStyle name="Assumptions Center Date 3 16 2 3" xfId="34734" xr:uid="{00000000-0005-0000-0000-0000DB380000}"/>
    <cellStyle name="Assumptions Center Date 3 16 3" xfId="9764" xr:uid="{00000000-0005-0000-0000-0000DC380000}"/>
    <cellStyle name="Assumptions Center Date 3 16 3 2" xfId="23685" xr:uid="{00000000-0005-0000-0000-0000DD380000}"/>
    <cellStyle name="Assumptions Center Date 3 16 3 2 2" xfId="51368" xr:uid="{00000000-0005-0000-0000-0000DE380000}"/>
    <cellStyle name="Assumptions Center Date 3 16 3 3" xfId="37451" xr:uid="{00000000-0005-0000-0000-0000DF380000}"/>
    <cellStyle name="Assumptions Center Date 3 16 4" xfId="11906" xr:uid="{00000000-0005-0000-0000-0000E0380000}"/>
    <cellStyle name="Assumptions Center Date 3 16 4 2" xfId="25827" xr:uid="{00000000-0005-0000-0000-0000E1380000}"/>
    <cellStyle name="Assumptions Center Date 3 16 4 2 2" xfId="53510" xr:uid="{00000000-0005-0000-0000-0000E2380000}"/>
    <cellStyle name="Assumptions Center Date 3 16 4 3" xfId="39593" xr:uid="{00000000-0005-0000-0000-0000E3380000}"/>
    <cellStyle name="Assumptions Center Date 3 16 5" xfId="14656" xr:uid="{00000000-0005-0000-0000-0000E4380000}"/>
    <cellStyle name="Assumptions Center Date 3 16 5 2" xfId="28577" xr:uid="{00000000-0005-0000-0000-0000E5380000}"/>
    <cellStyle name="Assumptions Center Date 3 16 5 2 2" xfId="56260" xr:uid="{00000000-0005-0000-0000-0000E6380000}"/>
    <cellStyle name="Assumptions Center Date 3 16 5 3" xfId="42343" xr:uid="{00000000-0005-0000-0000-0000E7380000}"/>
    <cellStyle name="Assumptions Center Date 3 16 6" xfId="17624" xr:uid="{00000000-0005-0000-0000-0000E8380000}"/>
    <cellStyle name="Assumptions Center Date 3 16 6 2" xfId="45307" xr:uid="{00000000-0005-0000-0000-0000E9380000}"/>
    <cellStyle name="Assumptions Center Date 3 16 7" xfId="31395" xr:uid="{00000000-0005-0000-0000-0000EA380000}"/>
    <cellStyle name="Assumptions Center Date 3 17" xfId="3033" xr:uid="{00000000-0005-0000-0000-0000EB380000}"/>
    <cellStyle name="Assumptions Center Date 3 17 2" xfId="6477" xr:uid="{00000000-0005-0000-0000-0000EC380000}"/>
    <cellStyle name="Assumptions Center Date 3 17 2 2" xfId="20422" xr:uid="{00000000-0005-0000-0000-0000ED380000}"/>
    <cellStyle name="Assumptions Center Date 3 17 2 2 2" xfId="48105" xr:uid="{00000000-0005-0000-0000-0000EE380000}"/>
    <cellStyle name="Assumptions Center Date 3 17 2 3" xfId="34188" xr:uid="{00000000-0005-0000-0000-0000EF380000}"/>
    <cellStyle name="Assumptions Center Date 3 17 3" xfId="9226" xr:uid="{00000000-0005-0000-0000-0000F0380000}"/>
    <cellStyle name="Assumptions Center Date 3 17 3 2" xfId="23147" xr:uid="{00000000-0005-0000-0000-0000F1380000}"/>
    <cellStyle name="Assumptions Center Date 3 17 3 2 2" xfId="50830" xr:uid="{00000000-0005-0000-0000-0000F2380000}"/>
    <cellStyle name="Assumptions Center Date 3 17 3 3" xfId="36913" xr:uid="{00000000-0005-0000-0000-0000F3380000}"/>
    <cellStyle name="Assumptions Center Date 3 17 4" xfId="11362" xr:uid="{00000000-0005-0000-0000-0000F4380000}"/>
    <cellStyle name="Assumptions Center Date 3 17 4 2" xfId="25283" xr:uid="{00000000-0005-0000-0000-0000F5380000}"/>
    <cellStyle name="Assumptions Center Date 3 17 4 2 2" xfId="52966" xr:uid="{00000000-0005-0000-0000-0000F6380000}"/>
    <cellStyle name="Assumptions Center Date 3 17 4 3" xfId="39049" xr:uid="{00000000-0005-0000-0000-0000F7380000}"/>
    <cellStyle name="Assumptions Center Date 3 17 5" xfId="14112" xr:uid="{00000000-0005-0000-0000-0000F8380000}"/>
    <cellStyle name="Assumptions Center Date 3 17 5 2" xfId="28033" xr:uid="{00000000-0005-0000-0000-0000F9380000}"/>
    <cellStyle name="Assumptions Center Date 3 17 5 2 2" xfId="55716" xr:uid="{00000000-0005-0000-0000-0000FA380000}"/>
    <cellStyle name="Assumptions Center Date 3 17 5 3" xfId="41799" xr:uid="{00000000-0005-0000-0000-0000FB380000}"/>
    <cellStyle name="Assumptions Center Date 3 17 6" xfId="17080" xr:uid="{00000000-0005-0000-0000-0000FC380000}"/>
    <cellStyle name="Assumptions Center Date 3 17 6 2" xfId="44763" xr:uid="{00000000-0005-0000-0000-0000FD380000}"/>
    <cellStyle name="Assumptions Center Date 3 17 7" xfId="30887" xr:uid="{00000000-0005-0000-0000-0000FE380000}"/>
    <cellStyle name="Assumptions Center Date 3 18" xfId="3548" xr:uid="{00000000-0005-0000-0000-0000FF380000}"/>
    <cellStyle name="Assumptions Center Date 3 18 2" xfId="6986" xr:uid="{00000000-0005-0000-0000-000000390000}"/>
    <cellStyle name="Assumptions Center Date 3 18 2 2" xfId="20925" xr:uid="{00000000-0005-0000-0000-000001390000}"/>
    <cellStyle name="Assumptions Center Date 3 18 2 2 2" xfId="48608" xr:uid="{00000000-0005-0000-0000-000002390000}"/>
    <cellStyle name="Assumptions Center Date 3 18 2 3" xfId="34691" xr:uid="{00000000-0005-0000-0000-000003390000}"/>
    <cellStyle name="Assumptions Center Date 3 18 3" xfId="9722" xr:uid="{00000000-0005-0000-0000-000004390000}"/>
    <cellStyle name="Assumptions Center Date 3 18 3 2" xfId="23643" xr:uid="{00000000-0005-0000-0000-000005390000}"/>
    <cellStyle name="Assumptions Center Date 3 18 3 2 2" xfId="51326" xr:uid="{00000000-0005-0000-0000-000006390000}"/>
    <cellStyle name="Assumptions Center Date 3 18 3 3" xfId="37409" xr:uid="{00000000-0005-0000-0000-000007390000}"/>
    <cellStyle name="Assumptions Center Date 3 18 4" xfId="11863" xr:uid="{00000000-0005-0000-0000-000008390000}"/>
    <cellStyle name="Assumptions Center Date 3 18 4 2" xfId="25784" xr:uid="{00000000-0005-0000-0000-000009390000}"/>
    <cellStyle name="Assumptions Center Date 3 18 4 2 2" xfId="53467" xr:uid="{00000000-0005-0000-0000-00000A390000}"/>
    <cellStyle name="Assumptions Center Date 3 18 4 3" xfId="39550" xr:uid="{00000000-0005-0000-0000-00000B390000}"/>
    <cellStyle name="Assumptions Center Date 3 18 5" xfId="14613" xr:uid="{00000000-0005-0000-0000-00000C390000}"/>
    <cellStyle name="Assumptions Center Date 3 18 5 2" xfId="28534" xr:uid="{00000000-0005-0000-0000-00000D390000}"/>
    <cellStyle name="Assumptions Center Date 3 18 5 2 2" xfId="56217" xr:uid="{00000000-0005-0000-0000-00000E390000}"/>
    <cellStyle name="Assumptions Center Date 3 18 5 3" xfId="42300" xr:uid="{00000000-0005-0000-0000-00000F390000}"/>
    <cellStyle name="Assumptions Center Date 3 18 6" xfId="17581" xr:uid="{00000000-0005-0000-0000-000010390000}"/>
    <cellStyle name="Assumptions Center Date 3 18 6 2" xfId="45264" xr:uid="{00000000-0005-0000-0000-000011390000}"/>
    <cellStyle name="Assumptions Center Date 3 18 7" xfId="31352" xr:uid="{00000000-0005-0000-0000-000012390000}"/>
    <cellStyle name="Assumptions Center Date 3 19" xfId="3482" xr:uid="{00000000-0005-0000-0000-000013390000}"/>
    <cellStyle name="Assumptions Center Date 3 19 2" xfId="6920" xr:uid="{00000000-0005-0000-0000-000014390000}"/>
    <cellStyle name="Assumptions Center Date 3 19 2 2" xfId="20860" xr:uid="{00000000-0005-0000-0000-000015390000}"/>
    <cellStyle name="Assumptions Center Date 3 19 2 2 2" xfId="48543" xr:uid="{00000000-0005-0000-0000-000016390000}"/>
    <cellStyle name="Assumptions Center Date 3 19 2 3" xfId="34626" xr:uid="{00000000-0005-0000-0000-000017390000}"/>
    <cellStyle name="Assumptions Center Date 3 19 3" xfId="9658" xr:uid="{00000000-0005-0000-0000-000018390000}"/>
    <cellStyle name="Assumptions Center Date 3 19 3 2" xfId="23579" xr:uid="{00000000-0005-0000-0000-000019390000}"/>
    <cellStyle name="Assumptions Center Date 3 19 3 2 2" xfId="51262" xr:uid="{00000000-0005-0000-0000-00001A390000}"/>
    <cellStyle name="Assumptions Center Date 3 19 3 3" xfId="37345" xr:uid="{00000000-0005-0000-0000-00001B390000}"/>
    <cellStyle name="Assumptions Center Date 3 19 4" xfId="11798" xr:uid="{00000000-0005-0000-0000-00001C390000}"/>
    <cellStyle name="Assumptions Center Date 3 19 4 2" xfId="25719" xr:uid="{00000000-0005-0000-0000-00001D390000}"/>
    <cellStyle name="Assumptions Center Date 3 19 4 2 2" xfId="53402" xr:uid="{00000000-0005-0000-0000-00001E390000}"/>
    <cellStyle name="Assumptions Center Date 3 19 4 3" xfId="39485" xr:uid="{00000000-0005-0000-0000-00001F390000}"/>
    <cellStyle name="Assumptions Center Date 3 19 5" xfId="14548" xr:uid="{00000000-0005-0000-0000-000020390000}"/>
    <cellStyle name="Assumptions Center Date 3 19 5 2" xfId="28469" xr:uid="{00000000-0005-0000-0000-000021390000}"/>
    <cellStyle name="Assumptions Center Date 3 19 5 2 2" xfId="56152" xr:uid="{00000000-0005-0000-0000-000022390000}"/>
    <cellStyle name="Assumptions Center Date 3 19 5 3" xfId="42235" xr:uid="{00000000-0005-0000-0000-000023390000}"/>
    <cellStyle name="Assumptions Center Date 3 19 6" xfId="17516" xr:uid="{00000000-0005-0000-0000-000024390000}"/>
    <cellStyle name="Assumptions Center Date 3 19 6 2" xfId="45199" xr:uid="{00000000-0005-0000-0000-000025390000}"/>
    <cellStyle name="Assumptions Center Date 3 19 7" xfId="31287" xr:uid="{00000000-0005-0000-0000-000026390000}"/>
    <cellStyle name="Assumptions Center Date 3 2" xfId="3118" xr:uid="{00000000-0005-0000-0000-000027390000}"/>
    <cellStyle name="Assumptions Center Date 3 2 2" xfId="6560" xr:uid="{00000000-0005-0000-0000-000028390000}"/>
    <cellStyle name="Assumptions Center Date 3 2 2 2" xfId="20504" xr:uid="{00000000-0005-0000-0000-000029390000}"/>
    <cellStyle name="Assumptions Center Date 3 2 2 2 2" xfId="48187" xr:uid="{00000000-0005-0000-0000-00002A390000}"/>
    <cellStyle name="Assumptions Center Date 3 2 2 3" xfId="34270" xr:uid="{00000000-0005-0000-0000-00002B390000}"/>
    <cellStyle name="Assumptions Center Date 3 2 3" xfId="9304" xr:uid="{00000000-0005-0000-0000-00002C390000}"/>
    <cellStyle name="Assumptions Center Date 3 2 3 2" xfId="23225" xr:uid="{00000000-0005-0000-0000-00002D390000}"/>
    <cellStyle name="Assumptions Center Date 3 2 3 2 2" xfId="50908" xr:uid="{00000000-0005-0000-0000-00002E390000}"/>
    <cellStyle name="Assumptions Center Date 3 2 3 3" xfId="36991" xr:uid="{00000000-0005-0000-0000-00002F390000}"/>
    <cellStyle name="Assumptions Center Date 3 2 4" xfId="11442" xr:uid="{00000000-0005-0000-0000-000030390000}"/>
    <cellStyle name="Assumptions Center Date 3 2 4 2" xfId="25363" xr:uid="{00000000-0005-0000-0000-000031390000}"/>
    <cellStyle name="Assumptions Center Date 3 2 4 2 2" xfId="53046" xr:uid="{00000000-0005-0000-0000-000032390000}"/>
    <cellStyle name="Assumptions Center Date 3 2 4 3" xfId="39129" xr:uid="{00000000-0005-0000-0000-000033390000}"/>
    <cellStyle name="Assumptions Center Date 3 2 5" xfId="14192" xr:uid="{00000000-0005-0000-0000-000034390000}"/>
    <cellStyle name="Assumptions Center Date 3 2 5 2" xfId="28113" xr:uid="{00000000-0005-0000-0000-000035390000}"/>
    <cellStyle name="Assumptions Center Date 3 2 5 2 2" xfId="55796" xr:uid="{00000000-0005-0000-0000-000036390000}"/>
    <cellStyle name="Assumptions Center Date 3 2 5 3" xfId="41879" xr:uid="{00000000-0005-0000-0000-000037390000}"/>
    <cellStyle name="Assumptions Center Date 3 2 6" xfId="17160" xr:uid="{00000000-0005-0000-0000-000038390000}"/>
    <cellStyle name="Assumptions Center Date 3 2 6 2" xfId="44843" xr:uid="{00000000-0005-0000-0000-000039390000}"/>
    <cellStyle name="Assumptions Center Date 3 2 7" xfId="30963" xr:uid="{00000000-0005-0000-0000-00003A390000}"/>
    <cellStyle name="Assumptions Center Date 3 20" xfId="4164" xr:uid="{00000000-0005-0000-0000-00003B390000}"/>
    <cellStyle name="Assumptions Center Date 3 20 2" xfId="7590" xr:uid="{00000000-0005-0000-0000-00003C390000}"/>
    <cellStyle name="Assumptions Center Date 3 20 2 2" xfId="21518" xr:uid="{00000000-0005-0000-0000-00003D390000}"/>
    <cellStyle name="Assumptions Center Date 3 20 2 2 2" xfId="49201" xr:uid="{00000000-0005-0000-0000-00003E390000}"/>
    <cellStyle name="Assumptions Center Date 3 20 2 3" xfId="35284" xr:uid="{00000000-0005-0000-0000-00003F390000}"/>
    <cellStyle name="Assumptions Center Date 3 20 3" xfId="10284" xr:uid="{00000000-0005-0000-0000-000040390000}"/>
    <cellStyle name="Assumptions Center Date 3 20 3 2" xfId="24205" xr:uid="{00000000-0005-0000-0000-000041390000}"/>
    <cellStyle name="Assumptions Center Date 3 20 3 2 2" xfId="51888" xr:uid="{00000000-0005-0000-0000-000042390000}"/>
    <cellStyle name="Assumptions Center Date 3 20 3 3" xfId="37971" xr:uid="{00000000-0005-0000-0000-000043390000}"/>
    <cellStyle name="Assumptions Center Date 3 20 4" xfId="12439" xr:uid="{00000000-0005-0000-0000-000044390000}"/>
    <cellStyle name="Assumptions Center Date 3 20 4 2" xfId="26360" xr:uid="{00000000-0005-0000-0000-000045390000}"/>
    <cellStyle name="Assumptions Center Date 3 20 4 2 2" xfId="54043" xr:uid="{00000000-0005-0000-0000-000046390000}"/>
    <cellStyle name="Assumptions Center Date 3 20 4 3" xfId="40126" xr:uid="{00000000-0005-0000-0000-000047390000}"/>
    <cellStyle name="Assumptions Center Date 3 20 5" xfId="15189" xr:uid="{00000000-0005-0000-0000-000048390000}"/>
    <cellStyle name="Assumptions Center Date 3 20 5 2" xfId="29110" xr:uid="{00000000-0005-0000-0000-000049390000}"/>
    <cellStyle name="Assumptions Center Date 3 20 5 2 2" xfId="56793" xr:uid="{00000000-0005-0000-0000-00004A390000}"/>
    <cellStyle name="Assumptions Center Date 3 20 5 3" xfId="42876" xr:uid="{00000000-0005-0000-0000-00004B390000}"/>
    <cellStyle name="Assumptions Center Date 3 20 6" xfId="18157" xr:uid="{00000000-0005-0000-0000-00004C390000}"/>
    <cellStyle name="Assumptions Center Date 3 20 6 2" xfId="45840" xr:uid="{00000000-0005-0000-0000-00004D390000}"/>
    <cellStyle name="Assumptions Center Date 3 20 7" xfId="31923" xr:uid="{00000000-0005-0000-0000-00004E390000}"/>
    <cellStyle name="Assumptions Center Date 3 21" xfId="3933" xr:uid="{00000000-0005-0000-0000-00004F390000}"/>
    <cellStyle name="Assumptions Center Date 3 21 2" xfId="7359" xr:uid="{00000000-0005-0000-0000-000050390000}"/>
    <cellStyle name="Assumptions Center Date 3 21 2 2" xfId="21290" xr:uid="{00000000-0005-0000-0000-000051390000}"/>
    <cellStyle name="Assumptions Center Date 3 21 2 2 2" xfId="48973" xr:uid="{00000000-0005-0000-0000-000052390000}"/>
    <cellStyle name="Assumptions Center Date 3 21 2 3" xfId="35056" xr:uid="{00000000-0005-0000-0000-000053390000}"/>
    <cellStyle name="Assumptions Center Date 3 21 3" xfId="10063" xr:uid="{00000000-0005-0000-0000-000054390000}"/>
    <cellStyle name="Assumptions Center Date 3 21 3 2" xfId="23984" xr:uid="{00000000-0005-0000-0000-000055390000}"/>
    <cellStyle name="Assumptions Center Date 3 21 3 2 2" xfId="51667" xr:uid="{00000000-0005-0000-0000-000056390000}"/>
    <cellStyle name="Assumptions Center Date 3 21 3 3" xfId="37750" xr:uid="{00000000-0005-0000-0000-000057390000}"/>
    <cellStyle name="Assumptions Center Date 3 21 4" xfId="12215" xr:uid="{00000000-0005-0000-0000-000058390000}"/>
    <cellStyle name="Assumptions Center Date 3 21 4 2" xfId="26136" xr:uid="{00000000-0005-0000-0000-000059390000}"/>
    <cellStyle name="Assumptions Center Date 3 21 4 2 2" xfId="53819" xr:uid="{00000000-0005-0000-0000-00005A390000}"/>
    <cellStyle name="Assumptions Center Date 3 21 4 3" xfId="39902" xr:uid="{00000000-0005-0000-0000-00005B390000}"/>
    <cellStyle name="Assumptions Center Date 3 21 5" xfId="14965" xr:uid="{00000000-0005-0000-0000-00005C390000}"/>
    <cellStyle name="Assumptions Center Date 3 21 5 2" xfId="28886" xr:uid="{00000000-0005-0000-0000-00005D390000}"/>
    <cellStyle name="Assumptions Center Date 3 21 5 2 2" xfId="56569" xr:uid="{00000000-0005-0000-0000-00005E390000}"/>
    <cellStyle name="Assumptions Center Date 3 21 5 3" xfId="42652" xr:uid="{00000000-0005-0000-0000-00005F390000}"/>
    <cellStyle name="Assumptions Center Date 3 21 6" xfId="17933" xr:uid="{00000000-0005-0000-0000-000060390000}"/>
    <cellStyle name="Assumptions Center Date 3 21 6 2" xfId="45616" xr:uid="{00000000-0005-0000-0000-000061390000}"/>
    <cellStyle name="Assumptions Center Date 3 21 7" xfId="31699" xr:uid="{00000000-0005-0000-0000-000062390000}"/>
    <cellStyle name="Assumptions Center Date 3 22" xfId="4110" xr:uid="{00000000-0005-0000-0000-000063390000}"/>
    <cellStyle name="Assumptions Center Date 3 22 2" xfId="7536" xr:uid="{00000000-0005-0000-0000-000064390000}"/>
    <cellStyle name="Assumptions Center Date 3 22 2 2" xfId="21465" xr:uid="{00000000-0005-0000-0000-000065390000}"/>
    <cellStyle name="Assumptions Center Date 3 22 2 2 2" xfId="49148" xr:uid="{00000000-0005-0000-0000-000066390000}"/>
    <cellStyle name="Assumptions Center Date 3 22 2 3" xfId="35231" xr:uid="{00000000-0005-0000-0000-000067390000}"/>
    <cellStyle name="Assumptions Center Date 3 22 3" xfId="10237" xr:uid="{00000000-0005-0000-0000-000068390000}"/>
    <cellStyle name="Assumptions Center Date 3 22 3 2" xfId="24158" xr:uid="{00000000-0005-0000-0000-000069390000}"/>
    <cellStyle name="Assumptions Center Date 3 22 3 2 2" xfId="51841" xr:uid="{00000000-0005-0000-0000-00006A390000}"/>
    <cellStyle name="Assumptions Center Date 3 22 3 3" xfId="37924" xr:uid="{00000000-0005-0000-0000-00006B390000}"/>
    <cellStyle name="Assumptions Center Date 3 22 4" xfId="12389" xr:uid="{00000000-0005-0000-0000-00006C390000}"/>
    <cellStyle name="Assumptions Center Date 3 22 4 2" xfId="26310" xr:uid="{00000000-0005-0000-0000-00006D390000}"/>
    <cellStyle name="Assumptions Center Date 3 22 4 2 2" xfId="53993" xr:uid="{00000000-0005-0000-0000-00006E390000}"/>
    <cellStyle name="Assumptions Center Date 3 22 4 3" xfId="40076" xr:uid="{00000000-0005-0000-0000-00006F390000}"/>
    <cellStyle name="Assumptions Center Date 3 22 5" xfId="15139" xr:uid="{00000000-0005-0000-0000-000070390000}"/>
    <cellStyle name="Assumptions Center Date 3 22 5 2" xfId="29060" xr:uid="{00000000-0005-0000-0000-000071390000}"/>
    <cellStyle name="Assumptions Center Date 3 22 5 2 2" xfId="56743" xr:uid="{00000000-0005-0000-0000-000072390000}"/>
    <cellStyle name="Assumptions Center Date 3 22 5 3" xfId="42826" xr:uid="{00000000-0005-0000-0000-000073390000}"/>
    <cellStyle name="Assumptions Center Date 3 22 6" xfId="18107" xr:uid="{00000000-0005-0000-0000-000074390000}"/>
    <cellStyle name="Assumptions Center Date 3 22 6 2" xfId="45790" xr:uid="{00000000-0005-0000-0000-000075390000}"/>
    <cellStyle name="Assumptions Center Date 3 22 7" xfId="31873" xr:uid="{00000000-0005-0000-0000-000076390000}"/>
    <cellStyle name="Assumptions Center Date 3 23" xfId="4072" xr:uid="{00000000-0005-0000-0000-000077390000}"/>
    <cellStyle name="Assumptions Center Date 3 23 2" xfId="7498" xr:uid="{00000000-0005-0000-0000-000078390000}"/>
    <cellStyle name="Assumptions Center Date 3 23 2 2" xfId="21429" xr:uid="{00000000-0005-0000-0000-000079390000}"/>
    <cellStyle name="Assumptions Center Date 3 23 2 2 2" xfId="49112" xr:uid="{00000000-0005-0000-0000-00007A390000}"/>
    <cellStyle name="Assumptions Center Date 3 23 2 3" xfId="35195" xr:uid="{00000000-0005-0000-0000-00007B390000}"/>
    <cellStyle name="Assumptions Center Date 3 23 3" xfId="10201" xr:uid="{00000000-0005-0000-0000-00007C390000}"/>
    <cellStyle name="Assumptions Center Date 3 23 3 2" xfId="24122" xr:uid="{00000000-0005-0000-0000-00007D390000}"/>
    <cellStyle name="Assumptions Center Date 3 23 3 2 2" xfId="51805" xr:uid="{00000000-0005-0000-0000-00007E390000}"/>
    <cellStyle name="Assumptions Center Date 3 23 3 3" xfId="37888" xr:uid="{00000000-0005-0000-0000-00007F390000}"/>
    <cellStyle name="Assumptions Center Date 3 23 4" xfId="12353" xr:uid="{00000000-0005-0000-0000-000080390000}"/>
    <cellStyle name="Assumptions Center Date 3 23 4 2" xfId="26274" xr:uid="{00000000-0005-0000-0000-000081390000}"/>
    <cellStyle name="Assumptions Center Date 3 23 4 2 2" xfId="53957" xr:uid="{00000000-0005-0000-0000-000082390000}"/>
    <cellStyle name="Assumptions Center Date 3 23 4 3" xfId="40040" xr:uid="{00000000-0005-0000-0000-000083390000}"/>
    <cellStyle name="Assumptions Center Date 3 23 5" xfId="15103" xr:uid="{00000000-0005-0000-0000-000084390000}"/>
    <cellStyle name="Assumptions Center Date 3 23 5 2" xfId="29024" xr:uid="{00000000-0005-0000-0000-000085390000}"/>
    <cellStyle name="Assumptions Center Date 3 23 5 2 2" xfId="56707" xr:uid="{00000000-0005-0000-0000-000086390000}"/>
    <cellStyle name="Assumptions Center Date 3 23 5 3" xfId="42790" xr:uid="{00000000-0005-0000-0000-000087390000}"/>
    <cellStyle name="Assumptions Center Date 3 23 6" xfId="18071" xr:uid="{00000000-0005-0000-0000-000088390000}"/>
    <cellStyle name="Assumptions Center Date 3 23 6 2" xfId="45754" xr:uid="{00000000-0005-0000-0000-000089390000}"/>
    <cellStyle name="Assumptions Center Date 3 23 7" xfId="31837" xr:uid="{00000000-0005-0000-0000-00008A390000}"/>
    <cellStyle name="Assumptions Center Date 3 24" xfId="4900" xr:uid="{00000000-0005-0000-0000-00008B390000}"/>
    <cellStyle name="Assumptions Center Date 3 24 2" xfId="8304" xr:uid="{00000000-0005-0000-0000-00008C390000}"/>
    <cellStyle name="Assumptions Center Date 3 24 2 2" xfId="22226" xr:uid="{00000000-0005-0000-0000-00008D390000}"/>
    <cellStyle name="Assumptions Center Date 3 24 2 2 2" xfId="49909" xr:uid="{00000000-0005-0000-0000-00008E390000}"/>
    <cellStyle name="Assumptions Center Date 3 24 2 3" xfId="35992" xr:uid="{00000000-0005-0000-0000-00008F390000}"/>
    <cellStyle name="Assumptions Center Date 3 24 3" xfId="10758" xr:uid="{00000000-0005-0000-0000-000090390000}"/>
    <cellStyle name="Assumptions Center Date 3 24 3 2" xfId="24679" xr:uid="{00000000-0005-0000-0000-000091390000}"/>
    <cellStyle name="Assumptions Center Date 3 24 3 2 2" xfId="52362" xr:uid="{00000000-0005-0000-0000-000092390000}"/>
    <cellStyle name="Assumptions Center Date 3 24 3 3" xfId="38445" xr:uid="{00000000-0005-0000-0000-000093390000}"/>
    <cellStyle name="Assumptions Center Date 3 24 4" xfId="13159" xr:uid="{00000000-0005-0000-0000-000094390000}"/>
    <cellStyle name="Assumptions Center Date 3 24 4 2" xfId="27080" xr:uid="{00000000-0005-0000-0000-000095390000}"/>
    <cellStyle name="Assumptions Center Date 3 24 4 2 2" xfId="54763" xr:uid="{00000000-0005-0000-0000-000096390000}"/>
    <cellStyle name="Assumptions Center Date 3 24 4 3" xfId="40846" xr:uid="{00000000-0005-0000-0000-000097390000}"/>
    <cellStyle name="Assumptions Center Date 3 24 5" xfId="15909" xr:uid="{00000000-0005-0000-0000-000098390000}"/>
    <cellStyle name="Assumptions Center Date 3 24 5 2" xfId="29830" xr:uid="{00000000-0005-0000-0000-000099390000}"/>
    <cellStyle name="Assumptions Center Date 3 24 5 2 2" xfId="57513" xr:uid="{00000000-0005-0000-0000-00009A390000}"/>
    <cellStyle name="Assumptions Center Date 3 24 5 3" xfId="43596" xr:uid="{00000000-0005-0000-0000-00009B390000}"/>
    <cellStyle name="Assumptions Center Date 3 24 6" xfId="18877" xr:uid="{00000000-0005-0000-0000-00009C390000}"/>
    <cellStyle name="Assumptions Center Date 3 24 6 2" xfId="46560" xr:uid="{00000000-0005-0000-0000-00009D390000}"/>
    <cellStyle name="Assumptions Center Date 3 24 7" xfId="32643" xr:uid="{00000000-0005-0000-0000-00009E390000}"/>
    <cellStyle name="Assumptions Center Date 3 25" xfId="4729" xr:uid="{00000000-0005-0000-0000-00009F390000}"/>
    <cellStyle name="Assumptions Center Date 3 25 2" xfId="8135" xr:uid="{00000000-0005-0000-0000-0000A0390000}"/>
    <cellStyle name="Assumptions Center Date 3 25 2 2" xfId="22059" xr:uid="{00000000-0005-0000-0000-0000A1390000}"/>
    <cellStyle name="Assumptions Center Date 3 25 2 2 2" xfId="49742" xr:uid="{00000000-0005-0000-0000-0000A2390000}"/>
    <cellStyle name="Assumptions Center Date 3 25 2 3" xfId="35825" xr:uid="{00000000-0005-0000-0000-0000A3390000}"/>
    <cellStyle name="Assumptions Center Date 3 25 3" xfId="10692" xr:uid="{00000000-0005-0000-0000-0000A4390000}"/>
    <cellStyle name="Assumptions Center Date 3 25 3 2" xfId="24613" xr:uid="{00000000-0005-0000-0000-0000A5390000}"/>
    <cellStyle name="Assumptions Center Date 3 25 3 2 2" xfId="52296" xr:uid="{00000000-0005-0000-0000-0000A6390000}"/>
    <cellStyle name="Assumptions Center Date 3 25 3 3" xfId="38379" xr:uid="{00000000-0005-0000-0000-0000A7390000}"/>
    <cellStyle name="Assumptions Center Date 3 25 4" xfId="12991" xr:uid="{00000000-0005-0000-0000-0000A8390000}"/>
    <cellStyle name="Assumptions Center Date 3 25 4 2" xfId="26912" xr:uid="{00000000-0005-0000-0000-0000A9390000}"/>
    <cellStyle name="Assumptions Center Date 3 25 4 2 2" xfId="54595" xr:uid="{00000000-0005-0000-0000-0000AA390000}"/>
    <cellStyle name="Assumptions Center Date 3 25 4 3" xfId="40678" xr:uid="{00000000-0005-0000-0000-0000AB390000}"/>
    <cellStyle name="Assumptions Center Date 3 25 5" xfId="15741" xr:uid="{00000000-0005-0000-0000-0000AC390000}"/>
    <cellStyle name="Assumptions Center Date 3 25 5 2" xfId="29662" xr:uid="{00000000-0005-0000-0000-0000AD390000}"/>
    <cellStyle name="Assumptions Center Date 3 25 5 2 2" xfId="57345" xr:uid="{00000000-0005-0000-0000-0000AE390000}"/>
    <cellStyle name="Assumptions Center Date 3 25 5 3" xfId="43428" xr:uid="{00000000-0005-0000-0000-0000AF390000}"/>
    <cellStyle name="Assumptions Center Date 3 25 6" xfId="18709" xr:uid="{00000000-0005-0000-0000-0000B0390000}"/>
    <cellStyle name="Assumptions Center Date 3 25 6 2" xfId="46392" xr:uid="{00000000-0005-0000-0000-0000B1390000}"/>
    <cellStyle name="Assumptions Center Date 3 25 7" xfId="32475" xr:uid="{00000000-0005-0000-0000-0000B2390000}"/>
    <cellStyle name="Assumptions Center Date 3 26" xfId="4937" xr:uid="{00000000-0005-0000-0000-0000B3390000}"/>
    <cellStyle name="Assumptions Center Date 3 26 2" xfId="8341" xr:uid="{00000000-0005-0000-0000-0000B4390000}"/>
    <cellStyle name="Assumptions Center Date 3 26 2 2" xfId="22262" xr:uid="{00000000-0005-0000-0000-0000B5390000}"/>
    <cellStyle name="Assumptions Center Date 3 26 2 2 2" xfId="49945" xr:uid="{00000000-0005-0000-0000-0000B6390000}"/>
    <cellStyle name="Assumptions Center Date 3 26 2 3" xfId="36028" xr:uid="{00000000-0005-0000-0000-0000B7390000}"/>
    <cellStyle name="Assumptions Center Date 3 26 3" xfId="10793" xr:uid="{00000000-0005-0000-0000-0000B8390000}"/>
    <cellStyle name="Assumptions Center Date 3 26 3 2" xfId="24714" xr:uid="{00000000-0005-0000-0000-0000B9390000}"/>
    <cellStyle name="Assumptions Center Date 3 26 3 2 2" xfId="52397" xr:uid="{00000000-0005-0000-0000-0000BA390000}"/>
    <cellStyle name="Assumptions Center Date 3 26 3 3" xfId="38480" xr:uid="{00000000-0005-0000-0000-0000BB390000}"/>
    <cellStyle name="Assumptions Center Date 3 26 4" xfId="13194" xr:uid="{00000000-0005-0000-0000-0000BC390000}"/>
    <cellStyle name="Assumptions Center Date 3 26 4 2" xfId="27115" xr:uid="{00000000-0005-0000-0000-0000BD390000}"/>
    <cellStyle name="Assumptions Center Date 3 26 4 2 2" xfId="54798" xr:uid="{00000000-0005-0000-0000-0000BE390000}"/>
    <cellStyle name="Assumptions Center Date 3 26 4 3" xfId="40881" xr:uid="{00000000-0005-0000-0000-0000BF390000}"/>
    <cellStyle name="Assumptions Center Date 3 26 5" xfId="15944" xr:uid="{00000000-0005-0000-0000-0000C0390000}"/>
    <cellStyle name="Assumptions Center Date 3 26 5 2" xfId="29865" xr:uid="{00000000-0005-0000-0000-0000C1390000}"/>
    <cellStyle name="Assumptions Center Date 3 26 5 2 2" xfId="57548" xr:uid="{00000000-0005-0000-0000-0000C2390000}"/>
    <cellStyle name="Assumptions Center Date 3 26 5 3" xfId="43631" xr:uid="{00000000-0005-0000-0000-0000C3390000}"/>
    <cellStyle name="Assumptions Center Date 3 26 6" xfId="18912" xr:uid="{00000000-0005-0000-0000-0000C4390000}"/>
    <cellStyle name="Assumptions Center Date 3 26 6 2" xfId="46595" xr:uid="{00000000-0005-0000-0000-0000C5390000}"/>
    <cellStyle name="Assumptions Center Date 3 26 7" xfId="32678" xr:uid="{00000000-0005-0000-0000-0000C6390000}"/>
    <cellStyle name="Assumptions Center Date 3 27" xfId="4661" xr:uid="{00000000-0005-0000-0000-0000C7390000}"/>
    <cellStyle name="Assumptions Center Date 3 27 2" xfId="8069" xr:uid="{00000000-0005-0000-0000-0000C8390000}"/>
    <cellStyle name="Assumptions Center Date 3 27 2 2" xfId="21993" xr:uid="{00000000-0005-0000-0000-0000C9390000}"/>
    <cellStyle name="Assumptions Center Date 3 27 2 2 2" xfId="49676" xr:uid="{00000000-0005-0000-0000-0000CA390000}"/>
    <cellStyle name="Assumptions Center Date 3 27 2 3" xfId="35759" xr:uid="{00000000-0005-0000-0000-0000CB390000}"/>
    <cellStyle name="Assumptions Center Date 3 27 3" xfId="10657" xr:uid="{00000000-0005-0000-0000-0000CC390000}"/>
    <cellStyle name="Assumptions Center Date 3 27 3 2" xfId="24578" xr:uid="{00000000-0005-0000-0000-0000CD390000}"/>
    <cellStyle name="Assumptions Center Date 3 27 3 2 2" xfId="52261" xr:uid="{00000000-0005-0000-0000-0000CE390000}"/>
    <cellStyle name="Assumptions Center Date 3 27 3 3" xfId="38344" xr:uid="{00000000-0005-0000-0000-0000CF390000}"/>
    <cellStyle name="Assumptions Center Date 3 27 4" xfId="12925" xr:uid="{00000000-0005-0000-0000-0000D0390000}"/>
    <cellStyle name="Assumptions Center Date 3 27 4 2" xfId="26846" xr:uid="{00000000-0005-0000-0000-0000D1390000}"/>
    <cellStyle name="Assumptions Center Date 3 27 4 2 2" xfId="54529" xr:uid="{00000000-0005-0000-0000-0000D2390000}"/>
    <cellStyle name="Assumptions Center Date 3 27 4 3" xfId="40612" xr:uid="{00000000-0005-0000-0000-0000D3390000}"/>
    <cellStyle name="Assumptions Center Date 3 27 5" xfId="15675" xr:uid="{00000000-0005-0000-0000-0000D4390000}"/>
    <cellStyle name="Assumptions Center Date 3 27 5 2" xfId="29596" xr:uid="{00000000-0005-0000-0000-0000D5390000}"/>
    <cellStyle name="Assumptions Center Date 3 27 5 2 2" xfId="57279" xr:uid="{00000000-0005-0000-0000-0000D6390000}"/>
    <cellStyle name="Assumptions Center Date 3 27 5 3" xfId="43362" xr:uid="{00000000-0005-0000-0000-0000D7390000}"/>
    <cellStyle name="Assumptions Center Date 3 27 6" xfId="18643" xr:uid="{00000000-0005-0000-0000-0000D8390000}"/>
    <cellStyle name="Assumptions Center Date 3 27 6 2" xfId="46326" xr:uid="{00000000-0005-0000-0000-0000D9390000}"/>
    <cellStyle name="Assumptions Center Date 3 27 7" xfId="32409" xr:uid="{00000000-0005-0000-0000-0000DA390000}"/>
    <cellStyle name="Assumptions Center Date 3 28" xfId="4370" xr:uid="{00000000-0005-0000-0000-0000DB390000}"/>
    <cellStyle name="Assumptions Center Date 3 28 2" xfId="7795" xr:uid="{00000000-0005-0000-0000-0000DC390000}"/>
    <cellStyle name="Assumptions Center Date 3 28 2 2" xfId="21719" xr:uid="{00000000-0005-0000-0000-0000DD390000}"/>
    <cellStyle name="Assumptions Center Date 3 28 2 2 2" xfId="49402" xr:uid="{00000000-0005-0000-0000-0000DE390000}"/>
    <cellStyle name="Assumptions Center Date 3 28 2 3" xfId="35485" xr:uid="{00000000-0005-0000-0000-0000DF390000}"/>
    <cellStyle name="Assumptions Center Date 3 28 3" xfId="10468" xr:uid="{00000000-0005-0000-0000-0000E0390000}"/>
    <cellStyle name="Assumptions Center Date 3 28 3 2" xfId="24389" xr:uid="{00000000-0005-0000-0000-0000E1390000}"/>
    <cellStyle name="Assumptions Center Date 3 28 3 2 2" xfId="52072" xr:uid="{00000000-0005-0000-0000-0000E2390000}"/>
    <cellStyle name="Assumptions Center Date 3 28 3 3" xfId="38155" xr:uid="{00000000-0005-0000-0000-0000E3390000}"/>
    <cellStyle name="Assumptions Center Date 3 28 4" xfId="12637" xr:uid="{00000000-0005-0000-0000-0000E4390000}"/>
    <cellStyle name="Assumptions Center Date 3 28 4 2" xfId="26558" xr:uid="{00000000-0005-0000-0000-0000E5390000}"/>
    <cellStyle name="Assumptions Center Date 3 28 4 2 2" xfId="54241" xr:uid="{00000000-0005-0000-0000-0000E6390000}"/>
    <cellStyle name="Assumptions Center Date 3 28 4 3" xfId="40324" xr:uid="{00000000-0005-0000-0000-0000E7390000}"/>
    <cellStyle name="Assumptions Center Date 3 28 5" xfId="15387" xr:uid="{00000000-0005-0000-0000-0000E8390000}"/>
    <cellStyle name="Assumptions Center Date 3 28 5 2" xfId="29308" xr:uid="{00000000-0005-0000-0000-0000E9390000}"/>
    <cellStyle name="Assumptions Center Date 3 28 5 2 2" xfId="56991" xr:uid="{00000000-0005-0000-0000-0000EA390000}"/>
    <cellStyle name="Assumptions Center Date 3 28 5 3" xfId="43074" xr:uid="{00000000-0005-0000-0000-0000EB390000}"/>
    <cellStyle name="Assumptions Center Date 3 28 6" xfId="18355" xr:uid="{00000000-0005-0000-0000-0000EC390000}"/>
    <cellStyle name="Assumptions Center Date 3 28 6 2" xfId="46038" xr:uid="{00000000-0005-0000-0000-0000ED390000}"/>
    <cellStyle name="Assumptions Center Date 3 28 7" xfId="32121" xr:uid="{00000000-0005-0000-0000-0000EE390000}"/>
    <cellStyle name="Assumptions Center Date 3 29" xfId="4614" xr:uid="{00000000-0005-0000-0000-0000EF390000}"/>
    <cellStyle name="Assumptions Center Date 3 29 2" xfId="8023" xr:uid="{00000000-0005-0000-0000-0000F0390000}"/>
    <cellStyle name="Assumptions Center Date 3 29 2 2" xfId="21947" xr:uid="{00000000-0005-0000-0000-0000F1390000}"/>
    <cellStyle name="Assumptions Center Date 3 29 2 2 2" xfId="49630" xr:uid="{00000000-0005-0000-0000-0000F2390000}"/>
    <cellStyle name="Assumptions Center Date 3 29 2 3" xfId="35713" xr:uid="{00000000-0005-0000-0000-0000F3390000}"/>
    <cellStyle name="Assumptions Center Date 3 29 3" xfId="10615" xr:uid="{00000000-0005-0000-0000-0000F4390000}"/>
    <cellStyle name="Assumptions Center Date 3 29 3 2" xfId="24536" xr:uid="{00000000-0005-0000-0000-0000F5390000}"/>
    <cellStyle name="Assumptions Center Date 3 29 3 2 2" xfId="52219" xr:uid="{00000000-0005-0000-0000-0000F6390000}"/>
    <cellStyle name="Assumptions Center Date 3 29 3 3" xfId="38302" xr:uid="{00000000-0005-0000-0000-0000F7390000}"/>
    <cellStyle name="Assumptions Center Date 3 29 4" xfId="12878" xr:uid="{00000000-0005-0000-0000-0000F8390000}"/>
    <cellStyle name="Assumptions Center Date 3 29 4 2" xfId="26799" xr:uid="{00000000-0005-0000-0000-0000F9390000}"/>
    <cellStyle name="Assumptions Center Date 3 29 4 2 2" xfId="54482" xr:uid="{00000000-0005-0000-0000-0000FA390000}"/>
    <cellStyle name="Assumptions Center Date 3 29 4 3" xfId="40565" xr:uid="{00000000-0005-0000-0000-0000FB390000}"/>
    <cellStyle name="Assumptions Center Date 3 29 5" xfId="15628" xr:uid="{00000000-0005-0000-0000-0000FC390000}"/>
    <cellStyle name="Assumptions Center Date 3 29 5 2" xfId="29549" xr:uid="{00000000-0005-0000-0000-0000FD390000}"/>
    <cellStyle name="Assumptions Center Date 3 29 5 2 2" xfId="57232" xr:uid="{00000000-0005-0000-0000-0000FE390000}"/>
    <cellStyle name="Assumptions Center Date 3 29 5 3" xfId="43315" xr:uid="{00000000-0005-0000-0000-0000FF390000}"/>
    <cellStyle name="Assumptions Center Date 3 29 6" xfId="18596" xr:uid="{00000000-0005-0000-0000-0000003A0000}"/>
    <cellStyle name="Assumptions Center Date 3 29 6 2" xfId="46279" xr:uid="{00000000-0005-0000-0000-0000013A0000}"/>
    <cellStyle name="Assumptions Center Date 3 29 7" xfId="32362" xr:uid="{00000000-0005-0000-0000-0000023A0000}"/>
    <cellStyle name="Assumptions Center Date 3 3" xfId="2326" xr:uid="{00000000-0005-0000-0000-0000033A0000}"/>
    <cellStyle name="Assumptions Center Date 3 3 2" xfId="5786" xr:uid="{00000000-0005-0000-0000-0000043A0000}"/>
    <cellStyle name="Assumptions Center Date 3 3 2 2" xfId="19736" xr:uid="{00000000-0005-0000-0000-0000053A0000}"/>
    <cellStyle name="Assumptions Center Date 3 3 2 2 2" xfId="47419" xr:uid="{00000000-0005-0000-0000-0000063A0000}"/>
    <cellStyle name="Assumptions Center Date 3 3 2 3" xfId="33502" xr:uid="{00000000-0005-0000-0000-0000073A0000}"/>
    <cellStyle name="Assumptions Center Date 3 3 3" xfId="8555" xr:uid="{00000000-0005-0000-0000-0000083A0000}"/>
    <cellStyle name="Assumptions Center Date 3 3 3 2" xfId="22476" xr:uid="{00000000-0005-0000-0000-0000093A0000}"/>
    <cellStyle name="Assumptions Center Date 3 3 3 2 2" xfId="50159" xr:uid="{00000000-0005-0000-0000-00000A3A0000}"/>
    <cellStyle name="Assumptions Center Date 3 3 3 3" xfId="36242" xr:uid="{00000000-0005-0000-0000-00000B3A0000}"/>
    <cellStyle name="Assumptions Center Date 3 3 4" xfId="5436" xr:uid="{00000000-0005-0000-0000-00000C3A0000}"/>
    <cellStyle name="Assumptions Center Date 3 3 4 2" xfId="19389" xr:uid="{00000000-0005-0000-0000-00000D3A0000}"/>
    <cellStyle name="Assumptions Center Date 3 3 4 2 2" xfId="47072" xr:uid="{00000000-0005-0000-0000-00000E3A0000}"/>
    <cellStyle name="Assumptions Center Date 3 3 4 3" xfId="33155" xr:uid="{00000000-0005-0000-0000-00000F3A0000}"/>
    <cellStyle name="Assumptions Center Date 3 3 5" xfId="13434" xr:uid="{00000000-0005-0000-0000-0000103A0000}"/>
    <cellStyle name="Assumptions Center Date 3 3 5 2" xfId="27355" xr:uid="{00000000-0005-0000-0000-0000113A0000}"/>
    <cellStyle name="Assumptions Center Date 3 3 5 2 2" xfId="55038" xr:uid="{00000000-0005-0000-0000-0000123A0000}"/>
    <cellStyle name="Assumptions Center Date 3 3 5 3" xfId="41121" xr:uid="{00000000-0005-0000-0000-0000133A0000}"/>
    <cellStyle name="Assumptions Center Date 3 3 6" xfId="16396" xr:uid="{00000000-0005-0000-0000-0000143A0000}"/>
    <cellStyle name="Assumptions Center Date 3 3 6 2" xfId="44079" xr:uid="{00000000-0005-0000-0000-0000153A0000}"/>
    <cellStyle name="Assumptions Center Date 3 3 7" xfId="30289" xr:uid="{00000000-0005-0000-0000-0000163A0000}"/>
    <cellStyle name="Assumptions Center Date 3 30" xfId="16184" xr:uid="{00000000-0005-0000-0000-0000173A0000}"/>
    <cellStyle name="Assumptions Center Date 3 30 2" xfId="30101" xr:uid="{00000000-0005-0000-0000-0000183A0000}"/>
    <cellStyle name="Assumptions Center Date 3 30 2 2" xfId="57784" xr:uid="{00000000-0005-0000-0000-0000193A0000}"/>
    <cellStyle name="Assumptions Center Date 3 30 3" xfId="43867" xr:uid="{00000000-0005-0000-0000-00001A3A0000}"/>
    <cellStyle name="Assumptions Center Date 3 31" xfId="16216" xr:uid="{00000000-0005-0000-0000-00001B3A0000}"/>
    <cellStyle name="Assumptions Center Date 3 31 2" xfId="30133" xr:uid="{00000000-0005-0000-0000-00001C3A0000}"/>
    <cellStyle name="Assumptions Center Date 3 31 2 2" xfId="57816" xr:uid="{00000000-0005-0000-0000-00001D3A0000}"/>
    <cellStyle name="Assumptions Center Date 3 31 3" xfId="43899" xr:uid="{00000000-0005-0000-0000-00001E3A0000}"/>
    <cellStyle name="Assumptions Center Date 3 4" xfId="3041" xr:uid="{00000000-0005-0000-0000-00001F3A0000}"/>
    <cellStyle name="Assumptions Center Date 3 4 2" xfId="6485" xr:uid="{00000000-0005-0000-0000-0000203A0000}"/>
    <cellStyle name="Assumptions Center Date 3 4 2 2" xfId="20430" xr:uid="{00000000-0005-0000-0000-0000213A0000}"/>
    <cellStyle name="Assumptions Center Date 3 4 2 2 2" xfId="48113" xr:uid="{00000000-0005-0000-0000-0000223A0000}"/>
    <cellStyle name="Assumptions Center Date 3 4 2 3" xfId="34196" xr:uid="{00000000-0005-0000-0000-0000233A0000}"/>
    <cellStyle name="Assumptions Center Date 3 4 3" xfId="9234" xr:uid="{00000000-0005-0000-0000-0000243A0000}"/>
    <cellStyle name="Assumptions Center Date 3 4 3 2" xfId="23155" xr:uid="{00000000-0005-0000-0000-0000253A0000}"/>
    <cellStyle name="Assumptions Center Date 3 4 3 2 2" xfId="50838" xr:uid="{00000000-0005-0000-0000-0000263A0000}"/>
    <cellStyle name="Assumptions Center Date 3 4 3 3" xfId="36921" xr:uid="{00000000-0005-0000-0000-0000273A0000}"/>
    <cellStyle name="Assumptions Center Date 3 4 4" xfId="11370" xr:uid="{00000000-0005-0000-0000-0000283A0000}"/>
    <cellStyle name="Assumptions Center Date 3 4 4 2" xfId="25291" xr:uid="{00000000-0005-0000-0000-0000293A0000}"/>
    <cellStyle name="Assumptions Center Date 3 4 4 2 2" xfId="52974" xr:uid="{00000000-0005-0000-0000-00002A3A0000}"/>
    <cellStyle name="Assumptions Center Date 3 4 4 3" xfId="39057" xr:uid="{00000000-0005-0000-0000-00002B3A0000}"/>
    <cellStyle name="Assumptions Center Date 3 4 5" xfId="14120" xr:uid="{00000000-0005-0000-0000-00002C3A0000}"/>
    <cellStyle name="Assumptions Center Date 3 4 5 2" xfId="28041" xr:uid="{00000000-0005-0000-0000-00002D3A0000}"/>
    <cellStyle name="Assumptions Center Date 3 4 5 2 2" xfId="55724" xr:uid="{00000000-0005-0000-0000-00002E3A0000}"/>
    <cellStyle name="Assumptions Center Date 3 4 5 3" xfId="41807" xr:uid="{00000000-0005-0000-0000-00002F3A0000}"/>
    <cellStyle name="Assumptions Center Date 3 4 6" xfId="17088" xr:uid="{00000000-0005-0000-0000-0000303A0000}"/>
    <cellStyle name="Assumptions Center Date 3 4 6 2" xfId="44771" xr:uid="{00000000-0005-0000-0000-0000313A0000}"/>
    <cellStyle name="Assumptions Center Date 3 4 7" xfId="30895" xr:uid="{00000000-0005-0000-0000-0000323A0000}"/>
    <cellStyle name="Assumptions Center Date 3 5" xfId="2977" xr:uid="{00000000-0005-0000-0000-0000333A0000}"/>
    <cellStyle name="Assumptions Center Date 3 5 2" xfId="6422" xr:uid="{00000000-0005-0000-0000-0000343A0000}"/>
    <cellStyle name="Assumptions Center Date 3 5 2 2" xfId="20368" xr:uid="{00000000-0005-0000-0000-0000353A0000}"/>
    <cellStyle name="Assumptions Center Date 3 5 2 2 2" xfId="48051" xr:uid="{00000000-0005-0000-0000-0000363A0000}"/>
    <cellStyle name="Assumptions Center Date 3 5 2 3" xfId="34134" xr:uid="{00000000-0005-0000-0000-0000373A0000}"/>
    <cellStyle name="Assumptions Center Date 3 5 3" xfId="9173" xr:uid="{00000000-0005-0000-0000-0000383A0000}"/>
    <cellStyle name="Assumptions Center Date 3 5 3 2" xfId="23094" xr:uid="{00000000-0005-0000-0000-0000393A0000}"/>
    <cellStyle name="Assumptions Center Date 3 5 3 2 2" xfId="50777" xr:uid="{00000000-0005-0000-0000-00003A3A0000}"/>
    <cellStyle name="Assumptions Center Date 3 5 3 3" xfId="36860" xr:uid="{00000000-0005-0000-0000-00003B3A0000}"/>
    <cellStyle name="Assumptions Center Date 3 5 4" xfId="11308" xr:uid="{00000000-0005-0000-0000-00003C3A0000}"/>
    <cellStyle name="Assumptions Center Date 3 5 4 2" xfId="25229" xr:uid="{00000000-0005-0000-0000-00003D3A0000}"/>
    <cellStyle name="Assumptions Center Date 3 5 4 2 2" xfId="52912" xr:uid="{00000000-0005-0000-0000-00003E3A0000}"/>
    <cellStyle name="Assumptions Center Date 3 5 4 3" xfId="38995" xr:uid="{00000000-0005-0000-0000-00003F3A0000}"/>
    <cellStyle name="Assumptions Center Date 3 5 5" xfId="14059" xr:uid="{00000000-0005-0000-0000-0000403A0000}"/>
    <cellStyle name="Assumptions Center Date 3 5 5 2" xfId="27980" xr:uid="{00000000-0005-0000-0000-0000413A0000}"/>
    <cellStyle name="Assumptions Center Date 3 5 5 2 2" xfId="55663" xr:uid="{00000000-0005-0000-0000-0000423A0000}"/>
    <cellStyle name="Assumptions Center Date 3 5 5 3" xfId="41746" xr:uid="{00000000-0005-0000-0000-0000433A0000}"/>
    <cellStyle name="Assumptions Center Date 3 5 6" xfId="17026" xr:uid="{00000000-0005-0000-0000-0000443A0000}"/>
    <cellStyle name="Assumptions Center Date 3 5 6 2" xfId="44709" xr:uid="{00000000-0005-0000-0000-0000453A0000}"/>
    <cellStyle name="Assumptions Center Date 3 5 7" xfId="30838" xr:uid="{00000000-0005-0000-0000-0000463A0000}"/>
    <cellStyle name="Assumptions Center Date 3 6" xfId="2447" xr:uid="{00000000-0005-0000-0000-0000473A0000}"/>
    <cellStyle name="Assumptions Center Date 3 6 2" xfId="5904" xr:uid="{00000000-0005-0000-0000-0000483A0000}"/>
    <cellStyle name="Assumptions Center Date 3 6 2 2" xfId="19854" xr:uid="{00000000-0005-0000-0000-0000493A0000}"/>
    <cellStyle name="Assumptions Center Date 3 6 2 2 2" xfId="47537" xr:uid="{00000000-0005-0000-0000-00004A3A0000}"/>
    <cellStyle name="Assumptions Center Date 3 6 2 3" xfId="33620" xr:uid="{00000000-0005-0000-0000-00004B3A0000}"/>
    <cellStyle name="Assumptions Center Date 3 6 3" xfId="8670" xr:uid="{00000000-0005-0000-0000-00004C3A0000}"/>
    <cellStyle name="Assumptions Center Date 3 6 3 2" xfId="22591" xr:uid="{00000000-0005-0000-0000-00004D3A0000}"/>
    <cellStyle name="Assumptions Center Date 3 6 3 2 2" xfId="50274" xr:uid="{00000000-0005-0000-0000-00004E3A0000}"/>
    <cellStyle name="Assumptions Center Date 3 6 3 3" xfId="36357" xr:uid="{00000000-0005-0000-0000-00004F3A0000}"/>
    <cellStyle name="Assumptions Center Date 3 6 4" xfId="5532" xr:uid="{00000000-0005-0000-0000-0000503A0000}"/>
    <cellStyle name="Assumptions Center Date 3 6 4 2" xfId="19485" xr:uid="{00000000-0005-0000-0000-0000513A0000}"/>
    <cellStyle name="Assumptions Center Date 3 6 4 2 2" xfId="47168" xr:uid="{00000000-0005-0000-0000-0000523A0000}"/>
    <cellStyle name="Assumptions Center Date 3 6 4 3" xfId="33251" xr:uid="{00000000-0005-0000-0000-0000533A0000}"/>
    <cellStyle name="Assumptions Center Date 3 6 5" xfId="13552" xr:uid="{00000000-0005-0000-0000-0000543A0000}"/>
    <cellStyle name="Assumptions Center Date 3 6 5 2" xfId="27473" xr:uid="{00000000-0005-0000-0000-0000553A0000}"/>
    <cellStyle name="Assumptions Center Date 3 6 5 2 2" xfId="55156" xr:uid="{00000000-0005-0000-0000-0000563A0000}"/>
    <cellStyle name="Assumptions Center Date 3 6 5 3" xfId="41239" xr:uid="{00000000-0005-0000-0000-0000573A0000}"/>
    <cellStyle name="Assumptions Center Date 3 6 6" xfId="16514" xr:uid="{00000000-0005-0000-0000-0000583A0000}"/>
    <cellStyle name="Assumptions Center Date 3 6 6 2" xfId="44197" xr:uid="{00000000-0005-0000-0000-0000593A0000}"/>
    <cellStyle name="Assumptions Center Date 3 6 7" xfId="30392" xr:uid="{00000000-0005-0000-0000-00005A3A0000}"/>
    <cellStyle name="Assumptions Center Date 3 7" xfId="2930" xr:uid="{00000000-0005-0000-0000-00005B3A0000}"/>
    <cellStyle name="Assumptions Center Date 3 7 2" xfId="6376" xr:uid="{00000000-0005-0000-0000-00005C3A0000}"/>
    <cellStyle name="Assumptions Center Date 3 7 2 2" xfId="20322" xr:uid="{00000000-0005-0000-0000-00005D3A0000}"/>
    <cellStyle name="Assumptions Center Date 3 7 2 2 2" xfId="48005" xr:uid="{00000000-0005-0000-0000-00005E3A0000}"/>
    <cellStyle name="Assumptions Center Date 3 7 2 3" xfId="34088" xr:uid="{00000000-0005-0000-0000-00005F3A0000}"/>
    <cellStyle name="Assumptions Center Date 3 7 3" xfId="9127" xr:uid="{00000000-0005-0000-0000-0000603A0000}"/>
    <cellStyle name="Assumptions Center Date 3 7 3 2" xfId="23048" xr:uid="{00000000-0005-0000-0000-0000613A0000}"/>
    <cellStyle name="Assumptions Center Date 3 7 3 2 2" xfId="50731" xr:uid="{00000000-0005-0000-0000-0000623A0000}"/>
    <cellStyle name="Assumptions Center Date 3 7 3 3" xfId="36814" xr:uid="{00000000-0005-0000-0000-0000633A0000}"/>
    <cellStyle name="Assumptions Center Date 3 7 4" xfId="11262" xr:uid="{00000000-0005-0000-0000-0000643A0000}"/>
    <cellStyle name="Assumptions Center Date 3 7 4 2" xfId="25183" xr:uid="{00000000-0005-0000-0000-0000653A0000}"/>
    <cellStyle name="Assumptions Center Date 3 7 4 2 2" xfId="52866" xr:uid="{00000000-0005-0000-0000-0000663A0000}"/>
    <cellStyle name="Assumptions Center Date 3 7 4 3" xfId="38949" xr:uid="{00000000-0005-0000-0000-0000673A0000}"/>
    <cellStyle name="Assumptions Center Date 3 7 5" xfId="14014" xr:uid="{00000000-0005-0000-0000-0000683A0000}"/>
    <cellStyle name="Assumptions Center Date 3 7 5 2" xfId="27935" xr:uid="{00000000-0005-0000-0000-0000693A0000}"/>
    <cellStyle name="Assumptions Center Date 3 7 5 2 2" xfId="55618" xr:uid="{00000000-0005-0000-0000-00006A3A0000}"/>
    <cellStyle name="Assumptions Center Date 3 7 5 3" xfId="41701" xr:uid="{00000000-0005-0000-0000-00006B3A0000}"/>
    <cellStyle name="Assumptions Center Date 3 7 6" xfId="16980" xr:uid="{00000000-0005-0000-0000-00006C3A0000}"/>
    <cellStyle name="Assumptions Center Date 3 7 6 2" xfId="44663" xr:uid="{00000000-0005-0000-0000-00006D3A0000}"/>
    <cellStyle name="Assumptions Center Date 3 7 7" xfId="30793" xr:uid="{00000000-0005-0000-0000-00006E3A0000}"/>
    <cellStyle name="Assumptions Center Date 3 8" xfId="3162" xr:uid="{00000000-0005-0000-0000-00006F3A0000}"/>
    <cellStyle name="Assumptions Center Date 3 8 2" xfId="6604" xr:uid="{00000000-0005-0000-0000-0000703A0000}"/>
    <cellStyle name="Assumptions Center Date 3 8 2 2" xfId="20548" xr:uid="{00000000-0005-0000-0000-0000713A0000}"/>
    <cellStyle name="Assumptions Center Date 3 8 2 2 2" xfId="48231" xr:uid="{00000000-0005-0000-0000-0000723A0000}"/>
    <cellStyle name="Assumptions Center Date 3 8 2 3" xfId="34314" xr:uid="{00000000-0005-0000-0000-0000733A0000}"/>
    <cellStyle name="Assumptions Center Date 3 8 3" xfId="9348" xr:uid="{00000000-0005-0000-0000-0000743A0000}"/>
    <cellStyle name="Assumptions Center Date 3 8 3 2" xfId="23269" xr:uid="{00000000-0005-0000-0000-0000753A0000}"/>
    <cellStyle name="Assumptions Center Date 3 8 3 2 2" xfId="50952" xr:uid="{00000000-0005-0000-0000-0000763A0000}"/>
    <cellStyle name="Assumptions Center Date 3 8 3 3" xfId="37035" xr:uid="{00000000-0005-0000-0000-0000773A0000}"/>
    <cellStyle name="Assumptions Center Date 3 8 4" xfId="11486" xr:uid="{00000000-0005-0000-0000-0000783A0000}"/>
    <cellStyle name="Assumptions Center Date 3 8 4 2" xfId="25407" xr:uid="{00000000-0005-0000-0000-0000793A0000}"/>
    <cellStyle name="Assumptions Center Date 3 8 4 2 2" xfId="53090" xr:uid="{00000000-0005-0000-0000-00007A3A0000}"/>
    <cellStyle name="Assumptions Center Date 3 8 4 3" xfId="39173" xr:uid="{00000000-0005-0000-0000-00007B3A0000}"/>
    <cellStyle name="Assumptions Center Date 3 8 5" xfId="14236" xr:uid="{00000000-0005-0000-0000-00007C3A0000}"/>
    <cellStyle name="Assumptions Center Date 3 8 5 2" xfId="28157" xr:uid="{00000000-0005-0000-0000-00007D3A0000}"/>
    <cellStyle name="Assumptions Center Date 3 8 5 2 2" xfId="55840" xr:uid="{00000000-0005-0000-0000-00007E3A0000}"/>
    <cellStyle name="Assumptions Center Date 3 8 5 3" xfId="41923" xr:uid="{00000000-0005-0000-0000-00007F3A0000}"/>
    <cellStyle name="Assumptions Center Date 3 8 6" xfId="17204" xr:uid="{00000000-0005-0000-0000-0000803A0000}"/>
    <cellStyle name="Assumptions Center Date 3 8 6 2" xfId="44887" xr:uid="{00000000-0005-0000-0000-0000813A0000}"/>
    <cellStyle name="Assumptions Center Date 3 8 7" xfId="31005" xr:uid="{00000000-0005-0000-0000-0000823A0000}"/>
    <cellStyle name="Assumptions Center Date 3 9" xfId="3140" xr:uid="{00000000-0005-0000-0000-0000833A0000}"/>
    <cellStyle name="Assumptions Center Date 3 9 2" xfId="6582" xr:uid="{00000000-0005-0000-0000-0000843A0000}"/>
    <cellStyle name="Assumptions Center Date 3 9 2 2" xfId="20526" xr:uid="{00000000-0005-0000-0000-0000853A0000}"/>
    <cellStyle name="Assumptions Center Date 3 9 2 2 2" xfId="48209" xr:uid="{00000000-0005-0000-0000-0000863A0000}"/>
    <cellStyle name="Assumptions Center Date 3 9 2 3" xfId="34292" xr:uid="{00000000-0005-0000-0000-0000873A0000}"/>
    <cellStyle name="Assumptions Center Date 3 9 3" xfId="9326" xr:uid="{00000000-0005-0000-0000-0000883A0000}"/>
    <cellStyle name="Assumptions Center Date 3 9 3 2" xfId="23247" xr:uid="{00000000-0005-0000-0000-0000893A0000}"/>
    <cellStyle name="Assumptions Center Date 3 9 3 2 2" xfId="50930" xr:uid="{00000000-0005-0000-0000-00008A3A0000}"/>
    <cellStyle name="Assumptions Center Date 3 9 3 3" xfId="37013" xr:uid="{00000000-0005-0000-0000-00008B3A0000}"/>
    <cellStyle name="Assumptions Center Date 3 9 4" xfId="11464" xr:uid="{00000000-0005-0000-0000-00008C3A0000}"/>
    <cellStyle name="Assumptions Center Date 3 9 4 2" xfId="25385" xr:uid="{00000000-0005-0000-0000-00008D3A0000}"/>
    <cellStyle name="Assumptions Center Date 3 9 4 2 2" xfId="53068" xr:uid="{00000000-0005-0000-0000-00008E3A0000}"/>
    <cellStyle name="Assumptions Center Date 3 9 4 3" xfId="39151" xr:uid="{00000000-0005-0000-0000-00008F3A0000}"/>
    <cellStyle name="Assumptions Center Date 3 9 5" xfId="14214" xr:uid="{00000000-0005-0000-0000-0000903A0000}"/>
    <cellStyle name="Assumptions Center Date 3 9 5 2" xfId="28135" xr:uid="{00000000-0005-0000-0000-0000913A0000}"/>
    <cellStyle name="Assumptions Center Date 3 9 5 2 2" xfId="55818" xr:uid="{00000000-0005-0000-0000-0000923A0000}"/>
    <cellStyle name="Assumptions Center Date 3 9 5 3" xfId="41901" xr:uid="{00000000-0005-0000-0000-0000933A0000}"/>
    <cellStyle name="Assumptions Center Date 3 9 6" xfId="17182" xr:uid="{00000000-0005-0000-0000-0000943A0000}"/>
    <cellStyle name="Assumptions Center Date 3 9 6 2" xfId="44865" xr:uid="{00000000-0005-0000-0000-0000953A0000}"/>
    <cellStyle name="Assumptions Center Date 3 9 7" xfId="30985" xr:uid="{00000000-0005-0000-0000-0000963A0000}"/>
    <cellStyle name="Assumptions Center Date 30" xfId="4453" xr:uid="{00000000-0005-0000-0000-0000973A0000}"/>
    <cellStyle name="Assumptions Center Date 30 2" xfId="7874" xr:uid="{00000000-0005-0000-0000-0000983A0000}"/>
    <cellStyle name="Assumptions Center Date 30 2 2" xfId="21798" xr:uid="{00000000-0005-0000-0000-0000993A0000}"/>
    <cellStyle name="Assumptions Center Date 30 2 2 2" xfId="49481" xr:uid="{00000000-0005-0000-0000-00009A3A0000}"/>
    <cellStyle name="Assumptions Center Date 30 2 3" xfId="35564" xr:uid="{00000000-0005-0000-0000-00009B3A0000}"/>
    <cellStyle name="Assumptions Center Date 30 3" xfId="10534" xr:uid="{00000000-0005-0000-0000-00009C3A0000}"/>
    <cellStyle name="Assumptions Center Date 30 3 2" xfId="24455" xr:uid="{00000000-0005-0000-0000-00009D3A0000}"/>
    <cellStyle name="Assumptions Center Date 30 3 2 2" xfId="52138" xr:uid="{00000000-0005-0000-0000-00009E3A0000}"/>
    <cellStyle name="Assumptions Center Date 30 3 3" xfId="38221" xr:uid="{00000000-0005-0000-0000-00009F3A0000}"/>
    <cellStyle name="Assumptions Center Date 30 4" xfId="12720" xr:uid="{00000000-0005-0000-0000-0000A03A0000}"/>
    <cellStyle name="Assumptions Center Date 30 4 2" xfId="26641" xr:uid="{00000000-0005-0000-0000-0000A13A0000}"/>
    <cellStyle name="Assumptions Center Date 30 4 2 2" xfId="54324" xr:uid="{00000000-0005-0000-0000-0000A23A0000}"/>
    <cellStyle name="Assumptions Center Date 30 4 3" xfId="40407" xr:uid="{00000000-0005-0000-0000-0000A33A0000}"/>
    <cellStyle name="Assumptions Center Date 30 5" xfId="15470" xr:uid="{00000000-0005-0000-0000-0000A43A0000}"/>
    <cellStyle name="Assumptions Center Date 30 5 2" xfId="29391" xr:uid="{00000000-0005-0000-0000-0000A53A0000}"/>
    <cellStyle name="Assumptions Center Date 30 5 2 2" xfId="57074" xr:uid="{00000000-0005-0000-0000-0000A63A0000}"/>
    <cellStyle name="Assumptions Center Date 30 5 3" xfId="43157" xr:uid="{00000000-0005-0000-0000-0000A73A0000}"/>
    <cellStyle name="Assumptions Center Date 30 6" xfId="18438" xr:uid="{00000000-0005-0000-0000-0000A83A0000}"/>
    <cellStyle name="Assumptions Center Date 30 6 2" xfId="46121" xr:uid="{00000000-0005-0000-0000-0000A93A0000}"/>
    <cellStyle name="Assumptions Center Date 30 7" xfId="32204" xr:uid="{00000000-0005-0000-0000-0000AA3A0000}"/>
    <cellStyle name="Assumptions Center Date 31" xfId="5278" xr:uid="{00000000-0005-0000-0000-0000AB3A0000}"/>
    <cellStyle name="Assumptions Center Date 31 2" xfId="19245" xr:uid="{00000000-0005-0000-0000-0000AC3A0000}"/>
    <cellStyle name="Assumptions Center Date 31 2 2" xfId="46928" xr:uid="{00000000-0005-0000-0000-0000AD3A0000}"/>
    <cellStyle name="Assumptions Center Date 31 3" xfId="33011" xr:uid="{00000000-0005-0000-0000-0000AE3A0000}"/>
    <cellStyle name="Assumptions Center Date 32" xfId="5240" xr:uid="{00000000-0005-0000-0000-0000AF3A0000}"/>
    <cellStyle name="Assumptions Center Date 32 2" xfId="19210" xr:uid="{00000000-0005-0000-0000-0000B03A0000}"/>
    <cellStyle name="Assumptions Center Date 32 2 2" xfId="46893" xr:uid="{00000000-0005-0000-0000-0000B13A0000}"/>
    <cellStyle name="Assumptions Center Date 32 3" xfId="32976" xr:uid="{00000000-0005-0000-0000-0000B23A0000}"/>
    <cellStyle name="Assumptions Center Date 33" xfId="16153" xr:uid="{00000000-0005-0000-0000-0000B33A0000}"/>
    <cellStyle name="Assumptions Center Date 33 2" xfId="30070" xr:uid="{00000000-0005-0000-0000-0000B43A0000}"/>
    <cellStyle name="Assumptions Center Date 33 2 2" xfId="57753" xr:uid="{00000000-0005-0000-0000-0000B53A0000}"/>
    <cellStyle name="Assumptions Center Date 33 3" xfId="43836" xr:uid="{00000000-0005-0000-0000-0000B63A0000}"/>
    <cellStyle name="Assumptions Center Date 34" xfId="16148" xr:uid="{00000000-0005-0000-0000-0000B73A0000}"/>
    <cellStyle name="Assumptions Center Date 34 2" xfId="30065" xr:uid="{00000000-0005-0000-0000-0000B83A0000}"/>
    <cellStyle name="Assumptions Center Date 34 2 2" xfId="57748" xr:uid="{00000000-0005-0000-0000-0000B93A0000}"/>
    <cellStyle name="Assumptions Center Date 34 3" xfId="43831" xr:uid="{00000000-0005-0000-0000-0000BA3A0000}"/>
    <cellStyle name="Assumptions Center Date 35" xfId="16271" xr:uid="{00000000-0005-0000-0000-0000BB3A0000}"/>
    <cellStyle name="Assumptions Center Date 35 2" xfId="43954" xr:uid="{00000000-0005-0000-0000-0000BC3A0000}"/>
    <cellStyle name="Assumptions Center Date 36" xfId="30188" xr:uid="{00000000-0005-0000-0000-0000BD3A0000}"/>
    <cellStyle name="Assumptions Center Date 4" xfId="2206" xr:uid="{00000000-0005-0000-0000-0000BE3A0000}"/>
    <cellStyle name="Assumptions Center Date 4 10" xfId="3599" xr:uid="{00000000-0005-0000-0000-0000BF3A0000}"/>
    <cellStyle name="Assumptions Center Date 4 10 2" xfId="7037" xr:uid="{00000000-0005-0000-0000-0000C03A0000}"/>
    <cellStyle name="Assumptions Center Date 4 10 2 2" xfId="20973" xr:uid="{00000000-0005-0000-0000-0000C13A0000}"/>
    <cellStyle name="Assumptions Center Date 4 10 2 2 2" xfId="48656" xr:uid="{00000000-0005-0000-0000-0000C23A0000}"/>
    <cellStyle name="Assumptions Center Date 4 10 2 3" xfId="34739" xr:uid="{00000000-0005-0000-0000-0000C33A0000}"/>
    <cellStyle name="Assumptions Center Date 4 10 3" xfId="9769" xr:uid="{00000000-0005-0000-0000-0000C43A0000}"/>
    <cellStyle name="Assumptions Center Date 4 10 3 2" xfId="23690" xr:uid="{00000000-0005-0000-0000-0000C53A0000}"/>
    <cellStyle name="Assumptions Center Date 4 10 3 2 2" xfId="51373" xr:uid="{00000000-0005-0000-0000-0000C63A0000}"/>
    <cellStyle name="Assumptions Center Date 4 10 3 3" xfId="37456" xr:uid="{00000000-0005-0000-0000-0000C73A0000}"/>
    <cellStyle name="Assumptions Center Date 4 10 4" xfId="11911" xr:uid="{00000000-0005-0000-0000-0000C83A0000}"/>
    <cellStyle name="Assumptions Center Date 4 10 4 2" xfId="25832" xr:uid="{00000000-0005-0000-0000-0000C93A0000}"/>
    <cellStyle name="Assumptions Center Date 4 10 4 2 2" xfId="53515" xr:uid="{00000000-0005-0000-0000-0000CA3A0000}"/>
    <cellStyle name="Assumptions Center Date 4 10 4 3" xfId="39598" xr:uid="{00000000-0005-0000-0000-0000CB3A0000}"/>
    <cellStyle name="Assumptions Center Date 4 10 5" xfId="14661" xr:uid="{00000000-0005-0000-0000-0000CC3A0000}"/>
    <cellStyle name="Assumptions Center Date 4 10 5 2" xfId="28582" xr:uid="{00000000-0005-0000-0000-0000CD3A0000}"/>
    <cellStyle name="Assumptions Center Date 4 10 5 2 2" xfId="56265" xr:uid="{00000000-0005-0000-0000-0000CE3A0000}"/>
    <cellStyle name="Assumptions Center Date 4 10 5 3" xfId="42348" xr:uid="{00000000-0005-0000-0000-0000CF3A0000}"/>
    <cellStyle name="Assumptions Center Date 4 10 6" xfId="17629" xr:uid="{00000000-0005-0000-0000-0000D03A0000}"/>
    <cellStyle name="Assumptions Center Date 4 10 6 2" xfId="45312" xr:uid="{00000000-0005-0000-0000-0000D13A0000}"/>
    <cellStyle name="Assumptions Center Date 4 10 7" xfId="31400" xr:uid="{00000000-0005-0000-0000-0000D23A0000}"/>
    <cellStyle name="Assumptions Center Date 4 11" xfId="3627" xr:uid="{00000000-0005-0000-0000-0000D33A0000}"/>
    <cellStyle name="Assumptions Center Date 4 11 2" xfId="7065" xr:uid="{00000000-0005-0000-0000-0000D43A0000}"/>
    <cellStyle name="Assumptions Center Date 4 11 2 2" xfId="21001" xr:uid="{00000000-0005-0000-0000-0000D53A0000}"/>
    <cellStyle name="Assumptions Center Date 4 11 2 2 2" xfId="48684" xr:uid="{00000000-0005-0000-0000-0000D63A0000}"/>
    <cellStyle name="Assumptions Center Date 4 11 2 3" xfId="34767" xr:uid="{00000000-0005-0000-0000-0000D73A0000}"/>
    <cellStyle name="Assumptions Center Date 4 11 3" xfId="9797" xr:uid="{00000000-0005-0000-0000-0000D83A0000}"/>
    <cellStyle name="Assumptions Center Date 4 11 3 2" xfId="23718" xr:uid="{00000000-0005-0000-0000-0000D93A0000}"/>
    <cellStyle name="Assumptions Center Date 4 11 3 2 2" xfId="51401" xr:uid="{00000000-0005-0000-0000-0000DA3A0000}"/>
    <cellStyle name="Assumptions Center Date 4 11 3 3" xfId="37484" xr:uid="{00000000-0005-0000-0000-0000DB3A0000}"/>
    <cellStyle name="Assumptions Center Date 4 11 4" xfId="11939" xr:uid="{00000000-0005-0000-0000-0000DC3A0000}"/>
    <cellStyle name="Assumptions Center Date 4 11 4 2" xfId="25860" xr:uid="{00000000-0005-0000-0000-0000DD3A0000}"/>
    <cellStyle name="Assumptions Center Date 4 11 4 2 2" xfId="53543" xr:uid="{00000000-0005-0000-0000-0000DE3A0000}"/>
    <cellStyle name="Assumptions Center Date 4 11 4 3" xfId="39626" xr:uid="{00000000-0005-0000-0000-0000DF3A0000}"/>
    <cellStyle name="Assumptions Center Date 4 11 5" xfId="14689" xr:uid="{00000000-0005-0000-0000-0000E03A0000}"/>
    <cellStyle name="Assumptions Center Date 4 11 5 2" xfId="28610" xr:uid="{00000000-0005-0000-0000-0000E13A0000}"/>
    <cellStyle name="Assumptions Center Date 4 11 5 2 2" xfId="56293" xr:uid="{00000000-0005-0000-0000-0000E23A0000}"/>
    <cellStyle name="Assumptions Center Date 4 11 5 3" xfId="42376" xr:uid="{00000000-0005-0000-0000-0000E33A0000}"/>
    <cellStyle name="Assumptions Center Date 4 11 6" xfId="17657" xr:uid="{00000000-0005-0000-0000-0000E43A0000}"/>
    <cellStyle name="Assumptions Center Date 4 11 6 2" xfId="45340" xr:uid="{00000000-0005-0000-0000-0000E53A0000}"/>
    <cellStyle name="Assumptions Center Date 4 11 7" xfId="31428" xr:uid="{00000000-0005-0000-0000-0000E63A0000}"/>
    <cellStyle name="Assumptions Center Date 4 12" xfId="3660" xr:uid="{00000000-0005-0000-0000-0000E73A0000}"/>
    <cellStyle name="Assumptions Center Date 4 12 2" xfId="7097" xr:uid="{00000000-0005-0000-0000-0000E83A0000}"/>
    <cellStyle name="Assumptions Center Date 4 12 2 2" xfId="21033" xr:uid="{00000000-0005-0000-0000-0000E93A0000}"/>
    <cellStyle name="Assumptions Center Date 4 12 2 2 2" xfId="48716" xr:uid="{00000000-0005-0000-0000-0000EA3A0000}"/>
    <cellStyle name="Assumptions Center Date 4 12 2 3" xfId="34799" xr:uid="{00000000-0005-0000-0000-0000EB3A0000}"/>
    <cellStyle name="Assumptions Center Date 4 12 3" xfId="9829" xr:uid="{00000000-0005-0000-0000-0000EC3A0000}"/>
    <cellStyle name="Assumptions Center Date 4 12 3 2" xfId="23750" xr:uid="{00000000-0005-0000-0000-0000ED3A0000}"/>
    <cellStyle name="Assumptions Center Date 4 12 3 2 2" xfId="51433" xr:uid="{00000000-0005-0000-0000-0000EE3A0000}"/>
    <cellStyle name="Assumptions Center Date 4 12 3 3" xfId="37516" xr:uid="{00000000-0005-0000-0000-0000EF3A0000}"/>
    <cellStyle name="Assumptions Center Date 4 12 4" xfId="11971" xr:uid="{00000000-0005-0000-0000-0000F03A0000}"/>
    <cellStyle name="Assumptions Center Date 4 12 4 2" xfId="25892" xr:uid="{00000000-0005-0000-0000-0000F13A0000}"/>
    <cellStyle name="Assumptions Center Date 4 12 4 2 2" xfId="53575" xr:uid="{00000000-0005-0000-0000-0000F23A0000}"/>
    <cellStyle name="Assumptions Center Date 4 12 4 3" xfId="39658" xr:uid="{00000000-0005-0000-0000-0000F33A0000}"/>
    <cellStyle name="Assumptions Center Date 4 12 5" xfId="14721" xr:uid="{00000000-0005-0000-0000-0000F43A0000}"/>
    <cellStyle name="Assumptions Center Date 4 12 5 2" xfId="28642" xr:uid="{00000000-0005-0000-0000-0000F53A0000}"/>
    <cellStyle name="Assumptions Center Date 4 12 5 2 2" xfId="56325" xr:uid="{00000000-0005-0000-0000-0000F63A0000}"/>
    <cellStyle name="Assumptions Center Date 4 12 5 3" xfId="42408" xr:uid="{00000000-0005-0000-0000-0000F73A0000}"/>
    <cellStyle name="Assumptions Center Date 4 12 6" xfId="17689" xr:uid="{00000000-0005-0000-0000-0000F83A0000}"/>
    <cellStyle name="Assumptions Center Date 4 12 6 2" xfId="45372" xr:uid="{00000000-0005-0000-0000-0000F93A0000}"/>
    <cellStyle name="Assumptions Center Date 4 12 7" xfId="31459" xr:uid="{00000000-0005-0000-0000-0000FA3A0000}"/>
    <cellStyle name="Assumptions Center Date 4 13" xfId="3694" xr:uid="{00000000-0005-0000-0000-0000FB3A0000}"/>
    <cellStyle name="Assumptions Center Date 4 13 2" xfId="7131" xr:uid="{00000000-0005-0000-0000-0000FC3A0000}"/>
    <cellStyle name="Assumptions Center Date 4 13 2 2" xfId="21066" xr:uid="{00000000-0005-0000-0000-0000FD3A0000}"/>
    <cellStyle name="Assumptions Center Date 4 13 2 2 2" xfId="48749" xr:uid="{00000000-0005-0000-0000-0000FE3A0000}"/>
    <cellStyle name="Assumptions Center Date 4 13 2 3" xfId="34832" xr:uid="{00000000-0005-0000-0000-0000FF3A0000}"/>
    <cellStyle name="Assumptions Center Date 4 13 3" xfId="9859" xr:uid="{00000000-0005-0000-0000-0000003B0000}"/>
    <cellStyle name="Assumptions Center Date 4 13 3 2" xfId="23780" xr:uid="{00000000-0005-0000-0000-0000013B0000}"/>
    <cellStyle name="Assumptions Center Date 4 13 3 2 2" xfId="51463" xr:uid="{00000000-0005-0000-0000-0000023B0000}"/>
    <cellStyle name="Assumptions Center Date 4 13 3 3" xfId="37546" xr:uid="{00000000-0005-0000-0000-0000033B0000}"/>
    <cellStyle name="Assumptions Center Date 4 13 4" xfId="12004" xr:uid="{00000000-0005-0000-0000-0000043B0000}"/>
    <cellStyle name="Assumptions Center Date 4 13 4 2" xfId="25925" xr:uid="{00000000-0005-0000-0000-0000053B0000}"/>
    <cellStyle name="Assumptions Center Date 4 13 4 2 2" xfId="53608" xr:uid="{00000000-0005-0000-0000-0000063B0000}"/>
    <cellStyle name="Assumptions Center Date 4 13 4 3" xfId="39691" xr:uid="{00000000-0005-0000-0000-0000073B0000}"/>
    <cellStyle name="Assumptions Center Date 4 13 5" xfId="14754" xr:uid="{00000000-0005-0000-0000-0000083B0000}"/>
    <cellStyle name="Assumptions Center Date 4 13 5 2" xfId="28675" xr:uid="{00000000-0005-0000-0000-0000093B0000}"/>
    <cellStyle name="Assumptions Center Date 4 13 5 2 2" xfId="56358" xr:uid="{00000000-0005-0000-0000-00000A3B0000}"/>
    <cellStyle name="Assumptions Center Date 4 13 5 3" xfId="42441" xr:uid="{00000000-0005-0000-0000-00000B3B0000}"/>
    <cellStyle name="Assumptions Center Date 4 13 6" xfId="17722" xr:uid="{00000000-0005-0000-0000-00000C3B0000}"/>
    <cellStyle name="Assumptions Center Date 4 13 6 2" xfId="45405" xr:uid="{00000000-0005-0000-0000-00000D3B0000}"/>
    <cellStyle name="Assumptions Center Date 4 13 7" xfId="31492" xr:uid="{00000000-0005-0000-0000-00000E3B0000}"/>
    <cellStyle name="Assumptions Center Date 4 14" xfId="3721" xr:uid="{00000000-0005-0000-0000-00000F3B0000}"/>
    <cellStyle name="Assumptions Center Date 4 14 2" xfId="7156" xr:uid="{00000000-0005-0000-0000-0000103B0000}"/>
    <cellStyle name="Assumptions Center Date 4 14 2 2" xfId="21091" xr:uid="{00000000-0005-0000-0000-0000113B0000}"/>
    <cellStyle name="Assumptions Center Date 4 14 2 2 2" xfId="48774" xr:uid="{00000000-0005-0000-0000-0000123B0000}"/>
    <cellStyle name="Assumptions Center Date 4 14 2 3" xfId="34857" xr:uid="{00000000-0005-0000-0000-0000133B0000}"/>
    <cellStyle name="Assumptions Center Date 4 14 3" xfId="9884" xr:uid="{00000000-0005-0000-0000-0000143B0000}"/>
    <cellStyle name="Assumptions Center Date 4 14 3 2" xfId="23805" xr:uid="{00000000-0005-0000-0000-0000153B0000}"/>
    <cellStyle name="Assumptions Center Date 4 14 3 2 2" xfId="51488" xr:uid="{00000000-0005-0000-0000-0000163B0000}"/>
    <cellStyle name="Assumptions Center Date 4 14 3 3" xfId="37571" xr:uid="{00000000-0005-0000-0000-0000173B0000}"/>
    <cellStyle name="Assumptions Center Date 4 14 4" xfId="12029" xr:uid="{00000000-0005-0000-0000-0000183B0000}"/>
    <cellStyle name="Assumptions Center Date 4 14 4 2" xfId="25950" xr:uid="{00000000-0005-0000-0000-0000193B0000}"/>
    <cellStyle name="Assumptions Center Date 4 14 4 2 2" xfId="53633" xr:uid="{00000000-0005-0000-0000-00001A3B0000}"/>
    <cellStyle name="Assumptions Center Date 4 14 4 3" xfId="39716" xr:uid="{00000000-0005-0000-0000-00001B3B0000}"/>
    <cellStyle name="Assumptions Center Date 4 14 5" xfId="14779" xr:uid="{00000000-0005-0000-0000-00001C3B0000}"/>
    <cellStyle name="Assumptions Center Date 4 14 5 2" xfId="28700" xr:uid="{00000000-0005-0000-0000-00001D3B0000}"/>
    <cellStyle name="Assumptions Center Date 4 14 5 2 2" xfId="56383" xr:uid="{00000000-0005-0000-0000-00001E3B0000}"/>
    <cellStyle name="Assumptions Center Date 4 14 5 3" xfId="42466" xr:uid="{00000000-0005-0000-0000-00001F3B0000}"/>
    <cellStyle name="Assumptions Center Date 4 14 6" xfId="17747" xr:uid="{00000000-0005-0000-0000-0000203B0000}"/>
    <cellStyle name="Assumptions Center Date 4 14 6 2" xfId="45430" xr:uid="{00000000-0005-0000-0000-0000213B0000}"/>
    <cellStyle name="Assumptions Center Date 4 14 7" xfId="31516" xr:uid="{00000000-0005-0000-0000-0000223B0000}"/>
    <cellStyle name="Assumptions Center Date 4 15" xfId="3759" xr:uid="{00000000-0005-0000-0000-0000233B0000}"/>
    <cellStyle name="Assumptions Center Date 4 15 2" xfId="7193" xr:uid="{00000000-0005-0000-0000-0000243B0000}"/>
    <cellStyle name="Assumptions Center Date 4 15 2 2" xfId="21127" xr:uid="{00000000-0005-0000-0000-0000253B0000}"/>
    <cellStyle name="Assumptions Center Date 4 15 2 2 2" xfId="48810" xr:uid="{00000000-0005-0000-0000-0000263B0000}"/>
    <cellStyle name="Assumptions Center Date 4 15 2 3" xfId="34893" xr:uid="{00000000-0005-0000-0000-0000273B0000}"/>
    <cellStyle name="Assumptions Center Date 4 15 3" xfId="9916" xr:uid="{00000000-0005-0000-0000-0000283B0000}"/>
    <cellStyle name="Assumptions Center Date 4 15 3 2" xfId="23837" xr:uid="{00000000-0005-0000-0000-0000293B0000}"/>
    <cellStyle name="Assumptions Center Date 4 15 3 2 2" xfId="51520" xr:uid="{00000000-0005-0000-0000-00002A3B0000}"/>
    <cellStyle name="Assumptions Center Date 4 15 3 3" xfId="37603" xr:uid="{00000000-0005-0000-0000-00002B3B0000}"/>
    <cellStyle name="Assumptions Center Date 4 15 4" xfId="12065" xr:uid="{00000000-0005-0000-0000-00002C3B0000}"/>
    <cellStyle name="Assumptions Center Date 4 15 4 2" xfId="25986" xr:uid="{00000000-0005-0000-0000-00002D3B0000}"/>
    <cellStyle name="Assumptions Center Date 4 15 4 2 2" xfId="53669" xr:uid="{00000000-0005-0000-0000-00002E3B0000}"/>
    <cellStyle name="Assumptions Center Date 4 15 4 3" xfId="39752" xr:uid="{00000000-0005-0000-0000-00002F3B0000}"/>
    <cellStyle name="Assumptions Center Date 4 15 5" xfId="14815" xr:uid="{00000000-0005-0000-0000-0000303B0000}"/>
    <cellStyle name="Assumptions Center Date 4 15 5 2" xfId="28736" xr:uid="{00000000-0005-0000-0000-0000313B0000}"/>
    <cellStyle name="Assumptions Center Date 4 15 5 2 2" xfId="56419" xr:uid="{00000000-0005-0000-0000-0000323B0000}"/>
    <cellStyle name="Assumptions Center Date 4 15 5 3" xfId="42502" xr:uid="{00000000-0005-0000-0000-0000333B0000}"/>
    <cellStyle name="Assumptions Center Date 4 15 6" xfId="17783" xr:uid="{00000000-0005-0000-0000-0000343B0000}"/>
    <cellStyle name="Assumptions Center Date 4 15 6 2" xfId="45466" xr:uid="{00000000-0005-0000-0000-0000353B0000}"/>
    <cellStyle name="Assumptions Center Date 4 15 7" xfId="31549" xr:uid="{00000000-0005-0000-0000-0000363B0000}"/>
    <cellStyle name="Assumptions Center Date 4 16" xfId="3791" xr:uid="{00000000-0005-0000-0000-0000373B0000}"/>
    <cellStyle name="Assumptions Center Date 4 16 2" xfId="7225" xr:uid="{00000000-0005-0000-0000-0000383B0000}"/>
    <cellStyle name="Assumptions Center Date 4 16 2 2" xfId="21158" xr:uid="{00000000-0005-0000-0000-0000393B0000}"/>
    <cellStyle name="Assumptions Center Date 4 16 2 2 2" xfId="48841" xr:uid="{00000000-0005-0000-0000-00003A3B0000}"/>
    <cellStyle name="Assumptions Center Date 4 16 2 3" xfId="34924" xr:uid="{00000000-0005-0000-0000-00003B3B0000}"/>
    <cellStyle name="Assumptions Center Date 4 16 3" xfId="9946" xr:uid="{00000000-0005-0000-0000-00003C3B0000}"/>
    <cellStyle name="Assumptions Center Date 4 16 3 2" xfId="23867" xr:uid="{00000000-0005-0000-0000-00003D3B0000}"/>
    <cellStyle name="Assumptions Center Date 4 16 3 2 2" xfId="51550" xr:uid="{00000000-0005-0000-0000-00003E3B0000}"/>
    <cellStyle name="Assumptions Center Date 4 16 3 3" xfId="37633" xr:uid="{00000000-0005-0000-0000-00003F3B0000}"/>
    <cellStyle name="Assumptions Center Date 4 16 4" xfId="12096" xr:uid="{00000000-0005-0000-0000-0000403B0000}"/>
    <cellStyle name="Assumptions Center Date 4 16 4 2" xfId="26017" xr:uid="{00000000-0005-0000-0000-0000413B0000}"/>
    <cellStyle name="Assumptions Center Date 4 16 4 2 2" xfId="53700" xr:uid="{00000000-0005-0000-0000-0000423B0000}"/>
    <cellStyle name="Assumptions Center Date 4 16 4 3" xfId="39783" xr:uid="{00000000-0005-0000-0000-0000433B0000}"/>
    <cellStyle name="Assumptions Center Date 4 16 5" xfId="14846" xr:uid="{00000000-0005-0000-0000-0000443B0000}"/>
    <cellStyle name="Assumptions Center Date 4 16 5 2" xfId="28767" xr:uid="{00000000-0005-0000-0000-0000453B0000}"/>
    <cellStyle name="Assumptions Center Date 4 16 5 2 2" xfId="56450" xr:uid="{00000000-0005-0000-0000-0000463B0000}"/>
    <cellStyle name="Assumptions Center Date 4 16 5 3" xfId="42533" xr:uid="{00000000-0005-0000-0000-0000473B0000}"/>
    <cellStyle name="Assumptions Center Date 4 16 6" xfId="17814" xr:uid="{00000000-0005-0000-0000-0000483B0000}"/>
    <cellStyle name="Assumptions Center Date 4 16 6 2" xfId="45497" xr:uid="{00000000-0005-0000-0000-0000493B0000}"/>
    <cellStyle name="Assumptions Center Date 4 16 7" xfId="31580" xr:uid="{00000000-0005-0000-0000-00004A3B0000}"/>
    <cellStyle name="Assumptions Center Date 4 17" xfId="3814" xr:uid="{00000000-0005-0000-0000-00004B3B0000}"/>
    <cellStyle name="Assumptions Center Date 4 17 2" xfId="7248" xr:uid="{00000000-0005-0000-0000-00004C3B0000}"/>
    <cellStyle name="Assumptions Center Date 4 17 2 2" xfId="21181" xr:uid="{00000000-0005-0000-0000-00004D3B0000}"/>
    <cellStyle name="Assumptions Center Date 4 17 2 2 2" xfId="48864" xr:uid="{00000000-0005-0000-0000-00004E3B0000}"/>
    <cellStyle name="Assumptions Center Date 4 17 2 3" xfId="34947" xr:uid="{00000000-0005-0000-0000-00004F3B0000}"/>
    <cellStyle name="Assumptions Center Date 4 17 3" xfId="9967" xr:uid="{00000000-0005-0000-0000-0000503B0000}"/>
    <cellStyle name="Assumptions Center Date 4 17 3 2" xfId="23888" xr:uid="{00000000-0005-0000-0000-0000513B0000}"/>
    <cellStyle name="Assumptions Center Date 4 17 3 2 2" xfId="51571" xr:uid="{00000000-0005-0000-0000-0000523B0000}"/>
    <cellStyle name="Assumptions Center Date 4 17 3 3" xfId="37654" xr:uid="{00000000-0005-0000-0000-0000533B0000}"/>
    <cellStyle name="Assumptions Center Date 4 17 4" xfId="12119" xr:uid="{00000000-0005-0000-0000-0000543B0000}"/>
    <cellStyle name="Assumptions Center Date 4 17 4 2" xfId="26040" xr:uid="{00000000-0005-0000-0000-0000553B0000}"/>
    <cellStyle name="Assumptions Center Date 4 17 4 2 2" xfId="53723" xr:uid="{00000000-0005-0000-0000-0000563B0000}"/>
    <cellStyle name="Assumptions Center Date 4 17 4 3" xfId="39806" xr:uid="{00000000-0005-0000-0000-0000573B0000}"/>
    <cellStyle name="Assumptions Center Date 4 17 5" xfId="14869" xr:uid="{00000000-0005-0000-0000-0000583B0000}"/>
    <cellStyle name="Assumptions Center Date 4 17 5 2" xfId="28790" xr:uid="{00000000-0005-0000-0000-0000593B0000}"/>
    <cellStyle name="Assumptions Center Date 4 17 5 2 2" xfId="56473" xr:uid="{00000000-0005-0000-0000-00005A3B0000}"/>
    <cellStyle name="Assumptions Center Date 4 17 5 3" xfId="42556" xr:uid="{00000000-0005-0000-0000-00005B3B0000}"/>
    <cellStyle name="Assumptions Center Date 4 17 6" xfId="17837" xr:uid="{00000000-0005-0000-0000-00005C3B0000}"/>
    <cellStyle name="Assumptions Center Date 4 17 6 2" xfId="45520" xr:uid="{00000000-0005-0000-0000-00005D3B0000}"/>
    <cellStyle name="Assumptions Center Date 4 17 7" xfId="31603" xr:uid="{00000000-0005-0000-0000-00005E3B0000}"/>
    <cellStyle name="Assumptions Center Date 4 18" xfId="3846" xr:uid="{00000000-0005-0000-0000-00005F3B0000}"/>
    <cellStyle name="Assumptions Center Date 4 18 2" xfId="7280" xr:uid="{00000000-0005-0000-0000-0000603B0000}"/>
    <cellStyle name="Assumptions Center Date 4 18 2 2" xfId="21213" xr:uid="{00000000-0005-0000-0000-0000613B0000}"/>
    <cellStyle name="Assumptions Center Date 4 18 2 2 2" xfId="48896" xr:uid="{00000000-0005-0000-0000-0000623B0000}"/>
    <cellStyle name="Assumptions Center Date 4 18 2 3" xfId="34979" xr:uid="{00000000-0005-0000-0000-0000633B0000}"/>
    <cellStyle name="Assumptions Center Date 4 18 3" xfId="9999" xr:uid="{00000000-0005-0000-0000-0000643B0000}"/>
    <cellStyle name="Assumptions Center Date 4 18 3 2" xfId="23920" xr:uid="{00000000-0005-0000-0000-0000653B0000}"/>
    <cellStyle name="Assumptions Center Date 4 18 3 2 2" xfId="51603" xr:uid="{00000000-0005-0000-0000-0000663B0000}"/>
    <cellStyle name="Assumptions Center Date 4 18 3 3" xfId="37686" xr:uid="{00000000-0005-0000-0000-0000673B0000}"/>
    <cellStyle name="Assumptions Center Date 4 18 4" xfId="12151" xr:uid="{00000000-0005-0000-0000-0000683B0000}"/>
    <cellStyle name="Assumptions Center Date 4 18 4 2" xfId="26072" xr:uid="{00000000-0005-0000-0000-0000693B0000}"/>
    <cellStyle name="Assumptions Center Date 4 18 4 2 2" xfId="53755" xr:uid="{00000000-0005-0000-0000-00006A3B0000}"/>
    <cellStyle name="Assumptions Center Date 4 18 4 3" xfId="39838" xr:uid="{00000000-0005-0000-0000-00006B3B0000}"/>
    <cellStyle name="Assumptions Center Date 4 18 5" xfId="14901" xr:uid="{00000000-0005-0000-0000-00006C3B0000}"/>
    <cellStyle name="Assumptions Center Date 4 18 5 2" xfId="28822" xr:uid="{00000000-0005-0000-0000-00006D3B0000}"/>
    <cellStyle name="Assumptions Center Date 4 18 5 2 2" xfId="56505" xr:uid="{00000000-0005-0000-0000-00006E3B0000}"/>
    <cellStyle name="Assumptions Center Date 4 18 5 3" xfId="42588" xr:uid="{00000000-0005-0000-0000-00006F3B0000}"/>
    <cellStyle name="Assumptions Center Date 4 18 6" xfId="17869" xr:uid="{00000000-0005-0000-0000-0000703B0000}"/>
    <cellStyle name="Assumptions Center Date 4 18 6 2" xfId="45552" xr:uid="{00000000-0005-0000-0000-0000713B0000}"/>
    <cellStyle name="Assumptions Center Date 4 18 7" xfId="31635" xr:uid="{00000000-0005-0000-0000-0000723B0000}"/>
    <cellStyle name="Assumptions Center Date 4 19" xfId="3868" xr:uid="{00000000-0005-0000-0000-0000733B0000}"/>
    <cellStyle name="Assumptions Center Date 4 19 2" xfId="7302" xr:uid="{00000000-0005-0000-0000-0000743B0000}"/>
    <cellStyle name="Assumptions Center Date 4 19 2 2" xfId="21235" xr:uid="{00000000-0005-0000-0000-0000753B0000}"/>
    <cellStyle name="Assumptions Center Date 4 19 2 2 2" xfId="48918" xr:uid="{00000000-0005-0000-0000-0000763B0000}"/>
    <cellStyle name="Assumptions Center Date 4 19 2 3" xfId="35001" xr:uid="{00000000-0005-0000-0000-0000773B0000}"/>
    <cellStyle name="Assumptions Center Date 4 19 3" xfId="10021" xr:uid="{00000000-0005-0000-0000-0000783B0000}"/>
    <cellStyle name="Assumptions Center Date 4 19 3 2" xfId="23942" xr:uid="{00000000-0005-0000-0000-0000793B0000}"/>
    <cellStyle name="Assumptions Center Date 4 19 3 2 2" xfId="51625" xr:uid="{00000000-0005-0000-0000-00007A3B0000}"/>
    <cellStyle name="Assumptions Center Date 4 19 3 3" xfId="37708" xr:uid="{00000000-0005-0000-0000-00007B3B0000}"/>
    <cellStyle name="Assumptions Center Date 4 19 4" xfId="12173" xr:uid="{00000000-0005-0000-0000-00007C3B0000}"/>
    <cellStyle name="Assumptions Center Date 4 19 4 2" xfId="26094" xr:uid="{00000000-0005-0000-0000-00007D3B0000}"/>
    <cellStyle name="Assumptions Center Date 4 19 4 2 2" xfId="53777" xr:uid="{00000000-0005-0000-0000-00007E3B0000}"/>
    <cellStyle name="Assumptions Center Date 4 19 4 3" xfId="39860" xr:uid="{00000000-0005-0000-0000-00007F3B0000}"/>
    <cellStyle name="Assumptions Center Date 4 19 5" xfId="14923" xr:uid="{00000000-0005-0000-0000-0000803B0000}"/>
    <cellStyle name="Assumptions Center Date 4 19 5 2" xfId="28844" xr:uid="{00000000-0005-0000-0000-0000813B0000}"/>
    <cellStyle name="Assumptions Center Date 4 19 5 2 2" xfId="56527" xr:uid="{00000000-0005-0000-0000-0000823B0000}"/>
    <cellStyle name="Assumptions Center Date 4 19 5 3" xfId="42610" xr:uid="{00000000-0005-0000-0000-0000833B0000}"/>
    <cellStyle name="Assumptions Center Date 4 19 6" xfId="17891" xr:uid="{00000000-0005-0000-0000-0000843B0000}"/>
    <cellStyle name="Assumptions Center Date 4 19 6 2" xfId="45574" xr:uid="{00000000-0005-0000-0000-0000853B0000}"/>
    <cellStyle name="Assumptions Center Date 4 19 7" xfId="31657" xr:uid="{00000000-0005-0000-0000-0000863B0000}"/>
    <cellStyle name="Assumptions Center Date 4 2" xfId="3186" xr:uid="{00000000-0005-0000-0000-0000873B0000}"/>
    <cellStyle name="Assumptions Center Date 4 2 2" xfId="6628" xr:uid="{00000000-0005-0000-0000-0000883B0000}"/>
    <cellStyle name="Assumptions Center Date 4 2 2 2" xfId="20571" xr:uid="{00000000-0005-0000-0000-0000893B0000}"/>
    <cellStyle name="Assumptions Center Date 4 2 2 2 2" xfId="48254" xr:uid="{00000000-0005-0000-0000-00008A3B0000}"/>
    <cellStyle name="Assumptions Center Date 4 2 2 3" xfId="34337" xr:uid="{00000000-0005-0000-0000-00008B3B0000}"/>
    <cellStyle name="Assumptions Center Date 4 2 3" xfId="9371" xr:uid="{00000000-0005-0000-0000-00008C3B0000}"/>
    <cellStyle name="Assumptions Center Date 4 2 3 2" xfId="23292" xr:uid="{00000000-0005-0000-0000-00008D3B0000}"/>
    <cellStyle name="Assumptions Center Date 4 2 3 2 2" xfId="50975" xr:uid="{00000000-0005-0000-0000-00008E3B0000}"/>
    <cellStyle name="Assumptions Center Date 4 2 3 3" xfId="37058" xr:uid="{00000000-0005-0000-0000-00008F3B0000}"/>
    <cellStyle name="Assumptions Center Date 4 2 4" xfId="11509" xr:uid="{00000000-0005-0000-0000-0000903B0000}"/>
    <cellStyle name="Assumptions Center Date 4 2 4 2" xfId="25430" xr:uid="{00000000-0005-0000-0000-0000913B0000}"/>
    <cellStyle name="Assumptions Center Date 4 2 4 2 2" xfId="53113" xr:uid="{00000000-0005-0000-0000-0000923B0000}"/>
    <cellStyle name="Assumptions Center Date 4 2 4 3" xfId="39196" xr:uid="{00000000-0005-0000-0000-0000933B0000}"/>
    <cellStyle name="Assumptions Center Date 4 2 5" xfId="14259" xr:uid="{00000000-0005-0000-0000-0000943B0000}"/>
    <cellStyle name="Assumptions Center Date 4 2 5 2" xfId="28180" xr:uid="{00000000-0005-0000-0000-0000953B0000}"/>
    <cellStyle name="Assumptions Center Date 4 2 5 2 2" xfId="55863" xr:uid="{00000000-0005-0000-0000-0000963B0000}"/>
    <cellStyle name="Assumptions Center Date 4 2 5 3" xfId="41946" xr:uid="{00000000-0005-0000-0000-0000973B0000}"/>
    <cellStyle name="Assumptions Center Date 4 2 6" xfId="17227" xr:uid="{00000000-0005-0000-0000-0000983B0000}"/>
    <cellStyle name="Assumptions Center Date 4 2 6 2" xfId="44910" xr:uid="{00000000-0005-0000-0000-0000993B0000}"/>
    <cellStyle name="Assumptions Center Date 4 2 7" xfId="31025" xr:uid="{00000000-0005-0000-0000-00009A3B0000}"/>
    <cellStyle name="Assumptions Center Date 4 20" xfId="4198" xr:uid="{00000000-0005-0000-0000-00009B3B0000}"/>
    <cellStyle name="Assumptions Center Date 4 20 2" xfId="7623" xr:uid="{00000000-0005-0000-0000-00009C3B0000}"/>
    <cellStyle name="Assumptions Center Date 4 20 2 2" xfId="21551" xr:uid="{00000000-0005-0000-0000-00009D3B0000}"/>
    <cellStyle name="Assumptions Center Date 4 20 2 2 2" xfId="49234" xr:uid="{00000000-0005-0000-0000-00009E3B0000}"/>
    <cellStyle name="Assumptions Center Date 4 20 2 3" xfId="35317" xr:uid="{00000000-0005-0000-0000-00009F3B0000}"/>
    <cellStyle name="Assumptions Center Date 4 20 3" xfId="10316" xr:uid="{00000000-0005-0000-0000-0000A03B0000}"/>
    <cellStyle name="Assumptions Center Date 4 20 3 2" xfId="24237" xr:uid="{00000000-0005-0000-0000-0000A13B0000}"/>
    <cellStyle name="Assumptions Center Date 4 20 3 2 2" xfId="51920" xr:uid="{00000000-0005-0000-0000-0000A23B0000}"/>
    <cellStyle name="Assumptions Center Date 4 20 3 3" xfId="38003" xr:uid="{00000000-0005-0000-0000-0000A33B0000}"/>
    <cellStyle name="Assumptions Center Date 4 20 4" xfId="12472" xr:uid="{00000000-0005-0000-0000-0000A43B0000}"/>
    <cellStyle name="Assumptions Center Date 4 20 4 2" xfId="26393" xr:uid="{00000000-0005-0000-0000-0000A53B0000}"/>
    <cellStyle name="Assumptions Center Date 4 20 4 2 2" xfId="54076" xr:uid="{00000000-0005-0000-0000-0000A63B0000}"/>
    <cellStyle name="Assumptions Center Date 4 20 4 3" xfId="40159" xr:uid="{00000000-0005-0000-0000-0000A73B0000}"/>
    <cellStyle name="Assumptions Center Date 4 20 5" xfId="15222" xr:uid="{00000000-0005-0000-0000-0000A83B0000}"/>
    <cellStyle name="Assumptions Center Date 4 20 5 2" xfId="29143" xr:uid="{00000000-0005-0000-0000-0000A93B0000}"/>
    <cellStyle name="Assumptions Center Date 4 20 5 2 2" xfId="56826" xr:uid="{00000000-0005-0000-0000-0000AA3B0000}"/>
    <cellStyle name="Assumptions Center Date 4 20 5 3" xfId="42909" xr:uid="{00000000-0005-0000-0000-0000AB3B0000}"/>
    <cellStyle name="Assumptions Center Date 4 20 6" xfId="18190" xr:uid="{00000000-0005-0000-0000-0000AC3B0000}"/>
    <cellStyle name="Assumptions Center Date 4 20 6 2" xfId="45873" xr:uid="{00000000-0005-0000-0000-0000AD3B0000}"/>
    <cellStyle name="Assumptions Center Date 4 20 7" xfId="31956" xr:uid="{00000000-0005-0000-0000-0000AE3B0000}"/>
    <cellStyle name="Assumptions Center Date 4 21" xfId="4226" xr:uid="{00000000-0005-0000-0000-0000AF3B0000}"/>
    <cellStyle name="Assumptions Center Date 4 21 2" xfId="7651" xr:uid="{00000000-0005-0000-0000-0000B03B0000}"/>
    <cellStyle name="Assumptions Center Date 4 21 2 2" xfId="21579" xr:uid="{00000000-0005-0000-0000-0000B13B0000}"/>
    <cellStyle name="Assumptions Center Date 4 21 2 2 2" xfId="49262" xr:uid="{00000000-0005-0000-0000-0000B23B0000}"/>
    <cellStyle name="Assumptions Center Date 4 21 2 3" xfId="35345" xr:uid="{00000000-0005-0000-0000-0000B33B0000}"/>
    <cellStyle name="Assumptions Center Date 4 21 3" xfId="10344" xr:uid="{00000000-0005-0000-0000-0000B43B0000}"/>
    <cellStyle name="Assumptions Center Date 4 21 3 2" xfId="24265" xr:uid="{00000000-0005-0000-0000-0000B53B0000}"/>
    <cellStyle name="Assumptions Center Date 4 21 3 2 2" xfId="51948" xr:uid="{00000000-0005-0000-0000-0000B63B0000}"/>
    <cellStyle name="Assumptions Center Date 4 21 3 3" xfId="38031" xr:uid="{00000000-0005-0000-0000-0000B73B0000}"/>
    <cellStyle name="Assumptions Center Date 4 21 4" xfId="12500" xr:uid="{00000000-0005-0000-0000-0000B83B0000}"/>
    <cellStyle name="Assumptions Center Date 4 21 4 2" xfId="26421" xr:uid="{00000000-0005-0000-0000-0000B93B0000}"/>
    <cellStyle name="Assumptions Center Date 4 21 4 2 2" xfId="54104" xr:uid="{00000000-0005-0000-0000-0000BA3B0000}"/>
    <cellStyle name="Assumptions Center Date 4 21 4 3" xfId="40187" xr:uid="{00000000-0005-0000-0000-0000BB3B0000}"/>
    <cellStyle name="Assumptions Center Date 4 21 5" xfId="15250" xr:uid="{00000000-0005-0000-0000-0000BC3B0000}"/>
    <cellStyle name="Assumptions Center Date 4 21 5 2" xfId="29171" xr:uid="{00000000-0005-0000-0000-0000BD3B0000}"/>
    <cellStyle name="Assumptions Center Date 4 21 5 2 2" xfId="56854" xr:uid="{00000000-0005-0000-0000-0000BE3B0000}"/>
    <cellStyle name="Assumptions Center Date 4 21 5 3" xfId="42937" xr:uid="{00000000-0005-0000-0000-0000BF3B0000}"/>
    <cellStyle name="Assumptions Center Date 4 21 6" xfId="18218" xr:uid="{00000000-0005-0000-0000-0000C03B0000}"/>
    <cellStyle name="Assumptions Center Date 4 21 6 2" xfId="45901" xr:uid="{00000000-0005-0000-0000-0000C13B0000}"/>
    <cellStyle name="Assumptions Center Date 4 21 7" xfId="31984" xr:uid="{00000000-0005-0000-0000-0000C23B0000}"/>
    <cellStyle name="Assumptions Center Date 4 22" xfId="4259" xr:uid="{00000000-0005-0000-0000-0000C33B0000}"/>
    <cellStyle name="Assumptions Center Date 4 22 2" xfId="7684" xr:uid="{00000000-0005-0000-0000-0000C43B0000}"/>
    <cellStyle name="Assumptions Center Date 4 22 2 2" xfId="21612" xr:uid="{00000000-0005-0000-0000-0000C53B0000}"/>
    <cellStyle name="Assumptions Center Date 4 22 2 2 2" xfId="49295" xr:uid="{00000000-0005-0000-0000-0000C63B0000}"/>
    <cellStyle name="Assumptions Center Date 4 22 2 3" xfId="35378" xr:uid="{00000000-0005-0000-0000-0000C73B0000}"/>
    <cellStyle name="Assumptions Center Date 4 22 3" xfId="10377" xr:uid="{00000000-0005-0000-0000-0000C83B0000}"/>
    <cellStyle name="Assumptions Center Date 4 22 3 2" xfId="24298" xr:uid="{00000000-0005-0000-0000-0000C93B0000}"/>
    <cellStyle name="Assumptions Center Date 4 22 3 2 2" xfId="51981" xr:uid="{00000000-0005-0000-0000-0000CA3B0000}"/>
    <cellStyle name="Assumptions Center Date 4 22 3 3" xfId="38064" xr:uid="{00000000-0005-0000-0000-0000CB3B0000}"/>
    <cellStyle name="Assumptions Center Date 4 22 4" xfId="12533" xr:uid="{00000000-0005-0000-0000-0000CC3B0000}"/>
    <cellStyle name="Assumptions Center Date 4 22 4 2" xfId="26454" xr:uid="{00000000-0005-0000-0000-0000CD3B0000}"/>
    <cellStyle name="Assumptions Center Date 4 22 4 2 2" xfId="54137" xr:uid="{00000000-0005-0000-0000-0000CE3B0000}"/>
    <cellStyle name="Assumptions Center Date 4 22 4 3" xfId="40220" xr:uid="{00000000-0005-0000-0000-0000CF3B0000}"/>
    <cellStyle name="Assumptions Center Date 4 22 5" xfId="15283" xr:uid="{00000000-0005-0000-0000-0000D03B0000}"/>
    <cellStyle name="Assumptions Center Date 4 22 5 2" xfId="29204" xr:uid="{00000000-0005-0000-0000-0000D13B0000}"/>
    <cellStyle name="Assumptions Center Date 4 22 5 2 2" xfId="56887" xr:uid="{00000000-0005-0000-0000-0000D23B0000}"/>
    <cellStyle name="Assumptions Center Date 4 22 5 3" xfId="42970" xr:uid="{00000000-0005-0000-0000-0000D33B0000}"/>
    <cellStyle name="Assumptions Center Date 4 22 6" xfId="18251" xr:uid="{00000000-0005-0000-0000-0000D43B0000}"/>
    <cellStyle name="Assumptions Center Date 4 22 6 2" xfId="45934" xr:uid="{00000000-0005-0000-0000-0000D53B0000}"/>
    <cellStyle name="Assumptions Center Date 4 22 7" xfId="32017" xr:uid="{00000000-0005-0000-0000-0000D63B0000}"/>
    <cellStyle name="Assumptions Center Date 4 23" xfId="4086" xr:uid="{00000000-0005-0000-0000-0000D73B0000}"/>
    <cellStyle name="Assumptions Center Date 4 23 2" xfId="7512" xr:uid="{00000000-0005-0000-0000-0000D83B0000}"/>
    <cellStyle name="Assumptions Center Date 4 23 2 2" xfId="21443" xr:uid="{00000000-0005-0000-0000-0000D93B0000}"/>
    <cellStyle name="Assumptions Center Date 4 23 2 2 2" xfId="49126" xr:uid="{00000000-0005-0000-0000-0000DA3B0000}"/>
    <cellStyle name="Assumptions Center Date 4 23 2 3" xfId="35209" xr:uid="{00000000-0005-0000-0000-0000DB3B0000}"/>
    <cellStyle name="Assumptions Center Date 4 23 3" xfId="10215" xr:uid="{00000000-0005-0000-0000-0000DC3B0000}"/>
    <cellStyle name="Assumptions Center Date 4 23 3 2" xfId="24136" xr:uid="{00000000-0005-0000-0000-0000DD3B0000}"/>
    <cellStyle name="Assumptions Center Date 4 23 3 2 2" xfId="51819" xr:uid="{00000000-0005-0000-0000-0000DE3B0000}"/>
    <cellStyle name="Assumptions Center Date 4 23 3 3" xfId="37902" xr:uid="{00000000-0005-0000-0000-0000DF3B0000}"/>
    <cellStyle name="Assumptions Center Date 4 23 4" xfId="12367" xr:uid="{00000000-0005-0000-0000-0000E03B0000}"/>
    <cellStyle name="Assumptions Center Date 4 23 4 2" xfId="26288" xr:uid="{00000000-0005-0000-0000-0000E13B0000}"/>
    <cellStyle name="Assumptions Center Date 4 23 4 2 2" xfId="53971" xr:uid="{00000000-0005-0000-0000-0000E23B0000}"/>
    <cellStyle name="Assumptions Center Date 4 23 4 3" xfId="40054" xr:uid="{00000000-0005-0000-0000-0000E33B0000}"/>
    <cellStyle name="Assumptions Center Date 4 23 5" xfId="15117" xr:uid="{00000000-0005-0000-0000-0000E43B0000}"/>
    <cellStyle name="Assumptions Center Date 4 23 5 2" xfId="29038" xr:uid="{00000000-0005-0000-0000-0000E53B0000}"/>
    <cellStyle name="Assumptions Center Date 4 23 5 2 2" xfId="56721" xr:uid="{00000000-0005-0000-0000-0000E63B0000}"/>
    <cellStyle name="Assumptions Center Date 4 23 5 3" xfId="42804" xr:uid="{00000000-0005-0000-0000-0000E73B0000}"/>
    <cellStyle name="Assumptions Center Date 4 23 6" xfId="18085" xr:uid="{00000000-0005-0000-0000-0000E83B0000}"/>
    <cellStyle name="Assumptions Center Date 4 23 6 2" xfId="45768" xr:uid="{00000000-0005-0000-0000-0000E93B0000}"/>
    <cellStyle name="Assumptions Center Date 4 23 7" xfId="31851" xr:uid="{00000000-0005-0000-0000-0000EA3B0000}"/>
    <cellStyle name="Assumptions Center Date 4 24" xfId="4940" xr:uid="{00000000-0005-0000-0000-0000EB3B0000}"/>
    <cellStyle name="Assumptions Center Date 4 24 2" xfId="8344" xr:uid="{00000000-0005-0000-0000-0000EC3B0000}"/>
    <cellStyle name="Assumptions Center Date 4 24 2 2" xfId="22265" xr:uid="{00000000-0005-0000-0000-0000ED3B0000}"/>
    <cellStyle name="Assumptions Center Date 4 24 2 2 2" xfId="49948" xr:uid="{00000000-0005-0000-0000-0000EE3B0000}"/>
    <cellStyle name="Assumptions Center Date 4 24 2 3" xfId="36031" xr:uid="{00000000-0005-0000-0000-0000EF3B0000}"/>
    <cellStyle name="Assumptions Center Date 4 24 3" xfId="10796" xr:uid="{00000000-0005-0000-0000-0000F03B0000}"/>
    <cellStyle name="Assumptions Center Date 4 24 3 2" xfId="24717" xr:uid="{00000000-0005-0000-0000-0000F13B0000}"/>
    <cellStyle name="Assumptions Center Date 4 24 3 2 2" xfId="52400" xr:uid="{00000000-0005-0000-0000-0000F23B0000}"/>
    <cellStyle name="Assumptions Center Date 4 24 3 3" xfId="38483" xr:uid="{00000000-0005-0000-0000-0000F33B0000}"/>
    <cellStyle name="Assumptions Center Date 4 24 4" xfId="13197" xr:uid="{00000000-0005-0000-0000-0000F43B0000}"/>
    <cellStyle name="Assumptions Center Date 4 24 4 2" xfId="27118" xr:uid="{00000000-0005-0000-0000-0000F53B0000}"/>
    <cellStyle name="Assumptions Center Date 4 24 4 2 2" xfId="54801" xr:uid="{00000000-0005-0000-0000-0000F63B0000}"/>
    <cellStyle name="Assumptions Center Date 4 24 4 3" xfId="40884" xr:uid="{00000000-0005-0000-0000-0000F73B0000}"/>
    <cellStyle name="Assumptions Center Date 4 24 5" xfId="15947" xr:uid="{00000000-0005-0000-0000-0000F83B0000}"/>
    <cellStyle name="Assumptions Center Date 4 24 5 2" xfId="29868" xr:uid="{00000000-0005-0000-0000-0000F93B0000}"/>
    <cellStyle name="Assumptions Center Date 4 24 5 2 2" xfId="57551" xr:uid="{00000000-0005-0000-0000-0000FA3B0000}"/>
    <cellStyle name="Assumptions Center Date 4 24 5 3" xfId="43634" xr:uid="{00000000-0005-0000-0000-0000FB3B0000}"/>
    <cellStyle name="Assumptions Center Date 4 24 6" xfId="18915" xr:uid="{00000000-0005-0000-0000-0000FC3B0000}"/>
    <cellStyle name="Assumptions Center Date 4 24 6 2" xfId="46598" xr:uid="{00000000-0005-0000-0000-0000FD3B0000}"/>
    <cellStyle name="Assumptions Center Date 4 24 7" xfId="32681" xr:uid="{00000000-0005-0000-0000-0000FE3B0000}"/>
    <cellStyle name="Assumptions Center Date 4 25" xfId="4973" xr:uid="{00000000-0005-0000-0000-0000FF3B0000}"/>
    <cellStyle name="Assumptions Center Date 4 25 2" xfId="8377" xr:uid="{00000000-0005-0000-0000-0000003C0000}"/>
    <cellStyle name="Assumptions Center Date 4 25 2 2" xfId="22298" xr:uid="{00000000-0005-0000-0000-0000013C0000}"/>
    <cellStyle name="Assumptions Center Date 4 25 2 2 2" xfId="49981" xr:uid="{00000000-0005-0000-0000-0000023C0000}"/>
    <cellStyle name="Assumptions Center Date 4 25 2 3" xfId="36064" xr:uid="{00000000-0005-0000-0000-0000033C0000}"/>
    <cellStyle name="Assumptions Center Date 4 25 3" xfId="10826" xr:uid="{00000000-0005-0000-0000-0000043C0000}"/>
    <cellStyle name="Assumptions Center Date 4 25 3 2" xfId="24747" xr:uid="{00000000-0005-0000-0000-0000053C0000}"/>
    <cellStyle name="Assumptions Center Date 4 25 3 2 2" xfId="52430" xr:uid="{00000000-0005-0000-0000-0000063C0000}"/>
    <cellStyle name="Assumptions Center Date 4 25 3 3" xfId="38513" xr:uid="{00000000-0005-0000-0000-0000073C0000}"/>
    <cellStyle name="Assumptions Center Date 4 25 4" xfId="13229" xr:uid="{00000000-0005-0000-0000-0000083C0000}"/>
    <cellStyle name="Assumptions Center Date 4 25 4 2" xfId="27150" xr:uid="{00000000-0005-0000-0000-0000093C0000}"/>
    <cellStyle name="Assumptions Center Date 4 25 4 2 2" xfId="54833" xr:uid="{00000000-0005-0000-0000-00000A3C0000}"/>
    <cellStyle name="Assumptions Center Date 4 25 4 3" xfId="40916" xr:uid="{00000000-0005-0000-0000-00000B3C0000}"/>
    <cellStyle name="Assumptions Center Date 4 25 5" xfId="15979" xr:uid="{00000000-0005-0000-0000-00000C3C0000}"/>
    <cellStyle name="Assumptions Center Date 4 25 5 2" xfId="29900" xr:uid="{00000000-0005-0000-0000-00000D3C0000}"/>
    <cellStyle name="Assumptions Center Date 4 25 5 2 2" xfId="57583" xr:uid="{00000000-0005-0000-0000-00000E3C0000}"/>
    <cellStyle name="Assumptions Center Date 4 25 5 3" xfId="43666" xr:uid="{00000000-0005-0000-0000-00000F3C0000}"/>
    <cellStyle name="Assumptions Center Date 4 25 6" xfId="18947" xr:uid="{00000000-0005-0000-0000-0000103C0000}"/>
    <cellStyle name="Assumptions Center Date 4 25 6 2" xfId="46630" xr:uid="{00000000-0005-0000-0000-0000113C0000}"/>
    <cellStyle name="Assumptions Center Date 4 25 7" xfId="32713" xr:uid="{00000000-0005-0000-0000-0000123C0000}"/>
    <cellStyle name="Assumptions Center Date 4 26" xfId="5010" xr:uid="{00000000-0005-0000-0000-0000133C0000}"/>
    <cellStyle name="Assumptions Center Date 4 26 2" xfId="8414" xr:uid="{00000000-0005-0000-0000-0000143C0000}"/>
    <cellStyle name="Assumptions Center Date 4 26 2 2" xfId="22335" xr:uid="{00000000-0005-0000-0000-0000153C0000}"/>
    <cellStyle name="Assumptions Center Date 4 26 2 2 2" xfId="50018" xr:uid="{00000000-0005-0000-0000-0000163C0000}"/>
    <cellStyle name="Assumptions Center Date 4 26 2 3" xfId="36101" xr:uid="{00000000-0005-0000-0000-0000173C0000}"/>
    <cellStyle name="Assumptions Center Date 4 26 3" xfId="10862" xr:uid="{00000000-0005-0000-0000-0000183C0000}"/>
    <cellStyle name="Assumptions Center Date 4 26 3 2" xfId="24783" xr:uid="{00000000-0005-0000-0000-0000193C0000}"/>
    <cellStyle name="Assumptions Center Date 4 26 3 2 2" xfId="52466" xr:uid="{00000000-0005-0000-0000-00001A3C0000}"/>
    <cellStyle name="Assumptions Center Date 4 26 3 3" xfId="38549" xr:uid="{00000000-0005-0000-0000-00001B3C0000}"/>
    <cellStyle name="Assumptions Center Date 4 26 4" xfId="13265" xr:uid="{00000000-0005-0000-0000-00001C3C0000}"/>
    <cellStyle name="Assumptions Center Date 4 26 4 2" xfId="27186" xr:uid="{00000000-0005-0000-0000-00001D3C0000}"/>
    <cellStyle name="Assumptions Center Date 4 26 4 2 2" xfId="54869" xr:uid="{00000000-0005-0000-0000-00001E3C0000}"/>
    <cellStyle name="Assumptions Center Date 4 26 4 3" xfId="40952" xr:uid="{00000000-0005-0000-0000-00001F3C0000}"/>
    <cellStyle name="Assumptions Center Date 4 26 5" xfId="16015" xr:uid="{00000000-0005-0000-0000-0000203C0000}"/>
    <cellStyle name="Assumptions Center Date 4 26 5 2" xfId="29936" xr:uid="{00000000-0005-0000-0000-0000213C0000}"/>
    <cellStyle name="Assumptions Center Date 4 26 5 2 2" xfId="57619" xr:uid="{00000000-0005-0000-0000-0000223C0000}"/>
    <cellStyle name="Assumptions Center Date 4 26 5 3" xfId="43702" xr:uid="{00000000-0005-0000-0000-0000233C0000}"/>
    <cellStyle name="Assumptions Center Date 4 26 6" xfId="18983" xr:uid="{00000000-0005-0000-0000-0000243C0000}"/>
    <cellStyle name="Assumptions Center Date 4 26 6 2" xfId="46666" xr:uid="{00000000-0005-0000-0000-0000253C0000}"/>
    <cellStyle name="Assumptions Center Date 4 26 7" xfId="32749" xr:uid="{00000000-0005-0000-0000-0000263C0000}"/>
    <cellStyle name="Assumptions Center Date 4 27" xfId="5035" xr:uid="{00000000-0005-0000-0000-0000273C0000}"/>
    <cellStyle name="Assumptions Center Date 4 27 2" xfId="8439" xr:uid="{00000000-0005-0000-0000-0000283C0000}"/>
    <cellStyle name="Assumptions Center Date 4 27 2 2" xfId="22360" xr:uid="{00000000-0005-0000-0000-0000293C0000}"/>
    <cellStyle name="Assumptions Center Date 4 27 2 2 2" xfId="50043" xr:uid="{00000000-0005-0000-0000-00002A3C0000}"/>
    <cellStyle name="Assumptions Center Date 4 27 2 3" xfId="36126" xr:uid="{00000000-0005-0000-0000-00002B3C0000}"/>
    <cellStyle name="Assumptions Center Date 4 27 3" xfId="10886" xr:uid="{00000000-0005-0000-0000-00002C3C0000}"/>
    <cellStyle name="Assumptions Center Date 4 27 3 2" xfId="24807" xr:uid="{00000000-0005-0000-0000-00002D3C0000}"/>
    <cellStyle name="Assumptions Center Date 4 27 3 2 2" xfId="52490" xr:uid="{00000000-0005-0000-0000-00002E3C0000}"/>
    <cellStyle name="Assumptions Center Date 4 27 3 3" xfId="38573" xr:uid="{00000000-0005-0000-0000-00002F3C0000}"/>
    <cellStyle name="Assumptions Center Date 4 27 4" xfId="13290" xr:uid="{00000000-0005-0000-0000-0000303C0000}"/>
    <cellStyle name="Assumptions Center Date 4 27 4 2" xfId="27211" xr:uid="{00000000-0005-0000-0000-0000313C0000}"/>
    <cellStyle name="Assumptions Center Date 4 27 4 2 2" xfId="54894" xr:uid="{00000000-0005-0000-0000-0000323C0000}"/>
    <cellStyle name="Assumptions Center Date 4 27 4 3" xfId="40977" xr:uid="{00000000-0005-0000-0000-0000333C0000}"/>
    <cellStyle name="Assumptions Center Date 4 27 5" xfId="16040" xr:uid="{00000000-0005-0000-0000-0000343C0000}"/>
    <cellStyle name="Assumptions Center Date 4 27 5 2" xfId="29961" xr:uid="{00000000-0005-0000-0000-0000353C0000}"/>
    <cellStyle name="Assumptions Center Date 4 27 5 2 2" xfId="57644" xr:uid="{00000000-0005-0000-0000-0000363C0000}"/>
    <cellStyle name="Assumptions Center Date 4 27 5 3" xfId="43727" xr:uid="{00000000-0005-0000-0000-0000373C0000}"/>
    <cellStyle name="Assumptions Center Date 4 27 6" xfId="19008" xr:uid="{00000000-0005-0000-0000-0000383C0000}"/>
    <cellStyle name="Assumptions Center Date 4 27 6 2" xfId="46691" xr:uid="{00000000-0005-0000-0000-0000393C0000}"/>
    <cellStyle name="Assumptions Center Date 4 27 7" xfId="32774" xr:uid="{00000000-0005-0000-0000-00003A3C0000}"/>
    <cellStyle name="Assumptions Center Date 4 28" xfId="5058" xr:uid="{00000000-0005-0000-0000-00003B3C0000}"/>
    <cellStyle name="Assumptions Center Date 4 28 2" xfId="8461" xr:uid="{00000000-0005-0000-0000-00003C3C0000}"/>
    <cellStyle name="Assumptions Center Date 4 28 2 2" xfId="22382" xr:uid="{00000000-0005-0000-0000-00003D3C0000}"/>
    <cellStyle name="Assumptions Center Date 4 28 2 2 2" xfId="50065" xr:uid="{00000000-0005-0000-0000-00003E3C0000}"/>
    <cellStyle name="Assumptions Center Date 4 28 2 3" xfId="36148" xr:uid="{00000000-0005-0000-0000-00003F3C0000}"/>
    <cellStyle name="Assumptions Center Date 4 28 3" xfId="10907" xr:uid="{00000000-0005-0000-0000-0000403C0000}"/>
    <cellStyle name="Assumptions Center Date 4 28 3 2" xfId="24828" xr:uid="{00000000-0005-0000-0000-0000413C0000}"/>
    <cellStyle name="Assumptions Center Date 4 28 3 2 2" xfId="52511" xr:uid="{00000000-0005-0000-0000-0000423C0000}"/>
    <cellStyle name="Assumptions Center Date 4 28 3 3" xfId="38594" xr:uid="{00000000-0005-0000-0000-0000433C0000}"/>
    <cellStyle name="Assumptions Center Date 4 28 4" xfId="13312" xr:uid="{00000000-0005-0000-0000-0000443C0000}"/>
    <cellStyle name="Assumptions Center Date 4 28 4 2" xfId="27233" xr:uid="{00000000-0005-0000-0000-0000453C0000}"/>
    <cellStyle name="Assumptions Center Date 4 28 4 2 2" xfId="54916" xr:uid="{00000000-0005-0000-0000-0000463C0000}"/>
    <cellStyle name="Assumptions Center Date 4 28 4 3" xfId="40999" xr:uid="{00000000-0005-0000-0000-0000473C0000}"/>
    <cellStyle name="Assumptions Center Date 4 28 5" xfId="16062" xr:uid="{00000000-0005-0000-0000-0000483C0000}"/>
    <cellStyle name="Assumptions Center Date 4 28 5 2" xfId="29983" xr:uid="{00000000-0005-0000-0000-0000493C0000}"/>
    <cellStyle name="Assumptions Center Date 4 28 5 2 2" xfId="57666" xr:uid="{00000000-0005-0000-0000-00004A3C0000}"/>
    <cellStyle name="Assumptions Center Date 4 28 5 3" xfId="43749" xr:uid="{00000000-0005-0000-0000-00004B3C0000}"/>
    <cellStyle name="Assumptions Center Date 4 28 6" xfId="19030" xr:uid="{00000000-0005-0000-0000-00004C3C0000}"/>
    <cellStyle name="Assumptions Center Date 4 28 6 2" xfId="46713" xr:uid="{00000000-0005-0000-0000-00004D3C0000}"/>
    <cellStyle name="Assumptions Center Date 4 28 7" xfId="32796" xr:uid="{00000000-0005-0000-0000-00004E3C0000}"/>
    <cellStyle name="Assumptions Center Date 4 29" xfId="5080" xr:uid="{00000000-0005-0000-0000-00004F3C0000}"/>
    <cellStyle name="Assumptions Center Date 4 29 2" xfId="8483" xr:uid="{00000000-0005-0000-0000-0000503C0000}"/>
    <cellStyle name="Assumptions Center Date 4 29 2 2" xfId="22404" xr:uid="{00000000-0005-0000-0000-0000513C0000}"/>
    <cellStyle name="Assumptions Center Date 4 29 2 2 2" xfId="50087" xr:uid="{00000000-0005-0000-0000-0000523C0000}"/>
    <cellStyle name="Assumptions Center Date 4 29 2 3" xfId="36170" xr:uid="{00000000-0005-0000-0000-0000533C0000}"/>
    <cellStyle name="Assumptions Center Date 4 29 3" xfId="10929" xr:uid="{00000000-0005-0000-0000-0000543C0000}"/>
    <cellStyle name="Assumptions Center Date 4 29 3 2" xfId="24850" xr:uid="{00000000-0005-0000-0000-0000553C0000}"/>
    <cellStyle name="Assumptions Center Date 4 29 3 2 2" xfId="52533" xr:uid="{00000000-0005-0000-0000-0000563C0000}"/>
    <cellStyle name="Assumptions Center Date 4 29 3 3" xfId="38616" xr:uid="{00000000-0005-0000-0000-0000573C0000}"/>
    <cellStyle name="Assumptions Center Date 4 29 4" xfId="13334" xr:uid="{00000000-0005-0000-0000-0000583C0000}"/>
    <cellStyle name="Assumptions Center Date 4 29 4 2" xfId="27255" xr:uid="{00000000-0005-0000-0000-0000593C0000}"/>
    <cellStyle name="Assumptions Center Date 4 29 4 2 2" xfId="54938" xr:uid="{00000000-0005-0000-0000-00005A3C0000}"/>
    <cellStyle name="Assumptions Center Date 4 29 4 3" xfId="41021" xr:uid="{00000000-0005-0000-0000-00005B3C0000}"/>
    <cellStyle name="Assumptions Center Date 4 29 5" xfId="16084" xr:uid="{00000000-0005-0000-0000-00005C3C0000}"/>
    <cellStyle name="Assumptions Center Date 4 29 5 2" xfId="30005" xr:uid="{00000000-0005-0000-0000-00005D3C0000}"/>
    <cellStyle name="Assumptions Center Date 4 29 5 2 2" xfId="57688" xr:uid="{00000000-0005-0000-0000-00005E3C0000}"/>
    <cellStyle name="Assumptions Center Date 4 29 5 3" xfId="43771" xr:uid="{00000000-0005-0000-0000-00005F3C0000}"/>
    <cellStyle name="Assumptions Center Date 4 29 6" xfId="19052" xr:uid="{00000000-0005-0000-0000-0000603C0000}"/>
    <cellStyle name="Assumptions Center Date 4 29 6 2" xfId="46735" xr:uid="{00000000-0005-0000-0000-0000613C0000}"/>
    <cellStyle name="Assumptions Center Date 4 29 7" xfId="32818" xr:uid="{00000000-0005-0000-0000-0000623C0000}"/>
    <cellStyle name="Assumptions Center Date 4 3" xfId="3237" xr:uid="{00000000-0005-0000-0000-0000633C0000}"/>
    <cellStyle name="Assumptions Center Date 4 3 2" xfId="6679" xr:uid="{00000000-0005-0000-0000-0000643C0000}"/>
    <cellStyle name="Assumptions Center Date 4 3 2 2" xfId="20621" xr:uid="{00000000-0005-0000-0000-0000653C0000}"/>
    <cellStyle name="Assumptions Center Date 4 3 2 2 2" xfId="48304" xr:uid="{00000000-0005-0000-0000-0000663C0000}"/>
    <cellStyle name="Assumptions Center Date 4 3 2 3" xfId="34387" xr:uid="{00000000-0005-0000-0000-0000673C0000}"/>
    <cellStyle name="Assumptions Center Date 4 3 3" xfId="9421" xr:uid="{00000000-0005-0000-0000-0000683C0000}"/>
    <cellStyle name="Assumptions Center Date 4 3 3 2" xfId="23342" xr:uid="{00000000-0005-0000-0000-0000693C0000}"/>
    <cellStyle name="Assumptions Center Date 4 3 3 2 2" xfId="51025" xr:uid="{00000000-0005-0000-0000-00006A3C0000}"/>
    <cellStyle name="Assumptions Center Date 4 3 3 3" xfId="37108" xr:uid="{00000000-0005-0000-0000-00006B3C0000}"/>
    <cellStyle name="Assumptions Center Date 4 3 4" xfId="11559" xr:uid="{00000000-0005-0000-0000-00006C3C0000}"/>
    <cellStyle name="Assumptions Center Date 4 3 4 2" xfId="25480" xr:uid="{00000000-0005-0000-0000-00006D3C0000}"/>
    <cellStyle name="Assumptions Center Date 4 3 4 2 2" xfId="53163" xr:uid="{00000000-0005-0000-0000-00006E3C0000}"/>
    <cellStyle name="Assumptions Center Date 4 3 4 3" xfId="39246" xr:uid="{00000000-0005-0000-0000-00006F3C0000}"/>
    <cellStyle name="Assumptions Center Date 4 3 5" xfId="14309" xr:uid="{00000000-0005-0000-0000-0000703C0000}"/>
    <cellStyle name="Assumptions Center Date 4 3 5 2" xfId="28230" xr:uid="{00000000-0005-0000-0000-0000713C0000}"/>
    <cellStyle name="Assumptions Center Date 4 3 5 2 2" xfId="55913" xr:uid="{00000000-0005-0000-0000-0000723C0000}"/>
    <cellStyle name="Assumptions Center Date 4 3 5 3" xfId="41996" xr:uid="{00000000-0005-0000-0000-0000733C0000}"/>
    <cellStyle name="Assumptions Center Date 4 3 6" xfId="17277" xr:uid="{00000000-0005-0000-0000-0000743C0000}"/>
    <cellStyle name="Assumptions Center Date 4 3 6 2" xfId="44960" xr:uid="{00000000-0005-0000-0000-0000753C0000}"/>
    <cellStyle name="Assumptions Center Date 4 3 7" xfId="31066" xr:uid="{00000000-0005-0000-0000-0000763C0000}"/>
    <cellStyle name="Assumptions Center Date 4 30" xfId="16222" xr:uid="{00000000-0005-0000-0000-0000773C0000}"/>
    <cellStyle name="Assumptions Center Date 4 30 2" xfId="30139" xr:uid="{00000000-0005-0000-0000-0000783C0000}"/>
    <cellStyle name="Assumptions Center Date 4 30 2 2" xfId="57822" xr:uid="{00000000-0005-0000-0000-0000793C0000}"/>
    <cellStyle name="Assumptions Center Date 4 30 3" xfId="43905" xr:uid="{00000000-0005-0000-0000-00007A3C0000}"/>
    <cellStyle name="Assumptions Center Date 4 31" xfId="16250" xr:uid="{00000000-0005-0000-0000-00007B3C0000}"/>
    <cellStyle name="Assumptions Center Date 4 31 2" xfId="30167" xr:uid="{00000000-0005-0000-0000-00007C3C0000}"/>
    <cellStyle name="Assumptions Center Date 4 31 2 2" xfId="57850" xr:uid="{00000000-0005-0000-0000-00007D3C0000}"/>
    <cellStyle name="Assumptions Center Date 4 31 3" xfId="43933" xr:uid="{00000000-0005-0000-0000-00007E3C0000}"/>
    <cellStyle name="Assumptions Center Date 4 4" xfId="3289" xr:uid="{00000000-0005-0000-0000-00007F3C0000}"/>
    <cellStyle name="Assumptions Center Date 4 4 2" xfId="6730" xr:uid="{00000000-0005-0000-0000-0000803C0000}"/>
    <cellStyle name="Assumptions Center Date 4 4 2 2" xfId="20671" xr:uid="{00000000-0005-0000-0000-0000813C0000}"/>
    <cellStyle name="Assumptions Center Date 4 4 2 2 2" xfId="48354" xr:uid="{00000000-0005-0000-0000-0000823C0000}"/>
    <cellStyle name="Assumptions Center Date 4 4 2 3" xfId="34437" xr:uid="{00000000-0005-0000-0000-0000833C0000}"/>
    <cellStyle name="Assumptions Center Date 4 4 3" xfId="9470" xr:uid="{00000000-0005-0000-0000-0000843C0000}"/>
    <cellStyle name="Assumptions Center Date 4 4 3 2" xfId="23391" xr:uid="{00000000-0005-0000-0000-0000853C0000}"/>
    <cellStyle name="Assumptions Center Date 4 4 3 2 2" xfId="51074" xr:uid="{00000000-0005-0000-0000-0000863C0000}"/>
    <cellStyle name="Assumptions Center Date 4 4 3 3" xfId="37157" xr:uid="{00000000-0005-0000-0000-0000873C0000}"/>
    <cellStyle name="Assumptions Center Date 4 4 4" xfId="11609" xr:uid="{00000000-0005-0000-0000-0000883C0000}"/>
    <cellStyle name="Assumptions Center Date 4 4 4 2" xfId="25530" xr:uid="{00000000-0005-0000-0000-0000893C0000}"/>
    <cellStyle name="Assumptions Center Date 4 4 4 2 2" xfId="53213" xr:uid="{00000000-0005-0000-0000-00008A3C0000}"/>
    <cellStyle name="Assumptions Center Date 4 4 4 3" xfId="39296" xr:uid="{00000000-0005-0000-0000-00008B3C0000}"/>
    <cellStyle name="Assumptions Center Date 4 4 5" xfId="14359" xr:uid="{00000000-0005-0000-0000-00008C3C0000}"/>
    <cellStyle name="Assumptions Center Date 4 4 5 2" xfId="28280" xr:uid="{00000000-0005-0000-0000-00008D3C0000}"/>
    <cellStyle name="Assumptions Center Date 4 4 5 2 2" xfId="55963" xr:uid="{00000000-0005-0000-0000-00008E3C0000}"/>
    <cellStyle name="Assumptions Center Date 4 4 5 3" xfId="42046" xr:uid="{00000000-0005-0000-0000-00008F3C0000}"/>
    <cellStyle name="Assumptions Center Date 4 4 6" xfId="17327" xr:uid="{00000000-0005-0000-0000-0000903C0000}"/>
    <cellStyle name="Assumptions Center Date 4 4 6 2" xfId="45010" xr:uid="{00000000-0005-0000-0000-0000913C0000}"/>
    <cellStyle name="Assumptions Center Date 4 4 7" xfId="31112" xr:uid="{00000000-0005-0000-0000-0000923C0000}"/>
    <cellStyle name="Assumptions Center Date 4 5" xfId="3370" xr:uid="{00000000-0005-0000-0000-0000933C0000}"/>
    <cellStyle name="Assumptions Center Date 4 5 2" xfId="6810" xr:uid="{00000000-0005-0000-0000-0000943C0000}"/>
    <cellStyle name="Assumptions Center Date 4 5 2 2" xfId="20751" xr:uid="{00000000-0005-0000-0000-0000953C0000}"/>
    <cellStyle name="Assumptions Center Date 4 5 2 2 2" xfId="48434" xr:uid="{00000000-0005-0000-0000-0000963C0000}"/>
    <cellStyle name="Assumptions Center Date 4 5 2 3" xfId="34517" xr:uid="{00000000-0005-0000-0000-0000973C0000}"/>
    <cellStyle name="Assumptions Center Date 4 5 3" xfId="9548" xr:uid="{00000000-0005-0000-0000-0000983C0000}"/>
    <cellStyle name="Assumptions Center Date 4 5 3 2" xfId="23469" xr:uid="{00000000-0005-0000-0000-0000993C0000}"/>
    <cellStyle name="Assumptions Center Date 4 5 3 2 2" xfId="51152" xr:uid="{00000000-0005-0000-0000-00009A3C0000}"/>
    <cellStyle name="Assumptions Center Date 4 5 3 3" xfId="37235" xr:uid="{00000000-0005-0000-0000-00009B3C0000}"/>
    <cellStyle name="Assumptions Center Date 4 5 4" xfId="11689" xr:uid="{00000000-0005-0000-0000-00009C3C0000}"/>
    <cellStyle name="Assumptions Center Date 4 5 4 2" xfId="25610" xr:uid="{00000000-0005-0000-0000-00009D3C0000}"/>
    <cellStyle name="Assumptions Center Date 4 5 4 2 2" xfId="53293" xr:uid="{00000000-0005-0000-0000-00009E3C0000}"/>
    <cellStyle name="Assumptions Center Date 4 5 4 3" xfId="39376" xr:uid="{00000000-0005-0000-0000-00009F3C0000}"/>
    <cellStyle name="Assumptions Center Date 4 5 5" xfId="14439" xr:uid="{00000000-0005-0000-0000-0000A03C0000}"/>
    <cellStyle name="Assumptions Center Date 4 5 5 2" xfId="28360" xr:uid="{00000000-0005-0000-0000-0000A13C0000}"/>
    <cellStyle name="Assumptions Center Date 4 5 5 2 2" xfId="56043" xr:uid="{00000000-0005-0000-0000-0000A23C0000}"/>
    <cellStyle name="Assumptions Center Date 4 5 5 3" xfId="42126" xr:uid="{00000000-0005-0000-0000-0000A33C0000}"/>
    <cellStyle name="Assumptions Center Date 4 5 6" xfId="17407" xr:uid="{00000000-0005-0000-0000-0000A43C0000}"/>
    <cellStyle name="Assumptions Center Date 4 5 6 2" xfId="45090" xr:uid="{00000000-0005-0000-0000-0000A53C0000}"/>
    <cellStyle name="Assumptions Center Date 4 5 7" xfId="31186" xr:uid="{00000000-0005-0000-0000-0000A63C0000}"/>
    <cellStyle name="Assumptions Center Date 4 6" xfId="3418" xr:uid="{00000000-0005-0000-0000-0000A73C0000}"/>
    <cellStyle name="Assumptions Center Date 4 6 2" xfId="6857" xr:uid="{00000000-0005-0000-0000-0000A83C0000}"/>
    <cellStyle name="Assumptions Center Date 4 6 2 2" xfId="20798" xr:uid="{00000000-0005-0000-0000-0000A93C0000}"/>
    <cellStyle name="Assumptions Center Date 4 6 2 2 2" xfId="48481" xr:uid="{00000000-0005-0000-0000-0000AA3C0000}"/>
    <cellStyle name="Assumptions Center Date 4 6 2 3" xfId="34564" xr:uid="{00000000-0005-0000-0000-0000AB3C0000}"/>
    <cellStyle name="Assumptions Center Date 4 6 3" xfId="9595" xr:uid="{00000000-0005-0000-0000-0000AC3C0000}"/>
    <cellStyle name="Assumptions Center Date 4 6 3 2" xfId="23516" xr:uid="{00000000-0005-0000-0000-0000AD3C0000}"/>
    <cellStyle name="Assumptions Center Date 4 6 3 2 2" xfId="51199" xr:uid="{00000000-0005-0000-0000-0000AE3C0000}"/>
    <cellStyle name="Assumptions Center Date 4 6 3 3" xfId="37282" xr:uid="{00000000-0005-0000-0000-0000AF3C0000}"/>
    <cellStyle name="Assumptions Center Date 4 6 4" xfId="11736" xr:uid="{00000000-0005-0000-0000-0000B03C0000}"/>
    <cellStyle name="Assumptions Center Date 4 6 4 2" xfId="25657" xr:uid="{00000000-0005-0000-0000-0000B13C0000}"/>
    <cellStyle name="Assumptions Center Date 4 6 4 2 2" xfId="53340" xr:uid="{00000000-0005-0000-0000-0000B23C0000}"/>
    <cellStyle name="Assumptions Center Date 4 6 4 3" xfId="39423" xr:uid="{00000000-0005-0000-0000-0000B33C0000}"/>
    <cellStyle name="Assumptions Center Date 4 6 5" xfId="14486" xr:uid="{00000000-0005-0000-0000-0000B43C0000}"/>
    <cellStyle name="Assumptions Center Date 4 6 5 2" xfId="28407" xr:uid="{00000000-0005-0000-0000-0000B53C0000}"/>
    <cellStyle name="Assumptions Center Date 4 6 5 2 2" xfId="56090" xr:uid="{00000000-0005-0000-0000-0000B63C0000}"/>
    <cellStyle name="Assumptions Center Date 4 6 5 3" xfId="42173" xr:uid="{00000000-0005-0000-0000-0000B73C0000}"/>
    <cellStyle name="Assumptions Center Date 4 6 6" xfId="17454" xr:uid="{00000000-0005-0000-0000-0000B83C0000}"/>
    <cellStyle name="Assumptions Center Date 4 6 6 2" xfId="45137" xr:uid="{00000000-0005-0000-0000-0000B93C0000}"/>
    <cellStyle name="Assumptions Center Date 4 6 7" xfId="31231" xr:uid="{00000000-0005-0000-0000-0000BA3C0000}"/>
    <cellStyle name="Assumptions Center Date 4 7" xfId="3460" xr:uid="{00000000-0005-0000-0000-0000BB3C0000}"/>
    <cellStyle name="Assumptions Center Date 4 7 2" xfId="6898" xr:uid="{00000000-0005-0000-0000-0000BC3C0000}"/>
    <cellStyle name="Assumptions Center Date 4 7 2 2" xfId="20838" xr:uid="{00000000-0005-0000-0000-0000BD3C0000}"/>
    <cellStyle name="Assumptions Center Date 4 7 2 2 2" xfId="48521" xr:uid="{00000000-0005-0000-0000-0000BE3C0000}"/>
    <cellStyle name="Assumptions Center Date 4 7 2 3" xfId="34604" xr:uid="{00000000-0005-0000-0000-0000BF3C0000}"/>
    <cellStyle name="Assumptions Center Date 4 7 3" xfId="9636" xr:uid="{00000000-0005-0000-0000-0000C03C0000}"/>
    <cellStyle name="Assumptions Center Date 4 7 3 2" xfId="23557" xr:uid="{00000000-0005-0000-0000-0000C13C0000}"/>
    <cellStyle name="Assumptions Center Date 4 7 3 2 2" xfId="51240" xr:uid="{00000000-0005-0000-0000-0000C23C0000}"/>
    <cellStyle name="Assumptions Center Date 4 7 3 3" xfId="37323" xr:uid="{00000000-0005-0000-0000-0000C33C0000}"/>
    <cellStyle name="Assumptions Center Date 4 7 4" xfId="11776" xr:uid="{00000000-0005-0000-0000-0000C43C0000}"/>
    <cellStyle name="Assumptions Center Date 4 7 4 2" xfId="25697" xr:uid="{00000000-0005-0000-0000-0000C53C0000}"/>
    <cellStyle name="Assumptions Center Date 4 7 4 2 2" xfId="53380" xr:uid="{00000000-0005-0000-0000-0000C63C0000}"/>
    <cellStyle name="Assumptions Center Date 4 7 4 3" xfId="39463" xr:uid="{00000000-0005-0000-0000-0000C73C0000}"/>
    <cellStyle name="Assumptions Center Date 4 7 5" xfId="14526" xr:uid="{00000000-0005-0000-0000-0000C83C0000}"/>
    <cellStyle name="Assumptions Center Date 4 7 5 2" xfId="28447" xr:uid="{00000000-0005-0000-0000-0000C93C0000}"/>
    <cellStyle name="Assumptions Center Date 4 7 5 2 2" xfId="56130" xr:uid="{00000000-0005-0000-0000-0000CA3C0000}"/>
    <cellStyle name="Assumptions Center Date 4 7 5 3" xfId="42213" xr:uid="{00000000-0005-0000-0000-0000CB3C0000}"/>
    <cellStyle name="Assumptions Center Date 4 7 6" xfId="17494" xr:uid="{00000000-0005-0000-0000-0000CC3C0000}"/>
    <cellStyle name="Assumptions Center Date 4 7 6 2" xfId="45177" xr:uid="{00000000-0005-0000-0000-0000CD3C0000}"/>
    <cellStyle name="Assumptions Center Date 4 7 7" xfId="31266" xr:uid="{00000000-0005-0000-0000-0000CE3C0000}"/>
    <cellStyle name="Assumptions Center Date 4 8" xfId="3526" xr:uid="{00000000-0005-0000-0000-0000CF3C0000}"/>
    <cellStyle name="Assumptions Center Date 4 8 2" xfId="6964" xr:uid="{00000000-0005-0000-0000-0000D03C0000}"/>
    <cellStyle name="Assumptions Center Date 4 8 2 2" xfId="20904" xr:uid="{00000000-0005-0000-0000-0000D13C0000}"/>
    <cellStyle name="Assumptions Center Date 4 8 2 2 2" xfId="48587" xr:uid="{00000000-0005-0000-0000-0000D23C0000}"/>
    <cellStyle name="Assumptions Center Date 4 8 2 3" xfId="34670" xr:uid="{00000000-0005-0000-0000-0000D33C0000}"/>
    <cellStyle name="Assumptions Center Date 4 8 3" xfId="9701" xr:uid="{00000000-0005-0000-0000-0000D43C0000}"/>
    <cellStyle name="Assumptions Center Date 4 8 3 2" xfId="23622" xr:uid="{00000000-0005-0000-0000-0000D53C0000}"/>
    <cellStyle name="Assumptions Center Date 4 8 3 2 2" xfId="51305" xr:uid="{00000000-0005-0000-0000-0000D63C0000}"/>
    <cellStyle name="Assumptions Center Date 4 8 3 3" xfId="37388" xr:uid="{00000000-0005-0000-0000-0000D73C0000}"/>
    <cellStyle name="Assumptions Center Date 4 8 4" xfId="11842" xr:uid="{00000000-0005-0000-0000-0000D83C0000}"/>
    <cellStyle name="Assumptions Center Date 4 8 4 2" xfId="25763" xr:uid="{00000000-0005-0000-0000-0000D93C0000}"/>
    <cellStyle name="Assumptions Center Date 4 8 4 2 2" xfId="53446" xr:uid="{00000000-0005-0000-0000-0000DA3C0000}"/>
    <cellStyle name="Assumptions Center Date 4 8 4 3" xfId="39529" xr:uid="{00000000-0005-0000-0000-0000DB3C0000}"/>
    <cellStyle name="Assumptions Center Date 4 8 5" xfId="14592" xr:uid="{00000000-0005-0000-0000-0000DC3C0000}"/>
    <cellStyle name="Assumptions Center Date 4 8 5 2" xfId="28513" xr:uid="{00000000-0005-0000-0000-0000DD3C0000}"/>
    <cellStyle name="Assumptions Center Date 4 8 5 2 2" xfId="56196" xr:uid="{00000000-0005-0000-0000-0000DE3C0000}"/>
    <cellStyle name="Assumptions Center Date 4 8 5 3" xfId="42279" xr:uid="{00000000-0005-0000-0000-0000DF3C0000}"/>
    <cellStyle name="Assumptions Center Date 4 8 6" xfId="17560" xr:uid="{00000000-0005-0000-0000-0000E03C0000}"/>
    <cellStyle name="Assumptions Center Date 4 8 6 2" xfId="45243" xr:uid="{00000000-0005-0000-0000-0000E13C0000}"/>
    <cellStyle name="Assumptions Center Date 4 8 7" xfId="31331" xr:uid="{00000000-0005-0000-0000-0000E23C0000}"/>
    <cellStyle name="Assumptions Center Date 4 9" xfId="3566" xr:uid="{00000000-0005-0000-0000-0000E33C0000}"/>
    <cellStyle name="Assumptions Center Date 4 9 2" xfId="7004" xr:uid="{00000000-0005-0000-0000-0000E43C0000}"/>
    <cellStyle name="Assumptions Center Date 4 9 2 2" xfId="20941" xr:uid="{00000000-0005-0000-0000-0000E53C0000}"/>
    <cellStyle name="Assumptions Center Date 4 9 2 2 2" xfId="48624" xr:uid="{00000000-0005-0000-0000-0000E63C0000}"/>
    <cellStyle name="Assumptions Center Date 4 9 2 3" xfId="34707" xr:uid="{00000000-0005-0000-0000-0000E73C0000}"/>
    <cellStyle name="Assumptions Center Date 4 9 3" xfId="9737" xr:uid="{00000000-0005-0000-0000-0000E83C0000}"/>
    <cellStyle name="Assumptions Center Date 4 9 3 2" xfId="23658" xr:uid="{00000000-0005-0000-0000-0000E93C0000}"/>
    <cellStyle name="Assumptions Center Date 4 9 3 2 2" xfId="51341" xr:uid="{00000000-0005-0000-0000-0000EA3C0000}"/>
    <cellStyle name="Assumptions Center Date 4 9 3 3" xfId="37424" xr:uid="{00000000-0005-0000-0000-0000EB3C0000}"/>
    <cellStyle name="Assumptions Center Date 4 9 4" xfId="11879" xr:uid="{00000000-0005-0000-0000-0000EC3C0000}"/>
    <cellStyle name="Assumptions Center Date 4 9 4 2" xfId="25800" xr:uid="{00000000-0005-0000-0000-0000ED3C0000}"/>
    <cellStyle name="Assumptions Center Date 4 9 4 2 2" xfId="53483" xr:uid="{00000000-0005-0000-0000-0000EE3C0000}"/>
    <cellStyle name="Assumptions Center Date 4 9 4 3" xfId="39566" xr:uid="{00000000-0005-0000-0000-0000EF3C0000}"/>
    <cellStyle name="Assumptions Center Date 4 9 5" xfId="14629" xr:uid="{00000000-0005-0000-0000-0000F03C0000}"/>
    <cellStyle name="Assumptions Center Date 4 9 5 2" xfId="28550" xr:uid="{00000000-0005-0000-0000-0000F13C0000}"/>
    <cellStyle name="Assumptions Center Date 4 9 5 2 2" xfId="56233" xr:uid="{00000000-0005-0000-0000-0000F23C0000}"/>
    <cellStyle name="Assumptions Center Date 4 9 5 3" xfId="42316" xr:uid="{00000000-0005-0000-0000-0000F33C0000}"/>
    <cellStyle name="Assumptions Center Date 4 9 6" xfId="17597" xr:uid="{00000000-0005-0000-0000-0000F43C0000}"/>
    <cellStyle name="Assumptions Center Date 4 9 6 2" xfId="45280" xr:uid="{00000000-0005-0000-0000-0000F53C0000}"/>
    <cellStyle name="Assumptions Center Date 4 9 7" xfId="31368" xr:uid="{00000000-0005-0000-0000-0000F63C0000}"/>
    <cellStyle name="Assumptions Center Date 5" xfId="2744" xr:uid="{00000000-0005-0000-0000-0000F73C0000}"/>
    <cellStyle name="Assumptions Center Date 5 2" xfId="6192" xr:uid="{00000000-0005-0000-0000-0000F83C0000}"/>
    <cellStyle name="Assumptions Center Date 5 2 2" xfId="20139" xr:uid="{00000000-0005-0000-0000-0000F93C0000}"/>
    <cellStyle name="Assumptions Center Date 5 2 2 2" xfId="47822" xr:uid="{00000000-0005-0000-0000-0000FA3C0000}"/>
    <cellStyle name="Assumptions Center Date 5 2 3" xfId="33905" xr:uid="{00000000-0005-0000-0000-0000FB3C0000}"/>
    <cellStyle name="Assumptions Center Date 5 3" xfId="8948" xr:uid="{00000000-0005-0000-0000-0000FC3C0000}"/>
    <cellStyle name="Assumptions Center Date 5 3 2" xfId="22869" xr:uid="{00000000-0005-0000-0000-0000FD3C0000}"/>
    <cellStyle name="Assumptions Center Date 5 3 2 2" xfId="50552" xr:uid="{00000000-0005-0000-0000-0000FE3C0000}"/>
    <cellStyle name="Assumptions Center Date 5 3 3" xfId="36635" xr:uid="{00000000-0005-0000-0000-0000FF3C0000}"/>
    <cellStyle name="Assumptions Center Date 5 4" xfId="11079" xr:uid="{00000000-0005-0000-0000-0000003D0000}"/>
    <cellStyle name="Assumptions Center Date 5 4 2" xfId="25000" xr:uid="{00000000-0005-0000-0000-0000013D0000}"/>
    <cellStyle name="Assumptions Center Date 5 4 2 2" xfId="52683" xr:uid="{00000000-0005-0000-0000-0000023D0000}"/>
    <cellStyle name="Assumptions Center Date 5 4 3" xfId="38766" xr:uid="{00000000-0005-0000-0000-0000033D0000}"/>
    <cellStyle name="Assumptions Center Date 5 5" xfId="13832" xr:uid="{00000000-0005-0000-0000-0000043D0000}"/>
    <cellStyle name="Assumptions Center Date 5 5 2" xfId="27753" xr:uid="{00000000-0005-0000-0000-0000053D0000}"/>
    <cellStyle name="Assumptions Center Date 5 5 2 2" xfId="55436" xr:uid="{00000000-0005-0000-0000-0000063D0000}"/>
    <cellStyle name="Assumptions Center Date 5 5 3" xfId="41519" xr:uid="{00000000-0005-0000-0000-0000073D0000}"/>
    <cellStyle name="Assumptions Center Date 5 6" xfId="16797" xr:uid="{00000000-0005-0000-0000-0000083D0000}"/>
    <cellStyle name="Assumptions Center Date 5 6 2" xfId="44480" xr:uid="{00000000-0005-0000-0000-0000093D0000}"/>
    <cellStyle name="Assumptions Center Date 5 7" xfId="30644" xr:uid="{00000000-0005-0000-0000-00000A3D0000}"/>
    <cellStyle name="Assumptions Center Date 6" xfId="2640" xr:uid="{00000000-0005-0000-0000-00000B3D0000}"/>
    <cellStyle name="Assumptions Center Date 6 2" xfId="6091" xr:uid="{00000000-0005-0000-0000-00000C3D0000}"/>
    <cellStyle name="Assumptions Center Date 6 2 2" xfId="20038" xr:uid="{00000000-0005-0000-0000-00000D3D0000}"/>
    <cellStyle name="Assumptions Center Date 6 2 2 2" xfId="47721" xr:uid="{00000000-0005-0000-0000-00000E3D0000}"/>
    <cellStyle name="Assumptions Center Date 6 2 3" xfId="33804" xr:uid="{00000000-0005-0000-0000-00000F3D0000}"/>
    <cellStyle name="Assumptions Center Date 6 3" xfId="8850" xr:uid="{00000000-0005-0000-0000-0000103D0000}"/>
    <cellStyle name="Assumptions Center Date 6 3 2" xfId="22771" xr:uid="{00000000-0005-0000-0000-0000113D0000}"/>
    <cellStyle name="Assumptions Center Date 6 3 2 2" xfId="50454" xr:uid="{00000000-0005-0000-0000-0000123D0000}"/>
    <cellStyle name="Assumptions Center Date 6 3 3" xfId="36537" xr:uid="{00000000-0005-0000-0000-0000133D0000}"/>
    <cellStyle name="Assumptions Center Date 6 4" xfId="10978" xr:uid="{00000000-0005-0000-0000-0000143D0000}"/>
    <cellStyle name="Assumptions Center Date 6 4 2" xfId="24899" xr:uid="{00000000-0005-0000-0000-0000153D0000}"/>
    <cellStyle name="Assumptions Center Date 6 4 2 2" xfId="52582" xr:uid="{00000000-0005-0000-0000-0000163D0000}"/>
    <cellStyle name="Assumptions Center Date 6 4 3" xfId="38665" xr:uid="{00000000-0005-0000-0000-0000173D0000}"/>
    <cellStyle name="Assumptions Center Date 6 5" xfId="13732" xr:uid="{00000000-0005-0000-0000-0000183D0000}"/>
    <cellStyle name="Assumptions Center Date 6 5 2" xfId="27653" xr:uid="{00000000-0005-0000-0000-0000193D0000}"/>
    <cellStyle name="Assumptions Center Date 6 5 2 2" xfId="55336" xr:uid="{00000000-0005-0000-0000-00001A3D0000}"/>
    <cellStyle name="Assumptions Center Date 6 5 3" xfId="41419" xr:uid="{00000000-0005-0000-0000-00001B3D0000}"/>
    <cellStyle name="Assumptions Center Date 6 6" xfId="16696" xr:uid="{00000000-0005-0000-0000-00001C3D0000}"/>
    <cellStyle name="Assumptions Center Date 6 6 2" xfId="44379" xr:uid="{00000000-0005-0000-0000-00001D3D0000}"/>
    <cellStyle name="Assumptions Center Date 6 7" xfId="30552" xr:uid="{00000000-0005-0000-0000-00001E3D0000}"/>
    <cellStyle name="Assumptions Center Date 7" xfId="2731" xr:uid="{00000000-0005-0000-0000-00001F3D0000}"/>
    <cellStyle name="Assumptions Center Date 7 2" xfId="6179" xr:uid="{00000000-0005-0000-0000-0000203D0000}"/>
    <cellStyle name="Assumptions Center Date 7 2 2" xfId="20126" xr:uid="{00000000-0005-0000-0000-0000213D0000}"/>
    <cellStyle name="Assumptions Center Date 7 2 2 2" xfId="47809" xr:uid="{00000000-0005-0000-0000-0000223D0000}"/>
    <cellStyle name="Assumptions Center Date 7 2 3" xfId="33892" xr:uid="{00000000-0005-0000-0000-0000233D0000}"/>
    <cellStyle name="Assumptions Center Date 7 3" xfId="8935" xr:uid="{00000000-0005-0000-0000-0000243D0000}"/>
    <cellStyle name="Assumptions Center Date 7 3 2" xfId="22856" xr:uid="{00000000-0005-0000-0000-0000253D0000}"/>
    <cellStyle name="Assumptions Center Date 7 3 2 2" xfId="50539" xr:uid="{00000000-0005-0000-0000-0000263D0000}"/>
    <cellStyle name="Assumptions Center Date 7 3 3" xfId="36622" xr:uid="{00000000-0005-0000-0000-0000273D0000}"/>
    <cellStyle name="Assumptions Center Date 7 4" xfId="11066" xr:uid="{00000000-0005-0000-0000-0000283D0000}"/>
    <cellStyle name="Assumptions Center Date 7 4 2" xfId="24987" xr:uid="{00000000-0005-0000-0000-0000293D0000}"/>
    <cellStyle name="Assumptions Center Date 7 4 2 2" xfId="52670" xr:uid="{00000000-0005-0000-0000-00002A3D0000}"/>
    <cellStyle name="Assumptions Center Date 7 4 3" xfId="38753" xr:uid="{00000000-0005-0000-0000-00002B3D0000}"/>
    <cellStyle name="Assumptions Center Date 7 5" xfId="13819" xr:uid="{00000000-0005-0000-0000-00002C3D0000}"/>
    <cellStyle name="Assumptions Center Date 7 5 2" xfId="27740" xr:uid="{00000000-0005-0000-0000-00002D3D0000}"/>
    <cellStyle name="Assumptions Center Date 7 5 2 2" xfId="55423" xr:uid="{00000000-0005-0000-0000-00002E3D0000}"/>
    <cellStyle name="Assumptions Center Date 7 5 3" xfId="41506" xr:uid="{00000000-0005-0000-0000-00002F3D0000}"/>
    <cellStyle name="Assumptions Center Date 7 6" xfId="16784" xr:uid="{00000000-0005-0000-0000-0000303D0000}"/>
    <cellStyle name="Assumptions Center Date 7 6 2" xfId="44467" xr:uid="{00000000-0005-0000-0000-0000313D0000}"/>
    <cellStyle name="Assumptions Center Date 7 7" xfId="30631" xr:uid="{00000000-0005-0000-0000-0000323D0000}"/>
    <cellStyle name="Assumptions Center Date 8" xfId="2717" xr:uid="{00000000-0005-0000-0000-0000333D0000}"/>
    <cellStyle name="Assumptions Center Date 8 2" xfId="6165" xr:uid="{00000000-0005-0000-0000-0000343D0000}"/>
    <cellStyle name="Assumptions Center Date 8 2 2" xfId="20112" xr:uid="{00000000-0005-0000-0000-0000353D0000}"/>
    <cellStyle name="Assumptions Center Date 8 2 2 2" xfId="47795" xr:uid="{00000000-0005-0000-0000-0000363D0000}"/>
    <cellStyle name="Assumptions Center Date 8 2 3" xfId="33878" xr:uid="{00000000-0005-0000-0000-0000373D0000}"/>
    <cellStyle name="Assumptions Center Date 8 3" xfId="8922" xr:uid="{00000000-0005-0000-0000-0000383D0000}"/>
    <cellStyle name="Assumptions Center Date 8 3 2" xfId="22843" xr:uid="{00000000-0005-0000-0000-0000393D0000}"/>
    <cellStyle name="Assumptions Center Date 8 3 2 2" xfId="50526" xr:uid="{00000000-0005-0000-0000-00003A3D0000}"/>
    <cellStyle name="Assumptions Center Date 8 3 3" xfId="36609" xr:uid="{00000000-0005-0000-0000-00003B3D0000}"/>
    <cellStyle name="Assumptions Center Date 8 4" xfId="11052" xr:uid="{00000000-0005-0000-0000-00003C3D0000}"/>
    <cellStyle name="Assumptions Center Date 8 4 2" xfId="24973" xr:uid="{00000000-0005-0000-0000-00003D3D0000}"/>
    <cellStyle name="Assumptions Center Date 8 4 2 2" xfId="52656" xr:uid="{00000000-0005-0000-0000-00003E3D0000}"/>
    <cellStyle name="Assumptions Center Date 8 4 3" xfId="38739" xr:uid="{00000000-0005-0000-0000-00003F3D0000}"/>
    <cellStyle name="Assumptions Center Date 8 5" xfId="13805" xr:uid="{00000000-0005-0000-0000-0000403D0000}"/>
    <cellStyle name="Assumptions Center Date 8 5 2" xfId="27726" xr:uid="{00000000-0005-0000-0000-0000413D0000}"/>
    <cellStyle name="Assumptions Center Date 8 5 2 2" xfId="55409" xr:uid="{00000000-0005-0000-0000-0000423D0000}"/>
    <cellStyle name="Assumptions Center Date 8 5 3" xfId="41492" xr:uid="{00000000-0005-0000-0000-0000433D0000}"/>
    <cellStyle name="Assumptions Center Date 8 6" xfId="16770" xr:uid="{00000000-0005-0000-0000-0000443D0000}"/>
    <cellStyle name="Assumptions Center Date 8 6 2" xfId="44453" xr:uid="{00000000-0005-0000-0000-0000453D0000}"/>
    <cellStyle name="Assumptions Center Date 8 7" xfId="30618" xr:uid="{00000000-0005-0000-0000-0000463D0000}"/>
    <cellStyle name="Assumptions Center Date 9" xfId="2651" xr:uid="{00000000-0005-0000-0000-0000473D0000}"/>
    <cellStyle name="Assumptions Center Date 9 2" xfId="6102" xr:uid="{00000000-0005-0000-0000-0000483D0000}"/>
    <cellStyle name="Assumptions Center Date 9 2 2" xfId="20049" xr:uid="{00000000-0005-0000-0000-0000493D0000}"/>
    <cellStyle name="Assumptions Center Date 9 2 2 2" xfId="47732" xr:uid="{00000000-0005-0000-0000-00004A3D0000}"/>
    <cellStyle name="Assumptions Center Date 9 2 3" xfId="33815" xr:uid="{00000000-0005-0000-0000-00004B3D0000}"/>
    <cellStyle name="Assumptions Center Date 9 3" xfId="8861" xr:uid="{00000000-0005-0000-0000-00004C3D0000}"/>
    <cellStyle name="Assumptions Center Date 9 3 2" xfId="22782" xr:uid="{00000000-0005-0000-0000-00004D3D0000}"/>
    <cellStyle name="Assumptions Center Date 9 3 2 2" xfId="50465" xr:uid="{00000000-0005-0000-0000-00004E3D0000}"/>
    <cellStyle name="Assumptions Center Date 9 3 3" xfId="36548" xr:uid="{00000000-0005-0000-0000-00004F3D0000}"/>
    <cellStyle name="Assumptions Center Date 9 4" xfId="10989" xr:uid="{00000000-0005-0000-0000-0000503D0000}"/>
    <cellStyle name="Assumptions Center Date 9 4 2" xfId="24910" xr:uid="{00000000-0005-0000-0000-0000513D0000}"/>
    <cellStyle name="Assumptions Center Date 9 4 2 2" xfId="52593" xr:uid="{00000000-0005-0000-0000-0000523D0000}"/>
    <cellStyle name="Assumptions Center Date 9 4 3" xfId="38676" xr:uid="{00000000-0005-0000-0000-0000533D0000}"/>
    <cellStyle name="Assumptions Center Date 9 5" xfId="13743" xr:uid="{00000000-0005-0000-0000-0000543D0000}"/>
    <cellStyle name="Assumptions Center Date 9 5 2" xfId="27664" xr:uid="{00000000-0005-0000-0000-0000553D0000}"/>
    <cellStyle name="Assumptions Center Date 9 5 2 2" xfId="55347" xr:uid="{00000000-0005-0000-0000-0000563D0000}"/>
    <cellStyle name="Assumptions Center Date 9 5 3" xfId="41430" xr:uid="{00000000-0005-0000-0000-0000573D0000}"/>
    <cellStyle name="Assumptions Center Date 9 6" xfId="16707" xr:uid="{00000000-0005-0000-0000-0000583D0000}"/>
    <cellStyle name="Assumptions Center Date 9 6 2" xfId="44390" xr:uid="{00000000-0005-0000-0000-0000593D0000}"/>
    <cellStyle name="Assumptions Center Date 9 7" xfId="30563" xr:uid="{00000000-0005-0000-0000-00005A3D0000}"/>
    <cellStyle name="Assumptions Center Multiple" xfId="1423" xr:uid="{00000000-0005-0000-0000-00005B3D0000}"/>
    <cellStyle name="Assumptions Center Multiple 10" xfId="2289" xr:uid="{00000000-0005-0000-0000-00005C3D0000}"/>
    <cellStyle name="Assumptions Center Multiple 10 2" xfId="5752" xr:uid="{00000000-0005-0000-0000-00005D3D0000}"/>
    <cellStyle name="Assumptions Center Multiple 10 2 2" xfId="19702" xr:uid="{00000000-0005-0000-0000-00005E3D0000}"/>
    <cellStyle name="Assumptions Center Multiple 10 2 2 2" xfId="47385" xr:uid="{00000000-0005-0000-0000-00005F3D0000}"/>
    <cellStyle name="Assumptions Center Multiple 10 2 3" xfId="33468" xr:uid="{00000000-0005-0000-0000-0000603D0000}"/>
    <cellStyle name="Assumptions Center Multiple 10 3" xfId="8521" xr:uid="{00000000-0005-0000-0000-0000613D0000}"/>
    <cellStyle name="Assumptions Center Multiple 10 3 2" xfId="22442" xr:uid="{00000000-0005-0000-0000-0000623D0000}"/>
    <cellStyle name="Assumptions Center Multiple 10 3 2 2" xfId="50125" xr:uid="{00000000-0005-0000-0000-0000633D0000}"/>
    <cellStyle name="Assumptions Center Multiple 10 3 3" xfId="36208" xr:uid="{00000000-0005-0000-0000-0000643D0000}"/>
    <cellStyle name="Assumptions Center Multiple 10 4" xfId="5402" xr:uid="{00000000-0005-0000-0000-0000653D0000}"/>
    <cellStyle name="Assumptions Center Multiple 10 4 2" xfId="19355" xr:uid="{00000000-0005-0000-0000-0000663D0000}"/>
    <cellStyle name="Assumptions Center Multiple 10 4 2 2" xfId="47038" xr:uid="{00000000-0005-0000-0000-0000673D0000}"/>
    <cellStyle name="Assumptions Center Multiple 10 4 3" xfId="33121" xr:uid="{00000000-0005-0000-0000-0000683D0000}"/>
    <cellStyle name="Assumptions Center Multiple 10 5" xfId="13400" xr:uid="{00000000-0005-0000-0000-0000693D0000}"/>
    <cellStyle name="Assumptions Center Multiple 10 5 2" xfId="27321" xr:uid="{00000000-0005-0000-0000-00006A3D0000}"/>
    <cellStyle name="Assumptions Center Multiple 10 5 2 2" xfId="55004" xr:uid="{00000000-0005-0000-0000-00006B3D0000}"/>
    <cellStyle name="Assumptions Center Multiple 10 5 3" xfId="41087" xr:uid="{00000000-0005-0000-0000-00006C3D0000}"/>
    <cellStyle name="Assumptions Center Multiple 10 6" xfId="16362" xr:uid="{00000000-0005-0000-0000-00006D3D0000}"/>
    <cellStyle name="Assumptions Center Multiple 10 6 2" xfId="44045" xr:uid="{00000000-0005-0000-0000-00006E3D0000}"/>
    <cellStyle name="Assumptions Center Multiple 10 7" xfId="30258" xr:uid="{00000000-0005-0000-0000-00006F3D0000}"/>
    <cellStyle name="Assumptions Center Multiple 11" xfId="3179" xr:uid="{00000000-0005-0000-0000-0000703D0000}"/>
    <cellStyle name="Assumptions Center Multiple 11 2" xfId="6621" xr:uid="{00000000-0005-0000-0000-0000713D0000}"/>
    <cellStyle name="Assumptions Center Multiple 11 2 2" xfId="20564" xr:uid="{00000000-0005-0000-0000-0000723D0000}"/>
    <cellStyle name="Assumptions Center Multiple 11 2 2 2" xfId="48247" xr:uid="{00000000-0005-0000-0000-0000733D0000}"/>
    <cellStyle name="Assumptions Center Multiple 11 2 3" xfId="34330" xr:uid="{00000000-0005-0000-0000-0000743D0000}"/>
    <cellStyle name="Assumptions Center Multiple 11 3" xfId="9364" xr:uid="{00000000-0005-0000-0000-0000753D0000}"/>
    <cellStyle name="Assumptions Center Multiple 11 3 2" xfId="23285" xr:uid="{00000000-0005-0000-0000-0000763D0000}"/>
    <cellStyle name="Assumptions Center Multiple 11 3 2 2" xfId="50968" xr:uid="{00000000-0005-0000-0000-0000773D0000}"/>
    <cellStyle name="Assumptions Center Multiple 11 3 3" xfId="37051" xr:uid="{00000000-0005-0000-0000-0000783D0000}"/>
    <cellStyle name="Assumptions Center Multiple 11 4" xfId="11502" xr:uid="{00000000-0005-0000-0000-0000793D0000}"/>
    <cellStyle name="Assumptions Center Multiple 11 4 2" xfId="25423" xr:uid="{00000000-0005-0000-0000-00007A3D0000}"/>
    <cellStyle name="Assumptions Center Multiple 11 4 2 2" xfId="53106" xr:uid="{00000000-0005-0000-0000-00007B3D0000}"/>
    <cellStyle name="Assumptions Center Multiple 11 4 3" xfId="39189" xr:uid="{00000000-0005-0000-0000-00007C3D0000}"/>
    <cellStyle name="Assumptions Center Multiple 11 5" xfId="14252" xr:uid="{00000000-0005-0000-0000-00007D3D0000}"/>
    <cellStyle name="Assumptions Center Multiple 11 5 2" xfId="28173" xr:uid="{00000000-0005-0000-0000-00007E3D0000}"/>
    <cellStyle name="Assumptions Center Multiple 11 5 2 2" xfId="55856" xr:uid="{00000000-0005-0000-0000-00007F3D0000}"/>
    <cellStyle name="Assumptions Center Multiple 11 5 3" xfId="41939" xr:uid="{00000000-0005-0000-0000-0000803D0000}"/>
    <cellStyle name="Assumptions Center Multiple 11 6" xfId="17220" xr:uid="{00000000-0005-0000-0000-0000813D0000}"/>
    <cellStyle name="Assumptions Center Multiple 11 6 2" xfId="44903" xr:uid="{00000000-0005-0000-0000-0000823D0000}"/>
    <cellStyle name="Assumptions Center Multiple 11 7" xfId="31020" xr:uid="{00000000-0005-0000-0000-0000833D0000}"/>
    <cellStyle name="Assumptions Center Multiple 12" xfId="2691" xr:uid="{00000000-0005-0000-0000-0000843D0000}"/>
    <cellStyle name="Assumptions Center Multiple 12 2" xfId="6139" xr:uid="{00000000-0005-0000-0000-0000853D0000}"/>
    <cellStyle name="Assumptions Center Multiple 12 2 2" xfId="20086" xr:uid="{00000000-0005-0000-0000-0000863D0000}"/>
    <cellStyle name="Assumptions Center Multiple 12 2 2 2" xfId="47769" xr:uid="{00000000-0005-0000-0000-0000873D0000}"/>
    <cellStyle name="Assumptions Center Multiple 12 2 3" xfId="33852" xr:uid="{00000000-0005-0000-0000-0000883D0000}"/>
    <cellStyle name="Assumptions Center Multiple 12 3" xfId="8897" xr:uid="{00000000-0005-0000-0000-0000893D0000}"/>
    <cellStyle name="Assumptions Center Multiple 12 3 2" xfId="22818" xr:uid="{00000000-0005-0000-0000-00008A3D0000}"/>
    <cellStyle name="Assumptions Center Multiple 12 3 2 2" xfId="50501" xr:uid="{00000000-0005-0000-0000-00008B3D0000}"/>
    <cellStyle name="Assumptions Center Multiple 12 3 3" xfId="36584" xr:uid="{00000000-0005-0000-0000-00008C3D0000}"/>
    <cellStyle name="Assumptions Center Multiple 12 4" xfId="11026" xr:uid="{00000000-0005-0000-0000-00008D3D0000}"/>
    <cellStyle name="Assumptions Center Multiple 12 4 2" xfId="24947" xr:uid="{00000000-0005-0000-0000-00008E3D0000}"/>
    <cellStyle name="Assumptions Center Multiple 12 4 2 2" xfId="52630" xr:uid="{00000000-0005-0000-0000-00008F3D0000}"/>
    <cellStyle name="Assumptions Center Multiple 12 4 3" xfId="38713" xr:uid="{00000000-0005-0000-0000-0000903D0000}"/>
    <cellStyle name="Assumptions Center Multiple 12 5" xfId="13779" xr:uid="{00000000-0005-0000-0000-0000913D0000}"/>
    <cellStyle name="Assumptions Center Multiple 12 5 2" xfId="27700" xr:uid="{00000000-0005-0000-0000-0000923D0000}"/>
    <cellStyle name="Assumptions Center Multiple 12 5 2 2" xfId="55383" xr:uid="{00000000-0005-0000-0000-0000933D0000}"/>
    <cellStyle name="Assumptions Center Multiple 12 5 3" xfId="41466" xr:uid="{00000000-0005-0000-0000-0000943D0000}"/>
    <cellStyle name="Assumptions Center Multiple 12 6" xfId="16744" xr:uid="{00000000-0005-0000-0000-0000953D0000}"/>
    <cellStyle name="Assumptions Center Multiple 12 6 2" xfId="44427" xr:uid="{00000000-0005-0000-0000-0000963D0000}"/>
    <cellStyle name="Assumptions Center Multiple 12 7" xfId="30594" xr:uid="{00000000-0005-0000-0000-0000973D0000}"/>
    <cellStyle name="Assumptions Center Multiple 13" xfId="2673" xr:uid="{00000000-0005-0000-0000-0000983D0000}"/>
    <cellStyle name="Assumptions Center Multiple 13 2" xfId="6121" xr:uid="{00000000-0005-0000-0000-0000993D0000}"/>
    <cellStyle name="Assumptions Center Multiple 13 2 2" xfId="20068" xr:uid="{00000000-0005-0000-0000-00009A3D0000}"/>
    <cellStyle name="Assumptions Center Multiple 13 2 2 2" xfId="47751" xr:uid="{00000000-0005-0000-0000-00009B3D0000}"/>
    <cellStyle name="Assumptions Center Multiple 13 2 3" xfId="33834" xr:uid="{00000000-0005-0000-0000-00009C3D0000}"/>
    <cellStyle name="Assumptions Center Multiple 13 3" xfId="8879" xr:uid="{00000000-0005-0000-0000-00009D3D0000}"/>
    <cellStyle name="Assumptions Center Multiple 13 3 2" xfId="22800" xr:uid="{00000000-0005-0000-0000-00009E3D0000}"/>
    <cellStyle name="Assumptions Center Multiple 13 3 2 2" xfId="50483" xr:uid="{00000000-0005-0000-0000-00009F3D0000}"/>
    <cellStyle name="Assumptions Center Multiple 13 3 3" xfId="36566" xr:uid="{00000000-0005-0000-0000-0000A03D0000}"/>
    <cellStyle name="Assumptions Center Multiple 13 4" xfId="11008" xr:uid="{00000000-0005-0000-0000-0000A13D0000}"/>
    <cellStyle name="Assumptions Center Multiple 13 4 2" xfId="24929" xr:uid="{00000000-0005-0000-0000-0000A23D0000}"/>
    <cellStyle name="Assumptions Center Multiple 13 4 2 2" xfId="52612" xr:uid="{00000000-0005-0000-0000-0000A33D0000}"/>
    <cellStyle name="Assumptions Center Multiple 13 4 3" xfId="38695" xr:uid="{00000000-0005-0000-0000-0000A43D0000}"/>
    <cellStyle name="Assumptions Center Multiple 13 5" xfId="13761" xr:uid="{00000000-0005-0000-0000-0000A53D0000}"/>
    <cellStyle name="Assumptions Center Multiple 13 5 2" xfId="27682" xr:uid="{00000000-0005-0000-0000-0000A63D0000}"/>
    <cellStyle name="Assumptions Center Multiple 13 5 2 2" xfId="55365" xr:uid="{00000000-0005-0000-0000-0000A73D0000}"/>
    <cellStyle name="Assumptions Center Multiple 13 5 3" xfId="41448" xr:uid="{00000000-0005-0000-0000-0000A83D0000}"/>
    <cellStyle name="Assumptions Center Multiple 13 6" xfId="16726" xr:uid="{00000000-0005-0000-0000-0000A93D0000}"/>
    <cellStyle name="Assumptions Center Multiple 13 6 2" xfId="44409" xr:uid="{00000000-0005-0000-0000-0000AA3D0000}"/>
    <cellStyle name="Assumptions Center Multiple 13 7" xfId="30576" xr:uid="{00000000-0005-0000-0000-0000AB3D0000}"/>
    <cellStyle name="Assumptions Center Multiple 14" xfId="2646" xr:uid="{00000000-0005-0000-0000-0000AC3D0000}"/>
    <cellStyle name="Assumptions Center Multiple 14 2" xfId="6097" xr:uid="{00000000-0005-0000-0000-0000AD3D0000}"/>
    <cellStyle name="Assumptions Center Multiple 14 2 2" xfId="20044" xr:uid="{00000000-0005-0000-0000-0000AE3D0000}"/>
    <cellStyle name="Assumptions Center Multiple 14 2 2 2" xfId="47727" xr:uid="{00000000-0005-0000-0000-0000AF3D0000}"/>
    <cellStyle name="Assumptions Center Multiple 14 2 3" xfId="33810" xr:uid="{00000000-0005-0000-0000-0000B03D0000}"/>
    <cellStyle name="Assumptions Center Multiple 14 3" xfId="8856" xr:uid="{00000000-0005-0000-0000-0000B13D0000}"/>
    <cellStyle name="Assumptions Center Multiple 14 3 2" xfId="22777" xr:uid="{00000000-0005-0000-0000-0000B23D0000}"/>
    <cellStyle name="Assumptions Center Multiple 14 3 2 2" xfId="50460" xr:uid="{00000000-0005-0000-0000-0000B33D0000}"/>
    <cellStyle name="Assumptions Center Multiple 14 3 3" xfId="36543" xr:uid="{00000000-0005-0000-0000-0000B43D0000}"/>
    <cellStyle name="Assumptions Center Multiple 14 4" xfId="10984" xr:uid="{00000000-0005-0000-0000-0000B53D0000}"/>
    <cellStyle name="Assumptions Center Multiple 14 4 2" xfId="24905" xr:uid="{00000000-0005-0000-0000-0000B63D0000}"/>
    <cellStyle name="Assumptions Center Multiple 14 4 2 2" xfId="52588" xr:uid="{00000000-0005-0000-0000-0000B73D0000}"/>
    <cellStyle name="Assumptions Center Multiple 14 4 3" xfId="38671" xr:uid="{00000000-0005-0000-0000-0000B83D0000}"/>
    <cellStyle name="Assumptions Center Multiple 14 5" xfId="13738" xr:uid="{00000000-0005-0000-0000-0000B93D0000}"/>
    <cellStyle name="Assumptions Center Multiple 14 5 2" xfId="27659" xr:uid="{00000000-0005-0000-0000-0000BA3D0000}"/>
    <cellStyle name="Assumptions Center Multiple 14 5 2 2" xfId="55342" xr:uid="{00000000-0005-0000-0000-0000BB3D0000}"/>
    <cellStyle name="Assumptions Center Multiple 14 5 3" xfId="41425" xr:uid="{00000000-0005-0000-0000-0000BC3D0000}"/>
    <cellStyle name="Assumptions Center Multiple 14 6" xfId="16702" xr:uid="{00000000-0005-0000-0000-0000BD3D0000}"/>
    <cellStyle name="Assumptions Center Multiple 14 6 2" xfId="44385" xr:uid="{00000000-0005-0000-0000-0000BE3D0000}"/>
    <cellStyle name="Assumptions Center Multiple 14 7" xfId="30558" xr:uid="{00000000-0005-0000-0000-0000BF3D0000}"/>
    <cellStyle name="Assumptions Center Multiple 15" xfId="2457" xr:uid="{00000000-0005-0000-0000-0000C03D0000}"/>
    <cellStyle name="Assumptions Center Multiple 15 2" xfId="5914" xr:uid="{00000000-0005-0000-0000-0000C13D0000}"/>
    <cellStyle name="Assumptions Center Multiple 15 2 2" xfId="19864" xr:uid="{00000000-0005-0000-0000-0000C23D0000}"/>
    <cellStyle name="Assumptions Center Multiple 15 2 2 2" xfId="47547" xr:uid="{00000000-0005-0000-0000-0000C33D0000}"/>
    <cellStyle name="Assumptions Center Multiple 15 2 3" xfId="33630" xr:uid="{00000000-0005-0000-0000-0000C43D0000}"/>
    <cellStyle name="Assumptions Center Multiple 15 3" xfId="8680" xr:uid="{00000000-0005-0000-0000-0000C53D0000}"/>
    <cellStyle name="Assumptions Center Multiple 15 3 2" xfId="22601" xr:uid="{00000000-0005-0000-0000-0000C63D0000}"/>
    <cellStyle name="Assumptions Center Multiple 15 3 2 2" xfId="50284" xr:uid="{00000000-0005-0000-0000-0000C73D0000}"/>
    <cellStyle name="Assumptions Center Multiple 15 3 3" xfId="36367" xr:uid="{00000000-0005-0000-0000-0000C83D0000}"/>
    <cellStyle name="Assumptions Center Multiple 15 4" xfId="5112" xr:uid="{00000000-0005-0000-0000-0000C93D0000}"/>
    <cellStyle name="Assumptions Center Multiple 15 4 2" xfId="19083" xr:uid="{00000000-0005-0000-0000-0000CA3D0000}"/>
    <cellStyle name="Assumptions Center Multiple 15 4 2 2" xfId="46766" xr:uid="{00000000-0005-0000-0000-0000CB3D0000}"/>
    <cellStyle name="Assumptions Center Multiple 15 4 3" xfId="32849" xr:uid="{00000000-0005-0000-0000-0000CC3D0000}"/>
    <cellStyle name="Assumptions Center Multiple 15 5" xfId="13562" xr:uid="{00000000-0005-0000-0000-0000CD3D0000}"/>
    <cellStyle name="Assumptions Center Multiple 15 5 2" xfId="27483" xr:uid="{00000000-0005-0000-0000-0000CE3D0000}"/>
    <cellStyle name="Assumptions Center Multiple 15 5 2 2" xfId="55166" xr:uid="{00000000-0005-0000-0000-0000CF3D0000}"/>
    <cellStyle name="Assumptions Center Multiple 15 5 3" xfId="41249" xr:uid="{00000000-0005-0000-0000-0000D03D0000}"/>
    <cellStyle name="Assumptions Center Multiple 15 6" xfId="16524" xr:uid="{00000000-0005-0000-0000-0000D13D0000}"/>
    <cellStyle name="Assumptions Center Multiple 15 6 2" xfId="44207" xr:uid="{00000000-0005-0000-0000-0000D23D0000}"/>
    <cellStyle name="Assumptions Center Multiple 15 7" xfId="30402" xr:uid="{00000000-0005-0000-0000-0000D33D0000}"/>
    <cellStyle name="Assumptions Center Multiple 16" xfId="3522" xr:uid="{00000000-0005-0000-0000-0000D43D0000}"/>
    <cellStyle name="Assumptions Center Multiple 16 2" xfId="6960" xr:uid="{00000000-0005-0000-0000-0000D53D0000}"/>
    <cellStyle name="Assumptions Center Multiple 16 2 2" xfId="20900" xr:uid="{00000000-0005-0000-0000-0000D63D0000}"/>
    <cellStyle name="Assumptions Center Multiple 16 2 2 2" xfId="48583" xr:uid="{00000000-0005-0000-0000-0000D73D0000}"/>
    <cellStyle name="Assumptions Center Multiple 16 2 3" xfId="34666" xr:uid="{00000000-0005-0000-0000-0000D83D0000}"/>
    <cellStyle name="Assumptions Center Multiple 16 3" xfId="9698" xr:uid="{00000000-0005-0000-0000-0000D93D0000}"/>
    <cellStyle name="Assumptions Center Multiple 16 3 2" xfId="23619" xr:uid="{00000000-0005-0000-0000-0000DA3D0000}"/>
    <cellStyle name="Assumptions Center Multiple 16 3 2 2" xfId="51302" xr:uid="{00000000-0005-0000-0000-0000DB3D0000}"/>
    <cellStyle name="Assumptions Center Multiple 16 3 3" xfId="37385" xr:uid="{00000000-0005-0000-0000-0000DC3D0000}"/>
    <cellStyle name="Assumptions Center Multiple 16 4" xfId="11838" xr:uid="{00000000-0005-0000-0000-0000DD3D0000}"/>
    <cellStyle name="Assumptions Center Multiple 16 4 2" xfId="25759" xr:uid="{00000000-0005-0000-0000-0000DE3D0000}"/>
    <cellStyle name="Assumptions Center Multiple 16 4 2 2" xfId="53442" xr:uid="{00000000-0005-0000-0000-0000DF3D0000}"/>
    <cellStyle name="Assumptions Center Multiple 16 4 3" xfId="39525" xr:uid="{00000000-0005-0000-0000-0000E03D0000}"/>
    <cellStyle name="Assumptions Center Multiple 16 5" xfId="14588" xr:uid="{00000000-0005-0000-0000-0000E13D0000}"/>
    <cellStyle name="Assumptions Center Multiple 16 5 2" xfId="28509" xr:uid="{00000000-0005-0000-0000-0000E23D0000}"/>
    <cellStyle name="Assumptions Center Multiple 16 5 2 2" xfId="56192" xr:uid="{00000000-0005-0000-0000-0000E33D0000}"/>
    <cellStyle name="Assumptions Center Multiple 16 5 3" xfId="42275" xr:uid="{00000000-0005-0000-0000-0000E43D0000}"/>
    <cellStyle name="Assumptions Center Multiple 16 6" xfId="17556" xr:uid="{00000000-0005-0000-0000-0000E53D0000}"/>
    <cellStyle name="Assumptions Center Multiple 16 6 2" xfId="45239" xr:uid="{00000000-0005-0000-0000-0000E63D0000}"/>
    <cellStyle name="Assumptions Center Multiple 16 7" xfId="31327" xr:uid="{00000000-0005-0000-0000-0000E73D0000}"/>
    <cellStyle name="Assumptions Center Multiple 17" xfId="2648" xr:uid="{00000000-0005-0000-0000-0000E83D0000}"/>
    <cellStyle name="Assumptions Center Multiple 17 2" xfId="6099" xr:uid="{00000000-0005-0000-0000-0000E93D0000}"/>
    <cellStyle name="Assumptions Center Multiple 17 2 2" xfId="20046" xr:uid="{00000000-0005-0000-0000-0000EA3D0000}"/>
    <cellStyle name="Assumptions Center Multiple 17 2 2 2" xfId="47729" xr:uid="{00000000-0005-0000-0000-0000EB3D0000}"/>
    <cellStyle name="Assumptions Center Multiple 17 2 3" xfId="33812" xr:uid="{00000000-0005-0000-0000-0000EC3D0000}"/>
    <cellStyle name="Assumptions Center Multiple 17 3" xfId="8858" xr:uid="{00000000-0005-0000-0000-0000ED3D0000}"/>
    <cellStyle name="Assumptions Center Multiple 17 3 2" xfId="22779" xr:uid="{00000000-0005-0000-0000-0000EE3D0000}"/>
    <cellStyle name="Assumptions Center Multiple 17 3 2 2" xfId="50462" xr:uid="{00000000-0005-0000-0000-0000EF3D0000}"/>
    <cellStyle name="Assumptions Center Multiple 17 3 3" xfId="36545" xr:uid="{00000000-0005-0000-0000-0000F03D0000}"/>
    <cellStyle name="Assumptions Center Multiple 17 4" xfId="10986" xr:uid="{00000000-0005-0000-0000-0000F13D0000}"/>
    <cellStyle name="Assumptions Center Multiple 17 4 2" xfId="24907" xr:uid="{00000000-0005-0000-0000-0000F23D0000}"/>
    <cellStyle name="Assumptions Center Multiple 17 4 2 2" xfId="52590" xr:uid="{00000000-0005-0000-0000-0000F33D0000}"/>
    <cellStyle name="Assumptions Center Multiple 17 4 3" xfId="38673" xr:uid="{00000000-0005-0000-0000-0000F43D0000}"/>
    <cellStyle name="Assumptions Center Multiple 17 5" xfId="13740" xr:uid="{00000000-0005-0000-0000-0000F53D0000}"/>
    <cellStyle name="Assumptions Center Multiple 17 5 2" xfId="27661" xr:uid="{00000000-0005-0000-0000-0000F63D0000}"/>
    <cellStyle name="Assumptions Center Multiple 17 5 2 2" xfId="55344" xr:uid="{00000000-0005-0000-0000-0000F73D0000}"/>
    <cellStyle name="Assumptions Center Multiple 17 5 3" xfId="41427" xr:uid="{00000000-0005-0000-0000-0000F83D0000}"/>
    <cellStyle name="Assumptions Center Multiple 17 6" xfId="16704" xr:uid="{00000000-0005-0000-0000-0000F93D0000}"/>
    <cellStyle name="Assumptions Center Multiple 17 6 2" xfId="44387" xr:uid="{00000000-0005-0000-0000-0000FA3D0000}"/>
    <cellStyle name="Assumptions Center Multiple 17 7" xfId="30560" xr:uid="{00000000-0005-0000-0000-0000FB3D0000}"/>
    <cellStyle name="Assumptions Center Multiple 18" xfId="2664" xr:uid="{00000000-0005-0000-0000-0000FC3D0000}"/>
    <cellStyle name="Assumptions Center Multiple 18 2" xfId="6112" xr:uid="{00000000-0005-0000-0000-0000FD3D0000}"/>
    <cellStyle name="Assumptions Center Multiple 18 2 2" xfId="20059" xr:uid="{00000000-0005-0000-0000-0000FE3D0000}"/>
    <cellStyle name="Assumptions Center Multiple 18 2 2 2" xfId="47742" xr:uid="{00000000-0005-0000-0000-0000FF3D0000}"/>
    <cellStyle name="Assumptions Center Multiple 18 2 3" xfId="33825" xr:uid="{00000000-0005-0000-0000-0000003E0000}"/>
    <cellStyle name="Assumptions Center Multiple 18 3" xfId="8870" xr:uid="{00000000-0005-0000-0000-0000013E0000}"/>
    <cellStyle name="Assumptions Center Multiple 18 3 2" xfId="22791" xr:uid="{00000000-0005-0000-0000-0000023E0000}"/>
    <cellStyle name="Assumptions Center Multiple 18 3 2 2" xfId="50474" xr:uid="{00000000-0005-0000-0000-0000033E0000}"/>
    <cellStyle name="Assumptions Center Multiple 18 3 3" xfId="36557" xr:uid="{00000000-0005-0000-0000-0000043E0000}"/>
    <cellStyle name="Assumptions Center Multiple 18 4" xfId="10999" xr:uid="{00000000-0005-0000-0000-0000053E0000}"/>
    <cellStyle name="Assumptions Center Multiple 18 4 2" xfId="24920" xr:uid="{00000000-0005-0000-0000-0000063E0000}"/>
    <cellStyle name="Assumptions Center Multiple 18 4 2 2" xfId="52603" xr:uid="{00000000-0005-0000-0000-0000073E0000}"/>
    <cellStyle name="Assumptions Center Multiple 18 4 3" xfId="38686" xr:uid="{00000000-0005-0000-0000-0000083E0000}"/>
    <cellStyle name="Assumptions Center Multiple 18 5" xfId="13752" xr:uid="{00000000-0005-0000-0000-0000093E0000}"/>
    <cellStyle name="Assumptions Center Multiple 18 5 2" xfId="27673" xr:uid="{00000000-0005-0000-0000-00000A3E0000}"/>
    <cellStyle name="Assumptions Center Multiple 18 5 2 2" xfId="55356" xr:uid="{00000000-0005-0000-0000-00000B3E0000}"/>
    <cellStyle name="Assumptions Center Multiple 18 5 3" xfId="41439" xr:uid="{00000000-0005-0000-0000-00000C3E0000}"/>
    <cellStyle name="Assumptions Center Multiple 18 6" xfId="16717" xr:uid="{00000000-0005-0000-0000-00000D3E0000}"/>
    <cellStyle name="Assumptions Center Multiple 18 6 2" xfId="44400" xr:uid="{00000000-0005-0000-0000-00000E3E0000}"/>
    <cellStyle name="Assumptions Center Multiple 18 7" xfId="30567" xr:uid="{00000000-0005-0000-0000-00000F3E0000}"/>
    <cellStyle name="Assumptions Center Multiple 19" xfId="3733" xr:uid="{00000000-0005-0000-0000-0000103E0000}"/>
    <cellStyle name="Assumptions Center Multiple 19 2" xfId="7168" xr:uid="{00000000-0005-0000-0000-0000113E0000}"/>
    <cellStyle name="Assumptions Center Multiple 19 2 2" xfId="21103" xr:uid="{00000000-0005-0000-0000-0000123E0000}"/>
    <cellStyle name="Assumptions Center Multiple 19 2 2 2" xfId="48786" xr:uid="{00000000-0005-0000-0000-0000133E0000}"/>
    <cellStyle name="Assumptions Center Multiple 19 2 3" xfId="34869" xr:uid="{00000000-0005-0000-0000-0000143E0000}"/>
    <cellStyle name="Assumptions Center Multiple 19 3" xfId="9896" xr:uid="{00000000-0005-0000-0000-0000153E0000}"/>
    <cellStyle name="Assumptions Center Multiple 19 3 2" xfId="23817" xr:uid="{00000000-0005-0000-0000-0000163E0000}"/>
    <cellStyle name="Assumptions Center Multiple 19 3 2 2" xfId="51500" xr:uid="{00000000-0005-0000-0000-0000173E0000}"/>
    <cellStyle name="Assumptions Center Multiple 19 3 3" xfId="37583" xr:uid="{00000000-0005-0000-0000-0000183E0000}"/>
    <cellStyle name="Assumptions Center Multiple 19 4" xfId="12041" xr:uid="{00000000-0005-0000-0000-0000193E0000}"/>
    <cellStyle name="Assumptions Center Multiple 19 4 2" xfId="25962" xr:uid="{00000000-0005-0000-0000-00001A3E0000}"/>
    <cellStyle name="Assumptions Center Multiple 19 4 2 2" xfId="53645" xr:uid="{00000000-0005-0000-0000-00001B3E0000}"/>
    <cellStyle name="Assumptions Center Multiple 19 4 3" xfId="39728" xr:uid="{00000000-0005-0000-0000-00001C3E0000}"/>
    <cellStyle name="Assumptions Center Multiple 19 5" xfId="14791" xr:uid="{00000000-0005-0000-0000-00001D3E0000}"/>
    <cellStyle name="Assumptions Center Multiple 19 5 2" xfId="28712" xr:uid="{00000000-0005-0000-0000-00001E3E0000}"/>
    <cellStyle name="Assumptions Center Multiple 19 5 2 2" xfId="56395" xr:uid="{00000000-0005-0000-0000-00001F3E0000}"/>
    <cellStyle name="Assumptions Center Multiple 19 5 3" xfId="42478" xr:uid="{00000000-0005-0000-0000-0000203E0000}"/>
    <cellStyle name="Assumptions Center Multiple 19 6" xfId="17759" xr:uid="{00000000-0005-0000-0000-0000213E0000}"/>
    <cellStyle name="Assumptions Center Multiple 19 6 2" xfId="45442" xr:uid="{00000000-0005-0000-0000-0000223E0000}"/>
    <cellStyle name="Assumptions Center Multiple 19 7" xfId="31528" xr:uid="{00000000-0005-0000-0000-0000233E0000}"/>
    <cellStyle name="Assumptions Center Multiple 2" xfId="2051" xr:uid="{00000000-0005-0000-0000-0000243E0000}"/>
    <cellStyle name="Assumptions Center Multiple 2 10" xfId="3221" xr:uid="{00000000-0005-0000-0000-0000253E0000}"/>
    <cellStyle name="Assumptions Center Multiple 2 10 2" xfId="6663" xr:uid="{00000000-0005-0000-0000-0000263E0000}"/>
    <cellStyle name="Assumptions Center Multiple 2 10 2 2" xfId="20605" xr:uid="{00000000-0005-0000-0000-0000273E0000}"/>
    <cellStyle name="Assumptions Center Multiple 2 10 2 2 2" xfId="48288" xr:uid="{00000000-0005-0000-0000-0000283E0000}"/>
    <cellStyle name="Assumptions Center Multiple 2 10 2 3" xfId="34371" xr:uid="{00000000-0005-0000-0000-0000293E0000}"/>
    <cellStyle name="Assumptions Center Multiple 2 10 3" xfId="9405" xr:uid="{00000000-0005-0000-0000-00002A3E0000}"/>
    <cellStyle name="Assumptions Center Multiple 2 10 3 2" xfId="23326" xr:uid="{00000000-0005-0000-0000-00002B3E0000}"/>
    <cellStyle name="Assumptions Center Multiple 2 10 3 2 2" xfId="51009" xr:uid="{00000000-0005-0000-0000-00002C3E0000}"/>
    <cellStyle name="Assumptions Center Multiple 2 10 3 3" xfId="37092" xr:uid="{00000000-0005-0000-0000-00002D3E0000}"/>
    <cellStyle name="Assumptions Center Multiple 2 10 4" xfId="11543" xr:uid="{00000000-0005-0000-0000-00002E3E0000}"/>
    <cellStyle name="Assumptions Center Multiple 2 10 4 2" xfId="25464" xr:uid="{00000000-0005-0000-0000-00002F3E0000}"/>
    <cellStyle name="Assumptions Center Multiple 2 10 4 2 2" xfId="53147" xr:uid="{00000000-0005-0000-0000-0000303E0000}"/>
    <cellStyle name="Assumptions Center Multiple 2 10 4 3" xfId="39230" xr:uid="{00000000-0005-0000-0000-0000313E0000}"/>
    <cellStyle name="Assumptions Center Multiple 2 10 5" xfId="14293" xr:uid="{00000000-0005-0000-0000-0000323E0000}"/>
    <cellStyle name="Assumptions Center Multiple 2 10 5 2" xfId="28214" xr:uid="{00000000-0005-0000-0000-0000333E0000}"/>
    <cellStyle name="Assumptions Center Multiple 2 10 5 2 2" xfId="55897" xr:uid="{00000000-0005-0000-0000-0000343E0000}"/>
    <cellStyle name="Assumptions Center Multiple 2 10 5 3" xfId="41980" xr:uid="{00000000-0005-0000-0000-0000353E0000}"/>
    <cellStyle name="Assumptions Center Multiple 2 10 6" xfId="17261" xr:uid="{00000000-0005-0000-0000-0000363E0000}"/>
    <cellStyle name="Assumptions Center Multiple 2 10 6 2" xfId="44944" xr:uid="{00000000-0005-0000-0000-0000373E0000}"/>
    <cellStyle name="Assumptions Center Multiple 2 10 7" xfId="31053" xr:uid="{00000000-0005-0000-0000-0000383E0000}"/>
    <cellStyle name="Assumptions Center Multiple 2 11" xfId="3554" xr:uid="{00000000-0005-0000-0000-0000393E0000}"/>
    <cellStyle name="Assumptions Center Multiple 2 11 2" xfId="6992" xr:uid="{00000000-0005-0000-0000-00003A3E0000}"/>
    <cellStyle name="Assumptions Center Multiple 2 11 2 2" xfId="20931" xr:uid="{00000000-0005-0000-0000-00003B3E0000}"/>
    <cellStyle name="Assumptions Center Multiple 2 11 2 2 2" xfId="48614" xr:uid="{00000000-0005-0000-0000-00003C3E0000}"/>
    <cellStyle name="Assumptions Center Multiple 2 11 2 3" xfId="34697" xr:uid="{00000000-0005-0000-0000-00003D3E0000}"/>
    <cellStyle name="Assumptions Center Multiple 2 11 3" xfId="9727" xr:uid="{00000000-0005-0000-0000-00003E3E0000}"/>
    <cellStyle name="Assumptions Center Multiple 2 11 3 2" xfId="23648" xr:uid="{00000000-0005-0000-0000-00003F3E0000}"/>
    <cellStyle name="Assumptions Center Multiple 2 11 3 2 2" xfId="51331" xr:uid="{00000000-0005-0000-0000-0000403E0000}"/>
    <cellStyle name="Assumptions Center Multiple 2 11 3 3" xfId="37414" xr:uid="{00000000-0005-0000-0000-0000413E0000}"/>
    <cellStyle name="Assumptions Center Multiple 2 11 4" xfId="11869" xr:uid="{00000000-0005-0000-0000-0000423E0000}"/>
    <cellStyle name="Assumptions Center Multiple 2 11 4 2" xfId="25790" xr:uid="{00000000-0005-0000-0000-0000433E0000}"/>
    <cellStyle name="Assumptions Center Multiple 2 11 4 2 2" xfId="53473" xr:uid="{00000000-0005-0000-0000-0000443E0000}"/>
    <cellStyle name="Assumptions Center Multiple 2 11 4 3" xfId="39556" xr:uid="{00000000-0005-0000-0000-0000453E0000}"/>
    <cellStyle name="Assumptions Center Multiple 2 11 5" xfId="14619" xr:uid="{00000000-0005-0000-0000-0000463E0000}"/>
    <cellStyle name="Assumptions Center Multiple 2 11 5 2" xfId="28540" xr:uid="{00000000-0005-0000-0000-0000473E0000}"/>
    <cellStyle name="Assumptions Center Multiple 2 11 5 2 2" xfId="56223" xr:uid="{00000000-0005-0000-0000-0000483E0000}"/>
    <cellStyle name="Assumptions Center Multiple 2 11 5 3" xfId="42306" xr:uid="{00000000-0005-0000-0000-0000493E0000}"/>
    <cellStyle name="Assumptions Center Multiple 2 11 6" xfId="17587" xr:uid="{00000000-0005-0000-0000-00004A3E0000}"/>
    <cellStyle name="Assumptions Center Multiple 2 11 6 2" xfId="45270" xr:uid="{00000000-0005-0000-0000-00004B3E0000}"/>
    <cellStyle name="Assumptions Center Multiple 2 11 7" xfId="31358" xr:uid="{00000000-0005-0000-0000-00004C3E0000}"/>
    <cellStyle name="Assumptions Center Multiple 2 12" xfId="2547" xr:uid="{00000000-0005-0000-0000-00004D3E0000}"/>
    <cellStyle name="Assumptions Center Multiple 2 12 2" xfId="6004" xr:uid="{00000000-0005-0000-0000-00004E3E0000}"/>
    <cellStyle name="Assumptions Center Multiple 2 12 2 2" xfId="19953" xr:uid="{00000000-0005-0000-0000-00004F3E0000}"/>
    <cellStyle name="Assumptions Center Multiple 2 12 2 2 2" xfId="47636" xr:uid="{00000000-0005-0000-0000-0000503E0000}"/>
    <cellStyle name="Assumptions Center Multiple 2 12 2 3" xfId="33719" xr:uid="{00000000-0005-0000-0000-0000513E0000}"/>
    <cellStyle name="Assumptions Center Multiple 2 12 3" xfId="8769" xr:uid="{00000000-0005-0000-0000-0000523E0000}"/>
    <cellStyle name="Assumptions Center Multiple 2 12 3 2" xfId="22690" xr:uid="{00000000-0005-0000-0000-0000533E0000}"/>
    <cellStyle name="Assumptions Center Multiple 2 12 3 2 2" xfId="50373" xr:uid="{00000000-0005-0000-0000-0000543E0000}"/>
    <cellStyle name="Assumptions Center Multiple 2 12 3 3" xfId="36456" xr:uid="{00000000-0005-0000-0000-0000553E0000}"/>
    <cellStyle name="Assumptions Center Multiple 2 12 4" xfId="5632" xr:uid="{00000000-0005-0000-0000-0000563E0000}"/>
    <cellStyle name="Assumptions Center Multiple 2 12 4 2" xfId="19585" xr:uid="{00000000-0005-0000-0000-0000573E0000}"/>
    <cellStyle name="Assumptions Center Multiple 2 12 4 2 2" xfId="47268" xr:uid="{00000000-0005-0000-0000-0000583E0000}"/>
    <cellStyle name="Assumptions Center Multiple 2 12 4 3" xfId="33351" xr:uid="{00000000-0005-0000-0000-0000593E0000}"/>
    <cellStyle name="Assumptions Center Multiple 2 12 5" xfId="13649" xr:uid="{00000000-0005-0000-0000-00005A3E0000}"/>
    <cellStyle name="Assumptions Center Multiple 2 12 5 2" xfId="27570" xr:uid="{00000000-0005-0000-0000-00005B3E0000}"/>
    <cellStyle name="Assumptions Center Multiple 2 12 5 2 2" xfId="55253" xr:uid="{00000000-0005-0000-0000-00005C3E0000}"/>
    <cellStyle name="Assumptions Center Multiple 2 12 5 3" xfId="41336" xr:uid="{00000000-0005-0000-0000-00005D3E0000}"/>
    <cellStyle name="Assumptions Center Multiple 2 12 6" xfId="16613" xr:uid="{00000000-0005-0000-0000-00005E3E0000}"/>
    <cellStyle name="Assumptions Center Multiple 2 12 6 2" xfId="44296" xr:uid="{00000000-0005-0000-0000-00005F3E0000}"/>
    <cellStyle name="Assumptions Center Multiple 2 12 7" xfId="30480" xr:uid="{00000000-0005-0000-0000-0000603E0000}"/>
    <cellStyle name="Assumptions Center Multiple 2 13" xfId="2941" xr:uid="{00000000-0005-0000-0000-0000613E0000}"/>
    <cellStyle name="Assumptions Center Multiple 2 13 2" xfId="6387" xr:uid="{00000000-0005-0000-0000-0000623E0000}"/>
    <cellStyle name="Assumptions Center Multiple 2 13 2 2" xfId="20333" xr:uid="{00000000-0005-0000-0000-0000633E0000}"/>
    <cellStyle name="Assumptions Center Multiple 2 13 2 2 2" xfId="48016" xr:uid="{00000000-0005-0000-0000-0000643E0000}"/>
    <cellStyle name="Assumptions Center Multiple 2 13 2 3" xfId="34099" xr:uid="{00000000-0005-0000-0000-0000653E0000}"/>
    <cellStyle name="Assumptions Center Multiple 2 13 3" xfId="9138" xr:uid="{00000000-0005-0000-0000-0000663E0000}"/>
    <cellStyle name="Assumptions Center Multiple 2 13 3 2" xfId="23059" xr:uid="{00000000-0005-0000-0000-0000673E0000}"/>
    <cellStyle name="Assumptions Center Multiple 2 13 3 2 2" xfId="50742" xr:uid="{00000000-0005-0000-0000-0000683E0000}"/>
    <cellStyle name="Assumptions Center Multiple 2 13 3 3" xfId="36825" xr:uid="{00000000-0005-0000-0000-0000693E0000}"/>
    <cellStyle name="Assumptions Center Multiple 2 13 4" xfId="11273" xr:uid="{00000000-0005-0000-0000-00006A3E0000}"/>
    <cellStyle name="Assumptions Center Multiple 2 13 4 2" xfId="25194" xr:uid="{00000000-0005-0000-0000-00006B3E0000}"/>
    <cellStyle name="Assumptions Center Multiple 2 13 4 2 2" xfId="52877" xr:uid="{00000000-0005-0000-0000-00006C3E0000}"/>
    <cellStyle name="Assumptions Center Multiple 2 13 4 3" xfId="38960" xr:uid="{00000000-0005-0000-0000-00006D3E0000}"/>
    <cellStyle name="Assumptions Center Multiple 2 13 5" xfId="14025" xr:uid="{00000000-0005-0000-0000-00006E3E0000}"/>
    <cellStyle name="Assumptions Center Multiple 2 13 5 2" xfId="27946" xr:uid="{00000000-0005-0000-0000-00006F3E0000}"/>
    <cellStyle name="Assumptions Center Multiple 2 13 5 2 2" xfId="55629" xr:uid="{00000000-0005-0000-0000-0000703E0000}"/>
    <cellStyle name="Assumptions Center Multiple 2 13 5 3" xfId="41712" xr:uid="{00000000-0005-0000-0000-0000713E0000}"/>
    <cellStyle name="Assumptions Center Multiple 2 13 6" xfId="16991" xr:uid="{00000000-0005-0000-0000-0000723E0000}"/>
    <cellStyle name="Assumptions Center Multiple 2 13 6 2" xfId="44674" xr:uid="{00000000-0005-0000-0000-0000733E0000}"/>
    <cellStyle name="Assumptions Center Multiple 2 13 7" xfId="30804" xr:uid="{00000000-0005-0000-0000-0000743E0000}"/>
    <cellStyle name="Assumptions Center Multiple 2 14" xfId="2579" xr:uid="{00000000-0005-0000-0000-0000753E0000}"/>
    <cellStyle name="Assumptions Center Multiple 2 14 2" xfId="6035" xr:uid="{00000000-0005-0000-0000-0000763E0000}"/>
    <cellStyle name="Assumptions Center Multiple 2 14 2 2" xfId="19984" xr:uid="{00000000-0005-0000-0000-0000773E0000}"/>
    <cellStyle name="Assumptions Center Multiple 2 14 2 2 2" xfId="47667" xr:uid="{00000000-0005-0000-0000-0000783E0000}"/>
    <cellStyle name="Assumptions Center Multiple 2 14 2 3" xfId="33750" xr:uid="{00000000-0005-0000-0000-0000793E0000}"/>
    <cellStyle name="Assumptions Center Multiple 2 14 3" xfId="8800" xr:uid="{00000000-0005-0000-0000-00007A3E0000}"/>
    <cellStyle name="Assumptions Center Multiple 2 14 3 2" xfId="22721" xr:uid="{00000000-0005-0000-0000-00007B3E0000}"/>
    <cellStyle name="Assumptions Center Multiple 2 14 3 2 2" xfId="50404" xr:uid="{00000000-0005-0000-0000-00007C3E0000}"/>
    <cellStyle name="Assumptions Center Multiple 2 14 3 3" xfId="36487" xr:uid="{00000000-0005-0000-0000-00007D3E0000}"/>
    <cellStyle name="Assumptions Center Multiple 2 14 4" xfId="5144" xr:uid="{00000000-0005-0000-0000-00007E3E0000}"/>
    <cellStyle name="Assumptions Center Multiple 2 14 4 2" xfId="19114" xr:uid="{00000000-0005-0000-0000-00007F3E0000}"/>
    <cellStyle name="Assumptions Center Multiple 2 14 4 2 2" xfId="46797" xr:uid="{00000000-0005-0000-0000-0000803E0000}"/>
    <cellStyle name="Assumptions Center Multiple 2 14 4 3" xfId="32880" xr:uid="{00000000-0005-0000-0000-0000813E0000}"/>
    <cellStyle name="Assumptions Center Multiple 2 14 5" xfId="13680" xr:uid="{00000000-0005-0000-0000-0000823E0000}"/>
    <cellStyle name="Assumptions Center Multiple 2 14 5 2" xfId="27601" xr:uid="{00000000-0005-0000-0000-0000833E0000}"/>
    <cellStyle name="Assumptions Center Multiple 2 14 5 2 2" xfId="55284" xr:uid="{00000000-0005-0000-0000-0000843E0000}"/>
    <cellStyle name="Assumptions Center Multiple 2 14 5 3" xfId="41367" xr:uid="{00000000-0005-0000-0000-0000853E0000}"/>
    <cellStyle name="Assumptions Center Multiple 2 14 6" xfId="16644" xr:uid="{00000000-0005-0000-0000-0000863E0000}"/>
    <cellStyle name="Assumptions Center Multiple 2 14 6 2" xfId="44327" xr:uid="{00000000-0005-0000-0000-0000873E0000}"/>
    <cellStyle name="Assumptions Center Multiple 2 14 7" xfId="30509" xr:uid="{00000000-0005-0000-0000-0000883E0000}"/>
    <cellStyle name="Assumptions Center Multiple 2 15" xfId="2798" xr:uid="{00000000-0005-0000-0000-0000893E0000}"/>
    <cellStyle name="Assumptions Center Multiple 2 15 2" xfId="6245" xr:uid="{00000000-0005-0000-0000-00008A3E0000}"/>
    <cellStyle name="Assumptions Center Multiple 2 15 2 2" xfId="20192" xr:uid="{00000000-0005-0000-0000-00008B3E0000}"/>
    <cellStyle name="Assumptions Center Multiple 2 15 2 2 2" xfId="47875" xr:uid="{00000000-0005-0000-0000-00008C3E0000}"/>
    <cellStyle name="Assumptions Center Multiple 2 15 2 3" xfId="33958" xr:uid="{00000000-0005-0000-0000-00008D3E0000}"/>
    <cellStyle name="Assumptions Center Multiple 2 15 3" xfId="9000" xr:uid="{00000000-0005-0000-0000-00008E3E0000}"/>
    <cellStyle name="Assumptions Center Multiple 2 15 3 2" xfId="22921" xr:uid="{00000000-0005-0000-0000-00008F3E0000}"/>
    <cellStyle name="Assumptions Center Multiple 2 15 3 2 2" xfId="50604" xr:uid="{00000000-0005-0000-0000-0000903E0000}"/>
    <cellStyle name="Assumptions Center Multiple 2 15 3 3" xfId="36687" xr:uid="{00000000-0005-0000-0000-0000913E0000}"/>
    <cellStyle name="Assumptions Center Multiple 2 15 4" xfId="11132" xr:uid="{00000000-0005-0000-0000-0000923E0000}"/>
    <cellStyle name="Assumptions Center Multiple 2 15 4 2" xfId="25053" xr:uid="{00000000-0005-0000-0000-0000933E0000}"/>
    <cellStyle name="Assumptions Center Multiple 2 15 4 2 2" xfId="52736" xr:uid="{00000000-0005-0000-0000-0000943E0000}"/>
    <cellStyle name="Assumptions Center Multiple 2 15 4 3" xfId="38819" xr:uid="{00000000-0005-0000-0000-0000953E0000}"/>
    <cellStyle name="Assumptions Center Multiple 2 15 5" xfId="13885" xr:uid="{00000000-0005-0000-0000-0000963E0000}"/>
    <cellStyle name="Assumptions Center Multiple 2 15 5 2" xfId="27806" xr:uid="{00000000-0005-0000-0000-0000973E0000}"/>
    <cellStyle name="Assumptions Center Multiple 2 15 5 2 2" xfId="55489" xr:uid="{00000000-0005-0000-0000-0000983E0000}"/>
    <cellStyle name="Assumptions Center Multiple 2 15 5 3" xfId="41572" xr:uid="{00000000-0005-0000-0000-0000993E0000}"/>
    <cellStyle name="Assumptions Center Multiple 2 15 6" xfId="16850" xr:uid="{00000000-0005-0000-0000-00009A3E0000}"/>
    <cellStyle name="Assumptions Center Multiple 2 15 6 2" xfId="44533" xr:uid="{00000000-0005-0000-0000-00009B3E0000}"/>
    <cellStyle name="Assumptions Center Multiple 2 15 7" xfId="30685" xr:uid="{00000000-0005-0000-0000-00009C3E0000}"/>
    <cellStyle name="Assumptions Center Multiple 2 16" xfId="2590" xr:uid="{00000000-0005-0000-0000-00009D3E0000}"/>
    <cellStyle name="Assumptions Center Multiple 2 16 2" xfId="6046" xr:uid="{00000000-0005-0000-0000-00009E3E0000}"/>
    <cellStyle name="Assumptions Center Multiple 2 16 2 2" xfId="19993" xr:uid="{00000000-0005-0000-0000-00009F3E0000}"/>
    <cellStyle name="Assumptions Center Multiple 2 16 2 2 2" xfId="47676" xr:uid="{00000000-0005-0000-0000-0000A03E0000}"/>
    <cellStyle name="Assumptions Center Multiple 2 16 2 3" xfId="33759" xr:uid="{00000000-0005-0000-0000-0000A13E0000}"/>
    <cellStyle name="Assumptions Center Multiple 2 16 3" xfId="8807" xr:uid="{00000000-0005-0000-0000-0000A23E0000}"/>
    <cellStyle name="Assumptions Center Multiple 2 16 3 2" xfId="22728" xr:uid="{00000000-0005-0000-0000-0000A33E0000}"/>
    <cellStyle name="Assumptions Center Multiple 2 16 3 2 2" xfId="50411" xr:uid="{00000000-0005-0000-0000-0000A43E0000}"/>
    <cellStyle name="Assumptions Center Multiple 2 16 3 3" xfId="36494" xr:uid="{00000000-0005-0000-0000-0000A53E0000}"/>
    <cellStyle name="Assumptions Center Multiple 2 16 4" xfId="5692" xr:uid="{00000000-0005-0000-0000-0000A63E0000}"/>
    <cellStyle name="Assumptions Center Multiple 2 16 4 2" xfId="19644" xr:uid="{00000000-0005-0000-0000-0000A73E0000}"/>
    <cellStyle name="Assumptions Center Multiple 2 16 4 2 2" xfId="47327" xr:uid="{00000000-0005-0000-0000-0000A83E0000}"/>
    <cellStyle name="Assumptions Center Multiple 2 16 4 3" xfId="33410" xr:uid="{00000000-0005-0000-0000-0000A93E0000}"/>
    <cellStyle name="Assumptions Center Multiple 2 16 5" xfId="13688" xr:uid="{00000000-0005-0000-0000-0000AA3E0000}"/>
    <cellStyle name="Assumptions Center Multiple 2 16 5 2" xfId="27609" xr:uid="{00000000-0005-0000-0000-0000AB3E0000}"/>
    <cellStyle name="Assumptions Center Multiple 2 16 5 2 2" xfId="55292" xr:uid="{00000000-0005-0000-0000-0000AC3E0000}"/>
    <cellStyle name="Assumptions Center Multiple 2 16 5 3" xfId="41375" xr:uid="{00000000-0005-0000-0000-0000AD3E0000}"/>
    <cellStyle name="Assumptions Center Multiple 2 16 6" xfId="16652" xr:uid="{00000000-0005-0000-0000-0000AE3E0000}"/>
    <cellStyle name="Assumptions Center Multiple 2 16 6 2" xfId="44335" xr:uid="{00000000-0005-0000-0000-0000AF3E0000}"/>
    <cellStyle name="Assumptions Center Multiple 2 16 7" xfId="30516" xr:uid="{00000000-0005-0000-0000-0000B03E0000}"/>
    <cellStyle name="Assumptions Center Multiple 2 17" xfId="2585" xr:uid="{00000000-0005-0000-0000-0000B13E0000}"/>
    <cellStyle name="Assumptions Center Multiple 2 17 2" xfId="6041" xr:uid="{00000000-0005-0000-0000-0000B23E0000}"/>
    <cellStyle name="Assumptions Center Multiple 2 17 2 2" xfId="19988" xr:uid="{00000000-0005-0000-0000-0000B33E0000}"/>
    <cellStyle name="Assumptions Center Multiple 2 17 2 2 2" xfId="47671" xr:uid="{00000000-0005-0000-0000-0000B43E0000}"/>
    <cellStyle name="Assumptions Center Multiple 2 17 2 3" xfId="33754" xr:uid="{00000000-0005-0000-0000-0000B53E0000}"/>
    <cellStyle name="Assumptions Center Multiple 2 17 3" xfId="8802" xr:uid="{00000000-0005-0000-0000-0000B63E0000}"/>
    <cellStyle name="Assumptions Center Multiple 2 17 3 2" xfId="22723" xr:uid="{00000000-0005-0000-0000-0000B73E0000}"/>
    <cellStyle name="Assumptions Center Multiple 2 17 3 2 2" xfId="50406" xr:uid="{00000000-0005-0000-0000-0000B83E0000}"/>
    <cellStyle name="Assumptions Center Multiple 2 17 3 3" xfId="36489" xr:uid="{00000000-0005-0000-0000-0000B93E0000}"/>
    <cellStyle name="Assumptions Center Multiple 2 17 4" xfId="5146" xr:uid="{00000000-0005-0000-0000-0000BA3E0000}"/>
    <cellStyle name="Assumptions Center Multiple 2 17 4 2" xfId="19116" xr:uid="{00000000-0005-0000-0000-0000BB3E0000}"/>
    <cellStyle name="Assumptions Center Multiple 2 17 4 2 2" xfId="46799" xr:uid="{00000000-0005-0000-0000-0000BC3E0000}"/>
    <cellStyle name="Assumptions Center Multiple 2 17 4 3" xfId="32882" xr:uid="{00000000-0005-0000-0000-0000BD3E0000}"/>
    <cellStyle name="Assumptions Center Multiple 2 17 5" xfId="13683" xr:uid="{00000000-0005-0000-0000-0000BE3E0000}"/>
    <cellStyle name="Assumptions Center Multiple 2 17 5 2" xfId="27604" xr:uid="{00000000-0005-0000-0000-0000BF3E0000}"/>
    <cellStyle name="Assumptions Center Multiple 2 17 5 2 2" xfId="55287" xr:uid="{00000000-0005-0000-0000-0000C03E0000}"/>
    <cellStyle name="Assumptions Center Multiple 2 17 5 3" xfId="41370" xr:uid="{00000000-0005-0000-0000-0000C13E0000}"/>
    <cellStyle name="Assumptions Center Multiple 2 17 6" xfId="16647" xr:uid="{00000000-0005-0000-0000-0000C23E0000}"/>
    <cellStyle name="Assumptions Center Multiple 2 17 6 2" xfId="44330" xr:uid="{00000000-0005-0000-0000-0000C33E0000}"/>
    <cellStyle name="Assumptions Center Multiple 2 17 7" xfId="30512" xr:uid="{00000000-0005-0000-0000-0000C43E0000}"/>
    <cellStyle name="Assumptions Center Multiple 2 18" xfId="2599" xr:uid="{00000000-0005-0000-0000-0000C53E0000}"/>
    <cellStyle name="Assumptions Center Multiple 2 18 2" xfId="6055" xr:uid="{00000000-0005-0000-0000-0000C63E0000}"/>
    <cellStyle name="Assumptions Center Multiple 2 18 2 2" xfId="20002" xr:uid="{00000000-0005-0000-0000-0000C73E0000}"/>
    <cellStyle name="Assumptions Center Multiple 2 18 2 2 2" xfId="47685" xr:uid="{00000000-0005-0000-0000-0000C83E0000}"/>
    <cellStyle name="Assumptions Center Multiple 2 18 2 3" xfId="33768" xr:uid="{00000000-0005-0000-0000-0000C93E0000}"/>
    <cellStyle name="Assumptions Center Multiple 2 18 3" xfId="8816" xr:uid="{00000000-0005-0000-0000-0000CA3E0000}"/>
    <cellStyle name="Assumptions Center Multiple 2 18 3 2" xfId="22737" xr:uid="{00000000-0005-0000-0000-0000CB3E0000}"/>
    <cellStyle name="Assumptions Center Multiple 2 18 3 2 2" xfId="50420" xr:uid="{00000000-0005-0000-0000-0000CC3E0000}"/>
    <cellStyle name="Assumptions Center Multiple 2 18 3 3" xfId="36503" xr:uid="{00000000-0005-0000-0000-0000CD3E0000}"/>
    <cellStyle name="Assumptions Center Multiple 2 18 4" xfId="5619" xr:uid="{00000000-0005-0000-0000-0000CE3E0000}"/>
    <cellStyle name="Assumptions Center Multiple 2 18 4 2" xfId="19572" xr:uid="{00000000-0005-0000-0000-0000CF3E0000}"/>
    <cellStyle name="Assumptions Center Multiple 2 18 4 2 2" xfId="47255" xr:uid="{00000000-0005-0000-0000-0000D03E0000}"/>
    <cellStyle name="Assumptions Center Multiple 2 18 4 3" xfId="33338" xr:uid="{00000000-0005-0000-0000-0000D13E0000}"/>
    <cellStyle name="Assumptions Center Multiple 2 18 5" xfId="13697" xr:uid="{00000000-0005-0000-0000-0000D23E0000}"/>
    <cellStyle name="Assumptions Center Multiple 2 18 5 2" xfId="27618" xr:uid="{00000000-0005-0000-0000-0000D33E0000}"/>
    <cellStyle name="Assumptions Center Multiple 2 18 5 2 2" xfId="55301" xr:uid="{00000000-0005-0000-0000-0000D43E0000}"/>
    <cellStyle name="Assumptions Center Multiple 2 18 5 3" xfId="41384" xr:uid="{00000000-0005-0000-0000-0000D53E0000}"/>
    <cellStyle name="Assumptions Center Multiple 2 18 6" xfId="16661" xr:uid="{00000000-0005-0000-0000-0000D63E0000}"/>
    <cellStyle name="Assumptions Center Multiple 2 18 6 2" xfId="44344" xr:uid="{00000000-0005-0000-0000-0000D73E0000}"/>
    <cellStyle name="Assumptions Center Multiple 2 18 7" xfId="30524" xr:uid="{00000000-0005-0000-0000-0000D83E0000}"/>
    <cellStyle name="Assumptions Center Multiple 2 19" xfId="2775" xr:uid="{00000000-0005-0000-0000-0000D93E0000}"/>
    <cellStyle name="Assumptions Center Multiple 2 19 2" xfId="6222" xr:uid="{00000000-0005-0000-0000-0000DA3E0000}"/>
    <cellStyle name="Assumptions Center Multiple 2 19 2 2" xfId="20169" xr:uid="{00000000-0005-0000-0000-0000DB3E0000}"/>
    <cellStyle name="Assumptions Center Multiple 2 19 2 2 2" xfId="47852" xr:uid="{00000000-0005-0000-0000-0000DC3E0000}"/>
    <cellStyle name="Assumptions Center Multiple 2 19 2 3" xfId="33935" xr:uid="{00000000-0005-0000-0000-0000DD3E0000}"/>
    <cellStyle name="Assumptions Center Multiple 2 19 3" xfId="8977" xr:uid="{00000000-0005-0000-0000-0000DE3E0000}"/>
    <cellStyle name="Assumptions Center Multiple 2 19 3 2" xfId="22898" xr:uid="{00000000-0005-0000-0000-0000DF3E0000}"/>
    <cellStyle name="Assumptions Center Multiple 2 19 3 2 2" xfId="50581" xr:uid="{00000000-0005-0000-0000-0000E03E0000}"/>
    <cellStyle name="Assumptions Center Multiple 2 19 3 3" xfId="36664" xr:uid="{00000000-0005-0000-0000-0000E13E0000}"/>
    <cellStyle name="Assumptions Center Multiple 2 19 4" xfId="11109" xr:uid="{00000000-0005-0000-0000-0000E23E0000}"/>
    <cellStyle name="Assumptions Center Multiple 2 19 4 2" xfId="25030" xr:uid="{00000000-0005-0000-0000-0000E33E0000}"/>
    <cellStyle name="Assumptions Center Multiple 2 19 4 2 2" xfId="52713" xr:uid="{00000000-0005-0000-0000-0000E43E0000}"/>
    <cellStyle name="Assumptions Center Multiple 2 19 4 3" xfId="38796" xr:uid="{00000000-0005-0000-0000-0000E53E0000}"/>
    <cellStyle name="Assumptions Center Multiple 2 19 5" xfId="13862" xr:uid="{00000000-0005-0000-0000-0000E63E0000}"/>
    <cellStyle name="Assumptions Center Multiple 2 19 5 2" xfId="27783" xr:uid="{00000000-0005-0000-0000-0000E73E0000}"/>
    <cellStyle name="Assumptions Center Multiple 2 19 5 2 2" xfId="55466" xr:uid="{00000000-0005-0000-0000-0000E83E0000}"/>
    <cellStyle name="Assumptions Center Multiple 2 19 5 3" xfId="41549" xr:uid="{00000000-0005-0000-0000-0000E93E0000}"/>
    <cellStyle name="Assumptions Center Multiple 2 19 6" xfId="16827" xr:uid="{00000000-0005-0000-0000-0000EA3E0000}"/>
    <cellStyle name="Assumptions Center Multiple 2 19 6 2" xfId="44510" xr:uid="{00000000-0005-0000-0000-0000EB3E0000}"/>
    <cellStyle name="Assumptions Center Multiple 2 19 7" xfId="30666" xr:uid="{00000000-0005-0000-0000-0000EC3E0000}"/>
    <cellStyle name="Assumptions Center Multiple 2 2" xfId="3090" xr:uid="{00000000-0005-0000-0000-0000ED3E0000}"/>
    <cellStyle name="Assumptions Center Multiple 2 2 2" xfId="6532" xr:uid="{00000000-0005-0000-0000-0000EE3E0000}"/>
    <cellStyle name="Assumptions Center Multiple 2 2 2 2" xfId="20476" xr:uid="{00000000-0005-0000-0000-0000EF3E0000}"/>
    <cellStyle name="Assumptions Center Multiple 2 2 2 2 2" xfId="48159" xr:uid="{00000000-0005-0000-0000-0000F03E0000}"/>
    <cellStyle name="Assumptions Center Multiple 2 2 2 3" xfId="34242" xr:uid="{00000000-0005-0000-0000-0000F13E0000}"/>
    <cellStyle name="Assumptions Center Multiple 2 2 3" xfId="9277" xr:uid="{00000000-0005-0000-0000-0000F23E0000}"/>
    <cellStyle name="Assumptions Center Multiple 2 2 3 2" xfId="23198" xr:uid="{00000000-0005-0000-0000-0000F33E0000}"/>
    <cellStyle name="Assumptions Center Multiple 2 2 3 2 2" xfId="50881" xr:uid="{00000000-0005-0000-0000-0000F43E0000}"/>
    <cellStyle name="Assumptions Center Multiple 2 2 3 3" xfId="36964" xr:uid="{00000000-0005-0000-0000-0000F53E0000}"/>
    <cellStyle name="Assumptions Center Multiple 2 2 4" xfId="11414" xr:uid="{00000000-0005-0000-0000-0000F63E0000}"/>
    <cellStyle name="Assumptions Center Multiple 2 2 4 2" xfId="25335" xr:uid="{00000000-0005-0000-0000-0000F73E0000}"/>
    <cellStyle name="Assumptions Center Multiple 2 2 4 2 2" xfId="53018" xr:uid="{00000000-0005-0000-0000-0000F83E0000}"/>
    <cellStyle name="Assumptions Center Multiple 2 2 4 3" xfId="39101" xr:uid="{00000000-0005-0000-0000-0000F93E0000}"/>
    <cellStyle name="Assumptions Center Multiple 2 2 5" xfId="14164" xr:uid="{00000000-0005-0000-0000-0000FA3E0000}"/>
    <cellStyle name="Assumptions Center Multiple 2 2 5 2" xfId="28085" xr:uid="{00000000-0005-0000-0000-0000FB3E0000}"/>
    <cellStyle name="Assumptions Center Multiple 2 2 5 2 2" xfId="55768" xr:uid="{00000000-0005-0000-0000-0000FC3E0000}"/>
    <cellStyle name="Assumptions Center Multiple 2 2 5 3" xfId="41851" xr:uid="{00000000-0005-0000-0000-0000FD3E0000}"/>
    <cellStyle name="Assumptions Center Multiple 2 2 6" xfId="17132" xr:uid="{00000000-0005-0000-0000-0000FE3E0000}"/>
    <cellStyle name="Assumptions Center Multiple 2 2 6 2" xfId="44815" xr:uid="{00000000-0005-0000-0000-0000FF3E0000}"/>
    <cellStyle name="Assumptions Center Multiple 2 2 7" xfId="30936" xr:uid="{00000000-0005-0000-0000-0000003F0000}"/>
    <cellStyle name="Assumptions Center Multiple 2 20" xfId="4138" xr:uid="{00000000-0005-0000-0000-0000013F0000}"/>
    <cellStyle name="Assumptions Center Multiple 2 20 2" xfId="7564" xr:uid="{00000000-0005-0000-0000-0000023F0000}"/>
    <cellStyle name="Assumptions Center Multiple 2 20 2 2" xfId="21492" xr:uid="{00000000-0005-0000-0000-0000033F0000}"/>
    <cellStyle name="Assumptions Center Multiple 2 20 2 2 2" xfId="49175" xr:uid="{00000000-0005-0000-0000-0000043F0000}"/>
    <cellStyle name="Assumptions Center Multiple 2 20 2 3" xfId="35258" xr:uid="{00000000-0005-0000-0000-0000053F0000}"/>
    <cellStyle name="Assumptions Center Multiple 2 20 3" xfId="10262" xr:uid="{00000000-0005-0000-0000-0000063F0000}"/>
    <cellStyle name="Assumptions Center Multiple 2 20 3 2" xfId="24183" xr:uid="{00000000-0005-0000-0000-0000073F0000}"/>
    <cellStyle name="Assumptions Center Multiple 2 20 3 2 2" xfId="51866" xr:uid="{00000000-0005-0000-0000-0000083F0000}"/>
    <cellStyle name="Assumptions Center Multiple 2 20 3 3" xfId="37949" xr:uid="{00000000-0005-0000-0000-0000093F0000}"/>
    <cellStyle name="Assumptions Center Multiple 2 20 4" xfId="12414" xr:uid="{00000000-0005-0000-0000-00000A3F0000}"/>
    <cellStyle name="Assumptions Center Multiple 2 20 4 2" xfId="26335" xr:uid="{00000000-0005-0000-0000-00000B3F0000}"/>
    <cellStyle name="Assumptions Center Multiple 2 20 4 2 2" xfId="54018" xr:uid="{00000000-0005-0000-0000-00000C3F0000}"/>
    <cellStyle name="Assumptions Center Multiple 2 20 4 3" xfId="40101" xr:uid="{00000000-0005-0000-0000-00000D3F0000}"/>
    <cellStyle name="Assumptions Center Multiple 2 20 5" xfId="15164" xr:uid="{00000000-0005-0000-0000-00000E3F0000}"/>
    <cellStyle name="Assumptions Center Multiple 2 20 5 2" xfId="29085" xr:uid="{00000000-0005-0000-0000-00000F3F0000}"/>
    <cellStyle name="Assumptions Center Multiple 2 20 5 2 2" xfId="56768" xr:uid="{00000000-0005-0000-0000-0000103F0000}"/>
    <cellStyle name="Assumptions Center Multiple 2 20 5 3" xfId="42851" xr:uid="{00000000-0005-0000-0000-0000113F0000}"/>
    <cellStyle name="Assumptions Center Multiple 2 20 6" xfId="18132" xr:uid="{00000000-0005-0000-0000-0000123F0000}"/>
    <cellStyle name="Assumptions Center Multiple 2 20 6 2" xfId="45815" xr:uid="{00000000-0005-0000-0000-0000133F0000}"/>
    <cellStyle name="Assumptions Center Multiple 2 20 7" xfId="31898" xr:uid="{00000000-0005-0000-0000-0000143F0000}"/>
    <cellStyle name="Assumptions Center Multiple 2 21" xfId="3950" xr:uid="{00000000-0005-0000-0000-0000153F0000}"/>
    <cellStyle name="Assumptions Center Multiple 2 21 2" xfId="7376" xr:uid="{00000000-0005-0000-0000-0000163F0000}"/>
    <cellStyle name="Assumptions Center Multiple 2 21 2 2" xfId="21307" xr:uid="{00000000-0005-0000-0000-0000173F0000}"/>
    <cellStyle name="Assumptions Center Multiple 2 21 2 2 2" xfId="48990" xr:uid="{00000000-0005-0000-0000-0000183F0000}"/>
    <cellStyle name="Assumptions Center Multiple 2 21 2 3" xfId="35073" xr:uid="{00000000-0005-0000-0000-0000193F0000}"/>
    <cellStyle name="Assumptions Center Multiple 2 21 3" xfId="10080" xr:uid="{00000000-0005-0000-0000-00001A3F0000}"/>
    <cellStyle name="Assumptions Center Multiple 2 21 3 2" xfId="24001" xr:uid="{00000000-0005-0000-0000-00001B3F0000}"/>
    <cellStyle name="Assumptions Center Multiple 2 21 3 2 2" xfId="51684" xr:uid="{00000000-0005-0000-0000-00001C3F0000}"/>
    <cellStyle name="Assumptions Center Multiple 2 21 3 3" xfId="37767" xr:uid="{00000000-0005-0000-0000-00001D3F0000}"/>
    <cellStyle name="Assumptions Center Multiple 2 21 4" xfId="12232" xr:uid="{00000000-0005-0000-0000-00001E3F0000}"/>
    <cellStyle name="Assumptions Center Multiple 2 21 4 2" xfId="26153" xr:uid="{00000000-0005-0000-0000-00001F3F0000}"/>
    <cellStyle name="Assumptions Center Multiple 2 21 4 2 2" xfId="53836" xr:uid="{00000000-0005-0000-0000-0000203F0000}"/>
    <cellStyle name="Assumptions Center Multiple 2 21 4 3" xfId="39919" xr:uid="{00000000-0005-0000-0000-0000213F0000}"/>
    <cellStyle name="Assumptions Center Multiple 2 21 5" xfId="14982" xr:uid="{00000000-0005-0000-0000-0000223F0000}"/>
    <cellStyle name="Assumptions Center Multiple 2 21 5 2" xfId="28903" xr:uid="{00000000-0005-0000-0000-0000233F0000}"/>
    <cellStyle name="Assumptions Center Multiple 2 21 5 2 2" xfId="56586" xr:uid="{00000000-0005-0000-0000-0000243F0000}"/>
    <cellStyle name="Assumptions Center Multiple 2 21 5 3" xfId="42669" xr:uid="{00000000-0005-0000-0000-0000253F0000}"/>
    <cellStyle name="Assumptions Center Multiple 2 21 6" xfId="17950" xr:uid="{00000000-0005-0000-0000-0000263F0000}"/>
    <cellStyle name="Assumptions Center Multiple 2 21 6 2" xfId="45633" xr:uid="{00000000-0005-0000-0000-0000273F0000}"/>
    <cellStyle name="Assumptions Center Multiple 2 21 7" xfId="31716" xr:uid="{00000000-0005-0000-0000-0000283F0000}"/>
    <cellStyle name="Assumptions Center Multiple 2 22" xfId="4093" xr:uid="{00000000-0005-0000-0000-0000293F0000}"/>
    <cellStyle name="Assumptions Center Multiple 2 22 2" xfId="7519" xr:uid="{00000000-0005-0000-0000-00002A3F0000}"/>
    <cellStyle name="Assumptions Center Multiple 2 22 2 2" xfId="21448" xr:uid="{00000000-0005-0000-0000-00002B3F0000}"/>
    <cellStyle name="Assumptions Center Multiple 2 22 2 2 2" xfId="49131" xr:uid="{00000000-0005-0000-0000-00002C3F0000}"/>
    <cellStyle name="Assumptions Center Multiple 2 22 2 3" xfId="35214" xr:uid="{00000000-0005-0000-0000-00002D3F0000}"/>
    <cellStyle name="Assumptions Center Multiple 2 22 3" xfId="10220" xr:uid="{00000000-0005-0000-0000-00002E3F0000}"/>
    <cellStyle name="Assumptions Center Multiple 2 22 3 2" xfId="24141" xr:uid="{00000000-0005-0000-0000-00002F3F0000}"/>
    <cellStyle name="Assumptions Center Multiple 2 22 3 2 2" xfId="51824" xr:uid="{00000000-0005-0000-0000-0000303F0000}"/>
    <cellStyle name="Assumptions Center Multiple 2 22 3 3" xfId="37907" xr:uid="{00000000-0005-0000-0000-0000313F0000}"/>
    <cellStyle name="Assumptions Center Multiple 2 22 4" xfId="12372" xr:uid="{00000000-0005-0000-0000-0000323F0000}"/>
    <cellStyle name="Assumptions Center Multiple 2 22 4 2" xfId="26293" xr:uid="{00000000-0005-0000-0000-0000333F0000}"/>
    <cellStyle name="Assumptions Center Multiple 2 22 4 2 2" xfId="53976" xr:uid="{00000000-0005-0000-0000-0000343F0000}"/>
    <cellStyle name="Assumptions Center Multiple 2 22 4 3" xfId="40059" xr:uid="{00000000-0005-0000-0000-0000353F0000}"/>
    <cellStyle name="Assumptions Center Multiple 2 22 5" xfId="15122" xr:uid="{00000000-0005-0000-0000-0000363F0000}"/>
    <cellStyle name="Assumptions Center Multiple 2 22 5 2" xfId="29043" xr:uid="{00000000-0005-0000-0000-0000373F0000}"/>
    <cellStyle name="Assumptions Center Multiple 2 22 5 2 2" xfId="56726" xr:uid="{00000000-0005-0000-0000-0000383F0000}"/>
    <cellStyle name="Assumptions Center Multiple 2 22 5 3" xfId="42809" xr:uid="{00000000-0005-0000-0000-0000393F0000}"/>
    <cellStyle name="Assumptions Center Multiple 2 22 6" xfId="18090" xr:uid="{00000000-0005-0000-0000-00003A3F0000}"/>
    <cellStyle name="Assumptions Center Multiple 2 22 6 2" xfId="45773" xr:uid="{00000000-0005-0000-0000-00003B3F0000}"/>
    <cellStyle name="Assumptions Center Multiple 2 22 7" xfId="31856" xr:uid="{00000000-0005-0000-0000-00003C3F0000}"/>
    <cellStyle name="Assumptions Center Multiple 2 23" xfId="3974" xr:uid="{00000000-0005-0000-0000-00003D3F0000}"/>
    <cellStyle name="Assumptions Center Multiple 2 23 2" xfId="7400" xr:uid="{00000000-0005-0000-0000-00003E3F0000}"/>
    <cellStyle name="Assumptions Center Multiple 2 23 2 2" xfId="21331" xr:uid="{00000000-0005-0000-0000-00003F3F0000}"/>
    <cellStyle name="Assumptions Center Multiple 2 23 2 2 2" xfId="49014" xr:uid="{00000000-0005-0000-0000-0000403F0000}"/>
    <cellStyle name="Assumptions Center Multiple 2 23 2 3" xfId="35097" xr:uid="{00000000-0005-0000-0000-0000413F0000}"/>
    <cellStyle name="Assumptions Center Multiple 2 23 3" xfId="10103" xr:uid="{00000000-0005-0000-0000-0000423F0000}"/>
    <cellStyle name="Assumptions Center Multiple 2 23 3 2" xfId="24024" xr:uid="{00000000-0005-0000-0000-0000433F0000}"/>
    <cellStyle name="Assumptions Center Multiple 2 23 3 2 2" xfId="51707" xr:uid="{00000000-0005-0000-0000-0000443F0000}"/>
    <cellStyle name="Assumptions Center Multiple 2 23 3 3" xfId="37790" xr:uid="{00000000-0005-0000-0000-0000453F0000}"/>
    <cellStyle name="Assumptions Center Multiple 2 23 4" xfId="12255" xr:uid="{00000000-0005-0000-0000-0000463F0000}"/>
    <cellStyle name="Assumptions Center Multiple 2 23 4 2" xfId="26176" xr:uid="{00000000-0005-0000-0000-0000473F0000}"/>
    <cellStyle name="Assumptions Center Multiple 2 23 4 2 2" xfId="53859" xr:uid="{00000000-0005-0000-0000-0000483F0000}"/>
    <cellStyle name="Assumptions Center Multiple 2 23 4 3" xfId="39942" xr:uid="{00000000-0005-0000-0000-0000493F0000}"/>
    <cellStyle name="Assumptions Center Multiple 2 23 5" xfId="15005" xr:uid="{00000000-0005-0000-0000-00004A3F0000}"/>
    <cellStyle name="Assumptions Center Multiple 2 23 5 2" xfId="28926" xr:uid="{00000000-0005-0000-0000-00004B3F0000}"/>
    <cellStyle name="Assumptions Center Multiple 2 23 5 2 2" xfId="56609" xr:uid="{00000000-0005-0000-0000-00004C3F0000}"/>
    <cellStyle name="Assumptions Center Multiple 2 23 5 3" xfId="42692" xr:uid="{00000000-0005-0000-0000-00004D3F0000}"/>
    <cellStyle name="Assumptions Center Multiple 2 23 6" xfId="17973" xr:uid="{00000000-0005-0000-0000-00004E3F0000}"/>
    <cellStyle name="Assumptions Center Multiple 2 23 6 2" xfId="45656" xr:uid="{00000000-0005-0000-0000-00004F3F0000}"/>
    <cellStyle name="Assumptions Center Multiple 2 23 7" xfId="31739" xr:uid="{00000000-0005-0000-0000-0000503F0000}"/>
    <cellStyle name="Assumptions Center Multiple 2 24" xfId="4246" xr:uid="{00000000-0005-0000-0000-0000513F0000}"/>
    <cellStyle name="Assumptions Center Multiple 2 24 2" xfId="7671" xr:uid="{00000000-0005-0000-0000-0000523F0000}"/>
    <cellStyle name="Assumptions Center Multiple 2 24 2 2" xfId="21599" xr:uid="{00000000-0005-0000-0000-0000533F0000}"/>
    <cellStyle name="Assumptions Center Multiple 2 24 2 2 2" xfId="49282" xr:uid="{00000000-0005-0000-0000-0000543F0000}"/>
    <cellStyle name="Assumptions Center Multiple 2 24 2 3" xfId="35365" xr:uid="{00000000-0005-0000-0000-0000553F0000}"/>
    <cellStyle name="Assumptions Center Multiple 2 24 3" xfId="10364" xr:uid="{00000000-0005-0000-0000-0000563F0000}"/>
    <cellStyle name="Assumptions Center Multiple 2 24 3 2" xfId="24285" xr:uid="{00000000-0005-0000-0000-0000573F0000}"/>
    <cellStyle name="Assumptions Center Multiple 2 24 3 2 2" xfId="51968" xr:uid="{00000000-0005-0000-0000-0000583F0000}"/>
    <cellStyle name="Assumptions Center Multiple 2 24 3 3" xfId="38051" xr:uid="{00000000-0005-0000-0000-0000593F0000}"/>
    <cellStyle name="Assumptions Center Multiple 2 24 4" xfId="12520" xr:uid="{00000000-0005-0000-0000-00005A3F0000}"/>
    <cellStyle name="Assumptions Center Multiple 2 24 4 2" xfId="26441" xr:uid="{00000000-0005-0000-0000-00005B3F0000}"/>
    <cellStyle name="Assumptions Center Multiple 2 24 4 2 2" xfId="54124" xr:uid="{00000000-0005-0000-0000-00005C3F0000}"/>
    <cellStyle name="Assumptions Center Multiple 2 24 4 3" xfId="40207" xr:uid="{00000000-0005-0000-0000-00005D3F0000}"/>
    <cellStyle name="Assumptions Center Multiple 2 24 5" xfId="15270" xr:uid="{00000000-0005-0000-0000-00005E3F0000}"/>
    <cellStyle name="Assumptions Center Multiple 2 24 5 2" xfId="29191" xr:uid="{00000000-0005-0000-0000-00005F3F0000}"/>
    <cellStyle name="Assumptions Center Multiple 2 24 5 2 2" xfId="56874" xr:uid="{00000000-0005-0000-0000-0000603F0000}"/>
    <cellStyle name="Assumptions Center Multiple 2 24 5 3" xfId="42957" xr:uid="{00000000-0005-0000-0000-0000613F0000}"/>
    <cellStyle name="Assumptions Center Multiple 2 24 6" xfId="18238" xr:uid="{00000000-0005-0000-0000-0000623F0000}"/>
    <cellStyle name="Assumptions Center Multiple 2 24 6 2" xfId="45921" xr:uid="{00000000-0005-0000-0000-0000633F0000}"/>
    <cellStyle name="Assumptions Center Multiple 2 24 7" xfId="32004" xr:uid="{00000000-0005-0000-0000-0000643F0000}"/>
    <cellStyle name="Assumptions Center Multiple 2 25" xfId="4323" xr:uid="{00000000-0005-0000-0000-0000653F0000}"/>
    <cellStyle name="Assumptions Center Multiple 2 25 2" xfId="7748" xr:uid="{00000000-0005-0000-0000-0000663F0000}"/>
    <cellStyle name="Assumptions Center Multiple 2 25 2 2" xfId="21672" xr:uid="{00000000-0005-0000-0000-0000673F0000}"/>
    <cellStyle name="Assumptions Center Multiple 2 25 2 2 2" xfId="49355" xr:uid="{00000000-0005-0000-0000-0000683F0000}"/>
    <cellStyle name="Assumptions Center Multiple 2 25 2 3" xfId="35438" xr:uid="{00000000-0005-0000-0000-0000693F0000}"/>
    <cellStyle name="Assumptions Center Multiple 2 25 3" xfId="10423" xr:uid="{00000000-0005-0000-0000-00006A3F0000}"/>
    <cellStyle name="Assumptions Center Multiple 2 25 3 2" xfId="24344" xr:uid="{00000000-0005-0000-0000-00006B3F0000}"/>
    <cellStyle name="Assumptions Center Multiple 2 25 3 2 2" xfId="52027" xr:uid="{00000000-0005-0000-0000-00006C3F0000}"/>
    <cellStyle name="Assumptions Center Multiple 2 25 3 3" xfId="38110" xr:uid="{00000000-0005-0000-0000-00006D3F0000}"/>
    <cellStyle name="Assumptions Center Multiple 2 25 4" xfId="12591" xr:uid="{00000000-0005-0000-0000-00006E3F0000}"/>
    <cellStyle name="Assumptions Center Multiple 2 25 4 2" xfId="26512" xr:uid="{00000000-0005-0000-0000-00006F3F0000}"/>
    <cellStyle name="Assumptions Center Multiple 2 25 4 2 2" xfId="54195" xr:uid="{00000000-0005-0000-0000-0000703F0000}"/>
    <cellStyle name="Assumptions Center Multiple 2 25 4 3" xfId="40278" xr:uid="{00000000-0005-0000-0000-0000713F0000}"/>
    <cellStyle name="Assumptions Center Multiple 2 25 5" xfId="15341" xr:uid="{00000000-0005-0000-0000-0000723F0000}"/>
    <cellStyle name="Assumptions Center Multiple 2 25 5 2" xfId="29262" xr:uid="{00000000-0005-0000-0000-0000733F0000}"/>
    <cellStyle name="Assumptions Center Multiple 2 25 5 2 2" xfId="56945" xr:uid="{00000000-0005-0000-0000-0000743F0000}"/>
    <cellStyle name="Assumptions Center Multiple 2 25 5 3" xfId="43028" xr:uid="{00000000-0005-0000-0000-0000753F0000}"/>
    <cellStyle name="Assumptions Center Multiple 2 25 6" xfId="18309" xr:uid="{00000000-0005-0000-0000-0000763F0000}"/>
    <cellStyle name="Assumptions Center Multiple 2 25 6 2" xfId="45992" xr:uid="{00000000-0005-0000-0000-0000773F0000}"/>
    <cellStyle name="Assumptions Center Multiple 2 25 7" xfId="32075" xr:uid="{00000000-0005-0000-0000-0000783F0000}"/>
    <cellStyle name="Assumptions Center Multiple 2 26" xfId="4875" xr:uid="{00000000-0005-0000-0000-0000793F0000}"/>
    <cellStyle name="Assumptions Center Multiple 2 26 2" xfId="8281" xr:uid="{00000000-0005-0000-0000-00007A3F0000}"/>
    <cellStyle name="Assumptions Center Multiple 2 26 2 2" xfId="22203" xr:uid="{00000000-0005-0000-0000-00007B3F0000}"/>
    <cellStyle name="Assumptions Center Multiple 2 26 2 2 2" xfId="49886" xr:uid="{00000000-0005-0000-0000-00007C3F0000}"/>
    <cellStyle name="Assumptions Center Multiple 2 26 2 3" xfId="35969" xr:uid="{00000000-0005-0000-0000-00007D3F0000}"/>
    <cellStyle name="Assumptions Center Multiple 2 26 3" xfId="10736" xr:uid="{00000000-0005-0000-0000-00007E3F0000}"/>
    <cellStyle name="Assumptions Center Multiple 2 26 3 2" xfId="24657" xr:uid="{00000000-0005-0000-0000-00007F3F0000}"/>
    <cellStyle name="Assumptions Center Multiple 2 26 3 2 2" xfId="52340" xr:uid="{00000000-0005-0000-0000-0000803F0000}"/>
    <cellStyle name="Assumptions Center Multiple 2 26 3 3" xfId="38423" xr:uid="{00000000-0005-0000-0000-0000813F0000}"/>
    <cellStyle name="Assumptions Center Multiple 2 26 4" xfId="13134" xr:uid="{00000000-0005-0000-0000-0000823F0000}"/>
    <cellStyle name="Assumptions Center Multiple 2 26 4 2" xfId="27055" xr:uid="{00000000-0005-0000-0000-0000833F0000}"/>
    <cellStyle name="Assumptions Center Multiple 2 26 4 2 2" xfId="54738" xr:uid="{00000000-0005-0000-0000-0000843F0000}"/>
    <cellStyle name="Assumptions Center Multiple 2 26 4 3" xfId="40821" xr:uid="{00000000-0005-0000-0000-0000853F0000}"/>
    <cellStyle name="Assumptions Center Multiple 2 26 5" xfId="15884" xr:uid="{00000000-0005-0000-0000-0000863F0000}"/>
    <cellStyle name="Assumptions Center Multiple 2 26 5 2" xfId="29805" xr:uid="{00000000-0005-0000-0000-0000873F0000}"/>
    <cellStyle name="Assumptions Center Multiple 2 26 5 2 2" xfId="57488" xr:uid="{00000000-0005-0000-0000-0000883F0000}"/>
    <cellStyle name="Assumptions Center Multiple 2 26 5 3" xfId="43571" xr:uid="{00000000-0005-0000-0000-0000893F0000}"/>
    <cellStyle name="Assumptions Center Multiple 2 26 6" xfId="18852" xr:uid="{00000000-0005-0000-0000-00008A3F0000}"/>
    <cellStyle name="Assumptions Center Multiple 2 26 6 2" xfId="46535" xr:uid="{00000000-0005-0000-0000-00008B3F0000}"/>
    <cellStyle name="Assumptions Center Multiple 2 26 7" xfId="32618" xr:uid="{00000000-0005-0000-0000-00008C3F0000}"/>
    <cellStyle name="Assumptions Center Multiple 2 27" xfId="4348" xr:uid="{00000000-0005-0000-0000-00008D3F0000}"/>
    <cellStyle name="Assumptions Center Multiple 2 27 2" xfId="7773" xr:uid="{00000000-0005-0000-0000-00008E3F0000}"/>
    <cellStyle name="Assumptions Center Multiple 2 27 2 2" xfId="21697" xr:uid="{00000000-0005-0000-0000-00008F3F0000}"/>
    <cellStyle name="Assumptions Center Multiple 2 27 2 2 2" xfId="49380" xr:uid="{00000000-0005-0000-0000-0000903F0000}"/>
    <cellStyle name="Assumptions Center Multiple 2 27 2 3" xfId="35463" xr:uid="{00000000-0005-0000-0000-0000913F0000}"/>
    <cellStyle name="Assumptions Center Multiple 2 27 3" xfId="10446" xr:uid="{00000000-0005-0000-0000-0000923F0000}"/>
    <cellStyle name="Assumptions Center Multiple 2 27 3 2" xfId="24367" xr:uid="{00000000-0005-0000-0000-0000933F0000}"/>
    <cellStyle name="Assumptions Center Multiple 2 27 3 2 2" xfId="52050" xr:uid="{00000000-0005-0000-0000-0000943F0000}"/>
    <cellStyle name="Assumptions Center Multiple 2 27 3 3" xfId="38133" xr:uid="{00000000-0005-0000-0000-0000953F0000}"/>
    <cellStyle name="Assumptions Center Multiple 2 27 4" xfId="12615" xr:uid="{00000000-0005-0000-0000-0000963F0000}"/>
    <cellStyle name="Assumptions Center Multiple 2 27 4 2" xfId="26536" xr:uid="{00000000-0005-0000-0000-0000973F0000}"/>
    <cellStyle name="Assumptions Center Multiple 2 27 4 2 2" xfId="54219" xr:uid="{00000000-0005-0000-0000-0000983F0000}"/>
    <cellStyle name="Assumptions Center Multiple 2 27 4 3" xfId="40302" xr:uid="{00000000-0005-0000-0000-0000993F0000}"/>
    <cellStyle name="Assumptions Center Multiple 2 27 5" xfId="15365" xr:uid="{00000000-0005-0000-0000-00009A3F0000}"/>
    <cellStyle name="Assumptions Center Multiple 2 27 5 2" xfId="29286" xr:uid="{00000000-0005-0000-0000-00009B3F0000}"/>
    <cellStyle name="Assumptions Center Multiple 2 27 5 2 2" xfId="56969" xr:uid="{00000000-0005-0000-0000-00009C3F0000}"/>
    <cellStyle name="Assumptions Center Multiple 2 27 5 3" xfId="43052" xr:uid="{00000000-0005-0000-0000-00009D3F0000}"/>
    <cellStyle name="Assumptions Center Multiple 2 27 6" xfId="18333" xr:uid="{00000000-0005-0000-0000-00009E3F0000}"/>
    <cellStyle name="Assumptions Center Multiple 2 27 6 2" xfId="46016" xr:uid="{00000000-0005-0000-0000-00009F3F0000}"/>
    <cellStyle name="Assumptions Center Multiple 2 27 7" xfId="32099" xr:uid="{00000000-0005-0000-0000-0000A03F0000}"/>
    <cellStyle name="Assumptions Center Multiple 2 28" xfId="4637" xr:uid="{00000000-0005-0000-0000-0000A13F0000}"/>
    <cellStyle name="Assumptions Center Multiple 2 28 2" xfId="8046" xr:uid="{00000000-0005-0000-0000-0000A23F0000}"/>
    <cellStyle name="Assumptions Center Multiple 2 28 2 2" xfId="21970" xr:uid="{00000000-0005-0000-0000-0000A33F0000}"/>
    <cellStyle name="Assumptions Center Multiple 2 28 2 2 2" xfId="49653" xr:uid="{00000000-0005-0000-0000-0000A43F0000}"/>
    <cellStyle name="Assumptions Center Multiple 2 28 2 3" xfId="35736" xr:uid="{00000000-0005-0000-0000-0000A53F0000}"/>
    <cellStyle name="Assumptions Center Multiple 2 28 3" xfId="10634" xr:uid="{00000000-0005-0000-0000-0000A63F0000}"/>
    <cellStyle name="Assumptions Center Multiple 2 28 3 2" xfId="24555" xr:uid="{00000000-0005-0000-0000-0000A73F0000}"/>
    <cellStyle name="Assumptions Center Multiple 2 28 3 2 2" xfId="52238" xr:uid="{00000000-0005-0000-0000-0000A83F0000}"/>
    <cellStyle name="Assumptions Center Multiple 2 28 3 3" xfId="38321" xr:uid="{00000000-0005-0000-0000-0000A93F0000}"/>
    <cellStyle name="Assumptions Center Multiple 2 28 4" xfId="12901" xr:uid="{00000000-0005-0000-0000-0000AA3F0000}"/>
    <cellStyle name="Assumptions Center Multiple 2 28 4 2" xfId="26822" xr:uid="{00000000-0005-0000-0000-0000AB3F0000}"/>
    <cellStyle name="Assumptions Center Multiple 2 28 4 2 2" xfId="54505" xr:uid="{00000000-0005-0000-0000-0000AC3F0000}"/>
    <cellStyle name="Assumptions Center Multiple 2 28 4 3" xfId="40588" xr:uid="{00000000-0005-0000-0000-0000AD3F0000}"/>
    <cellStyle name="Assumptions Center Multiple 2 28 5" xfId="15651" xr:uid="{00000000-0005-0000-0000-0000AE3F0000}"/>
    <cellStyle name="Assumptions Center Multiple 2 28 5 2" xfId="29572" xr:uid="{00000000-0005-0000-0000-0000AF3F0000}"/>
    <cellStyle name="Assumptions Center Multiple 2 28 5 2 2" xfId="57255" xr:uid="{00000000-0005-0000-0000-0000B03F0000}"/>
    <cellStyle name="Assumptions Center Multiple 2 28 5 3" xfId="43338" xr:uid="{00000000-0005-0000-0000-0000B13F0000}"/>
    <cellStyle name="Assumptions Center Multiple 2 28 6" xfId="18619" xr:uid="{00000000-0005-0000-0000-0000B23F0000}"/>
    <cellStyle name="Assumptions Center Multiple 2 28 6 2" xfId="46302" xr:uid="{00000000-0005-0000-0000-0000B33F0000}"/>
    <cellStyle name="Assumptions Center Multiple 2 28 7" xfId="32385" xr:uid="{00000000-0005-0000-0000-0000B43F0000}"/>
    <cellStyle name="Assumptions Center Multiple 2 29" xfId="4832" xr:uid="{00000000-0005-0000-0000-0000B53F0000}"/>
    <cellStyle name="Assumptions Center Multiple 2 29 2" xfId="8238" xr:uid="{00000000-0005-0000-0000-0000B63F0000}"/>
    <cellStyle name="Assumptions Center Multiple 2 29 2 2" xfId="22161" xr:uid="{00000000-0005-0000-0000-0000B73F0000}"/>
    <cellStyle name="Assumptions Center Multiple 2 29 2 2 2" xfId="49844" xr:uid="{00000000-0005-0000-0000-0000B83F0000}"/>
    <cellStyle name="Assumptions Center Multiple 2 29 2 3" xfId="35927" xr:uid="{00000000-0005-0000-0000-0000B93F0000}"/>
    <cellStyle name="Assumptions Center Multiple 2 29 3" xfId="10723" xr:uid="{00000000-0005-0000-0000-0000BA3F0000}"/>
    <cellStyle name="Assumptions Center Multiple 2 29 3 2" xfId="24644" xr:uid="{00000000-0005-0000-0000-0000BB3F0000}"/>
    <cellStyle name="Assumptions Center Multiple 2 29 3 2 2" xfId="52327" xr:uid="{00000000-0005-0000-0000-0000BC3F0000}"/>
    <cellStyle name="Assumptions Center Multiple 2 29 3 3" xfId="38410" xr:uid="{00000000-0005-0000-0000-0000BD3F0000}"/>
    <cellStyle name="Assumptions Center Multiple 2 29 4" xfId="13093" xr:uid="{00000000-0005-0000-0000-0000BE3F0000}"/>
    <cellStyle name="Assumptions Center Multiple 2 29 4 2" xfId="27014" xr:uid="{00000000-0005-0000-0000-0000BF3F0000}"/>
    <cellStyle name="Assumptions Center Multiple 2 29 4 2 2" xfId="54697" xr:uid="{00000000-0005-0000-0000-0000C03F0000}"/>
    <cellStyle name="Assumptions Center Multiple 2 29 4 3" xfId="40780" xr:uid="{00000000-0005-0000-0000-0000C13F0000}"/>
    <cellStyle name="Assumptions Center Multiple 2 29 5" xfId="15843" xr:uid="{00000000-0005-0000-0000-0000C23F0000}"/>
    <cellStyle name="Assumptions Center Multiple 2 29 5 2" xfId="29764" xr:uid="{00000000-0005-0000-0000-0000C33F0000}"/>
    <cellStyle name="Assumptions Center Multiple 2 29 5 2 2" xfId="57447" xr:uid="{00000000-0005-0000-0000-0000C43F0000}"/>
    <cellStyle name="Assumptions Center Multiple 2 29 5 3" xfId="43530" xr:uid="{00000000-0005-0000-0000-0000C53F0000}"/>
    <cellStyle name="Assumptions Center Multiple 2 29 6" xfId="18811" xr:uid="{00000000-0005-0000-0000-0000C63F0000}"/>
    <cellStyle name="Assumptions Center Multiple 2 29 6 2" xfId="46494" xr:uid="{00000000-0005-0000-0000-0000C73F0000}"/>
    <cellStyle name="Assumptions Center Multiple 2 29 7" xfId="32577" xr:uid="{00000000-0005-0000-0000-0000C83F0000}"/>
    <cellStyle name="Assumptions Center Multiple 2 3" xfId="2352" xr:uid="{00000000-0005-0000-0000-0000C93F0000}"/>
    <cellStyle name="Assumptions Center Multiple 2 3 2" xfId="5811" xr:uid="{00000000-0005-0000-0000-0000CA3F0000}"/>
    <cellStyle name="Assumptions Center Multiple 2 3 2 2" xfId="19761" xr:uid="{00000000-0005-0000-0000-0000CB3F0000}"/>
    <cellStyle name="Assumptions Center Multiple 2 3 2 2 2" xfId="47444" xr:uid="{00000000-0005-0000-0000-0000CC3F0000}"/>
    <cellStyle name="Assumptions Center Multiple 2 3 2 3" xfId="33527" xr:uid="{00000000-0005-0000-0000-0000CD3F0000}"/>
    <cellStyle name="Assumptions Center Multiple 2 3 3" xfId="8581" xr:uid="{00000000-0005-0000-0000-0000CE3F0000}"/>
    <cellStyle name="Assumptions Center Multiple 2 3 3 2" xfId="22502" xr:uid="{00000000-0005-0000-0000-0000CF3F0000}"/>
    <cellStyle name="Assumptions Center Multiple 2 3 3 2 2" xfId="50185" xr:uid="{00000000-0005-0000-0000-0000D03F0000}"/>
    <cellStyle name="Assumptions Center Multiple 2 3 3 3" xfId="36268" xr:uid="{00000000-0005-0000-0000-0000D13F0000}"/>
    <cellStyle name="Assumptions Center Multiple 2 3 4" xfId="5460" xr:uid="{00000000-0005-0000-0000-0000D23F0000}"/>
    <cellStyle name="Assumptions Center Multiple 2 3 4 2" xfId="19413" xr:uid="{00000000-0005-0000-0000-0000D33F0000}"/>
    <cellStyle name="Assumptions Center Multiple 2 3 4 2 2" xfId="47096" xr:uid="{00000000-0005-0000-0000-0000D43F0000}"/>
    <cellStyle name="Assumptions Center Multiple 2 3 4 3" xfId="33179" xr:uid="{00000000-0005-0000-0000-0000D53F0000}"/>
    <cellStyle name="Assumptions Center Multiple 2 3 5" xfId="13459" xr:uid="{00000000-0005-0000-0000-0000D63F0000}"/>
    <cellStyle name="Assumptions Center Multiple 2 3 5 2" xfId="27380" xr:uid="{00000000-0005-0000-0000-0000D73F0000}"/>
    <cellStyle name="Assumptions Center Multiple 2 3 5 2 2" xfId="55063" xr:uid="{00000000-0005-0000-0000-0000D83F0000}"/>
    <cellStyle name="Assumptions Center Multiple 2 3 5 3" xfId="41146" xr:uid="{00000000-0005-0000-0000-0000D93F0000}"/>
    <cellStyle name="Assumptions Center Multiple 2 3 6" xfId="16421" xr:uid="{00000000-0005-0000-0000-0000DA3F0000}"/>
    <cellStyle name="Assumptions Center Multiple 2 3 6 2" xfId="44104" xr:uid="{00000000-0005-0000-0000-0000DB3F0000}"/>
    <cellStyle name="Assumptions Center Multiple 2 3 7" xfId="30314" xr:uid="{00000000-0005-0000-0000-0000DC3F0000}"/>
    <cellStyle name="Assumptions Center Multiple 2 30" xfId="4583" xr:uid="{00000000-0005-0000-0000-0000DD3F0000}"/>
    <cellStyle name="Assumptions Center Multiple 2 30 2" xfId="7995" xr:uid="{00000000-0005-0000-0000-0000DE3F0000}"/>
    <cellStyle name="Assumptions Center Multiple 2 30 2 2" xfId="21919" xr:uid="{00000000-0005-0000-0000-0000DF3F0000}"/>
    <cellStyle name="Assumptions Center Multiple 2 30 2 2 2" xfId="49602" xr:uid="{00000000-0005-0000-0000-0000E03F0000}"/>
    <cellStyle name="Assumptions Center Multiple 2 30 2 3" xfId="35685" xr:uid="{00000000-0005-0000-0000-0000E13F0000}"/>
    <cellStyle name="Assumptions Center Multiple 2 30 3" xfId="10601" xr:uid="{00000000-0005-0000-0000-0000E23F0000}"/>
    <cellStyle name="Assumptions Center Multiple 2 30 3 2" xfId="24522" xr:uid="{00000000-0005-0000-0000-0000E33F0000}"/>
    <cellStyle name="Assumptions Center Multiple 2 30 3 2 2" xfId="52205" xr:uid="{00000000-0005-0000-0000-0000E43F0000}"/>
    <cellStyle name="Assumptions Center Multiple 2 30 3 3" xfId="38288" xr:uid="{00000000-0005-0000-0000-0000E53F0000}"/>
    <cellStyle name="Assumptions Center Multiple 2 30 4" xfId="12847" xr:uid="{00000000-0005-0000-0000-0000E63F0000}"/>
    <cellStyle name="Assumptions Center Multiple 2 30 4 2" xfId="26768" xr:uid="{00000000-0005-0000-0000-0000E73F0000}"/>
    <cellStyle name="Assumptions Center Multiple 2 30 4 2 2" xfId="54451" xr:uid="{00000000-0005-0000-0000-0000E83F0000}"/>
    <cellStyle name="Assumptions Center Multiple 2 30 4 3" xfId="40534" xr:uid="{00000000-0005-0000-0000-0000E93F0000}"/>
    <cellStyle name="Assumptions Center Multiple 2 30 5" xfId="15597" xr:uid="{00000000-0005-0000-0000-0000EA3F0000}"/>
    <cellStyle name="Assumptions Center Multiple 2 30 5 2" xfId="29518" xr:uid="{00000000-0005-0000-0000-0000EB3F0000}"/>
    <cellStyle name="Assumptions Center Multiple 2 30 5 2 2" xfId="57201" xr:uid="{00000000-0005-0000-0000-0000EC3F0000}"/>
    <cellStyle name="Assumptions Center Multiple 2 30 5 3" xfId="43284" xr:uid="{00000000-0005-0000-0000-0000ED3F0000}"/>
    <cellStyle name="Assumptions Center Multiple 2 30 6" xfId="18565" xr:uid="{00000000-0005-0000-0000-0000EE3F0000}"/>
    <cellStyle name="Assumptions Center Multiple 2 30 6 2" xfId="46248" xr:uid="{00000000-0005-0000-0000-0000EF3F0000}"/>
    <cellStyle name="Assumptions Center Multiple 2 30 7" xfId="32331" xr:uid="{00000000-0005-0000-0000-0000F03F0000}"/>
    <cellStyle name="Assumptions Center Multiple 2 31" xfId="7729" xr:uid="{00000000-0005-0000-0000-0000F13F0000}"/>
    <cellStyle name="Assumptions Center Multiple 2 31 2" xfId="21655" xr:uid="{00000000-0005-0000-0000-0000F23F0000}"/>
    <cellStyle name="Assumptions Center Multiple 2 31 2 2" xfId="49338" xr:uid="{00000000-0005-0000-0000-0000F33F0000}"/>
    <cellStyle name="Assumptions Center Multiple 2 31 3" xfId="35421" xr:uid="{00000000-0005-0000-0000-0000F43F0000}"/>
    <cellStyle name="Assumptions Center Multiple 2 32" xfId="5217" xr:uid="{00000000-0005-0000-0000-0000F53F0000}"/>
    <cellStyle name="Assumptions Center Multiple 2 32 2" xfId="19187" xr:uid="{00000000-0005-0000-0000-0000F63F0000}"/>
    <cellStyle name="Assumptions Center Multiple 2 32 2 2" xfId="46870" xr:uid="{00000000-0005-0000-0000-0000F73F0000}"/>
    <cellStyle name="Assumptions Center Multiple 2 32 3" xfId="32953" xr:uid="{00000000-0005-0000-0000-0000F83F0000}"/>
    <cellStyle name="Assumptions Center Multiple 2 4" xfId="2250" xr:uid="{00000000-0005-0000-0000-0000F93F0000}"/>
    <cellStyle name="Assumptions Center Multiple 2 4 2" xfId="5718" xr:uid="{00000000-0005-0000-0000-0000FA3F0000}"/>
    <cellStyle name="Assumptions Center Multiple 2 4 2 2" xfId="19669" xr:uid="{00000000-0005-0000-0000-0000FB3F0000}"/>
    <cellStyle name="Assumptions Center Multiple 2 4 2 2 2" xfId="47352" xr:uid="{00000000-0005-0000-0000-0000FC3F0000}"/>
    <cellStyle name="Assumptions Center Multiple 2 4 2 3" xfId="33435" xr:uid="{00000000-0005-0000-0000-0000FD3F0000}"/>
    <cellStyle name="Assumptions Center Multiple 2 4 3" xfId="5160" xr:uid="{00000000-0005-0000-0000-0000FE3F0000}"/>
    <cellStyle name="Assumptions Center Multiple 2 4 3 2" xfId="19130" xr:uid="{00000000-0005-0000-0000-0000FF3F0000}"/>
    <cellStyle name="Assumptions Center Multiple 2 4 3 2 2" xfId="46813" xr:uid="{00000000-0005-0000-0000-000000400000}"/>
    <cellStyle name="Assumptions Center Multiple 2 4 3 3" xfId="32896" xr:uid="{00000000-0005-0000-0000-000001400000}"/>
    <cellStyle name="Assumptions Center Multiple 2 4 4" xfId="5645" xr:uid="{00000000-0005-0000-0000-000002400000}"/>
    <cellStyle name="Assumptions Center Multiple 2 4 4 2" xfId="19597" xr:uid="{00000000-0005-0000-0000-000003400000}"/>
    <cellStyle name="Assumptions Center Multiple 2 4 4 2 2" xfId="47280" xr:uid="{00000000-0005-0000-0000-000004400000}"/>
    <cellStyle name="Assumptions Center Multiple 2 4 4 3" xfId="33363" xr:uid="{00000000-0005-0000-0000-000005400000}"/>
    <cellStyle name="Assumptions Center Multiple 2 4 5" xfId="13367" xr:uid="{00000000-0005-0000-0000-000006400000}"/>
    <cellStyle name="Assumptions Center Multiple 2 4 5 2" xfId="27288" xr:uid="{00000000-0005-0000-0000-000007400000}"/>
    <cellStyle name="Assumptions Center Multiple 2 4 5 2 2" xfId="54971" xr:uid="{00000000-0005-0000-0000-000008400000}"/>
    <cellStyle name="Assumptions Center Multiple 2 4 5 3" xfId="41054" xr:uid="{00000000-0005-0000-0000-000009400000}"/>
    <cellStyle name="Assumptions Center Multiple 2 4 6" xfId="16329" xr:uid="{00000000-0005-0000-0000-00000A400000}"/>
    <cellStyle name="Assumptions Center Multiple 2 4 6 2" xfId="44012" xr:uid="{00000000-0005-0000-0000-00000B400000}"/>
    <cellStyle name="Assumptions Center Multiple 2 4 7" xfId="30227" xr:uid="{00000000-0005-0000-0000-00000C400000}"/>
    <cellStyle name="Assumptions Center Multiple 2 5" xfId="2957" xr:uid="{00000000-0005-0000-0000-00000D400000}"/>
    <cellStyle name="Assumptions Center Multiple 2 5 2" xfId="6402" xr:uid="{00000000-0005-0000-0000-00000E400000}"/>
    <cellStyle name="Assumptions Center Multiple 2 5 2 2" xfId="20348" xr:uid="{00000000-0005-0000-0000-00000F400000}"/>
    <cellStyle name="Assumptions Center Multiple 2 5 2 2 2" xfId="48031" xr:uid="{00000000-0005-0000-0000-000010400000}"/>
    <cellStyle name="Assumptions Center Multiple 2 5 2 3" xfId="34114" xr:uid="{00000000-0005-0000-0000-000011400000}"/>
    <cellStyle name="Assumptions Center Multiple 2 5 3" xfId="9153" xr:uid="{00000000-0005-0000-0000-000012400000}"/>
    <cellStyle name="Assumptions Center Multiple 2 5 3 2" xfId="23074" xr:uid="{00000000-0005-0000-0000-000013400000}"/>
    <cellStyle name="Assumptions Center Multiple 2 5 3 2 2" xfId="50757" xr:uid="{00000000-0005-0000-0000-000014400000}"/>
    <cellStyle name="Assumptions Center Multiple 2 5 3 3" xfId="36840" xr:uid="{00000000-0005-0000-0000-000015400000}"/>
    <cellStyle name="Assumptions Center Multiple 2 5 4" xfId="11288" xr:uid="{00000000-0005-0000-0000-000016400000}"/>
    <cellStyle name="Assumptions Center Multiple 2 5 4 2" xfId="25209" xr:uid="{00000000-0005-0000-0000-000017400000}"/>
    <cellStyle name="Assumptions Center Multiple 2 5 4 2 2" xfId="52892" xr:uid="{00000000-0005-0000-0000-000018400000}"/>
    <cellStyle name="Assumptions Center Multiple 2 5 4 3" xfId="38975" xr:uid="{00000000-0005-0000-0000-000019400000}"/>
    <cellStyle name="Assumptions Center Multiple 2 5 5" xfId="14040" xr:uid="{00000000-0005-0000-0000-00001A400000}"/>
    <cellStyle name="Assumptions Center Multiple 2 5 5 2" xfId="27961" xr:uid="{00000000-0005-0000-0000-00001B400000}"/>
    <cellStyle name="Assumptions Center Multiple 2 5 5 2 2" xfId="55644" xr:uid="{00000000-0005-0000-0000-00001C400000}"/>
    <cellStyle name="Assumptions Center Multiple 2 5 5 3" xfId="41727" xr:uid="{00000000-0005-0000-0000-00001D400000}"/>
    <cellStyle name="Assumptions Center Multiple 2 5 6" xfId="17006" xr:uid="{00000000-0005-0000-0000-00001E400000}"/>
    <cellStyle name="Assumptions Center Multiple 2 5 6 2" xfId="44689" xr:uid="{00000000-0005-0000-0000-00001F400000}"/>
    <cellStyle name="Assumptions Center Multiple 2 5 7" xfId="30819" xr:uid="{00000000-0005-0000-0000-000020400000}"/>
    <cellStyle name="Assumptions Center Multiple 2 6" xfId="3167" xr:uid="{00000000-0005-0000-0000-000021400000}"/>
    <cellStyle name="Assumptions Center Multiple 2 6 2" xfId="6609" xr:uid="{00000000-0005-0000-0000-000022400000}"/>
    <cellStyle name="Assumptions Center Multiple 2 6 2 2" xfId="20553" xr:uid="{00000000-0005-0000-0000-000023400000}"/>
    <cellStyle name="Assumptions Center Multiple 2 6 2 2 2" xfId="48236" xr:uid="{00000000-0005-0000-0000-000024400000}"/>
    <cellStyle name="Assumptions Center Multiple 2 6 2 3" xfId="34319" xr:uid="{00000000-0005-0000-0000-000025400000}"/>
    <cellStyle name="Assumptions Center Multiple 2 6 3" xfId="9353" xr:uid="{00000000-0005-0000-0000-000026400000}"/>
    <cellStyle name="Assumptions Center Multiple 2 6 3 2" xfId="23274" xr:uid="{00000000-0005-0000-0000-000027400000}"/>
    <cellStyle name="Assumptions Center Multiple 2 6 3 2 2" xfId="50957" xr:uid="{00000000-0005-0000-0000-000028400000}"/>
    <cellStyle name="Assumptions Center Multiple 2 6 3 3" xfId="37040" xr:uid="{00000000-0005-0000-0000-000029400000}"/>
    <cellStyle name="Assumptions Center Multiple 2 6 4" xfId="11491" xr:uid="{00000000-0005-0000-0000-00002A400000}"/>
    <cellStyle name="Assumptions Center Multiple 2 6 4 2" xfId="25412" xr:uid="{00000000-0005-0000-0000-00002B400000}"/>
    <cellStyle name="Assumptions Center Multiple 2 6 4 2 2" xfId="53095" xr:uid="{00000000-0005-0000-0000-00002C400000}"/>
    <cellStyle name="Assumptions Center Multiple 2 6 4 3" xfId="39178" xr:uid="{00000000-0005-0000-0000-00002D400000}"/>
    <cellStyle name="Assumptions Center Multiple 2 6 5" xfId="14241" xr:uid="{00000000-0005-0000-0000-00002E400000}"/>
    <cellStyle name="Assumptions Center Multiple 2 6 5 2" xfId="28162" xr:uid="{00000000-0005-0000-0000-00002F400000}"/>
    <cellStyle name="Assumptions Center Multiple 2 6 5 2 2" xfId="55845" xr:uid="{00000000-0005-0000-0000-000030400000}"/>
    <cellStyle name="Assumptions Center Multiple 2 6 5 3" xfId="41928" xr:uid="{00000000-0005-0000-0000-000031400000}"/>
    <cellStyle name="Assumptions Center Multiple 2 6 6" xfId="17209" xr:uid="{00000000-0005-0000-0000-000032400000}"/>
    <cellStyle name="Assumptions Center Multiple 2 6 6 2" xfId="44892" xr:uid="{00000000-0005-0000-0000-000033400000}"/>
    <cellStyle name="Assumptions Center Multiple 2 6 7" xfId="31010" xr:uid="{00000000-0005-0000-0000-000034400000}"/>
    <cellStyle name="Assumptions Center Multiple 2 7" xfId="3000" xr:uid="{00000000-0005-0000-0000-000035400000}"/>
    <cellStyle name="Assumptions Center Multiple 2 7 2" xfId="6444" xr:uid="{00000000-0005-0000-0000-000036400000}"/>
    <cellStyle name="Assumptions Center Multiple 2 7 2 2" xfId="20390" xr:uid="{00000000-0005-0000-0000-000037400000}"/>
    <cellStyle name="Assumptions Center Multiple 2 7 2 2 2" xfId="48073" xr:uid="{00000000-0005-0000-0000-000038400000}"/>
    <cellStyle name="Assumptions Center Multiple 2 7 2 3" xfId="34156" xr:uid="{00000000-0005-0000-0000-000039400000}"/>
    <cellStyle name="Assumptions Center Multiple 2 7 3" xfId="9195" xr:uid="{00000000-0005-0000-0000-00003A400000}"/>
    <cellStyle name="Assumptions Center Multiple 2 7 3 2" xfId="23116" xr:uid="{00000000-0005-0000-0000-00003B400000}"/>
    <cellStyle name="Assumptions Center Multiple 2 7 3 2 2" xfId="50799" xr:uid="{00000000-0005-0000-0000-00003C400000}"/>
    <cellStyle name="Assumptions Center Multiple 2 7 3 3" xfId="36882" xr:uid="{00000000-0005-0000-0000-00003D400000}"/>
    <cellStyle name="Assumptions Center Multiple 2 7 4" xfId="11330" xr:uid="{00000000-0005-0000-0000-00003E400000}"/>
    <cellStyle name="Assumptions Center Multiple 2 7 4 2" xfId="25251" xr:uid="{00000000-0005-0000-0000-00003F400000}"/>
    <cellStyle name="Assumptions Center Multiple 2 7 4 2 2" xfId="52934" xr:uid="{00000000-0005-0000-0000-000040400000}"/>
    <cellStyle name="Assumptions Center Multiple 2 7 4 3" xfId="39017" xr:uid="{00000000-0005-0000-0000-000041400000}"/>
    <cellStyle name="Assumptions Center Multiple 2 7 5" xfId="14081" xr:uid="{00000000-0005-0000-0000-000042400000}"/>
    <cellStyle name="Assumptions Center Multiple 2 7 5 2" xfId="28002" xr:uid="{00000000-0005-0000-0000-000043400000}"/>
    <cellStyle name="Assumptions Center Multiple 2 7 5 2 2" xfId="55685" xr:uid="{00000000-0005-0000-0000-000044400000}"/>
    <cellStyle name="Assumptions Center Multiple 2 7 5 3" xfId="41768" xr:uid="{00000000-0005-0000-0000-000045400000}"/>
    <cellStyle name="Assumptions Center Multiple 2 7 6" xfId="17048" xr:uid="{00000000-0005-0000-0000-000046400000}"/>
    <cellStyle name="Assumptions Center Multiple 2 7 6 2" xfId="44731" xr:uid="{00000000-0005-0000-0000-000047400000}"/>
    <cellStyle name="Assumptions Center Multiple 2 7 7" xfId="30859" xr:uid="{00000000-0005-0000-0000-000048400000}"/>
    <cellStyle name="Assumptions Center Multiple 2 8" xfId="3402" xr:uid="{00000000-0005-0000-0000-000049400000}"/>
    <cellStyle name="Assumptions Center Multiple 2 8 2" xfId="6842" xr:uid="{00000000-0005-0000-0000-00004A400000}"/>
    <cellStyle name="Assumptions Center Multiple 2 8 2 2" xfId="20783" xr:uid="{00000000-0005-0000-0000-00004B400000}"/>
    <cellStyle name="Assumptions Center Multiple 2 8 2 2 2" xfId="48466" xr:uid="{00000000-0005-0000-0000-00004C400000}"/>
    <cellStyle name="Assumptions Center Multiple 2 8 2 3" xfId="34549" xr:uid="{00000000-0005-0000-0000-00004D400000}"/>
    <cellStyle name="Assumptions Center Multiple 2 8 3" xfId="9580" xr:uid="{00000000-0005-0000-0000-00004E400000}"/>
    <cellStyle name="Assumptions Center Multiple 2 8 3 2" xfId="23501" xr:uid="{00000000-0005-0000-0000-00004F400000}"/>
    <cellStyle name="Assumptions Center Multiple 2 8 3 2 2" xfId="51184" xr:uid="{00000000-0005-0000-0000-000050400000}"/>
    <cellStyle name="Assumptions Center Multiple 2 8 3 3" xfId="37267" xr:uid="{00000000-0005-0000-0000-000051400000}"/>
    <cellStyle name="Assumptions Center Multiple 2 8 4" xfId="11721" xr:uid="{00000000-0005-0000-0000-000052400000}"/>
    <cellStyle name="Assumptions Center Multiple 2 8 4 2" xfId="25642" xr:uid="{00000000-0005-0000-0000-000053400000}"/>
    <cellStyle name="Assumptions Center Multiple 2 8 4 2 2" xfId="53325" xr:uid="{00000000-0005-0000-0000-000054400000}"/>
    <cellStyle name="Assumptions Center Multiple 2 8 4 3" xfId="39408" xr:uid="{00000000-0005-0000-0000-000055400000}"/>
    <cellStyle name="Assumptions Center Multiple 2 8 5" xfId="14471" xr:uid="{00000000-0005-0000-0000-000056400000}"/>
    <cellStyle name="Assumptions Center Multiple 2 8 5 2" xfId="28392" xr:uid="{00000000-0005-0000-0000-000057400000}"/>
    <cellStyle name="Assumptions Center Multiple 2 8 5 2 2" xfId="56075" xr:uid="{00000000-0005-0000-0000-000058400000}"/>
    <cellStyle name="Assumptions Center Multiple 2 8 5 3" xfId="42158" xr:uid="{00000000-0005-0000-0000-000059400000}"/>
    <cellStyle name="Assumptions Center Multiple 2 8 6" xfId="17439" xr:uid="{00000000-0005-0000-0000-00005A400000}"/>
    <cellStyle name="Assumptions Center Multiple 2 8 6 2" xfId="45122" xr:uid="{00000000-0005-0000-0000-00005B400000}"/>
    <cellStyle name="Assumptions Center Multiple 2 8 7" xfId="31216" xr:uid="{00000000-0005-0000-0000-00005C400000}"/>
    <cellStyle name="Assumptions Center Multiple 2 9" xfId="2879" xr:uid="{00000000-0005-0000-0000-00005D400000}"/>
    <cellStyle name="Assumptions Center Multiple 2 9 2" xfId="6326" xr:uid="{00000000-0005-0000-0000-00005E400000}"/>
    <cellStyle name="Assumptions Center Multiple 2 9 2 2" xfId="20273" xr:uid="{00000000-0005-0000-0000-00005F400000}"/>
    <cellStyle name="Assumptions Center Multiple 2 9 2 2 2" xfId="47956" xr:uid="{00000000-0005-0000-0000-000060400000}"/>
    <cellStyle name="Assumptions Center Multiple 2 9 2 3" xfId="34039" xr:uid="{00000000-0005-0000-0000-000061400000}"/>
    <cellStyle name="Assumptions Center Multiple 2 9 3" xfId="9078" xr:uid="{00000000-0005-0000-0000-000062400000}"/>
    <cellStyle name="Assumptions Center Multiple 2 9 3 2" xfId="22999" xr:uid="{00000000-0005-0000-0000-000063400000}"/>
    <cellStyle name="Assumptions Center Multiple 2 9 3 2 2" xfId="50682" xr:uid="{00000000-0005-0000-0000-000064400000}"/>
    <cellStyle name="Assumptions Center Multiple 2 9 3 3" xfId="36765" xr:uid="{00000000-0005-0000-0000-000065400000}"/>
    <cellStyle name="Assumptions Center Multiple 2 9 4" xfId="11213" xr:uid="{00000000-0005-0000-0000-000066400000}"/>
    <cellStyle name="Assumptions Center Multiple 2 9 4 2" xfId="25134" xr:uid="{00000000-0005-0000-0000-000067400000}"/>
    <cellStyle name="Assumptions Center Multiple 2 9 4 2 2" xfId="52817" xr:uid="{00000000-0005-0000-0000-000068400000}"/>
    <cellStyle name="Assumptions Center Multiple 2 9 4 3" xfId="38900" xr:uid="{00000000-0005-0000-0000-000069400000}"/>
    <cellStyle name="Assumptions Center Multiple 2 9 5" xfId="13965" xr:uid="{00000000-0005-0000-0000-00006A400000}"/>
    <cellStyle name="Assumptions Center Multiple 2 9 5 2" xfId="27886" xr:uid="{00000000-0005-0000-0000-00006B400000}"/>
    <cellStyle name="Assumptions Center Multiple 2 9 5 2 2" xfId="55569" xr:uid="{00000000-0005-0000-0000-00006C400000}"/>
    <cellStyle name="Assumptions Center Multiple 2 9 5 3" xfId="41652" xr:uid="{00000000-0005-0000-0000-00006D400000}"/>
    <cellStyle name="Assumptions Center Multiple 2 9 6" xfId="16931" xr:uid="{00000000-0005-0000-0000-00006E400000}"/>
    <cellStyle name="Assumptions Center Multiple 2 9 6 2" xfId="44614" xr:uid="{00000000-0005-0000-0000-00006F400000}"/>
    <cellStyle name="Assumptions Center Multiple 2 9 7" xfId="30754" xr:uid="{00000000-0005-0000-0000-000070400000}"/>
    <cellStyle name="Assumptions Center Multiple 20" xfId="4034" xr:uid="{00000000-0005-0000-0000-000071400000}"/>
    <cellStyle name="Assumptions Center Multiple 20 2" xfId="7460" xr:uid="{00000000-0005-0000-0000-000072400000}"/>
    <cellStyle name="Assumptions Center Multiple 20 2 2" xfId="21391" xr:uid="{00000000-0005-0000-0000-000073400000}"/>
    <cellStyle name="Assumptions Center Multiple 20 2 2 2" xfId="49074" xr:uid="{00000000-0005-0000-0000-000074400000}"/>
    <cellStyle name="Assumptions Center Multiple 20 2 3" xfId="35157" xr:uid="{00000000-0005-0000-0000-000075400000}"/>
    <cellStyle name="Assumptions Center Multiple 20 3" xfId="10163" xr:uid="{00000000-0005-0000-0000-000076400000}"/>
    <cellStyle name="Assumptions Center Multiple 20 3 2" xfId="24084" xr:uid="{00000000-0005-0000-0000-000077400000}"/>
    <cellStyle name="Assumptions Center Multiple 20 3 2 2" xfId="51767" xr:uid="{00000000-0005-0000-0000-000078400000}"/>
    <cellStyle name="Assumptions Center Multiple 20 3 3" xfId="37850" xr:uid="{00000000-0005-0000-0000-000079400000}"/>
    <cellStyle name="Assumptions Center Multiple 20 4" xfId="12315" xr:uid="{00000000-0005-0000-0000-00007A400000}"/>
    <cellStyle name="Assumptions Center Multiple 20 4 2" xfId="26236" xr:uid="{00000000-0005-0000-0000-00007B400000}"/>
    <cellStyle name="Assumptions Center Multiple 20 4 2 2" xfId="53919" xr:uid="{00000000-0005-0000-0000-00007C400000}"/>
    <cellStyle name="Assumptions Center Multiple 20 4 3" xfId="40002" xr:uid="{00000000-0005-0000-0000-00007D400000}"/>
    <cellStyle name="Assumptions Center Multiple 20 5" xfId="15065" xr:uid="{00000000-0005-0000-0000-00007E400000}"/>
    <cellStyle name="Assumptions Center Multiple 20 5 2" xfId="28986" xr:uid="{00000000-0005-0000-0000-00007F400000}"/>
    <cellStyle name="Assumptions Center Multiple 20 5 2 2" xfId="56669" xr:uid="{00000000-0005-0000-0000-000080400000}"/>
    <cellStyle name="Assumptions Center Multiple 20 5 3" xfId="42752" xr:uid="{00000000-0005-0000-0000-000081400000}"/>
    <cellStyle name="Assumptions Center Multiple 20 6" xfId="18033" xr:uid="{00000000-0005-0000-0000-000082400000}"/>
    <cellStyle name="Assumptions Center Multiple 20 6 2" xfId="45716" xr:uid="{00000000-0005-0000-0000-000083400000}"/>
    <cellStyle name="Assumptions Center Multiple 20 7" xfId="31799" xr:uid="{00000000-0005-0000-0000-000084400000}"/>
    <cellStyle name="Assumptions Center Multiple 21" xfId="4003" xr:uid="{00000000-0005-0000-0000-000085400000}"/>
    <cellStyle name="Assumptions Center Multiple 21 2" xfId="7429" xr:uid="{00000000-0005-0000-0000-000086400000}"/>
    <cellStyle name="Assumptions Center Multiple 21 2 2" xfId="21360" xr:uid="{00000000-0005-0000-0000-000087400000}"/>
    <cellStyle name="Assumptions Center Multiple 21 2 2 2" xfId="49043" xr:uid="{00000000-0005-0000-0000-000088400000}"/>
    <cellStyle name="Assumptions Center Multiple 21 2 3" xfId="35126" xr:uid="{00000000-0005-0000-0000-000089400000}"/>
    <cellStyle name="Assumptions Center Multiple 21 3" xfId="10132" xr:uid="{00000000-0005-0000-0000-00008A400000}"/>
    <cellStyle name="Assumptions Center Multiple 21 3 2" xfId="24053" xr:uid="{00000000-0005-0000-0000-00008B400000}"/>
    <cellStyle name="Assumptions Center Multiple 21 3 2 2" xfId="51736" xr:uid="{00000000-0005-0000-0000-00008C400000}"/>
    <cellStyle name="Assumptions Center Multiple 21 3 3" xfId="37819" xr:uid="{00000000-0005-0000-0000-00008D400000}"/>
    <cellStyle name="Assumptions Center Multiple 21 4" xfId="12284" xr:uid="{00000000-0005-0000-0000-00008E400000}"/>
    <cellStyle name="Assumptions Center Multiple 21 4 2" xfId="26205" xr:uid="{00000000-0005-0000-0000-00008F400000}"/>
    <cellStyle name="Assumptions Center Multiple 21 4 2 2" xfId="53888" xr:uid="{00000000-0005-0000-0000-000090400000}"/>
    <cellStyle name="Assumptions Center Multiple 21 4 3" xfId="39971" xr:uid="{00000000-0005-0000-0000-000091400000}"/>
    <cellStyle name="Assumptions Center Multiple 21 5" xfId="15034" xr:uid="{00000000-0005-0000-0000-000092400000}"/>
    <cellStyle name="Assumptions Center Multiple 21 5 2" xfId="28955" xr:uid="{00000000-0005-0000-0000-000093400000}"/>
    <cellStyle name="Assumptions Center Multiple 21 5 2 2" xfId="56638" xr:uid="{00000000-0005-0000-0000-000094400000}"/>
    <cellStyle name="Assumptions Center Multiple 21 5 3" xfId="42721" xr:uid="{00000000-0005-0000-0000-000095400000}"/>
    <cellStyle name="Assumptions Center Multiple 21 6" xfId="18002" xr:uid="{00000000-0005-0000-0000-000096400000}"/>
    <cellStyle name="Assumptions Center Multiple 21 6 2" xfId="45685" xr:uid="{00000000-0005-0000-0000-000097400000}"/>
    <cellStyle name="Assumptions Center Multiple 21 7" xfId="31768" xr:uid="{00000000-0005-0000-0000-000098400000}"/>
    <cellStyle name="Assumptions Center Multiple 22" xfId="4020" xr:uid="{00000000-0005-0000-0000-000099400000}"/>
    <cellStyle name="Assumptions Center Multiple 22 2" xfId="7446" xr:uid="{00000000-0005-0000-0000-00009A400000}"/>
    <cellStyle name="Assumptions Center Multiple 22 2 2" xfId="21377" xr:uid="{00000000-0005-0000-0000-00009B400000}"/>
    <cellStyle name="Assumptions Center Multiple 22 2 2 2" xfId="49060" xr:uid="{00000000-0005-0000-0000-00009C400000}"/>
    <cellStyle name="Assumptions Center Multiple 22 2 3" xfId="35143" xr:uid="{00000000-0005-0000-0000-00009D400000}"/>
    <cellStyle name="Assumptions Center Multiple 22 3" xfId="10149" xr:uid="{00000000-0005-0000-0000-00009E400000}"/>
    <cellStyle name="Assumptions Center Multiple 22 3 2" xfId="24070" xr:uid="{00000000-0005-0000-0000-00009F400000}"/>
    <cellStyle name="Assumptions Center Multiple 22 3 2 2" xfId="51753" xr:uid="{00000000-0005-0000-0000-0000A0400000}"/>
    <cellStyle name="Assumptions Center Multiple 22 3 3" xfId="37836" xr:uid="{00000000-0005-0000-0000-0000A1400000}"/>
    <cellStyle name="Assumptions Center Multiple 22 4" xfId="12301" xr:uid="{00000000-0005-0000-0000-0000A2400000}"/>
    <cellStyle name="Assumptions Center Multiple 22 4 2" xfId="26222" xr:uid="{00000000-0005-0000-0000-0000A3400000}"/>
    <cellStyle name="Assumptions Center Multiple 22 4 2 2" xfId="53905" xr:uid="{00000000-0005-0000-0000-0000A4400000}"/>
    <cellStyle name="Assumptions Center Multiple 22 4 3" xfId="39988" xr:uid="{00000000-0005-0000-0000-0000A5400000}"/>
    <cellStyle name="Assumptions Center Multiple 22 5" xfId="15051" xr:uid="{00000000-0005-0000-0000-0000A6400000}"/>
    <cellStyle name="Assumptions Center Multiple 22 5 2" xfId="28972" xr:uid="{00000000-0005-0000-0000-0000A7400000}"/>
    <cellStyle name="Assumptions Center Multiple 22 5 2 2" xfId="56655" xr:uid="{00000000-0005-0000-0000-0000A8400000}"/>
    <cellStyle name="Assumptions Center Multiple 22 5 3" xfId="42738" xr:uid="{00000000-0005-0000-0000-0000A9400000}"/>
    <cellStyle name="Assumptions Center Multiple 22 6" xfId="18019" xr:uid="{00000000-0005-0000-0000-0000AA400000}"/>
    <cellStyle name="Assumptions Center Multiple 22 6 2" xfId="45702" xr:uid="{00000000-0005-0000-0000-0000AB400000}"/>
    <cellStyle name="Assumptions Center Multiple 22 7" xfId="31785" xr:uid="{00000000-0005-0000-0000-0000AC400000}"/>
    <cellStyle name="Assumptions Center Multiple 23" xfId="4010" xr:uid="{00000000-0005-0000-0000-0000AD400000}"/>
    <cellStyle name="Assumptions Center Multiple 23 2" xfId="7436" xr:uid="{00000000-0005-0000-0000-0000AE400000}"/>
    <cellStyle name="Assumptions Center Multiple 23 2 2" xfId="21367" xr:uid="{00000000-0005-0000-0000-0000AF400000}"/>
    <cellStyle name="Assumptions Center Multiple 23 2 2 2" xfId="49050" xr:uid="{00000000-0005-0000-0000-0000B0400000}"/>
    <cellStyle name="Assumptions Center Multiple 23 2 3" xfId="35133" xr:uid="{00000000-0005-0000-0000-0000B1400000}"/>
    <cellStyle name="Assumptions Center Multiple 23 3" xfId="10139" xr:uid="{00000000-0005-0000-0000-0000B2400000}"/>
    <cellStyle name="Assumptions Center Multiple 23 3 2" xfId="24060" xr:uid="{00000000-0005-0000-0000-0000B3400000}"/>
    <cellStyle name="Assumptions Center Multiple 23 3 2 2" xfId="51743" xr:uid="{00000000-0005-0000-0000-0000B4400000}"/>
    <cellStyle name="Assumptions Center Multiple 23 3 3" xfId="37826" xr:uid="{00000000-0005-0000-0000-0000B5400000}"/>
    <cellStyle name="Assumptions Center Multiple 23 4" xfId="12291" xr:uid="{00000000-0005-0000-0000-0000B6400000}"/>
    <cellStyle name="Assumptions Center Multiple 23 4 2" xfId="26212" xr:uid="{00000000-0005-0000-0000-0000B7400000}"/>
    <cellStyle name="Assumptions Center Multiple 23 4 2 2" xfId="53895" xr:uid="{00000000-0005-0000-0000-0000B8400000}"/>
    <cellStyle name="Assumptions Center Multiple 23 4 3" xfId="39978" xr:uid="{00000000-0005-0000-0000-0000B9400000}"/>
    <cellStyle name="Assumptions Center Multiple 23 5" xfId="15041" xr:uid="{00000000-0005-0000-0000-0000BA400000}"/>
    <cellStyle name="Assumptions Center Multiple 23 5 2" xfId="28962" xr:uid="{00000000-0005-0000-0000-0000BB400000}"/>
    <cellStyle name="Assumptions Center Multiple 23 5 2 2" xfId="56645" xr:uid="{00000000-0005-0000-0000-0000BC400000}"/>
    <cellStyle name="Assumptions Center Multiple 23 5 3" xfId="42728" xr:uid="{00000000-0005-0000-0000-0000BD400000}"/>
    <cellStyle name="Assumptions Center Multiple 23 6" xfId="18009" xr:uid="{00000000-0005-0000-0000-0000BE400000}"/>
    <cellStyle name="Assumptions Center Multiple 23 6 2" xfId="45692" xr:uid="{00000000-0005-0000-0000-0000BF400000}"/>
    <cellStyle name="Assumptions Center Multiple 23 7" xfId="31775" xr:uid="{00000000-0005-0000-0000-0000C0400000}"/>
    <cellStyle name="Assumptions Center Multiple 24" xfId="4517" xr:uid="{00000000-0005-0000-0000-0000C1400000}"/>
    <cellStyle name="Assumptions Center Multiple 24 2" xfId="7934" xr:uid="{00000000-0005-0000-0000-0000C2400000}"/>
    <cellStyle name="Assumptions Center Multiple 24 2 2" xfId="21858" xr:uid="{00000000-0005-0000-0000-0000C3400000}"/>
    <cellStyle name="Assumptions Center Multiple 24 2 2 2" xfId="49541" xr:uid="{00000000-0005-0000-0000-0000C4400000}"/>
    <cellStyle name="Assumptions Center Multiple 24 2 3" xfId="35624" xr:uid="{00000000-0005-0000-0000-0000C5400000}"/>
    <cellStyle name="Assumptions Center Multiple 24 3" xfId="10576" xr:uid="{00000000-0005-0000-0000-0000C6400000}"/>
    <cellStyle name="Assumptions Center Multiple 24 3 2" xfId="24497" xr:uid="{00000000-0005-0000-0000-0000C7400000}"/>
    <cellStyle name="Assumptions Center Multiple 24 3 2 2" xfId="52180" xr:uid="{00000000-0005-0000-0000-0000C8400000}"/>
    <cellStyle name="Assumptions Center Multiple 24 3 3" xfId="38263" xr:uid="{00000000-0005-0000-0000-0000C9400000}"/>
    <cellStyle name="Assumptions Center Multiple 24 4" xfId="12781" xr:uid="{00000000-0005-0000-0000-0000CA400000}"/>
    <cellStyle name="Assumptions Center Multiple 24 4 2" xfId="26702" xr:uid="{00000000-0005-0000-0000-0000CB400000}"/>
    <cellStyle name="Assumptions Center Multiple 24 4 2 2" xfId="54385" xr:uid="{00000000-0005-0000-0000-0000CC400000}"/>
    <cellStyle name="Assumptions Center Multiple 24 4 3" xfId="40468" xr:uid="{00000000-0005-0000-0000-0000CD400000}"/>
    <cellStyle name="Assumptions Center Multiple 24 5" xfId="15531" xr:uid="{00000000-0005-0000-0000-0000CE400000}"/>
    <cellStyle name="Assumptions Center Multiple 24 5 2" xfId="29452" xr:uid="{00000000-0005-0000-0000-0000CF400000}"/>
    <cellStyle name="Assumptions Center Multiple 24 5 2 2" xfId="57135" xr:uid="{00000000-0005-0000-0000-0000D0400000}"/>
    <cellStyle name="Assumptions Center Multiple 24 5 3" xfId="43218" xr:uid="{00000000-0005-0000-0000-0000D1400000}"/>
    <cellStyle name="Assumptions Center Multiple 24 6" xfId="18499" xr:uid="{00000000-0005-0000-0000-0000D2400000}"/>
    <cellStyle name="Assumptions Center Multiple 24 6 2" xfId="46182" xr:uid="{00000000-0005-0000-0000-0000D3400000}"/>
    <cellStyle name="Assumptions Center Multiple 24 7" xfId="32265" xr:uid="{00000000-0005-0000-0000-0000D4400000}"/>
    <cellStyle name="Assumptions Center Multiple 25" xfId="4444" xr:uid="{00000000-0005-0000-0000-0000D5400000}"/>
    <cellStyle name="Assumptions Center Multiple 25 2" xfId="7866" xr:uid="{00000000-0005-0000-0000-0000D6400000}"/>
    <cellStyle name="Assumptions Center Multiple 25 2 2" xfId="21790" xr:uid="{00000000-0005-0000-0000-0000D7400000}"/>
    <cellStyle name="Assumptions Center Multiple 25 2 2 2" xfId="49473" xr:uid="{00000000-0005-0000-0000-0000D8400000}"/>
    <cellStyle name="Assumptions Center Multiple 25 2 3" xfId="35556" xr:uid="{00000000-0005-0000-0000-0000D9400000}"/>
    <cellStyle name="Assumptions Center Multiple 25 3" xfId="10529" xr:uid="{00000000-0005-0000-0000-0000DA400000}"/>
    <cellStyle name="Assumptions Center Multiple 25 3 2" xfId="24450" xr:uid="{00000000-0005-0000-0000-0000DB400000}"/>
    <cellStyle name="Assumptions Center Multiple 25 3 2 2" xfId="52133" xr:uid="{00000000-0005-0000-0000-0000DC400000}"/>
    <cellStyle name="Assumptions Center Multiple 25 3 3" xfId="38216" xr:uid="{00000000-0005-0000-0000-0000DD400000}"/>
    <cellStyle name="Assumptions Center Multiple 25 4" xfId="12711" xr:uid="{00000000-0005-0000-0000-0000DE400000}"/>
    <cellStyle name="Assumptions Center Multiple 25 4 2" xfId="26632" xr:uid="{00000000-0005-0000-0000-0000DF400000}"/>
    <cellStyle name="Assumptions Center Multiple 25 4 2 2" xfId="54315" xr:uid="{00000000-0005-0000-0000-0000E0400000}"/>
    <cellStyle name="Assumptions Center Multiple 25 4 3" xfId="40398" xr:uid="{00000000-0005-0000-0000-0000E1400000}"/>
    <cellStyle name="Assumptions Center Multiple 25 5" xfId="15461" xr:uid="{00000000-0005-0000-0000-0000E2400000}"/>
    <cellStyle name="Assumptions Center Multiple 25 5 2" xfId="29382" xr:uid="{00000000-0005-0000-0000-0000E3400000}"/>
    <cellStyle name="Assumptions Center Multiple 25 5 2 2" xfId="57065" xr:uid="{00000000-0005-0000-0000-0000E4400000}"/>
    <cellStyle name="Assumptions Center Multiple 25 5 3" xfId="43148" xr:uid="{00000000-0005-0000-0000-0000E5400000}"/>
    <cellStyle name="Assumptions Center Multiple 25 6" xfId="18429" xr:uid="{00000000-0005-0000-0000-0000E6400000}"/>
    <cellStyle name="Assumptions Center Multiple 25 6 2" xfId="46112" xr:uid="{00000000-0005-0000-0000-0000E7400000}"/>
    <cellStyle name="Assumptions Center Multiple 25 7" xfId="32195" xr:uid="{00000000-0005-0000-0000-0000E8400000}"/>
    <cellStyle name="Assumptions Center Multiple 26" xfId="4483" xr:uid="{00000000-0005-0000-0000-0000E9400000}"/>
    <cellStyle name="Assumptions Center Multiple 26 2" xfId="7904" xr:uid="{00000000-0005-0000-0000-0000EA400000}"/>
    <cellStyle name="Assumptions Center Multiple 26 2 2" xfId="21828" xr:uid="{00000000-0005-0000-0000-0000EB400000}"/>
    <cellStyle name="Assumptions Center Multiple 26 2 2 2" xfId="49511" xr:uid="{00000000-0005-0000-0000-0000EC400000}"/>
    <cellStyle name="Assumptions Center Multiple 26 2 3" xfId="35594" xr:uid="{00000000-0005-0000-0000-0000ED400000}"/>
    <cellStyle name="Assumptions Center Multiple 26 3" xfId="10558" xr:uid="{00000000-0005-0000-0000-0000EE400000}"/>
    <cellStyle name="Assumptions Center Multiple 26 3 2" xfId="24479" xr:uid="{00000000-0005-0000-0000-0000EF400000}"/>
    <cellStyle name="Assumptions Center Multiple 26 3 2 2" xfId="52162" xr:uid="{00000000-0005-0000-0000-0000F0400000}"/>
    <cellStyle name="Assumptions Center Multiple 26 3 3" xfId="38245" xr:uid="{00000000-0005-0000-0000-0000F1400000}"/>
    <cellStyle name="Assumptions Center Multiple 26 4" xfId="12750" xr:uid="{00000000-0005-0000-0000-0000F2400000}"/>
    <cellStyle name="Assumptions Center Multiple 26 4 2" xfId="26671" xr:uid="{00000000-0005-0000-0000-0000F3400000}"/>
    <cellStyle name="Assumptions Center Multiple 26 4 2 2" xfId="54354" xr:uid="{00000000-0005-0000-0000-0000F4400000}"/>
    <cellStyle name="Assumptions Center Multiple 26 4 3" xfId="40437" xr:uid="{00000000-0005-0000-0000-0000F5400000}"/>
    <cellStyle name="Assumptions Center Multiple 26 5" xfId="15500" xr:uid="{00000000-0005-0000-0000-0000F6400000}"/>
    <cellStyle name="Assumptions Center Multiple 26 5 2" xfId="29421" xr:uid="{00000000-0005-0000-0000-0000F7400000}"/>
    <cellStyle name="Assumptions Center Multiple 26 5 2 2" xfId="57104" xr:uid="{00000000-0005-0000-0000-0000F8400000}"/>
    <cellStyle name="Assumptions Center Multiple 26 5 3" xfId="43187" xr:uid="{00000000-0005-0000-0000-0000F9400000}"/>
    <cellStyle name="Assumptions Center Multiple 26 6" xfId="18468" xr:uid="{00000000-0005-0000-0000-0000FA400000}"/>
    <cellStyle name="Assumptions Center Multiple 26 6 2" xfId="46151" xr:uid="{00000000-0005-0000-0000-0000FB400000}"/>
    <cellStyle name="Assumptions Center Multiple 26 7" xfId="32234" xr:uid="{00000000-0005-0000-0000-0000FC400000}"/>
    <cellStyle name="Assumptions Center Multiple 27" xfId="4422" xr:uid="{00000000-0005-0000-0000-0000FD400000}"/>
    <cellStyle name="Assumptions Center Multiple 27 2" xfId="7844" xr:uid="{00000000-0005-0000-0000-0000FE400000}"/>
    <cellStyle name="Assumptions Center Multiple 27 2 2" xfId="21768" xr:uid="{00000000-0005-0000-0000-0000FF400000}"/>
    <cellStyle name="Assumptions Center Multiple 27 2 2 2" xfId="49451" xr:uid="{00000000-0005-0000-0000-000000410000}"/>
    <cellStyle name="Assumptions Center Multiple 27 2 3" xfId="35534" xr:uid="{00000000-0005-0000-0000-000001410000}"/>
    <cellStyle name="Assumptions Center Multiple 27 3" xfId="10507" xr:uid="{00000000-0005-0000-0000-000002410000}"/>
    <cellStyle name="Assumptions Center Multiple 27 3 2" xfId="24428" xr:uid="{00000000-0005-0000-0000-000003410000}"/>
    <cellStyle name="Assumptions Center Multiple 27 3 2 2" xfId="52111" xr:uid="{00000000-0005-0000-0000-000004410000}"/>
    <cellStyle name="Assumptions Center Multiple 27 3 3" xfId="38194" xr:uid="{00000000-0005-0000-0000-000005410000}"/>
    <cellStyle name="Assumptions Center Multiple 27 4" xfId="12689" xr:uid="{00000000-0005-0000-0000-000006410000}"/>
    <cellStyle name="Assumptions Center Multiple 27 4 2" xfId="26610" xr:uid="{00000000-0005-0000-0000-000007410000}"/>
    <cellStyle name="Assumptions Center Multiple 27 4 2 2" xfId="54293" xr:uid="{00000000-0005-0000-0000-000008410000}"/>
    <cellStyle name="Assumptions Center Multiple 27 4 3" xfId="40376" xr:uid="{00000000-0005-0000-0000-000009410000}"/>
    <cellStyle name="Assumptions Center Multiple 27 5" xfId="15439" xr:uid="{00000000-0005-0000-0000-00000A410000}"/>
    <cellStyle name="Assumptions Center Multiple 27 5 2" xfId="29360" xr:uid="{00000000-0005-0000-0000-00000B410000}"/>
    <cellStyle name="Assumptions Center Multiple 27 5 2 2" xfId="57043" xr:uid="{00000000-0005-0000-0000-00000C410000}"/>
    <cellStyle name="Assumptions Center Multiple 27 5 3" xfId="43126" xr:uid="{00000000-0005-0000-0000-00000D410000}"/>
    <cellStyle name="Assumptions Center Multiple 27 6" xfId="18407" xr:uid="{00000000-0005-0000-0000-00000E410000}"/>
    <cellStyle name="Assumptions Center Multiple 27 6 2" xfId="46090" xr:uid="{00000000-0005-0000-0000-00000F410000}"/>
    <cellStyle name="Assumptions Center Multiple 27 7" xfId="32173" xr:uid="{00000000-0005-0000-0000-000010410000}"/>
    <cellStyle name="Assumptions Center Multiple 28" xfId="4463" xr:uid="{00000000-0005-0000-0000-000011410000}"/>
    <cellStyle name="Assumptions Center Multiple 28 2" xfId="7884" xr:uid="{00000000-0005-0000-0000-000012410000}"/>
    <cellStyle name="Assumptions Center Multiple 28 2 2" xfId="21808" xr:uid="{00000000-0005-0000-0000-000013410000}"/>
    <cellStyle name="Assumptions Center Multiple 28 2 2 2" xfId="49491" xr:uid="{00000000-0005-0000-0000-000014410000}"/>
    <cellStyle name="Assumptions Center Multiple 28 2 3" xfId="35574" xr:uid="{00000000-0005-0000-0000-000015410000}"/>
    <cellStyle name="Assumptions Center Multiple 28 3" xfId="10544" xr:uid="{00000000-0005-0000-0000-000016410000}"/>
    <cellStyle name="Assumptions Center Multiple 28 3 2" xfId="24465" xr:uid="{00000000-0005-0000-0000-000017410000}"/>
    <cellStyle name="Assumptions Center Multiple 28 3 2 2" xfId="52148" xr:uid="{00000000-0005-0000-0000-000018410000}"/>
    <cellStyle name="Assumptions Center Multiple 28 3 3" xfId="38231" xr:uid="{00000000-0005-0000-0000-000019410000}"/>
    <cellStyle name="Assumptions Center Multiple 28 4" xfId="12730" xr:uid="{00000000-0005-0000-0000-00001A410000}"/>
    <cellStyle name="Assumptions Center Multiple 28 4 2" xfId="26651" xr:uid="{00000000-0005-0000-0000-00001B410000}"/>
    <cellStyle name="Assumptions Center Multiple 28 4 2 2" xfId="54334" xr:uid="{00000000-0005-0000-0000-00001C410000}"/>
    <cellStyle name="Assumptions Center Multiple 28 4 3" xfId="40417" xr:uid="{00000000-0005-0000-0000-00001D410000}"/>
    <cellStyle name="Assumptions Center Multiple 28 5" xfId="15480" xr:uid="{00000000-0005-0000-0000-00001E410000}"/>
    <cellStyle name="Assumptions Center Multiple 28 5 2" xfId="29401" xr:uid="{00000000-0005-0000-0000-00001F410000}"/>
    <cellStyle name="Assumptions Center Multiple 28 5 2 2" xfId="57084" xr:uid="{00000000-0005-0000-0000-000020410000}"/>
    <cellStyle name="Assumptions Center Multiple 28 5 3" xfId="43167" xr:uid="{00000000-0005-0000-0000-000021410000}"/>
    <cellStyle name="Assumptions Center Multiple 28 6" xfId="18448" xr:uid="{00000000-0005-0000-0000-000022410000}"/>
    <cellStyle name="Assumptions Center Multiple 28 6 2" xfId="46131" xr:uid="{00000000-0005-0000-0000-000023410000}"/>
    <cellStyle name="Assumptions Center Multiple 28 7" xfId="32214" xr:uid="{00000000-0005-0000-0000-000024410000}"/>
    <cellStyle name="Assumptions Center Multiple 29" xfId="4433" xr:uid="{00000000-0005-0000-0000-000025410000}"/>
    <cellStyle name="Assumptions Center Multiple 29 2" xfId="7855" xr:uid="{00000000-0005-0000-0000-000026410000}"/>
    <cellStyle name="Assumptions Center Multiple 29 2 2" xfId="21779" xr:uid="{00000000-0005-0000-0000-000027410000}"/>
    <cellStyle name="Assumptions Center Multiple 29 2 2 2" xfId="49462" xr:uid="{00000000-0005-0000-0000-000028410000}"/>
    <cellStyle name="Assumptions Center Multiple 29 2 3" xfId="35545" xr:uid="{00000000-0005-0000-0000-000029410000}"/>
    <cellStyle name="Assumptions Center Multiple 29 3" xfId="10518" xr:uid="{00000000-0005-0000-0000-00002A410000}"/>
    <cellStyle name="Assumptions Center Multiple 29 3 2" xfId="24439" xr:uid="{00000000-0005-0000-0000-00002B410000}"/>
    <cellStyle name="Assumptions Center Multiple 29 3 2 2" xfId="52122" xr:uid="{00000000-0005-0000-0000-00002C410000}"/>
    <cellStyle name="Assumptions Center Multiple 29 3 3" xfId="38205" xr:uid="{00000000-0005-0000-0000-00002D410000}"/>
    <cellStyle name="Assumptions Center Multiple 29 4" xfId="12700" xr:uid="{00000000-0005-0000-0000-00002E410000}"/>
    <cellStyle name="Assumptions Center Multiple 29 4 2" xfId="26621" xr:uid="{00000000-0005-0000-0000-00002F410000}"/>
    <cellStyle name="Assumptions Center Multiple 29 4 2 2" xfId="54304" xr:uid="{00000000-0005-0000-0000-000030410000}"/>
    <cellStyle name="Assumptions Center Multiple 29 4 3" xfId="40387" xr:uid="{00000000-0005-0000-0000-000031410000}"/>
    <cellStyle name="Assumptions Center Multiple 29 5" xfId="15450" xr:uid="{00000000-0005-0000-0000-000032410000}"/>
    <cellStyle name="Assumptions Center Multiple 29 5 2" xfId="29371" xr:uid="{00000000-0005-0000-0000-000033410000}"/>
    <cellStyle name="Assumptions Center Multiple 29 5 2 2" xfId="57054" xr:uid="{00000000-0005-0000-0000-000034410000}"/>
    <cellStyle name="Assumptions Center Multiple 29 5 3" xfId="43137" xr:uid="{00000000-0005-0000-0000-000035410000}"/>
    <cellStyle name="Assumptions Center Multiple 29 6" xfId="18418" xr:uid="{00000000-0005-0000-0000-000036410000}"/>
    <cellStyle name="Assumptions Center Multiple 29 6 2" xfId="46101" xr:uid="{00000000-0005-0000-0000-000037410000}"/>
    <cellStyle name="Assumptions Center Multiple 29 7" xfId="32184" xr:uid="{00000000-0005-0000-0000-000038410000}"/>
    <cellStyle name="Assumptions Center Multiple 3" xfId="2093" xr:uid="{00000000-0005-0000-0000-000039410000}"/>
    <cellStyle name="Assumptions Center Multiple 3 10" xfId="3354" xr:uid="{00000000-0005-0000-0000-00003A410000}"/>
    <cellStyle name="Assumptions Center Multiple 3 10 2" xfId="6794" xr:uid="{00000000-0005-0000-0000-00003B410000}"/>
    <cellStyle name="Assumptions Center Multiple 3 10 2 2" xfId="20735" xr:uid="{00000000-0005-0000-0000-00003C410000}"/>
    <cellStyle name="Assumptions Center Multiple 3 10 2 2 2" xfId="48418" xr:uid="{00000000-0005-0000-0000-00003D410000}"/>
    <cellStyle name="Assumptions Center Multiple 3 10 2 3" xfId="34501" xr:uid="{00000000-0005-0000-0000-00003E410000}"/>
    <cellStyle name="Assumptions Center Multiple 3 10 3" xfId="9532" xr:uid="{00000000-0005-0000-0000-00003F410000}"/>
    <cellStyle name="Assumptions Center Multiple 3 10 3 2" xfId="23453" xr:uid="{00000000-0005-0000-0000-000040410000}"/>
    <cellStyle name="Assumptions Center Multiple 3 10 3 2 2" xfId="51136" xr:uid="{00000000-0005-0000-0000-000041410000}"/>
    <cellStyle name="Assumptions Center Multiple 3 10 3 3" xfId="37219" xr:uid="{00000000-0005-0000-0000-000042410000}"/>
    <cellStyle name="Assumptions Center Multiple 3 10 4" xfId="11673" xr:uid="{00000000-0005-0000-0000-000043410000}"/>
    <cellStyle name="Assumptions Center Multiple 3 10 4 2" xfId="25594" xr:uid="{00000000-0005-0000-0000-000044410000}"/>
    <cellStyle name="Assumptions Center Multiple 3 10 4 2 2" xfId="53277" xr:uid="{00000000-0005-0000-0000-000045410000}"/>
    <cellStyle name="Assumptions Center Multiple 3 10 4 3" xfId="39360" xr:uid="{00000000-0005-0000-0000-000046410000}"/>
    <cellStyle name="Assumptions Center Multiple 3 10 5" xfId="14423" xr:uid="{00000000-0005-0000-0000-000047410000}"/>
    <cellStyle name="Assumptions Center Multiple 3 10 5 2" xfId="28344" xr:uid="{00000000-0005-0000-0000-000048410000}"/>
    <cellStyle name="Assumptions Center Multiple 3 10 5 2 2" xfId="56027" xr:uid="{00000000-0005-0000-0000-000049410000}"/>
    <cellStyle name="Assumptions Center Multiple 3 10 5 3" xfId="42110" xr:uid="{00000000-0005-0000-0000-00004A410000}"/>
    <cellStyle name="Assumptions Center Multiple 3 10 6" xfId="17391" xr:uid="{00000000-0005-0000-0000-00004B410000}"/>
    <cellStyle name="Assumptions Center Multiple 3 10 6 2" xfId="45074" xr:uid="{00000000-0005-0000-0000-00004C410000}"/>
    <cellStyle name="Assumptions Center Multiple 3 10 7" xfId="31173" xr:uid="{00000000-0005-0000-0000-00004D410000}"/>
    <cellStyle name="Assumptions Center Multiple 3 11" xfId="3304" xr:uid="{00000000-0005-0000-0000-00004E410000}"/>
    <cellStyle name="Assumptions Center Multiple 3 11 2" xfId="6745" xr:uid="{00000000-0005-0000-0000-00004F410000}"/>
    <cellStyle name="Assumptions Center Multiple 3 11 2 2" xfId="20686" xr:uid="{00000000-0005-0000-0000-000050410000}"/>
    <cellStyle name="Assumptions Center Multiple 3 11 2 2 2" xfId="48369" xr:uid="{00000000-0005-0000-0000-000051410000}"/>
    <cellStyle name="Assumptions Center Multiple 3 11 2 3" xfId="34452" xr:uid="{00000000-0005-0000-0000-000052410000}"/>
    <cellStyle name="Assumptions Center Multiple 3 11 3" xfId="9485" xr:uid="{00000000-0005-0000-0000-000053410000}"/>
    <cellStyle name="Assumptions Center Multiple 3 11 3 2" xfId="23406" xr:uid="{00000000-0005-0000-0000-000054410000}"/>
    <cellStyle name="Assumptions Center Multiple 3 11 3 2 2" xfId="51089" xr:uid="{00000000-0005-0000-0000-000055410000}"/>
    <cellStyle name="Assumptions Center Multiple 3 11 3 3" xfId="37172" xr:uid="{00000000-0005-0000-0000-000056410000}"/>
    <cellStyle name="Assumptions Center Multiple 3 11 4" xfId="11624" xr:uid="{00000000-0005-0000-0000-000057410000}"/>
    <cellStyle name="Assumptions Center Multiple 3 11 4 2" xfId="25545" xr:uid="{00000000-0005-0000-0000-000058410000}"/>
    <cellStyle name="Assumptions Center Multiple 3 11 4 2 2" xfId="53228" xr:uid="{00000000-0005-0000-0000-000059410000}"/>
    <cellStyle name="Assumptions Center Multiple 3 11 4 3" xfId="39311" xr:uid="{00000000-0005-0000-0000-00005A410000}"/>
    <cellStyle name="Assumptions Center Multiple 3 11 5" xfId="14374" xr:uid="{00000000-0005-0000-0000-00005B410000}"/>
    <cellStyle name="Assumptions Center Multiple 3 11 5 2" xfId="28295" xr:uid="{00000000-0005-0000-0000-00005C410000}"/>
    <cellStyle name="Assumptions Center Multiple 3 11 5 2 2" xfId="55978" xr:uid="{00000000-0005-0000-0000-00005D410000}"/>
    <cellStyle name="Assumptions Center Multiple 3 11 5 3" xfId="42061" xr:uid="{00000000-0005-0000-0000-00005E410000}"/>
    <cellStyle name="Assumptions Center Multiple 3 11 6" xfId="17342" xr:uid="{00000000-0005-0000-0000-00005F410000}"/>
    <cellStyle name="Assumptions Center Multiple 3 11 6 2" xfId="45025" xr:uid="{00000000-0005-0000-0000-000060410000}"/>
    <cellStyle name="Assumptions Center Multiple 3 11 7" xfId="31127" xr:uid="{00000000-0005-0000-0000-000061410000}"/>
    <cellStyle name="Assumptions Center Multiple 3 12" xfId="3511" xr:uid="{00000000-0005-0000-0000-000062410000}"/>
    <cellStyle name="Assumptions Center Multiple 3 12 2" xfId="6949" xr:uid="{00000000-0005-0000-0000-000063410000}"/>
    <cellStyle name="Assumptions Center Multiple 3 12 2 2" xfId="20889" xr:uid="{00000000-0005-0000-0000-000064410000}"/>
    <cellStyle name="Assumptions Center Multiple 3 12 2 2 2" xfId="48572" xr:uid="{00000000-0005-0000-0000-000065410000}"/>
    <cellStyle name="Assumptions Center Multiple 3 12 2 3" xfId="34655" xr:uid="{00000000-0005-0000-0000-000066410000}"/>
    <cellStyle name="Assumptions Center Multiple 3 12 3" xfId="9687" xr:uid="{00000000-0005-0000-0000-000067410000}"/>
    <cellStyle name="Assumptions Center Multiple 3 12 3 2" xfId="23608" xr:uid="{00000000-0005-0000-0000-000068410000}"/>
    <cellStyle name="Assumptions Center Multiple 3 12 3 2 2" xfId="51291" xr:uid="{00000000-0005-0000-0000-000069410000}"/>
    <cellStyle name="Assumptions Center Multiple 3 12 3 3" xfId="37374" xr:uid="{00000000-0005-0000-0000-00006A410000}"/>
    <cellStyle name="Assumptions Center Multiple 3 12 4" xfId="11827" xr:uid="{00000000-0005-0000-0000-00006B410000}"/>
    <cellStyle name="Assumptions Center Multiple 3 12 4 2" xfId="25748" xr:uid="{00000000-0005-0000-0000-00006C410000}"/>
    <cellStyle name="Assumptions Center Multiple 3 12 4 2 2" xfId="53431" xr:uid="{00000000-0005-0000-0000-00006D410000}"/>
    <cellStyle name="Assumptions Center Multiple 3 12 4 3" xfId="39514" xr:uid="{00000000-0005-0000-0000-00006E410000}"/>
    <cellStyle name="Assumptions Center Multiple 3 12 5" xfId="14577" xr:uid="{00000000-0005-0000-0000-00006F410000}"/>
    <cellStyle name="Assumptions Center Multiple 3 12 5 2" xfId="28498" xr:uid="{00000000-0005-0000-0000-000070410000}"/>
    <cellStyle name="Assumptions Center Multiple 3 12 5 2 2" xfId="56181" xr:uid="{00000000-0005-0000-0000-000071410000}"/>
    <cellStyle name="Assumptions Center Multiple 3 12 5 3" xfId="42264" xr:uid="{00000000-0005-0000-0000-000072410000}"/>
    <cellStyle name="Assumptions Center Multiple 3 12 6" xfId="17545" xr:uid="{00000000-0005-0000-0000-000073410000}"/>
    <cellStyle name="Assumptions Center Multiple 3 12 6 2" xfId="45228" xr:uid="{00000000-0005-0000-0000-000074410000}"/>
    <cellStyle name="Assumptions Center Multiple 3 12 7" xfId="31316" xr:uid="{00000000-0005-0000-0000-000075410000}"/>
    <cellStyle name="Assumptions Center Multiple 3 13" xfId="2994" xr:uid="{00000000-0005-0000-0000-000076410000}"/>
    <cellStyle name="Assumptions Center Multiple 3 13 2" xfId="6438" xr:uid="{00000000-0005-0000-0000-000077410000}"/>
    <cellStyle name="Assumptions Center Multiple 3 13 2 2" xfId="20384" xr:uid="{00000000-0005-0000-0000-000078410000}"/>
    <cellStyle name="Assumptions Center Multiple 3 13 2 2 2" xfId="48067" xr:uid="{00000000-0005-0000-0000-000079410000}"/>
    <cellStyle name="Assumptions Center Multiple 3 13 2 3" xfId="34150" xr:uid="{00000000-0005-0000-0000-00007A410000}"/>
    <cellStyle name="Assumptions Center Multiple 3 13 3" xfId="9189" xr:uid="{00000000-0005-0000-0000-00007B410000}"/>
    <cellStyle name="Assumptions Center Multiple 3 13 3 2" xfId="23110" xr:uid="{00000000-0005-0000-0000-00007C410000}"/>
    <cellStyle name="Assumptions Center Multiple 3 13 3 2 2" xfId="50793" xr:uid="{00000000-0005-0000-0000-00007D410000}"/>
    <cellStyle name="Assumptions Center Multiple 3 13 3 3" xfId="36876" xr:uid="{00000000-0005-0000-0000-00007E410000}"/>
    <cellStyle name="Assumptions Center Multiple 3 13 4" xfId="11324" xr:uid="{00000000-0005-0000-0000-00007F410000}"/>
    <cellStyle name="Assumptions Center Multiple 3 13 4 2" xfId="25245" xr:uid="{00000000-0005-0000-0000-000080410000}"/>
    <cellStyle name="Assumptions Center Multiple 3 13 4 2 2" xfId="52928" xr:uid="{00000000-0005-0000-0000-000081410000}"/>
    <cellStyle name="Assumptions Center Multiple 3 13 4 3" xfId="39011" xr:uid="{00000000-0005-0000-0000-000082410000}"/>
    <cellStyle name="Assumptions Center Multiple 3 13 5" xfId="14075" xr:uid="{00000000-0005-0000-0000-000083410000}"/>
    <cellStyle name="Assumptions Center Multiple 3 13 5 2" xfId="27996" xr:uid="{00000000-0005-0000-0000-000084410000}"/>
    <cellStyle name="Assumptions Center Multiple 3 13 5 2 2" xfId="55679" xr:uid="{00000000-0005-0000-0000-000085410000}"/>
    <cellStyle name="Assumptions Center Multiple 3 13 5 3" xfId="41762" xr:uid="{00000000-0005-0000-0000-000086410000}"/>
    <cellStyle name="Assumptions Center Multiple 3 13 6" xfId="17042" xr:uid="{00000000-0005-0000-0000-000087410000}"/>
    <cellStyle name="Assumptions Center Multiple 3 13 6 2" xfId="44725" xr:uid="{00000000-0005-0000-0000-000088410000}"/>
    <cellStyle name="Assumptions Center Multiple 3 13 7" xfId="30854" xr:uid="{00000000-0005-0000-0000-000089410000}"/>
    <cellStyle name="Assumptions Center Multiple 3 14" xfId="2262" xr:uid="{00000000-0005-0000-0000-00008A410000}"/>
    <cellStyle name="Assumptions Center Multiple 3 14 2" xfId="5730" xr:uid="{00000000-0005-0000-0000-00008B410000}"/>
    <cellStyle name="Assumptions Center Multiple 3 14 2 2" xfId="19681" xr:uid="{00000000-0005-0000-0000-00008C410000}"/>
    <cellStyle name="Assumptions Center Multiple 3 14 2 2 2" xfId="47364" xr:uid="{00000000-0005-0000-0000-00008D410000}"/>
    <cellStyle name="Assumptions Center Multiple 3 14 2 3" xfId="33447" xr:uid="{00000000-0005-0000-0000-00008E410000}"/>
    <cellStyle name="Assumptions Center Multiple 3 14 3" xfId="5152" xr:uid="{00000000-0005-0000-0000-00008F410000}"/>
    <cellStyle name="Assumptions Center Multiple 3 14 3 2" xfId="19122" xr:uid="{00000000-0005-0000-0000-000090410000}"/>
    <cellStyle name="Assumptions Center Multiple 3 14 3 2 2" xfId="46805" xr:uid="{00000000-0005-0000-0000-000091410000}"/>
    <cellStyle name="Assumptions Center Multiple 3 14 3 3" xfId="32888" xr:uid="{00000000-0005-0000-0000-000092410000}"/>
    <cellStyle name="Assumptions Center Multiple 3 14 4" xfId="5380" xr:uid="{00000000-0005-0000-0000-000093410000}"/>
    <cellStyle name="Assumptions Center Multiple 3 14 4 2" xfId="19333" xr:uid="{00000000-0005-0000-0000-000094410000}"/>
    <cellStyle name="Assumptions Center Multiple 3 14 4 2 2" xfId="47016" xr:uid="{00000000-0005-0000-0000-000095410000}"/>
    <cellStyle name="Assumptions Center Multiple 3 14 4 3" xfId="33099" xr:uid="{00000000-0005-0000-0000-000096410000}"/>
    <cellStyle name="Assumptions Center Multiple 3 14 5" xfId="13379" xr:uid="{00000000-0005-0000-0000-000097410000}"/>
    <cellStyle name="Assumptions Center Multiple 3 14 5 2" xfId="27300" xr:uid="{00000000-0005-0000-0000-000098410000}"/>
    <cellStyle name="Assumptions Center Multiple 3 14 5 2 2" xfId="54983" xr:uid="{00000000-0005-0000-0000-000099410000}"/>
    <cellStyle name="Assumptions Center Multiple 3 14 5 3" xfId="41066" xr:uid="{00000000-0005-0000-0000-00009A410000}"/>
    <cellStyle name="Assumptions Center Multiple 3 14 6" xfId="16341" xr:uid="{00000000-0005-0000-0000-00009B410000}"/>
    <cellStyle name="Assumptions Center Multiple 3 14 6 2" xfId="44024" xr:uid="{00000000-0005-0000-0000-00009C410000}"/>
    <cellStyle name="Assumptions Center Multiple 3 14 7" xfId="30239" xr:uid="{00000000-0005-0000-0000-00009D410000}"/>
    <cellStyle name="Assumptions Center Multiple 3 15" xfId="2244" xr:uid="{00000000-0005-0000-0000-00009E410000}"/>
    <cellStyle name="Assumptions Center Multiple 3 15 2" xfId="5712" xr:uid="{00000000-0005-0000-0000-00009F410000}"/>
    <cellStyle name="Assumptions Center Multiple 3 15 2 2" xfId="19664" xr:uid="{00000000-0005-0000-0000-0000A0410000}"/>
    <cellStyle name="Assumptions Center Multiple 3 15 2 2 2" xfId="47347" xr:uid="{00000000-0005-0000-0000-0000A1410000}"/>
    <cellStyle name="Assumptions Center Multiple 3 15 2 3" xfId="33430" xr:uid="{00000000-0005-0000-0000-0000A2410000}"/>
    <cellStyle name="Assumptions Center Multiple 3 15 3" xfId="5165" xr:uid="{00000000-0005-0000-0000-0000A3410000}"/>
    <cellStyle name="Assumptions Center Multiple 3 15 3 2" xfId="19135" xr:uid="{00000000-0005-0000-0000-0000A4410000}"/>
    <cellStyle name="Assumptions Center Multiple 3 15 3 2 2" xfId="46818" xr:uid="{00000000-0005-0000-0000-0000A5410000}"/>
    <cellStyle name="Assumptions Center Multiple 3 15 3 3" xfId="32901" xr:uid="{00000000-0005-0000-0000-0000A6410000}"/>
    <cellStyle name="Assumptions Center Multiple 3 15 4" xfId="5368" xr:uid="{00000000-0005-0000-0000-0000A7410000}"/>
    <cellStyle name="Assumptions Center Multiple 3 15 4 2" xfId="19321" xr:uid="{00000000-0005-0000-0000-0000A8410000}"/>
    <cellStyle name="Assumptions Center Multiple 3 15 4 2 2" xfId="47004" xr:uid="{00000000-0005-0000-0000-0000A9410000}"/>
    <cellStyle name="Assumptions Center Multiple 3 15 4 3" xfId="33087" xr:uid="{00000000-0005-0000-0000-0000AA410000}"/>
    <cellStyle name="Assumptions Center Multiple 3 15 5" xfId="13362" xr:uid="{00000000-0005-0000-0000-0000AB410000}"/>
    <cellStyle name="Assumptions Center Multiple 3 15 5 2" xfId="27283" xr:uid="{00000000-0005-0000-0000-0000AC410000}"/>
    <cellStyle name="Assumptions Center Multiple 3 15 5 2 2" xfId="54966" xr:uid="{00000000-0005-0000-0000-0000AD410000}"/>
    <cellStyle name="Assumptions Center Multiple 3 15 5 3" xfId="41049" xr:uid="{00000000-0005-0000-0000-0000AE410000}"/>
    <cellStyle name="Assumptions Center Multiple 3 15 6" xfId="16324" xr:uid="{00000000-0005-0000-0000-0000AF410000}"/>
    <cellStyle name="Assumptions Center Multiple 3 15 6 2" xfId="44007" xr:uid="{00000000-0005-0000-0000-0000B0410000}"/>
    <cellStyle name="Assumptions Center Multiple 3 15 7" xfId="30223" xr:uid="{00000000-0005-0000-0000-0000B1410000}"/>
    <cellStyle name="Assumptions Center Multiple 3 16" xfId="3281" xr:uid="{00000000-0005-0000-0000-0000B2410000}"/>
    <cellStyle name="Assumptions Center Multiple 3 16 2" xfId="6722" xr:uid="{00000000-0005-0000-0000-0000B3410000}"/>
    <cellStyle name="Assumptions Center Multiple 3 16 2 2" xfId="20663" xr:uid="{00000000-0005-0000-0000-0000B4410000}"/>
    <cellStyle name="Assumptions Center Multiple 3 16 2 2 2" xfId="48346" xr:uid="{00000000-0005-0000-0000-0000B5410000}"/>
    <cellStyle name="Assumptions Center Multiple 3 16 2 3" xfId="34429" xr:uid="{00000000-0005-0000-0000-0000B6410000}"/>
    <cellStyle name="Assumptions Center Multiple 3 16 3" xfId="9462" xr:uid="{00000000-0005-0000-0000-0000B7410000}"/>
    <cellStyle name="Assumptions Center Multiple 3 16 3 2" xfId="23383" xr:uid="{00000000-0005-0000-0000-0000B8410000}"/>
    <cellStyle name="Assumptions Center Multiple 3 16 3 2 2" xfId="51066" xr:uid="{00000000-0005-0000-0000-0000B9410000}"/>
    <cellStyle name="Assumptions Center Multiple 3 16 3 3" xfId="37149" xr:uid="{00000000-0005-0000-0000-0000BA410000}"/>
    <cellStyle name="Assumptions Center Multiple 3 16 4" xfId="11601" xr:uid="{00000000-0005-0000-0000-0000BB410000}"/>
    <cellStyle name="Assumptions Center Multiple 3 16 4 2" xfId="25522" xr:uid="{00000000-0005-0000-0000-0000BC410000}"/>
    <cellStyle name="Assumptions Center Multiple 3 16 4 2 2" xfId="53205" xr:uid="{00000000-0005-0000-0000-0000BD410000}"/>
    <cellStyle name="Assumptions Center Multiple 3 16 4 3" xfId="39288" xr:uid="{00000000-0005-0000-0000-0000BE410000}"/>
    <cellStyle name="Assumptions Center Multiple 3 16 5" xfId="14351" xr:uid="{00000000-0005-0000-0000-0000BF410000}"/>
    <cellStyle name="Assumptions Center Multiple 3 16 5 2" xfId="28272" xr:uid="{00000000-0005-0000-0000-0000C0410000}"/>
    <cellStyle name="Assumptions Center Multiple 3 16 5 2 2" xfId="55955" xr:uid="{00000000-0005-0000-0000-0000C1410000}"/>
    <cellStyle name="Assumptions Center Multiple 3 16 5 3" xfId="42038" xr:uid="{00000000-0005-0000-0000-0000C2410000}"/>
    <cellStyle name="Assumptions Center Multiple 3 16 6" xfId="17319" xr:uid="{00000000-0005-0000-0000-0000C3410000}"/>
    <cellStyle name="Assumptions Center Multiple 3 16 6 2" xfId="45002" xr:uid="{00000000-0005-0000-0000-0000C4410000}"/>
    <cellStyle name="Assumptions Center Multiple 3 16 7" xfId="31107" xr:uid="{00000000-0005-0000-0000-0000C5410000}"/>
    <cellStyle name="Assumptions Center Multiple 3 17" xfId="3078" xr:uid="{00000000-0005-0000-0000-0000C6410000}"/>
    <cellStyle name="Assumptions Center Multiple 3 17 2" xfId="6520" xr:uid="{00000000-0005-0000-0000-0000C7410000}"/>
    <cellStyle name="Assumptions Center Multiple 3 17 2 2" xfId="20465" xr:uid="{00000000-0005-0000-0000-0000C8410000}"/>
    <cellStyle name="Assumptions Center Multiple 3 17 2 2 2" xfId="48148" xr:uid="{00000000-0005-0000-0000-0000C9410000}"/>
    <cellStyle name="Assumptions Center Multiple 3 17 2 3" xfId="34231" xr:uid="{00000000-0005-0000-0000-0000CA410000}"/>
    <cellStyle name="Assumptions Center Multiple 3 17 3" xfId="9266" xr:uid="{00000000-0005-0000-0000-0000CB410000}"/>
    <cellStyle name="Assumptions Center Multiple 3 17 3 2" xfId="23187" xr:uid="{00000000-0005-0000-0000-0000CC410000}"/>
    <cellStyle name="Assumptions Center Multiple 3 17 3 2 2" xfId="50870" xr:uid="{00000000-0005-0000-0000-0000CD410000}"/>
    <cellStyle name="Assumptions Center Multiple 3 17 3 3" xfId="36953" xr:uid="{00000000-0005-0000-0000-0000CE410000}"/>
    <cellStyle name="Assumptions Center Multiple 3 17 4" xfId="11403" xr:uid="{00000000-0005-0000-0000-0000CF410000}"/>
    <cellStyle name="Assumptions Center Multiple 3 17 4 2" xfId="25324" xr:uid="{00000000-0005-0000-0000-0000D0410000}"/>
    <cellStyle name="Assumptions Center Multiple 3 17 4 2 2" xfId="53007" xr:uid="{00000000-0005-0000-0000-0000D1410000}"/>
    <cellStyle name="Assumptions Center Multiple 3 17 4 3" xfId="39090" xr:uid="{00000000-0005-0000-0000-0000D2410000}"/>
    <cellStyle name="Assumptions Center Multiple 3 17 5" xfId="14153" xr:uid="{00000000-0005-0000-0000-0000D3410000}"/>
    <cellStyle name="Assumptions Center Multiple 3 17 5 2" xfId="28074" xr:uid="{00000000-0005-0000-0000-0000D4410000}"/>
    <cellStyle name="Assumptions Center Multiple 3 17 5 2 2" xfId="55757" xr:uid="{00000000-0005-0000-0000-0000D5410000}"/>
    <cellStyle name="Assumptions Center Multiple 3 17 5 3" xfId="41840" xr:uid="{00000000-0005-0000-0000-0000D6410000}"/>
    <cellStyle name="Assumptions Center Multiple 3 17 6" xfId="17121" xr:uid="{00000000-0005-0000-0000-0000D7410000}"/>
    <cellStyle name="Assumptions Center Multiple 3 17 6 2" xfId="44804" xr:uid="{00000000-0005-0000-0000-0000D8410000}"/>
    <cellStyle name="Assumptions Center Multiple 3 17 7" xfId="30926" xr:uid="{00000000-0005-0000-0000-0000D9410000}"/>
    <cellStyle name="Assumptions Center Multiple 3 18" xfId="3622" xr:uid="{00000000-0005-0000-0000-0000DA410000}"/>
    <cellStyle name="Assumptions Center Multiple 3 18 2" xfId="7060" xr:uid="{00000000-0005-0000-0000-0000DB410000}"/>
    <cellStyle name="Assumptions Center Multiple 3 18 2 2" xfId="20996" xr:uid="{00000000-0005-0000-0000-0000DC410000}"/>
    <cellStyle name="Assumptions Center Multiple 3 18 2 2 2" xfId="48679" xr:uid="{00000000-0005-0000-0000-0000DD410000}"/>
    <cellStyle name="Assumptions Center Multiple 3 18 2 3" xfId="34762" xr:uid="{00000000-0005-0000-0000-0000DE410000}"/>
    <cellStyle name="Assumptions Center Multiple 3 18 3" xfId="9792" xr:uid="{00000000-0005-0000-0000-0000DF410000}"/>
    <cellStyle name="Assumptions Center Multiple 3 18 3 2" xfId="23713" xr:uid="{00000000-0005-0000-0000-0000E0410000}"/>
    <cellStyle name="Assumptions Center Multiple 3 18 3 2 2" xfId="51396" xr:uid="{00000000-0005-0000-0000-0000E1410000}"/>
    <cellStyle name="Assumptions Center Multiple 3 18 3 3" xfId="37479" xr:uid="{00000000-0005-0000-0000-0000E2410000}"/>
    <cellStyle name="Assumptions Center Multiple 3 18 4" xfId="11934" xr:uid="{00000000-0005-0000-0000-0000E3410000}"/>
    <cellStyle name="Assumptions Center Multiple 3 18 4 2" xfId="25855" xr:uid="{00000000-0005-0000-0000-0000E4410000}"/>
    <cellStyle name="Assumptions Center Multiple 3 18 4 2 2" xfId="53538" xr:uid="{00000000-0005-0000-0000-0000E5410000}"/>
    <cellStyle name="Assumptions Center Multiple 3 18 4 3" xfId="39621" xr:uid="{00000000-0005-0000-0000-0000E6410000}"/>
    <cellStyle name="Assumptions Center Multiple 3 18 5" xfId="14684" xr:uid="{00000000-0005-0000-0000-0000E7410000}"/>
    <cellStyle name="Assumptions Center Multiple 3 18 5 2" xfId="28605" xr:uid="{00000000-0005-0000-0000-0000E8410000}"/>
    <cellStyle name="Assumptions Center Multiple 3 18 5 2 2" xfId="56288" xr:uid="{00000000-0005-0000-0000-0000E9410000}"/>
    <cellStyle name="Assumptions Center Multiple 3 18 5 3" xfId="42371" xr:uid="{00000000-0005-0000-0000-0000EA410000}"/>
    <cellStyle name="Assumptions Center Multiple 3 18 6" xfId="17652" xr:uid="{00000000-0005-0000-0000-0000EB410000}"/>
    <cellStyle name="Assumptions Center Multiple 3 18 6 2" xfId="45335" xr:uid="{00000000-0005-0000-0000-0000EC410000}"/>
    <cellStyle name="Assumptions Center Multiple 3 18 7" xfId="31423" xr:uid="{00000000-0005-0000-0000-0000ED410000}"/>
    <cellStyle name="Assumptions Center Multiple 3 19" xfId="3745" xr:uid="{00000000-0005-0000-0000-0000EE410000}"/>
    <cellStyle name="Assumptions Center Multiple 3 19 2" xfId="7179" xr:uid="{00000000-0005-0000-0000-0000EF410000}"/>
    <cellStyle name="Assumptions Center Multiple 3 19 2 2" xfId="21114" xr:uid="{00000000-0005-0000-0000-0000F0410000}"/>
    <cellStyle name="Assumptions Center Multiple 3 19 2 2 2" xfId="48797" xr:uid="{00000000-0005-0000-0000-0000F1410000}"/>
    <cellStyle name="Assumptions Center Multiple 3 19 2 3" xfId="34880" xr:uid="{00000000-0005-0000-0000-0000F2410000}"/>
    <cellStyle name="Assumptions Center Multiple 3 19 3" xfId="9906" xr:uid="{00000000-0005-0000-0000-0000F3410000}"/>
    <cellStyle name="Assumptions Center Multiple 3 19 3 2" xfId="23827" xr:uid="{00000000-0005-0000-0000-0000F4410000}"/>
    <cellStyle name="Assumptions Center Multiple 3 19 3 2 2" xfId="51510" xr:uid="{00000000-0005-0000-0000-0000F5410000}"/>
    <cellStyle name="Assumptions Center Multiple 3 19 3 3" xfId="37593" xr:uid="{00000000-0005-0000-0000-0000F6410000}"/>
    <cellStyle name="Assumptions Center Multiple 3 19 4" xfId="12052" xr:uid="{00000000-0005-0000-0000-0000F7410000}"/>
    <cellStyle name="Assumptions Center Multiple 3 19 4 2" xfId="25973" xr:uid="{00000000-0005-0000-0000-0000F8410000}"/>
    <cellStyle name="Assumptions Center Multiple 3 19 4 2 2" xfId="53656" xr:uid="{00000000-0005-0000-0000-0000F9410000}"/>
    <cellStyle name="Assumptions Center Multiple 3 19 4 3" xfId="39739" xr:uid="{00000000-0005-0000-0000-0000FA410000}"/>
    <cellStyle name="Assumptions Center Multiple 3 19 5" xfId="14802" xr:uid="{00000000-0005-0000-0000-0000FB410000}"/>
    <cellStyle name="Assumptions Center Multiple 3 19 5 2" xfId="28723" xr:uid="{00000000-0005-0000-0000-0000FC410000}"/>
    <cellStyle name="Assumptions Center Multiple 3 19 5 2 2" xfId="56406" xr:uid="{00000000-0005-0000-0000-0000FD410000}"/>
    <cellStyle name="Assumptions Center Multiple 3 19 5 3" xfId="42489" xr:uid="{00000000-0005-0000-0000-0000FE410000}"/>
    <cellStyle name="Assumptions Center Multiple 3 19 6" xfId="17770" xr:uid="{00000000-0005-0000-0000-0000FF410000}"/>
    <cellStyle name="Assumptions Center Multiple 3 19 6 2" xfId="45453" xr:uid="{00000000-0005-0000-0000-000000420000}"/>
    <cellStyle name="Assumptions Center Multiple 3 19 7" xfId="31539" xr:uid="{00000000-0005-0000-0000-000001420000}"/>
    <cellStyle name="Assumptions Center Multiple 3 2" xfId="3119" xr:uid="{00000000-0005-0000-0000-000002420000}"/>
    <cellStyle name="Assumptions Center Multiple 3 2 2" xfId="6561" xr:uid="{00000000-0005-0000-0000-000003420000}"/>
    <cellStyle name="Assumptions Center Multiple 3 2 2 2" xfId="20505" xr:uid="{00000000-0005-0000-0000-000004420000}"/>
    <cellStyle name="Assumptions Center Multiple 3 2 2 2 2" xfId="48188" xr:uid="{00000000-0005-0000-0000-000005420000}"/>
    <cellStyle name="Assumptions Center Multiple 3 2 2 3" xfId="34271" xr:uid="{00000000-0005-0000-0000-000006420000}"/>
    <cellStyle name="Assumptions Center Multiple 3 2 3" xfId="9305" xr:uid="{00000000-0005-0000-0000-000007420000}"/>
    <cellStyle name="Assumptions Center Multiple 3 2 3 2" xfId="23226" xr:uid="{00000000-0005-0000-0000-000008420000}"/>
    <cellStyle name="Assumptions Center Multiple 3 2 3 2 2" xfId="50909" xr:uid="{00000000-0005-0000-0000-000009420000}"/>
    <cellStyle name="Assumptions Center Multiple 3 2 3 3" xfId="36992" xr:uid="{00000000-0005-0000-0000-00000A420000}"/>
    <cellStyle name="Assumptions Center Multiple 3 2 4" xfId="11443" xr:uid="{00000000-0005-0000-0000-00000B420000}"/>
    <cellStyle name="Assumptions Center Multiple 3 2 4 2" xfId="25364" xr:uid="{00000000-0005-0000-0000-00000C420000}"/>
    <cellStyle name="Assumptions Center Multiple 3 2 4 2 2" xfId="53047" xr:uid="{00000000-0005-0000-0000-00000D420000}"/>
    <cellStyle name="Assumptions Center Multiple 3 2 4 3" xfId="39130" xr:uid="{00000000-0005-0000-0000-00000E420000}"/>
    <cellStyle name="Assumptions Center Multiple 3 2 5" xfId="14193" xr:uid="{00000000-0005-0000-0000-00000F420000}"/>
    <cellStyle name="Assumptions Center Multiple 3 2 5 2" xfId="28114" xr:uid="{00000000-0005-0000-0000-000010420000}"/>
    <cellStyle name="Assumptions Center Multiple 3 2 5 2 2" xfId="55797" xr:uid="{00000000-0005-0000-0000-000011420000}"/>
    <cellStyle name="Assumptions Center Multiple 3 2 5 3" xfId="41880" xr:uid="{00000000-0005-0000-0000-000012420000}"/>
    <cellStyle name="Assumptions Center Multiple 3 2 6" xfId="17161" xr:uid="{00000000-0005-0000-0000-000013420000}"/>
    <cellStyle name="Assumptions Center Multiple 3 2 6 2" xfId="44844" xr:uid="{00000000-0005-0000-0000-000014420000}"/>
    <cellStyle name="Assumptions Center Multiple 3 2 7" xfId="30964" xr:uid="{00000000-0005-0000-0000-000015420000}"/>
    <cellStyle name="Assumptions Center Multiple 3 20" xfId="4165" xr:uid="{00000000-0005-0000-0000-000016420000}"/>
    <cellStyle name="Assumptions Center Multiple 3 20 2" xfId="7591" xr:uid="{00000000-0005-0000-0000-000017420000}"/>
    <cellStyle name="Assumptions Center Multiple 3 20 2 2" xfId="21519" xr:uid="{00000000-0005-0000-0000-000018420000}"/>
    <cellStyle name="Assumptions Center Multiple 3 20 2 2 2" xfId="49202" xr:uid="{00000000-0005-0000-0000-000019420000}"/>
    <cellStyle name="Assumptions Center Multiple 3 20 2 3" xfId="35285" xr:uid="{00000000-0005-0000-0000-00001A420000}"/>
    <cellStyle name="Assumptions Center Multiple 3 20 3" xfId="10285" xr:uid="{00000000-0005-0000-0000-00001B420000}"/>
    <cellStyle name="Assumptions Center Multiple 3 20 3 2" xfId="24206" xr:uid="{00000000-0005-0000-0000-00001C420000}"/>
    <cellStyle name="Assumptions Center Multiple 3 20 3 2 2" xfId="51889" xr:uid="{00000000-0005-0000-0000-00001D420000}"/>
    <cellStyle name="Assumptions Center Multiple 3 20 3 3" xfId="37972" xr:uid="{00000000-0005-0000-0000-00001E420000}"/>
    <cellStyle name="Assumptions Center Multiple 3 20 4" xfId="12440" xr:uid="{00000000-0005-0000-0000-00001F420000}"/>
    <cellStyle name="Assumptions Center Multiple 3 20 4 2" xfId="26361" xr:uid="{00000000-0005-0000-0000-000020420000}"/>
    <cellStyle name="Assumptions Center Multiple 3 20 4 2 2" xfId="54044" xr:uid="{00000000-0005-0000-0000-000021420000}"/>
    <cellStyle name="Assumptions Center Multiple 3 20 4 3" xfId="40127" xr:uid="{00000000-0005-0000-0000-000022420000}"/>
    <cellStyle name="Assumptions Center Multiple 3 20 5" xfId="15190" xr:uid="{00000000-0005-0000-0000-000023420000}"/>
    <cellStyle name="Assumptions Center Multiple 3 20 5 2" xfId="29111" xr:uid="{00000000-0005-0000-0000-000024420000}"/>
    <cellStyle name="Assumptions Center Multiple 3 20 5 2 2" xfId="56794" xr:uid="{00000000-0005-0000-0000-000025420000}"/>
    <cellStyle name="Assumptions Center Multiple 3 20 5 3" xfId="42877" xr:uid="{00000000-0005-0000-0000-000026420000}"/>
    <cellStyle name="Assumptions Center Multiple 3 20 6" xfId="18158" xr:uid="{00000000-0005-0000-0000-000027420000}"/>
    <cellStyle name="Assumptions Center Multiple 3 20 6 2" xfId="45841" xr:uid="{00000000-0005-0000-0000-000028420000}"/>
    <cellStyle name="Assumptions Center Multiple 3 20 7" xfId="31924" xr:uid="{00000000-0005-0000-0000-000029420000}"/>
    <cellStyle name="Assumptions Center Multiple 3 21" xfId="3932" xr:uid="{00000000-0005-0000-0000-00002A420000}"/>
    <cellStyle name="Assumptions Center Multiple 3 21 2" xfId="7358" xr:uid="{00000000-0005-0000-0000-00002B420000}"/>
    <cellStyle name="Assumptions Center Multiple 3 21 2 2" xfId="21289" xr:uid="{00000000-0005-0000-0000-00002C420000}"/>
    <cellStyle name="Assumptions Center Multiple 3 21 2 2 2" xfId="48972" xr:uid="{00000000-0005-0000-0000-00002D420000}"/>
    <cellStyle name="Assumptions Center Multiple 3 21 2 3" xfId="35055" xr:uid="{00000000-0005-0000-0000-00002E420000}"/>
    <cellStyle name="Assumptions Center Multiple 3 21 3" xfId="10062" xr:uid="{00000000-0005-0000-0000-00002F420000}"/>
    <cellStyle name="Assumptions Center Multiple 3 21 3 2" xfId="23983" xr:uid="{00000000-0005-0000-0000-000030420000}"/>
    <cellStyle name="Assumptions Center Multiple 3 21 3 2 2" xfId="51666" xr:uid="{00000000-0005-0000-0000-000031420000}"/>
    <cellStyle name="Assumptions Center Multiple 3 21 3 3" xfId="37749" xr:uid="{00000000-0005-0000-0000-000032420000}"/>
    <cellStyle name="Assumptions Center Multiple 3 21 4" xfId="12214" xr:uid="{00000000-0005-0000-0000-000033420000}"/>
    <cellStyle name="Assumptions Center Multiple 3 21 4 2" xfId="26135" xr:uid="{00000000-0005-0000-0000-000034420000}"/>
    <cellStyle name="Assumptions Center Multiple 3 21 4 2 2" xfId="53818" xr:uid="{00000000-0005-0000-0000-000035420000}"/>
    <cellStyle name="Assumptions Center Multiple 3 21 4 3" xfId="39901" xr:uid="{00000000-0005-0000-0000-000036420000}"/>
    <cellStyle name="Assumptions Center Multiple 3 21 5" xfId="14964" xr:uid="{00000000-0005-0000-0000-000037420000}"/>
    <cellStyle name="Assumptions Center Multiple 3 21 5 2" xfId="28885" xr:uid="{00000000-0005-0000-0000-000038420000}"/>
    <cellStyle name="Assumptions Center Multiple 3 21 5 2 2" xfId="56568" xr:uid="{00000000-0005-0000-0000-000039420000}"/>
    <cellStyle name="Assumptions Center Multiple 3 21 5 3" xfId="42651" xr:uid="{00000000-0005-0000-0000-00003A420000}"/>
    <cellStyle name="Assumptions Center Multiple 3 21 6" xfId="17932" xr:uid="{00000000-0005-0000-0000-00003B420000}"/>
    <cellStyle name="Assumptions Center Multiple 3 21 6 2" xfId="45615" xr:uid="{00000000-0005-0000-0000-00003C420000}"/>
    <cellStyle name="Assumptions Center Multiple 3 21 7" xfId="31698" xr:uid="{00000000-0005-0000-0000-00003D420000}"/>
    <cellStyle name="Assumptions Center Multiple 3 22" xfId="4111" xr:uid="{00000000-0005-0000-0000-00003E420000}"/>
    <cellStyle name="Assumptions Center Multiple 3 22 2" xfId="7537" xr:uid="{00000000-0005-0000-0000-00003F420000}"/>
    <cellStyle name="Assumptions Center Multiple 3 22 2 2" xfId="21466" xr:uid="{00000000-0005-0000-0000-000040420000}"/>
    <cellStyle name="Assumptions Center Multiple 3 22 2 2 2" xfId="49149" xr:uid="{00000000-0005-0000-0000-000041420000}"/>
    <cellStyle name="Assumptions Center Multiple 3 22 2 3" xfId="35232" xr:uid="{00000000-0005-0000-0000-000042420000}"/>
    <cellStyle name="Assumptions Center Multiple 3 22 3" xfId="10238" xr:uid="{00000000-0005-0000-0000-000043420000}"/>
    <cellStyle name="Assumptions Center Multiple 3 22 3 2" xfId="24159" xr:uid="{00000000-0005-0000-0000-000044420000}"/>
    <cellStyle name="Assumptions Center Multiple 3 22 3 2 2" xfId="51842" xr:uid="{00000000-0005-0000-0000-000045420000}"/>
    <cellStyle name="Assumptions Center Multiple 3 22 3 3" xfId="37925" xr:uid="{00000000-0005-0000-0000-000046420000}"/>
    <cellStyle name="Assumptions Center Multiple 3 22 4" xfId="12390" xr:uid="{00000000-0005-0000-0000-000047420000}"/>
    <cellStyle name="Assumptions Center Multiple 3 22 4 2" xfId="26311" xr:uid="{00000000-0005-0000-0000-000048420000}"/>
    <cellStyle name="Assumptions Center Multiple 3 22 4 2 2" xfId="53994" xr:uid="{00000000-0005-0000-0000-000049420000}"/>
    <cellStyle name="Assumptions Center Multiple 3 22 4 3" xfId="40077" xr:uid="{00000000-0005-0000-0000-00004A420000}"/>
    <cellStyle name="Assumptions Center Multiple 3 22 5" xfId="15140" xr:uid="{00000000-0005-0000-0000-00004B420000}"/>
    <cellStyle name="Assumptions Center Multiple 3 22 5 2" xfId="29061" xr:uid="{00000000-0005-0000-0000-00004C420000}"/>
    <cellStyle name="Assumptions Center Multiple 3 22 5 2 2" xfId="56744" xr:uid="{00000000-0005-0000-0000-00004D420000}"/>
    <cellStyle name="Assumptions Center Multiple 3 22 5 3" xfId="42827" xr:uid="{00000000-0005-0000-0000-00004E420000}"/>
    <cellStyle name="Assumptions Center Multiple 3 22 6" xfId="18108" xr:uid="{00000000-0005-0000-0000-00004F420000}"/>
    <cellStyle name="Assumptions Center Multiple 3 22 6 2" xfId="45791" xr:uid="{00000000-0005-0000-0000-000050420000}"/>
    <cellStyle name="Assumptions Center Multiple 3 22 7" xfId="31874" xr:uid="{00000000-0005-0000-0000-000051420000}"/>
    <cellStyle name="Assumptions Center Multiple 3 23" xfId="4250" xr:uid="{00000000-0005-0000-0000-000052420000}"/>
    <cellStyle name="Assumptions Center Multiple 3 23 2" xfId="7675" xr:uid="{00000000-0005-0000-0000-000053420000}"/>
    <cellStyle name="Assumptions Center Multiple 3 23 2 2" xfId="21603" xr:uid="{00000000-0005-0000-0000-000054420000}"/>
    <cellStyle name="Assumptions Center Multiple 3 23 2 2 2" xfId="49286" xr:uid="{00000000-0005-0000-0000-000055420000}"/>
    <cellStyle name="Assumptions Center Multiple 3 23 2 3" xfId="35369" xr:uid="{00000000-0005-0000-0000-000056420000}"/>
    <cellStyle name="Assumptions Center Multiple 3 23 3" xfId="10368" xr:uid="{00000000-0005-0000-0000-000057420000}"/>
    <cellStyle name="Assumptions Center Multiple 3 23 3 2" xfId="24289" xr:uid="{00000000-0005-0000-0000-000058420000}"/>
    <cellStyle name="Assumptions Center Multiple 3 23 3 2 2" xfId="51972" xr:uid="{00000000-0005-0000-0000-000059420000}"/>
    <cellStyle name="Assumptions Center Multiple 3 23 3 3" xfId="38055" xr:uid="{00000000-0005-0000-0000-00005A420000}"/>
    <cellStyle name="Assumptions Center Multiple 3 23 4" xfId="12524" xr:uid="{00000000-0005-0000-0000-00005B420000}"/>
    <cellStyle name="Assumptions Center Multiple 3 23 4 2" xfId="26445" xr:uid="{00000000-0005-0000-0000-00005C420000}"/>
    <cellStyle name="Assumptions Center Multiple 3 23 4 2 2" xfId="54128" xr:uid="{00000000-0005-0000-0000-00005D420000}"/>
    <cellStyle name="Assumptions Center Multiple 3 23 4 3" xfId="40211" xr:uid="{00000000-0005-0000-0000-00005E420000}"/>
    <cellStyle name="Assumptions Center Multiple 3 23 5" xfId="15274" xr:uid="{00000000-0005-0000-0000-00005F420000}"/>
    <cellStyle name="Assumptions Center Multiple 3 23 5 2" xfId="29195" xr:uid="{00000000-0005-0000-0000-000060420000}"/>
    <cellStyle name="Assumptions Center Multiple 3 23 5 2 2" xfId="56878" xr:uid="{00000000-0005-0000-0000-000061420000}"/>
    <cellStyle name="Assumptions Center Multiple 3 23 5 3" xfId="42961" xr:uid="{00000000-0005-0000-0000-000062420000}"/>
    <cellStyle name="Assumptions Center Multiple 3 23 6" xfId="18242" xr:uid="{00000000-0005-0000-0000-000063420000}"/>
    <cellStyle name="Assumptions Center Multiple 3 23 6 2" xfId="45925" xr:uid="{00000000-0005-0000-0000-000064420000}"/>
    <cellStyle name="Assumptions Center Multiple 3 23 7" xfId="32008" xr:uid="{00000000-0005-0000-0000-000065420000}"/>
    <cellStyle name="Assumptions Center Multiple 3 24" xfId="4901" xr:uid="{00000000-0005-0000-0000-000066420000}"/>
    <cellStyle name="Assumptions Center Multiple 3 24 2" xfId="8305" xr:uid="{00000000-0005-0000-0000-000067420000}"/>
    <cellStyle name="Assumptions Center Multiple 3 24 2 2" xfId="22227" xr:uid="{00000000-0005-0000-0000-000068420000}"/>
    <cellStyle name="Assumptions Center Multiple 3 24 2 2 2" xfId="49910" xr:uid="{00000000-0005-0000-0000-000069420000}"/>
    <cellStyle name="Assumptions Center Multiple 3 24 2 3" xfId="35993" xr:uid="{00000000-0005-0000-0000-00006A420000}"/>
    <cellStyle name="Assumptions Center Multiple 3 24 3" xfId="10759" xr:uid="{00000000-0005-0000-0000-00006B420000}"/>
    <cellStyle name="Assumptions Center Multiple 3 24 3 2" xfId="24680" xr:uid="{00000000-0005-0000-0000-00006C420000}"/>
    <cellStyle name="Assumptions Center Multiple 3 24 3 2 2" xfId="52363" xr:uid="{00000000-0005-0000-0000-00006D420000}"/>
    <cellStyle name="Assumptions Center Multiple 3 24 3 3" xfId="38446" xr:uid="{00000000-0005-0000-0000-00006E420000}"/>
    <cellStyle name="Assumptions Center Multiple 3 24 4" xfId="13160" xr:uid="{00000000-0005-0000-0000-00006F420000}"/>
    <cellStyle name="Assumptions Center Multiple 3 24 4 2" xfId="27081" xr:uid="{00000000-0005-0000-0000-000070420000}"/>
    <cellStyle name="Assumptions Center Multiple 3 24 4 2 2" xfId="54764" xr:uid="{00000000-0005-0000-0000-000071420000}"/>
    <cellStyle name="Assumptions Center Multiple 3 24 4 3" xfId="40847" xr:uid="{00000000-0005-0000-0000-000072420000}"/>
    <cellStyle name="Assumptions Center Multiple 3 24 5" xfId="15910" xr:uid="{00000000-0005-0000-0000-000073420000}"/>
    <cellStyle name="Assumptions Center Multiple 3 24 5 2" xfId="29831" xr:uid="{00000000-0005-0000-0000-000074420000}"/>
    <cellStyle name="Assumptions Center Multiple 3 24 5 2 2" xfId="57514" xr:uid="{00000000-0005-0000-0000-000075420000}"/>
    <cellStyle name="Assumptions Center Multiple 3 24 5 3" xfId="43597" xr:uid="{00000000-0005-0000-0000-000076420000}"/>
    <cellStyle name="Assumptions Center Multiple 3 24 6" xfId="18878" xr:uid="{00000000-0005-0000-0000-000077420000}"/>
    <cellStyle name="Assumptions Center Multiple 3 24 6 2" xfId="46561" xr:uid="{00000000-0005-0000-0000-000078420000}"/>
    <cellStyle name="Assumptions Center Multiple 3 24 7" xfId="32644" xr:uid="{00000000-0005-0000-0000-000079420000}"/>
    <cellStyle name="Assumptions Center Multiple 3 25" xfId="4730" xr:uid="{00000000-0005-0000-0000-00007A420000}"/>
    <cellStyle name="Assumptions Center Multiple 3 25 2" xfId="8136" xr:uid="{00000000-0005-0000-0000-00007B420000}"/>
    <cellStyle name="Assumptions Center Multiple 3 25 2 2" xfId="22060" xr:uid="{00000000-0005-0000-0000-00007C420000}"/>
    <cellStyle name="Assumptions Center Multiple 3 25 2 2 2" xfId="49743" xr:uid="{00000000-0005-0000-0000-00007D420000}"/>
    <cellStyle name="Assumptions Center Multiple 3 25 2 3" xfId="35826" xr:uid="{00000000-0005-0000-0000-00007E420000}"/>
    <cellStyle name="Assumptions Center Multiple 3 25 3" xfId="10693" xr:uid="{00000000-0005-0000-0000-00007F420000}"/>
    <cellStyle name="Assumptions Center Multiple 3 25 3 2" xfId="24614" xr:uid="{00000000-0005-0000-0000-000080420000}"/>
    <cellStyle name="Assumptions Center Multiple 3 25 3 2 2" xfId="52297" xr:uid="{00000000-0005-0000-0000-000081420000}"/>
    <cellStyle name="Assumptions Center Multiple 3 25 3 3" xfId="38380" xr:uid="{00000000-0005-0000-0000-000082420000}"/>
    <cellStyle name="Assumptions Center Multiple 3 25 4" xfId="12992" xr:uid="{00000000-0005-0000-0000-000083420000}"/>
    <cellStyle name="Assumptions Center Multiple 3 25 4 2" xfId="26913" xr:uid="{00000000-0005-0000-0000-000084420000}"/>
    <cellStyle name="Assumptions Center Multiple 3 25 4 2 2" xfId="54596" xr:uid="{00000000-0005-0000-0000-000085420000}"/>
    <cellStyle name="Assumptions Center Multiple 3 25 4 3" xfId="40679" xr:uid="{00000000-0005-0000-0000-000086420000}"/>
    <cellStyle name="Assumptions Center Multiple 3 25 5" xfId="15742" xr:uid="{00000000-0005-0000-0000-000087420000}"/>
    <cellStyle name="Assumptions Center Multiple 3 25 5 2" xfId="29663" xr:uid="{00000000-0005-0000-0000-000088420000}"/>
    <cellStyle name="Assumptions Center Multiple 3 25 5 2 2" xfId="57346" xr:uid="{00000000-0005-0000-0000-000089420000}"/>
    <cellStyle name="Assumptions Center Multiple 3 25 5 3" xfId="43429" xr:uid="{00000000-0005-0000-0000-00008A420000}"/>
    <cellStyle name="Assumptions Center Multiple 3 25 6" xfId="18710" xr:uid="{00000000-0005-0000-0000-00008B420000}"/>
    <cellStyle name="Assumptions Center Multiple 3 25 6 2" xfId="46393" xr:uid="{00000000-0005-0000-0000-00008C420000}"/>
    <cellStyle name="Assumptions Center Multiple 3 25 7" xfId="32476" xr:uid="{00000000-0005-0000-0000-00008D420000}"/>
    <cellStyle name="Assumptions Center Multiple 3 26" xfId="4333" xr:uid="{00000000-0005-0000-0000-00008E420000}"/>
    <cellStyle name="Assumptions Center Multiple 3 26 2" xfId="7758" xr:uid="{00000000-0005-0000-0000-00008F420000}"/>
    <cellStyle name="Assumptions Center Multiple 3 26 2 2" xfId="21682" xr:uid="{00000000-0005-0000-0000-000090420000}"/>
    <cellStyle name="Assumptions Center Multiple 3 26 2 2 2" xfId="49365" xr:uid="{00000000-0005-0000-0000-000091420000}"/>
    <cellStyle name="Assumptions Center Multiple 3 26 2 3" xfId="35448" xr:uid="{00000000-0005-0000-0000-000092420000}"/>
    <cellStyle name="Assumptions Center Multiple 3 26 3" xfId="10431" xr:uid="{00000000-0005-0000-0000-000093420000}"/>
    <cellStyle name="Assumptions Center Multiple 3 26 3 2" xfId="24352" xr:uid="{00000000-0005-0000-0000-000094420000}"/>
    <cellStyle name="Assumptions Center Multiple 3 26 3 2 2" xfId="52035" xr:uid="{00000000-0005-0000-0000-000095420000}"/>
    <cellStyle name="Assumptions Center Multiple 3 26 3 3" xfId="38118" xr:uid="{00000000-0005-0000-0000-000096420000}"/>
    <cellStyle name="Assumptions Center Multiple 3 26 4" xfId="12600" xr:uid="{00000000-0005-0000-0000-000097420000}"/>
    <cellStyle name="Assumptions Center Multiple 3 26 4 2" xfId="26521" xr:uid="{00000000-0005-0000-0000-000098420000}"/>
    <cellStyle name="Assumptions Center Multiple 3 26 4 2 2" xfId="54204" xr:uid="{00000000-0005-0000-0000-000099420000}"/>
    <cellStyle name="Assumptions Center Multiple 3 26 4 3" xfId="40287" xr:uid="{00000000-0005-0000-0000-00009A420000}"/>
    <cellStyle name="Assumptions Center Multiple 3 26 5" xfId="15350" xr:uid="{00000000-0005-0000-0000-00009B420000}"/>
    <cellStyle name="Assumptions Center Multiple 3 26 5 2" xfId="29271" xr:uid="{00000000-0005-0000-0000-00009C420000}"/>
    <cellStyle name="Assumptions Center Multiple 3 26 5 2 2" xfId="56954" xr:uid="{00000000-0005-0000-0000-00009D420000}"/>
    <cellStyle name="Assumptions Center Multiple 3 26 5 3" xfId="43037" xr:uid="{00000000-0005-0000-0000-00009E420000}"/>
    <cellStyle name="Assumptions Center Multiple 3 26 6" xfId="18318" xr:uid="{00000000-0005-0000-0000-00009F420000}"/>
    <cellStyle name="Assumptions Center Multiple 3 26 6 2" xfId="46001" xr:uid="{00000000-0005-0000-0000-0000A0420000}"/>
    <cellStyle name="Assumptions Center Multiple 3 26 7" xfId="32084" xr:uid="{00000000-0005-0000-0000-0000A1420000}"/>
    <cellStyle name="Assumptions Center Multiple 3 27" xfId="4877" xr:uid="{00000000-0005-0000-0000-0000A2420000}"/>
    <cellStyle name="Assumptions Center Multiple 3 27 2" xfId="8283" xr:uid="{00000000-0005-0000-0000-0000A3420000}"/>
    <cellStyle name="Assumptions Center Multiple 3 27 2 2" xfId="22205" xr:uid="{00000000-0005-0000-0000-0000A4420000}"/>
    <cellStyle name="Assumptions Center Multiple 3 27 2 2 2" xfId="49888" xr:uid="{00000000-0005-0000-0000-0000A5420000}"/>
    <cellStyle name="Assumptions Center Multiple 3 27 2 3" xfId="35971" xr:uid="{00000000-0005-0000-0000-0000A6420000}"/>
    <cellStyle name="Assumptions Center Multiple 3 27 3" xfId="10738" xr:uid="{00000000-0005-0000-0000-0000A7420000}"/>
    <cellStyle name="Assumptions Center Multiple 3 27 3 2" xfId="24659" xr:uid="{00000000-0005-0000-0000-0000A8420000}"/>
    <cellStyle name="Assumptions Center Multiple 3 27 3 2 2" xfId="52342" xr:uid="{00000000-0005-0000-0000-0000A9420000}"/>
    <cellStyle name="Assumptions Center Multiple 3 27 3 3" xfId="38425" xr:uid="{00000000-0005-0000-0000-0000AA420000}"/>
    <cellStyle name="Assumptions Center Multiple 3 27 4" xfId="13136" xr:uid="{00000000-0005-0000-0000-0000AB420000}"/>
    <cellStyle name="Assumptions Center Multiple 3 27 4 2" xfId="27057" xr:uid="{00000000-0005-0000-0000-0000AC420000}"/>
    <cellStyle name="Assumptions Center Multiple 3 27 4 2 2" xfId="54740" xr:uid="{00000000-0005-0000-0000-0000AD420000}"/>
    <cellStyle name="Assumptions Center Multiple 3 27 4 3" xfId="40823" xr:uid="{00000000-0005-0000-0000-0000AE420000}"/>
    <cellStyle name="Assumptions Center Multiple 3 27 5" xfId="15886" xr:uid="{00000000-0005-0000-0000-0000AF420000}"/>
    <cellStyle name="Assumptions Center Multiple 3 27 5 2" xfId="29807" xr:uid="{00000000-0005-0000-0000-0000B0420000}"/>
    <cellStyle name="Assumptions Center Multiple 3 27 5 2 2" xfId="57490" xr:uid="{00000000-0005-0000-0000-0000B1420000}"/>
    <cellStyle name="Assumptions Center Multiple 3 27 5 3" xfId="43573" xr:uid="{00000000-0005-0000-0000-0000B2420000}"/>
    <cellStyle name="Assumptions Center Multiple 3 27 6" xfId="18854" xr:uid="{00000000-0005-0000-0000-0000B3420000}"/>
    <cellStyle name="Assumptions Center Multiple 3 27 6 2" xfId="46537" xr:uid="{00000000-0005-0000-0000-0000B4420000}"/>
    <cellStyle name="Assumptions Center Multiple 3 27 7" xfId="32620" xr:uid="{00000000-0005-0000-0000-0000B5420000}"/>
    <cellStyle name="Assumptions Center Multiple 3 28" xfId="4369" xr:uid="{00000000-0005-0000-0000-0000B6420000}"/>
    <cellStyle name="Assumptions Center Multiple 3 28 2" xfId="7794" xr:uid="{00000000-0005-0000-0000-0000B7420000}"/>
    <cellStyle name="Assumptions Center Multiple 3 28 2 2" xfId="21718" xr:uid="{00000000-0005-0000-0000-0000B8420000}"/>
    <cellStyle name="Assumptions Center Multiple 3 28 2 2 2" xfId="49401" xr:uid="{00000000-0005-0000-0000-0000B9420000}"/>
    <cellStyle name="Assumptions Center Multiple 3 28 2 3" xfId="35484" xr:uid="{00000000-0005-0000-0000-0000BA420000}"/>
    <cellStyle name="Assumptions Center Multiple 3 28 3" xfId="10467" xr:uid="{00000000-0005-0000-0000-0000BB420000}"/>
    <cellStyle name="Assumptions Center Multiple 3 28 3 2" xfId="24388" xr:uid="{00000000-0005-0000-0000-0000BC420000}"/>
    <cellStyle name="Assumptions Center Multiple 3 28 3 2 2" xfId="52071" xr:uid="{00000000-0005-0000-0000-0000BD420000}"/>
    <cellStyle name="Assumptions Center Multiple 3 28 3 3" xfId="38154" xr:uid="{00000000-0005-0000-0000-0000BE420000}"/>
    <cellStyle name="Assumptions Center Multiple 3 28 4" xfId="12636" xr:uid="{00000000-0005-0000-0000-0000BF420000}"/>
    <cellStyle name="Assumptions Center Multiple 3 28 4 2" xfId="26557" xr:uid="{00000000-0005-0000-0000-0000C0420000}"/>
    <cellStyle name="Assumptions Center Multiple 3 28 4 2 2" xfId="54240" xr:uid="{00000000-0005-0000-0000-0000C1420000}"/>
    <cellStyle name="Assumptions Center Multiple 3 28 4 3" xfId="40323" xr:uid="{00000000-0005-0000-0000-0000C2420000}"/>
    <cellStyle name="Assumptions Center Multiple 3 28 5" xfId="15386" xr:uid="{00000000-0005-0000-0000-0000C3420000}"/>
    <cellStyle name="Assumptions Center Multiple 3 28 5 2" xfId="29307" xr:uid="{00000000-0005-0000-0000-0000C4420000}"/>
    <cellStyle name="Assumptions Center Multiple 3 28 5 2 2" xfId="56990" xr:uid="{00000000-0005-0000-0000-0000C5420000}"/>
    <cellStyle name="Assumptions Center Multiple 3 28 5 3" xfId="43073" xr:uid="{00000000-0005-0000-0000-0000C6420000}"/>
    <cellStyle name="Assumptions Center Multiple 3 28 6" xfId="18354" xr:uid="{00000000-0005-0000-0000-0000C7420000}"/>
    <cellStyle name="Assumptions Center Multiple 3 28 6 2" xfId="46037" xr:uid="{00000000-0005-0000-0000-0000C8420000}"/>
    <cellStyle name="Assumptions Center Multiple 3 28 7" xfId="32120" xr:uid="{00000000-0005-0000-0000-0000C9420000}"/>
    <cellStyle name="Assumptions Center Multiple 3 29" xfId="4615" xr:uid="{00000000-0005-0000-0000-0000CA420000}"/>
    <cellStyle name="Assumptions Center Multiple 3 29 2" xfId="8024" xr:uid="{00000000-0005-0000-0000-0000CB420000}"/>
    <cellStyle name="Assumptions Center Multiple 3 29 2 2" xfId="21948" xr:uid="{00000000-0005-0000-0000-0000CC420000}"/>
    <cellStyle name="Assumptions Center Multiple 3 29 2 2 2" xfId="49631" xr:uid="{00000000-0005-0000-0000-0000CD420000}"/>
    <cellStyle name="Assumptions Center Multiple 3 29 2 3" xfId="35714" xr:uid="{00000000-0005-0000-0000-0000CE420000}"/>
    <cellStyle name="Assumptions Center Multiple 3 29 3" xfId="10616" xr:uid="{00000000-0005-0000-0000-0000CF420000}"/>
    <cellStyle name="Assumptions Center Multiple 3 29 3 2" xfId="24537" xr:uid="{00000000-0005-0000-0000-0000D0420000}"/>
    <cellStyle name="Assumptions Center Multiple 3 29 3 2 2" xfId="52220" xr:uid="{00000000-0005-0000-0000-0000D1420000}"/>
    <cellStyle name="Assumptions Center Multiple 3 29 3 3" xfId="38303" xr:uid="{00000000-0005-0000-0000-0000D2420000}"/>
    <cellStyle name="Assumptions Center Multiple 3 29 4" xfId="12879" xr:uid="{00000000-0005-0000-0000-0000D3420000}"/>
    <cellStyle name="Assumptions Center Multiple 3 29 4 2" xfId="26800" xr:uid="{00000000-0005-0000-0000-0000D4420000}"/>
    <cellStyle name="Assumptions Center Multiple 3 29 4 2 2" xfId="54483" xr:uid="{00000000-0005-0000-0000-0000D5420000}"/>
    <cellStyle name="Assumptions Center Multiple 3 29 4 3" xfId="40566" xr:uid="{00000000-0005-0000-0000-0000D6420000}"/>
    <cellStyle name="Assumptions Center Multiple 3 29 5" xfId="15629" xr:uid="{00000000-0005-0000-0000-0000D7420000}"/>
    <cellStyle name="Assumptions Center Multiple 3 29 5 2" xfId="29550" xr:uid="{00000000-0005-0000-0000-0000D8420000}"/>
    <cellStyle name="Assumptions Center Multiple 3 29 5 2 2" xfId="57233" xr:uid="{00000000-0005-0000-0000-0000D9420000}"/>
    <cellStyle name="Assumptions Center Multiple 3 29 5 3" xfId="43316" xr:uid="{00000000-0005-0000-0000-0000DA420000}"/>
    <cellStyle name="Assumptions Center Multiple 3 29 6" xfId="18597" xr:uid="{00000000-0005-0000-0000-0000DB420000}"/>
    <cellStyle name="Assumptions Center Multiple 3 29 6 2" xfId="46280" xr:uid="{00000000-0005-0000-0000-0000DC420000}"/>
    <cellStyle name="Assumptions Center Multiple 3 29 7" xfId="32363" xr:uid="{00000000-0005-0000-0000-0000DD420000}"/>
    <cellStyle name="Assumptions Center Multiple 3 3" xfId="2325" xr:uid="{00000000-0005-0000-0000-0000DE420000}"/>
    <cellStyle name="Assumptions Center Multiple 3 3 2" xfId="5785" xr:uid="{00000000-0005-0000-0000-0000DF420000}"/>
    <cellStyle name="Assumptions Center Multiple 3 3 2 2" xfId="19735" xr:uid="{00000000-0005-0000-0000-0000E0420000}"/>
    <cellStyle name="Assumptions Center Multiple 3 3 2 2 2" xfId="47418" xr:uid="{00000000-0005-0000-0000-0000E1420000}"/>
    <cellStyle name="Assumptions Center Multiple 3 3 2 3" xfId="33501" xr:uid="{00000000-0005-0000-0000-0000E2420000}"/>
    <cellStyle name="Assumptions Center Multiple 3 3 3" xfId="8554" xr:uid="{00000000-0005-0000-0000-0000E3420000}"/>
    <cellStyle name="Assumptions Center Multiple 3 3 3 2" xfId="22475" xr:uid="{00000000-0005-0000-0000-0000E4420000}"/>
    <cellStyle name="Assumptions Center Multiple 3 3 3 2 2" xfId="50158" xr:uid="{00000000-0005-0000-0000-0000E5420000}"/>
    <cellStyle name="Assumptions Center Multiple 3 3 3 3" xfId="36241" xr:uid="{00000000-0005-0000-0000-0000E6420000}"/>
    <cellStyle name="Assumptions Center Multiple 3 3 4" xfId="5435" xr:uid="{00000000-0005-0000-0000-0000E7420000}"/>
    <cellStyle name="Assumptions Center Multiple 3 3 4 2" xfId="19388" xr:uid="{00000000-0005-0000-0000-0000E8420000}"/>
    <cellStyle name="Assumptions Center Multiple 3 3 4 2 2" xfId="47071" xr:uid="{00000000-0005-0000-0000-0000E9420000}"/>
    <cellStyle name="Assumptions Center Multiple 3 3 4 3" xfId="33154" xr:uid="{00000000-0005-0000-0000-0000EA420000}"/>
    <cellStyle name="Assumptions Center Multiple 3 3 5" xfId="13433" xr:uid="{00000000-0005-0000-0000-0000EB420000}"/>
    <cellStyle name="Assumptions Center Multiple 3 3 5 2" xfId="27354" xr:uid="{00000000-0005-0000-0000-0000EC420000}"/>
    <cellStyle name="Assumptions Center Multiple 3 3 5 2 2" xfId="55037" xr:uid="{00000000-0005-0000-0000-0000ED420000}"/>
    <cellStyle name="Assumptions Center Multiple 3 3 5 3" xfId="41120" xr:uid="{00000000-0005-0000-0000-0000EE420000}"/>
    <cellStyle name="Assumptions Center Multiple 3 3 6" xfId="16395" xr:uid="{00000000-0005-0000-0000-0000EF420000}"/>
    <cellStyle name="Assumptions Center Multiple 3 3 6 2" xfId="44078" xr:uid="{00000000-0005-0000-0000-0000F0420000}"/>
    <cellStyle name="Assumptions Center Multiple 3 3 7" xfId="30288" xr:uid="{00000000-0005-0000-0000-0000F1420000}"/>
    <cellStyle name="Assumptions Center Multiple 3 30" xfId="16185" xr:uid="{00000000-0005-0000-0000-0000F2420000}"/>
    <cellStyle name="Assumptions Center Multiple 3 30 2" xfId="30102" xr:uid="{00000000-0005-0000-0000-0000F3420000}"/>
    <cellStyle name="Assumptions Center Multiple 3 30 2 2" xfId="57785" xr:uid="{00000000-0005-0000-0000-0000F4420000}"/>
    <cellStyle name="Assumptions Center Multiple 3 30 3" xfId="43868" xr:uid="{00000000-0005-0000-0000-0000F5420000}"/>
    <cellStyle name="Assumptions Center Multiple 3 31" xfId="16120" xr:uid="{00000000-0005-0000-0000-0000F6420000}"/>
    <cellStyle name="Assumptions Center Multiple 3 31 2" xfId="30037" xr:uid="{00000000-0005-0000-0000-0000F7420000}"/>
    <cellStyle name="Assumptions Center Multiple 3 31 2 2" xfId="57720" xr:uid="{00000000-0005-0000-0000-0000F8420000}"/>
    <cellStyle name="Assumptions Center Multiple 3 31 3" xfId="43803" xr:uid="{00000000-0005-0000-0000-0000F9420000}"/>
    <cellStyle name="Assumptions Center Multiple 3 4" xfId="3042" xr:uid="{00000000-0005-0000-0000-0000FA420000}"/>
    <cellStyle name="Assumptions Center Multiple 3 4 2" xfId="6486" xr:uid="{00000000-0005-0000-0000-0000FB420000}"/>
    <cellStyle name="Assumptions Center Multiple 3 4 2 2" xfId="20431" xr:uid="{00000000-0005-0000-0000-0000FC420000}"/>
    <cellStyle name="Assumptions Center Multiple 3 4 2 2 2" xfId="48114" xr:uid="{00000000-0005-0000-0000-0000FD420000}"/>
    <cellStyle name="Assumptions Center Multiple 3 4 2 3" xfId="34197" xr:uid="{00000000-0005-0000-0000-0000FE420000}"/>
    <cellStyle name="Assumptions Center Multiple 3 4 3" xfId="9235" xr:uid="{00000000-0005-0000-0000-0000FF420000}"/>
    <cellStyle name="Assumptions Center Multiple 3 4 3 2" xfId="23156" xr:uid="{00000000-0005-0000-0000-000000430000}"/>
    <cellStyle name="Assumptions Center Multiple 3 4 3 2 2" xfId="50839" xr:uid="{00000000-0005-0000-0000-000001430000}"/>
    <cellStyle name="Assumptions Center Multiple 3 4 3 3" xfId="36922" xr:uid="{00000000-0005-0000-0000-000002430000}"/>
    <cellStyle name="Assumptions Center Multiple 3 4 4" xfId="11371" xr:uid="{00000000-0005-0000-0000-000003430000}"/>
    <cellStyle name="Assumptions Center Multiple 3 4 4 2" xfId="25292" xr:uid="{00000000-0005-0000-0000-000004430000}"/>
    <cellStyle name="Assumptions Center Multiple 3 4 4 2 2" xfId="52975" xr:uid="{00000000-0005-0000-0000-000005430000}"/>
    <cellStyle name="Assumptions Center Multiple 3 4 4 3" xfId="39058" xr:uid="{00000000-0005-0000-0000-000006430000}"/>
    <cellStyle name="Assumptions Center Multiple 3 4 5" xfId="14121" xr:uid="{00000000-0005-0000-0000-000007430000}"/>
    <cellStyle name="Assumptions Center Multiple 3 4 5 2" xfId="28042" xr:uid="{00000000-0005-0000-0000-000008430000}"/>
    <cellStyle name="Assumptions Center Multiple 3 4 5 2 2" xfId="55725" xr:uid="{00000000-0005-0000-0000-000009430000}"/>
    <cellStyle name="Assumptions Center Multiple 3 4 5 3" xfId="41808" xr:uid="{00000000-0005-0000-0000-00000A430000}"/>
    <cellStyle name="Assumptions Center Multiple 3 4 6" xfId="17089" xr:uid="{00000000-0005-0000-0000-00000B430000}"/>
    <cellStyle name="Assumptions Center Multiple 3 4 6 2" xfId="44772" xr:uid="{00000000-0005-0000-0000-00000C430000}"/>
    <cellStyle name="Assumptions Center Multiple 3 4 7" xfId="30896" xr:uid="{00000000-0005-0000-0000-00000D430000}"/>
    <cellStyle name="Assumptions Center Multiple 3 5" xfId="2978" xr:uid="{00000000-0005-0000-0000-00000E430000}"/>
    <cellStyle name="Assumptions Center Multiple 3 5 2" xfId="6423" xr:uid="{00000000-0005-0000-0000-00000F430000}"/>
    <cellStyle name="Assumptions Center Multiple 3 5 2 2" xfId="20369" xr:uid="{00000000-0005-0000-0000-000010430000}"/>
    <cellStyle name="Assumptions Center Multiple 3 5 2 2 2" xfId="48052" xr:uid="{00000000-0005-0000-0000-000011430000}"/>
    <cellStyle name="Assumptions Center Multiple 3 5 2 3" xfId="34135" xr:uid="{00000000-0005-0000-0000-000012430000}"/>
    <cellStyle name="Assumptions Center Multiple 3 5 3" xfId="9174" xr:uid="{00000000-0005-0000-0000-000013430000}"/>
    <cellStyle name="Assumptions Center Multiple 3 5 3 2" xfId="23095" xr:uid="{00000000-0005-0000-0000-000014430000}"/>
    <cellStyle name="Assumptions Center Multiple 3 5 3 2 2" xfId="50778" xr:uid="{00000000-0005-0000-0000-000015430000}"/>
    <cellStyle name="Assumptions Center Multiple 3 5 3 3" xfId="36861" xr:uid="{00000000-0005-0000-0000-000016430000}"/>
    <cellStyle name="Assumptions Center Multiple 3 5 4" xfId="11309" xr:uid="{00000000-0005-0000-0000-000017430000}"/>
    <cellStyle name="Assumptions Center Multiple 3 5 4 2" xfId="25230" xr:uid="{00000000-0005-0000-0000-000018430000}"/>
    <cellStyle name="Assumptions Center Multiple 3 5 4 2 2" xfId="52913" xr:uid="{00000000-0005-0000-0000-000019430000}"/>
    <cellStyle name="Assumptions Center Multiple 3 5 4 3" xfId="38996" xr:uid="{00000000-0005-0000-0000-00001A430000}"/>
    <cellStyle name="Assumptions Center Multiple 3 5 5" xfId="14060" xr:uid="{00000000-0005-0000-0000-00001B430000}"/>
    <cellStyle name="Assumptions Center Multiple 3 5 5 2" xfId="27981" xr:uid="{00000000-0005-0000-0000-00001C430000}"/>
    <cellStyle name="Assumptions Center Multiple 3 5 5 2 2" xfId="55664" xr:uid="{00000000-0005-0000-0000-00001D430000}"/>
    <cellStyle name="Assumptions Center Multiple 3 5 5 3" xfId="41747" xr:uid="{00000000-0005-0000-0000-00001E430000}"/>
    <cellStyle name="Assumptions Center Multiple 3 5 6" xfId="17027" xr:uid="{00000000-0005-0000-0000-00001F430000}"/>
    <cellStyle name="Assumptions Center Multiple 3 5 6 2" xfId="44710" xr:uid="{00000000-0005-0000-0000-000020430000}"/>
    <cellStyle name="Assumptions Center Multiple 3 5 7" xfId="30839" xr:uid="{00000000-0005-0000-0000-000021430000}"/>
    <cellStyle name="Assumptions Center Multiple 3 6" xfId="2446" xr:uid="{00000000-0005-0000-0000-000022430000}"/>
    <cellStyle name="Assumptions Center Multiple 3 6 2" xfId="5903" xr:uid="{00000000-0005-0000-0000-000023430000}"/>
    <cellStyle name="Assumptions Center Multiple 3 6 2 2" xfId="19853" xr:uid="{00000000-0005-0000-0000-000024430000}"/>
    <cellStyle name="Assumptions Center Multiple 3 6 2 2 2" xfId="47536" xr:uid="{00000000-0005-0000-0000-000025430000}"/>
    <cellStyle name="Assumptions Center Multiple 3 6 2 3" xfId="33619" xr:uid="{00000000-0005-0000-0000-000026430000}"/>
    <cellStyle name="Assumptions Center Multiple 3 6 3" xfId="8669" xr:uid="{00000000-0005-0000-0000-000027430000}"/>
    <cellStyle name="Assumptions Center Multiple 3 6 3 2" xfId="22590" xr:uid="{00000000-0005-0000-0000-000028430000}"/>
    <cellStyle name="Assumptions Center Multiple 3 6 3 2 2" xfId="50273" xr:uid="{00000000-0005-0000-0000-000029430000}"/>
    <cellStyle name="Assumptions Center Multiple 3 6 3 3" xfId="36356" xr:uid="{00000000-0005-0000-0000-00002A430000}"/>
    <cellStyle name="Assumptions Center Multiple 3 6 4" xfId="5531" xr:uid="{00000000-0005-0000-0000-00002B430000}"/>
    <cellStyle name="Assumptions Center Multiple 3 6 4 2" xfId="19484" xr:uid="{00000000-0005-0000-0000-00002C430000}"/>
    <cellStyle name="Assumptions Center Multiple 3 6 4 2 2" xfId="47167" xr:uid="{00000000-0005-0000-0000-00002D430000}"/>
    <cellStyle name="Assumptions Center Multiple 3 6 4 3" xfId="33250" xr:uid="{00000000-0005-0000-0000-00002E430000}"/>
    <cellStyle name="Assumptions Center Multiple 3 6 5" xfId="13551" xr:uid="{00000000-0005-0000-0000-00002F430000}"/>
    <cellStyle name="Assumptions Center Multiple 3 6 5 2" xfId="27472" xr:uid="{00000000-0005-0000-0000-000030430000}"/>
    <cellStyle name="Assumptions Center Multiple 3 6 5 2 2" xfId="55155" xr:uid="{00000000-0005-0000-0000-000031430000}"/>
    <cellStyle name="Assumptions Center Multiple 3 6 5 3" xfId="41238" xr:uid="{00000000-0005-0000-0000-000032430000}"/>
    <cellStyle name="Assumptions Center Multiple 3 6 6" xfId="16513" xr:uid="{00000000-0005-0000-0000-000033430000}"/>
    <cellStyle name="Assumptions Center Multiple 3 6 6 2" xfId="44196" xr:uid="{00000000-0005-0000-0000-000034430000}"/>
    <cellStyle name="Assumptions Center Multiple 3 6 7" xfId="30391" xr:uid="{00000000-0005-0000-0000-000035430000}"/>
    <cellStyle name="Assumptions Center Multiple 3 7" xfId="2931" xr:uid="{00000000-0005-0000-0000-000036430000}"/>
    <cellStyle name="Assumptions Center Multiple 3 7 2" xfId="6377" xr:uid="{00000000-0005-0000-0000-000037430000}"/>
    <cellStyle name="Assumptions Center Multiple 3 7 2 2" xfId="20323" xr:uid="{00000000-0005-0000-0000-000038430000}"/>
    <cellStyle name="Assumptions Center Multiple 3 7 2 2 2" xfId="48006" xr:uid="{00000000-0005-0000-0000-000039430000}"/>
    <cellStyle name="Assumptions Center Multiple 3 7 2 3" xfId="34089" xr:uid="{00000000-0005-0000-0000-00003A430000}"/>
    <cellStyle name="Assumptions Center Multiple 3 7 3" xfId="9128" xr:uid="{00000000-0005-0000-0000-00003B430000}"/>
    <cellStyle name="Assumptions Center Multiple 3 7 3 2" xfId="23049" xr:uid="{00000000-0005-0000-0000-00003C430000}"/>
    <cellStyle name="Assumptions Center Multiple 3 7 3 2 2" xfId="50732" xr:uid="{00000000-0005-0000-0000-00003D430000}"/>
    <cellStyle name="Assumptions Center Multiple 3 7 3 3" xfId="36815" xr:uid="{00000000-0005-0000-0000-00003E430000}"/>
    <cellStyle name="Assumptions Center Multiple 3 7 4" xfId="11263" xr:uid="{00000000-0005-0000-0000-00003F430000}"/>
    <cellStyle name="Assumptions Center Multiple 3 7 4 2" xfId="25184" xr:uid="{00000000-0005-0000-0000-000040430000}"/>
    <cellStyle name="Assumptions Center Multiple 3 7 4 2 2" xfId="52867" xr:uid="{00000000-0005-0000-0000-000041430000}"/>
    <cellStyle name="Assumptions Center Multiple 3 7 4 3" xfId="38950" xr:uid="{00000000-0005-0000-0000-000042430000}"/>
    <cellStyle name="Assumptions Center Multiple 3 7 5" xfId="14015" xr:uid="{00000000-0005-0000-0000-000043430000}"/>
    <cellStyle name="Assumptions Center Multiple 3 7 5 2" xfId="27936" xr:uid="{00000000-0005-0000-0000-000044430000}"/>
    <cellStyle name="Assumptions Center Multiple 3 7 5 2 2" xfId="55619" xr:uid="{00000000-0005-0000-0000-000045430000}"/>
    <cellStyle name="Assumptions Center Multiple 3 7 5 3" xfId="41702" xr:uid="{00000000-0005-0000-0000-000046430000}"/>
    <cellStyle name="Assumptions Center Multiple 3 7 6" xfId="16981" xr:uid="{00000000-0005-0000-0000-000047430000}"/>
    <cellStyle name="Assumptions Center Multiple 3 7 6 2" xfId="44664" xr:uid="{00000000-0005-0000-0000-000048430000}"/>
    <cellStyle name="Assumptions Center Multiple 3 7 7" xfId="30794" xr:uid="{00000000-0005-0000-0000-000049430000}"/>
    <cellStyle name="Assumptions Center Multiple 3 8" xfId="3315" xr:uid="{00000000-0005-0000-0000-00004A430000}"/>
    <cellStyle name="Assumptions Center Multiple 3 8 2" xfId="6756" xr:uid="{00000000-0005-0000-0000-00004B430000}"/>
    <cellStyle name="Assumptions Center Multiple 3 8 2 2" xfId="20697" xr:uid="{00000000-0005-0000-0000-00004C430000}"/>
    <cellStyle name="Assumptions Center Multiple 3 8 2 2 2" xfId="48380" xr:uid="{00000000-0005-0000-0000-00004D430000}"/>
    <cellStyle name="Assumptions Center Multiple 3 8 2 3" xfId="34463" xr:uid="{00000000-0005-0000-0000-00004E430000}"/>
    <cellStyle name="Assumptions Center Multiple 3 8 3" xfId="9495" xr:uid="{00000000-0005-0000-0000-00004F430000}"/>
    <cellStyle name="Assumptions Center Multiple 3 8 3 2" xfId="23416" xr:uid="{00000000-0005-0000-0000-000050430000}"/>
    <cellStyle name="Assumptions Center Multiple 3 8 3 2 2" xfId="51099" xr:uid="{00000000-0005-0000-0000-000051430000}"/>
    <cellStyle name="Assumptions Center Multiple 3 8 3 3" xfId="37182" xr:uid="{00000000-0005-0000-0000-000052430000}"/>
    <cellStyle name="Assumptions Center Multiple 3 8 4" xfId="11635" xr:uid="{00000000-0005-0000-0000-000053430000}"/>
    <cellStyle name="Assumptions Center Multiple 3 8 4 2" xfId="25556" xr:uid="{00000000-0005-0000-0000-000054430000}"/>
    <cellStyle name="Assumptions Center Multiple 3 8 4 2 2" xfId="53239" xr:uid="{00000000-0005-0000-0000-000055430000}"/>
    <cellStyle name="Assumptions Center Multiple 3 8 4 3" xfId="39322" xr:uid="{00000000-0005-0000-0000-000056430000}"/>
    <cellStyle name="Assumptions Center Multiple 3 8 5" xfId="14385" xr:uid="{00000000-0005-0000-0000-000057430000}"/>
    <cellStyle name="Assumptions Center Multiple 3 8 5 2" xfId="28306" xr:uid="{00000000-0005-0000-0000-000058430000}"/>
    <cellStyle name="Assumptions Center Multiple 3 8 5 2 2" xfId="55989" xr:uid="{00000000-0005-0000-0000-000059430000}"/>
    <cellStyle name="Assumptions Center Multiple 3 8 5 3" xfId="42072" xr:uid="{00000000-0005-0000-0000-00005A430000}"/>
    <cellStyle name="Assumptions Center Multiple 3 8 6" xfId="17353" xr:uid="{00000000-0005-0000-0000-00005B430000}"/>
    <cellStyle name="Assumptions Center Multiple 3 8 6 2" xfId="45036" xr:uid="{00000000-0005-0000-0000-00005C430000}"/>
    <cellStyle name="Assumptions Center Multiple 3 8 7" xfId="31138" xr:uid="{00000000-0005-0000-0000-00005D430000}"/>
    <cellStyle name="Assumptions Center Multiple 3 9" xfId="2891" xr:uid="{00000000-0005-0000-0000-00005E430000}"/>
    <cellStyle name="Assumptions Center Multiple 3 9 2" xfId="6338" xr:uid="{00000000-0005-0000-0000-00005F430000}"/>
    <cellStyle name="Assumptions Center Multiple 3 9 2 2" xfId="20285" xr:uid="{00000000-0005-0000-0000-000060430000}"/>
    <cellStyle name="Assumptions Center Multiple 3 9 2 2 2" xfId="47968" xr:uid="{00000000-0005-0000-0000-000061430000}"/>
    <cellStyle name="Assumptions Center Multiple 3 9 2 3" xfId="34051" xr:uid="{00000000-0005-0000-0000-000062430000}"/>
    <cellStyle name="Assumptions Center Multiple 3 9 3" xfId="9090" xr:uid="{00000000-0005-0000-0000-000063430000}"/>
    <cellStyle name="Assumptions Center Multiple 3 9 3 2" xfId="23011" xr:uid="{00000000-0005-0000-0000-000064430000}"/>
    <cellStyle name="Assumptions Center Multiple 3 9 3 2 2" xfId="50694" xr:uid="{00000000-0005-0000-0000-000065430000}"/>
    <cellStyle name="Assumptions Center Multiple 3 9 3 3" xfId="36777" xr:uid="{00000000-0005-0000-0000-000066430000}"/>
    <cellStyle name="Assumptions Center Multiple 3 9 4" xfId="11225" xr:uid="{00000000-0005-0000-0000-000067430000}"/>
    <cellStyle name="Assumptions Center Multiple 3 9 4 2" xfId="25146" xr:uid="{00000000-0005-0000-0000-000068430000}"/>
    <cellStyle name="Assumptions Center Multiple 3 9 4 2 2" xfId="52829" xr:uid="{00000000-0005-0000-0000-000069430000}"/>
    <cellStyle name="Assumptions Center Multiple 3 9 4 3" xfId="38912" xr:uid="{00000000-0005-0000-0000-00006A430000}"/>
    <cellStyle name="Assumptions Center Multiple 3 9 5" xfId="13977" xr:uid="{00000000-0005-0000-0000-00006B430000}"/>
    <cellStyle name="Assumptions Center Multiple 3 9 5 2" xfId="27898" xr:uid="{00000000-0005-0000-0000-00006C430000}"/>
    <cellStyle name="Assumptions Center Multiple 3 9 5 2 2" xfId="55581" xr:uid="{00000000-0005-0000-0000-00006D430000}"/>
    <cellStyle name="Assumptions Center Multiple 3 9 5 3" xfId="41664" xr:uid="{00000000-0005-0000-0000-00006E430000}"/>
    <cellStyle name="Assumptions Center Multiple 3 9 6" xfId="16943" xr:uid="{00000000-0005-0000-0000-00006F430000}"/>
    <cellStyle name="Assumptions Center Multiple 3 9 6 2" xfId="44626" xr:uid="{00000000-0005-0000-0000-000070430000}"/>
    <cellStyle name="Assumptions Center Multiple 3 9 7" xfId="30766" xr:uid="{00000000-0005-0000-0000-000071430000}"/>
    <cellStyle name="Assumptions Center Multiple 30" xfId="4454" xr:uid="{00000000-0005-0000-0000-000072430000}"/>
    <cellStyle name="Assumptions Center Multiple 30 2" xfId="7875" xr:uid="{00000000-0005-0000-0000-000073430000}"/>
    <cellStyle name="Assumptions Center Multiple 30 2 2" xfId="21799" xr:uid="{00000000-0005-0000-0000-000074430000}"/>
    <cellStyle name="Assumptions Center Multiple 30 2 2 2" xfId="49482" xr:uid="{00000000-0005-0000-0000-000075430000}"/>
    <cellStyle name="Assumptions Center Multiple 30 2 3" xfId="35565" xr:uid="{00000000-0005-0000-0000-000076430000}"/>
    <cellStyle name="Assumptions Center Multiple 30 3" xfId="10535" xr:uid="{00000000-0005-0000-0000-000077430000}"/>
    <cellStyle name="Assumptions Center Multiple 30 3 2" xfId="24456" xr:uid="{00000000-0005-0000-0000-000078430000}"/>
    <cellStyle name="Assumptions Center Multiple 30 3 2 2" xfId="52139" xr:uid="{00000000-0005-0000-0000-000079430000}"/>
    <cellStyle name="Assumptions Center Multiple 30 3 3" xfId="38222" xr:uid="{00000000-0005-0000-0000-00007A430000}"/>
    <cellStyle name="Assumptions Center Multiple 30 4" xfId="12721" xr:uid="{00000000-0005-0000-0000-00007B430000}"/>
    <cellStyle name="Assumptions Center Multiple 30 4 2" xfId="26642" xr:uid="{00000000-0005-0000-0000-00007C430000}"/>
    <cellStyle name="Assumptions Center Multiple 30 4 2 2" xfId="54325" xr:uid="{00000000-0005-0000-0000-00007D430000}"/>
    <cellStyle name="Assumptions Center Multiple 30 4 3" xfId="40408" xr:uid="{00000000-0005-0000-0000-00007E430000}"/>
    <cellStyle name="Assumptions Center Multiple 30 5" xfId="15471" xr:uid="{00000000-0005-0000-0000-00007F430000}"/>
    <cellStyle name="Assumptions Center Multiple 30 5 2" xfId="29392" xr:uid="{00000000-0005-0000-0000-000080430000}"/>
    <cellStyle name="Assumptions Center Multiple 30 5 2 2" xfId="57075" xr:uid="{00000000-0005-0000-0000-000081430000}"/>
    <cellStyle name="Assumptions Center Multiple 30 5 3" xfId="43158" xr:uid="{00000000-0005-0000-0000-000082430000}"/>
    <cellStyle name="Assumptions Center Multiple 30 6" xfId="18439" xr:uid="{00000000-0005-0000-0000-000083430000}"/>
    <cellStyle name="Assumptions Center Multiple 30 6 2" xfId="46122" xr:uid="{00000000-0005-0000-0000-000084430000}"/>
    <cellStyle name="Assumptions Center Multiple 30 7" xfId="32205" xr:uid="{00000000-0005-0000-0000-000085430000}"/>
    <cellStyle name="Assumptions Center Multiple 31" xfId="5279" xr:uid="{00000000-0005-0000-0000-000086430000}"/>
    <cellStyle name="Assumptions Center Multiple 31 2" xfId="19246" xr:uid="{00000000-0005-0000-0000-000087430000}"/>
    <cellStyle name="Assumptions Center Multiple 31 2 2" xfId="46929" xr:uid="{00000000-0005-0000-0000-000088430000}"/>
    <cellStyle name="Assumptions Center Multiple 31 3" xfId="33012" xr:uid="{00000000-0005-0000-0000-000089430000}"/>
    <cellStyle name="Assumptions Center Multiple 32" xfId="5241" xr:uid="{00000000-0005-0000-0000-00008A430000}"/>
    <cellStyle name="Assumptions Center Multiple 32 2" xfId="19211" xr:uid="{00000000-0005-0000-0000-00008B430000}"/>
    <cellStyle name="Assumptions Center Multiple 32 2 2" xfId="46894" xr:uid="{00000000-0005-0000-0000-00008C430000}"/>
    <cellStyle name="Assumptions Center Multiple 32 3" xfId="32977" xr:uid="{00000000-0005-0000-0000-00008D430000}"/>
    <cellStyle name="Assumptions Center Multiple 33" xfId="16154" xr:uid="{00000000-0005-0000-0000-00008E430000}"/>
    <cellStyle name="Assumptions Center Multiple 33 2" xfId="30071" xr:uid="{00000000-0005-0000-0000-00008F430000}"/>
    <cellStyle name="Assumptions Center Multiple 33 2 2" xfId="57754" xr:uid="{00000000-0005-0000-0000-000090430000}"/>
    <cellStyle name="Assumptions Center Multiple 33 3" xfId="43837" xr:uid="{00000000-0005-0000-0000-000091430000}"/>
    <cellStyle name="Assumptions Center Multiple 34" xfId="16147" xr:uid="{00000000-0005-0000-0000-000092430000}"/>
    <cellStyle name="Assumptions Center Multiple 34 2" xfId="30064" xr:uid="{00000000-0005-0000-0000-000093430000}"/>
    <cellStyle name="Assumptions Center Multiple 34 2 2" xfId="57747" xr:uid="{00000000-0005-0000-0000-000094430000}"/>
    <cellStyle name="Assumptions Center Multiple 34 3" xfId="43830" xr:uid="{00000000-0005-0000-0000-000095430000}"/>
    <cellStyle name="Assumptions Center Multiple 35" xfId="16272" xr:uid="{00000000-0005-0000-0000-000096430000}"/>
    <cellStyle name="Assumptions Center Multiple 35 2" xfId="43955" xr:uid="{00000000-0005-0000-0000-000097430000}"/>
    <cellStyle name="Assumptions Center Multiple 36" xfId="30189" xr:uid="{00000000-0005-0000-0000-000098430000}"/>
    <cellStyle name="Assumptions Center Multiple 4" xfId="2207" xr:uid="{00000000-0005-0000-0000-000099430000}"/>
    <cellStyle name="Assumptions Center Multiple 4 10" xfId="3600" xr:uid="{00000000-0005-0000-0000-00009A430000}"/>
    <cellStyle name="Assumptions Center Multiple 4 10 2" xfId="7038" xr:uid="{00000000-0005-0000-0000-00009B430000}"/>
    <cellStyle name="Assumptions Center Multiple 4 10 2 2" xfId="20974" xr:uid="{00000000-0005-0000-0000-00009C430000}"/>
    <cellStyle name="Assumptions Center Multiple 4 10 2 2 2" xfId="48657" xr:uid="{00000000-0005-0000-0000-00009D430000}"/>
    <cellStyle name="Assumptions Center Multiple 4 10 2 3" xfId="34740" xr:uid="{00000000-0005-0000-0000-00009E430000}"/>
    <cellStyle name="Assumptions Center Multiple 4 10 3" xfId="9770" xr:uid="{00000000-0005-0000-0000-00009F430000}"/>
    <cellStyle name="Assumptions Center Multiple 4 10 3 2" xfId="23691" xr:uid="{00000000-0005-0000-0000-0000A0430000}"/>
    <cellStyle name="Assumptions Center Multiple 4 10 3 2 2" xfId="51374" xr:uid="{00000000-0005-0000-0000-0000A1430000}"/>
    <cellStyle name="Assumptions Center Multiple 4 10 3 3" xfId="37457" xr:uid="{00000000-0005-0000-0000-0000A2430000}"/>
    <cellStyle name="Assumptions Center Multiple 4 10 4" xfId="11912" xr:uid="{00000000-0005-0000-0000-0000A3430000}"/>
    <cellStyle name="Assumptions Center Multiple 4 10 4 2" xfId="25833" xr:uid="{00000000-0005-0000-0000-0000A4430000}"/>
    <cellStyle name="Assumptions Center Multiple 4 10 4 2 2" xfId="53516" xr:uid="{00000000-0005-0000-0000-0000A5430000}"/>
    <cellStyle name="Assumptions Center Multiple 4 10 4 3" xfId="39599" xr:uid="{00000000-0005-0000-0000-0000A6430000}"/>
    <cellStyle name="Assumptions Center Multiple 4 10 5" xfId="14662" xr:uid="{00000000-0005-0000-0000-0000A7430000}"/>
    <cellStyle name="Assumptions Center Multiple 4 10 5 2" xfId="28583" xr:uid="{00000000-0005-0000-0000-0000A8430000}"/>
    <cellStyle name="Assumptions Center Multiple 4 10 5 2 2" xfId="56266" xr:uid="{00000000-0005-0000-0000-0000A9430000}"/>
    <cellStyle name="Assumptions Center Multiple 4 10 5 3" xfId="42349" xr:uid="{00000000-0005-0000-0000-0000AA430000}"/>
    <cellStyle name="Assumptions Center Multiple 4 10 6" xfId="17630" xr:uid="{00000000-0005-0000-0000-0000AB430000}"/>
    <cellStyle name="Assumptions Center Multiple 4 10 6 2" xfId="45313" xr:uid="{00000000-0005-0000-0000-0000AC430000}"/>
    <cellStyle name="Assumptions Center Multiple 4 10 7" xfId="31401" xr:uid="{00000000-0005-0000-0000-0000AD430000}"/>
    <cellStyle name="Assumptions Center Multiple 4 11" xfId="3628" xr:uid="{00000000-0005-0000-0000-0000AE430000}"/>
    <cellStyle name="Assumptions Center Multiple 4 11 2" xfId="7066" xr:uid="{00000000-0005-0000-0000-0000AF430000}"/>
    <cellStyle name="Assumptions Center Multiple 4 11 2 2" xfId="21002" xr:uid="{00000000-0005-0000-0000-0000B0430000}"/>
    <cellStyle name="Assumptions Center Multiple 4 11 2 2 2" xfId="48685" xr:uid="{00000000-0005-0000-0000-0000B1430000}"/>
    <cellStyle name="Assumptions Center Multiple 4 11 2 3" xfId="34768" xr:uid="{00000000-0005-0000-0000-0000B2430000}"/>
    <cellStyle name="Assumptions Center Multiple 4 11 3" xfId="9798" xr:uid="{00000000-0005-0000-0000-0000B3430000}"/>
    <cellStyle name="Assumptions Center Multiple 4 11 3 2" xfId="23719" xr:uid="{00000000-0005-0000-0000-0000B4430000}"/>
    <cellStyle name="Assumptions Center Multiple 4 11 3 2 2" xfId="51402" xr:uid="{00000000-0005-0000-0000-0000B5430000}"/>
    <cellStyle name="Assumptions Center Multiple 4 11 3 3" xfId="37485" xr:uid="{00000000-0005-0000-0000-0000B6430000}"/>
    <cellStyle name="Assumptions Center Multiple 4 11 4" xfId="11940" xr:uid="{00000000-0005-0000-0000-0000B7430000}"/>
    <cellStyle name="Assumptions Center Multiple 4 11 4 2" xfId="25861" xr:uid="{00000000-0005-0000-0000-0000B8430000}"/>
    <cellStyle name="Assumptions Center Multiple 4 11 4 2 2" xfId="53544" xr:uid="{00000000-0005-0000-0000-0000B9430000}"/>
    <cellStyle name="Assumptions Center Multiple 4 11 4 3" xfId="39627" xr:uid="{00000000-0005-0000-0000-0000BA430000}"/>
    <cellStyle name="Assumptions Center Multiple 4 11 5" xfId="14690" xr:uid="{00000000-0005-0000-0000-0000BB430000}"/>
    <cellStyle name="Assumptions Center Multiple 4 11 5 2" xfId="28611" xr:uid="{00000000-0005-0000-0000-0000BC430000}"/>
    <cellStyle name="Assumptions Center Multiple 4 11 5 2 2" xfId="56294" xr:uid="{00000000-0005-0000-0000-0000BD430000}"/>
    <cellStyle name="Assumptions Center Multiple 4 11 5 3" xfId="42377" xr:uid="{00000000-0005-0000-0000-0000BE430000}"/>
    <cellStyle name="Assumptions Center Multiple 4 11 6" xfId="17658" xr:uid="{00000000-0005-0000-0000-0000BF430000}"/>
    <cellStyle name="Assumptions Center Multiple 4 11 6 2" xfId="45341" xr:uid="{00000000-0005-0000-0000-0000C0430000}"/>
    <cellStyle name="Assumptions Center Multiple 4 11 7" xfId="31429" xr:uid="{00000000-0005-0000-0000-0000C1430000}"/>
    <cellStyle name="Assumptions Center Multiple 4 12" xfId="3661" xr:uid="{00000000-0005-0000-0000-0000C2430000}"/>
    <cellStyle name="Assumptions Center Multiple 4 12 2" xfId="7098" xr:uid="{00000000-0005-0000-0000-0000C3430000}"/>
    <cellStyle name="Assumptions Center Multiple 4 12 2 2" xfId="21034" xr:uid="{00000000-0005-0000-0000-0000C4430000}"/>
    <cellStyle name="Assumptions Center Multiple 4 12 2 2 2" xfId="48717" xr:uid="{00000000-0005-0000-0000-0000C5430000}"/>
    <cellStyle name="Assumptions Center Multiple 4 12 2 3" xfId="34800" xr:uid="{00000000-0005-0000-0000-0000C6430000}"/>
    <cellStyle name="Assumptions Center Multiple 4 12 3" xfId="9830" xr:uid="{00000000-0005-0000-0000-0000C7430000}"/>
    <cellStyle name="Assumptions Center Multiple 4 12 3 2" xfId="23751" xr:uid="{00000000-0005-0000-0000-0000C8430000}"/>
    <cellStyle name="Assumptions Center Multiple 4 12 3 2 2" xfId="51434" xr:uid="{00000000-0005-0000-0000-0000C9430000}"/>
    <cellStyle name="Assumptions Center Multiple 4 12 3 3" xfId="37517" xr:uid="{00000000-0005-0000-0000-0000CA430000}"/>
    <cellStyle name="Assumptions Center Multiple 4 12 4" xfId="11972" xr:uid="{00000000-0005-0000-0000-0000CB430000}"/>
    <cellStyle name="Assumptions Center Multiple 4 12 4 2" xfId="25893" xr:uid="{00000000-0005-0000-0000-0000CC430000}"/>
    <cellStyle name="Assumptions Center Multiple 4 12 4 2 2" xfId="53576" xr:uid="{00000000-0005-0000-0000-0000CD430000}"/>
    <cellStyle name="Assumptions Center Multiple 4 12 4 3" xfId="39659" xr:uid="{00000000-0005-0000-0000-0000CE430000}"/>
    <cellStyle name="Assumptions Center Multiple 4 12 5" xfId="14722" xr:uid="{00000000-0005-0000-0000-0000CF430000}"/>
    <cellStyle name="Assumptions Center Multiple 4 12 5 2" xfId="28643" xr:uid="{00000000-0005-0000-0000-0000D0430000}"/>
    <cellStyle name="Assumptions Center Multiple 4 12 5 2 2" xfId="56326" xr:uid="{00000000-0005-0000-0000-0000D1430000}"/>
    <cellStyle name="Assumptions Center Multiple 4 12 5 3" xfId="42409" xr:uid="{00000000-0005-0000-0000-0000D2430000}"/>
    <cellStyle name="Assumptions Center Multiple 4 12 6" xfId="17690" xr:uid="{00000000-0005-0000-0000-0000D3430000}"/>
    <cellStyle name="Assumptions Center Multiple 4 12 6 2" xfId="45373" xr:uid="{00000000-0005-0000-0000-0000D4430000}"/>
    <cellStyle name="Assumptions Center Multiple 4 12 7" xfId="31460" xr:uid="{00000000-0005-0000-0000-0000D5430000}"/>
    <cellStyle name="Assumptions Center Multiple 4 13" xfId="3695" xr:uid="{00000000-0005-0000-0000-0000D6430000}"/>
    <cellStyle name="Assumptions Center Multiple 4 13 2" xfId="7132" xr:uid="{00000000-0005-0000-0000-0000D7430000}"/>
    <cellStyle name="Assumptions Center Multiple 4 13 2 2" xfId="21067" xr:uid="{00000000-0005-0000-0000-0000D8430000}"/>
    <cellStyle name="Assumptions Center Multiple 4 13 2 2 2" xfId="48750" xr:uid="{00000000-0005-0000-0000-0000D9430000}"/>
    <cellStyle name="Assumptions Center Multiple 4 13 2 3" xfId="34833" xr:uid="{00000000-0005-0000-0000-0000DA430000}"/>
    <cellStyle name="Assumptions Center Multiple 4 13 3" xfId="9860" xr:uid="{00000000-0005-0000-0000-0000DB430000}"/>
    <cellStyle name="Assumptions Center Multiple 4 13 3 2" xfId="23781" xr:uid="{00000000-0005-0000-0000-0000DC430000}"/>
    <cellStyle name="Assumptions Center Multiple 4 13 3 2 2" xfId="51464" xr:uid="{00000000-0005-0000-0000-0000DD430000}"/>
    <cellStyle name="Assumptions Center Multiple 4 13 3 3" xfId="37547" xr:uid="{00000000-0005-0000-0000-0000DE430000}"/>
    <cellStyle name="Assumptions Center Multiple 4 13 4" xfId="12005" xr:uid="{00000000-0005-0000-0000-0000DF430000}"/>
    <cellStyle name="Assumptions Center Multiple 4 13 4 2" xfId="25926" xr:uid="{00000000-0005-0000-0000-0000E0430000}"/>
    <cellStyle name="Assumptions Center Multiple 4 13 4 2 2" xfId="53609" xr:uid="{00000000-0005-0000-0000-0000E1430000}"/>
    <cellStyle name="Assumptions Center Multiple 4 13 4 3" xfId="39692" xr:uid="{00000000-0005-0000-0000-0000E2430000}"/>
    <cellStyle name="Assumptions Center Multiple 4 13 5" xfId="14755" xr:uid="{00000000-0005-0000-0000-0000E3430000}"/>
    <cellStyle name="Assumptions Center Multiple 4 13 5 2" xfId="28676" xr:uid="{00000000-0005-0000-0000-0000E4430000}"/>
    <cellStyle name="Assumptions Center Multiple 4 13 5 2 2" xfId="56359" xr:uid="{00000000-0005-0000-0000-0000E5430000}"/>
    <cellStyle name="Assumptions Center Multiple 4 13 5 3" xfId="42442" xr:uid="{00000000-0005-0000-0000-0000E6430000}"/>
    <cellStyle name="Assumptions Center Multiple 4 13 6" xfId="17723" xr:uid="{00000000-0005-0000-0000-0000E7430000}"/>
    <cellStyle name="Assumptions Center Multiple 4 13 6 2" xfId="45406" xr:uid="{00000000-0005-0000-0000-0000E8430000}"/>
    <cellStyle name="Assumptions Center Multiple 4 13 7" xfId="31493" xr:uid="{00000000-0005-0000-0000-0000E9430000}"/>
    <cellStyle name="Assumptions Center Multiple 4 14" xfId="3722" xr:uid="{00000000-0005-0000-0000-0000EA430000}"/>
    <cellStyle name="Assumptions Center Multiple 4 14 2" xfId="7157" xr:uid="{00000000-0005-0000-0000-0000EB430000}"/>
    <cellStyle name="Assumptions Center Multiple 4 14 2 2" xfId="21092" xr:uid="{00000000-0005-0000-0000-0000EC430000}"/>
    <cellStyle name="Assumptions Center Multiple 4 14 2 2 2" xfId="48775" xr:uid="{00000000-0005-0000-0000-0000ED430000}"/>
    <cellStyle name="Assumptions Center Multiple 4 14 2 3" xfId="34858" xr:uid="{00000000-0005-0000-0000-0000EE430000}"/>
    <cellStyle name="Assumptions Center Multiple 4 14 3" xfId="9885" xr:uid="{00000000-0005-0000-0000-0000EF430000}"/>
    <cellStyle name="Assumptions Center Multiple 4 14 3 2" xfId="23806" xr:uid="{00000000-0005-0000-0000-0000F0430000}"/>
    <cellStyle name="Assumptions Center Multiple 4 14 3 2 2" xfId="51489" xr:uid="{00000000-0005-0000-0000-0000F1430000}"/>
    <cellStyle name="Assumptions Center Multiple 4 14 3 3" xfId="37572" xr:uid="{00000000-0005-0000-0000-0000F2430000}"/>
    <cellStyle name="Assumptions Center Multiple 4 14 4" xfId="12030" xr:uid="{00000000-0005-0000-0000-0000F3430000}"/>
    <cellStyle name="Assumptions Center Multiple 4 14 4 2" xfId="25951" xr:uid="{00000000-0005-0000-0000-0000F4430000}"/>
    <cellStyle name="Assumptions Center Multiple 4 14 4 2 2" xfId="53634" xr:uid="{00000000-0005-0000-0000-0000F5430000}"/>
    <cellStyle name="Assumptions Center Multiple 4 14 4 3" xfId="39717" xr:uid="{00000000-0005-0000-0000-0000F6430000}"/>
    <cellStyle name="Assumptions Center Multiple 4 14 5" xfId="14780" xr:uid="{00000000-0005-0000-0000-0000F7430000}"/>
    <cellStyle name="Assumptions Center Multiple 4 14 5 2" xfId="28701" xr:uid="{00000000-0005-0000-0000-0000F8430000}"/>
    <cellStyle name="Assumptions Center Multiple 4 14 5 2 2" xfId="56384" xr:uid="{00000000-0005-0000-0000-0000F9430000}"/>
    <cellStyle name="Assumptions Center Multiple 4 14 5 3" xfId="42467" xr:uid="{00000000-0005-0000-0000-0000FA430000}"/>
    <cellStyle name="Assumptions Center Multiple 4 14 6" xfId="17748" xr:uid="{00000000-0005-0000-0000-0000FB430000}"/>
    <cellStyle name="Assumptions Center Multiple 4 14 6 2" xfId="45431" xr:uid="{00000000-0005-0000-0000-0000FC430000}"/>
    <cellStyle name="Assumptions Center Multiple 4 14 7" xfId="31517" xr:uid="{00000000-0005-0000-0000-0000FD430000}"/>
    <cellStyle name="Assumptions Center Multiple 4 15" xfId="3760" xr:uid="{00000000-0005-0000-0000-0000FE430000}"/>
    <cellStyle name="Assumptions Center Multiple 4 15 2" xfId="7194" xr:uid="{00000000-0005-0000-0000-0000FF430000}"/>
    <cellStyle name="Assumptions Center Multiple 4 15 2 2" xfId="21128" xr:uid="{00000000-0005-0000-0000-000000440000}"/>
    <cellStyle name="Assumptions Center Multiple 4 15 2 2 2" xfId="48811" xr:uid="{00000000-0005-0000-0000-000001440000}"/>
    <cellStyle name="Assumptions Center Multiple 4 15 2 3" xfId="34894" xr:uid="{00000000-0005-0000-0000-000002440000}"/>
    <cellStyle name="Assumptions Center Multiple 4 15 3" xfId="9917" xr:uid="{00000000-0005-0000-0000-000003440000}"/>
    <cellStyle name="Assumptions Center Multiple 4 15 3 2" xfId="23838" xr:uid="{00000000-0005-0000-0000-000004440000}"/>
    <cellStyle name="Assumptions Center Multiple 4 15 3 2 2" xfId="51521" xr:uid="{00000000-0005-0000-0000-000005440000}"/>
    <cellStyle name="Assumptions Center Multiple 4 15 3 3" xfId="37604" xr:uid="{00000000-0005-0000-0000-000006440000}"/>
    <cellStyle name="Assumptions Center Multiple 4 15 4" xfId="12066" xr:uid="{00000000-0005-0000-0000-000007440000}"/>
    <cellStyle name="Assumptions Center Multiple 4 15 4 2" xfId="25987" xr:uid="{00000000-0005-0000-0000-000008440000}"/>
    <cellStyle name="Assumptions Center Multiple 4 15 4 2 2" xfId="53670" xr:uid="{00000000-0005-0000-0000-000009440000}"/>
    <cellStyle name="Assumptions Center Multiple 4 15 4 3" xfId="39753" xr:uid="{00000000-0005-0000-0000-00000A440000}"/>
    <cellStyle name="Assumptions Center Multiple 4 15 5" xfId="14816" xr:uid="{00000000-0005-0000-0000-00000B440000}"/>
    <cellStyle name="Assumptions Center Multiple 4 15 5 2" xfId="28737" xr:uid="{00000000-0005-0000-0000-00000C440000}"/>
    <cellStyle name="Assumptions Center Multiple 4 15 5 2 2" xfId="56420" xr:uid="{00000000-0005-0000-0000-00000D440000}"/>
    <cellStyle name="Assumptions Center Multiple 4 15 5 3" xfId="42503" xr:uid="{00000000-0005-0000-0000-00000E440000}"/>
    <cellStyle name="Assumptions Center Multiple 4 15 6" xfId="17784" xr:uid="{00000000-0005-0000-0000-00000F440000}"/>
    <cellStyle name="Assumptions Center Multiple 4 15 6 2" xfId="45467" xr:uid="{00000000-0005-0000-0000-000010440000}"/>
    <cellStyle name="Assumptions Center Multiple 4 15 7" xfId="31550" xr:uid="{00000000-0005-0000-0000-000011440000}"/>
    <cellStyle name="Assumptions Center Multiple 4 16" xfId="3792" xr:uid="{00000000-0005-0000-0000-000012440000}"/>
    <cellStyle name="Assumptions Center Multiple 4 16 2" xfId="7226" xr:uid="{00000000-0005-0000-0000-000013440000}"/>
    <cellStyle name="Assumptions Center Multiple 4 16 2 2" xfId="21159" xr:uid="{00000000-0005-0000-0000-000014440000}"/>
    <cellStyle name="Assumptions Center Multiple 4 16 2 2 2" xfId="48842" xr:uid="{00000000-0005-0000-0000-000015440000}"/>
    <cellStyle name="Assumptions Center Multiple 4 16 2 3" xfId="34925" xr:uid="{00000000-0005-0000-0000-000016440000}"/>
    <cellStyle name="Assumptions Center Multiple 4 16 3" xfId="9947" xr:uid="{00000000-0005-0000-0000-000017440000}"/>
    <cellStyle name="Assumptions Center Multiple 4 16 3 2" xfId="23868" xr:uid="{00000000-0005-0000-0000-000018440000}"/>
    <cellStyle name="Assumptions Center Multiple 4 16 3 2 2" xfId="51551" xr:uid="{00000000-0005-0000-0000-000019440000}"/>
    <cellStyle name="Assumptions Center Multiple 4 16 3 3" xfId="37634" xr:uid="{00000000-0005-0000-0000-00001A440000}"/>
    <cellStyle name="Assumptions Center Multiple 4 16 4" xfId="12097" xr:uid="{00000000-0005-0000-0000-00001B440000}"/>
    <cellStyle name="Assumptions Center Multiple 4 16 4 2" xfId="26018" xr:uid="{00000000-0005-0000-0000-00001C440000}"/>
    <cellStyle name="Assumptions Center Multiple 4 16 4 2 2" xfId="53701" xr:uid="{00000000-0005-0000-0000-00001D440000}"/>
    <cellStyle name="Assumptions Center Multiple 4 16 4 3" xfId="39784" xr:uid="{00000000-0005-0000-0000-00001E440000}"/>
    <cellStyle name="Assumptions Center Multiple 4 16 5" xfId="14847" xr:uid="{00000000-0005-0000-0000-00001F440000}"/>
    <cellStyle name="Assumptions Center Multiple 4 16 5 2" xfId="28768" xr:uid="{00000000-0005-0000-0000-000020440000}"/>
    <cellStyle name="Assumptions Center Multiple 4 16 5 2 2" xfId="56451" xr:uid="{00000000-0005-0000-0000-000021440000}"/>
    <cellStyle name="Assumptions Center Multiple 4 16 5 3" xfId="42534" xr:uid="{00000000-0005-0000-0000-000022440000}"/>
    <cellStyle name="Assumptions Center Multiple 4 16 6" xfId="17815" xr:uid="{00000000-0005-0000-0000-000023440000}"/>
    <cellStyle name="Assumptions Center Multiple 4 16 6 2" xfId="45498" xr:uid="{00000000-0005-0000-0000-000024440000}"/>
    <cellStyle name="Assumptions Center Multiple 4 16 7" xfId="31581" xr:uid="{00000000-0005-0000-0000-000025440000}"/>
    <cellStyle name="Assumptions Center Multiple 4 17" xfId="3815" xr:uid="{00000000-0005-0000-0000-000026440000}"/>
    <cellStyle name="Assumptions Center Multiple 4 17 2" xfId="7249" xr:uid="{00000000-0005-0000-0000-000027440000}"/>
    <cellStyle name="Assumptions Center Multiple 4 17 2 2" xfId="21182" xr:uid="{00000000-0005-0000-0000-000028440000}"/>
    <cellStyle name="Assumptions Center Multiple 4 17 2 2 2" xfId="48865" xr:uid="{00000000-0005-0000-0000-000029440000}"/>
    <cellStyle name="Assumptions Center Multiple 4 17 2 3" xfId="34948" xr:uid="{00000000-0005-0000-0000-00002A440000}"/>
    <cellStyle name="Assumptions Center Multiple 4 17 3" xfId="9968" xr:uid="{00000000-0005-0000-0000-00002B440000}"/>
    <cellStyle name="Assumptions Center Multiple 4 17 3 2" xfId="23889" xr:uid="{00000000-0005-0000-0000-00002C440000}"/>
    <cellStyle name="Assumptions Center Multiple 4 17 3 2 2" xfId="51572" xr:uid="{00000000-0005-0000-0000-00002D440000}"/>
    <cellStyle name="Assumptions Center Multiple 4 17 3 3" xfId="37655" xr:uid="{00000000-0005-0000-0000-00002E440000}"/>
    <cellStyle name="Assumptions Center Multiple 4 17 4" xfId="12120" xr:uid="{00000000-0005-0000-0000-00002F440000}"/>
    <cellStyle name="Assumptions Center Multiple 4 17 4 2" xfId="26041" xr:uid="{00000000-0005-0000-0000-000030440000}"/>
    <cellStyle name="Assumptions Center Multiple 4 17 4 2 2" xfId="53724" xr:uid="{00000000-0005-0000-0000-000031440000}"/>
    <cellStyle name="Assumptions Center Multiple 4 17 4 3" xfId="39807" xr:uid="{00000000-0005-0000-0000-000032440000}"/>
    <cellStyle name="Assumptions Center Multiple 4 17 5" xfId="14870" xr:uid="{00000000-0005-0000-0000-000033440000}"/>
    <cellStyle name="Assumptions Center Multiple 4 17 5 2" xfId="28791" xr:uid="{00000000-0005-0000-0000-000034440000}"/>
    <cellStyle name="Assumptions Center Multiple 4 17 5 2 2" xfId="56474" xr:uid="{00000000-0005-0000-0000-000035440000}"/>
    <cellStyle name="Assumptions Center Multiple 4 17 5 3" xfId="42557" xr:uid="{00000000-0005-0000-0000-000036440000}"/>
    <cellStyle name="Assumptions Center Multiple 4 17 6" xfId="17838" xr:uid="{00000000-0005-0000-0000-000037440000}"/>
    <cellStyle name="Assumptions Center Multiple 4 17 6 2" xfId="45521" xr:uid="{00000000-0005-0000-0000-000038440000}"/>
    <cellStyle name="Assumptions Center Multiple 4 17 7" xfId="31604" xr:uid="{00000000-0005-0000-0000-000039440000}"/>
    <cellStyle name="Assumptions Center Multiple 4 18" xfId="3847" xr:uid="{00000000-0005-0000-0000-00003A440000}"/>
    <cellStyle name="Assumptions Center Multiple 4 18 2" xfId="7281" xr:uid="{00000000-0005-0000-0000-00003B440000}"/>
    <cellStyle name="Assumptions Center Multiple 4 18 2 2" xfId="21214" xr:uid="{00000000-0005-0000-0000-00003C440000}"/>
    <cellStyle name="Assumptions Center Multiple 4 18 2 2 2" xfId="48897" xr:uid="{00000000-0005-0000-0000-00003D440000}"/>
    <cellStyle name="Assumptions Center Multiple 4 18 2 3" xfId="34980" xr:uid="{00000000-0005-0000-0000-00003E440000}"/>
    <cellStyle name="Assumptions Center Multiple 4 18 3" xfId="10000" xr:uid="{00000000-0005-0000-0000-00003F440000}"/>
    <cellStyle name="Assumptions Center Multiple 4 18 3 2" xfId="23921" xr:uid="{00000000-0005-0000-0000-000040440000}"/>
    <cellStyle name="Assumptions Center Multiple 4 18 3 2 2" xfId="51604" xr:uid="{00000000-0005-0000-0000-000041440000}"/>
    <cellStyle name="Assumptions Center Multiple 4 18 3 3" xfId="37687" xr:uid="{00000000-0005-0000-0000-000042440000}"/>
    <cellStyle name="Assumptions Center Multiple 4 18 4" xfId="12152" xr:uid="{00000000-0005-0000-0000-000043440000}"/>
    <cellStyle name="Assumptions Center Multiple 4 18 4 2" xfId="26073" xr:uid="{00000000-0005-0000-0000-000044440000}"/>
    <cellStyle name="Assumptions Center Multiple 4 18 4 2 2" xfId="53756" xr:uid="{00000000-0005-0000-0000-000045440000}"/>
    <cellStyle name="Assumptions Center Multiple 4 18 4 3" xfId="39839" xr:uid="{00000000-0005-0000-0000-000046440000}"/>
    <cellStyle name="Assumptions Center Multiple 4 18 5" xfId="14902" xr:uid="{00000000-0005-0000-0000-000047440000}"/>
    <cellStyle name="Assumptions Center Multiple 4 18 5 2" xfId="28823" xr:uid="{00000000-0005-0000-0000-000048440000}"/>
    <cellStyle name="Assumptions Center Multiple 4 18 5 2 2" xfId="56506" xr:uid="{00000000-0005-0000-0000-000049440000}"/>
    <cellStyle name="Assumptions Center Multiple 4 18 5 3" xfId="42589" xr:uid="{00000000-0005-0000-0000-00004A440000}"/>
    <cellStyle name="Assumptions Center Multiple 4 18 6" xfId="17870" xr:uid="{00000000-0005-0000-0000-00004B440000}"/>
    <cellStyle name="Assumptions Center Multiple 4 18 6 2" xfId="45553" xr:uid="{00000000-0005-0000-0000-00004C440000}"/>
    <cellStyle name="Assumptions Center Multiple 4 18 7" xfId="31636" xr:uid="{00000000-0005-0000-0000-00004D440000}"/>
    <cellStyle name="Assumptions Center Multiple 4 19" xfId="3869" xr:uid="{00000000-0005-0000-0000-00004E440000}"/>
    <cellStyle name="Assumptions Center Multiple 4 19 2" xfId="7303" xr:uid="{00000000-0005-0000-0000-00004F440000}"/>
    <cellStyle name="Assumptions Center Multiple 4 19 2 2" xfId="21236" xr:uid="{00000000-0005-0000-0000-000050440000}"/>
    <cellStyle name="Assumptions Center Multiple 4 19 2 2 2" xfId="48919" xr:uid="{00000000-0005-0000-0000-000051440000}"/>
    <cellStyle name="Assumptions Center Multiple 4 19 2 3" xfId="35002" xr:uid="{00000000-0005-0000-0000-000052440000}"/>
    <cellStyle name="Assumptions Center Multiple 4 19 3" xfId="10022" xr:uid="{00000000-0005-0000-0000-000053440000}"/>
    <cellStyle name="Assumptions Center Multiple 4 19 3 2" xfId="23943" xr:uid="{00000000-0005-0000-0000-000054440000}"/>
    <cellStyle name="Assumptions Center Multiple 4 19 3 2 2" xfId="51626" xr:uid="{00000000-0005-0000-0000-000055440000}"/>
    <cellStyle name="Assumptions Center Multiple 4 19 3 3" xfId="37709" xr:uid="{00000000-0005-0000-0000-000056440000}"/>
    <cellStyle name="Assumptions Center Multiple 4 19 4" xfId="12174" xr:uid="{00000000-0005-0000-0000-000057440000}"/>
    <cellStyle name="Assumptions Center Multiple 4 19 4 2" xfId="26095" xr:uid="{00000000-0005-0000-0000-000058440000}"/>
    <cellStyle name="Assumptions Center Multiple 4 19 4 2 2" xfId="53778" xr:uid="{00000000-0005-0000-0000-000059440000}"/>
    <cellStyle name="Assumptions Center Multiple 4 19 4 3" xfId="39861" xr:uid="{00000000-0005-0000-0000-00005A440000}"/>
    <cellStyle name="Assumptions Center Multiple 4 19 5" xfId="14924" xr:uid="{00000000-0005-0000-0000-00005B440000}"/>
    <cellStyle name="Assumptions Center Multiple 4 19 5 2" xfId="28845" xr:uid="{00000000-0005-0000-0000-00005C440000}"/>
    <cellStyle name="Assumptions Center Multiple 4 19 5 2 2" xfId="56528" xr:uid="{00000000-0005-0000-0000-00005D440000}"/>
    <cellStyle name="Assumptions Center Multiple 4 19 5 3" xfId="42611" xr:uid="{00000000-0005-0000-0000-00005E440000}"/>
    <cellStyle name="Assumptions Center Multiple 4 19 6" xfId="17892" xr:uid="{00000000-0005-0000-0000-00005F440000}"/>
    <cellStyle name="Assumptions Center Multiple 4 19 6 2" xfId="45575" xr:uid="{00000000-0005-0000-0000-000060440000}"/>
    <cellStyle name="Assumptions Center Multiple 4 19 7" xfId="31658" xr:uid="{00000000-0005-0000-0000-000061440000}"/>
    <cellStyle name="Assumptions Center Multiple 4 2" xfId="3187" xr:uid="{00000000-0005-0000-0000-000062440000}"/>
    <cellStyle name="Assumptions Center Multiple 4 2 2" xfId="6629" xr:uid="{00000000-0005-0000-0000-000063440000}"/>
    <cellStyle name="Assumptions Center Multiple 4 2 2 2" xfId="20572" xr:uid="{00000000-0005-0000-0000-000064440000}"/>
    <cellStyle name="Assumptions Center Multiple 4 2 2 2 2" xfId="48255" xr:uid="{00000000-0005-0000-0000-000065440000}"/>
    <cellStyle name="Assumptions Center Multiple 4 2 2 3" xfId="34338" xr:uid="{00000000-0005-0000-0000-000066440000}"/>
    <cellStyle name="Assumptions Center Multiple 4 2 3" xfId="9372" xr:uid="{00000000-0005-0000-0000-000067440000}"/>
    <cellStyle name="Assumptions Center Multiple 4 2 3 2" xfId="23293" xr:uid="{00000000-0005-0000-0000-000068440000}"/>
    <cellStyle name="Assumptions Center Multiple 4 2 3 2 2" xfId="50976" xr:uid="{00000000-0005-0000-0000-000069440000}"/>
    <cellStyle name="Assumptions Center Multiple 4 2 3 3" xfId="37059" xr:uid="{00000000-0005-0000-0000-00006A440000}"/>
    <cellStyle name="Assumptions Center Multiple 4 2 4" xfId="11510" xr:uid="{00000000-0005-0000-0000-00006B440000}"/>
    <cellStyle name="Assumptions Center Multiple 4 2 4 2" xfId="25431" xr:uid="{00000000-0005-0000-0000-00006C440000}"/>
    <cellStyle name="Assumptions Center Multiple 4 2 4 2 2" xfId="53114" xr:uid="{00000000-0005-0000-0000-00006D440000}"/>
    <cellStyle name="Assumptions Center Multiple 4 2 4 3" xfId="39197" xr:uid="{00000000-0005-0000-0000-00006E440000}"/>
    <cellStyle name="Assumptions Center Multiple 4 2 5" xfId="14260" xr:uid="{00000000-0005-0000-0000-00006F440000}"/>
    <cellStyle name="Assumptions Center Multiple 4 2 5 2" xfId="28181" xr:uid="{00000000-0005-0000-0000-000070440000}"/>
    <cellStyle name="Assumptions Center Multiple 4 2 5 2 2" xfId="55864" xr:uid="{00000000-0005-0000-0000-000071440000}"/>
    <cellStyle name="Assumptions Center Multiple 4 2 5 3" xfId="41947" xr:uid="{00000000-0005-0000-0000-000072440000}"/>
    <cellStyle name="Assumptions Center Multiple 4 2 6" xfId="17228" xr:uid="{00000000-0005-0000-0000-000073440000}"/>
    <cellStyle name="Assumptions Center Multiple 4 2 6 2" xfId="44911" xr:uid="{00000000-0005-0000-0000-000074440000}"/>
    <cellStyle name="Assumptions Center Multiple 4 2 7" xfId="31026" xr:uid="{00000000-0005-0000-0000-000075440000}"/>
    <cellStyle name="Assumptions Center Multiple 4 20" xfId="4199" xr:uid="{00000000-0005-0000-0000-000076440000}"/>
    <cellStyle name="Assumptions Center Multiple 4 20 2" xfId="7624" xr:uid="{00000000-0005-0000-0000-000077440000}"/>
    <cellStyle name="Assumptions Center Multiple 4 20 2 2" xfId="21552" xr:uid="{00000000-0005-0000-0000-000078440000}"/>
    <cellStyle name="Assumptions Center Multiple 4 20 2 2 2" xfId="49235" xr:uid="{00000000-0005-0000-0000-000079440000}"/>
    <cellStyle name="Assumptions Center Multiple 4 20 2 3" xfId="35318" xr:uid="{00000000-0005-0000-0000-00007A440000}"/>
    <cellStyle name="Assumptions Center Multiple 4 20 3" xfId="10317" xr:uid="{00000000-0005-0000-0000-00007B440000}"/>
    <cellStyle name="Assumptions Center Multiple 4 20 3 2" xfId="24238" xr:uid="{00000000-0005-0000-0000-00007C440000}"/>
    <cellStyle name="Assumptions Center Multiple 4 20 3 2 2" xfId="51921" xr:uid="{00000000-0005-0000-0000-00007D440000}"/>
    <cellStyle name="Assumptions Center Multiple 4 20 3 3" xfId="38004" xr:uid="{00000000-0005-0000-0000-00007E440000}"/>
    <cellStyle name="Assumptions Center Multiple 4 20 4" xfId="12473" xr:uid="{00000000-0005-0000-0000-00007F440000}"/>
    <cellStyle name="Assumptions Center Multiple 4 20 4 2" xfId="26394" xr:uid="{00000000-0005-0000-0000-000080440000}"/>
    <cellStyle name="Assumptions Center Multiple 4 20 4 2 2" xfId="54077" xr:uid="{00000000-0005-0000-0000-000081440000}"/>
    <cellStyle name="Assumptions Center Multiple 4 20 4 3" xfId="40160" xr:uid="{00000000-0005-0000-0000-000082440000}"/>
    <cellStyle name="Assumptions Center Multiple 4 20 5" xfId="15223" xr:uid="{00000000-0005-0000-0000-000083440000}"/>
    <cellStyle name="Assumptions Center Multiple 4 20 5 2" xfId="29144" xr:uid="{00000000-0005-0000-0000-000084440000}"/>
    <cellStyle name="Assumptions Center Multiple 4 20 5 2 2" xfId="56827" xr:uid="{00000000-0005-0000-0000-000085440000}"/>
    <cellStyle name="Assumptions Center Multiple 4 20 5 3" xfId="42910" xr:uid="{00000000-0005-0000-0000-000086440000}"/>
    <cellStyle name="Assumptions Center Multiple 4 20 6" xfId="18191" xr:uid="{00000000-0005-0000-0000-000087440000}"/>
    <cellStyle name="Assumptions Center Multiple 4 20 6 2" xfId="45874" xr:uid="{00000000-0005-0000-0000-000088440000}"/>
    <cellStyle name="Assumptions Center Multiple 4 20 7" xfId="31957" xr:uid="{00000000-0005-0000-0000-000089440000}"/>
    <cellStyle name="Assumptions Center Multiple 4 21" xfId="4227" xr:uid="{00000000-0005-0000-0000-00008A440000}"/>
    <cellStyle name="Assumptions Center Multiple 4 21 2" xfId="7652" xr:uid="{00000000-0005-0000-0000-00008B440000}"/>
    <cellStyle name="Assumptions Center Multiple 4 21 2 2" xfId="21580" xr:uid="{00000000-0005-0000-0000-00008C440000}"/>
    <cellStyle name="Assumptions Center Multiple 4 21 2 2 2" xfId="49263" xr:uid="{00000000-0005-0000-0000-00008D440000}"/>
    <cellStyle name="Assumptions Center Multiple 4 21 2 3" xfId="35346" xr:uid="{00000000-0005-0000-0000-00008E440000}"/>
    <cellStyle name="Assumptions Center Multiple 4 21 3" xfId="10345" xr:uid="{00000000-0005-0000-0000-00008F440000}"/>
    <cellStyle name="Assumptions Center Multiple 4 21 3 2" xfId="24266" xr:uid="{00000000-0005-0000-0000-000090440000}"/>
    <cellStyle name="Assumptions Center Multiple 4 21 3 2 2" xfId="51949" xr:uid="{00000000-0005-0000-0000-000091440000}"/>
    <cellStyle name="Assumptions Center Multiple 4 21 3 3" xfId="38032" xr:uid="{00000000-0005-0000-0000-000092440000}"/>
    <cellStyle name="Assumptions Center Multiple 4 21 4" xfId="12501" xr:uid="{00000000-0005-0000-0000-000093440000}"/>
    <cellStyle name="Assumptions Center Multiple 4 21 4 2" xfId="26422" xr:uid="{00000000-0005-0000-0000-000094440000}"/>
    <cellStyle name="Assumptions Center Multiple 4 21 4 2 2" xfId="54105" xr:uid="{00000000-0005-0000-0000-000095440000}"/>
    <cellStyle name="Assumptions Center Multiple 4 21 4 3" xfId="40188" xr:uid="{00000000-0005-0000-0000-000096440000}"/>
    <cellStyle name="Assumptions Center Multiple 4 21 5" xfId="15251" xr:uid="{00000000-0005-0000-0000-000097440000}"/>
    <cellStyle name="Assumptions Center Multiple 4 21 5 2" xfId="29172" xr:uid="{00000000-0005-0000-0000-000098440000}"/>
    <cellStyle name="Assumptions Center Multiple 4 21 5 2 2" xfId="56855" xr:uid="{00000000-0005-0000-0000-000099440000}"/>
    <cellStyle name="Assumptions Center Multiple 4 21 5 3" xfId="42938" xr:uid="{00000000-0005-0000-0000-00009A440000}"/>
    <cellStyle name="Assumptions Center Multiple 4 21 6" xfId="18219" xr:uid="{00000000-0005-0000-0000-00009B440000}"/>
    <cellStyle name="Assumptions Center Multiple 4 21 6 2" xfId="45902" xr:uid="{00000000-0005-0000-0000-00009C440000}"/>
    <cellStyle name="Assumptions Center Multiple 4 21 7" xfId="31985" xr:uid="{00000000-0005-0000-0000-00009D440000}"/>
    <cellStyle name="Assumptions Center Multiple 4 22" xfId="4260" xr:uid="{00000000-0005-0000-0000-00009E440000}"/>
    <cellStyle name="Assumptions Center Multiple 4 22 2" xfId="7685" xr:uid="{00000000-0005-0000-0000-00009F440000}"/>
    <cellStyle name="Assumptions Center Multiple 4 22 2 2" xfId="21613" xr:uid="{00000000-0005-0000-0000-0000A0440000}"/>
    <cellStyle name="Assumptions Center Multiple 4 22 2 2 2" xfId="49296" xr:uid="{00000000-0005-0000-0000-0000A1440000}"/>
    <cellStyle name="Assumptions Center Multiple 4 22 2 3" xfId="35379" xr:uid="{00000000-0005-0000-0000-0000A2440000}"/>
    <cellStyle name="Assumptions Center Multiple 4 22 3" xfId="10378" xr:uid="{00000000-0005-0000-0000-0000A3440000}"/>
    <cellStyle name="Assumptions Center Multiple 4 22 3 2" xfId="24299" xr:uid="{00000000-0005-0000-0000-0000A4440000}"/>
    <cellStyle name="Assumptions Center Multiple 4 22 3 2 2" xfId="51982" xr:uid="{00000000-0005-0000-0000-0000A5440000}"/>
    <cellStyle name="Assumptions Center Multiple 4 22 3 3" xfId="38065" xr:uid="{00000000-0005-0000-0000-0000A6440000}"/>
    <cellStyle name="Assumptions Center Multiple 4 22 4" xfId="12534" xr:uid="{00000000-0005-0000-0000-0000A7440000}"/>
    <cellStyle name="Assumptions Center Multiple 4 22 4 2" xfId="26455" xr:uid="{00000000-0005-0000-0000-0000A8440000}"/>
    <cellStyle name="Assumptions Center Multiple 4 22 4 2 2" xfId="54138" xr:uid="{00000000-0005-0000-0000-0000A9440000}"/>
    <cellStyle name="Assumptions Center Multiple 4 22 4 3" xfId="40221" xr:uid="{00000000-0005-0000-0000-0000AA440000}"/>
    <cellStyle name="Assumptions Center Multiple 4 22 5" xfId="15284" xr:uid="{00000000-0005-0000-0000-0000AB440000}"/>
    <cellStyle name="Assumptions Center Multiple 4 22 5 2" xfId="29205" xr:uid="{00000000-0005-0000-0000-0000AC440000}"/>
    <cellStyle name="Assumptions Center Multiple 4 22 5 2 2" xfId="56888" xr:uid="{00000000-0005-0000-0000-0000AD440000}"/>
    <cellStyle name="Assumptions Center Multiple 4 22 5 3" xfId="42971" xr:uid="{00000000-0005-0000-0000-0000AE440000}"/>
    <cellStyle name="Assumptions Center Multiple 4 22 6" xfId="18252" xr:uid="{00000000-0005-0000-0000-0000AF440000}"/>
    <cellStyle name="Assumptions Center Multiple 4 22 6 2" xfId="45935" xr:uid="{00000000-0005-0000-0000-0000B0440000}"/>
    <cellStyle name="Assumptions Center Multiple 4 22 7" xfId="32018" xr:uid="{00000000-0005-0000-0000-0000B1440000}"/>
    <cellStyle name="Assumptions Center Multiple 4 23" xfId="4188" xr:uid="{00000000-0005-0000-0000-0000B2440000}"/>
    <cellStyle name="Assumptions Center Multiple 4 23 2" xfId="7614" xr:uid="{00000000-0005-0000-0000-0000B3440000}"/>
    <cellStyle name="Assumptions Center Multiple 4 23 2 2" xfId="21542" xr:uid="{00000000-0005-0000-0000-0000B4440000}"/>
    <cellStyle name="Assumptions Center Multiple 4 23 2 2 2" xfId="49225" xr:uid="{00000000-0005-0000-0000-0000B5440000}"/>
    <cellStyle name="Assumptions Center Multiple 4 23 2 3" xfId="35308" xr:uid="{00000000-0005-0000-0000-0000B6440000}"/>
    <cellStyle name="Assumptions Center Multiple 4 23 3" xfId="10306" xr:uid="{00000000-0005-0000-0000-0000B7440000}"/>
    <cellStyle name="Assumptions Center Multiple 4 23 3 2" xfId="24227" xr:uid="{00000000-0005-0000-0000-0000B8440000}"/>
    <cellStyle name="Assumptions Center Multiple 4 23 3 2 2" xfId="51910" xr:uid="{00000000-0005-0000-0000-0000B9440000}"/>
    <cellStyle name="Assumptions Center Multiple 4 23 3 3" xfId="37993" xr:uid="{00000000-0005-0000-0000-0000BA440000}"/>
    <cellStyle name="Assumptions Center Multiple 4 23 4" xfId="12463" xr:uid="{00000000-0005-0000-0000-0000BB440000}"/>
    <cellStyle name="Assumptions Center Multiple 4 23 4 2" xfId="26384" xr:uid="{00000000-0005-0000-0000-0000BC440000}"/>
    <cellStyle name="Assumptions Center Multiple 4 23 4 2 2" xfId="54067" xr:uid="{00000000-0005-0000-0000-0000BD440000}"/>
    <cellStyle name="Assumptions Center Multiple 4 23 4 3" xfId="40150" xr:uid="{00000000-0005-0000-0000-0000BE440000}"/>
    <cellStyle name="Assumptions Center Multiple 4 23 5" xfId="15213" xr:uid="{00000000-0005-0000-0000-0000BF440000}"/>
    <cellStyle name="Assumptions Center Multiple 4 23 5 2" xfId="29134" xr:uid="{00000000-0005-0000-0000-0000C0440000}"/>
    <cellStyle name="Assumptions Center Multiple 4 23 5 2 2" xfId="56817" xr:uid="{00000000-0005-0000-0000-0000C1440000}"/>
    <cellStyle name="Assumptions Center Multiple 4 23 5 3" xfId="42900" xr:uid="{00000000-0005-0000-0000-0000C2440000}"/>
    <cellStyle name="Assumptions Center Multiple 4 23 6" xfId="18181" xr:uid="{00000000-0005-0000-0000-0000C3440000}"/>
    <cellStyle name="Assumptions Center Multiple 4 23 6 2" xfId="45864" xr:uid="{00000000-0005-0000-0000-0000C4440000}"/>
    <cellStyle name="Assumptions Center Multiple 4 23 7" xfId="31947" xr:uid="{00000000-0005-0000-0000-0000C5440000}"/>
    <cellStyle name="Assumptions Center Multiple 4 24" xfId="4941" xr:uid="{00000000-0005-0000-0000-0000C6440000}"/>
    <cellStyle name="Assumptions Center Multiple 4 24 2" xfId="8345" xr:uid="{00000000-0005-0000-0000-0000C7440000}"/>
    <cellStyle name="Assumptions Center Multiple 4 24 2 2" xfId="22266" xr:uid="{00000000-0005-0000-0000-0000C8440000}"/>
    <cellStyle name="Assumptions Center Multiple 4 24 2 2 2" xfId="49949" xr:uid="{00000000-0005-0000-0000-0000C9440000}"/>
    <cellStyle name="Assumptions Center Multiple 4 24 2 3" xfId="36032" xr:uid="{00000000-0005-0000-0000-0000CA440000}"/>
    <cellStyle name="Assumptions Center Multiple 4 24 3" xfId="10797" xr:uid="{00000000-0005-0000-0000-0000CB440000}"/>
    <cellStyle name="Assumptions Center Multiple 4 24 3 2" xfId="24718" xr:uid="{00000000-0005-0000-0000-0000CC440000}"/>
    <cellStyle name="Assumptions Center Multiple 4 24 3 2 2" xfId="52401" xr:uid="{00000000-0005-0000-0000-0000CD440000}"/>
    <cellStyle name="Assumptions Center Multiple 4 24 3 3" xfId="38484" xr:uid="{00000000-0005-0000-0000-0000CE440000}"/>
    <cellStyle name="Assumptions Center Multiple 4 24 4" xfId="13198" xr:uid="{00000000-0005-0000-0000-0000CF440000}"/>
    <cellStyle name="Assumptions Center Multiple 4 24 4 2" xfId="27119" xr:uid="{00000000-0005-0000-0000-0000D0440000}"/>
    <cellStyle name="Assumptions Center Multiple 4 24 4 2 2" xfId="54802" xr:uid="{00000000-0005-0000-0000-0000D1440000}"/>
    <cellStyle name="Assumptions Center Multiple 4 24 4 3" xfId="40885" xr:uid="{00000000-0005-0000-0000-0000D2440000}"/>
    <cellStyle name="Assumptions Center Multiple 4 24 5" xfId="15948" xr:uid="{00000000-0005-0000-0000-0000D3440000}"/>
    <cellStyle name="Assumptions Center Multiple 4 24 5 2" xfId="29869" xr:uid="{00000000-0005-0000-0000-0000D4440000}"/>
    <cellStyle name="Assumptions Center Multiple 4 24 5 2 2" xfId="57552" xr:uid="{00000000-0005-0000-0000-0000D5440000}"/>
    <cellStyle name="Assumptions Center Multiple 4 24 5 3" xfId="43635" xr:uid="{00000000-0005-0000-0000-0000D6440000}"/>
    <cellStyle name="Assumptions Center Multiple 4 24 6" xfId="18916" xr:uid="{00000000-0005-0000-0000-0000D7440000}"/>
    <cellStyle name="Assumptions Center Multiple 4 24 6 2" xfId="46599" xr:uid="{00000000-0005-0000-0000-0000D8440000}"/>
    <cellStyle name="Assumptions Center Multiple 4 24 7" xfId="32682" xr:uid="{00000000-0005-0000-0000-0000D9440000}"/>
    <cellStyle name="Assumptions Center Multiple 4 25" xfId="4974" xr:uid="{00000000-0005-0000-0000-0000DA440000}"/>
    <cellStyle name="Assumptions Center Multiple 4 25 2" xfId="8378" xr:uid="{00000000-0005-0000-0000-0000DB440000}"/>
    <cellStyle name="Assumptions Center Multiple 4 25 2 2" xfId="22299" xr:uid="{00000000-0005-0000-0000-0000DC440000}"/>
    <cellStyle name="Assumptions Center Multiple 4 25 2 2 2" xfId="49982" xr:uid="{00000000-0005-0000-0000-0000DD440000}"/>
    <cellStyle name="Assumptions Center Multiple 4 25 2 3" xfId="36065" xr:uid="{00000000-0005-0000-0000-0000DE440000}"/>
    <cellStyle name="Assumptions Center Multiple 4 25 3" xfId="10827" xr:uid="{00000000-0005-0000-0000-0000DF440000}"/>
    <cellStyle name="Assumptions Center Multiple 4 25 3 2" xfId="24748" xr:uid="{00000000-0005-0000-0000-0000E0440000}"/>
    <cellStyle name="Assumptions Center Multiple 4 25 3 2 2" xfId="52431" xr:uid="{00000000-0005-0000-0000-0000E1440000}"/>
    <cellStyle name="Assumptions Center Multiple 4 25 3 3" xfId="38514" xr:uid="{00000000-0005-0000-0000-0000E2440000}"/>
    <cellStyle name="Assumptions Center Multiple 4 25 4" xfId="13230" xr:uid="{00000000-0005-0000-0000-0000E3440000}"/>
    <cellStyle name="Assumptions Center Multiple 4 25 4 2" xfId="27151" xr:uid="{00000000-0005-0000-0000-0000E4440000}"/>
    <cellStyle name="Assumptions Center Multiple 4 25 4 2 2" xfId="54834" xr:uid="{00000000-0005-0000-0000-0000E5440000}"/>
    <cellStyle name="Assumptions Center Multiple 4 25 4 3" xfId="40917" xr:uid="{00000000-0005-0000-0000-0000E6440000}"/>
    <cellStyle name="Assumptions Center Multiple 4 25 5" xfId="15980" xr:uid="{00000000-0005-0000-0000-0000E7440000}"/>
    <cellStyle name="Assumptions Center Multiple 4 25 5 2" xfId="29901" xr:uid="{00000000-0005-0000-0000-0000E8440000}"/>
    <cellStyle name="Assumptions Center Multiple 4 25 5 2 2" xfId="57584" xr:uid="{00000000-0005-0000-0000-0000E9440000}"/>
    <cellStyle name="Assumptions Center Multiple 4 25 5 3" xfId="43667" xr:uid="{00000000-0005-0000-0000-0000EA440000}"/>
    <cellStyle name="Assumptions Center Multiple 4 25 6" xfId="18948" xr:uid="{00000000-0005-0000-0000-0000EB440000}"/>
    <cellStyle name="Assumptions Center Multiple 4 25 6 2" xfId="46631" xr:uid="{00000000-0005-0000-0000-0000EC440000}"/>
    <cellStyle name="Assumptions Center Multiple 4 25 7" xfId="32714" xr:uid="{00000000-0005-0000-0000-0000ED440000}"/>
    <cellStyle name="Assumptions Center Multiple 4 26" xfId="5011" xr:uid="{00000000-0005-0000-0000-0000EE440000}"/>
    <cellStyle name="Assumptions Center Multiple 4 26 2" xfId="8415" xr:uid="{00000000-0005-0000-0000-0000EF440000}"/>
    <cellStyle name="Assumptions Center Multiple 4 26 2 2" xfId="22336" xr:uid="{00000000-0005-0000-0000-0000F0440000}"/>
    <cellStyle name="Assumptions Center Multiple 4 26 2 2 2" xfId="50019" xr:uid="{00000000-0005-0000-0000-0000F1440000}"/>
    <cellStyle name="Assumptions Center Multiple 4 26 2 3" xfId="36102" xr:uid="{00000000-0005-0000-0000-0000F2440000}"/>
    <cellStyle name="Assumptions Center Multiple 4 26 3" xfId="10863" xr:uid="{00000000-0005-0000-0000-0000F3440000}"/>
    <cellStyle name="Assumptions Center Multiple 4 26 3 2" xfId="24784" xr:uid="{00000000-0005-0000-0000-0000F4440000}"/>
    <cellStyle name="Assumptions Center Multiple 4 26 3 2 2" xfId="52467" xr:uid="{00000000-0005-0000-0000-0000F5440000}"/>
    <cellStyle name="Assumptions Center Multiple 4 26 3 3" xfId="38550" xr:uid="{00000000-0005-0000-0000-0000F6440000}"/>
    <cellStyle name="Assumptions Center Multiple 4 26 4" xfId="13266" xr:uid="{00000000-0005-0000-0000-0000F7440000}"/>
    <cellStyle name="Assumptions Center Multiple 4 26 4 2" xfId="27187" xr:uid="{00000000-0005-0000-0000-0000F8440000}"/>
    <cellStyle name="Assumptions Center Multiple 4 26 4 2 2" xfId="54870" xr:uid="{00000000-0005-0000-0000-0000F9440000}"/>
    <cellStyle name="Assumptions Center Multiple 4 26 4 3" xfId="40953" xr:uid="{00000000-0005-0000-0000-0000FA440000}"/>
    <cellStyle name="Assumptions Center Multiple 4 26 5" xfId="16016" xr:uid="{00000000-0005-0000-0000-0000FB440000}"/>
    <cellStyle name="Assumptions Center Multiple 4 26 5 2" xfId="29937" xr:uid="{00000000-0005-0000-0000-0000FC440000}"/>
    <cellStyle name="Assumptions Center Multiple 4 26 5 2 2" xfId="57620" xr:uid="{00000000-0005-0000-0000-0000FD440000}"/>
    <cellStyle name="Assumptions Center Multiple 4 26 5 3" xfId="43703" xr:uid="{00000000-0005-0000-0000-0000FE440000}"/>
    <cellStyle name="Assumptions Center Multiple 4 26 6" xfId="18984" xr:uid="{00000000-0005-0000-0000-0000FF440000}"/>
    <cellStyle name="Assumptions Center Multiple 4 26 6 2" xfId="46667" xr:uid="{00000000-0005-0000-0000-000000450000}"/>
    <cellStyle name="Assumptions Center Multiple 4 26 7" xfId="32750" xr:uid="{00000000-0005-0000-0000-000001450000}"/>
    <cellStyle name="Assumptions Center Multiple 4 27" xfId="5036" xr:uid="{00000000-0005-0000-0000-000002450000}"/>
    <cellStyle name="Assumptions Center Multiple 4 27 2" xfId="8440" xr:uid="{00000000-0005-0000-0000-000003450000}"/>
    <cellStyle name="Assumptions Center Multiple 4 27 2 2" xfId="22361" xr:uid="{00000000-0005-0000-0000-000004450000}"/>
    <cellStyle name="Assumptions Center Multiple 4 27 2 2 2" xfId="50044" xr:uid="{00000000-0005-0000-0000-000005450000}"/>
    <cellStyle name="Assumptions Center Multiple 4 27 2 3" xfId="36127" xr:uid="{00000000-0005-0000-0000-000006450000}"/>
    <cellStyle name="Assumptions Center Multiple 4 27 3" xfId="10887" xr:uid="{00000000-0005-0000-0000-000007450000}"/>
    <cellStyle name="Assumptions Center Multiple 4 27 3 2" xfId="24808" xr:uid="{00000000-0005-0000-0000-000008450000}"/>
    <cellStyle name="Assumptions Center Multiple 4 27 3 2 2" xfId="52491" xr:uid="{00000000-0005-0000-0000-000009450000}"/>
    <cellStyle name="Assumptions Center Multiple 4 27 3 3" xfId="38574" xr:uid="{00000000-0005-0000-0000-00000A450000}"/>
    <cellStyle name="Assumptions Center Multiple 4 27 4" xfId="13291" xr:uid="{00000000-0005-0000-0000-00000B450000}"/>
    <cellStyle name="Assumptions Center Multiple 4 27 4 2" xfId="27212" xr:uid="{00000000-0005-0000-0000-00000C450000}"/>
    <cellStyle name="Assumptions Center Multiple 4 27 4 2 2" xfId="54895" xr:uid="{00000000-0005-0000-0000-00000D450000}"/>
    <cellStyle name="Assumptions Center Multiple 4 27 4 3" xfId="40978" xr:uid="{00000000-0005-0000-0000-00000E450000}"/>
    <cellStyle name="Assumptions Center Multiple 4 27 5" xfId="16041" xr:uid="{00000000-0005-0000-0000-00000F450000}"/>
    <cellStyle name="Assumptions Center Multiple 4 27 5 2" xfId="29962" xr:uid="{00000000-0005-0000-0000-000010450000}"/>
    <cellStyle name="Assumptions Center Multiple 4 27 5 2 2" xfId="57645" xr:uid="{00000000-0005-0000-0000-000011450000}"/>
    <cellStyle name="Assumptions Center Multiple 4 27 5 3" xfId="43728" xr:uid="{00000000-0005-0000-0000-000012450000}"/>
    <cellStyle name="Assumptions Center Multiple 4 27 6" xfId="19009" xr:uid="{00000000-0005-0000-0000-000013450000}"/>
    <cellStyle name="Assumptions Center Multiple 4 27 6 2" xfId="46692" xr:uid="{00000000-0005-0000-0000-000014450000}"/>
    <cellStyle name="Assumptions Center Multiple 4 27 7" xfId="32775" xr:uid="{00000000-0005-0000-0000-000015450000}"/>
    <cellStyle name="Assumptions Center Multiple 4 28" xfId="5059" xr:uid="{00000000-0005-0000-0000-000016450000}"/>
    <cellStyle name="Assumptions Center Multiple 4 28 2" xfId="8462" xr:uid="{00000000-0005-0000-0000-000017450000}"/>
    <cellStyle name="Assumptions Center Multiple 4 28 2 2" xfId="22383" xr:uid="{00000000-0005-0000-0000-000018450000}"/>
    <cellStyle name="Assumptions Center Multiple 4 28 2 2 2" xfId="50066" xr:uid="{00000000-0005-0000-0000-000019450000}"/>
    <cellStyle name="Assumptions Center Multiple 4 28 2 3" xfId="36149" xr:uid="{00000000-0005-0000-0000-00001A450000}"/>
    <cellStyle name="Assumptions Center Multiple 4 28 3" xfId="10908" xr:uid="{00000000-0005-0000-0000-00001B450000}"/>
    <cellStyle name="Assumptions Center Multiple 4 28 3 2" xfId="24829" xr:uid="{00000000-0005-0000-0000-00001C450000}"/>
    <cellStyle name="Assumptions Center Multiple 4 28 3 2 2" xfId="52512" xr:uid="{00000000-0005-0000-0000-00001D450000}"/>
    <cellStyle name="Assumptions Center Multiple 4 28 3 3" xfId="38595" xr:uid="{00000000-0005-0000-0000-00001E450000}"/>
    <cellStyle name="Assumptions Center Multiple 4 28 4" xfId="13313" xr:uid="{00000000-0005-0000-0000-00001F450000}"/>
    <cellStyle name="Assumptions Center Multiple 4 28 4 2" xfId="27234" xr:uid="{00000000-0005-0000-0000-000020450000}"/>
    <cellStyle name="Assumptions Center Multiple 4 28 4 2 2" xfId="54917" xr:uid="{00000000-0005-0000-0000-000021450000}"/>
    <cellStyle name="Assumptions Center Multiple 4 28 4 3" xfId="41000" xr:uid="{00000000-0005-0000-0000-000022450000}"/>
    <cellStyle name="Assumptions Center Multiple 4 28 5" xfId="16063" xr:uid="{00000000-0005-0000-0000-000023450000}"/>
    <cellStyle name="Assumptions Center Multiple 4 28 5 2" xfId="29984" xr:uid="{00000000-0005-0000-0000-000024450000}"/>
    <cellStyle name="Assumptions Center Multiple 4 28 5 2 2" xfId="57667" xr:uid="{00000000-0005-0000-0000-000025450000}"/>
    <cellStyle name="Assumptions Center Multiple 4 28 5 3" xfId="43750" xr:uid="{00000000-0005-0000-0000-000026450000}"/>
    <cellStyle name="Assumptions Center Multiple 4 28 6" xfId="19031" xr:uid="{00000000-0005-0000-0000-000027450000}"/>
    <cellStyle name="Assumptions Center Multiple 4 28 6 2" xfId="46714" xr:uid="{00000000-0005-0000-0000-000028450000}"/>
    <cellStyle name="Assumptions Center Multiple 4 28 7" xfId="32797" xr:uid="{00000000-0005-0000-0000-000029450000}"/>
    <cellStyle name="Assumptions Center Multiple 4 29" xfId="5081" xr:uid="{00000000-0005-0000-0000-00002A450000}"/>
    <cellStyle name="Assumptions Center Multiple 4 29 2" xfId="8484" xr:uid="{00000000-0005-0000-0000-00002B450000}"/>
    <cellStyle name="Assumptions Center Multiple 4 29 2 2" xfId="22405" xr:uid="{00000000-0005-0000-0000-00002C450000}"/>
    <cellStyle name="Assumptions Center Multiple 4 29 2 2 2" xfId="50088" xr:uid="{00000000-0005-0000-0000-00002D450000}"/>
    <cellStyle name="Assumptions Center Multiple 4 29 2 3" xfId="36171" xr:uid="{00000000-0005-0000-0000-00002E450000}"/>
    <cellStyle name="Assumptions Center Multiple 4 29 3" xfId="10930" xr:uid="{00000000-0005-0000-0000-00002F450000}"/>
    <cellStyle name="Assumptions Center Multiple 4 29 3 2" xfId="24851" xr:uid="{00000000-0005-0000-0000-000030450000}"/>
    <cellStyle name="Assumptions Center Multiple 4 29 3 2 2" xfId="52534" xr:uid="{00000000-0005-0000-0000-000031450000}"/>
    <cellStyle name="Assumptions Center Multiple 4 29 3 3" xfId="38617" xr:uid="{00000000-0005-0000-0000-000032450000}"/>
    <cellStyle name="Assumptions Center Multiple 4 29 4" xfId="13335" xr:uid="{00000000-0005-0000-0000-000033450000}"/>
    <cellStyle name="Assumptions Center Multiple 4 29 4 2" xfId="27256" xr:uid="{00000000-0005-0000-0000-000034450000}"/>
    <cellStyle name="Assumptions Center Multiple 4 29 4 2 2" xfId="54939" xr:uid="{00000000-0005-0000-0000-000035450000}"/>
    <cellStyle name="Assumptions Center Multiple 4 29 4 3" xfId="41022" xr:uid="{00000000-0005-0000-0000-000036450000}"/>
    <cellStyle name="Assumptions Center Multiple 4 29 5" xfId="16085" xr:uid="{00000000-0005-0000-0000-000037450000}"/>
    <cellStyle name="Assumptions Center Multiple 4 29 5 2" xfId="30006" xr:uid="{00000000-0005-0000-0000-000038450000}"/>
    <cellStyle name="Assumptions Center Multiple 4 29 5 2 2" xfId="57689" xr:uid="{00000000-0005-0000-0000-000039450000}"/>
    <cellStyle name="Assumptions Center Multiple 4 29 5 3" xfId="43772" xr:uid="{00000000-0005-0000-0000-00003A450000}"/>
    <cellStyle name="Assumptions Center Multiple 4 29 6" xfId="19053" xr:uid="{00000000-0005-0000-0000-00003B450000}"/>
    <cellStyle name="Assumptions Center Multiple 4 29 6 2" xfId="46736" xr:uid="{00000000-0005-0000-0000-00003C450000}"/>
    <cellStyle name="Assumptions Center Multiple 4 29 7" xfId="32819" xr:uid="{00000000-0005-0000-0000-00003D450000}"/>
    <cellStyle name="Assumptions Center Multiple 4 3" xfId="3238" xr:uid="{00000000-0005-0000-0000-00003E450000}"/>
    <cellStyle name="Assumptions Center Multiple 4 3 2" xfId="6680" xr:uid="{00000000-0005-0000-0000-00003F450000}"/>
    <cellStyle name="Assumptions Center Multiple 4 3 2 2" xfId="20622" xr:uid="{00000000-0005-0000-0000-000040450000}"/>
    <cellStyle name="Assumptions Center Multiple 4 3 2 2 2" xfId="48305" xr:uid="{00000000-0005-0000-0000-000041450000}"/>
    <cellStyle name="Assumptions Center Multiple 4 3 2 3" xfId="34388" xr:uid="{00000000-0005-0000-0000-000042450000}"/>
    <cellStyle name="Assumptions Center Multiple 4 3 3" xfId="9422" xr:uid="{00000000-0005-0000-0000-000043450000}"/>
    <cellStyle name="Assumptions Center Multiple 4 3 3 2" xfId="23343" xr:uid="{00000000-0005-0000-0000-000044450000}"/>
    <cellStyle name="Assumptions Center Multiple 4 3 3 2 2" xfId="51026" xr:uid="{00000000-0005-0000-0000-000045450000}"/>
    <cellStyle name="Assumptions Center Multiple 4 3 3 3" xfId="37109" xr:uid="{00000000-0005-0000-0000-000046450000}"/>
    <cellStyle name="Assumptions Center Multiple 4 3 4" xfId="11560" xr:uid="{00000000-0005-0000-0000-000047450000}"/>
    <cellStyle name="Assumptions Center Multiple 4 3 4 2" xfId="25481" xr:uid="{00000000-0005-0000-0000-000048450000}"/>
    <cellStyle name="Assumptions Center Multiple 4 3 4 2 2" xfId="53164" xr:uid="{00000000-0005-0000-0000-000049450000}"/>
    <cellStyle name="Assumptions Center Multiple 4 3 4 3" xfId="39247" xr:uid="{00000000-0005-0000-0000-00004A450000}"/>
    <cellStyle name="Assumptions Center Multiple 4 3 5" xfId="14310" xr:uid="{00000000-0005-0000-0000-00004B450000}"/>
    <cellStyle name="Assumptions Center Multiple 4 3 5 2" xfId="28231" xr:uid="{00000000-0005-0000-0000-00004C450000}"/>
    <cellStyle name="Assumptions Center Multiple 4 3 5 2 2" xfId="55914" xr:uid="{00000000-0005-0000-0000-00004D450000}"/>
    <cellStyle name="Assumptions Center Multiple 4 3 5 3" xfId="41997" xr:uid="{00000000-0005-0000-0000-00004E450000}"/>
    <cellStyle name="Assumptions Center Multiple 4 3 6" xfId="17278" xr:uid="{00000000-0005-0000-0000-00004F450000}"/>
    <cellStyle name="Assumptions Center Multiple 4 3 6 2" xfId="44961" xr:uid="{00000000-0005-0000-0000-000050450000}"/>
    <cellStyle name="Assumptions Center Multiple 4 3 7" xfId="31067" xr:uid="{00000000-0005-0000-0000-000051450000}"/>
    <cellStyle name="Assumptions Center Multiple 4 30" xfId="16223" xr:uid="{00000000-0005-0000-0000-000052450000}"/>
    <cellStyle name="Assumptions Center Multiple 4 30 2" xfId="30140" xr:uid="{00000000-0005-0000-0000-000053450000}"/>
    <cellStyle name="Assumptions Center Multiple 4 30 2 2" xfId="57823" xr:uid="{00000000-0005-0000-0000-000054450000}"/>
    <cellStyle name="Assumptions Center Multiple 4 30 3" xfId="43906" xr:uid="{00000000-0005-0000-0000-000055450000}"/>
    <cellStyle name="Assumptions Center Multiple 4 31" xfId="16251" xr:uid="{00000000-0005-0000-0000-000056450000}"/>
    <cellStyle name="Assumptions Center Multiple 4 31 2" xfId="30168" xr:uid="{00000000-0005-0000-0000-000057450000}"/>
    <cellStyle name="Assumptions Center Multiple 4 31 2 2" xfId="57851" xr:uid="{00000000-0005-0000-0000-000058450000}"/>
    <cellStyle name="Assumptions Center Multiple 4 31 3" xfId="43934" xr:uid="{00000000-0005-0000-0000-000059450000}"/>
    <cellStyle name="Assumptions Center Multiple 4 4" xfId="3290" xr:uid="{00000000-0005-0000-0000-00005A450000}"/>
    <cellStyle name="Assumptions Center Multiple 4 4 2" xfId="6731" xr:uid="{00000000-0005-0000-0000-00005B450000}"/>
    <cellStyle name="Assumptions Center Multiple 4 4 2 2" xfId="20672" xr:uid="{00000000-0005-0000-0000-00005C450000}"/>
    <cellStyle name="Assumptions Center Multiple 4 4 2 2 2" xfId="48355" xr:uid="{00000000-0005-0000-0000-00005D450000}"/>
    <cellStyle name="Assumptions Center Multiple 4 4 2 3" xfId="34438" xr:uid="{00000000-0005-0000-0000-00005E450000}"/>
    <cellStyle name="Assumptions Center Multiple 4 4 3" xfId="9471" xr:uid="{00000000-0005-0000-0000-00005F450000}"/>
    <cellStyle name="Assumptions Center Multiple 4 4 3 2" xfId="23392" xr:uid="{00000000-0005-0000-0000-000060450000}"/>
    <cellStyle name="Assumptions Center Multiple 4 4 3 2 2" xfId="51075" xr:uid="{00000000-0005-0000-0000-000061450000}"/>
    <cellStyle name="Assumptions Center Multiple 4 4 3 3" xfId="37158" xr:uid="{00000000-0005-0000-0000-000062450000}"/>
    <cellStyle name="Assumptions Center Multiple 4 4 4" xfId="11610" xr:uid="{00000000-0005-0000-0000-000063450000}"/>
    <cellStyle name="Assumptions Center Multiple 4 4 4 2" xfId="25531" xr:uid="{00000000-0005-0000-0000-000064450000}"/>
    <cellStyle name="Assumptions Center Multiple 4 4 4 2 2" xfId="53214" xr:uid="{00000000-0005-0000-0000-000065450000}"/>
    <cellStyle name="Assumptions Center Multiple 4 4 4 3" xfId="39297" xr:uid="{00000000-0005-0000-0000-000066450000}"/>
    <cellStyle name="Assumptions Center Multiple 4 4 5" xfId="14360" xr:uid="{00000000-0005-0000-0000-000067450000}"/>
    <cellStyle name="Assumptions Center Multiple 4 4 5 2" xfId="28281" xr:uid="{00000000-0005-0000-0000-000068450000}"/>
    <cellStyle name="Assumptions Center Multiple 4 4 5 2 2" xfId="55964" xr:uid="{00000000-0005-0000-0000-000069450000}"/>
    <cellStyle name="Assumptions Center Multiple 4 4 5 3" xfId="42047" xr:uid="{00000000-0005-0000-0000-00006A450000}"/>
    <cellStyle name="Assumptions Center Multiple 4 4 6" xfId="17328" xr:uid="{00000000-0005-0000-0000-00006B450000}"/>
    <cellStyle name="Assumptions Center Multiple 4 4 6 2" xfId="45011" xr:uid="{00000000-0005-0000-0000-00006C450000}"/>
    <cellStyle name="Assumptions Center Multiple 4 4 7" xfId="31113" xr:uid="{00000000-0005-0000-0000-00006D450000}"/>
    <cellStyle name="Assumptions Center Multiple 4 5" xfId="3371" xr:uid="{00000000-0005-0000-0000-00006E450000}"/>
    <cellStyle name="Assumptions Center Multiple 4 5 2" xfId="6811" xr:uid="{00000000-0005-0000-0000-00006F450000}"/>
    <cellStyle name="Assumptions Center Multiple 4 5 2 2" xfId="20752" xr:uid="{00000000-0005-0000-0000-000070450000}"/>
    <cellStyle name="Assumptions Center Multiple 4 5 2 2 2" xfId="48435" xr:uid="{00000000-0005-0000-0000-000071450000}"/>
    <cellStyle name="Assumptions Center Multiple 4 5 2 3" xfId="34518" xr:uid="{00000000-0005-0000-0000-000072450000}"/>
    <cellStyle name="Assumptions Center Multiple 4 5 3" xfId="9549" xr:uid="{00000000-0005-0000-0000-000073450000}"/>
    <cellStyle name="Assumptions Center Multiple 4 5 3 2" xfId="23470" xr:uid="{00000000-0005-0000-0000-000074450000}"/>
    <cellStyle name="Assumptions Center Multiple 4 5 3 2 2" xfId="51153" xr:uid="{00000000-0005-0000-0000-000075450000}"/>
    <cellStyle name="Assumptions Center Multiple 4 5 3 3" xfId="37236" xr:uid="{00000000-0005-0000-0000-000076450000}"/>
    <cellStyle name="Assumptions Center Multiple 4 5 4" xfId="11690" xr:uid="{00000000-0005-0000-0000-000077450000}"/>
    <cellStyle name="Assumptions Center Multiple 4 5 4 2" xfId="25611" xr:uid="{00000000-0005-0000-0000-000078450000}"/>
    <cellStyle name="Assumptions Center Multiple 4 5 4 2 2" xfId="53294" xr:uid="{00000000-0005-0000-0000-000079450000}"/>
    <cellStyle name="Assumptions Center Multiple 4 5 4 3" xfId="39377" xr:uid="{00000000-0005-0000-0000-00007A450000}"/>
    <cellStyle name="Assumptions Center Multiple 4 5 5" xfId="14440" xr:uid="{00000000-0005-0000-0000-00007B450000}"/>
    <cellStyle name="Assumptions Center Multiple 4 5 5 2" xfId="28361" xr:uid="{00000000-0005-0000-0000-00007C450000}"/>
    <cellStyle name="Assumptions Center Multiple 4 5 5 2 2" xfId="56044" xr:uid="{00000000-0005-0000-0000-00007D450000}"/>
    <cellStyle name="Assumptions Center Multiple 4 5 5 3" xfId="42127" xr:uid="{00000000-0005-0000-0000-00007E450000}"/>
    <cellStyle name="Assumptions Center Multiple 4 5 6" xfId="17408" xr:uid="{00000000-0005-0000-0000-00007F450000}"/>
    <cellStyle name="Assumptions Center Multiple 4 5 6 2" xfId="45091" xr:uid="{00000000-0005-0000-0000-000080450000}"/>
    <cellStyle name="Assumptions Center Multiple 4 5 7" xfId="31187" xr:uid="{00000000-0005-0000-0000-000081450000}"/>
    <cellStyle name="Assumptions Center Multiple 4 6" xfId="3419" xr:uid="{00000000-0005-0000-0000-000082450000}"/>
    <cellStyle name="Assumptions Center Multiple 4 6 2" xfId="6858" xr:uid="{00000000-0005-0000-0000-000083450000}"/>
    <cellStyle name="Assumptions Center Multiple 4 6 2 2" xfId="20799" xr:uid="{00000000-0005-0000-0000-000084450000}"/>
    <cellStyle name="Assumptions Center Multiple 4 6 2 2 2" xfId="48482" xr:uid="{00000000-0005-0000-0000-000085450000}"/>
    <cellStyle name="Assumptions Center Multiple 4 6 2 3" xfId="34565" xr:uid="{00000000-0005-0000-0000-000086450000}"/>
    <cellStyle name="Assumptions Center Multiple 4 6 3" xfId="9596" xr:uid="{00000000-0005-0000-0000-000087450000}"/>
    <cellStyle name="Assumptions Center Multiple 4 6 3 2" xfId="23517" xr:uid="{00000000-0005-0000-0000-000088450000}"/>
    <cellStyle name="Assumptions Center Multiple 4 6 3 2 2" xfId="51200" xr:uid="{00000000-0005-0000-0000-000089450000}"/>
    <cellStyle name="Assumptions Center Multiple 4 6 3 3" xfId="37283" xr:uid="{00000000-0005-0000-0000-00008A450000}"/>
    <cellStyle name="Assumptions Center Multiple 4 6 4" xfId="11737" xr:uid="{00000000-0005-0000-0000-00008B450000}"/>
    <cellStyle name="Assumptions Center Multiple 4 6 4 2" xfId="25658" xr:uid="{00000000-0005-0000-0000-00008C450000}"/>
    <cellStyle name="Assumptions Center Multiple 4 6 4 2 2" xfId="53341" xr:uid="{00000000-0005-0000-0000-00008D450000}"/>
    <cellStyle name="Assumptions Center Multiple 4 6 4 3" xfId="39424" xr:uid="{00000000-0005-0000-0000-00008E450000}"/>
    <cellStyle name="Assumptions Center Multiple 4 6 5" xfId="14487" xr:uid="{00000000-0005-0000-0000-00008F450000}"/>
    <cellStyle name="Assumptions Center Multiple 4 6 5 2" xfId="28408" xr:uid="{00000000-0005-0000-0000-000090450000}"/>
    <cellStyle name="Assumptions Center Multiple 4 6 5 2 2" xfId="56091" xr:uid="{00000000-0005-0000-0000-000091450000}"/>
    <cellStyle name="Assumptions Center Multiple 4 6 5 3" xfId="42174" xr:uid="{00000000-0005-0000-0000-000092450000}"/>
    <cellStyle name="Assumptions Center Multiple 4 6 6" xfId="17455" xr:uid="{00000000-0005-0000-0000-000093450000}"/>
    <cellStyle name="Assumptions Center Multiple 4 6 6 2" xfId="45138" xr:uid="{00000000-0005-0000-0000-000094450000}"/>
    <cellStyle name="Assumptions Center Multiple 4 6 7" xfId="31232" xr:uid="{00000000-0005-0000-0000-000095450000}"/>
    <cellStyle name="Assumptions Center Multiple 4 7" xfId="3461" xr:uid="{00000000-0005-0000-0000-000096450000}"/>
    <cellStyle name="Assumptions Center Multiple 4 7 2" xfId="6899" xr:uid="{00000000-0005-0000-0000-000097450000}"/>
    <cellStyle name="Assumptions Center Multiple 4 7 2 2" xfId="20839" xr:uid="{00000000-0005-0000-0000-000098450000}"/>
    <cellStyle name="Assumptions Center Multiple 4 7 2 2 2" xfId="48522" xr:uid="{00000000-0005-0000-0000-000099450000}"/>
    <cellStyle name="Assumptions Center Multiple 4 7 2 3" xfId="34605" xr:uid="{00000000-0005-0000-0000-00009A450000}"/>
    <cellStyle name="Assumptions Center Multiple 4 7 3" xfId="9637" xr:uid="{00000000-0005-0000-0000-00009B450000}"/>
    <cellStyle name="Assumptions Center Multiple 4 7 3 2" xfId="23558" xr:uid="{00000000-0005-0000-0000-00009C450000}"/>
    <cellStyle name="Assumptions Center Multiple 4 7 3 2 2" xfId="51241" xr:uid="{00000000-0005-0000-0000-00009D450000}"/>
    <cellStyle name="Assumptions Center Multiple 4 7 3 3" xfId="37324" xr:uid="{00000000-0005-0000-0000-00009E450000}"/>
    <cellStyle name="Assumptions Center Multiple 4 7 4" xfId="11777" xr:uid="{00000000-0005-0000-0000-00009F450000}"/>
    <cellStyle name="Assumptions Center Multiple 4 7 4 2" xfId="25698" xr:uid="{00000000-0005-0000-0000-0000A0450000}"/>
    <cellStyle name="Assumptions Center Multiple 4 7 4 2 2" xfId="53381" xr:uid="{00000000-0005-0000-0000-0000A1450000}"/>
    <cellStyle name="Assumptions Center Multiple 4 7 4 3" xfId="39464" xr:uid="{00000000-0005-0000-0000-0000A2450000}"/>
    <cellStyle name="Assumptions Center Multiple 4 7 5" xfId="14527" xr:uid="{00000000-0005-0000-0000-0000A3450000}"/>
    <cellStyle name="Assumptions Center Multiple 4 7 5 2" xfId="28448" xr:uid="{00000000-0005-0000-0000-0000A4450000}"/>
    <cellStyle name="Assumptions Center Multiple 4 7 5 2 2" xfId="56131" xr:uid="{00000000-0005-0000-0000-0000A5450000}"/>
    <cellStyle name="Assumptions Center Multiple 4 7 5 3" xfId="42214" xr:uid="{00000000-0005-0000-0000-0000A6450000}"/>
    <cellStyle name="Assumptions Center Multiple 4 7 6" xfId="17495" xr:uid="{00000000-0005-0000-0000-0000A7450000}"/>
    <cellStyle name="Assumptions Center Multiple 4 7 6 2" xfId="45178" xr:uid="{00000000-0005-0000-0000-0000A8450000}"/>
    <cellStyle name="Assumptions Center Multiple 4 7 7" xfId="31267" xr:uid="{00000000-0005-0000-0000-0000A9450000}"/>
    <cellStyle name="Assumptions Center Multiple 4 8" xfId="3527" xr:uid="{00000000-0005-0000-0000-0000AA450000}"/>
    <cellStyle name="Assumptions Center Multiple 4 8 2" xfId="6965" xr:uid="{00000000-0005-0000-0000-0000AB450000}"/>
    <cellStyle name="Assumptions Center Multiple 4 8 2 2" xfId="20905" xr:uid="{00000000-0005-0000-0000-0000AC450000}"/>
    <cellStyle name="Assumptions Center Multiple 4 8 2 2 2" xfId="48588" xr:uid="{00000000-0005-0000-0000-0000AD450000}"/>
    <cellStyle name="Assumptions Center Multiple 4 8 2 3" xfId="34671" xr:uid="{00000000-0005-0000-0000-0000AE450000}"/>
    <cellStyle name="Assumptions Center Multiple 4 8 3" xfId="9702" xr:uid="{00000000-0005-0000-0000-0000AF450000}"/>
    <cellStyle name="Assumptions Center Multiple 4 8 3 2" xfId="23623" xr:uid="{00000000-0005-0000-0000-0000B0450000}"/>
    <cellStyle name="Assumptions Center Multiple 4 8 3 2 2" xfId="51306" xr:uid="{00000000-0005-0000-0000-0000B1450000}"/>
    <cellStyle name="Assumptions Center Multiple 4 8 3 3" xfId="37389" xr:uid="{00000000-0005-0000-0000-0000B2450000}"/>
    <cellStyle name="Assumptions Center Multiple 4 8 4" xfId="11843" xr:uid="{00000000-0005-0000-0000-0000B3450000}"/>
    <cellStyle name="Assumptions Center Multiple 4 8 4 2" xfId="25764" xr:uid="{00000000-0005-0000-0000-0000B4450000}"/>
    <cellStyle name="Assumptions Center Multiple 4 8 4 2 2" xfId="53447" xr:uid="{00000000-0005-0000-0000-0000B5450000}"/>
    <cellStyle name="Assumptions Center Multiple 4 8 4 3" xfId="39530" xr:uid="{00000000-0005-0000-0000-0000B6450000}"/>
    <cellStyle name="Assumptions Center Multiple 4 8 5" xfId="14593" xr:uid="{00000000-0005-0000-0000-0000B7450000}"/>
    <cellStyle name="Assumptions Center Multiple 4 8 5 2" xfId="28514" xr:uid="{00000000-0005-0000-0000-0000B8450000}"/>
    <cellStyle name="Assumptions Center Multiple 4 8 5 2 2" xfId="56197" xr:uid="{00000000-0005-0000-0000-0000B9450000}"/>
    <cellStyle name="Assumptions Center Multiple 4 8 5 3" xfId="42280" xr:uid="{00000000-0005-0000-0000-0000BA450000}"/>
    <cellStyle name="Assumptions Center Multiple 4 8 6" xfId="17561" xr:uid="{00000000-0005-0000-0000-0000BB450000}"/>
    <cellStyle name="Assumptions Center Multiple 4 8 6 2" xfId="45244" xr:uid="{00000000-0005-0000-0000-0000BC450000}"/>
    <cellStyle name="Assumptions Center Multiple 4 8 7" xfId="31332" xr:uid="{00000000-0005-0000-0000-0000BD450000}"/>
    <cellStyle name="Assumptions Center Multiple 4 9" xfId="3567" xr:uid="{00000000-0005-0000-0000-0000BE450000}"/>
    <cellStyle name="Assumptions Center Multiple 4 9 2" xfId="7005" xr:uid="{00000000-0005-0000-0000-0000BF450000}"/>
    <cellStyle name="Assumptions Center Multiple 4 9 2 2" xfId="20942" xr:uid="{00000000-0005-0000-0000-0000C0450000}"/>
    <cellStyle name="Assumptions Center Multiple 4 9 2 2 2" xfId="48625" xr:uid="{00000000-0005-0000-0000-0000C1450000}"/>
    <cellStyle name="Assumptions Center Multiple 4 9 2 3" xfId="34708" xr:uid="{00000000-0005-0000-0000-0000C2450000}"/>
    <cellStyle name="Assumptions Center Multiple 4 9 3" xfId="9738" xr:uid="{00000000-0005-0000-0000-0000C3450000}"/>
    <cellStyle name="Assumptions Center Multiple 4 9 3 2" xfId="23659" xr:uid="{00000000-0005-0000-0000-0000C4450000}"/>
    <cellStyle name="Assumptions Center Multiple 4 9 3 2 2" xfId="51342" xr:uid="{00000000-0005-0000-0000-0000C5450000}"/>
    <cellStyle name="Assumptions Center Multiple 4 9 3 3" xfId="37425" xr:uid="{00000000-0005-0000-0000-0000C6450000}"/>
    <cellStyle name="Assumptions Center Multiple 4 9 4" xfId="11880" xr:uid="{00000000-0005-0000-0000-0000C7450000}"/>
    <cellStyle name="Assumptions Center Multiple 4 9 4 2" xfId="25801" xr:uid="{00000000-0005-0000-0000-0000C8450000}"/>
    <cellStyle name="Assumptions Center Multiple 4 9 4 2 2" xfId="53484" xr:uid="{00000000-0005-0000-0000-0000C9450000}"/>
    <cellStyle name="Assumptions Center Multiple 4 9 4 3" xfId="39567" xr:uid="{00000000-0005-0000-0000-0000CA450000}"/>
    <cellStyle name="Assumptions Center Multiple 4 9 5" xfId="14630" xr:uid="{00000000-0005-0000-0000-0000CB450000}"/>
    <cellStyle name="Assumptions Center Multiple 4 9 5 2" xfId="28551" xr:uid="{00000000-0005-0000-0000-0000CC450000}"/>
    <cellStyle name="Assumptions Center Multiple 4 9 5 2 2" xfId="56234" xr:uid="{00000000-0005-0000-0000-0000CD450000}"/>
    <cellStyle name="Assumptions Center Multiple 4 9 5 3" xfId="42317" xr:uid="{00000000-0005-0000-0000-0000CE450000}"/>
    <cellStyle name="Assumptions Center Multiple 4 9 6" xfId="17598" xr:uid="{00000000-0005-0000-0000-0000CF450000}"/>
    <cellStyle name="Assumptions Center Multiple 4 9 6 2" xfId="45281" xr:uid="{00000000-0005-0000-0000-0000D0450000}"/>
    <cellStyle name="Assumptions Center Multiple 4 9 7" xfId="31369" xr:uid="{00000000-0005-0000-0000-0000D1450000}"/>
    <cellStyle name="Assumptions Center Multiple 5" xfId="2745" xr:uid="{00000000-0005-0000-0000-0000D2450000}"/>
    <cellStyle name="Assumptions Center Multiple 5 2" xfId="6193" xr:uid="{00000000-0005-0000-0000-0000D3450000}"/>
    <cellStyle name="Assumptions Center Multiple 5 2 2" xfId="20140" xr:uid="{00000000-0005-0000-0000-0000D4450000}"/>
    <cellStyle name="Assumptions Center Multiple 5 2 2 2" xfId="47823" xr:uid="{00000000-0005-0000-0000-0000D5450000}"/>
    <cellStyle name="Assumptions Center Multiple 5 2 3" xfId="33906" xr:uid="{00000000-0005-0000-0000-0000D6450000}"/>
    <cellStyle name="Assumptions Center Multiple 5 3" xfId="8949" xr:uid="{00000000-0005-0000-0000-0000D7450000}"/>
    <cellStyle name="Assumptions Center Multiple 5 3 2" xfId="22870" xr:uid="{00000000-0005-0000-0000-0000D8450000}"/>
    <cellStyle name="Assumptions Center Multiple 5 3 2 2" xfId="50553" xr:uid="{00000000-0005-0000-0000-0000D9450000}"/>
    <cellStyle name="Assumptions Center Multiple 5 3 3" xfId="36636" xr:uid="{00000000-0005-0000-0000-0000DA450000}"/>
    <cellStyle name="Assumptions Center Multiple 5 4" xfId="11080" xr:uid="{00000000-0005-0000-0000-0000DB450000}"/>
    <cellStyle name="Assumptions Center Multiple 5 4 2" xfId="25001" xr:uid="{00000000-0005-0000-0000-0000DC450000}"/>
    <cellStyle name="Assumptions Center Multiple 5 4 2 2" xfId="52684" xr:uid="{00000000-0005-0000-0000-0000DD450000}"/>
    <cellStyle name="Assumptions Center Multiple 5 4 3" xfId="38767" xr:uid="{00000000-0005-0000-0000-0000DE450000}"/>
    <cellStyle name="Assumptions Center Multiple 5 5" xfId="13833" xr:uid="{00000000-0005-0000-0000-0000DF450000}"/>
    <cellStyle name="Assumptions Center Multiple 5 5 2" xfId="27754" xr:uid="{00000000-0005-0000-0000-0000E0450000}"/>
    <cellStyle name="Assumptions Center Multiple 5 5 2 2" xfId="55437" xr:uid="{00000000-0005-0000-0000-0000E1450000}"/>
    <cellStyle name="Assumptions Center Multiple 5 5 3" xfId="41520" xr:uid="{00000000-0005-0000-0000-0000E2450000}"/>
    <cellStyle name="Assumptions Center Multiple 5 6" xfId="16798" xr:uid="{00000000-0005-0000-0000-0000E3450000}"/>
    <cellStyle name="Assumptions Center Multiple 5 6 2" xfId="44481" xr:uid="{00000000-0005-0000-0000-0000E4450000}"/>
    <cellStyle name="Assumptions Center Multiple 5 7" xfId="30645" xr:uid="{00000000-0005-0000-0000-0000E5450000}"/>
    <cellStyle name="Assumptions Center Multiple 6" xfId="2639" xr:uid="{00000000-0005-0000-0000-0000E6450000}"/>
    <cellStyle name="Assumptions Center Multiple 6 2" xfId="6090" xr:uid="{00000000-0005-0000-0000-0000E7450000}"/>
    <cellStyle name="Assumptions Center Multiple 6 2 2" xfId="20037" xr:uid="{00000000-0005-0000-0000-0000E8450000}"/>
    <cellStyle name="Assumptions Center Multiple 6 2 2 2" xfId="47720" xr:uid="{00000000-0005-0000-0000-0000E9450000}"/>
    <cellStyle name="Assumptions Center Multiple 6 2 3" xfId="33803" xr:uid="{00000000-0005-0000-0000-0000EA450000}"/>
    <cellStyle name="Assumptions Center Multiple 6 3" xfId="8849" xr:uid="{00000000-0005-0000-0000-0000EB450000}"/>
    <cellStyle name="Assumptions Center Multiple 6 3 2" xfId="22770" xr:uid="{00000000-0005-0000-0000-0000EC450000}"/>
    <cellStyle name="Assumptions Center Multiple 6 3 2 2" xfId="50453" xr:uid="{00000000-0005-0000-0000-0000ED450000}"/>
    <cellStyle name="Assumptions Center Multiple 6 3 3" xfId="36536" xr:uid="{00000000-0005-0000-0000-0000EE450000}"/>
    <cellStyle name="Assumptions Center Multiple 6 4" xfId="10977" xr:uid="{00000000-0005-0000-0000-0000EF450000}"/>
    <cellStyle name="Assumptions Center Multiple 6 4 2" xfId="24898" xr:uid="{00000000-0005-0000-0000-0000F0450000}"/>
    <cellStyle name="Assumptions Center Multiple 6 4 2 2" xfId="52581" xr:uid="{00000000-0005-0000-0000-0000F1450000}"/>
    <cellStyle name="Assumptions Center Multiple 6 4 3" xfId="38664" xr:uid="{00000000-0005-0000-0000-0000F2450000}"/>
    <cellStyle name="Assumptions Center Multiple 6 5" xfId="13731" xr:uid="{00000000-0005-0000-0000-0000F3450000}"/>
    <cellStyle name="Assumptions Center Multiple 6 5 2" xfId="27652" xr:uid="{00000000-0005-0000-0000-0000F4450000}"/>
    <cellStyle name="Assumptions Center Multiple 6 5 2 2" xfId="55335" xr:uid="{00000000-0005-0000-0000-0000F5450000}"/>
    <cellStyle name="Assumptions Center Multiple 6 5 3" xfId="41418" xr:uid="{00000000-0005-0000-0000-0000F6450000}"/>
    <cellStyle name="Assumptions Center Multiple 6 6" xfId="16695" xr:uid="{00000000-0005-0000-0000-0000F7450000}"/>
    <cellStyle name="Assumptions Center Multiple 6 6 2" xfId="44378" xr:uid="{00000000-0005-0000-0000-0000F8450000}"/>
    <cellStyle name="Assumptions Center Multiple 6 7" xfId="30551" xr:uid="{00000000-0005-0000-0000-0000F9450000}"/>
    <cellStyle name="Assumptions Center Multiple 7" xfId="2732" xr:uid="{00000000-0005-0000-0000-0000FA450000}"/>
    <cellStyle name="Assumptions Center Multiple 7 2" xfId="6180" xr:uid="{00000000-0005-0000-0000-0000FB450000}"/>
    <cellStyle name="Assumptions Center Multiple 7 2 2" xfId="20127" xr:uid="{00000000-0005-0000-0000-0000FC450000}"/>
    <cellStyle name="Assumptions Center Multiple 7 2 2 2" xfId="47810" xr:uid="{00000000-0005-0000-0000-0000FD450000}"/>
    <cellStyle name="Assumptions Center Multiple 7 2 3" xfId="33893" xr:uid="{00000000-0005-0000-0000-0000FE450000}"/>
    <cellStyle name="Assumptions Center Multiple 7 3" xfId="8936" xr:uid="{00000000-0005-0000-0000-0000FF450000}"/>
    <cellStyle name="Assumptions Center Multiple 7 3 2" xfId="22857" xr:uid="{00000000-0005-0000-0000-000000460000}"/>
    <cellStyle name="Assumptions Center Multiple 7 3 2 2" xfId="50540" xr:uid="{00000000-0005-0000-0000-000001460000}"/>
    <cellStyle name="Assumptions Center Multiple 7 3 3" xfId="36623" xr:uid="{00000000-0005-0000-0000-000002460000}"/>
    <cellStyle name="Assumptions Center Multiple 7 4" xfId="11067" xr:uid="{00000000-0005-0000-0000-000003460000}"/>
    <cellStyle name="Assumptions Center Multiple 7 4 2" xfId="24988" xr:uid="{00000000-0005-0000-0000-000004460000}"/>
    <cellStyle name="Assumptions Center Multiple 7 4 2 2" xfId="52671" xr:uid="{00000000-0005-0000-0000-000005460000}"/>
    <cellStyle name="Assumptions Center Multiple 7 4 3" xfId="38754" xr:uid="{00000000-0005-0000-0000-000006460000}"/>
    <cellStyle name="Assumptions Center Multiple 7 5" xfId="13820" xr:uid="{00000000-0005-0000-0000-000007460000}"/>
    <cellStyle name="Assumptions Center Multiple 7 5 2" xfId="27741" xr:uid="{00000000-0005-0000-0000-000008460000}"/>
    <cellStyle name="Assumptions Center Multiple 7 5 2 2" xfId="55424" xr:uid="{00000000-0005-0000-0000-000009460000}"/>
    <cellStyle name="Assumptions Center Multiple 7 5 3" xfId="41507" xr:uid="{00000000-0005-0000-0000-00000A460000}"/>
    <cellStyle name="Assumptions Center Multiple 7 6" xfId="16785" xr:uid="{00000000-0005-0000-0000-00000B460000}"/>
    <cellStyle name="Assumptions Center Multiple 7 6 2" xfId="44468" xr:uid="{00000000-0005-0000-0000-00000C460000}"/>
    <cellStyle name="Assumptions Center Multiple 7 7" xfId="30632" xr:uid="{00000000-0005-0000-0000-00000D460000}"/>
    <cellStyle name="Assumptions Center Multiple 8" xfId="2718" xr:uid="{00000000-0005-0000-0000-00000E460000}"/>
    <cellStyle name="Assumptions Center Multiple 8 2" xfId="6166" xr:uid="{00000000-0005-0000-0000-00000F460000}"/>
    <cellStyle name="Assumptions Center Multiple 8 2 2" xfId="20113" xr:uid="{00000000-0005-0000-0000-000010460000}"/>
    <cellStyle name="Assumptions Center Multiple 8 2 2 2" xfId="47796" xr:uid="{00000000-0005-0000-0000-000011460000}"/>
    <cellStyle name="Assumptions Center Multiple 8 2 3" xfId="33879" xr:uid="{00000000-0005-0000-0000-000012460000}"/>
    <cellStyle name="Assumptions Center Multiple 8 3" xfId="8923" xr:uid="{00000000-0005-0000-0000-000013460000}"/>
    <cellStyle name="Assumptions Center Multiple 8 3 2" xfId="22844" xr:uid="{00000000-0005-0000-0000-000014460000}"/>
    <cellStyle name="Assumptions Center Multiple 8 3 2 2" xfId="50527" xr:uid="{00000000-0005-0000-0000-000015460000}"/>
    <cellStyle name="Assumptions Center Multiple 8 3 3" xfId="36610" xr:uid="{00000000-0005-0000-0000-000016460000}"/>
    <cellStyle name="Assumptions Center Multiple 8 4" xfId="11053" xr:uid="{00000000-0005-0000-0000-000017460000}"/>
    <cellStyle name="Assumptions Center Multiple 8 4 2" xfId="24974" xr:uid="{00000000-0005-0000-0000-000018460000}"/>
    <cellStyle name="Assumptions Center Multiple 8 4 2 2" xfId="52657" xr:uid="{00000000-0005-0000-0000-000019460000}"/>
    <cellStyle name="Assumptions Center Multiple 8 4 3" xfId="38740" xr:uid="{00000000-0005-0000-0000-00001A460000}"/>
    <cellStyle name="Assumptions Center Multiple 8 5" xfId="13806" xr:uid="{00000000-0005-0000-0000-00001B460000}"/>
    <cellStyle name="Assumptions Center Multiple 8 5 2" xfId="27727" xr:uid="{00000000-0005-0000-0000-00001C460000}"/>
    <cellStyle name="Assumptions Center Multiple 8 5 2 2" xfId="55410" xr:uid="{00000000-0005-0000-0000-00001D460000}"/>
    <cellStyle name="Assumptions Center Multiple 8 5 3" xfId="41493" xr:uid="{00000000-0005-0000-0000-00001E460000}"/>
    <cellStyle name="Assumptions Center Multiple 8 6" xfId="16771" xr:uid="{00000000-0005-0000-0000-00001F460000}"/>
    <cellStyle name="Assumptions Center Multiple 8 6 2" xfId="44454" xr:uid="{00000000-0005-0000-0000-000020460000}"/>
    <cellStyle name="Assumptions Center Multiple 8 7" xfId="30619" xr:uid="{00000000-0005-0000-0000-000021460000}"/>
    <cellStyle name="Assumptions Center Multiple 9" xfId="3080" xr:uid="{00000000-0005-0000-0000-000022460000}"/>
    <cellStyle name="Assumptions Center Multiple 9 2" xfId="6522" xr:uid="{00000000-0005-0000-0000-000023460000}"/>
    <cellStyle name="Assumptions Center Multiple 9 2 2" xfId="20467" xr:uid="{00000000-0005-0000-0000-000024460000}"/>
    <cellStyle name="Assumptions Center Multiple 9 2 2 2" xfId="48150" xr:uid="{00000000-0005-0000-0000-000025460000}"/>
    <cellStyle name="Assumptions Center Multiple 9 2 3" xfId="34233" xr:uid="{00000000-0005-0000-0000-000026460000}"/>
    <cellStyle name="Assumptions Center Multiple 9 3" xfId="9268" xr:uid="{00000000-0005-0000-0000-000027460000}"/>
    <cellStyle name="Assumptions Center Multiple 9 3 2" xfId="23189" xr:uid="{00000000-0005-0000-0000-000028460000}"/>
    <cellStyle name="Assumptions Center Multiple 9 3 2 2" xfId="50872" xr:uid="{00000000-0005-0000-0000-000029460000}"/>
    <cellStyle name="Assumptions Center Multiple 9 3 3" xfId="36955" xr:uid="{00000000-0005-0000-0000-00002A460000}"/>
    <cellStyle name="Assumptions Center Multiple 9 4" xfId="11405" xr:uid="{00000000-0005-0000-0000-00002B460000}"/>
    <cellStyle name="Assumptions Center Multiple 9 4 2" xfId="25326" xr:uid="{00000000-0005-0000-0000-00002C460000}"/>
    <cellStyle name="Assumptions Center Multiple 9 4 2 2" xfId="53009" xr:uid="{00000000-0005-0000-0000-00002D460000}"/>
    <cellStyle name="Assumptions Center Multiple 9 4 3" xfId="39092" xr:uid="{00000000-0005-0000-0000-00002E460000}"/>
    <cellStyle name="Assumptions Center Multiple 9 5" xfId="14155" xr:uid="{00000000-0005-0000-0000-00002F460000}"/>
    <cellStyle name="Assumptions Center Multiple 9 5 2" xfId="28076" xr:uid="{00000000-0005-0000-0000-000030460000}"/>
    <cellStyle name="Assumptions Center Multiple 9 5 2 2" xfId="55759" xr:uid="{00000000-0005-0000-0000-000031460000}"/>
    <cellStyle name="Assumptions Center Multiple 9 5 3" xfId="41842" xr:uid="{00000000-0005-0000-0000-000032460000}"/>
    <cellStyle name="Assumptions Center Multiple 9 6" xfId="17123" xr:uid="{00000000-0005-0000-0000-000033460000}"/>
    <cellStyle name="Assumptions Center Multiple 9 6 2" xfId="44806" xr:uid="{00000000-0005-0000-0000-000034460000}"/>
    <cellStyle name="Assumptions Center Multiple 9 7" xfId="30927" xr:uid="{00000000-0005-0000-0000-000035460000}"/>
    <cellStyle name="Assumptions Center Number" xfId="1424" xr:uid="{00000000-0005-0000-0000-000036460000}"/>
    <cellStyle name="Assumptions Center Number 10" xfId="2709" xr:uid="{00000000-0005-0000-0000-000037460000}"/>
    <cellStyle name="Assumptions Center Number 10 2" xfId="6157" xr:uid="{00000000-0005-0000-0000-000038460000}"/>
    <cellStyle name="Assumptions Center Number 10 2 2" xfId="20104" xr:uid="{00000000-0005-0000-0000-000039460000}"/>
    <cellStyle name="Assumptions Center Number 10 2 2 2" xfId="47787" xr:uid="{00000000-0005-0000-0000-00003A460000}"/>
    <cellStyle name="Assumptions Center Number 10 2 3" xfId="33870" xr:uid="{00000000-0005-0000-0000-00003B460000}"/>
    <cellStyle name="Assumptions Center Number 10 3" xfId="8914" xr:uid="{00000000-0005-0000-0000-00003C460000}"/>
    <cellStyle name="Assumptions Center Number 10 3 2" xfId="22835" xr:uid="{00000000-0005-0000-0000-00003D460000}"/>
    <cellStyle name="Assumptions Center Number 10 3 2 2" xfId="50518" xr:uid="{00000000-0005-0000-0000-00003E460000}"/>
    <cellStyle name="Assumptions Center Number 10 3 3" xfId="36601" xr:uid="{00000000-0005-0000-0000-00003F460000}"/>
    <cellStyle name="Assumptions Center Number 10 4" xfId="11044" xr:uid="{00000000-0005-0000-0000-000040460000}"/>
    <cellStyle name="Assumptions Center Number 10 4 2" xfId="24965" xr:uid="{00000000-0005-0000-0000-000041460000}"/>
    <cellStyle name="Assumptions Center Number 10 4 2 2" xfId="52648" xr:uid="{00000000-0005-0000-0000-000042460000}"/>
    <cellStyle name="Assumptions Center Number 10 4 3" xfId="38731" xr:uid="{00000000-0005-0000-0000-000043460000}"/>
    <cellStyle name="Assumptions Center Number 10 5" xfId="13797" xr:uid="{00000000-0005-0000-0000-000044460000}"/>
    <cellStyle name="Assumptions Center Number 10 5 2" xfId="27718" xr:uid="{00000000-0005-0000-0000-000045460000}"/>
    <cellStyle name="Assumptions Center Number 10 5 2 2" xfId="55401" xr:uid="{00000000-0005-0000-0000-000046460000}"/>
    <cellStyle name="Assumptions Center Number 10 5 3" xfId="41484" xr:uid="{00000000-0005-0000-0000-000047460000}"/>
    <cellStyle name="Assumptions Center Number 10 6" xfId="16762" xr:uid="{00000000-0005-0000-0000-000048460000}"/>
    <cellStyle name="Assumptions Center Number 10 6 2" xfId="44445" xr:uid="{00000000-0005-0000-0000-000049460000}"/>
    <cellStyle name="Assumptions Center Number 10 7" xfId="30610" xr:uid="{00000000-0005-0000-0000-00004A460000}"/>
    <cellStyle name="Assumptions Center Number 11" xfId="2431" xr:uid="{00000000-0005-0000-0000-00004B460000}"/>
    <cellStyle name="Assumptions Center Number 11 2" xfId="5888" xr:uid="{00000000-0005-0000-0000-00004C460000}"/>
    <cellStyle name="Assumptions Center Number 11 2 2" xfId="19838" xr:uid="{00000000-0005-0000-0000-00004D460000}"/>
    <cellStyle name="Assumptions Center Number 11 2 2 2" xfId="47521" xr:uid="{00000000-0005-0000-0000-00004E460000}"/>
    <cellStyle name="Assumptions Center Number 11 2 3" xfId="33604" xr:uid="{00000000-0005-0000-0000-00004F460000}"/>
    <cellStyle name="Assumptions Center Number 11 3" xfId="8654" xr:uid="{00000000-0005-0000-0000-000050460000}"/>
    <cellStyle name="Assumptions Center Number 11 3 2" xfId="22575" xr:uid="{00000000-0005-0000-0000-000051460000}"/>
    <cellStyle name="Assumptions Center Number 11 3 2 2" xfId="50258" xr:uid="{00000000-0005-0000-0000-000052460000}"/>
    <cellStyle name="Assumptions Center Number 11 3 3" xfId="36341" xr:uid="{00000000-0005-0000-0000-000053460000}"/>
    <cellStyle name="Assumptions Center Number 11 4" xfId="5674" xr:uid="{00000000-0005-0000-0000-000054460000}"/>
    <cellStyle name="Assumptions Center Number 11 4 2" xfId="19626" xr:uid="{00000000-0005-0000-0000-000055460000}"/>
    <cellStyle name="Assumptions Center Number 11 4 2 2" xfId="47309" xr:uid="{00000000-0005-0000-0000-000056460000}"/>
    <cellStyle name="Assumptions Center Number 11 4 3" xfId="33392" xr:uid="{00000000-0005-0000-0000-000057460000}"/>
    <cellStyle name="Assumptions Center Number 11 5" xfId="13536" xr:uid="{00000000-0005-0000-0000-000058460000}"/>
    <cellStyle name="Assumptions Center Number 11 5 2" xfId="27457" xr:uid="{00000000-0005-0000-0000-000059460000}"/>
    <cellStyle name="Assumptions Center Number 11 5 2 2" xfId="55140" xr:uid="{00000000-0005-0000-0000-00005A460000}"/>
    <cellStyle name="Assumptions Center Number 11 5 3" xfId="41223" xr:uid="{00000000-0005-0000-0000-00005B460000}"/>
    <cellStyle name="Assumptions Center Number 11 6" xfId="16498" xr:uid="{00000000-0005-0000-0000-00005C460000}"/>
    <cellStyle name="Assumptions Center Number 11 6 2" xfId="44181" xr:uid="{00000000-0005-0000-0000-00005D460000}"/>
    <cellStyle name="Assumptions Center Number 11 7" xfId="30378" xr:uid="{00000000-0005-0000-0000-00005E460000}"/>
    <cellStyle name="Assumptions Center Number 12" xfId="2692" xr:uid="{00000000-0005-0000-0000-00005F460000}"/>
    <cellStyle name="Assumptions Center Number 12 2" xfId="6140" xr:uid="{00000000-0005-0000-0000-000060460000}"/>
    <cellStyle name="Assumptions Center Number 12 2 2" xfId="20087" xr:uid="{00000000-0005-0000-0000-000061460000}"/>
    <cellStyle name="Assumptions Center Number 12 2 2 2" xfId="47770" xr:uid="{00000000-0005-0000-0000-000062460000}"/>
    <cellStyle name="Assumptions Center Number 12 2 3" xfId="33853" xr:uid="{00000000-0005-0000-0000-000063460000}"/>
    <cellStyle name="Assumptions Center Number 12 3" xfId="8898" xr:uid="{00000000-0005-0000-0000-000064460000}"/>
    <cellStyle name="Assumptions Center Number 12 3 2" xfId="22819" xr:uid="{00000000-0005-0000-0000-000065460000}"/>
    <cellStyle name="Assumptions Center Number 12 3 2 2" xfId="50502" xr:uid="{00000000-0005-0000-0000-000066460000}"/>
    <cellStyle name="Assumptions Center Number 12 3 3" xfId="36585" xr:uid="{00000000-0005-0000-0000-000067460000}"/>
    <cellStyle name="Assumptions Center Number 12 4" xfId="11027" xr:uid="{00000000-0005-0000-0000-000068460000}"/>
    <cellStyle name="Assumptions Center Number 12 4 2" xfId="24948" xr:uid="{00000000-0005-0000-0000-000069460000}"/>
    <cellStyle name="Assumptions Center Number 12 4 2 2" xfId="52631" xr:uid="{00000000-0005-0000-0000-00006A460000}"/>
    <cellStyle name="Assumptions Center Number 12 4 3" xfId="38714" xr:uid="{00000000-0005-0000-0000-00006B460000}"/>
    <cellStyle name="Assumptions Center Number 12 5" xfId="13780" xr:uid="{00000000-0005-0000-0000-00006C460000}"/>
    <cellStyle name="Assumptions Center Number 12 5 2" xfId="27701" xr:uid="{00000000-0005-0000-0000-00006D460000}"/>
    <cellStyle name="Assumptions Center Number 12 5 2 2" xfId="55384" xr:uid="{00000000-0005-0000-0000-00006E460000}"/>
    <cellStyle name="Assumptions Center Number 12 5 3" xfId="41467" xr:uid="{00000000-0005-0000-0000-00006F460000}"/>
    <cellStyle name="Assumptions Center Number 12 6" xfId="16745" xr:uid="{00000000-0005-0000-0000-000070460000}"/>
    <cellStyle name="Assumptions Center Number 12 6 2" xfId="44428" xr:uid="{00000000-0005-0000-0000-000071460000}"/>
    <cellStyle name="Assumptions Center Number 12 7" xfId="30595" xr:uid="{00000000-0005-0000-0000-000072460000}"/>
    <cellStyle name="Assumptions Center Number 13" xfId="2674" xr:uid="{00000000-0005-0000-0000-000073460000}"/>
    <cellStyle name="Assumptions Center Number 13 2" xfId="6122" xr:uid="{00000000-0005-0000-0000-000074460000}"/>
    <cellStyle name="Assumptions Center Number 13 2 2" xfId="20069" xr:uid="{00000000-0005-0000-0000-000075460000}"/>
    <cellStyle name="Assumptions Center Number 13 2 2 2" xfId="47752" xr:uid="{00000000-0005-0000-0000-000076460000}"/>
    <cellStyle name="Assumptions Center Number 13 2 3" xfId="33835" xr:uid="{00000000-0005-0000-0000-000077460000}"/>
    <cellStyle name="Assumptions Center Number 13 3" xfId="8880" xr:uid="{00000000-0005-0000-0000-000078460000}"/>
    <cellStyle name="Assumptions Center Number 13 3 2" xfId="22801" xr:uid="{00000000-0005-0000-0000-000079460000}"/>
    <cellStyle name="Assumptions Center Number 13 3 2 2" xfId="50484" xr:uid="{00000000-0005-0000-0000-00007A460000}"/>
    <cellStyle name="Assumptions Center Number 13 3 3" xfId="36567" xr:uid="{00000000-0005-0000-0000-00007B460000}"/>
    <cellStyle name="Assumptions Center Number 13 4" xfId="11009" xr:uid="{00000000-0005-0000-0000-00007C460000}"/>
    <cellStyle name="Assumptions Center Number 13 4 2" xfId="24930" xr:uid="{00000000-0005-0000-0000-00007D460000}"/>
    <cellStyle name="Assumptions Center Number 13 4 2 2" xfId="52613" xr:uid="{00000000-0005-0000-0000-00007E460000}"/>
    <cellStyle name="Assumptions Center Number 13 4 3" xfId="38696" xr:uid="{00000000-0005-0000-0000-00007F460000}"/>
    <cellStyle name="Assumptions Center Number 13 5" xfId="13762" xr:uid="{00000000-0005-0000-0000-000080460000}"/>
    <cellStyle name="Assumptions Center Number 13 5 2" xfId="27683" xr:uid="{00000000-0005-0000-0000-000081460000}"/>
    <cellStyle name="Assumptions Center Number 13 5 2 2" xfId="55366" xr:uid="{00000000-0005-0000-0000-000082460000}"/>
    <cellStyle name="Assumptions Center Number 13 5 3" xfId="41449" xr:uid="{00000000-0005-0000-0000-000083460000}"/>
    <cellStyle name="Assumptions Center Number 13 6" xfId="16727" xr:uid="{00000000-0005-0000-0000-000084460000}"/>
    <cellStyle name="Assumptions Center Number 13 6 2" xfId="44410" xr:uid="{00000000-0005-0000-0000-000085460000}"/>
    <cellStyle name="Assumptions Center Number 13 7" xfId="30577" xr:uid="{00000000-0005-0000-0000-000086460000}"/>
    <cellStyle name="Assumptions Center Number 14" xfId="2410" xr:uid="{00000000-0005-0000-0000-000087460000}"/>
    <cellStyle name="Assumptions Center Number 14 2" xfId="5867" xr:uid="{00000000-0005-0000-0000-000088460000}"/>
    <cellStyle name="Assumptions Center Number 14 2 2" xfId="19817" xr:uid="{00000000-0005-0000-0000-000089460000}"/>
    <cellStyle name="Assumptions Center Number 14 2 2 2" xfId="47500" xr:uid="{00000000-0005-0000-0000-00008A460000}"/>
    <cellStyle name="Assumptions Center Number 14 2 3" xfId="33583" xr:uid="{00000000-0005-0000-0000-00008B460000}"/>
    <cellStyle name="Assumptions Center Number 14 3" xfId="8635" xr:uid="{00000000-0005-0000-0000-00008C460000}"/>
    <cellStyle name="Assumptions Center Number 14 3 2" xfId="22556" xr:uid="{00000000-0005-0000-0000-00008D460000}"/>
    <cellStyle name="Assumptions Center Number 14 3 2 2" xfId="50239" xr:uid="{00000000-0005-0000-0000-00008E460000}"/>
    <cellStyle name="Assumptions Center Number 14 3 3" xfId="36322" xr:uid="{00000000-0005-0000-0000-00008F460000}"/>
    <cellStyle name="Assumptions Center Number 14 4" xfId="5664" xr:uid="{00000000-0005-0000-0000-000090460000}"/>
    <cellStyle name="Assumptions Center Number 14 4 2" xfId="19616" xr:uid="{00000000-0005-0000-0000-000091460000}"/>
    <cellStyle name="Assumptions Center Number 14 4 2 2" xfId="47299" xr:uid="{00000000-0005-0000-0000-000092460000}"/>
    <cellStyle name="Assumptions Center Number 14 4 3" xfId="33382" xr:uid="{00000000-0005-0000-0000-000093460000}"/>
    <cellStyle name="Assumptions Center Number 14 5" xfId="13515" xr:uid="{00000000-0005-0000-0000-000094460000}"/>
    <cellStyle name="Assumptions Center Number 14 5 2" xfId="27436" xr:uid="{00000000-0005-0000-0000-000095460000}"/>
    <cellStyle name="Assumptions Center Number 14 5 2 2" xfId="55119" xr:uid="{00000000-0005-0000-0000-000096460000}"/>
    <cellStyle name="Assumptions Center Number 14 5 3" xfId="41202" xr:uid="{00000000-0005-0000-0000-000097460000}"/>
    <cellStyle name="Assumptions Center Number 14 6" xfId="16477" xr:uid="{00000000-0005-0000-0000-000098460000}"/>
    <cellStyle name="Assumptions Center Number 14 6 2" xfId="44160" xr:uid="{00000000-0005-0000-0000-000099460000}"/>
    <cellStyle name="Assumptions Center Number 14 7" xfId="30358" xr:uid="{00000000-0005-0000-0000-00009A460000}"/>
    <cellStyle name="Assumptions Center Number 15" xfId="3431" xr:uid="{00000000-0005-0000-0000-00009B460000}"/>
    <cellStyle name="Assumptions Center Number 15 2" xfId="6870" xr:uid="{00000000-0005-0000-0000-00009C460000}"/>
    <cellStyle name="Assumptions Center Number 15 2 2" xfId="20811" xr:uid="{00000000-0005-0000-0000-00009D460000}"/>
    <cellStyle name="Assumptions Center Number 15 2 2 2" xfId="48494" xr:uid="{00000000-0005-0000-0000-00009E460000}"/>
    <cellStyle name="Assumptions Center Number 15 2 3" xfId="34577" xr:uid="{00000000-0005-0000-0000-00009F460000}"/>
    <cellStyle name="Assumptions Center Number 15 3" xfId="9608" xr:uid="{00000000-0005-0000-0000-0000A0460000}"/>
    <cellStyle name="Assumptions Center Number 15 3 2" xfId="23529" xr:uid="{00000000-0005-0000-0000-0000A1460000}"/>
    <cellStyle name="Assumptions Center Number 15 3 2 2" xfId="51212" xr:uid="{00000000-0005-0000-0000-0000A2460000}"/>
    <cellStyle name="Assumptions Center Number 15 3 3" xfId="37295" xr:uid="{00000000-0005-0000-0000-0000A3460000}"/>
    <cellStyle name="Assumptions Center Number 15 4" xfId="11749" xr:uid="{00000000-0005-0000-0000-0000A4460000}"/>
    <cellStyle name="Assumptions Center Number 15 4 2" xfId="25670" xr:uid="{00000000-0005-0000-0000-0000A5460000}"/>
    <cellStyle name="Assumptions Center Number 15 4 2 2" xfId="53353" xr:uid="{00000000-0005-0000-0000-0000A6460000}"/>
    <cellStyle name="Assumptions Center Number 15 4 3" xfId="39436" xr:uid="{00000000-0005-0000-0000-0000A7460000}"/>
    <cellStyle name="Assumptions Center Number 15 5" xfId="14499" xr:uid="{00000000-0005-0000-0000-0000A8460000}"/>
    <cellStyle name="Assumptions Center Number 15 5 2" xfId="28420" xr:uid="{00000000-0005-0000-0000-0000A9460000}"/>
    <cellStyle name="Assumptions Center Number 15 5 2 2" xfId="56103" xr:uid="{00000000-0005-0000-0000-0000AA460000}"/>
    <cellStyle name="Assumptions Center Number 15 5 3" xfId="42186" xr:uid="{00000000-0005-0000-0000-0000AB460000}"/>
    <cellStyle name="Assumptions Center Number 15 6" xfId="17467" xr:uid="{00000000-0005-0000-0000-0000AC460000}"/>
    <cellStyle name="Assumptions Center Number 15 6 2" xfId="45150" xr:uid="{00000000-0005-0000-0000-0000AD460000}"/>
    <cellStyle name="Assumptions Center Number 15 7" xfId="31244" xr:uid="{00000000-0005-0000-0000-0000AE460000}"/>
    <cellStyle name="Assumptions Center Number 16" xfId="2682" xr:uid="{00000000-0005-0000-0000-0000AF460000}"/>
    <cellStyle name="Assumptions Center Number 16 2" xfId="6130" xr:uid="{00000000-0005-0000-0000-0000B0460000}"/>
    <cellStyle name="Assumptions Center Number 16 2 2" xfId="20077" xr:uid="{00000000-0005-0000-0000-0000B1460000}"/>
    <cellStyle name="Assumptions Center Number 16 2 2 2" xfId="47760" xr:uid="{00000000-0005-0000-0000-0000B2460000}"/>
    <cellStyle name="Assumptions Center Number 16 2 3" xfId="33843" xr:uid="{00000000-0005-0000-0000-0000B3460000}"/>
    <cellStyle name="Assumptions Center Number 16 3" xfId="8888" xr:uid="{00000000-0005-0000-0000-0000B4460000}"/>
    <cellStyle name="Assumptions Center Number 16 3 2" xfId="22809" xr:uid="{00000000-0005-0000-0000-0000B5460000}"/>
    <cellStyle name="Assumptions Center Number 16 3 2 2" xfId="50492" xr:uid="{00000000-0005-0000-0000-0000B6460000}"/>
    <cellStyle name="Assumptions Center Number 16 3 3" xfId="36575" xr:uid="{00000000-0005-0000-0000-0000B7460000}"/>
    <cellStyle name="Assumptions Center Number 16 4" xfId="11017" xr:uid="{00000000-0005-0000-0000-0000B8460000}"/>
    <cellStyle name="Assumptions Center Number 16 4 2" xfId="24938" xr:uid="{00000000-0005-0000-0000-0000B9460000}"/>
    <cellStyle name="Assumptions Center Number 16 4 2 2" xfId="52621" xr:uid="{00000000-0005-0000-0000-0000BA460000}"/>
    <cellStyle name="Assumptions Center Number 16 4 3" xfId="38704" xr:uid="{00000000-0005-0000-0000-0000BB460000}"/>
    <cellStyle name="Assumptions Center Number 16 5" xfId="13770" xr:uid="{00000000-0005-0000-0000-0000BC460000}"/>
    <cellStyle name="Assumptions Center Number 16 5 2" xfId="27691" xr:uid="{00000000-0005-0000-0000-0000BD460000}"/>
    <cellStyle name="Assumptions Center Number 16 5 2 2" xfId="55374" xr:uid="{00000000-0005-0000-0000-0000BE460000}"/>
    <cellStyle name="Assumptions Center Number 16 5 3" xfId="41457" xr:uid="{00000000-0005-0000-0000-0000BF460000}"/>
    <cellStyle name="Assumptions Center Number 16 6" xfId="16735" xr:uid="{00000000-0005-0000-0000-0000C0460000}"/>
    <cellStyle name="Assumptions Center Number 16 6 2" xfId="44418" xr:uid="{00000000-0005-0000-0000-0000C1460000}"/>
    <cellStyle name="Assumptions Center Number 16 7" xfId="30585" xr:uid="{00000000-0005-0000-0000-0000C2460000}"/>
    <cellStyle name="Assumptions Center Number 17" xfId="2414" xr:uid="{00000000-0005-0000-0000-0000C3460000}"/>
    <cellStyle name="Assumptions Center Number 17 2" xfId="5871" xr:uid="{00000000-0005-0000-0000-0000C4460000}"/>
    <cellStyle name="Assumptions Center Number 17 2 2" xfId="19821" xr:uid="{00000000-0005-0000-0000-0000C5460000}"/>
    <cellStyle name="Assumptions Center Number 17 2 2 2" xfId="47504" xr:uid="{00000000-0005-0000-0000-0000C6460000}"/>
    <cellStyle name="Assumptions Center Number 17 2 3" xfId="33587" xr:uid="{00000000-0005-0000-0000-0000C7460000}"/>
    <cellStyle name="Assumptions Center Number 17 3" xfId="8639" xr:uid="{00000000-0005-0000-0000-0000C8460000}"/>
    <cellStyle name="Assumptions Center Number 17 3 2" xfId="22560" xr:uid="{00000000-0005-0000-0000-0000C9460000}"/>
    <cellStyle name="Assumptions Center Number 17 3 2 2" xfId="50243" xr:uid="{00000000-0005-0000-0000-0000CA460000}"/>
    <cellStyle name="Assumptions Center Number 17 3 3" xfId="36326" xr:uid="{00000000-0005-0000-0000-0000CB460000}"/>
    <cellStyle name="Assumptions Center Number 17 4" xfId="5666" xr:uid="{00000000-0005-0000-0000-0000CC460000}"/>
    <cellStyle name="Assumptions Center Number 17 4 2" xfId="19618" xr:uid="{00000000-0005-0000-0000-0000CD460000}"/>
    <cellStyle name="Assumptions Center Number 17 4 2 2" xfId="47301" xr:uid="{00000000-0005-0000-0000-0000CE460000}"/>
    <cellStyle name="Assumptions Center Number 17 4 3" xfId="33384" xr:uid="{00000000-0005-0000-0000-0000CF460000}"/>
    <cellStyle name="Assumptions Center Number 17 5" xfId="13519" xr:uid="{00000000-0005-0000-0000-0000D0460000}"/>
    <cellStyle name="Assumptions Center Number 17 5 2" xfId="27440" xr:uid="{00000000-0005-0000-0000-0000D1460000}"/>
    <cellStyle name="Assumptions Center Number 17 5 2 2" xfId="55123" xr:uid="{00000000-0005-0000-0000-0000D2460000}"/>
    <cellStyle name="Assumptions Center Number 17 5 3" xfId="41206" xr:uid="{00000000-0005-0000-0000-0000D3460000}"/>
    <cellStyle name="Assumptions Center Number 17 6" xfId="16481" xr:uid="{00000000-0005-0000-0000-0000D4460000}"/>
    <cellStyle name="Assumptions Center Number 17 6 2" xfId="44164" xr:uid="{00000000-0005-0000-0000-0000D5460000}"/>
    <cellStyle name="Assumptions Center Number 17 7" xfId="30362" xr:uid="{00000000-0005-0000-0000-0000D6460000}"/>
    <cellStyle name="Assumptions Center Number 18" xfId="2522" xr:uid="{00000000-0005-0000-0000-0000D7460000}"/>
    <cellStyle name="Assumptions Center Number 18 2" xfId="5979" xr:uid="{00000000-0005-0000-0000-0000D8460000}"/>
    <cellStyle name="Assumptions Center Number 18 2 2" xfId="19928" xr:uid="{00000000-0005-0000-0000-0000D9460000}"/>
    <cellStyle name="Assumptions Center Number 18 2 2 2" xfId="47611" xr:uid="{00000000-0005-0000-0000-0000DA460000}"/>
    <cellStyle name="Assumptions Center Number 18 2 3" xfId="33694" xr:uid="{00000000-0005-0000-0000-0000DB460000}"/>
    <cellStyle name="Assumptions Center Number 18 3" xfId="8744" xr:uid="{00000000-0005-0000-0000-0000DC460000}"/>
    <cellStyle name="Assumptions Center Number 18 3 2" xfId="22665" xr:uid="{00000000-0005-0000-0000-0000DD460000}"/>
    <cellStyle name="Assumptions Center Number 18 3 2 2" xfId="50348" xr:uid="{00000000-0005-0000-0000-0000DE460000}"/>
    <cellStyle name="Assumptions Center Number 18 3 3" xfId="36431" xr:uid="{00000000-0005-0000-0000-0000DF460000}"/>
    <cellStyle name="Assumptions Center Number 18 4" xfId="5593" xr:uid="{00000000-0005-0000-0000-0000E0460000}"/>
    <cellStyle name="Assumptions Center Number 18 4 2" xfId="19546" xr:uid="{00000000-0005-0000-0000-0000E1460000}"/>
    <cellStyle name="Assumptions Center Number 18 4 2 2" xfId="47229" xr:uid="{00000000-0005-0000-0000-0000E2460000}"/>
    <cellStyle name="Assumptions Center Number 18 4 3" xfId="33312" xr:uid="{00000000-0005-0000-0000-0000E3460000}"/>
    <cellStyle name="Assumptions Center Number 18 5" xfId="13625" xr:uid="{00000000-0005-0000-0000-0000E4460000}"/>
    <cellStyle name="Assumptions Center Number 18 5 2" xfId="27546" xr:uid="{00000000-0005-0000-0000-0000E5460000}"/>
    <cellStyle name="Assumptions Center Number 18 5 2 2" xfId="55229" xr:uid="{00000000-0005-0000-0000-0000E6460000}"/>
    <cellStyle name="Assumptions Center Number 18 5 3" xfId="41312" xr:uid="{00000000-0005-0000-0000-0000E7460000}"/>
    <cellStyle name="Assumptions Center Number 18 6" xfId="16588" xr:uid="{00000000-0005-0000-0000-0000E8460000}"/>
    <cellStyle name="Assumptions Center Number 18 6 2" xfId="44271" xr:uid="{00000000-0005-0000-0000-0000E9460000}"/>
    <cellStyle name="Assumptions Center Number 18 7" xfId="30458" xr:uid="{00000000-0005-0000-0000-0000EA460000}"/>
    <cellStyle name="Assumptions Center Number 19" xfId="2511" xr:uid="{00000000-0005-0000-0000-0000EB460000}"/>
    <cellStyle name="Assumptions Center Number 19 2" xfId="5968" xr:uid="{00000000-0005-0000-0000-0000EC460000}"/>
    <cellStyle name="Assumptions Center Number 19 2 2" xfId="19917" xr:uid="{00000000-0005-0000-0000-0000ED460000}"/>
    <cellStyle name="Assumptions Center Number 19 2 2 2" xfId="47600" xr:uid="{00000000-0005-0000-0000-0000EE460000}"/>
    <cellStyle name="Assumptions Center Number 19 2 3" xfId="33683" xr:uid="{00000000-0005-0000-0000-0000EF460000}"/>
    <cellStyle name="Assumptions Center Number 19 3" xfId="8733" xr:uid="{00000000-0005-0000-0000-0000F0460000}"/>
    <cellStyle name="Assumptions Center Number 19 3 2" xfId="22654" xr:uid="{00000000-0005-0000-0000-0000F1460000}"/>
    <cellStyle name="Assumptions Center Number 19 3 2 2" xfId="50337" xr:uid="{00000000-0005-0000-0000-0000F2460000}"/>
    <cellStyle name="Assumptions Center Number 19 3 3" xfId="36420" xr:uid="{00000000-0005-0000-0000-0000F3460000}"/>
    <cellStyle name="Assumptions Center Number 19 4" xfId="5582" xr:uid="{00000000-0005-0000-0000-0000F4460000}"/>
    <cellStyle name="Assumptions Center Number 19 4 2" xfId="19535" xr:uid="{00000000-0005-0000-0000-0000F5460000}"/>
    <cellStyle name="Assumptions Center Number 19 4 2 2" xfId="47218" xr:uid="{00000000-0005-0000-0000-0000F6460000}"/>
    <cellStyle name="Assumptions Center Number 19 4 3" xfId="33301" xr:uid="{00000000-0005-0000-0000-0000F7460000}"/>
    <cellStyle name="Assumptions Center Number 19 5" xfId="13615" xr:uid="{00000000-0005-0000-0000-0000F8460000}"/>
    <cellStyle name="Assumptions Center Number 19 5 2" xfId="27536" xr:uid="{00000000-0005-0000-0000-0000F9460000}"/>
    <cellStyle name="Assumptions Center Number 19 5 2 2" xfId="55219" xr:uid="{00000000-0005-0000-0000-0000FA460000}"/>
    <cellStyle name="Assumptions Center Number 19 5 3" xfId="41302" xr:uid="{00000000-0005-0000-0000-0000FB460000}"/>
    <cellStyle name="Assumptions Center Number 19 6" xfId="16577" xr:uid="{00000000-0005-0000-0000-0000FC460000}"/>
    <cellStyle name="Assumptions Center Number 19 6 2" xfId="44260" xr:uid="{00000000-0005-0000-0000-0000FD460000}"/>
    <cellStyle name="Assumptions Center Number 19 7" xfId="30448" xr:uid="{00000000-0005-0000-0000-0000FE460000}"/>
    <cellStyle name="Assumptions Center Number 2" xfId="2052" xr:uid="{00000000-0005-0000-0000-0000FF460000}"/>
    <cellStyle name="Assumptions Center Number 2 10" xfId="2518" xr:uid="{00000000-0005-0000-0000-000000470000}"/>
    <cellStyle name="Assumptions Center Number 2 10 2" xfId="5975" xr:uid="{00000000-0005-0000-0000-000001470000}"/>
    <cellStyle name="Assumptions Center Number 2 10 2 2" xfId="19924" xr:uid="{00000000-0005-0000-0000-000002470000}"/>
    <cellStyle name="Assumptions Center Number 2 10 2 2 2" xfId="47607" xr:uid="{00000000-0005-0000-0000-000003470000}"/>
    <cellStyle name="Assumptions Center Number 2 10 2 3" xfId="33690" xr:uid="{00000000-0005-0000-0000-000004470000}"/>
    <cellStyle name="Assumptions Center Number 2 10 3" xfId="8740" xr:uid="{00000000-0005-0000-0000-000005470000}"/>
    <cellStyle name="Assumptions Center Number 2 10 3 2" xfId="22661" xr:uid="{00000000-0005-0000-0000-000006470000}"/>
    <cellStyle name="Assumptions Center Number 2 10 3 2 2" xfId="50344" xr:uid="{00000000-0005-0000-0000-000007470000}"/>
    <cellStyle name="Assumptions Center Number 2 10 3 3" xfId="36427" xr:uid="{00000000-0005-0000-0000-000008470000}"/>
    <cellStyle name="Assumptions Center Number 2 10 4" xfId="5589" xr:uid="{00000000-0005-0000-0000-000009470000}"/>
    <cellStyle name="Assumptions Center Number 2 10 4 2" xfId="19542" xr:uid="{00000000-0005-0000-0000-00000A470000}"/>
    <cellStyle name="Assumptions Center Number 2 10 4 2 2" xfId="47225" xr:uid="{00000000-0005-0000-0000-00000B470000}"/>
    <cellStyle name="Assumptions Center Number 2 10 4 3" xfId="33308" xr:uid="{00000000-0005-0000-0000-00000C470000}"/>
    <cellStyle name="Assumptions Center Number 2 10 5" xfId="13622" xr:uid="{00000000-0005-0000-0000-00000D470000}"/>
    <cellStyle name="Assumptions Center Number 2 10 5 2" xfId="27543" xr:uid="{00000000-0005-0000-0000-00000E470000}"/>
    <cellStyle name="Assumptions Center Number 2 10 5 2 2" xfId="55226" xr:uid="{00000000-0005-0000-0000-00000F470000}"/>
    <cellStyle name="Assumptions Center Number 2 10 5 3" xfId="41309" xr:uid="{00000000-0005-0000-0000-000010470000}"/>
    <cellStyle name="Assumptions Center Number 2 10 6" xfId="16584" xr:uid="{00000000-0005-0000-0000-000011470000}"/>
    <cellStyle name="Assumptions Center Number 2 10 6 2" xfId="44267" xr:uid="{00000000-0005-0000-0000-000012470000}"/>
    <cellStyle name="Assumptions Center Number 2 10 7" xfId="30455" xr:uid="{00000000-0005-0000-0000-000013470000}"/>
    <cellStyle name="Assumptions Center Number 2 11" xfId="2838" xr:uid="{00000000-0005-0000-0000-000014470000}"/>
    <cellStyle name="Assumptions Center Number 2 11 2" xfId="6285" xr:uid="{00000000-0005-0000-0000-000015470000}"/>
    <cellStyle name="Assumptions Center Number 2 11 2 2" xfId="20232" xr:uid="{00000000-0005-0000-0000-000016470000}"/>
    <cellStyle name="Assumptions Center Number 2 11 2 2 2" xfId="47915" xr:uid="{00000000-0005-0000-0000-000017470000}"/>
    <cellStyle name="Assumptions Center Number 2 11 2 3" xfId="33998" xr:uid="{00000000-0005-0000-0000-000018470000}"/>
    <cellStyle name="Assumptions Center Number 2 11 3" xfId="9039" xr:uid="{00000000-0005-0000-0000-000019470000}"/>
    <cellStyle name="Assumptions Center Number 2 11 3 2" xfId="22960" xr:uid="{00000000-0005-0000-0000-00001A470000}"/>
    <cellStyle name="Assumptions Center Number 2 11 3 2 2" xfId="50643" xr:uid="{00000000-0005-0000-0000-00001B470000}"/>
    <cellStyle name="Assumptions Center Number 2 11 3 3" xfId="36726" xr:uid="{00000000-0005-0000-0000-00001C470000}"/>
    <cellStyle name="Assumptions Center Number 2 11 4" xfId="11172" xr:uid="{00000000-0005-0000-0000-00001D470000}"/>
    <cellStyle name="Assumptions Center Number 2 11 4 2" xfId="25093" xr:uid="{00000000-0005-0000-0000-00001E470000}"/>
    <cellStyle name="Assumptions Center Number 2 11 4 2 2" xfId="52776" xr:uid="{00000000-0005-0000-0000-00001F470000}"/>
    <cellStyle name="Assumptions Center Number 2 11 4 3" xfId="38859" xr:uid="{00000000-0005-0000-0000-000020470000}"/>
    <cellStyle name="Assumptions Center Number 2 11 5" xfId="13924" xr:uid="{00000000-0005-0000-0000-000021470000}"/>
    <cellStyle name="Assumptions Center Number 2 11 5 2" xfId="27845" xr:uid="{00000000-0005-0000-0000-000022470000}"/>
    <cellStyle name="Assumptions Center Number 2 11 5 2 2" xfId="55528" xr:uid="{00000000-0005-0000-0000-000023470000}"/>
    <cellStyle name="Assumptions Center Number 2 11 5 3" xfId="41611" xr:uid="{00000000-0005-0000-0000-000024470000}"/>
    <cellStyle name="Assumptions Center Number 2 11 6" xfId="16890" xr:uid="{00000000-0005-0000-0000-000025470000}"/>
    <cellStyle name="Assumptions Center Number 2 11 6 2" xfId="44573" xr:uid="{00000000-0005-0000-0000-000026470000}"/>
    <cellStyle name="Assumptions Center Number 2 11 7" xfId="30719" xr:uid="{00000000-0005-0000-0000-000027470000}"/>
    <cellStyle name="Assumptions Center Number 2 12" xfId="2337" xr:uid="{00000000-0005-0000-0000-000028470000}"/>
    <cellStyle name="Assumptions Center Number 2 12 2" xfId="5796" xr:uid="{00000000-0005-0000-0000-000029470000}"/>
    <cellStyle name="Assumptions Center Number 2 12 2 2" xfId="19746" xr:uid="{00000000-0005-0000-0000-00002A470000}"/>
    <cellStyle name="Assumptions Center Number 2 12 2 2 2" xfId="47429" xr:uid="{00000000-0005-0000-0000-00002B470000}"/>
    <cellStyle name="Assumptions Center Number 2 12 2 3" xfId="33512" xr:uid="{00000000-0005-0000-0000-00002C470000}"/>
    <cellStyle name="Assumptions Center Number 2 12 3" xfId="8566" xr:uid="{00000000-0005-0000-0000-00002D470000}"/>
    <cellStyle name="Assumptions Center Number 2 12 3 2" xfId="22487" xr:uid="{00000000-0005-0000-0000-00002E470000}"/>
    <cellStyle name="Assumptions Center Number 2 12 3 2 2" xfId="50170" xr:uid="{00000000-0005-0000-0000-00002F470000}"/>
    <cellStyle name="Assumptions Center Number 2 12 3 3" xfId="36253" xr:uid="{00000000-0005-0000-0000-000030470000}"/>
    <cellStyle name="Assumptions Center Number 2 12 4" xfId="5445" xr:uid="{00000000-0005-0000-0000-000031470000}"/>
    <cellStyle name="Assumptions Center Number 2 12 4 2" xfId="19398" xr:uid="{00000000-0005-0000-0000-000032470000}"/>
    <cellStyle name="Assumptions Center Number 2 12 4 2 2" xfId="47081" xr:uid="{00000000-0005-0000-0000-000033470000}"/>
    <cellStyle name="Assumptions Center Number 2 12 4 3" xfId="33164" xr:uid="{00000000-0005-0000-0000-000034470000}"/>
    <cellStyle name="Assumptions Center Number 2 12 5" xfId="13444" xr:uid="{00000000-0005-0000-0000-000035470000}"/>
    <cellStyle name="Assumptions Center Number 2 12 5 2" xfId="27365" xr:uid="{00000000-0005-0000-0000-000036470000}"/>
    <cellStyle name="Assumptions Center Number 2 12 5 2 2" xfId="55048" xr:uid="{00000000-0005-0000-0000-000037470000}"/>
    <cellStyle name="Assumptions Center Number 2 12 5 3" xfId="41131" xr:uid="{00000000-0005-0000-0000-000038470000}"/>
    <cellStyle name="Assumptions Center Number 2 12 6" xfId="16406" xr:uid="{00000000-0005-0000-0000-000039470000}"/>
    <cellStyle name="Assumptions Center Number 2 12 6 2" xfId="44089" xr:uid="{00000000-0005-0000-0000-00003A470000}"/>
    <cellStyle name="Assumptions Center Number 2 12 7" xfId="30299" xr:uid="{00000000-0005-0000-0000-00003B470000}"/>
    <cellStyle name="Assumptions Center Number 2 13" xfId="3595" xr:uid="{00000000-0005-0000-0000-00003C470000}"/>
    <cellStyle name="Assumptions Center Number 2 13 2" xfId="7033" xr:uid="{00000000-0005-0000-0000-00003D470000}"/>
    <cellStyle name="Assumptions Center Number 2 13 2 2" xfId="20970" xr:uid="{00000000-0005-0000-0000-00003E470000}"/>
    <cellStyle name="Assumptions Center Number 2 13 2 2 2" xfId="48653" xr:uid="{00000000-0005-0000-0000-00003F470000}"/>
    <cellStyle name="Assumptions Center Number 2 13 2 3" xfId="34736" xr:uid="{00000000-0005-0000-0000-000040470000}"/>
    <cellStyle name="Assumptions Center Number 2 13 3" xfId="9766" xr:uid="{00000000-0005-0000-0000-000041470000}"/>
    <cellStyle name="Assumptions Center Number 2 13 3 2" xfId="23687" xr:uid="{00000000-0005-0000-0000-000042470000}"/>
    <cellStyle name="Assumptions Center Number 2 13 3 2 2" xfId="51370" xr:uid="{00000000-0005-0000-0000-000043470000}"/>
    <cellStyle name="Assumptions Center Number 2 13 3 3" xfId="37453" xr:uid="{00000000-0005-0000-0000-000044470000}"/>
    <cellStyle name="Assumptions Center Number 2 13 4" xfId="11908" xr:uid="{00000000-0005-0000-0000-000045470000}"/>
    <cellStyle name="Assumptions Center Number 2 13 4 2" xfId="25829" xr:uid="{00000000-0005-0000-0000-000046470000}"/>
    <cellStyle name="Assumptions Center Number 2 13 4 2 2" xfId="53512" xr:uid="{00000000-0005-0000-0000-000047470000}"/>
    <cellStyle name="Assumptions Center Number 2 13 4 3" xfId="39595" xr:uid="{00000000-0005-0000-0000-000048470000}"/>
    <cellStyle name="Assumptions Center Number 2 13 5" xfId="14658" xr:uid="{00000000-0005-0000-0000-000049470000}"/>
    <cellStyle name="Assumptions Center Number 2 13 5 2" xfId="28579" xr:uid="{00000000-0005-0000-0000-00004A470000}"/>
    <cellStyle name="Assumptions Center Number 2 13 5 2 2" xfId="56262" xr:uid="{00000000-0005-0000-0000-00004B470000}"/>
    <cellStyle name="Assumptions Center Number 2 13 5 3" xfId="42345" xr:uid="{00000000-0005-0000-0000-00004C470000}"/>
    <cellStyle name="Assumptions Center Number 2 13 6" xfId="17626" xr:uid="{00000000-0005-0000-0000-00004D470000}"/>
    <cellStyle name="Assumptions Center Number 2 13 6 2" xfId="45309" xr:uid="{00000000-0005-0000-0000-00004E470000}"/>
    <cellStyle name="Assumptions Center Number 2 13 7" xfId="31397" xr:uid="{00000000-0005-0000-0000-00004F470000}"/>
    <cellStyle name="Assumptions Center Number 2 14" xfId="3650" xr:uid="{00000000-0005-0000-0000-000050470000}"/>
    <cellStyle name="Assumptions Center Number 2 14 2" xfId="7088" xr:uid="{00000000-0005-0000-0000-000051470000}"/>
    <cellStyle name="Assumptions Center Number 2 14 2 2" xfId="21024" xr:uid="{00000000-0005-0000-0000-000052470000}"/>
    <cellStyle name="Assumptions Center Number 2 14 2 2 2" xfId="48707" xr:uid="{00000000-0005-0000-0000-000053470000}"/>
    <cellStyle name="Assumptions Center Number 2 14 2 3" xfId="34790" xr:uid="{00000000-0005-0000-0000-000054470000}"/>
    <cellStyle name="Assumptions Center Number 2 14 3" xfId="9820" xr:uid="{00000000-0005-0000-0000-000055470000}"/>
    <cellStyle name="Assumptions Center Number 2 14 3 2" xfId="23741" xr:uid="{00000000-0005-0000-0000-000056470000}"/>
    <cellStyle name="Assumptions Center Number 2 14 3 2 2" xfId="51424" xr:uid="{00000000-0005-0000-0000-000057470000}"/>
    <cellStyle name="Assumptions Center Number 2 14 3 3" xfId="37507" xr:uid="{00000000-0005-0000-0000-000058470000}"/>
    <cellStyle name="Assumptions Center Number 2 14 4" xfId="11962" xr:uid="{00000000-0005-0000-0000-000059470000}"/>
    <cellStyle name="Assumptions Center Number 2 14 4 2" xfId="25883" xr:uid="{00000000-0005-0000-0000-00005A470000}"/>
    <cellStyle name="Assumptions Center Number 2 14 4 2 2" xfId="53566" xr:uid="{00000000-0005-0000-0000-00005B470000}"/>
    <cellStyle name="Assumptions Center Number 2 14 4 3" xfId="39649" xr:uid="{00000000-0005-0000-0000-00005C470000}"/>
    <cellStyle name="Assumptions Center Number 2 14 5" xfId="14712" xr:uid="{00000000-0005-0000-0000-00005D470000}"/>
    <cellStyle name="Assumptions Center Number 2 14 5 2" xfId="28633" xr:uid="{00000000-0005-0000-0000-00005E470000}"/>
    <cellStyle name="Assumptions Center Number 2 14 5 2 2" xfId="56316" xr:uid="{00000000-0005-0000-0000-00005F470000}"/>
    <cellStyle name="Assumptions Center Number 2 14 5 3" xfId="42399" xr:uid="{00000000-0005-0000-0000-000060470000}"/>
    <cellStyle name="Assumptions Center Number 2 14 6" xfId="17680" xr:uid="{00000000-0005-0000-0000-000061470000}"/>
    <cellStyle name="Assumptions Center Number 2 14 6 2" xfId="45363" xr:uid="{00000000-0005-0000-0000-000062470000}"/>
    <cellStyle name="Assumptions Center Number 2 14 7" xfId="31450" xr:uid="{00000000-0005-0000-0000-000063470000}"/>
    <cellStyle name="Assumptions Center Number 2 15" xfId="2970" xr:uid="{00000000-0005-0000-0000-000064470000}"/>
    <cellStyle name="Assumptions Center Number 2 15 2" xfId="6415" xr:uid="{00000000-0005-0000-0000-000065470000}"/>
    <cellStyle name="Assumptions Center Number 2 15 2 2" xfId="20361" xr:uid="{00000000-0005-0000-0000-000066470000}"/>
    <cellStyle name="Assumptions Center Number 2 15 2 2 2" xfId="48044" xr:uid="{00000000-0005-0000-0000-000067470000}"/>
    <cellStyle name="Assumptions Center Number 2 15 2 3" xfId="34127" xr:uid="{00000000-0005-0000-0000-000068470000}"/>
    <cellStyle name="Assumptions Center Number 2 15 3" xfId="9166" xr:uid="{00000000-0005-0000-0000-000069470000}"/>
    <cellStyle name="Assumptions Center Number 2 15 3 2" xfId="23087" xr:uid="{00000000-0005-0000-0000-00006A470000}"/>
    <cellStyle name="Assumptions Center Number 2 15 3 2 2" xfId="50770" xr:uid="{00000000-0005-0000-0000-00006B470000}"/>
    <cellStyle name="Assumptions Center Number 2 15 3 3" xfId="36853" xr:uid="{00000000-0005-0000-0000-00006C470000}"/>
    <cellStyle name="Assumptions Center Number 2 15 4" xfId="11301" xr:uid="{00000000-0005-0000-0000-00006D470000}"/>
    <cellStyle name="Assumptions Center Number 2 15 4 2" xfId="25222" xr:uid="{00000000-0005-0000-0000-00006E470000}"/>
    <cellStyle name="Assumptions Center Number 2 15 4 2 2" xfId="52905" xr:uid="{00000000-0005-0000-0000-00006F470000}"/>
    <cellStyle name="Assumptions Center Number 2 15 4 3" xfId="38988" xr:uid="{00000000-0005-0000-0000-000070470000}"/>
    <cellStyle name="Assumptions Center Number 2 15 5" xfId="14053" xr:uid="{00000000-0005-0000-0000-000071470000}"/>
    <cellStyle name="Assumptions Center Number 2 15 5 2" xfId="27974" xr:uid="{00000000-0005-0000-0000-000072470000}"/>
    <cellStyle name="Assumptions Center Number 2 15 5 2 2" xfId="55657" xr:uid="{00000000-0005-0000-0000-000073470000}"/>
    <cellStyle name="Assumptions Center Number 2 15 5 3" xfId="41740" xr:uid="{00000000-0005-0000-0000-000074470000}"/>
    <cellStyle name="Assumptions Center Number 2 15 6" xfId="17019" xr:uid="{00000000-0005-0000-0000-000075470000}"/>
    <cellStyle name="Assumptions Center Number 2 15 6 2" xfId="44702" xr:uid="{00000000-0005-0000-0000-000076470000}"/>
    <cellStyle name="Assumptions Center Number 2 15 7" xfId="30832" xr:uid="{00000000-0005-0000-0000-000077470000}"/>
    <cellStyle name="Assumptions Center Number 2 16" xfId="3277" xr:uid="{00000000-0005-0000-0000-000078470000}"/>
    <cellStyle name="Assumptions Center Number 2 16 2" xfId="6718" xr:uid="{00000000-0005-0000-0000-000079470000}"/>
    <cellStyle name="Assumptions Center Number 2 16 2 2" xfId="20660" xr:uid="{00000000-0005-0000-0000-00007A470000}"/>
    <cellStyle name="Assumptions Center Number 2 16 2 2 2" xfId="48343" xr:uid="{00000000-0005-0000-0000-00007B470000}"/>
    <cellStyle name="Assumptions Center Number 2 16 2 3" xfId="34426" xr:uid="{00000000-0005-0000-0000-00007C470000}"/>
    <cellStyle name="Assumptions Center Number 2 16 3" xfId="9459" xr:uid="{00000000-0005-0000-0000-00007D470000}"/>
    <cellStyle name="Assumptions Center Number 2 16 3 2" xfId="23380" xr:uid="{00000000-0005-0000-0000-00007E470000}"/>
    <cellStyle name="Assumptions Center Number 2 16 3 2 2" xfId="51063" xr:uid="{00000000-0005-0000-0000-00007F470000}"/>
    <cellStyle name="Assumptions Center Number 2 16 3 3" xfId="37146" xr:uid="{00000000-0005-0000-0000-000080470000}"/>
    <cellStyle name="Assumptions Center Number 2 16 4" xfId="11598" xr:uid="{00000000-0005-0000-0000-000081470000}"/>
    <cellStyle name="Assumptions Center Number 2 16 4 2" xfId="25519" xr:uid="{00000000-0005-0000-0000-000082470000}"/>
    <cellStyle name="Assumptions Center Number 2 16 4 2 2" xfId="53202" xr:uid="{00000000-0005-0000-0000-000083470000}"/>
    <cellStyle name="Assumptions Center Number 2 16 4 3" xfId="39285" xr:uid="{00000000-0005-0000-0000-000084470000}"/>
    <cellStyle name="Assumptions Center Number 2 16 5" xfId="14348" xr:uid="{00000000-0005-0000-0000-000085470000}"/>
    <cellStyle name="Assumptions Center Number 2 16 5 2" xfId="28269" xr:uid="{00000000-0005-0000-0000-000086470000}"/>
    <cellStyle name="Assumptions Center Number 2 16 5 2 2" xfId="55952" xr:uid="{00000000-0005-0000-0000-000087470000}"/>
    <cellStyle name="Assumptions Center Number 2 16 5 3" xfId="42035" xr:uid="{00000000-0005-0000-0000-000088470000}"/>
    <cellStyle name="Assumptions Center Number 2 16 6" xfId="17316" xr:uid="{00000000-0005-0000-0000-000089470000}"/>
    <cellStyle name="Assumptions Center Number 2 16 6 2" xfId="44999" xr:uid="{00000000-0005-0000-0000-00008A470000}"/>
    <cellStyle name="Assumptions Center Number 2 16 7" xfId="31104" xr:uid="{00000000-0005-0000-0000-00008B470000}"/>
    <cellStyle name="Assumptions Center Number 2 17" xfId="2885" xr:uid="{00000000-0005-0000-0000-00008C470000}"/>
    <cellStyle name="Assumptions Center Number 2 17 2" xfId="6332" xr:uid="{00000000-0005-0000-0000-00008D470000}"/>
    <cellStyle name="Assumptions Center Number 2 17 2 2" xfId="20279" xr:uid="{00000000-0005-0000-0000-00008E470000}"/>
    <cellStyle name="Assumptions Center Number 2 17 2 2 2" xfId="47962" xr:uid="{00000000-0005-0000-0000-00008F470000}"/>
    <cellStyle name="Assumptions Center Number 2 17 2 3" xfId="34045" xr:uid="{00000000-0005-0000-0000-000090470000}"/>
    <cellStyle name="Assumptions Center Number 2 17 3" xfId="9084" xr:uid="{00000000-0005-0000-0000-000091470000}"/>
    <cellStyle name="Assumptions Center Number 2 17 3 2" xfId="23005" xr:uid="{00000000-0005-0000-0000-000092470000}"/>
    <cellStyle name="Assumptions Center Number 2 17 3 2 2" xfId="50688" xr:uid="{00000000-0005-0000-0000-000093470000}"/>
    <cellStyle name="Assumptions Center Number 2 17 3 3" xfId="36771" xr:uid="{00000000-0005-0000-0000-000094470000}"/>
    <cellStyle name="Assumptions Center Number 2 17 4" xfId="11219" xr:uid="{00000000-0005-0000-0000-000095470000}"/>
    <cellStyle name="Assumptions Center Number 2 17 4 2" xfId="25140" xr:uid="{00000000-0005-0000-0000-000096470000}"/>
    <cellStyle name="Assumptions Center Number 2 17 4 2 2" xfId="52823" xr:uid="{00000000-0005-0000-0000-000097470000}"/>
    <cellStyle name="Assumptions Center Number 2 17 4 3" xfId="38906" xr:uid="{00000000-0005-0000-0000-000098470000}"/>
    <cellStyle name="Assumptions Center Number 2 17 5" xfId="13971" xr:uid="{00000000-0005-0000-0000-000099470000}"/>
    <cellStyle name="Assumptions Center Number 2 17 5 2" xfId="27892" xr:uid="{00000000-0005-0000-0000-00009A470000}"/>
    <cellStyle name="Assumptions Center Number 2 17 5 2 2" xfId="55575" xr:uid="{00000000-0005-0000-0000-00009B470000}"/>
    <cellStyle name="Assumptions Center Number 2 17 5 3" xfId="41658" xr:uid="{00000000-0005-0000-0000-00009C470000}"/>
    <cellStyle name="Assumptions Center Number 2 17 6" xfId="16937" xr:uid="{00000000-0005-0000-0000-00009D470000}"/>
    <cellStyle name="Assumptions Center Number 2 17 6 2" xfId="44620" xr:uid="{00000000-0005-0000-0000-00009E470000}"/>
    <cellStyle name="Assumptions Center Number 2 17 7" xfId="30760" xr:uid="{00000000-0005-0000-0000-00009F470000}"/>
    <cellStyle name="Assumptions Center Number 2 18" xfId="2598" xr:uid="{00000000-0005-0000-0000-0000A0470000}"/>
    <cellStyle name="Assumptions Center Number 2 18 2" xfId="6054" xr:uid="{00000000-0005-0000-0000-0000A1470000}"/>
    <cellStyle name="Assumptions Center Number 2 18 2 2" xfId="20001" xr:uid="{00000000-0005-0000-0000-0000A2470000}"/>
    <cellStyle name="Assumptions Center Number 2 18 2 2 2" xfId="47684" xr:uid="{00000000-0005-0000-0000-0000A3470000}"/>
    <cellStyle name="Assumptions Center Number 2 18 2 3" xfId="33767" xr:uid="{00000000-0005-0000-0000-0000A4470000}"/>
    <cellStyle name="Assumptions Center Number 2 18 3" xfId="8815" xr:uid="{00000000-0005-0000-0000-0000A5470000}"/>
    <cellStyle name="Assumptions Center Number 2 18 3 2" xfId="22736" xr:uid="{00000000-0005-0000-0000-0000A6470000}"/>
    <cellStyle name="Assumptions Center Number 2 18 3 2 2" xfId="50419" xr:uid="{00000000-0005-0000-0000-0000A7470000}"/>
    <cellStyle name="Assumptions Center Number 2 18 3 3" xfId="36502" xr:uid="{00000000-0005-0000-0000-0000A8470000}"/>
    <cellStyle name="Assumptions Center Number 2 18 4" xfId="5629" xr:uid="{00000000-0005-0000-0000-0000A9470000}"/>
    <cellStyle name="Assumptions Center Number 2 18 4 2" xfId="19582" xr:uid="{00000000-0005-0000-0000-0000AA470000}"/>
    <cellStyle name="Assumptions Center Number 2 18 4 2 2" xfId="47265" xr:uid="{00000000-0005-0000-0000-0000AB470000}"/>
    <cellStyle name="Assumptions Center Number 2 18 4 3" xfId="33348" xr:uid="{00000000-0005-0000-0000-0000AC470000}"/>
    <cellStyle name="Assumptions Center Number 2 18 5" xfId="13696" xr:uid="{00000000-0005-0000-0000-0000AD470000}"/>
    <cellStyle name="Assumptions Center Number 2 18 5 2" xfId="27617" xr:uid="{00000000-0005-0000-0000-0000AE470000}"/>
    <cellStyle name="Assumptions Center Number 2 18 5 2 2" xfId="55300" xr:uid="{00000000-0005-0000-0000-0000AF470000}"/>
    <cellStyle name="Assumptions Center Number 2 18 5 3" xfId="41383" xr:uid="{00000000-0005-0000-0000-0000B0470000}"/>
    <cellStyle name="Assumptions Center Number 2 18 6" xfId="16660" xr:uid="{00000000-0005-0000-0000-0000B1470000}"/>
    <cellStyle name="Assumptions Center Number 2 18 6 2" xfId="44343" xr:uid="{00000000-0005-0000-0000-0000B2470000}"/>
    <cellStyle name="Assumptions Center Number 2 18 7" xfId="30523" xr:uid="{00000000-0005-0000-0000-0000B3470000}"/>
    <cellStyle name="Assumptions Center Number 2 19" xfId="2776" xr:uid="{00000000-0005-0000-0000-0000B4470000}"/>
    <cellStyle name="Assumptions Center Number 2 19 2" xfId="6223" xr:uid="{00000000-0005-0000-0000-0000B5470000}"/>
    <cellStyle name="Assumptions Center Number 2 19 2 2" xfId="20170" xr:uid="{00000000-0005-0000-0000-0000B6470000}"/>
    <cellStyle name="Assumptions Center Number 2 19 2 2 2" xfId="47853" xr:uid="{00000000-0005-0000-0000-0000B7470000}"/>
    <cellStyle name="Assumptions Center Number 2 19 2 3" xfId="33936" xr:uid="{00000000-0005-0000-0000-0000B8470000}"/>
    <cellStyle name="Assumptions Center Number 2 19 3" xfId="8978" xr:uid="{00000000-0005-0000-0000-0000B9470000}"/>
    <cellStyle name="Assumptions Center Number 2 19 3 2" xfId="22899" xr:uid="{00000000-0005-0000-0000-0000BA470000}"/>
    <cellStyle name="Assumptions Center Number 2 19 3 2 2" xfId="50582" xr:uid="{00000000-0005-0000-0000-0000BB470000}"/>
    <cellStyle name="Assumptions Center Number 2 19 3 3" xfId="36665" xr:uid="{00000000-0005-0000-0000-0000BC470000}"/>
    <cellStyle name="Assumptions Center Number 2 19 4" xfId="11110" xr:uid="{00000000-0005-0000-0000-0000BD470000}"/>
    <cellStyle name="Assumptions Center Number 2 19 4 2" xfId="25031" xr:uid="{00000000-0005-0000-0000-0000BE470000}"/>
    <cellStyle name="Assumptions Center Number 2 19 4 2 2" xfId="52714" xr:uid="{00000000-0005-0000-0000-0000BF470000}"/>
    <cellStyle name="Assumptions Center Number 2 19 4 3" xfId="38797" xr:uid="{00000000-0005-0000-0000-0000C0470000}"/>
    <cellStyle name="Assumptions Center Number 2 19 5" xfId="13863" xr:uid="{00000000-0005-0000-0000-0000C1470000}"/>
    <cellStyle name="Assumptions Center Number 2 19 5 2" xfId="27784" xr:uid="{00000000-0005-0000-0000-0000C2470000}"/>
    <cellStyle name="Assumptions Center Number 2 19 5 2 2" xfId="55467" xr:uid="{00000000-0005-0000-0000-0000C3470000}"/>
    <cellStyle name="Assumptions Center Number 2 19 5 3" xfId="41550" xr:uid="{00000000-0005-0000-0000-0000C4470000}"/>
    <cellStyle name="Assumptions Center Number 2 19 6" xfId="16828" xr:uid="{00000000-0005-0000-0000-0000C5470000}"/>
    <cellStyle name="Assumptions Center Number 2 19 6 2" xfId="44511" xr:uid="{00000000-0005-0000-0000-0000C6470000}"/>
    <cellStyle name="Assumptions Center Number 2 19 7" xfId="30667" xr:uid="{00000000-0005-0000-0000-0000C7470000}"/>
    <cellStyle name="Assumptions Center Number 2 2" xfId="3091" xr:uid="{00000000-0005-0000-0000-0000C8470000}"/>
    <cellStyle name="Assumptions Center Number 2 2 2" xfId="6533" xr:uid="{00000000-0005-0000-0000-0000C9470000}"/>
    <cellStyle name="Assumptions Center Number 2 2 2 2" xfId="20477" xr:uid="{00000000-0005-0000-0000-0000CA470000}"/>
    <cellStyle name="Assumptions Center Number 2 2 2 2 2" xfId="48160" xr:uid="{00000000-0005-0000-0000-0000CB470000}"/>
    <cellStyle name="Assumptions Center Number 2 2 2 3" xfId="34243" xr:uid="{00000000-0005-0000-0000-0000CC470000}"/>
    <cellStyle name="Assumptions Center Number 2 2 3" xfId="9278" xr:uid="{00000000-0005-0000-0000-0000CD470000}"/>
    <cellStyle name="Assumptions Center Number 2 2 3 2" xfId="23199" xr:uid="{00000000-0005-0000-0000-0000CE470000}"/>
    <cellStyle name="Assumptions Center Number 2 2 3 2 2" xfId="50882" xr:uid="{00000000-0005-0000-0000-0000CF470000}"/>
    <cellStyle name="Assumptions Center Number 2 2 3 3" xfId="36965" xr:uid="{00000000-0005-0000-0000-0000D0470000}"/>
    <cellStyle name="Assumptions Center Number 2 2 4" xfId="11415" xr:uid="{00000000-0005-0000-0000-0000D1470000}"/>
    <cellStyle name="Assumptions Center Number 2 2 4 2" xfId="25336" xr:uid="{00000000-0005-0000-0000-0000D2470000}"/>
    <cellStyle name="Assumptions Center Number 2 2 4 2 2" xfId="53019" xr:uid="{00000000-0005-0000-0000-0000D3470000}"/>
    <cellStyle name="Assumptions Center Number 2 2 4 3" xfId="39102" xr:uid="{00000000-0005-0000-0000-0000D4470000}"/>
    <cellStyle name="Assumptions Center Number 2 2 5" xfId="14165" xr:uid="{00000000-0005-0000-0000-0000D5470000}"/>
    <cellStyle name="Assumptions Center Number 2 2 5 2" xfId="28086" xr:uid="{00000000-0005-0000-0000-0000D6470000}"/>
    <cellStyle name="Assumptions Center Number 2 2 5 2 2" xfId="55769" xr:uid="{00000000-0005-0000-0000-0000D7470000}"/>
    <cellStyle name="Assumptions Center Number 2 2 5 3" xfId="41852" xr:uid="{00000000-0005-0000-0000-0000D8470000}"/>
    <cellStyle name="Assumptions Center Number 2 2 6" xfId="17133" xr:uid="{00000000-0005-0000-0000-0000D9470000}"/>
    <cellStyle name="Assumptions Center Number 2 2 6 2" xfId="44816" xr:uid="{00000000-0005-0000-0000-0000DA470000}"/>
    <cellStyle name="Assumptions Center Number 2 2 7" xfId="30937" xr:uid="{00000000-0005-0000-0000-0000DB470000}"/>
    <cellStyle name="Assumptions Center Number 2 20" xfId="4139" xr:uid="{00000000-0005-0000-0000-0000DC470000}"/>
    <cellStyle name="Assumptions Center Number 2 20 2" xfId="7565" xr:uid="{00000000-0005-0000-0000-0000DD470000}"/>
    <cellStyle name="Assumptions Center Number 2 20 2 2" xfId="21493" xr:uid="{00000000-0005-0000-0000-0000DE470000}"/>
    <cellStyle name="Assumptions Center Number 2 20 2 2 2" xfId="49176" xr:uid="{00000000-0005-0000-0000-0000DF470000}"/>
    <cellStyle name="Assumptions Center Number 2 20 2 3" xfId="35259" xr:uid="{00000000-0005-0000-0000-0000E0470000}"/>
    <cellStyle name="Assumptions Center Number 2 20 3" xfId="10263" xr:uid="{00000000-0005-0000-0000-0000E1470000}"/>
    <cellStyle name="Assumptions Center Number 2 20 3 2" xfId="24184" xr:uid="{00000000-0005-0000-0000-0000E2470000}"/>
    <cellStyle name="Assumptions Center Number 2 20 3 2 2" xfId="51867" xr:uid="{00000000-0005-0000-0000-0000E3470000}"/>
    <cellStyle name="Assumptions Center Number 2 20 3 3" xfId="37950" xr:uid="{00000000-0005-0000-0000-0000E4470000}"/>
    <cellStyle name="Assumptions Center Number 2 20 4" xfId="12415" xr:uid="{00000000-0005-0000-0000-0000E5470000}"/>
    <cellStyle name="Assumptions Center Number 2 20 4 2" xfId="26336" xr:uid="{00000000-0005-0000-0000-0000E6470000}"/>
    <cellStyle name="Assumptions Center Number 2 20 4 2 2" xfId="54019" xr:uid="{00000000-0005-0000-0000-0000E7470000}"/>
    <cellStyle name="Assumptions Center Number 2 20 4 3" xfId="40102" xr:uid="{00000000-0005-0000-0000-0000E8470000}"/>
    <cellStyle name="Assumptions Center Number 2 20 5" xfId="15165" xr:uid="{00000000-0005-0000-0000-0000E9470000}"/>
    <cellStyle name="Assumptions Center Number 2 20 5 2" xfId="29086" xr:uid="{00000000-0005-0000-0000-0000EA470000}"/>
    <cellStyle name="Assumptions Center Number 2 20 5 2 2" xfId="56769" xr:uid="{00000000-0005-0000-0000-0000EB470000}"/>
    <cellStyle name="Assumptions Center Number 2 20 5 3" xfId="42852" xr:uid="{00000000-0005-0000-0000-0000EC470000}"/>
    <cellStyle name="Assumptions Center Number 2 20 6" xfId="18133" xr:uid="{00000000-0005-0000-0000-0000ED470000}"/>
    <cellStyle name="Assumptions Center Number 2 20 6 2" xfId="45816" xr:uid="{00000000-0005-0000-0000-0000EE470000}"/>
    <cellStyle name="Assumptions Center Number 2 20 7" xfId="31899" xr:uid="{00000000-0005-0000-0000-0000EF470000}"/>
    <cellStyle name="Assumptions Center Number 2 21" xfId="3949" xr:uid="{00000000-0005-0000-0000-0000F0470000}"/>
    <cellStyle name="Assumptions Center Number 2 21 2" xfId="7375" xr:uid="{00000000-0005-0000-0000-0000F1470000}"/>
    <cellStyle name="Assumptions Center Number 2 21 2 2" xfId="21306" xr:uid="{00000000-0005-0000-0000-0000F2470000}"/>
    <cellStyle name="Assumptions Center Number 2 21 2 2 2" xfId="48989" xr:uid="{00000000-0005-0000-0000-0000F3470000}"/>
    <cellStyle name="Assumptions Center Number 2 21 2 3" xfId="35072" xr:uid="{00000000-0005-0000-0000-0000F4470000}"/>
    <cellStyle name="Assumptions Center Number 2 21 3" xfId="10079" xr:uid="{00000000-0005-0000-0000-0000F5470000}"/>
    <cellStyle name="Assumptions Center Number 2 21 3 2" xfId="24000" xr:uid="{00000000-0005-0000-0000-0000F6470000}"/>
    <cellStyle name="Assumptions Center Number 2 21 3 2 2" xfId="51683" xr:uid="{00000000-0005-0000-0000-0000F7470000}"/>
    <cellStyle name="Assumptions Center Number 2 21 3 3" xfId="37766" xr:uid="{00000000-0005-0000-0000-0000F8470000}"/>
    <cellStyle name="Assumptions Center Number 2 21 4" xfId="12231" xr:uid="{00000000-0005-0000-0000-0000F9470000}"/>
    <cellStyle name="Assumptions Center Number 2 21 4 2" xfId="26152" xr:uid="{00000000-0005-0000-0000-0000FA470000}"/>
    <cellStyle name="Assumptions Center Number 2 21 4 2 2" xfId="53835" xr:uid="{00000000-0005-0000-0000-0000FB470000}"/>
    <cellStyle name="Assumptions Center Number 2 21 4 3" xfId="39918" xr:uid="{00000000-0005-0000-0000-0000FC470000}"/>
    <cellStyle name="Assumptions Center Number 2 21 5" xfId="14981" xr:uid="{00000000-0005-0000-0000-0000FD470000}"/>
    <cellStyle name="Assumptions Center Number 2 21 5 2" xfId="28902" xr:uid="{00000000-0005-0000-0000-0000FE470000}"/>
    <cellStyle name="Assumptions Center Number 2 21 5 2 2" xfId="56585" xr:uid="{00000000-0005-0000-0000-0000FF470000}"/>
    <cellStyle name="Assumptions Center Number 2 21 5 3" xfId="42668" xr:uid="{00000000-0005-0000-0000-000000480000}"/>
    <cellStyle name="Assumptions Center Number 2 21 6" xfId="17949" xr:uid="{00000000-0005-0000-0000-000001480000}"/>
    <cellStyle name="Assumptions Center Number 2 21 6 2" xfId="45632" xr:uid="{00000000-0005-0000-0000-000002480000}"/>
    <cellStyle name="Assumptions Center Number 2 21 7" xfId="31715" xr:uid="{00000000-0005-0000-0000-000003480000}"/>
    <cellStyle name="Assumptions Center Number 2 22" xfId="4191" xr:uid="{00000000-0005-0000-0000-000004480000}"/>
    <cellStyle name="Assumptions Center Number 2 22 2" xfId="7617" xr:uid="{00000000-0005-0000-0000-000005480000}"/>
    <cellStyle name="Assumptions Center Number 2 22 2 2" xfId="21545" xr:uid="{00000000-0005-0000-0000-000006480000}"/>
    <cellStyle name="Assumptions Center Number 2 22 2 2 2" xfId="49228" xr:uid="{00000000-0005-0000-0000-000007480000}"/>
    <cellStyle name="Assumptions Center Number 2 22 2 3" xfId="35311" xr:uid="{00000000-0005-0000-0000-000008480000}"/>
    <cellStyle name="Assumptions Center Number 2 22 3" xfId="10309" xr:uid="{00000000-0005-0000-0000-000009480000}"/>
    <cellStyle name="Assumptions Center Number 2 22 3 2" xfId="24230" xr:uid="{00000000-0005-0000-0000-00000A480000}"/>
    <cellStyle name="Assumptions Center Number 2 22 3 2 2" xfId="51913" xr:uid="{00000000-0005-0000-0000-00000B480000}"/>
    <cellStyle name="Assumptions Center Number 2 22 3 3" xfId="37996" xr:uid="{00000000-0005-0000-0000-00000C480000}"/>
    <cellStyle name="Assumptions Center Number 2 22 4" xfId="12466" xr:uid="{00000000-0005-0000-0000-00000D480000}"/>
    <cellStyle name="Assumptions Center Number 2 22 4 2" xfId="26387" xr:uid="{00000000-0005-0000-0000-00000E480000}"/>
    <cellStyle name="Assumptions Center Number 2 22 4 2 2" xfId="54070" xr:uid="{00000000-0005-0000-0000-00000F480000}"/>
    <cellStyle name="Assumptions Center Number 2 22 4 3" xfId="40153" xr:uid="{00000000-0005-0000-0000-000010480000}"/>
    <cellStyle name="Assumptions Center Number 2 22 5" xfId="15216" xr:uid="{00000000-0005-0000-0000-000011480000}"/>
    <cellStyle name="Assumptions Center Number 2 22 5 2" xfId="29137" xr:uid="{00000000-0005-0000-0000-000012480000}"/>
    <cellStyle name="Assumptions Center Number 2 22 5 2 2" xfId="56820" xr:uid="{00000000-0005-0000-0000-000013480000}"/>
    <cellStyle name="Assumptions Center Number 2 22 5 3" xfId="42903" xr:uid="{00000000-0005-0000-0000-000014480000}"/>
    <cellStyle name="Assumptions Center Number 2 22 6" xfId="18184" xr:uid="{00000000-0005-0000-0000-000015480000}"/>
    <cellStyle name="Assumptions Center Number 2 22 6 2" xfId="45867" xr:uid="{00000000-0005-0000-0000-000016480000}"/>
    <cellStyle name="Assumptions Center Number 2 22 7" xfId="31950" xr:uid="{00000000-0005-0000-0000-000017480000}"/>
    <cellStyle name="Assumptions Center Number 2 23" xfId="3973" xr:uid="{00000000-0005-0000-0000-000018480000}"/>
    <cellStyle name="Assumptions Center Number 2 23 2" xfId="7399" xr:uid="{00000000-0005-0000-0000-000019480000}"/>
    <cellStyle name="Assumptions Center Number 2 23 2 2" xfId="21330" xr:uid="{00000000-0005-0000-0000-00001A480000}"/>
    <cellStyle name="Assumptions Center Number 2 23 2 2 2" xfId="49013" xr:uid="{00000000-0005-0000-0000-00001B480000}"/>
    <cellStyle name="Assumptions Center Number 2 23 2 3" xfId="35096" xr:uid="{00000000-0005-0000-0000-00001C480000}"/>
    <cellStyle name="Assumptions Center Number 2 23 3" xfId="10102" xr:uid="{00000000-0005-0000-0000-00001D480000}"/>
    <cellStyle name="Assumptions Center Number 2 23 3 2" xfId="24023" xr:uid="{00000000-0005-0000-0000-00001E480000}"/>
    <cellStyle name="Assumptions Center Number 2 23 3 2 2" xfId="51706" xr:uid="{00000000-0005-0000-0000-00001F480000}"/>
    <cellStyle name="Assumptions Center Number 2 23 3 3" xfId="37789" xr:uid="{00000000-0005-0000-0000-000020480000}"/>
    <cellStyle name="Assumptions Center Number 2 23 4" xfId="12254" xr:uid="{00000000-0005-0000-0000-000021480000}"/>
    <cellStyle name="Assumptions Center Number 2 23 4 2" xfId="26175" xr:uid="{00000000-0005-0000-0000-000022480000}"/>
    <cellStyle name="Assumptions Center Number 2 23 4 2 2" xfId="53858" xr:uid="{00000000-0005-0000-0000-000023480000}"/>
    <cellStyle name="Assumptions Center Number 2 23 4 3" xfId="39941" xr:uid="{00000000-0005-0000-0000-000024480000}"/>
    <cellStyle name="Assumptions Center Number 2 23 5" xfId="15004" xr:uid="{00000000-0005-0000-0000-000025480000}"/>
    <cellStyle name="Assumptions Center Number 2 23 5 2" xfId="28925" xr:uid="{00000000-0005-0000-0000-000026480000}"/>
    <cellStyle name="Assumptions Center Number 2 23 5 2 2" xfId="56608" xr:uid="{00000000-0005-0000-0000-000027480000}"/>
    <cellStyle name="Assumptions Center Number 2 23 5 3" xfId="42691" xr:uid="{00000000-0005-0000-0000-000028480000}"/>
    <cellStyle name="Assumptions Center Number 2 23 6" xfId="17972" xr:uid="{00000000-0005-0000-0000-000029480000}"/>
    <cellStyle name="Assumptions Center Number 2 23 6 2" xfId="45655" xr:uid="{00000000-0005-0000-0000-00002A480000}"/>
    <cellStyle name="Assumptions Center Number 2 23 7" xfId="31738" xr:uid="{00000000-0005-0000-0000-00002B480000}"/>
    <cellStyle name="Assumptions Center Number 2 24" xfId="4059" xr:uid="{00000000-0005-0000-0000-00002C480000}"/>
    <cellStyle name="Assumptions Center Number 2 24 2" xfId="7485" xr:uid="{00000000-0005-0000-0000-00002D480000}"/>
    <cellStyle name="Assumptions Center Number 2 24 2 2" xfId="21416" xr:uid="{00000000-0005-0000-0000-00002E480000}"/>
    <cellStyle name="Assumptions Center Number 2 24 2 2 2" xfId="49099" xr:uid="{00000000-0005-0000-0000-00002F480000}"/>
    <cellStyle name="Assumptions Center Number 2 24 2 3" xfId="35182" xr:uid="{00000000-0005-0000-0000-000030480000}"/>
    <cellStyle name="Assumptions Center Number 2 24 3" xfId="10188" xr:uid="{00000000-0005-0000-0000-000031480000}"/>
    <cellStyle name="Assumptions Center Number 2 24 3 2" xfId="24109" xr:uid="{00000000-0005-0000-0000-000032480000}"/>
    <cellStyle name="Assumptions Center Number 2 24 3 2 2" xfId="51792" xr:uid="{00000000-0005-0000-0000-000033480000}"/>
    <cellStyle name="Assumptions Center Number 2 24 3 3" xfId="37875" xr:uid="{00000000-0005-0000-0000-000034480000}"/>
    <cellStyle name="Assumptions Center Number 2 24 4" xfId="12340" xr:uid="{00000000-0005-0000-0000-000035480000}"/>
    <cellStyle name="Assumptions Center Number 2 24 4 2" xfId="26261" xr:uid="{00000000-0005-0000-0000-000036480000}"/>
    <cellStyle name="Assumptions Center Number 2 24 4 2 2" xfId="53944" xr:uid="{00000000-0005-0000-0000-000037480000}"/>
    <cellStyle name="Assumptions Center Number 2 24 4 3" xfId="40027" xr:uid="{00000000-0005-0000-0000-000038480000}"/>
    <cellStyle name="Assumptions Center Number 2 24 5" xfId="15090" xr:uid="{00000000-0005-0000-0000-000039480000}"/>
    <cellStyle name="Assumptions Center Number 2 24 5 2" xfId="29011" xr:uid="{00000000-0005-0000-0000-00003A480000}"/>
    <cellStyle name="Assumptions Center Number 2 24 5 2 2" xfId="56694" xr:uid="{00000000-0005-0000-0000-00003B480000}"/>
    <cellStyle name="Assumptions Center Number 2 24 5 3" xfId="42777" xr:uid="{00000000-0005-0000-0000-00003C480000}"/>
    <cellStyle name="Assumptions Center Number 2 24 6" xfId="18058" xr:uid="{00000000-0005-0000-0000-00003D480000}"/>
    <cellStyle name="Assumptions Center Number 2 24 6 2" xfId="45741" xr:uid="{00000000-0005-0000-0000-00003E480000}"/>
    <cellStyle name="Assumptions Center Number 2 24 7" xfId="31824" xr:uid="{00000000-0005-0000-0000-00003F480000}"/>
    <cellStyle name="Assumptions Center Number 2 25" xfId="4879" xr:uid="{00000000-0005-0000-0000-000040480000}"/>
    <cellStyle name="Assumptions Center Number 2 25 2" xfId="8285" xr:uid="{00000000-0005-0000-0000-000041480000}"/>
    <cellStyle name="Assumptions Center Number 2 25 2 2" xfId="22207" xr:uid="{00000000-0005-0000-0000-000042480000}"/>
    <cellStyle name="Assumptions Center Number 2 25 2 2 2" xfId="49890" xr:uid="{00000000-0005-0000-0000-000043480000}"/>
    <cellStyle name="Assumptions Center Number 2 25 2 3" xfId="35973" xr:uid="{00000000-0005-0000-0000-000044480000}"/>
    <cellStyle name="Assumptions Center Number 2 25 3" xfId="10739" xr:uid="{00000000-0005-0000-0000-000045480000}"/>
    <cellStyle name="Assumptions Center Number 2 25 3 2" xfId="24660" xr:uid="{00000000-0005-0000-0000-000046480000}"/>
    <cellStyle name="Assumptions Center Number 2 25 3 2 2" xfId="52343" xr:uid="{00000000-0005-0000-0000-000047480000}"/>
    <cellStyle name="Assumptions Center Number 2 25 3 3" xfId="38426" xr:uid="{00000000-0005-0000-0000-000048480000}"/>
    <cellStyle name="Assumptions Center Number 2 25 4" xfId="13138" xr:uid="{00000000-0005-0000-0000-000049480000}"/>
    <cellStyle name="Assumptions Center Number 2 25 4 2" xfId="27059" xr:uid="{00000000-0005-0000-0000-00004A480000}"/>
    <cellStyle name="Assumptions Center Number 2 25 4 2 2" xfId="54742" xr:uid="{00000000-0005-0000-0000-00004B480000}"/>
    <cellStyle name="Assumptions Center Number 2 25 4 3" xfId="40825" xr:uid="{00000000-0005-0000-0000-00004C480000}"/>
    <cellStyle name="Assumptions Center Number 2 25 5" xfId="15888" xr:uid="{00000000-0005-0000-0000-00004D480000}"/>
    <cellStyle name="Assumptions Center Number 2 25 5 2" xfId="29809" xr:uid="{00000000-0005-0000-0000-00004E480000}"/>
    <cellStyle name="Assumptions Center Number 2 25 5 2 2" xfId="57492" xr:uid="{00000000-0005-0000-0000-00004F480000}"/>
    <cellStyle name="Assumptions Center Number 2 25 5 3" xfId="43575" xr:uid="{00000000-0005-0000-0000-000050480000}"/>
    <cellStyle name="Assumptions Center Number 2 25 6" xfId="18856" xr:uid="{00000000-0005-0000-0000-000051480000}"/>
    <cellStyle name="Assumptions Center Number 2 25 6 2" xfId="46539" xr:uid="{00000000-0005-0000-0000-000052480000}"/>
    <cellStyle name="Assumptions Center Number 2 25 7" xfId="32622" xr:uid="{00000000-0005-0000-0000-000053480000}"/>
    <cellStyle name="Assumptions Center Number 2 26" xfId="4708" xr:uid="{00000000-0005-0000-0000-000054480000}"/>
    <cellStyle name="Assumptions Center Number 2 26 2" xfId="8114" xr:uid="{00000000-0005-0000-0000-000055480000}"/>
    <cellStyle name="Assumptions Center Number 2 26 2 2" xfId="22038" xr:uid="{00000000-0005-0000-0000-000056480000}"/>
    <cellStyle name="Assumptions Center Number 2 26 2 2 2" xfId="49721" xr:uid="{00000000-0005-0000-0000-000057480000}"/>
    <cellStyle name="Assumptions Center Number 2 26 2 3" xfId="35804" xr:uid="{00000000-0005-0000-0000-000058480000}"/>
    <cellStyle name="Assumptions Center Number 2 26 3" xfId="10676" xr:uid="{00000000-0005-0000-0000-000059480000}"/>
    <cellStyle name="Assumptions Center Number 2 26 3 2" xfId="24597" xr:uid="{00000000-0005-0000-0000-00005A480000}"/>
    <cellStyle name="Assumptions Center Number 2 26 3 2 2" xfId="52280" xr:uid="{00000000-0005-0000-0000-00005B480000}"/>
    <cellStyle name="Assumptions Center Number 2 26 3 3" xfId="38363" xr:uid="{00000000-0005-0000-0000-00005C480000}"/>
    <cellStyle name="Assumptions Center Number 2 26 4" xfId="12970" xr:uid="{00000000-0005-0000-0000-00005D480000}"/>
    <cellStyle name="Assumptions Center Number 2 26 4 2" xfId="26891" xr:uid="{00000000-0005-0000-0000-00005E480000}"/>
    <cellStyle name="Assumptions Center Number 2 26 4 2 2" xfId="54574" xr:uid="{00000000-0005-0000-0000-00005F480000}"/>
    <cellStyle name="Assumptions Center Number 2 26 4 3" xfId="40657" xr:uid="{00000000-0005-0000-0000-000060480000}"/>
    <cellStyle name="Assumptions Center Number 2 26 5" xfId="15720" xr:uid="{00000000-0005-0000-0000-000061480000}"/>
    <cellStyle name="Assumptions Center Number 2 26 5 2" xfId="29641" xr:uid="{00000000-0005-0000-0000-000062480000}"/>
    <cellStyle name="Assumptions Center Number 2 26 5 2 2" xfId="57324" xr:uid="{00000000-0005-0000-0000-000063480000}"/>
    <cellStyle name="Assumptions Center Number 2 26 5 3" xfId="43407" xr:uid="{00000000-0005-0000-0000-000064480000}"/>
    <cellStyle name="Assumptions Center Number 2 26 6" xfId="18688" xr:uid="{00000000-0005-0000-0000-000065480000}"/>
    <cellStyle name="Assumptions Center Number 2 26 6 2" xfId="46371" xr:uid="{00000000-0005-0000-0000-000066480000}"/>
    <cellStyle name="Assumptions Center Number 2 26 7" xfId="32454" xr:uid="{00000000-0005-0000-0000-000067480000}"/>
    <cellStyle name="Assumptions Center Number 2 27" xfId="4968" xr:uid="{00000000-0005-0000-0000-000068480000}"/>
    <cellStyle name="Assumptions Center Number 2 27 2" xfId="8372" xr:uid="{00000000-0005-0000-0000-000069480000}"/>
    <cellStyle name="Assumptions Center Number 2 27 2 2" xfId="22293" xr:uid="{00000000-0005-0000-0000-00006A480000}"/>
    <cellStyle name="Assumptions Center Number 2 27 2 2 2" xfId="49976" xr:uid="{00000000-0005-0000-0000-00006B480000}"/>
    <cellStyle name="Assumptions Center Number 2 27 2 3" xfId="36059" xr:uid="{00000000-0005-0000-0000-00006C480000}"/>
    <cellStyle name="Assumptions Center Number 2 27 3" xfId="10821" xr:uid="{00000000-0005-0000-0000-00006D480000}"/>
    <cellStyle name="Assumptions Center Number 2 27 3 2" xfId="24742" xr:uid="{00000000-0005-0000-0000-00006E480000}"/>
    <cellStyle name="Assumptions Center Number 2 27 3 2 2" xfId="52425" xr:uid="{00000000-0005-0000-0000-00006F480000}"/>
    <cellStyle name="Assumptions Center Number 2 27 3 3" xfId="38508" xr:uid="{00000000-0005-0000-0000-000070480000}"/>
    <cellStyle name="Assumptions Center Number 2 27 4" xfId="13224" xr:uid="{00000000-0005-0000-0000-000071480000}"/>
    <cellStyle name="Assumptions Center Number 2 27 4 2" xfId="27145" xr:uid="{00000000-0005-0000-0000-000072480000}"/>
    <cellStyle name="Assumptions Center Number 2 27 4 2 2" xfId="54828" xr:uid="{00000000-0005-0000-0000-000073480000}"/>
    <cellStyle name="Assumptions Center Number 2 27 4 3" xfId="40911" xr:uid="{00000000-0005-0000-0000-000074480000}"/>
    <cellStyle name="Assumptions Center Number 2 27 5" xfId="15974" xr:uid="{00000000-0005-0000-0000-000075480000}"/>
    <cellStyle name="Assumptions Center Number 2 27 5 2" xfId="29895" xr:uid="{00000000-0005-0000-0000-000076480000}"/>
    <cellStyle name="Assumptions Center Number 2 27 5 2 2" xfId="57578" xr:uid="{00000000-0005-0000-0000-000077480000}"/>
    <cellStyle name="Assumptions Center Number 2 27 5 3" xfId="43661" xr:uid="{00000000-0005-0000-0000-000078480000}"/>
    <cellStyle name="Assumptions Center Number 2 27 6" xfId="18942" xr:uid="{00000000-0005-0000-0000-000079480000}"/>
    <cellStyle name="Assumptions Center Number 2 27 6 2" xfId="46625" xr:uid="{00000000-0005-0000-0000-00007A480000}"/>
    <cellStyle name="Assumptions Center Number 2 27 7" xfId="32708" xr:uid="{00000000-0005-0000-0000-00007B480000}"/>
    <cellStyle name="Assumptions Center Number 2 28" xfId="4638" xr:uid="{00000000-0005-0000-0000-00007C480000}"/>
    <cellStyle name="Assumptions Center Number 2 28 2" xfId="8047" xr:uid="{00000000-0005-0000-0000-00007D480000}"/>
    <cellStyle name="Assumptions Center Number 2 28 2 2" xfId="21971" xr:uid="{00000000-0005-0000-0000-00007E480000}"/>
    <cellStyle name="Assumptions Center Number 2 28 2 2 2" xfId="49654" xr:uid="{00000000-0005-0000-0000-00007F480000}"/>
    <cellStyle name="Assumptions Center Number 2 28 2 3" xfId="35737" xr:uid="{00000000-0005-0000-0000-000080480000}"/>
    <cellStyle name="Assumptions Center Number 2 28 3" xfId="10635" xr:uid="{00000000-0005-0000-0000-000081480000}"/>
    <cellStyle name="Assumptions Center Number 2 28 3 2" xfId="24556" xr:uid="{00000000-0005-0000-0000-000082480000}"/>
    <cellStyle name="Assumptions Center Number 2 28 3 2 2" xfId="52239" xr:uid="{00000000-0005-0000-0000-000083480000}"/>
    <cellStyle name="Assumptions Center Number 2 28 3 3" xfId="38322" xr:uid="{00000000-0005-0000-0000-000084480000}"/>
    <cellStyle name="Assumptions Center Number 2 28 4" xfId="12902" xr:uid="{00000000-0005-0000-0000-000085480000}"/>
    <cellStyle name="Assumptions Center Number 2 28 4 2" xfId="26823" xr:uid="{00000000-0005-0000-0000-000086480000}"/>
    <cellStyle name="Assumptions Center Number 2 28 4 2 2" xfId="54506" xr:uid="{00000000-0005-0000-0000-000087480000}"/>
    <cellStyle name="Assumptions Center Number 2 28 4 3" xfId="40589" xr:uid="{00000000-0005-0000-0000-000088480000}"/>
    <cellStyle name="Assumptions Center Number 2 28 5" xfId="15652" xr:uid="{00000000-0005-0000-0000-000089480000}"/>
    <cellStyle name="Assumptions Center Number 2 28 5 2" xfId="29573" xr:uid="{00000000-0005-0000-0000-00008A480000}"/>
    <cellStyle name="Assumptions Center Number 2 28 5 2 2" xfId="57256" xr:uid="{00000000-0005-0000-0000-00008B480000}"/>
    <cellStyle name="Assumptions Center Number 2 28 5 3" xfId="43339" xr:uid="{00000000-0005-0000-0000-00008C480000}"/>
    <cellStyle name="Assumptions Center Number 2 28 6" xfId="18620" xr:uid="{00000000-0005-0000-0000-00008D480000}"/>
    <cellStyle name="Assumptions Center Number 2 28 6 2" xfId="46303" xr:uid="{00000000-0005-0000-0000-00008E480000}"/>
    <cellStyle name="Assumptions Center Number 2 28 7" xfId="32386" xr:uid="{00000000-0005-0000-0000-00008F480000}"/>
    <cellStyle name="Assumptions Center Number 2 29" xfId="4381" xr:uid="{00000000-0005-0000-0000-000090480000}"/>
    <cellStyle name="Assumptions Center Number 2 29 2" xfId="7806" xr:uid="{00000000-0005-0000-0000-000091480000}"/>
    <cellStyle name="Assumptions Center Number 2 29 2 2" xfId="21730" xr:uid="{00000000-0005-0000-0000-000092480000}"/>
    <cellStyle name="Assumptions Center Number 2 29 2 2 2" xfId="49413" xr:uid="{00000000-0005-0000-0000-000093480000}"/>
    <cellStyle name="Assumptions Center Number 2 29 2 3" xfId="35496" xr:uid="{00000000-0005-0000-0000-000094480000}"/>
    <cellStyle name="Assumptions Center Number 2 29 3" xfId="10479" xr:uid="{00000000-0005-0000-0000-000095480000}"/>
    <cellStyle name="Assumptions Center Number 2 29 3 2" xfId="24400" xr:uid="{00000000-0005-0000-0000-000096480000}"/>
    <cellStyle name="Assumptions Center Number 2 29 3 2 2" xfId="52083" xr:uid="{00000000-0005-0000-0000-000097480000}"/>
    <cellStyle name="Assumptions Center Number 2 29 3 3" xfId="38166" xr:uid="{00000000-0005-0000-0000-000098480000}"/>
    <cellStyle name="Assumptions Center Number 2 29 4" xfId="12648" xr:uid="{00000000-0005-0000-0000-000099480000}"/>
    <cellStyle name="Assumptions Center Number 2 29 4 2" xfId="26569" xr:uid="{00000000-0005-0000-0000-00009A480000}"/>
    <cellStyle name="Assumptions Center Number 2 29 4 2 2" xfId="54252" xr:uid="{00000000-0005-0000-0000-00009B480000}"/>
    <cellStyle name="Assumptions Center Number 2 29 4 3" xfId="40335" xr:uid="{00000000-0005-0000-0000-00009C480000}"/>
    <cellStyle name="Assumptions Center Number 2 29 5" xfId="15398" xr:uid="{00000000-0005-0000-0000-00009D480000}"/>
    <cellStyle name="Assumptions Center Number 2 29 5 2" xfId="29319" xr:uid="{00000000-0005-0000-0000-00009E480000}"/>
    <cellStyle name="Assumptions Center Number 2 29 5 2 2" xfId="57002" xr:uid="{00000000-0005-0000-0000-00009F480000}"/>
    <cellStyle name="Assumptions Center Number 2 29 5 3" xfId="43085" xr:uid="{00000000-0005-0000-0000-0000A0480000}"/>
    <cellStyle name="Assumptions Center Number 2 29 6" xfId="18366" xr:uid="{00000000-0005-0000-0000-0000A1480000}"/>
    <cellStyle name="Assumptions Center Number 2 29 6 2" xfId="46049" xr:uid="{00000000-0005-0000-0000-0000A2480000}"/>
    <cellStyle name="Assumptions Center Number 2 29 7" xfId="32132" xr:uid="{00000000-0005-0000-0000-0000A3480000}"/>
    <cellStyle name="Assumptions Center Number 2 3" xfId="2351" xr:uid="{00000000-0005-0000-0000-0000A4480000}"/>
    <cellStyle name="Assumptions Center Number 2 3 2" xfId="5810" xr:uid="{00000000-0005-0000-0000-0000A5480000}"/>
    <cellStyle name="Assumptions Center Number 2 3 2 2" xfId="19760" xr:uid="{00000000-0005-0000-0000-0000A6480000}"/>
    <cellStyle name="Assumptions Center Number 2 3 2 2 2" xfId="47443" xr:uid="{00000000-0005-0000-0000-0000A7480000}"/>
    <cellStyle name="Assumptions Center Number 2 3 2 3" xfId="33526" xr:uid="{00000000-0005-0000-0000-0000A8480000}"/>
    <cellStyle name="Assumptions Center Number 2 3 3" xfId="8580" xr:uid="{00000000-0005-0000-0000-0000A9480000}"/>
    <cellStyle name="Assumptions Center Number 2 3 3 2" xfId="22501" xr:uid="{00000000-0005-0000-0000-0000AA480000}"/>
    <cellStyle name="Assumptions Center Number 2 3 3 2 2" xfId="50184" xr:uid="{00000000-0005-0000-0000-0000AB480000}"/>
    <cellStyle name="Assumptions Center Number 2 3 3 3" xfId="36267" xr:uid="{00000000-0005-0000-0000-0000AC480000}"/>
    <cellStyle name="Assumptions Center Number 2 3 4" xfId="5459" xr:uid="{00000000-0005-0000-0000-0000AD480000}"/>
    <cellStyle name="Assumptions Center Number 2 3 4 2" xfId="19412" xr:uid="{00000000-0005-0000-0000-0000AE480000}"/>
    <cellStyle name="Assumptions Center Number 2 3 4 2 2" xfId="47095" xr:uid="{00000000-0005-0000-0000-0000AF480000}"/>
    <cellStyle name="Assumptions Center Number 2 3 4 3" xfId="33178" xr:uid="{00000000-0005-0000-0000-0000B0480000}"/>
    <cellStyle name="Assumptions Center Number 2 3 5" xfId="13458" xr:uid="{00000000-0005-0000-0000-0000B1480000}"/>
    <cellStyle name="Assumptions Center Number 2 3 5 2" xfId="27379" xr:uid="{00000000-0005-0000-0000-0000B2480000}"/>
    <cellStyle name="Assumptions Center Number 2 3 5 2 2" xfId="55062" xr:uid="{00000000-0005-0000-0000-0000B3480000}"/>
    <cellStyle name="Assumptions Center Number 2 3 5 3" xfId="41145" xr:uid="{00000000-0005-0000-0000-0000B4480000}"/>
    <cellStyle name="Assumptions Center Number 2 3 6" xfId="16420" xr:uid="{00000000-0005-0000-0000-0000B5480000}"/>
    <cellStyle name="Assumptions Center Number 2 3 6 2" xfId="44103" xr:uid="{00000000-0005-0000-0000-0000B6480000}"/>
    <cellStyle name="Assumptions Center Number 2 3 7" xfId="30313" xr:uid="{00000000-0005-0000-0000-0000B7480000}"/>
    <cellStyle name="Assumptions Center Number 2 30" xfId="4584" xr:uid="{00000000-0005-0000-0000-0000B8480000}"/>
    <cellStyle name="Assumptions Center Number 2 30 2" xfId="7996" xr:uid="{00000000-0005-0000-0000-0000B9480000}"/>
    <cellStyle name="Assumptions Center Number 2 30 2 2" xfId="21920" xr:uid="{00000000-0005-0000-0000-0000BA480000}"/>
    <cellStyle name="Assumptions Center Number 2 30 2 2 2" xfId="49603" xr:uid="{00000000-0005-0000-0000-0000BB480000}"/>
    <cellStyle name="Assumptions Center Number 2 30 2 3" xfId="35686" xr:uid="{00000000-0005-0000-0000-0000BC480000}"/>
    <cellStyle name="Assumptions Center Number 2 30 3" xfId="10602" xr:uid="{00000000-0005-0000-0000-0000BD480000}"/>
    <cellStyle name="Assumptions Center Number 2 30 3 2" xfId="24523" xr:uid="{00000000-0005-0000-0000-0000BE480000}"/>
    <cellStyle name="Assumptions Center Number 2 30 3 2 2" xfId="52206" xr:uid="{00000000-0005-0000-0000-0000BF480000}"/>
    <cellStyle name="Assumptions Center Number 2 30 3 3" xfId="38289" xr:uid="{00000000-0005-0000-0000-0000C0480000}"/>
    <cellStyle name="Assumptions Center Number 2 30 4" xfId="12848" xr:uid="{00000000-0005-0000-0000-0000C1480000}"/>
    <cellStyle name="Assumptions Center Number 2 30 4 2" xfId="26769" xr:uid="{00000000-0005-0000-0000-0000C2480000}"/>
    <cellStyle name="Assumptions Center Number 2 30 4 2 2" xfId="54452" xr:uid="{00000000-0005-0000-0000-0000C3480000}"/>
    <cellStyle name="Assumptions Center Number 2 30 4 3" xfId="40535" xr:uid="{00000000-0005-0000-0000-0000C4480000}"/>
    <cellStyle name="Assumptions Center Number 2 30 5" xfId="15598" xr:uid="{00000000-0005-0000-0000-0000C5480000}"/>
    <cellStyle name="Assumptions Center Number 2 30 5 2" xfId="29519" xr:uid="{00000000-0005-0000-0000-0000C6480000}"/>
    <cellStyle name="Assumptions Center Number 2 30 5 2 2" xfId="57202" xr:uid="{00000000-0005-0000-0000-0000C7480000}"/>
    <cellStyle name="Assumptions Center Number 2 30 5 3" xfId="43285" xr:uid="{00000000-0005-0000-0000-0000C8480000}"/>
    <cellStyle name="Assumptions Center Number 2 30 6" xfId="18566" xr:uid="{00000000-0005-0000-0000-0000C9480000}"/>
    <cellStyle name="Assumptions Center Number 2 30 6 2" xfId="46249" xr:uid="{00000000-0005-0000-0000-0000CA480000}"/>
    <cellStyle name="Assumptions Center Number 2 30 7" xfId="32332" xr:uid="{00000000-0005-0000-0000-0000CB480000}"/>
    <cellStyle name="Assumptions Center Number 2 31" xfId="8264" xr:uid="{00000000-0005-0000-0000-0000CC480000}"/>
    <cellStyle name="Assumptions Center Number 2 31 2" xfId="22187" xr:uid="{00000000-0005-0000-0000-0000CD480000}"/>
    <cellStyle name="Assumptions Center Number 2 31 2 2" xfId="49870" xr:uid="{00000000-0005-0000-0000-0000CE480000}"/>
    <cellStyle name="Assumptions Center Number 2 31 3" xfId="35953" xr:uid="{00000000-0005-0000-0000-0000CF480000}"/>
    <cellStyle name="Assumptions Center Number 2 32" xfId="5216" xr:uid="{00000000-0005-0000-0000-0000D0480000}"/>
    <cellStyle name="Assumptions Center Number 2 32 2" xfId="19186" xr:uid="{00000000-0005-0000-0000-0000D1480000}"/>
    <cellStyle name="Assumptions Center Number 2 32 2 2" xfId="46869" xr:uid="{00000000-0005-0000-0000-0000D2480000}"/>
    <cellStyle name="Assumptions Center Number 2 32 3" xfId="32952" xr:uid="{00000000-0005-0000-0000-0000D3480000}"/>
    <cellStyle name="Assumptions Center Number 2 4" xfId="2275" xr:uid="{00000000-0005-0000-0000-0000D4480000}"/>
    <cellStyle name="Assumptions Center Number 2 4 2" xfId="5741" xr:uid="{00000000-0005-0000-0000-0000D5480000}"/>
    <cellStyle name="Assumptions Center Number 2 4 2 2" xfId="19691" xr:uid="{00000000-0005-0000-0000-0000D6480000}"/>
    <cellStyle name="Assumptions Center Number 2 4 2 2 2" xfId="47374" xr:uid="{00000000-0005-0000-0000-0000D7480000}"/>
    <cellStyle name="Assumptions Center Number 2 4 2 3" xfId="33457" xr:uid="{00000000-0005-0000-0000-0000D8480000}"/>
    <cellStyle name="Assumptions Center Number 2 4 3" xfId="8510" xr:uid="{00000000-0005-0000-0000-0000D9480000}"/>
    <cellStyle name="Assumptions Center Number 2 4 3 2" xfId="22431" xr:uid="{00000000-0005-0000-0000-0000DA480000}"/>
    <cellStyle name="Assumptions Center Number 2 4 3 2 2" xfId="50114" xr:uid="{00000000-0005-0000-0000-0000DB480000}"/>
    <cellStyle name="Assumptions Center Number 2 4 3 3" xfId="36197" xr:uid="{00000000-0005-0000-0000-0000DC480000}"/>
    <cellStyle name="Assumptions Center Number 2 4 4" xfId="5390" xr:uid="{00000000-0005-0000-0000-0000DD480000}"/>
    <cellStyle name="Assumptions Center Number 2 4 4 2" xfId="19343" xr:uid="{00000000-0005-0000-0000-0000DE480000}"/>
    <cellStyle name="Assumptions Center Number 2 4 4 2 2" xfId="47026" xr:uid="{00000000-0005-0000-0000-0000DF480000}"/>
    <cellStyle name="Assumptions Center Number 2 4 4 3" xfId="33109" xr:uid="{00000000-0005-0000-0000-0000E0480000}"/>
    <cellStyle name="Assumptions Center Number 2 4 5" xfId="13389" xr:uid="{00000000-0005-0000-0000-0000E1480000}"/>
    <cellStyle name="Assumptions Center Number 2 4 5 2" xfId="27310" xr:uid="{00000000-0005-0000-0000-0000E2480000}"/>
    <cellStyle name="Assumptions Center Number 2 4 5 2 2" xfId="54993" xr:uid="{00000000-0005-0000-0000-0000E3480000}"/>
    <cellStyle name="Assumptions Center Number 2 4 5 3" xfId="41076" xr:uid="{00000000-0005-0000-0000-0000E4480000}"/>
    <cellStyle name="Assumptions Center Number 2 4 6" xfId="16351" xr:uid="{00000000-0005-0000-0000-0000E5480000}"/>
    <cellStyle name="Assumptions Center Number 2 4 6 2" xfId="44034" xr:uid="{00000000-0005-0000-0000-0000E6480000}"/>
    <cellStyle name="Assumptions Center Number 2 4 7" xfId="30249" xr:uid="{00000000-0005-0000-0000-0000E7480000}"/>
    <cellStyle name="Assumptions Center Number 2 5" xfId="2958" xr:uid="{00000000-0005-0000-0000-0000E8480000}"/>
    <cellStyle name="Assumptions Center Number 2 5 2" xfId="6403" xr:uid="{00000000-0005-0000-0000-0000E9480000}"/>
    <cellStyle name="Assumptions Center Number 2 5 2 2" xfId="20349" xr:uid="{00000000-0005-0000-0000-0000EA480000}"/>
    <cellStyle name="Assumptions Center Number 2 5 2 2 2" xfId="48032" xr:uid="{00000000-0005-0000-0000-0000EB480000}"/>
    <cellStyle name="Assumptions Center Number 2 5 2 3" xfId="34115" xr:uid="{00000000-0005-0000-0000-0000EC480000}"/>
    <cellStyle name="Assumptions Center Number 2 5 3" xfId="9154" xr:uid="{00000000-0005-0000-0000-0000ED480000}"/>
    <cellStyle name="Assumptions Center Number 2 5 3 2" xfId="23075" xr:uid="{00000000-0005-0000-0000-0000EE480000}"/>
    <cellStyle name="Assumptions Center Number 2 5 3 2 2" xfId="50758" xr:uid="{00000000-0005-0000-0000-0000EF480000}"/>
    <cellStyle name="Assumptions Center Number 2 5 3 3" xfId="36841" xr:uid="{00000000-0005-0000-0000-0000F0480000}"/>
    <cellStyle name="Assumptions Center Number 2 5 4" xfId="11289" xr:uid="{00000000-0005-0000-0000-0000F1480000}"/>
    <cellStyle name="Assumptions Center Number 2 5 4 2" xfId="25210" xr:uid="{00000000-0005-0000-0000-0000F2480000}"/>
    <cellStyle name="Assumptions Center Number 2 5 4 2 2" xfId="52893" xr:uid="{00000000-0005-0000-0000-0000F3480000}"/>
    <cellStyle name="Assumptions Center Number 2 5 4 3" xfId="38976" xr:uid="{00000000-0005-0000-0000-0000F4480000}"/>
    <cellStyle name="Assumptions Center Number 2 5 5" xfId="14041" xr:uid="{00000000-0005-0000-0000-0000F5480000}"/>
    <cellStyle name="Assumptions Center Number 2 5 5 2" xfId="27962" xr:uid="{00000000-0005-0000-0000-0000F6480000}"/>
    <cellStyle name="Assumptions Center Number 2 5 5 2 2" xfId="55645" xr:uid="{00000000-0005-0000-0000-0000F7480000}"/>
    <cellStyle name="Assumptions Center Number 2 5 5 3" xfId="41728" xr:uid="{00000000-0005-0000-0000-0000F8480000}"/>
    <cellStyle name="Assumptions Center Number 2 5 6" xfId="17007" xr:uid="{00000000-0005-0000-0000-0000F9480000}"/>
    <cellStyle name="Assumptions Center Number 2 5 6 2" xfId="44690" xr:uid="{00000000-0005-0000-0000-0000FA480000}"/>
    <cellStyle name="Assumptions Center Number 2 5 7" xfId="30820" xr:uid="{00000000-0005-0000-0000-0000FB480000}"/>
    <cellStyle name="Assumptions Center Number 2 6" xfId="3282" xr:uid="{00000000-0005-0000-0000-0000FC480000}"/>
    <cellStyle name="Assumptions Center Number 2 6 2" xfId="6723" xr:uid="{00000000-0005-0000-0000-0000FD480000}"/>
    <cellStyle name="Assumptions Center Number 2 6 2 2" xfId="20664" xr:uid="{00000000-0005-0000-0000-0000FE480000}"/>
    <cellStyle name="Assumptions Center Number 2 6 2 2 2" xfId="48347" xr:uid="{00000000-0005-0000-0000-0000FF480000}"/>
    <cellStyle name="Assumptions Center Number 2 6 2 3" xfId="34430" xr:uid="{00000000-0005-0000-0000-000000490000}"/>
    <cellStyle name="Assumptions Center Number 2 6 3" xfId="9463" xr:uid="{00000000-0005-0000-0000-000001490000}"/>
    <cellStyle name="Assumptions Center Number 2 6 3 2" xfId="23384" xr:uid="{00000000-0005-0000-0000-000002490000}"/>
    <cellStyle name="Assumptions Center Number 2 6 3 2 2" xfId="51067" xr:uid="{00000000-0005-0000-0000-000003490000}"/>
    <cellStyle name="Assumptions Center Number 2 6 3 3" xfId="37150" xr:uid="{00000000-0005-0000-0000-000004490000}"/>
    <cellStyle name="Assumptions Center Number 2 6 4" xfId="11602" xr:uid="{00000000-0005-0000-0000-000005490000}"/>
    <cellStyle name="Assumptions Center Number 2 6 4 2" xfId="25523" xr:uid="{00000000-0005-0000-0000-000006490000}"/>
    <cellStyle name="Assumptions Center Number 2 6 4 2 2" xfId="53206" xr:uid="{00000000-0005-0000-0000-000007490000}"/>
    <cellStyle name="Assumptions Center Number 2 6 4 3" xfId="39289" xr:uid="{00000000-0005-0000-0000-000008490000}"/>
    <cellStyle name="Assumptions Center Number 2 6 5" xfId="14352" xr:uid="{00000000-0005-0000-0000-000009490000}"/>
    <cellStyle name="Assumptions Center Number 2 6 5 2" xfId="28273" xr:uid="{00000000-0005-0000-0000-00000A490000}"/>
    <cellStyle name="Assumptions Center Number 2 6 5 2 2" xfId="55956" xr:uid="{00000000-0005-0000-0000-00000B490000}"/>
    <cellStyle name="Assumptions Center Number 2 6 5 3" xfId="42039" xr:uid="{00000000-0005-0000-0000-00000C490000}"/>
    <cellStyle name="Assumptions Center Number 2 6 6" xfId="17320" xr:uid="{00000000-0005-0000-0000-00000D490000}"/>
    <cellStyle name="Assumptions Center Number 2 6 6 2" xfId="45003" xr:uid="{00000000-0005-0000-0000-00000E490000}"/>
    <cellStyle name="Assumptions Center Number 2 6 7" xfId="31108" xr:uid="{00000000-0005-0000-0000-00000F490000}"/>
    <cellStyle name="Assumptions Center Number 2 7" xfId="3326" xr:uid="{00000000-0005-0000-0000-000010490000}"/>
    <cellStyle name="Assumptions Center Number 2 7 2" xfId="6766" xr:uid="{00000000-0005-0000-0000-000011490000}"/>
    <cellStyle name="Assumptions Center Number 2 7 2 2" xfId="20707" xr:uid="{00000000-0005-0000-0000-000012490000}"/>
    <cellStyle name="Assumptions Center Number 2 7 2 2 2" xfId="48390" xr:uid="{00000000-0005-0000-0000-000013490000}"/>
    <cellStyle name="Assumptions Center Number 2 7 2 3" xfId="34473" xr:uid="{00000000-0005-0000-0000-000014490000}"/>
    <cellStyle name="Assumptions Center Number 2 7 3" xfId="9506" xr:uid="{00000000-0005-0000-0000-000015490000}"/>
    <cellStyle name="Assumptions Center Number 2 7 3 2" xfId="23427" xr:uid="{00000000-0005-0000-0000-000016490000}"/>
    <cellStyle name="Assumptions Center Number 2 7 3 2 2" xfId="51110" xr:uid="{00000000-0005-0000-0000-000017490000}"/>
    <cellStyle name="Assumptions Center Number 2 7 3 3" xfId="37193" xr:uid="{00000000-0005-0000-0000-000018490000}"/>
    <cellStyle name="Assumptions Center Number 2 7 4" xfId="11645" xr:uid="{00000000-0005-0000-0000-000019490000}"/>
    <cellStyle name="Assumptions Center Number 2 7 4 2" xfId="25566" xr:uid="{00000000-0005-0000-0000-00001A490000}"/>
    <cellStyle name="Assumptions Center Number 2 7 4 2 2" xfId="53249" xr:uid="{00000000-0005-0000-0000-00001B490000}"/>
    <cellStyle name="Assumptions Center Number 2 7 4 3" xfId="39332" xr:uid="{00000000-0005-0000-0000-00001C490000}"/>
    <cellStyle name="Assumptions Center Number 2 7 5" xfId="14395" xr:uid="{00000000-0005-0000-0000-00001D490000}"/>
    <cellStyle name="Assumptions Center Number 2 7 5 2" xfId="28316" xr:uid="{00000000-0005-0000-0000-00001E490000}"/>
    <cellStyle name="Assumptions Center Number 2 7 5 2 2" xfId="55999" xr:uid="{00000000-0005-0000-0000-00001F490000}"/>
    <cellStyle name="Assumptions Center Number 2 7 5 3" xfId="42082" xr:uid="{00000000-0005-0000-0000-000020490000}"/>
    <cellStyle name="Assumptions Center Number 2 7 6" xfId="17363" xr:uid="{00000000-0005-0000-0000-000021490000}"/>
    <cellStyle name="Assumptions Center Number 2 7 6 2" xfId="45046" xr:uid="{00000000-0005-0000-0000-000022490000}"/>
    <cellStyle name="Assumptions Center Number 2 7 7" xfId="31146" xr:uid="{00000000-0005-0000-0000-000023490000}"/>
    <cellStyle name="Assumptions Center Number 2 8" xfId="2485" xr:uid="{00000000-0005-0000-0000-000024490000}"/>
    <cellStyle name="Assumptions Center Number 2 8 2" xfId="5942" xr:uid="{00000000-0005-0000-0000-000025490000}"/>
    <cellStyle name="Assumptions Center Number 2 8 2 2" xfId="19891" xr:uid="{00000000-0005-0000-0000-000026490000}"/>
    <cellStyle name="Assumptions Center Number 2 8 2 2 2" xfId="47574" xr:uid="{00000000-0005-0000-0000-000027490000}"/>
    <cellStyle name="Assumptions Center Number 2 8 2 3" xfId="33657" xr:uid="{00000000-0005-0000-0000-000028490000}"/>
    <cellStyle name="Assumptions Center Number 2 8 3" xfId="8707" xr:uid="{00000000-0005-0000-0000-000029490000}"/>
    <cellStyle name="Assumptions Center Number 2 8 3 2" xfId="22628" xr:uid="{00000000-0005-0000-0000-00002A490000}"/>
    <cellStyle name="Assumptions Center Number 2 8 3 2 2" xfId="50311" xr:uid="{00000000-0005-0000-0000-00002B490000}"/>
    <cellStyle name="Assumptions Center Number 2 8 3 3" xfId="36394" xr:uid="{00000000-0005-0000-0000-00002C490000}"/>
    <cellStyle name="Assumptions Center Number 2 8 4" xfId="5556" xr:uid="{00000000-0005-0000-0000-00002D490000}"/>
    <cellStyle name="Assumptions Center Number 2 8 4 2" xfId="19509" xr:uid="{00000000-0005-0000-0000-00002E490000}"/>
    <cellStyle name="Assumptions Center Number 2 8 4 2 2" xfId="47192" xr:uid="{00000000-0005-0000-0000-00002F490000}"/>
    <cellStyle name="Assumptions Center Number 2 8 4 3" xfId="33275" xr:uid="{00000000-0005-0000-0000-000030490000}"/>
    <cellStyle name="Assumptions Center Number 2 8 5" xfId="13589" xr:uid="{00000000-0005-0000-0000-000031490000}"/>
    <cellStyle name="Assumptions Center Number 2 8 5 2" xfId="27510" xr:uid="{00000000-0005-0000-0000-000032490000}"/>
    <cellStyle name="Assumptions Center Number 2 8 5 2 2" xfId="55193" xr:uid="{00000000-0005-0000-0000-000033490000}"/>
    <cellStyle name="Assumptions Center Number 2 8 5 3" xfId="41276" xr:uid="{00000000-0005-0000-0000-000034490000}"/>
    <cellStyle name="Assumptions Center Number 2 8 6" xfId="16551" xr:uid="{00000000-0005-0000-0000-000035490000}"/>
    <cellStyle name="Assumptions Center Number 2 8 6 2" xfId="44234" xr:uid="{00000000-0005-0000-0000-000036490000}"/>
    <cellStyle name="Assumptions Center Number 2 8 7" xfId="30426" xr:uid="{00000000-0005-0000-0000-000037490000}"/>
    <cellStyle name="Assumptions Center Number 2 9" xfId="2920" xr:uid="{00000000-0005-0000-0000-000038490000}"/>
    <cellStyle name="Assumptions Center Number 2 9 2" xfId="6366" xr:uid="{00000000-0005-0000-0000-000039490000}"/>
    <cellStyle name="Assumptions Center Number 2 9 2 2" xfId="20312" xr:uid="{00000000-0005-0000-0000-00003A490000}"/>
    <cellStyle name="Assumptions Center Number 2 9 2 2 2" xfId="47995" xr:uid="{00000000-0005-0000-0000-00003B490000}"/>
    <cellStyle name="Assumptions Center Number 2 9 2 3" xfId="34078" xr:uid="{00000000-0005-0000-0000-00003C490000}"/>
    <cellStyle name="Assumptions Center Number 2 9 3" xfId="9117" xr:uid="{00000000-0005-0000-0000-00003D490000}"/>
    <cellStyle name="Assumptions Center Number 2 9 3 2" xfId="23038" xr:uid="{00000000-0005-0000-0000-00003E490000}"/>
    <cellStyle name="Assumptions Center Number 2 9 3 2 2" xfId="50721" xr:uid="{00000000-0005-0000-0000-00003F490000}"/>
    <cellStyle name="Assumptions Center Number 2 9 3 3" xfId="36804" xr:uid="{00000000-0005-0000-0000-000040490000}"/>
    <cellStyle name="Assumptions Center Number 2 9 4" xfId="11252" xr:uid="{00000000-0005-0000-0000-000041490000}"/>
    <cellStyle name="Assumptions Center Number 2 9 4 2" xfId="25173" xr:uid="{00000000-0005-0000-0000-000042490000}"/>
    <cellStyle name="Assumptions Center Number 2 9 4 2 2" xfId="52856" xr:uid="{00000000-0005-0000-0000-000043490000}"/>
    <cellStyle name="Assumptions Center Number 2 9 4 3" xfId="38939" xr:uid="{00000000-0005-0000-0000-000044490000}"/>
    <cellStyle name="Assumptions Center Number 2 9 5" xfId="14004" xr:uid="{00000000-0005-0000-0000-000045490000}"/>
    <cellStyle name="Assumptions Center Number 2 9 5 2" xfId="27925" xr:uid="{00000000-0005-0000-0000-000046490000}"/>
    <cellStyle name="Assumptions Center Number 2 9 5 2 2" xfId="55608" xr:uid="{00000000-0005-0000-0000-000047490000}"/>
    <cellStyle name="Assumptions Center Number 2 9 5 3" xfId="41691" xr:uid="{00000000-0005-0000-0000-000048490000}"/>
    <cellStyle name="Assumptions Center Number 2 9 6" xfId="16970" xr:uid="{00000000-0005-0000-0000-000049490000}"/>
    <cellStyle name="Assumptions Center Number 2 9 6 2" xfId="44653" xr:uid="{00000000-0005-0000-0000-00004A490000}"/>
    <cellStyle name="Assumptions Center Number 2 9 7" xfId="30788" xr:uid="{00000000-0005-0000-0000-00004B490000}"/>
    <cellStyle name="Assumptions Center Number 20" xfId="4035" xr:uid="{00000000-0005-0000-0000-00004C490000}"/>
    <cellStyle name="Assumptions Center Number 20 2" xfId="7461" xr:uid="{00000000-0005-0000-0000-00004D490000}"/>
    <cellStyle name="Assumptions Center Number 20 2 2" xfId="21392" xr:uid="{00000000-0005-0000-0000-00004E490000}"/>
    <cellStyle name="Assumptions Center Number 20 2 2 2" xfId="49075" xr:uid="{00000000-0005-0000-0000-00004F490000}"/>
    <cellStyle name="Assumptions Center Number 20 2 3" xfId="35158" xr:uid="{00000000-0005-0000-0000-000050490000}"/>
    <cellStyle name="Assumptions Center Number 20 3" xfId="10164" xr:uid="{00000000-0005-0000-0000-000051490000}"/>
    <cellStyle name="Assumptions Center Number 20 3 2" xfId="24085" xr:uid="{00000000-0005-0000-0000-000052490000}"/>
    <cellStyle name="Assumptions Center Number 20 3 2 2" xfId="51768" xr:uid="{00000000-0005-0000-0000-000053490000}"/>
    <cellStyle name="Assumptions Center Number 20 3 3" xfId="37851" xr:uid="{00000000-0005-0000-0000-000054490000}"/>
    <cellStyle name="Assumptions Center Number 20 4" xfId="12316" xr:uid="{00000000-0005-0000-0000-000055490000}"/>
    <cellStyle name="Assumptions Center Number 20 4 2" xfId="26237" xr:uid="{00000000-0005-0000-0000-000056490000}"/>
    <cellStyle name="Assumptions Center Number 20 4 2 2" xfId="53920" xr:uid="{00000000-0005-0000-0000-000057490000}"/>
    <cellStyle name="Assumptions Center Number 20 4 3" xfId="40003" xr:uid="{00000000-0005-0000-0000-000058490000}"/>
    <cellStyle name="Assumptions Center Number 20 5" xfId="15066" xr:uid="{00000000-0005-0000-0000-000059490000}"/>
    <cellStyle name="Assumptions Center Number 20 5 2" xfId="28987" xr:uid="{00000000-0005-0000-0000-00005A490000}"/>
    <cellStyle name="Assumptions Center Number 20 5 2 2" xfId="56670" xr:uid="{00000000-0005-0000-0000-00005B490000}"/>
    <cellStyle name="Assumptions Center Number 20 5 3" xfId="42753" xr:uid="{00000000-0005-0000-0000-00005C490000}"/>
    <cellStyle name="Assumptions Center Number 20 6" xfId="18034" xr:uid="{00000000-0005-0000-0000-00005D490000}"/>
    <cellStyle name="Assumptions Center Number 20 6 2" xfId="45717" xr:uid="{00000000-0005-0000-0000-00005E490000}"/>
    <cellStyle name="Assumptions Center Number 20 7" xfId="31800" xr:uid="{00000000-0005-0000-0000-00005F490000}"/>
    <cellStyle name="Assumptions Center Number 21" xfId="4002" xr:uid="{00000000-0005-0000-0000-000060490000}"/>
    <cellStyle name="Assumptions Center Number 21 2" xfId="7428" xr:uid="{00000000-0005-0000-0000-000061490000}"/>
    <cellStyle name="Assumptions Center Number 21 2 2" xfId="21359" xr:uid="{00000000-0005-0000-0000-000062490000}"/>
    <cellStyle name="Assumptions Center Number 21 2 2 2" xfId="49042" xr:uid="{00000000-0005-0000-0000-000063490000}"/>
    <cellStyle name="Assumptions Center Number 21 2 3" xfId="35125" xr:uid="{00000000-0005-0000-0000-000064490000}"/>
    <cellStyle name="Assumptions Center Number 21 3" xfId="10131" xr:uid="{00000000-0005-0000-0000-000065490000}"/>
    <cellStyle name="Assumptions Center Number 21 3 2" xfId="24052" xr:uid="{00000000-0005-0000-0000-000066490000}"/>
    <cellStyle name="Assumptions Center Number 21 3 2 2" xfId="51735" xr:uid="{00000000-0005-0000-0000-000067490000}"/>
    <cellStyle name="Assumptions Center Number 21 3 3" xfId="37818" xr:uid="{00000000-0005-0000-0000-000068490000}"/>
    <cellStyle name="Assumptions Center Number 21 4" xfId="12283" xr:uid="{00000000-0005-0000-0000-000069490000}"/>
    <cellStyle name="Assumptions Center Number 21 4 2" xfId="26204" xr:uid="{00000000-0005-0000-0000-00006A490000}"/>
    <cellStyle name="Assumptions Center Number 21 4 2 2" xfId="53887" xr:uid="{00000000-0005-0000-0000-00006B490000}"/>
    <cellStyle name="Assumptions Center Number 21 4 3" xfId="39970" xr:uid="{00000000-0005-0000-0000-00006C490000}"/>
    <cellStyle name="Assumptions Center Number 21 5" xfId="15033" xr:uid="{00000000-0005-0000-0000-00006D490000}"/>
    <cellStyle name="Assumptions Center Number 21 5 2" xfId="28954" xr:uid="{00000000-0005-0000-0000-00006E490000}"/>
    <cellStyle name="Assumptions Center Number 21 5 2 2" xfId="56637" xr:uid="{00000000-0005-0000-0000-00006F490000}"/>
    <cellStyle name="Assumptions Center Number 21 5 3" xfId="42720" xr:uid="{00000000-0005-0000-0000-000070490000}"/>
    <cellStyle name="Assumptions Center Number 21 6" xfId="18001" xr:uid="{00000000-0005-0000-0000-000071490000}"/>
    <cellStyle name="Assumptions Center Number 21 6 2" xfId="45684" xr:uid="{00000000-0005-0000-0000-000072490000}"/>
    <cellStyle name="Assumptions Center Number 21 7" xfId="31767" xr:uid="{00000000-0005-0000-0000-000073490000}"/>
    <cellStyle name="Assumptions Center Number 22" xfId="4021" xr:uid="{00000000-0005-0000-0000-000074490000}"/>
    <cellStyle name="Assumptions Center Number 22 2" xfId="7447" xr:uid="{00000000-0005-0000-0000-000075490000}"/>
    <cellStyle name="Assumptions Center Number 22 2 2" xfId="21378" xr:uid="{00000000-0005-0000-0000-000076490000}"/>
    <cellStyle name="Assumptions Center Number 22 2 2 2" xfId="49061" xr:uid="{00000000-0005-0000-0000-000077490000}"/>
    <cellStyle name="Assumptions Center Number 22 2 3" xfId="35144" xr:uid="{00000000-0005-0000-0000-000078490000}"/>
    <cellStyle name="Assumptions Center Number 22 3" xfId="10150" xr:uid="{00000000-0005-0000-0000-000079490000}"/>
    <cellStyle name="Assumptions Center Number 22 3 2" xfId="24071" xr:uid="{00000000-0005-0000-0000-00007A490000}"/>
    <cellStyle name="Assumptions Center Number 22 3 2 2" xfId="51754" xr:uid="{00000000-0005-0000-0000-00007B490000}"/>
    <cellStyle name="Assumptions Center Number 22 3 3" xfId="37837" xr:uid="{00000000-0005-0000-0000-00007C490000}"/>
    <cellStyle name="Assumptions Center Number 22 4" xfId="12302" xr:uid="{00000000-0005-0000-0000-00007D490000}"/>
    <cellStyle name="Assumptions Center Number 22 4 2" xfId="26223" xr:uid="{00000000-0005-0000-0000-00007E490000}"/>
    <cellStyle name="Assumptions Center Number 22 4 2 2" xfId="53906" xr:uid="{00000000-0005-0000-0000-00007F490000}"/>
    <cellStyle name="Assumptions Center Number 22 4 3" xfId="39989" xr:uid="{00000000-0005-0000-0000-000080490000}"/>
    <cellStyle name="Assumptions Center Number 22 5" xfId="15052" xr:uid="{00000000-0005-0000-0000-000081490000}"/>
    <cellStyle name="Assumptions Center Number 22 5 2" xfId="28973" xr:uid="{00000000-0005-0000-0000-000082490000}"/>
    <cellStyle name="Assumptions Center Number 22 5 2 2" xfId="56656" xr:uid="{00000000-0005-0000-0000-000083490000}"/>
    <cellStyle name="Assumptions Center Number 22 5 3" xfId="42739" xr:uid="{00000000-0005-0000-0000-000084490000}"/>
    <cellStyle name="Assumptions Center Number 22 6" xfId="18020" xr:uid="{00000000-0005-0000-0000-000085490000}"/>
    <cellStyle name="Assumptions Center Number 22 6 2" xfId="45703" xr:uid="{00000000-0005-0000-0000-000086490000}"/>
    <cellStyle name="Assumptions Center Number 22 7" xfId="31786" xr:uid="{00000000-0005-0000-0000-000087490000}"/>
    <cellStyle name="Assumptions Center Number 23" xfId="4011" xr:uid="{00000000-0005-0000-0000-000088490000}"/>
    <cellStyle name="Assumptions Center Number 23 2" xfId="7437" xr:uid="{00000000-0005-0000-0000-000089490000}"/>
    <cellStyle name="Assumptions Center Number 23 2 2" xfId="21368" xr:uid="{00000000-0005-0000-0000-00008A490000}"/>
    <cellStyle name="Assumptions Center Number 23 2 2 2" xfId="49051" xr:uid="{00000000-0005-0000-0000-00008B490000}"/>
    <cellStyle name="Assumptions Center Number 23 2 3" xfId="35134" xr:uid="{00000000-0005-0000-0000-00008C490000}"/>
    <cellStyle name="Assumptions Center Number 23 3" xfId="10140" xr:uid="{00000000-0005-0000-0000-00008D490000}"/>
    <cellStyle name="Assumptions Center Number 23 3 2" xfId="24061" xr:uid="{00000000-0005-0000-0000-00008E490000}"/>
    <cellStyle name="Assumptions Center Number 23 3 2 2" xfId="51744" xr:uid="{00000000-0005-0000-0000-00008F490000}"/>
    <cellStyle name="Assumptions Center Number 23 3 3" xfId="37827" xr:uid="{00000000-0005-0000-0000-000090490000}"/>
    <cellStyle name="Assumptions Center Number 23 4" xfId="12292" xr:uid="{00000000-0005-0000-0000-000091490000}"/>
    <cellStyle name="Assumptions Center Number 23 4 2" xfId="26213" xr:uid="{00000000-0005-0000-0000-000092490000}"/>
    <cellStyle name="Assumptions Center Number 23 4 2 2" xfId="53896" xr:uid="{00000000-0005-0000-0000-000093490000}"/>
    <cellStyle name="Assumptions Center Number 23 4 3" xfId="39979" xr:uid="{00000000-0005-0000-0000-000094490000}"/>
    <cellStyle name="Assumptions Center Number 23 5" xfId="15042" xr:uid="{00000000-0005-0000-0000-000095490000}"/>
    <cellStyle name="Assumptions Center Number 23 5 2" xfId="28963" xr:uid="{00000000-0005-0000-0000-000096490000}"/>
    <cellStyle name="Assumptions Center Number 23 5 2 2" xfId="56646" xr:uid="{00000000-0005-0000-0000-000097490000}"/>
    <cellStyle name="Assumptions Center Number 23 5 3" xfId="42729" xr:uid="{00000000-0005-0000-0000-000098490000}"/>
    <cellStyle name="Assumptions Center Number 23 6" xfId="18010" xr:uid="{00000000-0005-0000-0000-000099490000}"/>
    <cellStyle name="Assumptions Center Number 23 6 2" xfId="45693" xr:uid="{00000000-0005-0000-0000-00009A490000}"/>
    <cellStyle name="Assumptions Center Number 23 7" xfId="31776" xr:uid="{00000000-0005-0000-0000-00009B490000}"/>
    <cellStyle name="Assumptions Center Number 24" xfId="4518" xr:uid="{00000000-0005-0000-0000-00009C490000}"/>
    <cellStyle name="Assumptions Center Number 24 2" xfId="7935" xr:uid="{00000000-0005-0000-0000-00009D490000}"/>
    <cellStyle name="Assumptions Center Number 24 2 2" xfId="21859" xr:uid="{00000000-0005-0000-0000-00009E490000}"/>
    <cellStyle name="Assumptions Center Number 24 2 2 2" xfId="49542" xr:uid="{00000000-0005-0000-0000-00009F490000}"/>
    <cellStyle name="Assumptions Center Number 24 2 3" xfId="35625" xr:uid="{00000000-0005-0000-0000-0000A0490000}"/>
    <cellStyle name="Assumptions Center Number 24 3" xfId="10577" xr:uid="{00000000-0005-0000-0000-0000A1490000}"/>
    <cellStyle name="Assumptions Center Number 24 3 2" xfId="24498" xr:uid="{00000000-0005-0000-0000-0000A2490000}"/>
    <cellStyle name="Assumptions Center Number 24 3 2 2" xfId="52181" xr:uid="{00000000-0005-0000-0000-0000A3490000}"/>
    <cellStyle name="Assumptions Center Number 24 3 3" xfId="38264" xr:uid="{00000000-0005-0000-0000-0000A4490000}"/>
    <cellStyle name="Assumptions Center Number 24 4" xfId="12782" xr:uid="{00000000-0005-0000-0000-0000A5490000}"/>
    <cellStyle name="Assumptions Center Number 24 4 2" xfId="26703" xr:uid="{00000000-0005-0000-0000-0000A6490000}"/>
    <cellStyle name="Assumptions Center Number 24 4 2 2" xfId="54386" xr:uid="{00000000-0005-0000-0000-0000A7490000}"/>
    <cellStyle name="Assumptions Center Number 24 4 3" xfId="40469" xr:uid="{00000000-0005-0000-0000-0000A8490000}"/>
    <cellStyle name="Assumptions Center Number 24 5" xfId="15532" xr:uid="{00000000-0005-0000-0000-0000A9490000}"/>
    <cellStyle name="Assumptions Center Number 24 5 2" xfId="29453" xr:uid="{00000000-0005-0000-0000-0000AA490000}"/>
    <cellStyle name="Assumptions Center Number 24 5 2 2" xfId="57136" xr:uid="{00000000-0005-0000-0000-0000AB490000}"/>
    <cellStyle name="Assumptions Center Number 24 5 3" xfId="43219" xr:uid="{00000000-0005-0000-0000-0000AC490000}"/>
    <cellStyle name="Assumptions Center Number 24 6" xfId="18500" xr:uid="{00000000-0005-0000-0000-0000AD490000}"/>
    <cellStyle name="Assumptions Center Number 24 6 2" xfId="46183" xr:uid="{00000000-0005-0000-0000-0000AE490000}"/>
    <cellStyle name="Assumptions Center Number 24 7" xfId="32266" xr:uid="{00000000-0005-0000-0000-0000AF490000}"/>
    <cellStyle name="Assumptions Center Number 25" xfId="4443" xr:uid="{00000000-0005-0000-0000-0000B0490000}"/>
    <cellStyle name="Assumptions Center Number 25 2" xfId="7865" xr:uid="{00000000-0005-0000-0000-0000B1490000}"/>
    <cellStyle name="Assumptions Center Number 25 2 2" xfId="21789" xr:uid="{00000000-0005-0000-0000-0000B2490000}"/>
    <cellStyle name="Assumptions Center Number 25 2 2 2" xfId="49472" xr:uid="{00000000-0005-0000-0000-0000B3490000}"/>
    <cellStyle name="Assumptions Center Number 25 2 3" xfId="35555" xr:uid="{00000000-0005-0000-0000-0000B4490000}"/>
    <cellStyle name="Assumptions Center Number 25 3" xfId="10528" xr:uid="{00000000-0005-0000-0000-0000B5490000}"/>
    <cellStyle name="Assumptions Center Number 25 3 2" xfId="24449" xr:uid="{00000000-0005-0000-0000-0000B6490000}"/>
    <cellStyle name="Assumptions Center Number 25 3 2 2" xfId="52132" xr:uid="{00000000-0005-0000-0000-0000B7490000}"/>
    <cellStyle name="Assumptions Center Number 25 3 3" xfId="38215" xr:uid="{00000000-0005-0000-0000-0000B8490000}"/>
    <cellStyle name="Assumptions Center Number 25 4" xfId="12710" xr:uid="{00000000-0005-0000-0000-0000B9490000}"/>
    <cellStyle name="Assumptions Center Number 25 4 2" xfId="26631" xr:uid="{00000000-0005-0000-0000-0000BA490000}"/>
    <cellStyle name="Assumptions Center Number 25 4 2 2" xfId="54314" xr:uid="{00000000-0005-0000-0000-0000BB490000}"/>
    <cellStyle name="Assumptions Center Number 25 4 3" xfId="40397" xr:uid="{00000000-0005-0000-0000-0000BC490000}"/>
    <cellStyle name="Assumptions Center Number 25 5" xfId="15460" xr:uid="{00000000-0005-0000-0000-0000BD490000}"/>
    <cellStyle name="Assumptions Center Number 25 5 2" xfId="29381" xr:uid="{00000000-0005-0000-0000-0000BE490000}"/>
    <cellStyle name="Assumptions Center Number 25 5 2 2" xfId="57064" xr:uid="{00000000-0005-0000-0000-0000BF490000}"/>
    <cellStyle name="Assumptions Center Number 25 5 3" xfId="43147" xr:uid="{00000000-0005-0000-0000-0000C0490000}"/>
    <cellStyle name="Assumptions Center Number 25 6" xfId="18428" xr:uid="{00000000-0005-0000-0000-0000C1490000}"/>
    <cellStyle name="Assumptions Center Number 25 6 2" xfId="46111" xr:uid="{00000000-0005-0000-0000-0000C2490000}"/>
    <cellStyle name="Assumptions Center Number 25 7" xfId="32194" xr:uid="{00000000-0005-0000-0000-0000C3490000}"/>
    <cellStyle name="Assumptions Center Number 26" xfId="4484" xr:uid="{00000000-0005-0000-0000-0000C4490000}"/>
    <cellStyle name="Assumptions Center Number 26 2" xfId="7905" xr:uid="{00000000-0005-0000-0000-0000C5490000}"/>
    <cellStyle name="Assumptions Center Number 26 2 2" xfId="21829" xr:uid="{00000000-0005-0000-0000-0000C6490000}"/>
    <cellStyle name="Assumptions Center Number 26 2 2 2" xfId="49512" xr:uid="{00000000-0005-0000-0000-0000C7490000}"/>
    <cellStyle name="Assumptions Center Number 26 2 3" xfId="35595" xr:uid="{00000000-0005-0000-0000-0000C8490000}"/>
    <cellStyle name="Assumptions Center Number 26 3" xfId="10559" xr:uid="{00000000-0005-0000-0000-0000C9490000}"/>
    <cellStyle name="Assumptions Center Number 26 3 2" xfId="24480" xr:uid="{00000000-0005-0000-0000-0000CA490000}"/>
    <cellStyle name="Assumptions Center Number 26 3 2 2" xfId="52163" xr:uid="{00000000-0005-0000-0000-0000CB490000}"/>
    <cellStyle name="Assumptions Center Number 26 3 3" xfId="38246" xr:uid="{00000000-0005-0000-0000-0000CC490000}"/>
    <cellStyle name="Assumptions Center Number 26 4" xfId="12751" xr:uid="{00000000-0005-0000-0000-0000CD490000}"/>
    <cellStyle name="Assumptions Center Number 26 4 2" xfId="26672" xr:uid="{00000000-0005-0000-0000-0000CE490000}"/>
    <cellStyle name="Assumptions Center Number 26 4 2 2" xfId="54355" xr:uid="{00000000-0005-0000-0000-0000CF490000}"/>
    <cellStyle name="Assumptions Center Number 26 4 3" xfId="40438" xr:uid="{00000000-0005-0000-0000-0000D0490000}"/>
    <cellStyle name="Assumptions Center Number 26 5" xfId="15501" xr:uid="{00000000-0005-0000-0000-0000D1490000}"/>
    <cellStyle name="Assumptions Center Number 26 5 2" xfId="29422" xr:uid="{00000000-0005-0000-0000-0000D2490000}"/>
    <cellStyle name="Assumptions Center Number 26 5 2 2" xfId="57105" xr:uid="{00000000-0005-0000-0000-0000D3490000}"/>
    <cellStyle name="Assumptions Center Number 26 5 3" xfId="43188" xr:uid="{00000000-0005-0000-0000-0000D4490000}"/>
    <cellStyle name="Assumptions Center Number 26 6" xfId="18469" xr:uid="{00000000-0005-0000-0000-0000D5490000}"/>
    <cellStyle name="Assumptions Center Number 26 6 2" xfId="46152" xr:uid="{00000000-0005-0000-0000-0000D6490000}"/>
    <cellStyle name="Assumptions Center Number 26 7" xfId="32235" xr:uid="{00000000-0005-0000-0000-0000D7490000}"/>
    <cellStyle name="Assumptions Center Number 27" xfId="4421" xr:uid="{00000000-0005-0000-0000-0000D8490000}"/>
    <cellStyle name="Assumptions Center Number 27 2" xfId="7843" xr:uid="{00000000-0005-0000-0000-0000D9490000}"/>
    <cellStyle name="Assumptions Center Number 27 2 2" xfId="21767" xr:uid="{00000000-0005-0000-0000-0000DA490000}"/>
    <cellStyle name="Assumptions Center Number 27 2 2 2" xfId="49450" xr:uid="{00000000-0005-0000-0000-0000DB490000}"/>
    <cellStyle name="Assumptions Center Number 27 2 3" xfId="35533" xr:uid="{00000000-0005-0000-0000-0000DC490000}"/>
    <cellStyle name="Assumptions Center Number 27 3" xfId="10506" xr:uid="{00000000-0005-0000-0000-0000DD490000}"/>
    <cellStyle name="Assumptions Center Number 27 3 2" xfId="24427" xr:uid="{00000000-0005-0000-0000-0000DE490000}"/>
    <cellStyle name="Assumptions Center Number 27 3 2 2" xfId="52110" xr:uid="{00000000-0005-0000-0000-0000DF490000}"/>
    <cellStyle name="Assumptions Center Number 27 3 3" xfId="38193" xr:uid="{00000000-0005-0000-0000-0000E0490000}"/>
    <cellStyle name="Assumptions Center Number 27 4" xfId="12688" xr:uid="{00000000-0005-0000-0000-0000E1490000}"/>
    <cellStyle name="Assumptions Center Number 27 4 2" xfId="26609" xr:uid="{00000000-0005-0000-0000-0000E2490000}"/>
    <cellStyle name="Assumptions Center Number 27 4 2 2" xfId="54292" xr:uid="{00000000-0005-0000-0000-0000E3490000}"/>
    <cellStyle name="Assumptions Center Number 27 4 3" xfId="40375" xr:uid="{00000000-0005-0000-0000-0000E4490000}"/>
    <cellStyle name="Assumptions Center Number 27 5" xfId="15438" xr:uid="{00000000-0005-0000-0000-0000E5490000}"/>
    <cellStyle name="Assumptions Center Number 27 5 2" xfId="29359" xr:uid="{00000000-0005-0000-0000-0000E6490000}"/>
    <cellStyle name="Assumptions Center Number 27 5 2 2" xfId="57042" xr:uid="{00000000-0005-0000-0000-0000E7490000}"/>
    <cellStyle name="Assumptions Center Number 27 5 3" xfId="43125" xr:uid="{00000000-0005-0000-0000-0000E8490000}"/>
    <cellStyle name="Assumptions Center Number 27 6" xfId="18406" xr:uid="{00000000-0005-0000-0000-0000E9490000}"/>
    <cellStyle name="Assumptions Center Number 27 6 2" xfId="46089" xr:uid="{00000000-0005-0000-0000-0000EA490000}"/>
    <cellStyle name="Assumptions Center Number 27 7" xfId="32172" xr:uid="{00000000-0005-0000-0000-0000EB490000}"/>
    <cellStyle name="Assumptions Center Number 28" xfId="4464" xr:uid="{00000000-0005-0000-0000-0000EC490000}"/>
    <cellStyle name="Assumptions Center Number 28 2" xfId="7885" xr:uid="{00000000-0005-0000-0000-0000ED490000}"/>
    <cellStyle name="Assumptions Center Number 28 2 2" xfId="21809" xr:uid="{00000000-0005-0000-0000-0000EE490000}"/>
    <cellStyle name="Assumptions Center Number 28 2 2 2" xfId="49492" xr:uid="{00000000-0005-0000-0000-0000EF490000}"/>
    <cellStyle name="Assumptions Center Number 28 2 3" xfId="35575" xr:uid="{00000000-0005-0000-0000-0000F0490000}"/>
    <cellStyle name="Assumptions Center Number 28 3" xfId="10545" xr:uid="{00000000-0005-0000-0000-0000F1490000}"/>
    <cellStyle name="Assumptions Center Number 28 3 2" xfId="24466" xr:uid="{00000000-0005-0000-0000-0000F2490000}"/>
    <cellStyle name="Assumptions Center Number 28 3 2 2" xfId="52149" xr:uid="{00000000-0005-0000-0000-0000F3490000}"/>
    <cellStyle name="Assumptions Center Number 28 3 3" xfId="38232" xr:uid="{00000000-0005-0000-0000-0000F4490000}"/>
    <cellStyle name="Assumptions Center Number 28 4" xfId="12731" xr:uid="{00000000-0005-0000-0000-0000F5490000}"/>
    <cellStyle name="Assumptions Center Number 28 4 2" xfId="26652" xr:uid="{00000000-0005-0000-0000-0000F6490000}"/>
    <cellStyle name="Assumptions Center Number 28 4 2 2" xfId="54335" xr:uid="{00000000-0005-0000-0000-0000F7490000}"/>
    <cellStyle name="Assumptions Center Number 28 4 3" xfId="40418" xr:uid="{00000000-0005-0000-0000-0000F8490000}"/>
    <cellStyle name="Assumptions Center Number 28 5" xfId="15481" xr:uid="{00000000-0005-0000-0000-0000F9490000}"/>
    <cellStyle name="Assumptions Center Number 28 5 2" xfId="29402" xr:uid="{00000000-0005-0000-0000-0000FA490000}"/>
    <cellStyle name="Assumptions Center Number 28 5 2 2" xfId="57085" xr:uid="{00000000-0005-0000-0000-0000FB490000}"/>
    <cellStyle name="Assumptions Center Number 28 5 3" xfId="43168" xr:uid="{00000000-0005-0000-0000-0000FC490000}"/>
    <cellStyle name="Assumptions Center Number 28 6" xfId="18449" xr:uid="{00000000-0005-0000-0000-0000FD490000}"/>
    <cellStyle name="Assumptions Center Number 28 6 2" xfId="46132" xr:uid="{00000000-0005-0000-0000-0000FE490000}"/>
    <cellStyle name="Assumptions Center Number 28 7" xfId="32215" xr:uid="{00000000-0005-0000-0000-0000FF490000}"/>
    <cellStyle name="Assumptions Center Number 29" xfId="4431" xr:uid="{00000000-0005-0000-0000-0000004A0000}"/>
    <cellStyle name="Assumptions Center Number 29 2" xfId="7853" xr:uid="{00000000-0005-0000-0000-0000014A0000}"/>
    <cellStyle name="Assumptions Center Number 29 2 2" xfId="21777" xr:uid="{00000000-0005-0000-0000-0000024A0000}"/>
    <cellStyle name="Assumptions Center Number 29 2 2 2" xfId="49460" xr:uid="{00000000-0005-0000-0000-0000034A0000}"/>
    <cellStyle name="Assumptions Center Number 29 2 3" xfId="35543" xr:uid="{00000000-0005-0000-0000-0000044A0000}"/>
    <cellStyle name="Assumptions Center Number 29 3" xfId="10516" xr:uid="{00000000-0005-0000-0000-0000054A0000}"/>
    <cellStyle name="Assumptions Center Number 29 3 2" xfId="24437" xr:uid="{00000000-0005-0000-0000-0000064A0000}"/>
    <cellStyle name="Assumptions Center Number 29 3 2 2" xfId="52120" xr:uid="{00000000-0005-0000-0000-0000074A0000}"/>
    <cellStyle name="Assumptions Center Number 29 3 3" xfId="38203" xr:uid="{00000000-0005-0000-0000-0000084A0000}"/>
    <cellStyle name="Assumptions Center Number 29 4" xfId="12698" xr:uid="{00000000-0005-0000-0000-0000094A0000}"/>
    <cellStyle name="Assumptions Center Number 29 4 2" xfId="26619" xr:uid="{00000000-0005-0000-0000-00000A4A0000}"/>
    <cellStyle name="Assumptions Center Number 29 4 2 2" xfId="54302" xr:uid="{00000000-0005-0000-0000-00000B4A0000}"/>
    <cellStyle name="Assumptions Center Number 29 4 3" xfId="40385" xr:uid="{00000000-0005-0000-0000-00000C4A0000}"/>
    <cellStyle name="Assumptions Center Number 29 5" xfId="15448" xr:uid="{00000000-0005-0000-0000-00000D4A0000}"/>
    <cellStyle name="Assumptions Center Number 29 5 2" xfId="29369" xr:uid="{00000000-0005-0000-0000-00000E4A0000}"/>
    <cellStyle name="Assumptions Center Number 29 5 2 2" xfId="57052" xr:uid="{00000000-0005-0000-0000-00000F4A0000}"/>
    <cellStyle name="Assumptions Center Number 29 5 3" xfId="43135" xr:uid="{00000000-0005-0000-0000-0000104A0000}"/>
    <cellStyle name="Assumptions Center Number 29 6" xfId="18416" xr:uid="{00000000-0005-0000-0000-0000114A0000}"/>
    <cellStyle name="Assumptions Center Number 29 6 2" xfId="46099" xr:uid="{00000000-0005-0000-0000-0000124A0000}"/>
    <cellStyle name="Assumptions Center Number 29 7" xfId="32182" xr:uid="{00000000-0005-0000-0000-0000134A0000}"/>
    <cellStyle name="Assumptions Center Number 3" xfId="2094" xr:uid="{00000000-0005-0000-0000-0000144A0000}"/>
    <cellStyle name="Assumptions Center Number 3 10" xfId="2334" xr:uid="{00000000-0005-0000-0000-0000154A0000}"/>
    <cellStyle name="Assumptions Center Number 3 10 2" xfId="5793" xr:uid="{00000000-0005-0000-0000-0000164A0000}"/>
    <cellStyle name="Assumptions Center Number 3 10 2 2" xfId="19743" xr:uid="{00000000-0005-0000-0000-0000174A0000}"/>
    <cellStyle name="Assumptions Center Number 3 10 2 2 2" xfId="47426" xr:uid="{00000000-0005-0000-0000-0000184A0000}"/>
    <cellStyle name="Assumptions Center Number 3 10 2 3" xfId="33509" xr:uid="{00000000-0005-0000-0000-0000194A0000}"/>
    <cellStyle name="Assumptions Center Number 3 10 3" xfId="8563" xr:uid="{00000000-0005-0000-0000-00001A4A0000}"/>
    <cellStyle name="Assumptions Center Number 3 10 3 2" xfId="22484" xr:uid="{00000000-0005-0000-0000-00001B4A0000}"/>
    <cellStyle name="Assumptions Center Number 3 10 3 2 2" xfId="50167" xr:uid="{00000000-0005-0000-0000-00001C4A0000}"/>
    <cellStyle name="Assumptions Center Number 3 10 3 3" xfId="36250" xr:uid="{00000000-0005-0000-0000-00001D4A0000}"/>
    <cellStyle name="Assumptions Center Number 3 10 4" xfId="5443" xr:uid="{00000000-0005-0000-0000-00001E4A0000}"/>
    <cellStyle name="Assumptions Center Number 3 10 4 2" xfId="19396" xr:uid="{00000000-0005-0000-0000-00001F4A0000}"/>
    <cellStyle name="Assumptions Center Number 3 10 4 2 2" xfId="47079" xr:uid="{00000000-0005-0000-0000-0000204A0000}"/>
    <cellStyle name="Assumptions Center Number 3 10 4 3" xfId="33162" xr:uid="{00000000-0005-0000-0000-0000214A0000}"/>
    <cellStyle name="Assumptions Center Number 3 10 5" xfId="13441" xr:uid="{00000000-0005-0000-0000-0000224A0000}"/>
    <cellStyle name="Assumptions Center Number 3 10 5 2" xfId="27362" xr:uid="{00000000-0005-0000-0000-0000234A0000}"/>
    <cellStyle name="Assumptions Center Number 3 10 5 2 2" xfId="55045" xr:uid="{00000000-0005-0000-0000-0000244A0000}"/>
    <cellStyle name="Assumptions Center Number 3 10 5 3" xfId="41128" xr:uid="{00000000-0005-0000-0000-0000254A0000}"/>
    <cellStyle name="Assumptions Center Number 3 10 6" xfId="16403" xr:uid="{00000000-0005-0000-0000-0000264A0000}"/>
    <cellStyle name="Assumptions Center Number 3 10 6 2" xfId="44086" xr:uid="{00000000-0005-0000-0000-0000274A0000}"/>
    <cellStyle name="Assumptions Center Number 3 10 7" xfId="30296" xr:uid="{00000000-0005-0000-0000-0000284A0000}"/>
    <cellStyle name="Assumptions Center Number 3 11" xfId="2855" xr:uid="{00000000-0005-0000-0000-0000294A0000}"/>
    <cellStyle name="Assumptions Center Number 3 11 2" xfId="6302" xr:uid="{00000000-0005-0000-0000-00002A4A0000}"/>
    <cellStyle name="Assumptions Center Number 3 11 2 2" xfId="20249" xr:uid="{00000000-0005-0000-0000-00002B4A0000}"/>
    <cellStyle name="Assumptions Center Number 3 11 2 2 2" xfId="47932" xr:uid="{00000000-0005-0000-0000-00002C4A0000}"/>
    <cellStyle name="Assumptions Center Number 3 11 2 3" xfId="34015" xr:uid="{00000000-0005-0000-0000-00002D4A0000}"/>
    <cellStyle name="Assumptions Center Number 3 11 3" xfId="9055" xr:uid="{00000000-0005-0000-0000-00002E4A0000}"/>
    <cellStyle name="Assumptions Center Number 3 11 3 2" xfId="22976" xr:uid="{00000000-0005-0000-0000-00002F4A0000}"/>
    <cellStyle name="Assumptions Center Number 3 11 3 2 2" xfId="50659" xr:uid="{00000000-0005-0000-0000-0000304A0000}"/>
    <cellStyle name="Assumptions Center Number 3 11 3 3" xfId="36742" xr:uid="{00000000-0005-0000-0000-0000314A0000}"/>
    <cellStyle name="Assumptions Center Number 3 11 4" xfId="11189" xr:uid="{00000000-0005-0000-0000-0000324A0000}"/>
    <cellStyle name="Assumptions Center Number 3 11 4 2" xfId="25110" xr:uid="{00000000-0005-0000-0000-0000334A0000}"/>
    <cellStyle name="Assumptions Center Number 3 11 4 2 2" xfId="52793" xr:uid="{00000000-0005-0000-0000-0000344A0000}"/>
    <cellStyle name="Assumptions Center Number 3 11 4 3" xfId="38876" xr:uid="{00000000-0005-0000-0000-0000354A0000}"/>
    <cellStyle name="Assumptions Center Number 3 11 5" xfId="13941" xr:uid="{00000000-0005-0000-0000-0000364A0000}"/>
    <cellStyle name="Assumptions Center Number 3 11 5 2" xfId="27862" xr:uid="{00000000-0005-0000-0000-0000374A0000}"/>
    <cellStyle name="Assumptions Center Number 3 11 5 2 2" xfId="55545" xr:uid="{00000000-0005-0000-0000-0000384A0000}"/>
    <cellStyle name="Assumptions Center Number 3 11 5 3" xfId="41628" xr:uid="{00000000-0005-0000-0000-0000394A0000}"/>
    <cellStyle name="Assumptions Center Number 3 11 6" xfId="16907" xr:uid="{00000000-0005-0000-0000-00003A4A0000}"/>
    <cellStyle name="Assumptions Center Number 3 11 6 2" xfId="44590" xr:uid="{00000000-0005-0000-0000-00003B4A0000}"/>
    <cellStyle name="Assumptions Center Number 3 11 7" xfId="30735" xr:uid="{00000000-0005-0000-0000-00003C4A0000}"/>
    <cellStyle name="Assumptions Center Number 3 12" xfId="2306" xr:uid="{00000000-0005-0000-0000-00003D4A0000}"/>
    <cellStyle name="Assumptions Center Number 3 12 2" xfId="5769" xr:uid="{00000000-0005-0000-0000-00003E4A0000}"/>
    <cellStyle name="Assumptions Center Number 3 12 2 2" xfId="19719" xr:uid="{00000000-0005-0000-0000-00003F4A0000}"/>
    <cellStyle name="Assumptions Center Number 3 12 2 2 2" xfId="47402" xr:uid="{00000000-0005-0000-0000-0000404A0000}"/>
    <cellStyle name="Assumptions Center Number 3 12 2 3" xfId="33485" xr:uid="{00000000-0005-0000-0000-0000414A0000}"/>
    <cellStyle name="Assumptions Center Number 3 12 3" xfId="8538" xr:uid="{00000000-0005-0000-0000-0000424A0000}"/>
    <cellStyle name="Assumptions Center Number 3 12 3 2" xfId="22459" xr:uid="{00000000-0005-0000-0000-0000434A0000}"/>
    <cellStyle name="Assumptions Center Number 3 12 3 2 2" xfId="50142" xr:uid="{00000000-0005-0000-0000-0000444A0000}"/>
    <cellStyle name="Assumptions Center Number 3 12 3 3" xfId="36225" xr:uid="{00000000-0005-0000-0000-0000454A0000}"/>
    <cellStyle name="Assumptions Center Number 3 12 4" xfId="5418" xr:uid="{00000000-0005-0000-0000-0000464A0000}"/>
    <cellStyle name="Assumptions Center Number 3 12 4 2" xfId="19371" xr:uid="{00000000-0005-0000-0000-0000474A0000}"/>
    <cellStyle name="Assumptions Center Number 3 12 4 2 2" xfId="47054" xr:uid="{00000000-0005-0000-0000-0000484A0000}"/>
    <cellStyle name="Assumptions Center Number 3 12 4 3" xfId="33137" xr:uid="{00000000-0005-0000-0000-0000494A0000}"/>
    <cellStyle name="Assumptions Center Number 3 12 5" xfId="13417" xr:uid="{00000000-0005-0000-0000-00004A4A0000}"/>
    <cellStyle name="Assumptions Center Number 3 12 5 2" xfId="27338" xr:uid="{00000000-0005-0000-0000-00004B4A0000}"/>
    <cellStyle name="Assumptions Center Number 3 12 5 2 2" xfId="55021" xr:uid="{00000000-0005-0000-0000-00004C4A0000}"/>
    <cellStyle name="Assumptions Center Number 3 12 5 3" xfId="41104" xr:uid="{00000000-0005-0000-0000-00004D4A0000}"/>
    <cellStyle name="Assumptions Center Number 3 12 6" xfId="16379" xr:uid="{00000000-0005-0000-0000-00004E4A0000}"/>
    <cellStyle name="Assumptions Center Number 3 12 6 2" xfId="44062" xr:uid="{00000000-0005-0000-0000-00004F4A0000}"/>
    <cellStyle name="Assumptions Center Number 3 12 7" xfId="30272" xr:uid="{00000000-0005-0000-0000-0000504A0000}"/>
    <cellStyle name="Assumptions Center Number 3 13" xfId="2828" xr:uid="{00000000-0005-0000-0000-0000514A0000}"/>
    <cellStyle name="Assumptions Center Number 3 13 2" xfId="6275" xr:uid="{00000000-0005-0000-0000-0000524A0000}"/>
    <cellStyle name="Assumptions Center Number 3 13 2 2" xfId="20222" xr:uid="{00000000-0005-0000-0000-0000534A0000}"/>
    <cellStyle name="Assumptions Center Number 3 13 2 2 2" xfId="47905" xr:uid="{00000000-0005-0000-0000-0000544A0000}"/>
    <cellStyle name="Assumptions Center Number 3 13 2 3" xfId="33988" xr:uid="{00000000-0005-0000-0000-0000554A0000}"/>
    <cellStyle name="Assumptions Center Number 3 13 3" xfId="9029" xr:uid="{00000000-0005-0000-0000-0000564A0000}"/>
    <cellStyle name="Assumptions Center Number 3 13 3 2" xfId="22950" xr:uid="{00000000-0005-0000-0000-0000574A0000}"/>
    <cellStyle name="Assumptions Center Number 3 13 3 2 2" xfId="50633" xr:uid="{00000000-0005-0000-0000-0000584A0000}"/>
    <cellStyle name="Assumptions Center Number 3 13 3 3" xfId="36716" xr:uid="{00000000-0005-0000-0000-0000594A0000}"/>
    <cellStyle name="Assumptions Center Number 3 13 4" xfId="11162" xr:uid="{00000000-0005-0000-0000-00005A4A0000}"/>
    <cellStyle name="Assumptions Center Number 3 13 4 2" xfId="25083" xr:uid="{00000000-0005-0000-0000-00005B4A0000}"/>
    <cellStyle name="Assumptions Center Number 3 13 4 2 2" xfId="52766" xr:uid="{00000000-0005-0000-0000-00005C4A0000}"/>
    <cellStyle name="Assumptions Center Number 3 13 4 3" xfId="38849" xr:uid="{00000000-0005-0000-0000-00005D4A0000}"/>
    <cellStyle name="Assumptions Center Number 3 13 5" xfId="13914" xr:uid="{00000000-0005-0000-0000-00005E4A0000}"/>
    <cellStyle name="Assumptions Center Number 3 13 5 2" xfId="27835" xr:uid="{00000000-0005-0000-0000-00005F4A0000}"/>
    <cellStyle name="Assumptions Center Number 3 13 5 2 2" xfId="55518" xr:uid="{00000000-0005-0000-0000-0000604A0000}"/>
    <cellStyle name="Assumptions Center Number 3 13 5 3" xfId="41601" xr:uid="{00000000-0005-0000-0000-0000614A0000}"/>
    <cellStyle name="Assumptions Center Number 3 13 6" xfId="16880" xr:uid="{00000000-0005-0000-0000-0000624A0000}"/>
    <cellStyle name="Assumptions Center Number 3 13 6 2" xfId="44563" xr:uid="{00000000-0005-0000-0000-0000634A0000}"/>
    <cellStyle name="Assumptions Center Number 3 13 7" xfId="30709" xr:uid="{00000000-0005-0000-0000-0000644A0000}"/>
    <cellStyle name="Assumptions Center Number 3 14" xfId="3329" xr:uid="{00000000-0005-0000-0000-0000654A0000}"/>
    <cellStyle name="Assumptions Center Number 3 14 2" xfId="6769" xr:uid="{00000000-0005-0000-0000-0000664A0000}"/>
    <cellStyle name="Assumptions Center Number 3 14 2 2" xfId="20710" xr:uid="{00000000-0005-0000-0000-0000674A0000}"/>
    <cellStyle name="Assumptions Center Number 3 14 2 2 2" xfId="48393" xr:uid="{00000000-0005-0000-0000-0000684A0000}"/>
    <cellStyle name="Assumptions Center Number 3 14 2 3" xfId="34476" xr:uid="{00000000-0005-0000-0000-0000694A0000}"/>
    <cellStyle name="Assumptions Center Number 3 14 3" xfId="9509" xr:uid="{00000000-0005-0000-0000-00006A4A0000}"/>
    <cellStyle name="Assumptions Center Number 3 14 3 2" xfId="23430" xr:uid="{00000000-0005-0000-0000-00006B4A0000}"/>
    <cellStyle name="Assumptions Center Number 3 14 3 2 2" xfId="51113" xr:uid="{00000000-0005-0000-0000-00006C4A0000}"/>
    <cellStyle name="Assumptions Center Number 3 14 3 3" xfId="37196" xr:uid="{00000000-0005-0000-0000-00006D4A0000}"/>
    <cellStyle name="Assumptions Center Number 3 14 4" xfId="11648" xr:uid="{00000000-0005-0000-0000-00006E4A0000}"/>
    <cellStyle name="Assumptions Center Number 3 14 4 2" xfId="25569" xr:uid="{00000000-0005-0000-0000-00006F4A0000}"/>
    <cellStyle name="Assumptions Center Number 3 14 4 2 2" xfId="53252" xr:uid="{00000000-0005-0000-0000-0000704A0000}"/>
    <cellStyle name="Assumptions Center Number 3 14 4 3" xfId="39335" xr:uid="{00000000-0005-0000-0000-0000714A0000}"/>
    <cellStyle name="Assumptions Center Number 3 14 5" xfId="14398" xr:uid="{00000000-0005-0000-0000-0000724A0000}"/>
    <cellStyle name="Assumptions Center Number 3 14 5 2" xfId="28319" xr:uid="{00000000-0005-0000-0000-0000734A0000}"/>
    <cellStyle name="Assumptions Center Number 3 14 5 2 2" xfId="56002" xr:uid="{00000000-0005-0000-0000-0000744A0000}"/>
    <cellStyle name="Assumptions Center Number 3 14 5 3" xfId="42085" xr:uid="{00000000-0005-0000-0000-0000754A0000}"/>
    <cellStyle name="Assumptions Center Number 3 14 6" xfId="17366" xr:uid="{00000000-0005-0000-0000-0000764A0000}"/>
    <cellStyle name="Assumptions Center Number 3 14 6 2" xfId="45049" xr:uid="{00000000-0005-0000-0000-0000774A0000}"/>
    <cellStyle name="Assumptions Center Number 3 14 7" xfId="31149" xr:uid="{00000000-0005-0000-0000-0000784A0000}"/>
    <cellStyle name="Assumptions Center Number 3 15" xfId="2813" xr:uid="{00000000-0005-0000-0000-0000794A0000}"/>
    <cellStyle name="Assumptions Center Number 3 15 2" xfId="6260" xr:uid="{00000000-0005-0000-0000-00007A4A0000}"/>
    <cellStyle name="Assumptions Center Number 3 15 2 2" xfId="20207" xr:uid="{00000000-0005-0000-0000-00007B4A0000}"/>
    <cellStyle name="Assumptions Center Number 3 15 2 2 2" xfId="47890" xr:uid="{00000000-0005-0000-0000-00007C4A0000}"/>
    <cellStyle name="Assumptions Center Number 3 15 2 3" xfId="33973" xr:uid="{00000000-0005-0000-0000-00007D4A0000}"/>
    <cellStyle name="Assumptions Center Number 3 15 3" xfId="9014" xr:uid="{00000000-0005-0000-0000-00007E4A0000}"/>
    <cellStyle name="Assumptions Center Number 3 15 3 2" xfId="22935" xr:uid="{00000000-0005-0000-0000-00007F4A0000}"/>
    <cellStyle name="Assumptions Center Number 3 15 3 2 2" xfId="50618" xr:uid="{00000000-0005-0000-0000-0000804A0000}"/>
    <cellStyle name="Assumptions Center Number 3 15 3 3" xfId="36701" xr:uid="{00000000-0005-0000-0000-0000814A0000}"/>
    <cellStyle name="Assumptions Center Number 3 15 4" xfId="11147" xr:uid="{00000000-0005-0000-0000-0000824A0000}"/>
    <cellStyle name="Assumptions Center Number 3 15 4 2" xfId="25068" xr:uid="{00000000-0005-0000-0000-0000834A0000}"/>
    <cellStyle name="Assumptions Center Number 3 15 4 2 2" xfId="52751" xr:uid="{00000000-0005-0000-0000-0000844A0000}"/>
    <cellStyle name="Assumptions Center Number 3 15 4 3" xfId="38834" xr:uid="{00000000-0005-0000-0000-0000854A0000}"/>
    <cellStyle name="Assumptions Center Number 3 15 5" xfId="13900" xr:uid="{00000000-0005-0000-0000-0000864A0000}"/>
    <cellStyle name="Assumptions Center Number 3 15 5 2" xfId="27821" xr:uid="{00000000-0005-0000-0000-0000874A0000}"/>
    <cellStyle name="Assumptions Center Number 3 15 5 2 2" xfId="55504" xr:uid="{00000000-0005-0000-0000-0000884A0000}"/>
    <cellStyle name="Assumptions Center Number 3 15 5 3" xfId="41587" xr:uid="{00000000-0005-0000-0000-0000894A0000}"/>
    <cellStyle name="Assumptions Center Number 3 15 6" xfId="16865" xr:uid="{00000000-0005-0000-0000-00008A4A0000}"/>
    <cellStyle name="Assumptions Center Number 3 15 6 2" xfId="44548" xr:uid="{00000000-0005-0000-0000-00008B4A0000}"/>
    <cellStyle name="Assumptions Center Number 3 15 7" xfId="30699" xr:uid="{00000000-0005-0000-0000-00008C4A0000}"/>
    <cellStyle name="Assumptions Center Number 3 16" xfId="2871" xr:uid="{00000000-0005-0000-0000-00008D4A0000}"/>
    <cellStyle name="Assumptions Center Number 3 16 2" xfId="6318" xr:uid="{00000000-0005-0000-0000-00008E4A0000}"/>
    <cellStyle name="Assumptions Center Number 3 16 2 2" xfId="20265" xr:uid="{00000000-0005-0000-0000-00008F4A0000}"/>
    <cellStyle name="Assumptions Center Number 3 16 2 2 2" xfId="47948" xr:uid="{00000000-0005-0000-0000-0000904A0000}"/>
    <cellStyle name="Assumptions Center Number 3 16 2 3" xfId="34031" xr:uid="{00000000-0005-0000-0000-0000914A0000}"/>
    <cellStyle name="Assumptions Center Number 3 16 3" xfId="9070" xr:uid="{00000000-0005-0000-0000-0000924A0000}"/>
    <cellStyle name="Assumptions Center Number 3 16 3 2" xfId="22991" xr:uid="{00000000-0005-0000-0000-0000934A0000}"/>
    <cellStyle name="Assumptions Center Number 3 16 3 2 2" xfId="50674" xr:uid="{00000000-0005-0000-0000-0000944A0000}"/>
    <cellStyle name="Assumptions Center Number 3 16 3 3" xfId="36757" xr:uid="{00000000-0005-0000-0000-0000954A0000}"/>
    <cellStyle name="Assumptions Center Number 3 16 4" xfId="11205" xr:uid="{00000000-0005-0000-0000-0000964A0000}"/>
    <cellStyle name="Assumptions Center Number 3 16 4 2" xfId="25126" xr:uid="{00000000-0005-0000-0000-0000974A0000}"/>
    <cellStyle name="Assumptions Center Number 3 16 4 2 2" xfId="52809" xr:uid="{00000000-0005-0000-0000-0000984A0000}"/>
    <cellStyle name="Assumptions Center Number 3 16 4 3" xfId="38892" xr:uid="{00000000-0005-0000-0000-0000994A0000}"/>
    <cellStyle name="Assumptions Center Number 3 16 5" xfId="13957" xr:uid="{00000000-0005-0000-0000-00009A4A0000}"/>
    <cellStyle name="Assumptions Center Number 3 16 5 2" xfId="27878" xr:uid="{00000000-0005-0000-0000-00009B4A0000}"/>
    <cellStyle name="Assumptions Center Number 3 16 5 2 2" xfId="55561" xr:uid="{00000000-0005-0000-0000-00009C4A0000}"/>
    <cellStyle name="Assumptions Center Number 3 16 5 3" xfId="41644" xr:uid="{00000000-0005-0000-0000-00009D4A0000}"/>
    <cellStyle name="Assumptions Center Number 3 16 6" xfId="16923" xr:uid="{00000000-0005-0000-0000-00009E4A0000}"/>
    <cellStyle name="Assumptions Center Number 3 16 6 2" xfId="44606" xr:uid="{00000000-0005-0000-0000-00009F4A0000}"/>
    <cellStyle name="Assumptions Center Number 3 16 7" xfId="30747" xr:uid="{00000000-0005-0000-0000-0000A04A0000}"/>
    <cellStyle name="Assumptions Center Number 3 17" xfId="3367" xr:uid="{00000000-0005-0000-0000-0000A14A0000}"/>
    <cellStyle name="Assumptions Center Number 3 17 2" xfId="6807" xr:uid="{00000000-0005-0000-0000-0000A24A0000}"/>
    <cellStyle name="Assumptions Center Number 3 17 2 2" xfId="20748" xr:uid="{00000000-0005-0000-0000-0000A34A0000}"/>
    <cellStyle name="Assumptions Center Number 3 17 2 2 2" xfId="48431" xr:uid="{00000000-0005-0000-0000-0000A44A0000}"/>
    <cellStyle name="Assumptions Center Number 3 17 2 3" xfId="34514" xr:uid="{00000000-0005-0000-0000-0000A54A0000}"/>
    <cellStyle name="Assumptions Center Number 3 17 3" xfId="9545" xr:uid="{00000000-0005-0000-0000-0000A64A0000}"/>
    <cellStyle name="Assumptions Center Number 3 17 3 2" xfId="23466" xr:uid="{00000000-0005-0000-0000-0000A74A0000}"/>
    <cellStyle name="Assumptions Center Number 3 17 3 2 2" xfId="51149" xr:uid="{00000000-0005-0000-0000-0000A84A0000}"/>
    <cellStyle name="Assumptions Center Number 3 17 3 3" xfId="37232" xr:uid="{00000000-0005-0000-0000-0000A94A0000}"/>
    <cellStyle name="Assumptions Center Number 3 17 4" xfId="11686" xr:uid="{00000000-0005-0000-0000-0000AA4A0000}"/>
    <cellStyle name="Assumptions Center Number 3 17 4 2" xfId="25607" xr:uid="{00000000-0005-0000-0000-0000AB4A0000}"/>
    <cellStyle name="Assumptions Center Number 3 17 4 2 2" xfId="53290" xr:uid="{00000000-0005-0000-0000-0000AC4A0000}"/>
    <cellStyle name="Assumptions Center Number 3 17 4 3" xfId="39373" xr:uid="{00000000-0005-0000-0000-0000AD4A0000}"/>
    <cellStyle name="Assumptions Center Number 3 17 5" xfId="14436" xr:uid="{00000000-0005-0000-0000-0000AE4A0000}"/>
    <cellStyle name="Assumptions Center Number 3 17 5 2" xfId="28357" xr:uid="{00000000-0005-0000-0000-0000AF4A0000}"/>
    <cellStyle name="Assumptions Center Number 3 17 5 2 2" xfId="56040" xr:uid="{00000000-0005-0000-0000-0000B04A0000}"/>
    <cellStyle name="Assumptions Center Number 3 17 5 3" xfId="42123" xr:uid="{00000000-0005-0000-0000-0000B14A0000}"/>
    <cellStyle name="Assumptions Center Number 3 17 6" xfId="17404" xr:uid="{00000000-0005-0000-0000-0000B24A0000}"/>
    <cellStyle name="Assumptions Center Number 3 17 6 2" xfId="45087" xr:uid="{00000000-0005-0000-0000-0000B34A0000}"/>
    <cellStyle name="Assumptions Center Number 3 17 7" xfId="31183" xr:uid="{00000000-0005-0000-0000-0000B44A0000}"/>
    <cellStyle name="Assumptions Center Number 3 18" xfId="3785" xr:uid="{00000000-0005-0000-0000-0000B54A0000}"/>
    <cellStyle name="Assumptions Center Number 3 18 2" xfId="7219" xr:uid="{00000000-0005-0000-0000-0000B64A0000}"/>
    <cellStyle name="Assumptions Center Number 3 18 2 2" xfId="21153" xr:uid="{00000000-0005-0000-0000-0000B74A0000}"/>
    <cellStyle name="Assumptions Center Number 3 18 2 2 2" xfId="48836" xr:uid="{00000000-0005-0000-0000-0000B84A0000}"/>
    <cellStyle name="Assumptions Center Number 3 18 2 3" xfId="34919" xr:uid="{00000000-0005-0000-0000-0000B94A0000}"/>
    <cellStyle name="Assumptions Center Number 3 18 3" xfId="9941" xr:uid="{00000000-0005-0000-0000-0000BA4A0000}"/>
    <cellStyle name="Assumptions Center Number 3 18 3 2" xfId="23862" xr:uid="{00000000-0005-0000-0000-0000BB4A0000}"/>
    <cellStyle name="Assumptions Center Number 3 18 3 2 2" xfId="51545" xr:uid="{00000000-0005-0000-0000-0000BC4A0000}"/>
    <cellStyle name="Assumptions Center Number 3 18 3 3" xfId="37628" xr:uid="{00000000-0005-0000-0000-0000BD4A0000}"/>
    <cellStyle name="Assumptions Center Number 3 18 4" xfId="12091" xr:uid="{00000000-0005-0000-0000-0000BE4A0000}"/>
    <cellStyle name="Assumptions Center Number 3 18 4 2" xfId="26012" xr:uid="{00000000-0005-0000-0000-0000BF4A0000}"/>
    <cellStyle name="Assumptions Center Number 3 18 4 2 2" xfId="53695" xr:uid="{00000000-0005-0000-0000-0000C04A0000}"/>
    <cellStyle name="Assumptions Center Number 3 18 4 3" xfId="39778" xr:uid="{00000000-0005-0000-0000-0000C14A0000}"/>
    <cellStyle name="Assumptions Center Number 3 18 5" xfId="14841" xr:uid="{00000000-0005-0000-0000-0000C24A0000}"/>
    <cellStyle name="Assumptions Center Number 3 18 5 2" xfId="28762" xr:uid="{00000000-0005-0000-0000-0000C34A0000}"/>
    <cellStyle name="Assumptions Center Number 3 18 5 2 2" xfId="56445" xr:uid="{00000000-0005-0000-0000-0000C44A0000}"/>
    <cellStyle name="Assumptions Center Number 3 18 5 3" xfId="42528" xr:uid="{00000000-0005-0000-0000-0000C54A0000}"/>
    <cellStyle name="Assumptions Center Number 3 18 6" xfId="17809" xr:uid="{00000000-0005-0000-0000-0000C64A0000}"/>
    <cellStyle name="Assumptions Center Number 3 18 6 2" xfId="45492" xr:uid="{00000000-0005-0000-0000-0000C74A0000}"/>
    <cellStyle name="Assumptions Center Number 3 18 7" xfId="31575" xr:uid="{00000000-0005-0000-0000-0000C84A0000}"/>
    <cellStyle name="Assumptions Center Number 3 19" xfId="3389" xr:uid="{00000000-0005-0000-0000-0000C94A0000}"/>
    <cellStyle name="Assumptions Center Number 3 19 2" xfId="6829" xr:uid="{00000000-0005-0000-0000-0000CA4A0000}"/>
    <cellStyle name="Assumptions Center Number 3 19 2 2" xfId="20770" xr:uid="{00000000-0005-0000-0000-0000CB4A0000}"/>
    <cellStyle name="Assumptions Center Number 3 19 2 2 2" xfId="48453" xr:uid="{00000000-0005-0000-0000-0000CC4A0000}"/>
    <cellStyle name="Assumptions Center Number 3 19 2 3" xfId="34536" xr:uid="{00000000-0005-0000-0000-0000CD4A0000}"/>
    <cellStyle name="Assumptions Center Number 3 19 3" xfId="9567" xr:uid="{00000000-0005-0000-0000-0000CE4A0000}"/>
    <cellStyle name="Assumptions Center Number 3 19 3 2" xfId="23488" xr:uid="{00000000-0005-0000-0000-0000CF4A0000}"/>
    <cellStyle name="Assumptions Center Number 3 19 3 2 2" xfId="51171" xr:uid="{00000000-0005-0000-0000-0000D04A0000}"/>
    <cellStyle name="Assumptions Center Number 3 19 3 3" xfId="37254" xr:uid="{00000000-0005-0000-0000-0000D14A0000}"/>
    <cellStyle name="Assumptions Center Number 3 19 4" xfId="11708" xr:uid="{00000000-0005-0000-0000-0000D24A0000}"/>
    <cellStyle name="Assumptions Center Number 3 19 4 2" xfId="25629" xr:uid="{00000000-0005-0000-0000-0000D34A0000}"/>
    <cellStyle name="Assumptions Center Number 3 19 4 2 2" xfId="53312" xr:uid="{00000000-0005-0000-0000-0000D44A0000}"/>
    <cellStyle name="Assumptions Center Number 3 19 4 3" xfId="39395" xr:uid="{00000000-0005-0000-0000-0000D54A0000}"/>
    <cellStyle name="Assumptions Center Number 3 19 5" xfId="14458" xr:uid="{00000000-0005-0000-0000-0000D64A0000}"/>
    <cellStyle name="Assumptions Center Number 3 19 5 2" xfId="28379" xr:uid="{00000000-0005-0000-0000-0000D74A0000}"/>
    <cellStyle name="Assumptions Center Number 3 19 5 2 2" xfId="56062" xr:uid="{00000000-0005-0000-0000-0000D84A0000}"/>
    <cellStyle name="Assumptions Center Number 3 19 5 3" xfId="42145" xr:uid="{00000000-0005-0000-0000-0000D94A0000}"/>
    <cellStyle name="Assumptions Center Number 3 19 6" xfId="17426" xr:uid="{00000000-0005-0000-0000-0000DA4A0000}"/>
    <cellStyle name="Assumptions Center Number 3 19 6 2" xfId="45109" xr:uid="{00000000-0005-0000-0000-0000DB4A0000}"/>
    <cellStyle name="Assumptions Center Number 3 19 7" xfId="31203" xr:uid="{00000000-0005-0000-0000-0000DC4A0000}"/>
    <cellStyle name="Assumptions Center Number 3 2" xfId="3120" xr:uid="{00000000-0005-0000-0000-0000DD4A0000}"/>
    <cellStyle name="Assumptions Center Number 3 2 2" xfId="6562" xr:uid="{00000000-0005-0000-0000-0000DE4A0000}"/>
    <cellStyle name="Assumptions Center Number 3 2 2 2" xfId="20506" xr:uid="{00000000-0005-0000-0000-0000DF4A0000}"/>
    <cellStyle name="Assumptions Center Number 3 2 2 2 2" xfId="48189" xr:uid="{00000000-0005-0000-0000-0000E04A0000}"/>
    <cellStyle name="Assumptions Center Number 3 2 2 3" xfId="34272" xr:uid="{00000000-0005-0000-0000-0000E14A0000}"/>
    <cellStyle name="Assumptions Center Number 3 2 3" xfId="9306" xr:uid="{00000000-0005-0000-0000-0000E24A0000}"/>
    <cellStyle name="Assumptions Center Number 3 2 3 2" xfId="23227" xr:uid="{00000000-0005-0000-0000-0000E34A0000}"/>
    <cellStyle name="Assumptions Center Number 3 2 3 2 2" xfId="50910" xr:uid="{00000000-0005-0000-0000-0000E44A0000}"/>
    <cellStyle name="Assumptions Center Number 3 2 3 3" xfId="36993" xr:uid="{00000000-0005-0000-0000-0000E54A0000}"/>
    <cellStyle name="Assumptions Center Number 3 2 4" xfId="11444" xr:uid="{00000000-0005-0000-0000-0000E64A0000}"/>
    <cellStyle name="Assumptions Center Number 3 2 4 2" xfId="25365" xr:uid="{00000000-0005-0000-0000-0000E74A0000}"/>
    <cellStyle name="Assumptions Center Number 3 2 4 2 2" xfId="53048" xr:uid="{00000000-0005-0000-0000-0000E84A0000}"/>
    <cellStyle name="Assumptions Center Number 3 2 4 3" xfId="39131" xr:uid="{00000000-0005-0000-0000-0000E94A0000}"/>
    <cellStyle name="Assumptions Center Number 3 2 5" xfId="14194" xr:uid="{00000000-0005-0000-0000-0000EA4A0000}"/>
    <cellStyle name="Assumptions Center Number 3 2 5 2" xfId="28115" xr:uid="{00000000-0005-0000-0000-0000EB4A0000}"/>
    <cellStyle name="Assumptions Center Number 3 2 5 2 2" xfId="55798" xr:uid="{00000000-0005-0000-0000-0000EC4A0000}"/>
    <cellStyle name="Assumptions Center Number 3 2 5 3" xfId="41881" xr:uid="{00000000-0005-0000-0000-0000ED4A0000}"/>
    <cellStyle name="Assumptions Center Number 3 2 6" xfId="17162" xr:uid="{00000000-0005-0000-0000-0000EE4A0000}"/>
    <cellStyle name="Assumptions Center Number 3 2 6 2" xfId="44845" xr:uid="{00000000-0005-0000-0000-0000EF4A0000}"/>
    <cellStyle name="Assumptions Center Number 3 2 7" xfId="30965" xr:uid="{00000000-0005-0000-0000-0000F04A0000}"/>
    <cellStyle name="Assumptions Center Number 3 20" xfId="4166" xr:uid="{00000000-0005-0000-0000-0000F14A0000}"/>
    <cellStyle name="Assumptions Center Number 3 20 2" xfId="7592" xr:uid="{00000000-0005-0000-0000-0000F24A0000}"/>
    <cellStyle name="Assumptions Center Number 3 20 2 2" xfId="21520" xr:uid="{00000000-0005-0000-0000-0000F34A0000}"/>
    <cellStyle name="Assumptions Center Number 3 20 2 2 2" xfId="49203" xr:uid="{00000000-0005-0000-0000-0000F44A0000}"/>
    <cellStyle name="Assumptions Center Number 3 20 2 3" xfId="35286" xr:uid="{00000000-0005-0000-0000-0000F54A0000}"/>
    <cellStyle name="Assumptions Center Number 3 20 3" xfId="10286" xr:uid="{00000000-0005-0000-0000-0000F64A0000}"/>
    <cellStyle name="Assumptions Center Number 3 20 3 2" xfId="24207" xr:uid="{00000000-0005-0000-0000-0000F74A0000}"/>
    <cellStyle name="Assumptions Center Number 3 20 3 2 2" xfId="51890" xr:uid="{00000000-0005-0000-0000-0000F84A0000}"/>
    <cellStyle name="Assumptions Center Number 3 20 3 3" xfId="37973" xr:uid="{00000000-0005-0000-0000-0000F94A0000}"/>
    <cellStyle name="Assumptions Center Number 3 20 4" xfId="12441" xr:uid="{00000000-0005-0000-0000-0000FA4A0000}"/>
    <cellStyle name="Assumptions Center Number 3 20 4 2" xfId="26362" xr:uid="{00000000-0005-0000-0000-0000FB4A0000}"/>
    <cellStyle name="Assumptions Center Number 3 20 4 2 2" xfId="54045" xr:uid="{00000000-0005-0000-0000-0000FC4A0000}"/>
    <cellStyle name="Assumptions Center Number 3 20 4 3" xfId="40128" xr:uid="{00000000-0005-0000-0000-0000FD4A0000}"/>
    <cellStyle name="Assumptions Center Number 3 20 5" xfId="15191" xr:uid="{00000000-0005-0000-0000-0000FE4A0000}"/>
    <cellStyle name="Assumptions Center Number 3 20 5 2" xfId="29112" xr:uid="{00000000-0005-0000-0000-0000FF4A0000}"/>
    <cellStyle name="Assumptions Center Number 3 20 5 2 2" xfId="56795" xr:uid="{00000000-0005-0000-0000-0000004B0000}"/>
    <cellStyle name="Assumptions Center Number 3 20 5 3" xfId="42878" xr:uid="{00000000-0005-0000-0000-0000014B0000}"/>
    <cellStyle name="Assumptions Center Number 3 20 6" xfId="18159" xr:uid="{00000000-0005-0000-0000-0000024B0000}"/>
    <cellStyle name="Assumptions Center Number 3 20 6 2" xfId="45842" xr:uid="{00000000-0005-0000-0000-0000034B0000}"/>
    <cellStyle name="Assumptions Center Number 3 20 7" xfId="31925" xr:uid="{00000000-0005-0000-0000-0000044B0000}"/>
    <cellStyle name="Assumptions Center Number 3 21" xfId="3931" xr:uid="{00000000-0005-0000-0000-0000054B0000}"/>
    <cellStyle name="Assumptions Center Number 3 21 2" xfId="7357" xr:uid="{00000000-0005-0000-0000-0000064B0000}"/>
    <cellStyle name="Assumptions Center Number 3 21 2 2" xfId="21288" xr:uid="{00000000-0005-0000-0000-0000074B0000}"/>
    <cellStyle name="Assumptions Center Number 3 21 2 2 2" xfId="48971" xr:uid="{00000000-0005-0000-0000-0000084B0000}"/>
    <cellStyle name="Assumptions Center Number 3 21 2 3" xfId="35054" xr:uid="{00000000-0005-0000-0000-0000094B0000}"/>
    <cellStyle name="Assumptions Center Number 3 21 3" xfId="10061" xr:uid="{00000000-0005-0000-0000-00000A4B0000}"/>
    <cellStyle name="Assumptions Center Number 3 21 3 2" xfId="23982" xr:uid="{00000000-0005-0000-0000-00000B4B0000}"/>
    <cellStyle name="Assumptions Center Number 3 21 3 2 2" xfId="51665" xr:uid="{00000000-0005-0000-0000-00000C4B0000}"/>
    <cellStyle name="Assumptions Center Number 3 21 3 3" xfId="37748" xr:uid="{00000000-0005-0000-0000-00000D4B0000}"/>
    <cellStyle name="Assumptions Center Number 3 21 4" xfId="12213" xr:uid="{00000000-0005-0000-0000-00000E4B0000}"/>
    <cellStyle name="Assumptions Center Number 3 21 4 2" xfId="26134" xr:uid="{00000000-0005-0000-0000-00000F4B0000}"/>
    <cellStyle name="Assumptions Center Number 3 21 4 2 2" xfId="53817" xr:uid="{00000000-0005-0000-0000-0000104B0000}"/>
    <cellStyle name="Assumptions Center Number 3 21 4 3" xfId="39900" xr:uid="{00000000-0005-0000-0000-0000114B0000}"/>
    <cellStyle name="Assumptions Center Number 3 21 5" xfId="14963" xr:uid="{00000000-0005-0000-0000-0000124B0000}"/>
    <cellStyle name="Assumptions Center Number 3 21 5 2" xfId="28884" xr:uid="{00000000-0005-0000-0000-0000134B0000}"/>
    <cellStyle name="Assumptions Center Number 3 21 5 2 2" xfId="56567" xr:uid="{00000000-0005-0000-0000-0000144B0000}"/>
    <cellStyle name="Assumptions Center Number 3 21 5 3" xfId="42650" xr:uid="{00000000-0005-0000-0000-0000154B0000}"/>
    <cellStyle name="Assumptions Center Number 3 21 6" xfId="17931" xr:uid="{00000000-0005-0000-0000-0000164B0000}"/>
    <cellStyle name="Assumptions Center Number 3 21 6 2" xfId="45614" xr:uid="{00000000-0005-0000-0000-0000174B0000}"/>
    <cellStyle name="Assumptions Center Number 3 21 7" xfId="31697" xr:uid="{00000000-0005-0000-0000-0000184B0000}"/>
    <cellStyle name="Assumptions Center Number 3 22" xfId="4112" xr:uid="{00000000-0005-0000-0000-0000194B0000}"/>
    <cellStyle name="Assumptions Center Number 3 22 2" xfId="7538" xr:uid="{00000000-0005-0000-0000-00001A4B0000}"/>
    <cellStyle name="Assumptions Center Number 3 22 2 2" xfId="21467" xr:uid="{00000000-0005-0000-0000-00001B4B0000}"/>
    <cellStyle name="Assumptions Center Number 3 22 2 2 2" xfId="49150" xr:uid="{00000000-0005-0000-0000-00001C4B0000}"/>
    <cellStyle name="Assumptions Center Number 3 22 2 3" xfId="35233" xr:uid="{00000000-0005-0000-0000-00001D4B0000}"/>
    <cellStyle name="Assumptions Center Number 3 22 3" xfId="10239" xr:uid="{00000000-0005-0000-0000-00001E4B0000}"/>
    <cellStyle name="Assumptions Center Number 3 22 3 2" xfId="24160" xr:uid="{00000000-0005-0000-0000-00001F4B0000}"/>
    <cellStyle name="Assumptions Center Number 3 22 3 2 2" xfId="51843" xr:uid="{00000000-0005-0000-0000-0000204B0000}"/>
    <cellStyle name="Assumptions Center Number 3 22 3 3" xfId="37926" xr:uid="{00000000-0005-0000-0000-0000214B0000}"/>
    <cellStyle name="Assumptions Center Number 3 22 4" xfId="12391" xr:uid="{00000000-0005-0000-0000-0000224B0000}"/>
    <cellStyle name="Assumptions Center Number 3 22 4 2" xfId="26312" xr:uid="{00000000-0005-0000-0000-0000234B0000}"/>
    <cellStyle name="Assumptions Center Number 3 22 4 2 2" xfId="53995" xr:uid="{00000000-0005-0000-0000-0000244B0000}"/>
    <cellStyle name="Assumptions Center Number 3 22 4 3" xfId="40078" xr:uid="{00000000-0005-0000-0000-0000254B0000}"/>
    <cellStyle name="Assumptions Center Number 3 22 5" xfId="15141" xr:uid="{00000000-0005-0000-0000-0000264B0000}"/>
    <cellStyle name="Assumptions Center Number 3 22 5 2" xfId="29062" xr:uid="{00000000-0005-0000-0000-0000274B0000}"/>
    <cellStyle name="Assumptions Center Number 3 22 5 2 2" xfId="56745" xr:uid="{00000000-0005-0000-0000-0000284B0000}"/>
    <cellStyle name="Assumptions Center Number 3 22 5 3" xfId="42828" xr:uid="{00000000-0005-0000-0000-0000294B0000}"/>
    <cellStyle name="Assumptions Center Number 3 22 6" xfId="18109" xr:uid="{00000000-0005-0000-0000-00002A4B0000}"/>
    <cellStyle name="Assumptions Center Number 3 22 6 2" xfId="45792" xr:uid="{00000000-0005-0000-0000-00002B4B0000}"/>
    <cellStyle name="Assumptions Center Number 3 22 7" xfId="31875" xr:uid="{00000000-0005-0000-0000-00002C4B0000}"/>
    <cellStyle name="Assumptions Center Number 3 23" xfId="4073" xr:uid="{00000000-0005-0000-0000-00002D4B0000}"/>
    <cellStyle name="Assumptions Center Number 3 23 2" xfId="7499" xr:uid="{00000000-0005-0000-0000-00002E4B0000}"/>
    <cellStyle name="Assumptions Center Number 3 23 2 2" xfId="21430" xr:uid="{00000000-0005-0000-0000-00002F4B0000}"/>
    <cellStyle name="Assumptions Center Number 3 23 2 2 2" xfId="49113" xr:uid="{00000000-0005-0000-0000-0000304B0000}"/>
    <cellStyle name="Assumptions Center Number 3 23 2 3" xfId="35196" xr:uid="{00000000-0005-0000-0000-0000314B0000}"/>
    <cellStyle name="Assumptions Center Number 3 23 3" xfId="10202" xr:uid="{00000000-0005-0000-0000-0000324B0000}"/>
    <cellStyle name="Assumptions Center Number 3 23 3 2" xfId="24123" xr:uid="{00000000-0005-0000-0000-0000334B0000}"/>
    <cellStyle name="Assumptions Center Number 3 23 3 2 2" xfId="51806" xr:uid="{00000000-0005-0000-0000-0000344B0000}"/>
    <cellStyle name="Assumptions Center Number 3 23 3 3" xfId="37889" xr:uid="{00000000-0005-0000-0000-0000354B0000}"/>
    <cellStyle name="Assumptions Center Number 3 23 4" xfId="12354" xr:uid="{00000000-0005-0000-0000-0000364B0000}"/>
    <cellStyle name="Assumptions Center Number 3 23 4 2" xfId="26275" xr:uid="{00000000-0005-0000-0000-0000374B0000}"/>
    <cellStyle name="Assumptions Center Number 3 23 4 2 2" xfId="53958" xr:uid="{00000000-0005-0000-0000-0000384B0000}"/>
    <cellStyle name="Assumptions Center Number 3 23 4 3" xfId="40041" xr:uid="{00000000-0005-0000-0000-0000394B0000}"/>
    <cellStyle name="Assumptions Center Number 3 23 5" xfId="15104" xr:uid="{00000000-0005-0000-0000-00003A4B0000}"/>
    <cellStyle name="Assumptions Center Number 3 23 5 2" xfId="29025" xr:uid="{00000000-0005-0000-0000-00003B4B0000}"/>
    <cellStyle name="Assumptions Center Number 3 23 5 2 2" xfId="56708" xr:uid="{00000000-0005-0000-0000-00003C4B0000}"/>
    <cellStyle name="Assumptions Center Number 3 23 5 3" xfId="42791" xr:uid="{00000000-0005-0000-0000-00003D4B0000}"/>
    <cellStyle name="Assumptions Center Number 3 23 6" xfId="18072" xr:uid="{00000000-0005-0000-0000-00003E4B0000}"/>
    <cellStyle name="Assumptions Center Number 3 23 6 2" xfId="45755" xr:uid="{00000000-0005-0000-0000-00003F4B0000}"/>
    <cellStyle name="Assumptions Center Number 3 23 7" xfId="31838" xr:uid="{00000000-0005-0000-0000-0000404B0000}"/>
    <cellStyle name="Assumptions Center Number 3 24" xfId="4902" xr:uid="{00000000-0005-0000-0000-0000414B0000}"/>
    <cellStyle name="Assumptions Center Number 3 24 2" xfId="8306" xr:uid="{00000000-0005-0000-0000-0000424B0000}"/>
    <cellStyle name="Assumptions Center Number 3 24 2 2" xfId="22228" xr:uid="{00000000-0005-0000-0000-0000434B0000}"/>
    <cellStyle name="Assumptions Center Number 3 24 2 2 2" xfId="49911" xr:uid="{00000000-0005-0000-0000-0000444B0000}"/>
    <cellStyle name="Assumptions Center Number 3 24 2 3" xfId="35994" xr:uid="{00000000-0005-0000-0000-0000454B0000}"/>
    <cellStyle name="Assumptions Center Number 3 24 3" xfId="10760" xr:uid="{00000000-0005-0000-0000-0000464B0000}"/>
    <cellStyle name="Assumptions Center Number 3 24 3 2" xfId="24681" xr:uid="{00000000-0005-0000-0000-0000474B0000}"/>
    <cellStyle name="Assumptions Center Number 3 24 3 2 2" xfId="52364" xr:uid="{00000000-0005-0000-0000-0000484B0000}"/>
    <cellStyle name="Assumptions Center Number 3 24 3 3" xfId="38447" xr:uid="{00000000-0005-0000-0000-0000494B0000}"/>
    <cellStyle name="Assumptions Center Number 3 24 4" xfId="13161" xr:uid="{00000000-0005-0000-0000-00004A4B0000}"/>
    <cellStyle name="Assumptions Center Number 3 24 4 2" xfId="27082" xr:uid="{00000000-0005-0000-0000-00004B4B0000}"/>
    <cellStyle name="Assumptions Center Number 3 24 4 2 2" xfId="54765" xr:uid="{00000000-0005-0000-0000-00004C4B0000}"/>
    <cellStyle name="Assumptions Center Number 3 24 4 3" xfId="40848" xr:uid="{00000000-0005-0000-0000-00004D4B0000}"/>
    <cellStyle name="Assumptions Center Number 3 24 5" xfId="15911" xr:uid="{00000000-0005-0000-0000-00004E4B0000}"/>
    <cellStyle name="Assumptions Center Number 3 24 5 2" xfId="29832" xr:uid="{00000000-0005-0000-0000-00004F4B0000}"/>
    <cellStyle name="Assumptions Center Number 3 24 5 2 2" xfId="57515" xr:uid="{00000000-0005-0000-0000-0000504B0000}"/>
    <cellStyle name="Assumptions Center Number 3 24 5 3" xfId="43598" xr:uid="{00000000-0005-0000-0000-0000514B0000}"/>
    <cellStyle name="Assumptions Center Number 3 24 6" xfId="18879" xr:uid="{00000000-0005-0000-0000-0000524B0000}"/>
    <cellStyle name="Assumptions Center Number 3 24 6 2" xfId="46562" xr:uid="{00000000-0005-0000-0000-0000534B0000}"/>
    <cellStyle name="Assumptions Center Number 3 24 7" xfId="32645" xr:uid="{00000000-0005-0000-0000-0000544B0000}"/>
    <cellStyle name="Assumptions Center Number 3 25" xfId="4731" xr:uid="{00000000-0005-0000-0000-0000554B0000}"/>
    <cellStyle name="Assumptions Center Number 3 25 2" xfId="8137" xr:uid="{00000000-0005-0000-0000-0000564B0000}"/>
    <cellStyle name="Assumptions Center Number 3 25 2 2" xfId="22061" xr:uid="{00000000-0005-0000-0000-0000574B0000}"/>
    <cellStyle name="Assumptions Center Number 3 25 2 2 2" xfId="49744" xr:uid="{00000000-0005-0000-0000-0000584B0000}"/>
    <cellStyle name="Assumptions Center Number 3 25 2 3" xfId="35827" xr:uid="{00000000-0005-0000-0000-0000594B0000}"/>
    <cellStyle name="Assumptions Center Number 3 25 3" xfId="10694" xr:uid="{00000000-0005-0000-0000-00005A4B0000}"/>
    <cellStyle name="Assumptions Center Number 3 25 3 2" xfId="24615" xr:uid="{00000000-0005-0000-0000-00005B4B0000}"/>
    <cellStyle name="Assumptions Center Number 3 25 3 2 2" xfId="52298" xr:uid="{00000000-0005-0000-0000-00005C4B0000}"/>
    <cellStyle name="Assumptions Center Number 3 25 3 3" xfId="38381" xr:uid="{00000000-0005-0000-0000-00005D4B0000}"/>
    <cellStyle name="Assumptions Center Number 3 25 4" xfId="12993" xr:uid="{00000000-0005-0000-0000-00005E4B0000}"/>
    <cellStyle name="Assumptions Center Number 3 25 4 2" xfId="26914" xr:uid="{00000000-0005-0000-0000-00005F4B0000}"/>
    <cellStyle name="Assumptions Center Number 3 25 4 2 2" xfId="54597" xr:uid="{00000000-0005-0000-0000-0000604B0000}"/>
    <cellStyle name="Assumptions Center Number 3 25 4 3" xfId="40680" xr:uid="{00000000-0005-0000-0000-0000614B0000}"/>
    <cellStyle name="Assumptions Center Number 3 25 5" xfId="15743" xr:uid="{00000000-0005-0000-0000-0000624B0000}"/>
    <cellStyle name="Assumptions Center Number 3 25 5 2" xfId="29664" xr:uid="{00000000-0005-0000-0000-0000634B0000}"/>
    <cellStyle name="Assumptions Center Number 3 25 5 2 2" xfId="57347" xr:uid="{00000000-0005-0000-0000-0000644B0000}"/>
    <cellStyle name="Assumptions Center Number 3 25 5 3" xfId="43430" xr:uid="{00000000-0005-0000-0000-0000654B0000}"/>
    <cellStyle name="Assumptions Center Number 3 25 6" xfId="18711" xr:uid="{00000000-0005-0000-0000-0000664B0000}"/>
    <cellStyle name="Assumptions Center Number 3 25 6 2" xfId="46394" xr:uid="{00000000-0005-0000-0000-0000674B0000}"/>
    <cellStyle name="Assumptions Center Number 3 25 7" xfId="32477" xr:uid="{00000000-0005-0000-0000-0000684B0000}"/>
    <cellStyle name="Assumptions Center Number 3 26" xfId="4933" xr:uid="{00000000-0005-0000-0000-0000694B0000}"/>
    <cellStyle name="Assumptions Center Number 3 26 2" xfId="8337" xr:uid="{00000000-0005-0000-0000-00006A4B0000}"/>
    <cellStyle name="Assumptions Center Number 3 26 2 2" xfId="22258" xr:uid="{00000000-0005-0000-0000-00006B4B0000}"/>
    <cellStyle name="Assumptions Center Number 3 26 2 2 2" xfId="49941" xr:uid="{00000000-0005-0000-0000-00006C4B0000}"/>
    <cellStyle name="Assumptions Center Number 3 26 2 3" xfId="36024" xr:uid="{00000000-0005-0000-0000-00006D4B0000}"/>
    <cellStyle name="Assumptions Center Number 3 26 3" xfId="10789" xr:uid="{00000000-0005-0000-0000-00006E4B0000}"/>
    <cellStyle name="Assumptions Center Number 3 26 3 2" xfId="24710" xr:uid="{00000000-0005-0000-0000-00006F4B0000}"/>
    <cellStyle name="Assumptions Center Number 3 26 3 2 2" xfId="52393" xr:uid="{00000000-0005-0000-0000-0000704B0000}"/>
    <cellStyle name="Assumptions Center Number 3 26 3 3" xfId="38476" xr:uid="{00000000-0005-0000-0000-0000714B0000}"/>
    <cellStyle name="Assumptions Center Number 3 26 4" xfId="13190" xr:uid="{00000000-0005-0000-0000-0000724B0000}"/>
    <cellStyle name="Assumptions Center Number 3 26 4 2" xfId="27111" xr:uid="{00000000-0005-0000-0000-0000734B0000}"/>
    <cellStyle name="Assumptions Center Number 3 26 4 2 2" xfId="54794" xr:uid="{00000000-0005-0000-0000-0000744B0000}"/>
    <cellStyle name="Assumptions Center Number 3 26 4 3" xfId="40877" xr:uid="{00000000-0005-0000-0000-0000754B0000}"/>
    <cellStyle name="Assumptions Center Number 3 26 5" xfId="15940" xr:uid="{00000000-0005-0000-0000-0000764B0000}"/>
    <cellStyle name="Assumptions Center Number 3 26 5 2" xfId="29861" xr:uid="{00000000-0005-0000-0000-0000774B0000}"/>
    <cellStyle name="Assumptions Center Number 3 26 5 2 2" xfId="57544" xr:uid="{00000000-0005-0000-0000-0000784B0000}"/>
    <cellStyle name="Assumptions Center Number 3 26 5 3" xfId="43627" xr:uid="{00000000-0005-0000-0000-0000794B0000}"/>
    <cellStyle name="Assumptions Center Number 3 26 6" xfId="18908" xr:uid="{00000000-0005-0000-0000-00007A4B0000}"/>
    <cellStyle name="Assumptions Center Number 3 26 6 2" xfId="46591" xr:uid="{00000000-0005-0000-0000-00007B4B0000}"/>
    <cellStyle name="Assumptions Center Number 3 26 7" xfId="32674" xr:uid="{00000000-0005-0000-0000-00007C4B0000}"/>
    <cellStyle name="Assumptions Center Number 3 27" xfId="4662" xr:uid="{00000000-0005-0000-0000-00007D4B0000}"/>
    <cellStyle name="Assumptions Center Number 3 27 2" xfId="8070" xr:uid="{00000000-0005-0000-0000-00007E4B0000}"/>
    <cellStyle name="Assumptions Center Number 3 27 2 2" xfId="21994" xr:uid="{00000000-0005-0000-0000-00007F4B0000}"/>
    <cellStyle name="Assumptions Center Number 3 27 2 2 2" xfId="49677" xr:uid="{00000000-0005-0000-0000-0000804B0000}"/>
    <cellStyle name="Assumptions Center Number 3 27 2 3" xfId="35760" xr:uid="{00000000-0005-0000-0000-0000814B0000}"/>
    <cellStyle name="Assumptions Center Number 3 27 3" xfId="10658" xr:uid="{00000000-0005-0000-0000-0000824B0000}"/>
    <cellStyle name="Assumptions Center Number 3 27 3 2" xfId="24579" xr:uid="{00000000-0005-0000-0000-0000834B0000}"/>
    <cellStyle name="Assumptions Center Number 3 27 3 2 2" xfId="52262" xr:uid="{00000000-0005-0000-0000-0000844B0000}"/>
    <cellStyle name="Assumptions Center Number 3 27 3 3" xfId="38345" xr:uid="{00000000-0005-0000-0000-0000854B0000}"/>
    <cellStyle name="Assumptions Center Number 3 27 4" xfId="12926" xr:uid="{00000000-0005-0000-0000-0000864B0000}"/>
    <cellStyle name="Assumptions Center Number 3 27 4 2" xfId="26847" xr:uid="{00000000-0005-0000-0000-0000874B0000}"/>
    <cellStyle name="Assumptions Center Number 3 27 4 2 2" xfId="54530" xr:uid="{00000000-0005-0000-0000-0000884B0000}"/>
    <cellStyle name="Assumptions Center Number 3 27 4 3" xfId="40613" xr:uid="{00000000-0005-0000-0000-0000894B0000}"/>
    <cellStyle name="Assumptions Center Number 3 27 5" xfId="15676" xr:uid="{00000000-0005-0000-0000-00008A4B0000}"/>
    <cellStyle name="Assumptions Center Number 3 27 5 2" xfId="29597" xr:uid="{00000000-0005-0000-0000-00008B4B0000}"/>
    <cellStyle name="Assumptions Center Number 3 27 5 2 2" xfId="57280" xr:uid="{00000000-0005-0000-0000-00008C4B0000}"/>
    <cellStyle name="Assumptions Center Number 3 27 5 3" xfId="43363" xr:uid="{00000000-0005-0000-0000-00008D4B0000}"/>
    <cellStyle name="Assumptions Center Number 3 27 6" xfId="18644" xr:uid="{00000000-0005-0000-0000-00008E4B0000}"/>
    <cellStyle name="Assumptions Center Number 3 27 6 2" xfId="46327" xr:uid="{00000000-0005-0000-0000-00008F4B0000}"/>
    <cellStyle name="Assumptions Center Number 3 27 7" xfId="32410" xr:uid="{00000000-0005-0000-0000-0000904B0000}"/>
    <cellStyle name="Assumptions Center Number 3 28" xfId="4368" xr:uid="{00000000-0005-0000-0000-0000914B0000}"/>
    <cellStyle name="Assumptions Center Number 3 28 2" xfId="7793" xr:uid="{00000000-0005-0000-0000-0000924B0000}"/>
    <cellStyle name="Assumptions Center Number 3 28 2 2" xfId="21717" xr:uid="{00000000-0005-0000-0000-0000934B0000}"/>
    <cellStyle name="Assumptions Center Number 3 28 2 2 2" xfId="49400" xr:uid="{00000000-0005-0000-0000-0000944B0000}"/>
    <cellStyle name="Assumptions Center Number 3 28 2 3" xfId="35483" xr:uid="{00000000-0005-0000-0000-0000954B0000}"/>
    <cellStyle name="Assumptions Center Number 3 28 3" xfId="10466" xr:uid="{00000000-0005-0000-0000-0000964B0000}"/>
    <cellStyle name="Assumptions Center Number 3 28 3 2" xfId="24387" xr:uid="{00000000-0005-0000-0000-0000974B0000}"/>
    <cellStyle name="Assumptions Center Number 3 28 3 2 2" xfId="52070" xr:uid="{00000000-0005-0000-0000-0000984B0000}"/>
    <cellStyle name="Assumptions Center Number 3 28 3 3" xfId="38153" xr:uid="{00000000-0005-0000-0000-0000994B0000}"/>
    <cellStyle name="Assumptions Center Number 3 28 4" xfId="12635" xr:uid="{00000000-0005-0000-0000-00009A4B0000}"/>
    <cellStyle name="Assumptions Center Number 3 28 4 2" xfId="26556" xr:uid="{00000000-0005-0000-0000-00009B4B0000}"/>
    <cellStyle name="Assumptions Center Number 3 28 4 2 2" xfId="54239" xr:uid="{00000000-0005-0000-0000-00009C4B0000}"/>
    <cellStyle name="Assumptions Center Number 3 28 4 3" xfId="40322" xr:uid="{00000000-0005-0000-0000-00009D4B0000}"/>
    <cellStyle name="Assumptions Center Number 3 28 5" xfId="15385" xr:uid="{00000000-0005-0000-0000-00009E4B0000}"/>
    <cellStyle name="Assumptions Center Number 3 28 5 2" xfId="29306" xr:uid="{00000000-0005-0000-0000-00009F4B0000}"/>
    <cellStyle name="Assumptions Center Number 3 28 5 2 2" xfId="56989" xr:uid="{00000000-0005-0000-0000-0000A04B0000}"/>
    <cellStyle name="Assumptions Center Number 3 28 5 3" xfId="43072" xr:uid="{00000000-0005-0000-0000-0000A14B0000}"/>
    <cellStyle name="Assumptions Center Number 3 28 6" xfId="18353" xr:uid="{00000000-0005-0000-0000-0000A24B0000}"/>
    <cellStyle name="Assumptions Center Number 3 28 6 2" xfId="46036" xr:uid="{00000000-0005-0000-0000-0000A34B0000}"/>
    <cellStyle name="Assumptions Center Number 3 28 7" xfId="32119" xr:uid="{00000000-0005-0000-0000-0000A44B0000}"/>
    <cellStyle name="Assumptions Center Number 3 29" xfId="4616" xr:uid="{00000000-0005-0000-0000-0000A54B0000}"/>
    <cellStyle name="Assumptions Center Number 3 29 2" xfId="8025" xr:uid="{00000000-0005-0000-0000-0000A64B0000}"/>
    <cellStyle name="Assumptions Center Number 3 29 2 2" xfId="21949" xr:uid="{00000000-0005-0000-0000-0000A74B0000}"/>
    <cellStyle name="Assumptions Center Number 3 29 2 2 2" xfId="49632" xr:uid="{00000000-0005-0000-0000-0000A84B0000}"/>
    <cellStyle name="Assumptions Center Number 3 29 2 3" xfId="35715" xr:uid="{00000000-0005-0000-0000-0000A94B0000}"/>
    <cellStyle name="Assumptions Center Number 3 29 3" xfId="10617" xr:uid="{00000000-0005-0000-0000-0000AA4B0000}"/>
    <cellStyle name="Assumptions Center Number 3 29 3 2" xfId="24538" xr:uid="{00000000-0005-0000-0000-0000AB4B0000}"/>
    <cellStyle name="Assumptions Center Number 3 29 3 2 2" xfId="52221" xr:uid="{00000000-0005-0000-0000-0000AC4B0000}"/>
    <cellStyle name="Assumptions Center Number 3 29 3 3" xfId="38304" xr:uid="{00000000-0005-0000-0000-0000AD4B0000}"/>
    <cellStyle name="Assumptions Center Number 3 29 4" xfId="12880" xr:uid="{00000000-0005-0000-0000-0000AE4B0000}"/>
    <cellStyle name="Assumptions Center Number 3 29 4 2" xfId="26801" xr:uid="{00000000-0005-0000-0000-0000AF4B0000}"/>
    <cellStyle name="Assumptions Center Number 3 29 4 2 2" xfId="54484" xr:uid="{00000000-0005-0000-0000-0000B04B0000}"/>
    <cellStyle name="Assumptions Center Number 3 29 4 3" xfId="40567" xr:uid="{00000000-0005-0000-0000-0000B14B0000}"/>
    <cellStyle name="Assumptions Center Number 3 29 5" xfId="15630" xr:uid="{00000000-0005-0000-0000-0000B24B0000}"/>
    <cellStyle name="Assumptions Center Number 3 29 5 2" xfId="29551" xr:uid="{00000000-0005-0000-0000-0000B34B0000}"/>
    <cellStyle name="Assumptions Center Number 3 29 5 2 2" xfId="57234" xr:uid="{00000000-0005-0000-0000-0000B44B0000}"/>
    <cellStyle name="Assumptions Center Number 3 29 5 3" xfId="43317" xr:uid="{00000000-0005-0000-0000-0000B54B0000}"/>
    <cellStyle name="Assumptions Center Number 3 29 6" xfId="18598" xr:uid="{00000000-0005-0000-0000-0000B64B0000}"/>
    <cellStyle name="Assumptions Center Number 3 29 6 2" xfId="46281" xr:uid="{00000000-0005-0000-0000-0000B74B0000}"/>
    <cellStyle name="Assumptions Center Number 3 29 7" xfId="32364" xr:uid="{00000000-0005-0000-0000-0000B84B0000}"/>
    <cellStyle name="Assumptions Center Number 3 3" xfId="2324" xr:uid="{00000000-0005-0000-0000-0000B94B0000}"/>
    <cellStyle name="Assumptions Center Number 3 3 2" xfId="5784" xr:uid="{00000000-0005-0000-0000-0000BA4B0000}"/>
    <cellStyle name="Assumptions Center Number 3 3 2 2" xfId="19734" xr:uid="{00000000-0005-0000-0000-0000BB4B0000}"/>
    <cellStyle name="Assumptions Center Number 3 3 2 2 2" xfId="47417" xr:uid="{00000000-0005-0000-0000-0000BC4B0000}"/>
    <cellStyle name="Assumptions Center Number 3 3 2 3" xfId="33500" xr:uid="{00000000-0005-0000-0000-0000BD4B0000}"/>
    <cellStyle name="Assumptions Center Number 3 3 3" xfId="8553" xr:uid="{00000000-0005-0000-0000-0000BE4B0000}"/>
    <cellStyle name="Assumptions Center Number 3 3 3 2" xfId="22474" xr:uid="{00000000-0005-0000-0000-0000BF4B0000}"/>
    <cellStyle name="Assumptions Center Number 3 3 3 2 2" xfId="50157" xr:uid="{00000000-0005-0000-0000-0000C04B0000}"/>
    <cellStyle name="Assumptions Center Number 3 3 3 3" xfId="36240" xr:uid="{00000000-0005-0000-0000-0000C14B0000}"/>
    <cellStyle name="Assumptions Center Number 3 3 4" xfId="5434" xr:uid="{00000000-0005-0000-0000-0000C24B0000}"/>
    <cellStyle name="Assumptions Center Number 3 3 4 2" xfId="19387" xr:uid="{00000000-0005-0000-0000-0000C34B0000}"/>
    <cellStyle name="Assumptions Center Number 3 3 4 2 2" xfId="47070" xr:uid="{00000000-0005-0000-0000-0000C44B0000}"/>
    <cellStyle name="Assumptions Center Number 3 3 4 3" xfId="33153" xr:uid="{00000000-0005-0000-0000-0000C54B0000}"/>
    <cellStyle name="Assumptions Center Number 3 3 5" xfId="13432" xr:uid="{00000000-0005-0000-0000-0000C64B0000}"/>
    <cellStyle name="Assumptions Center Number 3 3 5 2" xfId="27353" xr:uid="{00000000-0005-0000-0000-0000C74B0000}"/>
    <cellStyle name="Assumptions Center Number 3 3 5 2 2" xfId="55036" xr:uid="{00000000-0005-0000-0000-0000C84B0000}"/>
    <cellStyle name="Assumptions Center Number 3 3 5 3" xfId="41119" xr:uid="{00000000-0005-0000-0000-0000C94B0000}"/>
    <cellStyle name="Assumptions Center Number 3 3 6" xfId="16394" xr:uid="{00000000-0005-0000-0000-0000CA4B0000}"/>
    <cellStyle name="Assumptions Center Number 3 3 6 2" xfId="44077" xr:uid="{00000000-0005-0000-0000-0000CB4B0000}"/>
    <cellStyle name="Assumptions Center Number 3 3 7" xfId="30287" xr:uid="{00000000-0005-0000-0000-0000CC4B0000}"/>
    <cellStyle name="Assumptions Center Number 3 30" xfId="16186" xr:uid="{00000000-0005-0000-0000-0000CD4B0000}"/>
    <cellStyle name="Assumptions Center Number 3 30 2" xfId="30103" xr:uid="{00000000-0005-0000-0000-0000CE4B0000}"/>
    <cellStyle name="Assumptions Center Number 3 30 2 2" xfId="57786" xr:uid="{00000000-0005-0000-0000-0000CF4B0000}"/>
    <cellStyle name="Assumptions Center Number 3 30 3" xfId="43869" xr:uid="{00000000-0005-0000-0000-0000D04B0000}"/>
    <cellStyle name="Assumptions Center Number 3 31" xfId="16119" xr:uid="{00000000-0005-0000-0000-0000D14B0000}"/>
    <cellStyle name="Assumptions Center Number 3 31 2" xfId="30036" xr:uid="{00000000-0005-0000-0000-0000D24B0000}"/>
    <cellStyle name="Assumptions Center Number 3 31 2 2" xfId="57719" xr:uid="{00000000-0005-0000-0000-0000D34B0000}"/>
    <cellStyle name="Assumptions Center Number 3 31 3" xfId="43802" xr:uid="{00000000-0005-0000-0000-0000D44B0000}"/>
    <cellStyle name="Assumptions Center Number 3 4" xfId="3043" xr:uid="{00000000-0005-0000-0000-0000D54B0000}"/>
    <cellStyle name="Assumptions Center Number 3 4 2" xfId="6487" xr:uid="{00000000-0005-0000-0000-0000D64B0000}"/>
    <cellStyle name="Assumptions Center Number 3 4 2 2" xfId="20432" xr:uid="{00000000-0005-0000-0000-0000D74B0000}"/>
    <cellStyle name="Assumptions Center Number 3 4 2 2 2" xfId="48115" xr:uid="{00000000-0005-0000-0000-0000D84B0000}"/>
    <cellStyle name="Assumptions Center Number 3 4 2 3" xfId="34198" xr:uid="{00000000-0005-0000-0000-0000D94B0000}"/>
    <cellStyle name="Assumptions Center Number 3 4 3" xfId="9236" xr:uid="{00000000-0005-0000-0000-0000DA4B0000}"/>
    <cellStyle name="Assumptions Center Number 3 4 3 2" xfId="23157" xr:uid="{00000000-0005-0000-0000-0000DB4B0000}"/>
    <cellStyle name="Assumptions Center Number 3 4 3 2 2" xfId="50840" xr:uid="{00000000-0005-0000-0000-0000DC4B0000}"/>
    <cellStyle name="Assumptions Center Number 3 4 3 3" xfId="36923" xr:uid="{00000000-0005-0000-0000-0000DD4B0000}"/>
    <cellStyle name="Assumptions Center Number 3 4 4" xfId="11372" xr:uid="{00000000-0005-0000-0000-0000DE4B0000}"/>
    <cellStyle name="Assumptions Center Number 3 4 4 2" xfId="25293" xr:uid="{00000000-0005-0000-0000-0000DF4B0000}"/>
    <cellStyle name="Assumptions Center Number 3 4 4 2 2" xfId="52976" xr:uid="{00000000-0005-0000-0000-0000E04B0000}"/>
    <cellStyle name="Assumptions Center Number 3 4 4 3" xfId="39059" xr:uid="{00000000-0005-0000-0000-0000E14B0000}"/>
    <cellStyle name="Assumptions Center Number 3 4 5" xfId="14122" xr:uid="{00000000-0005-0000-0000-0000E24B0000}"/>
    <cellStyle name="Assumptions Center Number 3 4 5 2" xfId="28043" xr:uid="{00000000-0005-0000-0000-0000E34B0000}"/>
    <cellStyle name="Assumptions Center Number 3 4 5 2 2" xfId="55726" xr:uid="{00000000-0005-0000-0000-0000E44B0000}"/>
    <cellStyle name="Assumptions Center Number 3 4 5 3" xfId="41809" xr:uid="{00000000-0005-0000-0000-0000E54B0000}"/>
    <cellStyle name="Assumptions Center Number 3 4 6" xfId="17090" xr:uid="{00000000-0005-0000-0000-0000E64B0000}"/>
    <cellStyle name="Assumptions Center Number 3 4 6 2" xfId="44773" xr:uid="{00000000-0005-0000-0000-0000E74B0000}"/>
    <cellStyle name="Assumptions Center Number 3 4 7" xfId="30897" xr:uid="{00000000-0005-0000-0000-0000E84B0000}"/>
    <cellStyle name="Assumptions Center Number 3 5" xfId="2979" xr:uid="{00000000-0005-0000-0000-0000E94B0000}"/>
    <cellStyle name="Assumptions Center Number 3 5 2" xfId="6424" xr:uid="{00000000-0005-0000-0000-0000EA4B0000}"/>
    <cellStyle name="Assumptions Center Number 3 5 2 2" xfId="20370" xr:uid="{00000000-0005-0000-0000-0000EB4B0000}"/>
    <cellStyle name="Assumptions Center Number 3 5 2 2 2" xfId="48053" xr:uid="{00000000-0005-0000-0000-0000EC4B0000}"/>
    <cellStyle name="Assumptions Center Number 3 5 2 3" xfId="34136" xr:uid="{00000000-0005-0000-0000-0000ED4B0000}"/>
    <cellStyle name="Assumptions Center Number 3 5 3" xfId="9175" xr:uid="{00000000-0005-0000-0000-0000EE4B0000}"/>
    <cellStyle name="Assumptions Center Number 3 5 3 2" xfId="23096" xr:uid="{00000000-0005-0000-0000-0000EF4B0000}"/>
    <cellStyle name="Assumptions Center Number 3 5 3 2 2" xfId="50779" xr:uid="{00000000-0005-0000-0000-0000F04B0000}"/>
    <cellStyle name="Assumptions Center Number 3 5 3 3" xfId="36862" xr:uid="{00000000-0005-0000-0000-0000F14B0000}"/>
    <cellStyle name="Assumptions Center Number 3 5 4" xfId="11310" xr:uid="{00000000-0005-0000-0000-0000F24B0000}"/>
    <cellStyle name="Assumptions Center Number 3 5 4 2" xfId="25231" xr:uid="{00000000-0005-0000-0000-0000F34B0000}"/>
    <cellStyle name="Assumptions Center Number 3 5 4 2 2" xfId="52914" xr:uid="{00000000-0005-0000-0000-0000F44B0000}"/>
    <cellStyle name="Assumptions Center Number 3 5 4 3" xfId="38997" xr:uid="{00000000-0005-0000-0000-0000F54B0000}"/>
    <cellStyle name="Assumptions Center Number 3 5 5" xfId="14061" xr:uid="{00000000-0005-0000-0000-0000F64B0000}"/>
    <cellStyle name="Assumptions Center Number 3 5 5 2" xfId="27982" xr:uid="{00000000-0005-0000-0000-0000F74B0000}"/>
    <cellStyle name="Assumptions Center Number 3 5 5 2 2" xfId="55665" xr:uid="{00000000-0005-0000-0000-0000F84B0000}"/>
    <cellStyle name="Assumptions Center Number 3 5 5 3" xfId="41748" xr:uid="{00000000-0005-0000-0000-0000F94B0000}"/>
    <cellStyle name="Assumptions Center Number 3 5 6" xfId="17028" xr:uid="{00000000-0005-0000-0000-0000FA4B0000}"/>
    <cellStyle name="Assumptions Center Number 3 5 6 2" xfId="44711" xr:uid="{00000000-0005-0000-0000-0000FB4B0000}"/>
    <cellStyle name="Assumptions Center Number 3 5 7" xfId="30840" xr:uid="{00000000-0005-0000-0000-0000FC4B0000}"/>
    <cellStyle name="Assumptions Center Number 3 6" xfId="3213" xr:uid="{00000000-0005-0000-0000-0000FD4B0000}"/>
    <cellStyle name="Assumptions Center Number 3 6 2" xfId="6655" xr:uid="{00000000-0005-0000-0000-0000FE4B0000}"/>
    <cellStyle name="Assumptions Center Number 3 6 2 2" xfId="20598" xr:uid="{00000000-0005-0000-0000-0000FF4B0000}"/>
    <cellStyle name="Assumptions Center Number 3 6 2 2 2" xfId="48281" xr:uid="{00000000-0005-0000-0000-0000004C0000}"/>
    <cellStyle name="Assumptions Center Number 3 6 2 3" xfId="34364" xr:uid="{00000000-0005-0000-0000-0000014C0000}"/>
    <cellStyle name="Assumptions Center Number 3 6 3" xfId="9398" xr:uid="{00000000-0005-0000-0000-0000024C0000}"/>
    <cellStyle name="Assumptions Center Number 3 6 3 2" xfId="23319" xr:uid="{00000000-0005-0000-0000-0000034C0000}"/>
    <cellStyle name="Assumptions Center Number 3 6 3 2 2" xfId="51002" xr:uid="{00000000-0005-0000-0000-0000044C0000}"/>
    <cellStyle name="Assumptions Center Number 3 6 3 3" xfId="37085" xr:uid="{00000000-0005-0000-0000-0000054C0000}"/>
    <cellStyle name="Assumptions Center Number 3 6 4" xfId="11536" xr:uid="{00000000-0005-0000-0000-0000064C0000}"/>
    <cellStyle name="Assumptions Center Number 3 6 4 2" xfId="25457" xr:uid="{00000000-0005-0000-0000-0000074C0000}"/>
    <cellStyle name="Assumptions Center Number 3 6 4 2 2" xfId="53140" xr:uid="{00000000-0005-0000-0000-0000084C0000}"/>
    <cellStyle name="Assumptions Center Number 3 6 4 3" xfId="39223" xr:uid="{00000000-0005-0000-0000-0000094C0000}"/>
    <cellStyle name="Assumptions Center Number 3 6 5" xfId="14286" xr:uid="{00000000-0005-0000-0000-00000A4C0000}"/>
    <cellStyle name="Assumptions Center Number 3 6 5 2" xfId="28207" xr:uid="{00000000-0005-0000-0000-00000B4C0000}"/>
    <cellStyle name="Assumptions Center Number 3 6 5 2 2" xfId="55890" xr:uid="{00000000-0005-0000-0000-00000C4C0000}"/>
    <cellStyle name="Assumptions Center Number 3 6 5 3" xfId="41973" xr:uid="{00000000-0005-0000-0000-00000D4C0000}"/>
    <cellStyle name="Assumptions Center Number 3 6 6" xfId="17254" xr:uid="{00000000-0005-0000-0000-00000E4C0000}"/>
    <cellStyle name="Assumptions Center Number 3 6 6 2" xfId="44937" xr:uid="{00000000-0005-0000-0000-00000F4C0000}"/>
    <cellStyle name="Assumptions Center Number 3 6 7" xfId="31050" xr:uid="{00000000-0005-0000-0000-0000104C0000}"/>
    <cellStyle name="Assumptions Center Number 3 7" xfId="2932" xr:uid="{00000000-0005-0000-0000-0000114C0000}"/>
    <cellStyle name="Assumptions Center Number 3 7 2" xfId="6378" xr:uid="{00000000-0005-0000-0000-0000124C0000}"/>
    <cellStyle name="Assumptions Center Number 3 7 2 2" xfId="20324" xr:uid="{00000000-0005-0000-0000-0000134C0000}"/>
    <cellStyle name="Assumptions Center Number 3 7 2 2 2" xfId="48007" xr:uid="{00000000-0005-0000-0000-0000144C0000}"/>
    <cellStyle name="Assumptions Center Number 3 7 2 3" xfId="34090" xr:uid="{00000000-0005-0000-0000-0000154C0000}"/>
    <cellStyle name="Assumptions Center Number 3 7 3" xfId="9129" xr:uid="{00000000-0005-0000-0000-0000164C0000}"/>
    <cellStyle name="Assumptions Center Number 3 7 3 2" xfId="23050" xr:uid="{00000000-0005-0000-0000-0000174C0000}"/>
    <cellStyle name="Assumptions Center Number 3 7 3 2 2" xfId="50733" xr:uid="{00000000-0005-0000-0000-0000184C0000}"/>
    <cellStyle name="Assumptions Center Number 3 7 3 3" xfId="36816" xr:uid="{00000000-0005-0000-0000-0000194C0000}"/>
    <cellStyle name="Assumptions Center Number 3 7 4" xfId="11264" xr:uid="{00000000-0005-0000-0000-00001A4C0000}"/>
    <cellStyle name="Assumptions Center Number 3 7 4 2" xfId="25185" xr:uid="{00000000-0005-0000-0000-00001B4C0000}"/>
    <cellStyle name="Assumptions Center Number 3 7 4 2 2" xfId="52868" xr:uid="{00000000-0005-0000-0000-00001C4C0000}"/>
    <cellStyle name="Assumptions Center Number 3 7 4 3" xfId="38951" xr:uid="{00000000-0005-0000-0000-00001D4C0000}"/>
    <cellStyle name="Assumptions Center Number 3 7 5" xfId="14016" xr:uid="{00000000-0005-0000-0000-00001E4C0000}"/>
    <cellStyle name="Assumptions Center Number 3 7 5 2" xfId="27937" xr:uid="{00000000-0005-0000-0000-00001F4C0000}"/>
    <cellStyle name="Assumptions Center Number 3 7 5 2 2" xfId="55620" xr:uid="{00000000-0005-0000-0000-0000204C0000}"/>
    <cellStyle name="Assumptions Center Number 3 7 5 3" xfId="41703" xr:uid="{00000000-0005-0000-0000-0000214C0000}"/>
    <cellStyle name="Assumptions Center Number 3 7 6" xfId="16982" xr:uid="{00000000-0005-0000-0000-0000224C0000}"/>
    <cellStyle name="Assumptions Center Number 3 7 6 2" xfId="44665" xr:uid="{00000000-0005-0000-0000-0000234C0000}"/>
    <cellStyle name="Assumptions Center Number 3 7 7" xfId="30795" xr:uid="{00000000-0005-0000-0000-0000244C0000}"/>
    <cellStyle name="Assumptions Center Number 3 8" xfId="3483" xr:uid="{00000000-0005-0000-0000-0000254C0000}"/>
    <cellStyle name="Assumptions Center Number 3 8 2" xfId="6921" xr:uid="{00000000-0005-0000-0000-0000264C0000}"/>
    <cellStyle name="Assumptions Center Number 3 8 2 2" xfId="20861" xr:uid="{00000000-0005-0000-0000-0000274C0000}"/>
    <cellStyle name="Assumptions Center Number 3 8 2 2 2" xfId="48544" xr:uid="{00000000-0005-0000-0000-0000284C0000}"/>
    <cellStyle name="Assumptions Center Number 3 8 2 3" xfId="34627" xr:uid="{00000000-0005-0000-0000-0000294C0000}"/>
    <cellStyle name="Assumptions Center Number 3 8 3" xfId="9659" xr:uid="{00000000-0005-0000-0000-00002A4C0000}"/>
    <cellStyle name="Assumptions Center Number 3 8 3 2" xfId="23580" xr:uid="{00000000-0005-0000-0000-00002B4C0000}"/>
    <cellStyle name="Assumptions Center Number 3 8 3 2 2" xfId="51263" xr:uid="{00000000-0005-0000-0000-00002C4C0000}"/>
    <cellStyle name="Assumptions Center Number 3 8 3 3" xfId="37346" xr:uid="{00000000-0005-0000-0000-00002D4C0000}"/>
    <cellStyle name="Assumptions Center Number 3 8 4" xfId="11799" xr:uid="{00000000-0005-0000-0000-00002E4C0000}"/>
    <cellStyle name="Assumptions Center Number 3 8 4 2" xfId="25720" xr:uid="{00000000-0005-0000-0000-00002F4C0000}"/>
    <cellStyle name="Assumptions Center Number 3 8 4 2 2" xfId="53403" xr:uid="{00000000-0005-0000-0000-0000304C0000}"/>
    <cellStyle name="Assumptions Center Number 3 8 4 3" xfId="39486" xr:uid="{00000000-0005-0000-0000-0000314C0000}"/>
    <cellStyle name="Assumptions Center Number 3 8 5" xfId="14549" xr:uid="{00000000-0005-0000-0000-0000324C0000}"/>
    <cellStyle name="Assumptions Center Number 3 8 5 2" xfId="28470" xr:uid="{00000000-0005-0000-0000-0000334C0000}"/>
    <cellStyle name="Assumptions Center Number 3 8 5 2 2" xfId="56153" xr:uid="{00000000-0005-0000-0000-0000344C0000}"/>
    <cellStyle name="Assumptions Center Number 3 8 5 3" xfId="42236" xr:uid="{00000000-0005-0000-0000-0000354C0000}"/>
    <cellStyle name="Assumptions Center Number 3 8 6" xfId="17517" xr:uid="{00000000-0005-0000-0000-0000364C0000}"/>
    <cellStyle name="Assumptions Center Number 3 8 6 2" xfId="45200" xr:uid="{00000000-0005-0000-0000-0000374C0000}"/>
    <cellStyle name="Assumptions Center Number 3 8 7" xfId="31288" xr:uid="{00000000-0005-0000-0000-0000384C0000}"/>
    <cellStyle name="Assumptions Center Number 3 9" xfId="2360" xr:uid="{00000000-0005-0000-0000-0000394C0000}"/>
    <cellStyle name="Assumptions Center Number 3 9 2" xfId="5819" xr:uid="{00000000-0005-0000-0000-00003A4C0000}"/>
    <cellStyle name="Assumptions Center Number 3 9 2 2" xfId="19769" xr:uid="{00000000-0005-0000-0000-00003B4C0000}"/>
    <cellStyle name="Assumptions Center Number 3 9 2 2 2" xfId="47452" xr:uid="{00000000-0005-0000-0000-00003C4C0000}"/>
    <cellStyle name="Assumptions Center Number 3 9 2 3" xfId="33535" xr:uid="{00000000-0005-0000-0000-00003D4C0000}"/>
    <cellStyle name="Assumptions Center Number 3 9 3" xfId="8589" xr:uid="{00000000-0005-0000-0000-00003E4C0000}"/>
    <cellStyle name="Assumptions Center Number 3 9 3 2" xfId="22510" xr:uid="{00000000-0005-0000-0000-00003F4C0000}"/>
    <cellStyle name="Assumptions Center Number 3 9 3 2 2" xfId="50193" xr:uid="{00000000-0005-0000-0000-0000404C0000}"/>
    <cellStyle name="Assumptions Center Number 3 9 3 3" xfId="36276" xr:uid="{00000000-0005-0000-0000-0000414C0000}"/>
    <cellStyle name="Assumptions Center Number 3 9 4" xfId="5468" xr:uid="{00000000-0005-0000-0000-0000424C0000}"/>
    <cellStyle name="Assumptions Center Number 3 9 4 2" xfId="19421" xr:uid="{00000000-0005-0000-0000-0000434C0000}"/>
    <cellStyle name="Assumptions Center Number 3 9 4 2 2" xfId="47104" xr:uid="{00000000-0005-0000-0000-0000444C0000}"/>
    <cellStyle name="Assumptions Center Number 3 9 4 3" xfId="33187" xr:uid="{00000000-0005-0000-0000-0000454C0000}"/>
    <cellStyle name="Assumptions Center Number 3 9 5" xfId="13467" xr:uid="{00000000-0005-0000-0000-0000464C0000}"/>
    <cellStyle name="Assumptions Center Number 3 9 5 2" xfId="27388" xr:uid="{00000000-0005-0000-0000-0000474C0000}"/>
    <cellStyle name="Assumptions Center Number 3 9 5 2 2" xfId="55071" xr:uid="{00000000-0005-0000-0000-0000484C0000}"/>
    <cellStyle name="Assumptions Center Number 3 9 5 3" xfId="41154" xr:uid="{00000000-0005-0000-0000-0000494C0000}"/>
    <cellStyle name="Assumptions Center Number 3 9 6" xfId="16429" xr:uid="{00000000-0005-0000-0000-00004A4C0000}"/>
    <cellStyle name="Assumptions Center Number 3 9 6 2" xfId="44112" xr:uid="{00000000-0005-0000-0000-00004B4C0000}"/>
    <cellStyle name="Assumptions Center Number 3 9 7" xfId="30322" xr:uid="{00000000-0005-0000-0000-00004C4C0000}"/>
    <cellStyle name="Assumptions Center Number 30" xfId="4455" xr:uid="{00000000-0005-0000-0000-00004D4C0000}"/>
    <cellStyle name="Assumptions Center Number 30 2" xfId="7876" xr:uid="{00000000-0005-0000-0000-00004E4C0000}"/>
    <cellStyle name="Assumptions Center Number 30 2 2" xfId="21800" xr:uid="{00000000-0005-0000-0000-00004F4C0000}"/>
    <cellStyle name="Assumptions Center Number 30 2 2 2" xfId="49483" xr:uid="{00000000-0005-0000-0000-0000504C0000}"/>
    <cellStyle name="Assumptions Center Number 30 2 3" xfId="35566" xr:uid="{00000000-0005-0000-0000-0000514C0000}"/>
    <cellStyle name="Assumptions Center Number 30 3" xfId="10536" xr:uid="{00000000-0005-0000-0000-0000524C0000}"/>
    <cellStyle name="Assumptions Center Number 30 3 2" xfId="24457" xr:uid="{00000000-0005-0000-0000-0000534C0000}"/>
    <cellStyle name="Assumptions Center Number 30 3 2 2" xfId="52140" xr:uid="{00000000-0005-0000-0000-0000544C0000}"/>
    <cellStyle name="Assumptions Center Number 30 3 3" xfId="38223" xr:uid="{00000000-0005-0000-0000-0000554C0000}"/>
    <cellStyle name="Assumptions Center Number 30 4" xfId="12722" xr:uid="{00000000-0005-0000-0000-0000564C0000}"/>
    <cellStyle name="Assumptions Center Number 30 4 2" xfId="26643" xr:uid="{00000000-0005-0000-0000-0000574C0000}"/>
    <cellStyle name="Assumptions Center Number 30 4 2 2" xfId="54326" xr:uid="{00000000-0005-0000-0000-0000584C0000}"/>
    <cellStyle name="Assumptions Center Number 30 4 3" xfId="40409" xr:uid="{00000000-0005-0000-0000-0000594C0000}"/>
    <cellStyle name="Assumptions Center Number 30 5" xfId="15472" xr:uid="{00000000-0005-0000-0000-00005A4C0000}"/>
    <cellStyle name="Assumptions Center Number 30 5 2" xfId="29393" xr:uid="{00000000-0005-0000-0000-00005B4C0000}"/>
    <cellStyle name="Assumptions Center Number 30 5 2 2" xfId="57076" xr:uid="{00000000-0005-0000-0000-00005C4C0000}"/>
    <cellStyle name="Assumptions Center Number 30 5 3" xfId="43159" xr:uid="{00000000-0005-0000-0000-00005D4C0000}"/>
    <cellStyle name="Assumptions Center Number 30 6" xfId="18440" xr:uid="{00000000-0005-0000-0000-00005E4C0000}"/>
    <cellStyle name="Assumptions Center Number 30 6 2" xfId="46123" xr:uid="{00000000-0005-0000-0000-00005F4C0000}"/>
    <cellStyle name="Assumptions Center Number 30 7" xfId="32206" xr:uid="{00000000-0005-0000-0000-0000604C0000}"/>
    <cellStyle name="Assumptions Center Number 31" xfId="5280" xr:uid="{00000000-0005-0000-0000-0000614C0000}"/>
    <cellStyle name="Assumptions Center Number 31 2" xfId="19247" xr:uid="{00000000-0005-0000-0000-0000624C0000}"/>
    <cellStyle name="Assumptions Center Number 31 2 2" xfId="46930" xr:uid="{00000000-0005-0000-0000-0000634C0000}"/>
    <cellStyle name="Assumptions Center Number 31 3" xfId="33013" xr:uid="{00000000-0005-0000-0000-0000644C0000}"/>
    <cellStyle name="Assumptions Center Number 32" xfId="5242" xr:uid="{00000000-0005-0000-0000-0000654C0000}"/>
    <cellStyle name="Assumptions Center Number 32 2" xfId="19212" xr:uid="{00000000-0005-0000-0000-0000664C0000}"/>
    <cellStyle name="Assumptions Center Number 32 2 2" xfId="46895" xr:uid="{00000000-0005-0000-0000-0000674C0000}"/>
    <cellStyle name="Assumptions Center Number 32 3" xfId="32978" xr:uid="{00000000-0005-0000-0000-0000684C0000}"/>
    <cellStyle name="Assumptions Center Number 33" xfId="16155" xr:uid="{00000000-0005-0000-0000-0000694C0000}"/>
    <cellStyle name="Assumptions Center Number 33 2" xfId="30072" xr:uid="{00000000-0005-0000-0000-00006A4C0000}"/>
    <cellStyle name="Assumptions Center Number 33 2 2" xfId="57755" xr:uid="{00000000-0005-0000-0000-00006B4C0000}"/>
    <cellStyle name="Assumptions Center Number 33 3" xfId="43838" xr:uid="{00000000-0005-0000-0000-00006C4C0000}"/>
    <cellStyle name="Assumptions Center Number 34" xfId="16146" xr:uid="{00000000-0005-0000-0000-00006D4C0000}"/>
    <cellStyle name="Assumptions Center Number 34 2" xfId="30063" xr:uid="{00000000-0005-0000-0000-00006E4C0000}"/>
    <cellStyle name="Assumptions Center Number 34 2 2" xfId="57746" xr:uid="{00000000-0005-0000-0000-00006F4C0000}"/>
    <cellStyle name="Assumptions Center Number 34 3" xfId="43829" xr:uid="{00000000-0005-0000-0000-0000704C0000}"/>
    <cellStyle name="Assumptions Center Number 35" xfId="16273" xr:uid="{00000000-0005-0000-0000-0000714C0000}"/>
    <cellStyle name="Assumptions Center Number 35 2" xfId="43956" xr:uid="{00000000-0005-0000-0000-0000724C0000}"/>
    <cellStyle name="Assumptions Center Number 36" xfId="30190" xr:uid="{00000000-0005-0000-0000-0000734C0000}"/>
    <cellStyle name="Assumptions Center Number 4" xfId="2208" xr:uid="{00000000-0005-0000-0000-0000744C0000}"/>
    <cellStyle name="Assumptions Center Number 4 10" xfId="3601" xr:uid="{00000000-0005-0000-0000-0000754C0000}"/>
    <cellStyle name="Assumptions Center Number 4 10 2" xfId="7039" xr:uid="{00000000-0005-0000-0000-0000764C0000}"/>
    <cellStyle name="Assumptions Center Number 4 10 2 2" xfId="20975" xr:uid="{00000000-0005-0000-0000-0000774C0000}"/>
    <cellStyle name="Assumptions Center Number 4 10 2 2 2" xfId="48658" xr:uid="{00000000-0005-0000-0000-0000784C0000}"/>
    <cellStyle name="Assumptions Center Number 4 10 2 3" xfId="34741" xr:uid="{00000000-0005-0000-0000-0000794C0000}"/>
    <cellStyle name="Assumptions Center Number 4 10 3" xfId="9771" xr:uid="{00000000-0005-0000-0000-00007A4C0000}"/>
    <cellStyle name="Assumptions Center Number 4 10 3 2" xfId="23692" xr:uid="{00000000-0005-0000-0000-00007B4C0000}"/>
    <cellStyle name="Assumptions Center Number 4 10 3 2 2" xfId="51375" xr:uid="{00000000-0005-0000-0000-00007C4C0000}"/>
    <cellStyle name="Assumptions Center Number 4 10 3 3" xfId="37458" xr:uid="{00000000-0005-0000-0000-00007D4C0000}"/>
    <cellStyle name="Assumptions Center Number 4 10 4" xfId="11913" xr:uid="{00000000-0005-0000-0000-00007E4C0000}"/>
    <cellStyle name="Assumptions Center Number 4 10 4 2" xfId="25834" xr:uid="{00000000-0005-0000-0000-00007F4C0000}"/>
    <cellStyle name="Assumptions Center Number 4 10 4 2 2" xfId="53517" xr:uid="{00000000-0005-0000-0000-0000804C0000}"/>
    <cellStyle name="Assumptions Center Number 4 10 4 3" xfId="39600" xr:uid="{00000000-0005-0000-0000-0000814C0000}"/>
    <cellStyle name="Assumptions Center Number 4 10 5" xfId="14663" xr:uid="{00000000-0005-0000-0000-0000824C0000}"/>
    <cellStyle name="Assumptions Center Number 4 10 5 2" xfId="28584" xr:uid="{00000000-0005-0000-0000-0000834C0000}"/>
    <cellStyle name="Assumptions Center Number 4 10 5 2 2" xfId="56267" xr:uid="{00000000-0005-0000-0000-0000844C0000}"/>
    <cellStyle name="Assumptions Center Number 4 10 5 3" xfId="42350" xr:uid="{00000000-0005-0000-0000-0000854C0000}"/>
    <cellStyle name="Assumptions Center Number 4 10 6" xfId="17631" xr:uid="{00000000-0005-0000-0000-0000864C0000}"/>
    <cellStyle name="Assumptions Center Number 4 10 6 2" xfId="45314" xr:uid="{00000000-0005-0000-0000-0000874C0000}"/>
    <cellStyle name="Assumptions Center Number 4 10 7" xfId="31402" xr:uid="{00000000-0005-0000-0000-0000884C0000}"/>
    <cellStyle name="Assumptions Center Number 4 11" xfId="3629" xr:uid="{00000000-0005-0000-0000-0000894C0000}"/>
    <cellStyle name="Assumptions Center Number 4 11 2" xfId="7067" xr:uid="{00000000-0005-0000-0000-00008A4C0000}"/>
    <cellStyle name="Assumptions Center Number 4 11 2 2" xfId="21003" xr:uid="{00000000-0005-0000-0000-00008B4C0000}"/>
    <cellStyle name="Assumptions Center Number 4 11 2 2 2" xfId="48686" xr:uid="{00000000-0005-0000-0000-00008C4C0000}"/>
    <cellStyle name="Assumptions Center Number 4 11 2 3" xfId="34769" xr:uid="{00000000-0005-0000-0000-00008D4C0000}"/>
    <cellStyle name="Assumptions Center Number 4 11 3" xfId="9799" xr:uid="{00000000-0005-0000-0000-00008E4C0000}"/>
    <cellStyle name="Assumptions Center Number 4 11 3 2" xfId="23720" xr:uid="{00000000-0005-0000-0000-00008F4C0000}"/>
    <cellStyle name="Assumptions Center Number 4 11 3 2 2" xfId="51403" xr:uid="{00000000-0005-0000-0000-0000904C0000}"/>
    <cellStyle name="Assumptions Center Number 4 11 3 3" xfId="37486" xr:uid="{00000000-0005-0000-0000-0000914C0000}"/>
    <cellStyle name="Assumptions Center Number 4 11 4" xfId="11941" xr:uid="{00000000-0005-0000-0000-0000924C0000}"/>
    <cellStyle name="Assumptions Center Number 4 11 4 2" xfId="25862" xr:uid="{00000000-0005-0000-0000-0000934C0000}"/>
    <cellStyle name="Assumptions Center Number 4 11 4 2 2" xfId="53545" xr:uid="{00000000-0005-0000-0000-0000944C0000}"/>
    <cellStyle name="Assumptions Center Number 4 11 4 3" xfId="39628" xr:uid="{00000000-0005-0000-0000-0000954C0000}"/>
    <cellStyle name="Assumptions Center Number 4 11 5" xfId="14691" xr:uid="{00000000-0005-0000-0000-0000964C0000}"/>
    <cellStyle name="Assumptions Center Number 4 11 5 2" xfId="28612" xr:uid="{00000000-0005-0000-0000-0000974C0000}"/>
    <cellStyle name="Assumptions Center Number 4 11 5 2 2" xfId="56295" xr:uid="{00000000-0005-0000-0000-0000984C0000}"/>
    <cellStyle name="Assumptions Center Number 4 11 5 3" xfId="42378" xr:uid="{00000000-0005-0000-0000-0000994C0000}"/>
    <cellStyle name="Assumptions Center Number 4 11 6" xfId="17659" xr:uid="{00000000-0005-0000-0000-00009A4C0000}"/>
    <cellStyle name="Assumptions Center Number 4 11 6 2" xfId="45342" xr:uid="{00000000-0005-0000-0000-00009B4C0000}"/>
    <cellStyle name="Assumptions Center Number 4 11 7" xfId="31430" xr:uid="{00000000-0005-0000-0000-00009C4C0000}"/>
    <cellStyle name="Assumptions Center Number 4 12" xfId="3662" xr:uid="{00000000-0005-0000-0000-00009D4C0000}"/>
    <cellStyle name="Assumptions Center Number 4 12 2" xfId="7099" xr:uid="{00000000-0005-0000-0000-00009E4C0000}"/>
    <cellStyle name="Assumptions Center Number 4 12 2 2" xfId="21035" xr:uid="{00000000-0005-0000-0000-00009F4C0000}"/>
    <cellStyle name="Assumptions Center Number 4 12 2 2 2" xfId="48718" xr:uid="{00000000-0005-0000-0000-0000A04C0000}"/>
    <cellStyle name="Assumptions Center Number 4 12 2 3" xfId="34801" xr:uid="{00000000-0005-0000-0000-0000A14C0000}"/>
    <cellStyle name="Assumptions Center Number 4 12 3" xfId="9831" xr:uid="{00000000-0005-0000-0000-0000A24C0000}"/>
    <cellStyle name="Assumptions Center Number 4 12 3 2" xfId="23752" xr:uid="{00000000-0005-0000-0000-0000A34C0000}"/>
    <cellStyle name="Assumptions Center Number 4 12 3 2 2" xfId="51435" xr:uid="{00000000-0005-0000-0000-0000A44C0000}"/>
    <cellStyle name="Assumptions Center Number 4 12 3 3" xfId="37518" xr:uid="{00000000-0005-0000-0000-0000A54C0000}"/>
    <cellStyle name="Assumptions Center Number 4 12 4" xfId="11973" xr:uid="{00000000-0005-0000-0000-0000A64C0000}"/>
    <cellStyle name="Assumptions Center Number 4 12 4 2" xfId="25894" xr:uid="{00000000-0005-0000-0000-0000A74C0000}"/>
    <cellStyle name="Assumptions Center Number 4 12 4 2 2" xfId="53577" xr:uid="{00000000-0005-0000-0000-0000A84C0000}"/>
    <cellStyle name="Assumptions Center Number 4 12 4 3" xfId="39660" xr:uid="{00000000-0005-0000-0000-0000A94C0000}"/>
    <cellStyle name="Assumptions Center Number 4 12 5" xfId="14723" xr:uid="{00000000-0005-0000-0000-0000AA4C0000}"/>
    <cellStyle name="Assumptions Center Number 4 12 5 2" xfId="28644" xr:uid="{00000000-0005-0000-0000-0000AB4C0000}"/>
    <cellStyle name="Assumptions Center Number 4 12 5 2 2" xfId="56327" xr:uid="{00000000-0005-0000-0000-0000AC4C0000}"/>
    <cellStyle name="Assumptions Center Number 4 12 5 3" xfId="42410" xr:uid="{00000000-0005-0000-0000-0000AD4C0000}"/>
    <cellStyle name="Assumptions Center Number 4 12 6" xfId="17691" xr:uid="{00000000-0005-0000-0000-0000AE4C0000}"/>
    <cellStyle name="Assumptions Center Number 4 12 6 2" xfId="45374" xr:uid="{00000000-0005-0000-0000-0000AF4C0000}"/>
    <cellStyle name="Assumptions Center Number 4 12 7" xfId="31461" xr:uid="{00000000-0005-0000-0000-0000B04C0000}"/>
    <cellStyle name="Assumptions Center Number 4 13" xfId="3696" xr:uid="{00000000-0005-0000-0000-0000B14C0000}"/>
    <cellStyle name="Assumptions Center Number 4 13 2" xfId="7133" xr:uid="{00000000-0005-0000-0000-0000B24C0000}"/>
    <cellStyle name="Assumptions Center Number 4 13 2 2" xfId="21068" xr:uid="{00000000-0005-0000-0000-0000B34C0000}"/>
    <cellStyle name="Assumptions Center Number 4 13 2 2 2" xfId="48751" xr:uid="{00000000-0005-0000-0000-0000B44C0000}"/>
    <cellStyle name="Assumptions Center Number 4 13 2 3" xfId="34834" xr:uid="{00000000-0005-0000-0000-0000B54C0000}"/>
    <cellStyle name="Assumptions Center Number 4 13 3" xfId="9861" xr:uid="{00000000-0005-0000-0000-0000B64C0000}"/>
    <cellStyle name="Assumptions Center Number 4 13 3 2" xfId="23782" xr:uid="{00000000-0005-0000-0000-0000B74C0000}"/>
    <cellStyle name="Assumptions Center Number 4 13 3 2 2" xfId="51465" xr:uid="{00000000-0005-0000-0000-0000B84C0000}"/>
    <cellStyle name="Assumptions Center Number 4 13 3 3" xfId="37548" xr:uid="{00000000-0005-0000-0000-0000B94C0000}"/>
    <cellStyle name="Assumptions Center Number 4 13 4" xfId="12006" xr:uid="{00000000-0005-0000-0000-0000BA4C0000}"/>
    <cellStyle name="Assumptions Center Number 4 13 4 2" xfId="25927" xr:uid="{00000000-0005-0000-0000-0000BB4C0000}"/>
    <cellStyle name="Assumptions Center Number 4 13 4 2 2" xfId="53610" xr:uid="{00000000-0005-0000-0000-0000BC4C0000}"/>
    <cellStyle name="Assumptions Center Number 4 13 4 3" xfId="39693" xr:uid="{00000000-0005-0000-0000-0000BD4C0000}"/>
    <cellStyle name="Assumptions Center Number 4 13 5" xfId="14756" xr:uid="{00000000-0005-0000-0000-0000BE4C0000}"/>
    <cellStyle name="Assumptions Center Number 4 13 5 2" xfId="28677" xr:uid="{00000000-0005-0000-0000-0000BF4C0000}"/>
    <cellStyle name="Assumptions Center Number 4 13 5 2 2" xfId="56360" xr:uid="{00000000-0005-0000-0000-0000C04C0000}"/>
    <cellStyle name="Assumptions Center Number 4 13 5 3" xfId="42443" xr:uid="{00000000-0005-0000-0000-0000C14C0000}"/>
    <cellStyle name="Assumptions Center Number 4 13 6" xfId="17724" xr:uid="{00000000-0005-0000-0000-0000C24C0000}"/>
    <cellStyle name="Assumptions Center Number 4 13 6 2" xfId="45407" xr:uid="{00000000-0005-0000-0000-0000C34C0000}"/>
    <cellStyle name="Assumptions Center Number 4 13 7" xfId="31494" xr:uid="{00000000-0005-0000-0000-0000C44C0000}"/>
    <cellStyle name="Assumptions Center Number 4 14" xfId="3723" xr:uid="{00000000-0005-0000-0000-0000C54C0000}"/>
    <cellStyle name="Assumptions Center Number 4 14 2" xfId="7158" xr:uid="{00000000-0005-0000-0000-0000C64C0000}"/>
    <cellStyle name="Assumptions Center Number 4 14 2 2" xfId="21093" xr:uid="{00000000-0005-0000-0000-0000C74C0000}"/>
    <cellStyle name="Assumptions Center Number 4 14 2 2 2" xfId="48776" xr:uid="{00000000-0005-0000-0000-0000C84C0000}"/>
    <cellStyle name="Assumptions Center Number 4 14 2 3" xfId="34859" xr:uid="{00000000-0005-0000-0000-0000C94C0000}"/>
    <cellStyle name="Assumptions Center Number 4 14 3" xfId="9886" xr:uid="{00000000-0005-0000-0000-0000CA4C0000}"/>
    <cellStyle name="Assumptions Center Number 4 14 3 2" xfId="23807" xr:uid="{00000000-0005-0000-0000-0000CB4C0000}"/>
    <cellStyle name="Assumptions Center Number 4 14 3 2 2" xfId="51490" xr:uid="{00000000-0005-0000-0000-0000CC4C0000}"/>
    <cellStyle name="Assumptions Center Number 4 14 3 3" xfId="37573" xr:uid="{00000000-0005-0000-0000-0000CD4C0000}"/>
    <cellStyle name="Assumptions Center Number 4 14 4" xfId="12031" xr:uid="{00000000-0005-0000-0000-0000CE4C0000}"/>
    <cellStyle name="Assumptions Center Number 4 14 4 2" xfId="25952" xr:uid="{00000000-0005-0000-0000-0000CF4C0000}"/>
    <cellStyle name="Assumptions Center Number 4 14 4 2 2" xfId="53635" xr:uid="{00000000-0005-0000-0000-0000D04C0000}"/>
    <cellStyle name="Assumptions Center Number 4 14 4 3" xfId="39718" xr:uid="{00000000-0005-0000-0000-0000D14C0000}"/>
    <cellStyle name="Assumptions Center Number 4 14 5" xfId="14781" xr:uid="{00000000-0005-0000-0000-0000D24C0000}"/>
    <cellStyle name="Assumptions Center Number 4 14 5 2" xfId="28702" xr:uid="{00000000-0005-0000-0000-0000D34C0000}"/>
    <cellStyle name="Assumptions Center Number 4 14 5 2 2" xfId="56385" xr:uid="{00000000-0005-0000-0000-0000D44C0000}"/>
    <cellStyle name="Assumptions Center Number 4 14 5 3" xfId="42468" xr:uid="{00000000-0005-0000-0000-0000D54C0000}"/>
    <cellStyle name="Assumptions Center Number 4 14 6" xfId="17749" xr:uid="{00000000-0005-0000-0000-0000D64C0000}"/>
    <cellStyle name="Assumptions Center Number 4 14 6 2" xfId="45432" xr:uid="{00000000-0005-0000-0000-0000D74C0000}"/>
    <cellStyle name="Assumptions Center Number 4 14 7" xfId="31518" xr:uid="{00000000-0005-0000-0000-0000D84C0000}"/>
    <cellStyle name="Assumptions Center Number 4 15" xfId="3761" xr:uid="{00000000-0005-0000-0000-0000D94C0000}"/>
    <cellStyle name="Assumptions Center Number 4 15 2" xfId="7195" xr:uid="{00000000-0005-0000-0000-0000DA4C0000}"/>
    <cellStyle name="Assumptions Center Number 4 15 2 2" xfId="21129" xr:uid="{00000000-0005-0000-0000-0000DB4C0000}"/>
    <cellStyle name="Assumptions Center Number 4 15 2 2 2" xfId="48812" xr:uid="{00000000-0005-0000-0000-0000DC4C0000}"/>
    <cellStyle name="Assumptions Center Number 4 15 2 3" xfId="34895" xr:uid="{00000000-0005-0000-0000-0000DD4C0000}"/>
    <cellStyle name="Assumptions Center Number 4 15 3" xfId="9918" xr:uid="{00000000-0005-0000-0000-0000DE4C0000}"/>
    <cellStyle name="Assumptions Center Number 4 15 3 2" xfId="23839" xr:uid="{00000000-0005-0000-0000-0000DF4C0000}"/>
    <cellStyle name="Assumptions Center Number 4 15 3 2 2" xfId="51522" xr:uid="{00000000-0005-0000-0000-0000E04C0000}"/>
    <cellStyle name="Assumptions Center Number 4 15 3 3" xfId="37605" xr:uid="{00000000-0005-0000-0000-0000E14C0000}"/>
    <cellStyle name="Assumptions Center Number 4 15 4" xfId="12067" xr:uid="{00000000-0005-0000-0000-0000E24C0000}"/>
    <cellStyle name="Assumptions Center Number 4 15 4 2" xfId="25988" xr:uid="{00000000-0005-0000-0000-0000E34C0000}"/>
    <cellStyle name="Assumptions Center Number 4 15 4 2 2" xfId="53671" xr:uid="{00000000-0005-0000-0000-0000E44C0000}"/>
    <cellStyle name="Assumptions Center Number 4 15 4 3" xfId="39754" xr:uid="{00000000-0005-0000-0000-0000E54C0000}"/>
    <cellStyle name="Assumptions Center Number 4 15 5" xfId="14817" xr:uid="{00000000-0005-0000-0000-0000E64C0000}"/>
    <cellStyle name="Assumptions Center Number 4 15 5 2" xfId="28738" xr:uid="{00000000-0005-0000-0000-0000E74C0000}"/>
    <cellStyle name="Assumptions Center Number 4 15 5 2 2" xfId="56421" xr:uid="{00000000-0005-0000-0000-0000E84C0000}"/>
    <cellStyle name="Assumptions Center Number 4 15 5 3" xfId="42504" xr:uid="{00000000-0005-0000-0000-0000E94C0000}"/>
    <cellStyle name="Assumptions Center Number 4 15 6" xfId="17785" xr:uid="{00000000-0005-0000-0000-0000EA4C0000}"/>
    <cellStyle name="Assumptions Center Number 4 15 6 2" xfId="45468" xr:uid="{00000000-0005-0000-0000-0000EB4C0000}"/>
    <cellStyle name="Assumptions Center Number 4 15 7" xfId="31551" xr:uid="{00000000-0005-0000-0000-0000EC4C0000}"/>
    <cellStyle name="Assumptions Center Number 4 16" xfId="3793" xr:uid="{00000000-0005-0000-0000-0000ED4C0000}"/>
    <cellStyle name="Assumptions Center Number 4 16 2" xfId="7227" xr:uid="{00000000-0005-0000-0000-0000EE4C0000}"/>
    <cellStyle name="Assumptions Center Number 4 16 2 2" xfId="21160" xr:uid="{00000000-0005-0000-0000-0000EF4C0000}"/>
    <cellStyle name="Assumptions Center Number 4 16 2 2 2" xfId="48843" xr:uid="{00000000-0005-0000-0000-0000F04C0000}"/>
    <cellStyle name="Assumptions Center Number 4 16 2 3" xfId="34926" xr:uid="{00000000-0005-0000-0000-0000F14C0000}"/>
    <cellStyle name="Assumptions Center Number 4 16 3" xfId="9948" xr:uid="{00000000-0005-0000-0000-0000F24C0000}"/>
    <cellStyle name="Assumptions Center Number 4 16 3 2" xfId="23869" xr:uid="{00000000-0005-0000-0000-0000F34C0000}"/>
    <cellStyle name="Assumptions Center Number 4 16 3 2 2" xfId="51552" xr:uid="{00000000-0005-0000-0000-0000F44C0000}"/>
    <cellStyle name="Assumptions Center Number 4 16 3 3" xfId="37635" xr:uid="{00000000-0005-0000-0000-0000F54C0000}"/>
    <cellStyle name="Assumptions Center Number 4 16 4" xfId="12098" xr:uid="{00000000-0005-0000-0000-0000F64C0000}"/>
    <cellStyle name="Assumptions Center Number 4 16 4 2" xfId="26019" xr:uid="{00000000-0005-0000-0000-0000F74C0000}"/>
    <cellStyle name="Assumptions Center Number 4 16 4 2 2" xfId="53702" xr:uid="{00000000-0005-0000-0000-0000F84C0000}"/>
    <cellStyle name="Assumptions Center Number 4 16 4 3" xfId="39785" xr:uid="{00000000-0005-0000-0000-0000F94C0000}"/>
    <cellStyle name="Assumptions Center Number 4 16 5" xfId="14848" xr:uid="{00000000-0005-0000-0000-0000FA4C0000}"/>
    <cellStyle name="Assumptions Center Number 4 16 5 2" xfId="28769" xr:uid="{00000000-0005-0000-0000-0000FB4C0000}"/>
    <cellStyle name="Assumptions Center Number 4 16 5 2 2" xfId="56452" xr:uid="{00000000-0005-0000-0000-0000FC4C0000}"/>
    <cellStyle name="Assumptions Center Number 4 16 5 3" xfId="42535" xr:uid="{00000000-0005-0000-0000-0000FD4C0000}"/>
    <cellStyle name="Assumptions Center Number 4 16 6" xfId="17816" xr:uid="{00000000-0005-0000-0000-0000FE4C0000}"/>
    <cellStyle name="Assumptions Center Number 4 16 6 2" xfId="45499" xr:uid="{00000000-0005-0000-0000-0000FF4C0000}"/>
    <cellStyle name="Assumptions Center Number 4 16 7" xfId="31582" xr:uid="{00000000-0005-0000-0000-0000004D0000}"/>
    <cellStyle name="Assumptions Center Number 4 17" xfId="3816" xr:uid="{00000000-0005-0000-0000-0000014D0000}"/>
    <cellStyle name="Assumptions Center Number 4 17 2" xfId="7250" xr:uid="{00000000-0005-0000-0000-0000024D0000}"/>
    <cellStyle name="Assumptions Center Number 4 17 2 2" xfId="21183" xr:uid="{00000000-0005-0000-0000-0000034D0000}"/>
    <cellStyle name="Assumptions Center Number 4 17 2 2 2" xfId="48866" xr:uid="{00000000-0005-0000-0000-0000044D0000}"/>
    <cellStyle name="Assumptions Center Number 4 17 2 3" xfId="34949" xr:uid="{00000000-0005-0000-0000-0000054D0000}"/>
    <cellStyle name="Assumptions Center Number 4 17 3" xfId="9969" xr:uid="{00000000-0005-0000-0000-0000064D0000}"/>
    <cellStyle name="Assumptions Center Number 4 17 3 2" xfId="23890" xr:uid="{00000000-0005-0000-0000-0000074D0000}"/>
    <cellStyle name="Assumptions Center Number 4 17 3 2 2" xfId="51573" xr:uid="{00000000-0005-0000-0000-0000084D0000}"/>
    <cellStyle name="Assumptions Center Number 4 17 3 3" xfId="37656" xr:uid="{00000000-0005-0000-0000-0000094D0000}"/>
    <cellStyle name="Assumptions Center Number 4 17 4" xfId="12121" xr:uid="{00000000-0005-0000-0000-00000A4D0000}"/>
    <cellStyle name="Assumptions Center Number 4 17 4 2" xfId="26042" xr:uid="{00000000-0005-0000-0000-00000B4D0000}"/>
    <cellStyle name="Assumptions Center Number 4 17 4 2 2" xfId="53725" xr:uid="{00000000-0005-0000-0000-00000C4D0000}"/>
    <cellStyle name="Assumptions Center Number 4 17 4 3" xfId="39808" xr:uid="{00000000-0005-0000-0000-00000D4D0000}"/>
    <cellStyle name="Assumptions Center Number 4 17 5" xfId="14871" xr:uid="{00000000-0005-0000-0000-00000E4D0000}"/>
    <cellStyle name="Assumptions Center Number 4 17 5 2" xfId="28792" xr:uid="{00000000-0005-0000-0000-00000F4D0000}"/>
    <cellStyle name="Assumptions Center Number 4 17 5 2 2" xfId="56475" xr:uid="{00000000-0005-0000-0000-0000104D0000}"/>
    <cellStyle name="Assumptions Center Number 4 17 5 3" xfId="42558" xr:uid="{00000000-0005-0000-0000-0000114D0000}"/>
    <cellStyle name="Assumptions Center Number 4 17 6" xfId="17839" xr:uid="{00000000-0005-0000-0000-0000124D0000}"/>
    <cellStyle name="Assumptions Center Number 4 17 6 2" xfId="45522" xr:uid="{00000000-0005-0000-0000-0000134D0000}"/>
    <cellStyle name="Assumptions Center Number 4 17 7" xfId="31605" xr:uid="{00000000-0005-0000-0000-0000144D0000}"/>
    <cellStyle name="Assumptions Center Number 4 18" xfId="3848" xr:uid="{00000000-0005-0000-0000-0000154D0000}"/>
    <cellStyle name="Assumptions Center Number 4 18 2" xfId="7282" xr:uid="{00000000-0005-0000-0000-0000164D0000}"/>
    <cellStyle name="Assumptions Center Number 4 18 2 2" xfId="21215" xr:uid="{00000000-0005-0000-0000-0000174D0000}"/>
    <cellStyle name="Assumptions Center Number 4 18 2 2 2" xfId="48898" xr:uid="{00000000-0005-0000-0000-0000184D0000}"/>
    <cellStyle name="Assumptions Center Number 4 18 2 3" xfId="34981" xr:uid="{00000000-0005-0000-0000-0000194D0000}"/>
    <cellStyle name="Assumptions Center Number 4 18 3" xfId="10001" xr:uid="{00000000-0005-0000-0000-00001A4D0000}"/>
    <cellStyle name="Assumptions Center Number 4 18 3 2" xfId="23922" xr:uid="{00000000-0005-0000-0000-00001B4D0000}"/>
    <cellStyle name="Assumptions Center Number 4 18 3 2 2" xfId="51605" xr:uid="{00000000-0005-0000-0000-00001C4D0000}"/>
    <cellStyle name="Assumptions Center Number 4 18 3 3" xfId="37688" xr:uid="{00000000-0005-0000-0000-00001D4D0000}"/>
    <cellStyle name="Assumptions Center Number 4 18 4" xfId="12153" xr:uid="{00000000-0005-0000-0000-00001E4D0000}"/>
    <cellStyle name="Assumptions Center Number 4 18 4 2" xfId="26074" xr:uid="{00000000-0005-0000-0000-00001F4D0000}"/>
    <cellStyle name="Assumptions Center Number 4 18 4 2 2" xfId="53757" xr:uid="{00000000-0005-0000-0000-0000204D0000}"/>
    <cellStyle name="Assumptions Center Number 4 18 4 3" xfId="39840" xr:uid="{00000000-0005-0000-0000-0000214D0000}"/>
    <cellStyle name="Assumptions Center Number 4 18 5" xfId="14903" xr:uid="{00000000-0005-0000-0000-0000224D0000}"/>
    <cellStyle name="Assumptions Center Number 4 18 5 2" xfId="28824" xr:uid="{00000000-0005-0000-0000-0000234D0000}"/>
    <cellStyle name="Assumptions Center Number 4 18 5 2 2" xfId="56507" xr:uid="{00000000-0005-0000-0000-0000244D0000}"/>
    <cellStyle name="Assumptions Center Number 4 18 5 3" xfId="42590" xr:uid="{00000000-0005-0000-0000-0000254D0000}"/>
    <cellStyle name="Assumptions Center Number 4 18 6" xfId="17871" xr:uid="{00000000-0005-0000-0000-0000264D0000}"/>
    <cellStyle name="Assumptions Center Number 4 18 6 2" xfId="45554" xr:uid="{00000000-0005-0000-0000-0000274D0000}"/>
    <cellStyle name="Assumptions Center Number 4 18 7" xfId="31637" xr:uid="{00000000-0005-0000-0000-0000284D0000}"/>
    <cellStyle name="Assumptions Center Number 4 19" xfId="3870" xr:uid="{00000000-0005-0000-0000-0000294D0000}"/>
    <cellStyle name="Assumptions Center Number 4 19 2" xfId="7304" xr:uid="{00000000-0005-0000-0000-00002A4D0000}"/>
    <cellStyle name="Assumptions Center Number 4 19 2 2" xfId="21237" xr:uid="{00000000-0005-0000-0000-00002B4D0000}"/>
    <cellStyle name="Assumptions Center Number 4 19 2 2 2" xfId="48920" xr:uid="{00000000-0005-0000-0000-00002C4D0000}"/>
    <cellStyle name="Assumptions Center Number 4 19 2 3" xfId="35003" xr:uid="{00000000-0005-0000-0000-00002D4D0000}"/>
    <cellStyle name="Assumptions Center Number 4 19 3" xfId="10023" xr:uid="{00000000-0005-0000-0000-00002E4D0000}"/>
    <cellStyle name="Assumptions Center Number 4 19 3 2" xfId="23944" xr:uid="{00000000-0005-0000-0000-00002F4D0000}"/>
    <cellStyle name="Assumptions Center Number 4 19 3 2 2" xfId="51627" xr:uid="{00000000-0005-0000-0000-0000304D0000}"/>
    <cellStyle name="Assumptions Center Number 4 19 3 3" xfId="37710" xr:uid="{00000000-0005-0000-0000-0000314D0000}"/>
    <cellStyle name="Assumptions Center Number 4 19 4" xfId="12175" xr:uid="{00000000-0005-0000-0000-0000324D0000}"/>
    <cellStyle name="Assumptions Center Number 4 19 4 2" xfId="26096" xr:uid="{00000000-0005-0000-0000-0000334D0000}"/>
    <cellStyle name="Assumptions Center Number 4 19 4 2 2" xfId="53779" xr:uid="{00000000-0005-0000-0000-0000344D0000}"/>
    <cellStyle name="Assumptions Center Number 4 19 4 3" xfId="39862" xr:uid="{00000000-0005-0000-0000-0000354D0000}"/>
    <cellStyle name="Assumptions Center Number 4 19 5" xfId="14925" xr:uid="{00000000-0005-0000-0000-0000364D0000}"/>
    <cellStyle name="Assumptions Center Number 4 19 5 2" xfId="28846" xr:uid="{00000000-0005-0000-0000-0000374D0000}"/>
    <cellStyle name="Assumptions Center Number 4 19 5 2 2" xfId="56529" xr:uid="{00000000-0005-0000-0000-0000384D0000}"/>
    <cellStyle name="Assumptions Center Number 4 19 5 3" xfId="42612" xr:uid="{00000000-0005-0000-0000-0000394D0000}"/>
    <cellStyle name="Assumptions Center Number 4 19 6" xfId="17893" xr:uid="{00000000-0005-0000-0000-00003A4D0000}"/>
    <cellStyle name="Assumptions Center Number 4 19 6 2" xfId="45576" xr:uid="{00000000-0005-0000-0000-00003B4D0000}"/>
    <cellStyle name="Assumptions Center Number 4 19 7" xfId="31659" xr:uid="{00000000-0005-0000-0000-00003C4D0000}"/>
    <cellStyle name="Assumptions Center Number 4 2" xfId="3188" xr:uid="{00000000-0005-0000-0000-00003D4D0000}"/>
    <cellStyle name="Assumptions Center Number 4 2 2" xfId="6630" xr:uid="{00000000-0005-0000-0000-00003E4D0000}"/>
    <cellStyle name="Assumptions Center Number 4 2 2 2" xfId="20573" xr:uid="{00000000-0005-0000-0000-00003F4D0000}"/>
    <cellStyle name="Assumptions Center Number 4 2 2 2 2" xfId="48256" xr:uid="{00000000-0005-0000-0000-0000404D0000}"/>
    <cellStyle name="Assumptions Center Number 4 2 2 3" xfId="34339" xr:uid="{00000000-0005-0000-0000-0000414D0000}"/>
    <cellStyle name="Assumptions Center Number 4 2 3" xfId="9373" xr:uid="{00000000-0005-0000-0000-0000424D0000}"/>
    <cellStyle name="Assumptions Center Number 4 2 3 2" xfId="23294" xr:uid="{00000000-0005-0000-0000-0000434D0000}"/>
    <cellStyle name="Assumptions Center Number 4 2 3 2 2" xfId="50977" xr:uid="{00000000-0005-0000-0000-0000444D0000}"/>
    <cellStyle name="Assumptions Center Number 4 2 3 3" xfId="37060" xr:uid="{00000000-0005-0000-0000-0000454D0000}"/>
    <cellStyle name="Assumptions Center Number 4 2 4" xfId="11511" xr:uid="{00000000-0005-0000-0000-0000464D0000}"/>
    <cellStyle name="Assumptions Center Number 4 2 4 2" xfId="25432" xr:uid="{00000000-0005-0000-0000-0000474D0000}"/>
    <cellStyle name="Assumptions Center Number 4 2 4 2 2" xfId="53115" xr:uid="{00000000-0005-0000-0000-0000484D0000}"/>
    <cellStyle name="Assumptions Center Number 4 2 4 3" xfId="39198" xr:uid="{00000000-0005-0000-0000-0000494D0000}"/>
    <cellStyle name="Assumptions Center Number 4 2 5" xfId="14261" xr:uid="{00000000-0005-0000-0000-00004A4D0000}"/>
    <cellStyle name="Assumptions Center Number 4 2 5 2" xfId="28182" xr:uid="{00000000-0005-0000-0000-00004B4D0000}"/>
    <cellStyle name="Assumptions Center Number 4 2 5 2 2" xfId="55865" xr:uid="{00000000-0005-0000-0000-00004C4D0000}"/>
    <cellStyle name="Assumptions Center Number 4 2 5 3" xfId="41948" xr:uid="{00000000-0005-0000-0000-00004D4D0000}"/>
    <cellStyle name="Assumptions Center Number 4 2 6" xfId="17229" xr:uid="{00000000-0005-0000-0000-00004E4D0000}"/>
    <cellStyle name="Assumptions Center Number 4 2 6 2" xfId="44912" xr:uid="{00000000-0005-0000-0000-00004F4D0000}"/>
    <cellStyle name="Assumptions Center Number 4 2 7" xfId="31027" xr:uid="{00000000-0005-0000-0000-0000504D0000}"/>
    <cellStyle name="Assumptions Center Number 4 20" xfId="4200" xr:uid="{00000000-0005-0000-0000-0000514D0000}"/>
    <cellStyle name="Assumptions Center Number 4 20 2" xfId="7625" xr:uid="{00000000-0005-0000-0000-0000524D0000}"/>
    <cellStyle name="Assumptions Center Number 4 20 2 2" xfId="21553" xr:uid="{00000000-0005-0000-0000-0000534D0000}"/>
    <cellStyle name="Assumptions Center Number 4 20 2 2 2" xfId="49236" xr:uid="{00000000-0005-0000-0000-0000544D0000}"/>
    <cellStyle name="Assumptions Center Number 4 20 2 3" xfId="35319" xr:uid="{00000000-0005-0000-0000-0000554D0000}"/>
    <cellStyle name="Assumptions Center Number 4 20 3" xfId="10318" xr:uid="{00000000-0005-0000-0000-0000564D0000}"/>
    <cellStyle name="Assumptions Center Number 4 20 3 2" xfId="24239" xr:uid="{00000000-0005-0000-0000-0000574D0000}"/>
    <cellStyle name="Assumptions Center Number 4 20 3 2 2" xfId="51922" xr:uid="{00000000-0005-0000-0000-0000584D0000}"/>
    <cellStyle name="Assumptions Center Number 4 20 3 3" xfId="38005" xr:uid="{00000000-0005-0000-0000-0000594D0000}"/>
    <cellStyle name="Assumptions Center Number 4 20 4" xfId="12474" xr:uid="{00000000-0005-0000-0000-00005A4D0000}"/>
    <cellStyle name="Assumptions Center Number 4 20 4 2" xfId="26395" xr:uid="{00000000-0005-0000-0000-00005B4D0000}"/>
    <cellStyle name="Assumptions Center Number 4 20 4 2 2" xfId="54078" xr:uid="{00000000-0005-0000-0000-00005C4D0000}"/>
    <cellStyle name="Assumptions Center Number 4 20 4 3" xfId="40161" xr:uid="{00000000-0005-0000-0000-00005D4D0000}"/>
    <cellStyle name="Assumptions Center Number 4 20 5" xfId="15224" xr:uid="{00000000-0005-0000-0000-00005E4D0000}"/>
    <cellStyle name="Assumptions Center Number 4 20 5 2" xfId="29145" xr:uid="{00000000-0005-0000-0000-00005F4D0000}"/>
    <cellStyle name="Assumptions Center Number 4 20 5 2 2" xfId="56828" xr:uid="{00000000-0005-0000-0000-0000604D0000}"/>
    <cellStyle name="Assumptions Center Number 4 20 5 3" xfId="42911" xr:uid="{00000000-0005-0000-0000-0000614D0000}"/>
    <cellStyle name="Assumptions Center Number 4 20 6" xfId="18192" xr:uid="{00000000-0005-0000-0000-0000624D0000}"/>
    <cellStyle name="Assumptions Center Number 4 20 6 2" xfId="45875" xr:uid="{00000000-0005-0000-0000-0000634D0000}"/>
    <cellStyle name="Assumptions Center Number 4 20 7" xfId="31958" xr:uid="{00000000-0005-0000-0000-0000644D0000}"/>
    <cellStyle name="Assumptions Center Number 4 21" xfId="4228" xr:uid="{00000000-0005-0000-0000-0000654D0000}"/>
    <cellStyle name="Assumptions Center Number 4 21 2" xfId="7653" xr:uid="{00000000-0005-0000-0000-0000664D0000}"/>
    <cellStyle name="Assumptions Center Number 4 21 2 2" xfId="21581" xr:uid="{00000000-0005-0000-0000-0000674D0000}"/>
    <cellStyle name="Assumptions Center Number 4 21 2 2 2" xfId="49264" xr:uid="{00000000-0005-0000-0000-0000684D0000}"/>
    <cellStyle name="Assumptions Center Number 4 21 2 3" xfId="35347" xr:uid="{00000000-0005-0000-0000-0000694D0000}"/>
    <cellStyle name="Assumptions Center Number 4 21 3" xfId="10346" xr:uid="{00000000-0005-0000-0000-00006A4D0000}"/>
    <cellStyle name="Assumptions Center Number 4 21 3 2" xfId="24267" xr:uid="{00000000-0005-0000-0000-00006B4D0000}"/>
    <cellStyle name="Assumptions Center Number 4 21 3 2 2" xfId="51950" xr:uid="{00000000-0005-0000-0000-00006C4D0000}"/>
    <cellStyle name="Assumptions Center Number 4 21 3 3" xfId="38033" xr:uid="{00000000-0005-0000-0000-00006D4D0000}"/>
    <cellStyle name="Assumptions Center Number 4 21 4" xfId="12502" xr:uid="{00000000-0005-0000-0000-00006E4D0000}"/>
    <cellStyle name="Assumptions Center Number 4 21 4 2" xfId="26423" xr:uid="{00000000-0005-0000-0000-00006F4D0000}"/>
    <cellStyle name="Assumptions Center Number 4 21 4 2 2" xfId="54106" xr:uid="{00000000-0005-0000-0000-0000704D0000}"/>
    <cellStyle name="Assumptions Center Number 4 21 4 3" xfId="40189" xr:uid="{00000000-0005-0000-0000-0000714D0000}"/>
    <cellStyle name="Assumptions Center Number 4 21 5" xfId="15252" xr:uid="{00000000-0005-0000-0000-0000724D0000}"/>
    <cellStyle name="Assumptions Center Number 4 21 5 2" xfId="29173" xr:uid="{00000000-0005-0000-0000-0000734D0000}"/>
    <cellStyle name="Assumptions Center Number 4 21 5 2 2" xfId="56856" xr:uid="{00000000-0005-0000-0000-0000744D0000}"/>
    <cellStyle name="Assumptions Center Number 4 21 5 3" xfId="42939" xr:uid="{00000000-0005-0000-0000-0000754D0000}"/>
    <cellStyle name="Assumptions Center Number 4 21 6" xfId="18220" xr:uid="{00000000-0005-0000-0000-0000764D0000}"/>
    <cellStyle name="Assumptions Center Number 4 21 6 2" xfId="45903" xr:uid="{00000000-0005-0000-0000-0000774D0000}"/>
    <cellStyle name="Assumptions Center Number 4 21 7" xfId="31986" xr:uid="{00000000-0005-0000-0000-0000784D0000}"/>
    <cellStyle name="Assumptions Center Number 4 22" xfId="4261" xr:uid="{00000000-0005-0000-0000-0000794D0000}"/>
    <cellStyle name="Assumptions Center Number 4 22 2" xfId="7686" xr:uid="{00000000-0005-0000-0000-00007A4D0000}"/>
    <cellStyle name="Assumptions Center Number 4 22 2 2" xfId="21614" xr:uid="{00000000-0005-0000-0000-00007B4D0000}"/>
    <cellStyle name="Assumptions Center Number 4 22 2 2 2" xfId="49297" xr:uid="{00000000-0005-0000-0000-00007C4D0000}"/>
    <cellStyle name="Assumptions Center Number 4 22 2 3" xfId="35380" xr:uid="{00000000-0005-0000-0000-00007D4D0000}"/>
    <cellStyle name="Assumptions Center Number 4 22 3" xfId="10379" xr:uid="{00000000-0005-0000-0000-00007E4D0000}"/>
    <cellStyle name="Assumptions Center Number 4 22 3 2" xfId="24300" xr:uid="{00000000-0005-0000-0000-00007F4D0000}"/>
    <cellStyle name="Assumptions Center Number 4 22 3 2 2" xfId="51983" xr:uid="{00000000-0005-0000-0000-0000804D0000}"/>
    <cellStyle name="Assumptions Center Number 4 22 3 3" xfId="38066" xr:uid="{00000000-0005-0000-0000-0000814D0000}"/>
    <cellStyle name="Assumptions Center Number 4 22 4" xfId="12535" xr:uid="{00000000-0005-0000-0000-0000824D0000}"/>
    <cellStyle name="Assumptions Center Number 4 22 4 2" xfId="26456" xr:uid="{00000000-0005-0000-0000-0000834D0000}"/>
    <cellStyle name="Assumptions Center Number 4 22 4 2 2" xfId="54139" xr:uid="{00000000-0005-0000-0000-0000844D0000}"/>
    <cellStyle name="Assumptions Center Number 4 22 4 3" xfId="40222" xr:uid="{00000000-0005-0000-0000-0000854D0000}"/>
    <cellStyle name="Assumptions Center Number 4 22 5" xfId="15285" xr:uid="{00000000-0005-0000-0000-0000864D0000}"/>
    <cellStyle name="Assumptions Center Number 4 22 5 2" xfId="29206" xr:uid="{00000000-0005-0000-0000-0000874D0000}"/>
    <cellStyle name="Assumptions Center Number 4 22 5 2 2" xfId="56889" xr:uid="{00000000-0005-0000-0000-0000884D0000}"/>
    <cellStyle name="Assumptions Center Number 4 22 5 3" xfId="42972" xr:uid="{00000000-0005-0000-0000-0000894D0000}"/>
    <cellStyle name="Assumptions Center Number 4 22 6" xfId="18253" xr:uid="{00000000-0005-0000-0000-00008A4D0000}"/>
    <cellStyle name="Assumptions Center Number 4 22 6 2" xfId="45936" xr:uid="{00000000-0005-0000-0000-00008B4D0000}"/>
    <cellStyle name="Assumptions Center Number 4 22 7" xfId="32019" xr:uid="{00000000-0005-0000-0000-00008C4D0000}"/>
    <cellStyle name="Assumptions Center Number 4 23" xfId="3957" xr:uid="{00000000-0005-0000-0000-00008D4D0000}"/>
    <cellStyle name="Assumptions Center Number 4 23 2" xfId="7383" xr:uid="{00000000-0005-0000-0000-00008E4D0000}"/>
    <cellStyle name="Assumptions Center Number 4 23 2 2" xfId="21314" xr:uid="{00000000-0005-0000-0000-00008F4D0000}"/>
    <cellStyle name="Assumptions Center Number 4 23 2 2 2" xfId="48997" xr:uid="{00000000-0005-0000-0000-0000904D0000}"/>
    <cellStyle name="Assumptions Center Number 4 23 2 3" xfId="35080" xr:uid="{00000000-0005-0000-0000-0000914D0000}"/>
    <cellStyle name="Assumptions Center Number 4 23 3" xfId="10087" xr:uid="{00000000-0005-0000-0000-0000924D0000}"/>
    <cellStyle name="Assumptions Center Number 4 23 3 2" xfId="24008" xr:uid="{00000000-0005-0000-0000-0000934D0000}"/>
    <cellStyle name="Assumptions Center Number 4 23 3 2 2" xfId="51691" xr:uid="{00000000-0005-0000-0000-0000944D0000}"/>
    <cellStyle name="Assumptions Center Number 4 23 3 3" xfId="37774" xr:uid="{00000000-0005-0000-0000-0000954D0000}"/>
    <cellStyle name="Assumptions Center Number 4 23 4" xfId="12239" xr:uid="{00000000-0005-0000-0000-0000964D0000}"/>
    <cellStyle name="Assumptions Center Number 4 23 4 2" xfId="26160" xr:uid="{00000000-0005-0000-0000-0000974D0000}"/>
    <cellStyle name="Assumptions Center Number 4 23 4 2 2" xfId="53843" xr:uid="{00000000-0005-0000-0000-0000984D0000}"/>
    <cellStyle name="Assumptions Center Number 4 23 4 3" xfId="39926" xr:uid="{00000000-0005-0000-0000-0000994D0000}"/>
    <cellStyle name="Assumptions Center Number 4 23 5" xfId="14989" xr:uid="{00000000-0005-0000-0000-00009A4D0000}"/>
    <cellStyle name="Assumptions Center Number 4 23 5 2" xfId="28910" xr:uid="{00000000-0005-0000-0000-00009B4D0000}"/>
    <cellStyle name="Assumptions Center Number 4 23 5 2 2" xfId="56593" xr:uid="{00000000-0005-0000-0000-00009C4D0000}"/>
    <cellStyle name="Assumptions Center Number 4 23 5 3" xfId="42676" xr:uid="{00000000-0005-0000-0000-00009D4D0000}"/>
    <cellStyle name="Assumptions Center Number 4 23 6" xfId="17957" xr:uid="{00000000-0005-0000-0000-00009E4D0000}"/>
    <cellStyle name="Assumptions Center Number 4 23 6 2" xfId="45640" xr:uid="{00000000-0005-0000-0000-00009F4D0000}"/>
    <cellStyle name="Assumptions Center Number 4 23 7" xfId="31723" xr:uid="{00000000-0005-0000-0000-0000A04D0000}"/>
    <cellStyle name="Assumptions Center Number 4 24" xfId="4942" xr:uid="{00000000-0005-0000-0000-0000A14D0000}"/>
    <cellStyle name="Assumptions Center Number 4 24 2" xfId="8346" xr:uid="{00000000-0005-0000-0000-0000A24D0000}"/>
    <cellStyle name="Assumptions Center Number 4 24 2 2" xfId="22267" xr:uid="{00000000-0005-0000-0000-0000A34D0000}"/>
    <cellStyle name="Assumptions Center Number 4 24 2 2 2" xfId="49950" xr:uid="{00000000-0005-0000-0000-0000A44D0000}"/>
    <cellStyle name="Assumptions Center Number 4 24 2 3" xfId="36033" xr:uid="{00000000-0005-0000-0000-0000A54D0000}"/>
    <cellStyle name="Assumptions Center Number 4 24 3" xfId="10798" xr:uid="{00000000-0005-0000-0000-0000A64D0000}"/>
    <cellStyle name="Assumptions Center Number 4 24 3 2" xfId="24719" xr:uid="{00000000-0005-0000-0000-0000A74D0000}"/>
    <cellStyle name="Assumptions Center Number 4 24 3 2 2" xfId="52402" xr:uid="{00000000-0005-0000-0000-0000A84D0000}"/>
    <cellStyle name="Assumptions Center Number 4 24 3 3" xfId="38485" xr:uid="{00000000-0005-0000-0000-0000A94D0000}"/>
    <cellStyle name="Assumptions Center Number 4 24 4" xfId="13199" xr:uid="{00000000-0005-0000-0000-0000AA4D0000}"/>
    <cellStyle name="Assumptions Center Number 4 24 4 2" xfId="27120" xr:uid="{00000000-0005-0000-0000-0000AB4D0000}"/>
    <cellStyle name="Assumptions Center Number 4 24 4 2 2" xfId="54803" xr:uid="{00000000-0005-0000-0000-0000AC4D0000}"/>
    <cellStyle name="Assumptions Center Number 4 24 4 3" xfId="40886" xr:uid="{00000000-0005-0000-0000-0000AD4D0000}"/>
    <cellStyle name="Assumptions Center Number 4 24 5" xfId="15949" xr:uid="{00000000-0005-0000-0000-0000AE4D0000}"/>
    <cellStyle name="Assumptions Center Number 4 24 5 2" xfId="29870" xr:uid="{00000000-0005-0000-0000-0000AF4D0000}"/>
    <cellStyle name="Assumptions Center Number 4 24 5 2 2" xfId="57553" xr:uid="{00000000-0005-0000-0000-0000B04D0000}"/>
    <cellStyle name="Assumptions Center Number 4 24 5 3" xfId="43636" xr:uid="{00000000-0005-0000-0000-0000B14D0000}"/>
    <cellStyle name="Assumptions Center Number 4 24 6" xfId="18917" xr:uid="{00000000-0005-0000-0000-0000B24D0000}"/>
    <cellStyle name="Assumptions Center Number 4 24 6 2" xfId="46600" xr:uid="{00000000-0005-0000-0000-0000B34D0000}"/>
    <cellStyle name="Assumptions Center Number 4 24 7" xfId="32683" xr:uid="{00000000-0005-0000-0000-0000B44D0000}"/>
    <cellStyle name="Assumptions Center Number 4 25" xfId="4975" xr:uid="{00000000-0005-0000-0000-0000B54D0000}"/>
    <cellStyle name="Assumptions Center Number 4 25 2" xfId="8379" xr:uid="{00000000-0005-0000-0000-0000B64D0000}"/>
    <cellStyle name="Assumptions Center Number 4 25 2 2" xfId="22300" xr:uid="{00000000-0005-0000-0000-0000B74D0000}"/>
    <cellStyle name="Assumptions Center Number 4 25 2 2 2" xfId="49983" xr:uid="{00000000-0005-0000-0000-0000B84D0000}"/>
    <cellStyle name="Assumptions Center Number 4 25 2 3" xfId="36066" xr:uid="{00000000-0005-0000-0000-0000B94D0000}"/>
    <cellStyle name="Assumptions Center Number 4 25 3" xfId="10828" xr:uid="{00000000-0005-0000-0000-0000BA4D0000}"/>
    <cellStyle name="Assumptions Center Number 4 25 3 2" xfId="24749" xr:uid="{00000000-0005-0000-0000-0000BB4D0000}"/>
    <cellStyle name="Assumptions Center Number 4 25 3 2 2" xfId="52432" xr:uid="{00000000-0005-0000-0000-0000BC4D0000}"/>
    <cellStyle name="Assumptions Center Number 4 25 3 3" xfId="38515" xr:uid="{00000000-0005-0000-0000-0000BD4D0000}"/>
    <cellStyle name="Assumptions Center Number 4 25 4" xfId="13231" xr:uid="{00000000-0005-0000-0000-0000BE4D0000}"/>
    <cellStyle name="Assumptions Center Number 4 25 4 2" xfId="27152" xr:uid="{00000000-0005-0000-0000-0000BF4D0000}"/>
    <cellStyle name="Assumptions Center Number 4 25 4 2 2" xfId="54835" xr:uid="{00000000-0005-0000-0000-0000C04D0000}"/>
    <cellStyle name="Assumptions Center Number 4 25 4 3" xfId="40918" xr:uid="{00000000-0005-0000-0000-0000C14D0000}"/>
    <cellStyle name="Assumptions Center Number 4 25 5" xfId="15981" xr:uid="{00000000-0005-0000-0000-0000C24D0000}"/>
    <cellStyle name="Assumptions Center Number 4 25 5 2" xfId="29902" xr:uid="{00000000-0005-0000-0000-0000C34D0000}"/>
    <cellStyle name="Assumptions Center Number 4 25 5 2 2" xfId="57585" xr:uid="{00000000-0005-0000-0000-0000C44D0000}"/>
    <cellStyle name="Assumptions Center Number 4 25 5 3" xfId="43668" xr:uid="{00000000-0005-0000-0000-0000C54D0000}"/>
    <cellStyle name="Assumptions Center Number 4 25 6" xfId="18949" xr:uid="{00000000-0005-0000-0000-0000C64D0000}"/>
    <cellStyle name="Assumptions Center Number 4 25 6 2" xfId="46632" xr:uid="{00000000-0005-0000-0000-0000C74D0000}"/>
    <cellStyle name="Assumptions Center Number 4 25 7" xfId="32715" xr:uid="{00000000-0005-0000-0000-0000C84D0000}"/>
    <cellStyle name="Assumptions Center Number 4 26" xfId="5012" xr:uid="{00000000-0005-0000-0000-0000C94D0000}"/>
    <cellStyle name="Assumptions Center Number 4 26 2" xfId="8416" xr:uid="{00000000-0005-0000-0000-0000CA4D0000}"/>
    <cellStyle name="Assumptions Center Number 4 26 2 2" xfId="22337" xr:uid="{00000000-0005-0000-0000-0000CB4D0000}"/>
    <cellStyle name="Assumptions Center Number 4 26 2 2 2" xfId="50020" xr:uid="{00000000-0005-0000-0000-0000CC4D0000}"/>
    <cellStyle name="Assumptions Center Number 4 26 2 3" xfId="36103" xr:uid="{00000000-0005-0000-0000-0000CD4D0000}"/>
    <cellStyle name="Assumptions Center Number 4 26 3" xfId="10864" xr:uid="{00000000-0005-0000-0000-0000CE4D0000}"/>
    <cellStyle name="Assumptions Center Number 4 26 3 2" xfId="24785" xr:uid="{00000000-0005-0000-0000-0000CF4D0000}"/>
    <cellStyle name="Assumptions Center Number 4 26 3 2 2" xfId="52468" xr:uid="{00000000-0005-0000-0000-0000D04D0000}"/>
    <cellStyle name="Assumptions Center Number 4 26 3 3" xfId="38551" xr:uid="{00000000-0005-0000-0000-0000D14D0000}"/>
    <cellStyle name="Assumptions Center Number 4 26 4" xfId="13267" xr:uid="{00000000-0005-0000-0000-0000D24D0000}"/>
    <cellStyle name="Assumptions Center Number 4 26 4 2" xfId="27188" xr:uid="{00000000-0005-0000-0000-0000D34D0000}"/>
    <cellStyle name="Assumptions Center Number 4 26 4 2 2" xfId="54871" xr:uid="{00000000-0005-0000-0000-0000D44D0000}"/>
    <cellStyle name="Assumptions Center Number 4 26 4 3" xfId="40954" xr:uid="{00000000-0005-0000-0000-0000D54D0000}"/>
    <cellStyle name="Assumptions Center Number 4 26 5" xfId="16017" xr:uid="{00000000-0005-0000-0000-0000D64D0000}"/>
    <cellStyle name="Assumptions Center Number 4 26 5 2" xfId="29938" xr:uid="{00000000-0005-0000-0000-0000D74D0000}"/>
    <cellStyle name="Assumptions Center Number 4 26 5 2 2" xfId="57621" xr:uid="{00000000-0005-0000-0000-0000D84D0000}"/>
    <cellStyle name="Assumptions Center Number 4 26 5 3" xfId="43704" xr:uid="{00000000-0005-0000-0000-0000D94D0000}"/>
    <cellStyle name="Assumptions Center Number 4 26 6" xfId="18985" xr:uid="{00000000-0005-0000-0000-0000DA4D0000}"/>
    <cellStyle name="Assumptions Center Number 4 26 6 2" xfId="46668" xr:uid="{00000000-0005-0000-0000-0000DB4D0000}"/>
    <cellStyle name="Assumptions Center Number 4 26 7" xfId="32751" xr:uid="{00000000-0005-0000-0000-0000DC4D0000}"/>
    <cellStyle name="Assumptions Center Number 4 27" xfId="5037" xr:uid="{00000000-0005-0000-0000-0000DD4D0000}"/>
    <cellStyle name="Assumptions Center Number 4 27 2" xfId="8441" xr:uid="{00000000-0005-0000-0000-0000DE4D0000}"/>
    <cellStyle name="Assumptions Center Number 4 27 2 2" xfId="22362" xr:uid="{00000000-0005-0000-0000-0000DF4D0000}"/>
    <cellStyle name="Assumptions Center Number 4 27 2 2 2" xfId="50045" xr:uid="{00000000-0005-0000-0000-0000E04D0000}"/>
    <cellStyle name="Assumptions Center Number 4 27 2 3" xfId="36128" xr:uid="{00000000-0005-0000-0000-0000E14D0000}"/>
    <cellStyle name="Assumptions Center Number 4 27 3" xfId="10888" xr:uid="{00000000-0005-0000-0000-0000E24D0000}"/>
    <cellStyle name="Assumptions Center Number 4 27 3 2" xfId="24809" xr:uid="{00000000-0005-0000-0000-0000E34D0000}"/>
    <cellStyle name="Assumptions Center Number 4 27 3 2 2" xfId="52492" xr:uid="{00000000-0005-0000-0000-0000E44D0000}"/>
    <cellStyle name="Assumptions Center Number 4 27 3 3" xfId="38575" xr:uid="{00000000-0005-0000-0000-0000E54D0000}"/>
    <cellStyle name="Assumptions Center Number 4 27 4" xfId="13292" xr:uid="{00000000-0005-0000-0000-0000E64D0000}"/>
    <cellStyle name="Assumptions Center Number 4 27 4 2" xfId="27213" xr:uid="{00000000-0005-0000-0000-0000E74D0000}"/>
    <cellStyle name="Assumptions Center Number 4 27 4 2 2" xfId="54896" xr:uid="{00000000-0005-0000-0000-0000E84D0000}"/>
    <cellStyle name="Assumptions Center Number 4 27 4 3" xfId="40979" xr:uid="{00000000-0005-0000-0000-0000E94D0000}"/>
    <cellStyle name="Assumptions Center Number 4 27 5" xfId="16042" xr:uid="{00000000-0005-0000-0000-0000EA4D0000}"/>
    <cellStyle name="Assumptions Center Number 4 27 5 2" xfId="29963" xr:uid="{00000000-0005-0000-0000-0000EB4D0000}"/>
    <cellStyle name="Assumptions Center Number 4 27 5 2 2" xfId="57646" xr:uid="{00000000-0005-0000-0000-0000EC4D0000}"/>
    <cellStyle name="Assumptions Center Number 4 27 5 3" xfId="43729" xr:uid="{00000000-0005-0000-0000-0000ED4D0000}"/>
    <cellStyle name="Assumptions Center Number 4 27 6" xfId="19010" xr:uid="{00000000-0005-0000-0000-0000EE4D0000}"/>
    <cellStyle name="Assumptions Center Number 4 27 6 2" xfId="46693" xr:uid="{00000000-0005-0000-0000-0000EF4D0000}"/>
    <cellStyle name="Assumptions Center Number 4 27 7" xfId="32776" xr:uid="{00000000-0005-0000-0000-0000F04D0000}"/>
    <cellStyle name="Assumptions Center Number 4 28" xfId="5060" xr:uid="{00000000-0005-0000-0000-0000F14D0000}"/>
    <cellStyle name="Assumptions Center Number 4 28 2" xfId="8463" xr:uid="{00000000-0005-0000-0000-0000F24D0000}"/>
    <cellStyle name="Assumptions Center Number 4 28 2 2" xfId="22384" xr:uid="{00000000-0005-0000-0000-0000F34D0000}"/>
    <cellStyle name="Assumptions Center Number 4 28 2 2 2" xfId="50067" xr:uid="{00000000-0005-0000-0000-0000F44D0000}"/>
    <cellStyle name="Assumptions Center Number 4 28 2 3" xfId="36150" xr:uid="{00000000-0005-0000-0000-0000F54D0000}"/>
    <cellStyle name="Assumptions Center Number 4 28 3" xfId="10909" xr:uid="{00000000-0005-0000-0000-0000F64D0000}"/>
    <cellStyle name="Assumptions Center Number 4 28 3 2" xfId="24830" xr:uid="{00000000-0005-0000-0000-0000F74D0000}"/>
    <cellStyle name="Assumptions Center Number 4 28 3 2 2" xfId="52513" xr:uid="{00000000-0005-0000-0000-0000F84D0000}"/>
    <cellStyle name="Assumptions Center Number 4 28 3 3" xfId="38596" xr:uid="{00000000-0005-0000-0000-0000F94D0000}"/>
    <cellStyle name="Assumptions Center Number 4 28 4" xfId="13314" xr:uid="{00000000-0005-0000-0000-0000FA4D0000}"/>
    <cellStyle name="Assumptions Center Number 4 28 4 2" xfId="27235" xr:uid="{00000000-0005-0000-0000-0000FB4D0000}"/>
    <cellStyle name="Assumptions Center Number 4 28 4 2 2" xfId="54918" xr:uid="{00000000-0005-0000-0000-0000FC4D0000}"/>
    <cellStyle name="Assumptions Center Number 4 28 4 3" xfId="41001" xr:uid="{00000000-0005-0000-0000-0000FD4D0000}"/>
    <cellStyle name="Assumptions Center Number 4 28 5" xfId="16064" xr:uid="{00000000-0005-0000-0000-0000FE4D0000}"/>
    <cellStyle name="Assumptions Center Number 4 28 5 2" xfId="29985" xr:uid="{00000000-0005-0000-0000-0000FF4D0000}"/>
    <cellStyle name="Assumptions Center Number 4 28 5 2 2" xfId="57668" xr:uid="{00000000-0005-0000-0000-0000004E0000}"/>
    <cellStyle name="Assumptions Center Number 4 28 5 3" xfId="43751" xr:uid="{00000000-0005-0000-0000-0000014E0000}"/>
    <cellStyle name="Assumptions Center Number 4 28 6" xfId="19032" xr:uid="{00000000-0005-0000-0000-0000024E0000}"/>
    <cellStyle name="Assumptions Center Number 4 28 6 2" xfId="46715" xr:uid="{00000000-0005-0000-0000-0000034E0000}"/>
    <cellStyle name="Assumptions Center Number 4 28 7" xfId="32798" xr:uid="{00000000-0005-0000-0000-0000044E0000}"/>
    <cellStyle name="Assumptions Center Number 4 29" xfId="5082" xr:uid="{00000000-0005-0000-0000-0000054E0000}"/>
    <cellStyle name="Assumptions Center Number 4 29 2" xfId="8485" xr:uid="{00000000-0005-0000-0000-0000064E0000}"/>
    <cellStyle name="Assumptions Center Number 4 29 2 2" xfId="22406" xr:uid="{00000000-0005-0000-0000-0000074E0000}"/>
    <cellStyle name="Assumptions Center Number 4 29 2 2 2" xfId="50089" xr:uid="{00000000-0005-0000-0000-0000084E0000}"/>
    <cellStyle name="Assumptions Center Number 4 29 2 3" xfId="36172" xr:uid="{00000000-0005-0000-0000-0000094E0000}"/>
    <cellStyle name="Assumptions Center Number 4 29 3" xfId="10931" xr:uid="{00000000-0005-0000-0000-00000A4E0000}"/>
    <cellStyle name="Assumptions Center Number 4 29 3 2" xfId="24852" xr:uid="{00000000-0005-0000-0000-00000B4E0000}"/>
    <cellStyle name="Assumptions Center Number 4 29 3 2 2" xfId="52535" xr:uid="{00000000-0005-0000-0000-00000C4E0000}"/>
    <cellStyle name="Assumptions Center Number 4 29 3 3" xfId="38618" xr:uid="{00000000-0005-0000-0000-00000D4E0000}"/>
    <cellStyle name="Assumptions Center Number 4 29 4" xfId="13336" xr:uid="{00000000-0005-0000-0000-00000E4E0000}"/>
    <cellStyle name="Assumptions Center Number 4 29 4 2" xfId="27257" xr:uid="{00000000-0005-0000-0000-00000F4E0000}"/>
    <cellStyle name="Assumptions Center Number 4 29 4 2 2" xfId="54940" xr:uid="{00000000-0005-0000-0000-0000104E0000}"/>
    <cellStyle name="Assumptions Center Number 4 29 4 3" xfId="41023" xr:uid="{00000000-0005-0000-0000-0000114E0000}"/>
    <cellStyle name="Assumptions Center Number 4 29 5" xfId="16086" xr:uid="{00000000-0005-0000-0000-0000124E0000}"/>
    <cellStyle name="Assumptions Center Number 4 29 5 2" xfId="30007" xr:uid="{00000000-0005-0000-0000-0000134E0000}"/>
    <cellStyle name="Assumptions Center Number 4 29 5 2 2" xfId="57690" xr:uid="{00000000-0005-0000-0000-0000144E0000}"/>
    <cellStyle name="Assumptions Center Number 4 29 5 3" xfId="43773" xr:uid="{00000000-0005-0000-0000-0000154E0000}"/>
    <cellStyle name="Assumptions Center Number 4 29 6" xfId="19054" xr:uid="{00000000-0005-0000-0000-0000164E0000}"/>
    <cellStyle name="Assumptions Center Number 4 29 6 2" xfId="46737" xr:uid="{00000000-0005-0000-0000-0000174E0000}"/>
    <cellStyle name="Assumptions Center Number 4 29 7" xfId="32820" xr:uid="{00000000-0005-0000-0000-0000184E0000}"/>
    <cellStyle name="Assumptions Center Number 4 3" xfId="3239" xr:uid="{00000000-0005-0000-0000-0000194E0000}"/>
    <cellStyle name="Assumptions Center Number 4 3 2" xfId="6681" xr:uid="{00000000-0005-0000-0000-00001A4E0000}"/>
    <cellStyle name="Assumptions Center Number 4 3 2 2" xfId="20623" xr:uid="{00000000-0005-0000-0000-00001B4E0000}"/>
    <cellStyle name="Assumptions Center Number 4 3 2 2 2" xfId="48306" xr:uid="{00000000-0005-0000-0000-00001C4E0000}"/>
    <cellStyle name="Assumptions Center Number 4 3 2 3" xfId="34389" xr:uid="{00000000-0005-0000-0000-00001D4E0000}"/>
    <cellStyle name="Assumptions Center Number 4 3 3" xfId="9423" xr:uid="{00000000-0005-0000-0000-00001E4E0000}"/>
    <cellStyle name="Assumptions Center Number 4 3 3 2" xfId="23344" xr:uid="{00000000-0005-0000-0000-00001F4E0000}"/>
    <cellStyle name="Assumptions Center Number 4 3 3 2 2" xfId="51027" xr:uid="{00000000-0005-0000-0000-0000204E0000}"/>
    <cellStyle name="Assumptions Center Number 4 3 3 3" xfId="37110" xr:uid="{00000000-0005-0000-0000-0000214E0000}"/>
    <cellStyle name="Assumptions Center Number 4 3 4" xfId="11561" xr:uid="{00000000-0005-0000-0000-0000224E0000}"/>
    <cellStyle name="Assumptions Center Number 4 3 4 2" xfId="25482" xr:uid="{00000000-0005-0000-0000-0000234E0000}"/>
    <cellStyle name="Assumptions Center Number 4 3 4 2 2" xfId="53165" xr:uid="{00000000-0005-0000-0000-0000244E0000}"/>
    <cellStyle name="Assumptions Center Number 4 3 4 3" xfId="39248" xr:uid="{00000000-0005-0000-0000-0000254E0000}"/>
    <cellStyle name="Assumptions Center Number 4 3 5" xfId="14311" xr:uid="{00000000-0005-0000-0000-0000264E0000}"/>
    <cellStyle name="Assumptions Center Number 4 3 5 2" xfId="28232" xr:uid="{00000000-0005-0000-0000-0000274E0000}"/>
    <cellStyle name="Assumptions Center Number 4 3 5 2 2" xfId="55915" xr:uid="{00000000-0005-0000-0000-0000284E0000}"/>
    <cellStyle name="Assumptions Center Number 4 3 5 3" xfId="41998" xr:uid="{00000000-0005-0000-0000-0000294E0000}"/>
    <cellStyle name="Assumptions Center Number 4 3 6" xfId="17279" xr:uid="{00000000-0005-0000-0000-00002A4E0000}"/>
    <cellStyle name="Assumptions Center Number 4 3 6 2" xfId="44962" xr:uid="{00000000-0005-0000-0000-00002B4E0000}"/>
    <cellStyle name="Assumptions Center Number 4 3 7" xfId="31068" xr:uid="{00000000-0005-0000-0000-00002C4E0000}"/>
    <cellStyle name="Assumptions Center Number 4 30" xfId="16224" xr:uid="{00000000-0005-0000-0000-00002D4E0000}"/>
    <cellStyle name="Assumptions Center Number 4 30 2" xfId="30141" xr:uid="{00000000-0005-0000-0000-00002E4E0000}"/>
    <cellStyle name="Assumptions Center Number 4 30 2 2" xfId="57824" xr:uid="{00000000-0005-0000-0000-00002F4E0000}"/>
    <cellStyle name="Assumptions Center Number 4 30 3" xfId="43907" xr:uid="{00000000-0005-0000-0000-0000304E0000}"/>
    <cellStyle name="Assumptions Center Number 4 31" xfId="16252" xr:uid="{00000000-0005-0000-0000-0000314E0000}"/>
    <cellStyle name="Assumptions Center Number 4 31 2" xfId="30169" xr:uid="{00000000-0005-0000-0000-0000324E0000}"/>
    <cellStyle name="Assumptions Center Number 4 31 2 2" xfId="57852" xr:uid="{00000000-0005-0000-0000-0000334E0000}"/>
    <cellStyle name="Assumptions Center Number 4 31 3" xfId="43935" xr:uid="{00000000-0005-0000-0000-0000344E0000}"/>
    <cellStyle name="Assumptions Center Number 4 4" xfId="3291" xr:uid="{00000000-0005-0000-0000-0000354E0000}"/>
    <cellStyle name="Assumptions Center Number 4 4 2" xfId="6732" xr:uid="{00000000-0005-0000-0000-0000364E0000}"/>
    <cellStyle name="Assumptions Center Number 4 4 2 2" xfId="20673" xr:uid="{00000000-0005-0000-0000-0000374E0000}"/>
    <cellStyle name="Assumptions Center Number 4 4 2 2 2" xfId="48356" xr:uid="{00000000-0005-0000-0000-0000384E0000}"/>
    <cellStyle name="Assumptions Center Number 4 4 2 3" xfId="34439" xr:uid="{00000000-0005-0000-0000-0000394E0000}"/>
    <cellStyle name="Assumptions Center Number 4 4 3" xfId="9472" xr:uid="{00000000-0005-0000-0000-00003A4E0000}"/>
    <cellStyle name="Assumptions Center Number 4 4 3 2" xfId="23393" xr:uid="{00000000-0005-0000-0000-00003B4E0000}"/>
    <cellStyle name="Assumptions Center Number 4 4 3 2 2" xfId="51076" xr:uid="{00000000-0005-0000-0000-00003C4E0000}"/>
    <cellStyle name="Assumptions Center Number 4 4 3 3" xfId="37159" xr:uid="{00000000-0005-0000-0000-00003D4E0000}"/>
    <cellStyle name="Assumptions Center Number 4 4 4" xfId="11611" xr:uid="{00000000-0005-0000-0000-00003E4E0000}"/>
    <cellStyle name="Assumptions Center Number 4 4 4 2" xfId="25532" xr:uid="{00000000-0005-0000-0000-00003F4E0000}"/>
    <cellStyle name="Assumptions Center Number 4 4 4 2 2" xfId="53215" xr:uid="{00000000-0005-0000-0000-0000404E0000}"/>
    <cellStyle name="Assumptions Center Number 4 4 4 3" xfId="39298" xr:uid="{00000000-0005-0000-0000-0000414E0000}"/>
    <cellStyle name="Assumptions Center Number 4 4 5" xfId="14361" xr:uid="{00000000-0005-0000-0000-0000424E0000}"/>
    <cellStyle name="Assumptions Center Number 4 4 5 2" xfId="28282" xr:uid="{00000000-0005-0000-0000-0000434E0000}"/>
    <cellStyle name="Assumptions Center Number 4 4 5 2 2" xfId="55965" xr:uid="{00000000-0005-0000-0000-0000444E0000}"/>
    <cellStyle name="Assumptions Center Number 4 4 5 3" xfId="42048" xr:uid="{00000000-0005-0000-0000-0000454E0000}"/>
    <cellStyle name="Assumptions Center Number 4 4 6" xfId="17329" xr:uid="{00000000-0005-0000-0000-0000464E0000}"/>
    <cellStyle name="Assumptions Center Number 4 4 6 2" xfId="45012" xr:uid="{00000000-0005-0000-0000-0000474E0000}"/>
    <cellStyle name="Assumptions Center Number 4 4 7" xfId="31114" xr:uid="{00000000-0005-0000-0000-0000484E0000}"/>
    <cellStyle name="Assumptions Center Number 4 5" xfId="3372" xr:uid="{00000000-0005-0000-0000-0000494E0000}"/>
    <cellStyle name="Assumptions Center Number 4 5 2" xfId="6812" xr:uid="{00000000-0005-0000-0000-00004A4E0000}"/>
    <cellStyle name="Assumptions Center Number 4 5 2 2" xfId="20753" xr:uid="{00000000-0005-0000-0000-00004B4E0000}"/>
    <cellStyle name="Assumptions Center Number 4 5 2 2 2" xfId="48436" xr:uid="{00000000-0005-0000-0000-00004C4E0000}"/>
    <cellStyle name="Assumptions Center Number 4 5 2 3" xfId="34519" xr:uid="{00000000-0005-0000-0000-00004D4E0000}"/>
    <cellStyle name="Assumptions Center Number 4 5 3" xfId="9550" xr:uid="{00000000-0005-0000-0000-00004E4E0000}"/>
    <cellStyle name="Assumptions Center Number 4 5 3 2" xfId="23471" xr:uid="{00000000-0005-0000-0000-00004F4E0000}"/>
    <cellStyle name="Assumptions Center Number 4 5 3 2 2" xfId="51154" xr:uid="{00000000-0005-0000-0000-0000504E0000}"/>
    <cellStyle name="Assumptions Center Number 4 5 3 3" xfId="37237" xr:uid="{00000000-0005-0000-0000-0000514E0000}"/>
    <cellStyle name="Assumptions Center Number 4 5 4" xfId="11691" xr:uid="{00000000-0005-0000-0000-0000524E0000}"/>
    <cellStyle name="Assumptions Center Number 4 5 4 2" xfId="25612" xr:uid="{00000000-0005-0000-0000-0000534E0000}"/>
    <cellStyle name="Assumptions Center Number 4 5 4 2 2" xfId="53295" xr:uid="{00000000-0005-0000-0000-0000544E0000}"/>
    <cellStyle name="Assumptions Center Number 4 5 4 3" xfId="39378" xr:uid="{00000000-0005-0000-0000-0000554E0000}"/>
    <cellStyle name="Assumptions Center Number 4 5 5" xfId="14441" xr:uid="{00000000-0005-0000-0000-0000564E0000}"/>
    <cellStyle name="Assumptions Center Number 4 5 5 2" xfId="28362" xr:uid="{00000000-0005-0000-0000-0000574E0000}"/>
    <cellStyle name="Assumptions Center Number 4 5 5 2 2" xfId="56045" xr:uid="{00000000-0005-0000-0000-0000584E0000}"/>
    <cellStyle name="Assumptions Center Number 4 5 5 3" xfId="42128" xr:uid="{00000000-0005-0000-0000-0000594E0000}"/>
    <cellStyle name="Assumptions Center Number 4 5 6" xfId="17409" xr:uid="{00000000-0005-0000-0000-00005A4E0000}"/>
    <cellStyle name="Assumptions Center Number 4 5 6 2" xfId="45092" xr:uid="{00000000-0005-0000-0000-00005B4E0000}"/>
    <cellStyle name="Assumptions Center Number 4 5 7" xfId="31188" xr:uid="{00000000-0005-0000-0000-00005C4E0000}"/>
    <cellStyle name="Assumptions Center Number 4 6" xfId="3420" xr:uid="{00000000-0005-0000-0000-00005D4E0000}"/>
    <cellStyle name="Assumptions Center Number 4 6 2" xfId="6859" xr:uid="{00000000-0005-0000-0000-00005E4E0000}"/>
    <cellStyle name="Assumptions Center Number 4 6 2 2" xfId="20800" xr:uid="{00000000-0005-0000-0000-00005F4E0000}"/>
    <cellStyle name="Assumptions Center Number 4 6 2 2 2" xfId="48483" xr:uid="{00000000-0005-0000-0000-0000604E0000}"/>
    <cellStyle name="Assumptions Center Number 4 6 2 3" xfId="34566" xr:uid="{00000000-0005-0000-0000-0000614E0000}"/>
    <cellStyle name="Assumptions Center Number 4 6 3" xfId="9597" xr:uid="{00000000-0005-0000-0000-0000624E0000}"/>
    <cellStyle name="Assumptions Center Number 4 6 3 2" xfId="23518" xr:uid="{00000000-0005-0000-0000-0000634E0000}"/>
    <cellStyle name="Assumptions Center Number 4 6 3 2 2" xfId="51201" xr:uid="{00000000-0005-0000-0000-0000644E0000}"/>
    <cellStyle name="Assumptions Center Number 4 6 3 3" xfId="37284" xr:uid="{00000000-0005-0000-0000-0000654E0000}"/>
    <cellStyle name="Assumptions Center Number 4 6 4" xfId="11738" xr:uid="{00000000-0005-0000-0000-0000664E0000}"/>
    <cellStyle name="Assumptions Center Number 4 6 4 2" xfId="25659" xr:uid="{00000000-0005-0000-0000-0000674E0000}"/>
    <cellStyle name="Assumptions Center Number 4 6 4 2 2" xfId="53342" xr:uid="{00000000-0005-0000-0000-0000684E0000}"/>
    <cellStyle name="Assumptions Center Number 4 6 4 3" xfId="39425" xr:uid="{00000000-0005-0000-0000-0000694E0000}"/>
    <cellStyle name="Assumptions Center Number 4 6 5" xfId="14488" xr:uid="{00000000-0005-0000-0000-00006A4E0000}"/>
    <cellStyle name="Assumptions Center Number 4 6 5 2" xfId="28409" xr:uid="{00000000-0005-0000-0000-00006B4E0000}"/>
    <cellStyle name="Assumptions Center Number 4 6 5 2 2" xfId="56092" xr:uid="{00000000-0005-0000-0000-00006C4E0000}"/>
    <cellStyle name="Assumptions Center Number 4 6 5 3" xfId="42175" xr:uid="{00000000-0005-0000-0000-00006D4E0000}"/>
    <cellStyle name="Assumptions Center Number 4 6 6" xfId="17456" xr:uid="{00000000-0005-0000-0000-00006E4E0000}"/>
    <cellStyle name="Assumptions Center Number 4 6 6 2" xfId="45139" xr:uid="{00000000-0005-0000-0000-00006F4E0000}"/>
    <cellStyle name="Assumptions Center Number 4 6 7" xfId="31233" xr:uid="{00000000-0005-0000-0000-0000704E0000}"/>
    <cellStyle name="Assumptions Center Number 4 7" xfId="3462" xr:uid="{00000000-0005-0000-0000-0000714E0000}"/>
    <cellStyle name="Assumptions Center Number 4 7 2" xfId="6900" xr:uid="{00000000-0005-0000-0000-0000724E0000}"/>
    <cellStyle name="Assumptions Center Number 4 7 2 2" xfId="20840" xr:uid="{00000000-0005-0000-0000-0000734E0000}"/>
    <cellStyle name="Assumptions Center Number 4 7 2 2 2" xfId="48523" xr:uid="{00000000-0005-0000-0000-0000744E0000}"/>
    <cellStyle name="Assumptions Center Number 4 7 2 3" xfId="34606" xr:uid="{00000000-0005-0000-0000-0000754E0000}"/>
    <cellStyle name="Assumptions Center Number 4 7 3" xfId="9638" xr:uid="{00000000-0005-0000-0000-0000764E0000}"/>
    <cellStyle name="Assumptions Center Number 4 7 3 2" xfId="23559" xr:uid="{00000000-0005-0000-0000-0000774E0000}"/>
    <cellStyle name="Assumptions Center Number 4 7 3 2 2" xfId="51242" xr:uid="{00000000-0005-0000-0000-0000784E0000}"/>
    <cellStyle name="Assumptions Center Number 4 7 3 3" xfId="37325" xr:uid="{00000000-0005-0000-0000-0000794E0000}"/>
    <cellStyle name="Assumptions Center Number 4 7 4" xfId="11778" xr:uid="{00000000-0005-0000-0000-00007A4E0000}"/>
    <cellStyle name="Assumptions Center Number 4 7 4 2" xfId="25699" xr:uid="{00000000-0005-0000-0000-00007B4E0000}"/>
    <cellStyle name="Assumptions Center Number 4 7 4 2 2" xfId="53382" xr:uid="{00000000-0005-0000-0000-00007C4E0000}"/>
    <cellStyle name="Assumptions Center Number 4 7 4 3" xfId="39465" xr:uid="{00000000-0005-0000-0000-00007D4E0000}"/>
    <cellStyle name="Assumptions Center Number 4 7 5" xfId="14528" xr:uid="{00000000-0005-0000-0000-00007E4E0000}"/>
    <cellStyle name="Assumptions Center Number 4 7 5 2" xfId="28449" xr:uid="{00000000-0005-0000-0000-00007F4E0000}"/>
    <cellStyle name="Assumptions Center Number 4 7 5 2 2" xfId="56132" xr:uid="{00000000-0005-0000-0000-0000804E0000}"/>
    <cellStyle name="Assumptions Center Number 4 7 5 3" xfId="42215" xr:uid="{00000000-0005-0000-0000-0000814E0000}"/>
    <cellStyle name="Assumptions Center Number 4 7 6" xfId="17496" xr:uid="{00000000-0005-0000-0000-0000824E0000}"/>
    <cellStyle name="Assumptions Center Number 4 7 6 2" xfId="45179" xr:uid="{00000000-0005-0000-0000-0000834E0000}"/>
    <cellStyle name="Assumptions Center Number 4 7 7" xfId="31268" xr:uid="{00000000-0005-0000-0000-0000844E0000}"/>
    <cellStyle name="Assumptions Center Number 4 8" xfId="3528" xr:uid="{00000000-0005-0000-0000-0000854E0000}"/>
    <cellStyle name="Assumptions Center Number 4 8 2" xfId="6966" xr:uid="{00000000-0005-0000-0000-0000864E0000}"/>
    <cellStyle name="Assumptions Center Number 4 8 2 2" xfId="20906" xr:uid="{00000000-0005-0000-0000-0000874E0000}"/>
    <cellStyle name="Assumptions Center Number 4 8 2 2 2" xfId="48589" xr:uid="{00000000-0005-0000-0000-0000884E0000}"/>
    <cellStyle name="Assumptions Center Number 4 8 2 3" xfId="34672" xr:uid="{00000000-0005-0000-0000-0000894E0000}"/>
    <cellStyle name="Assumptions Center Number 4 8 3" xfId="9703" xr:uid="{00000000-0005-0000-0000-00008A4E0000}"/>
    <cellStyle name="Assumptions Center Number 4 8 3 2" xfId="23624" xr:uid="{00000000-0005-0000-0000-00008B4E0000}"/>
    <cellStyle name="Assumptions Center Number 4 8 3 2 2" xfId="51307" xr:uid="{00000000-0005-0000-0000-00008C4E0000}"/>
    <cellStyle name="Assumptions Center Number 4 8 3 3" xfId="37390" xr:uid="{00000000-0005-0000-0000-00008D4E0000}"/>
    <cellStyle name="Assumptions Center Number 4 8 4" xfId="11844" xr:uid="{00000000-0005-0000-0000-00008E4E0000}"/>
    <cellStyle name="Assumptions Center Number 4 8 4 2" xfId="25765" xr:uid="{00000000-0005-0000-0000-00008F4E0000}"/>
    <cellStyle name="Assumptions Center Number 4 8 4 2 2" xfId="53448" xr:uid="{00000000-0005-0000-0000-0000904E0000}"/>
    <cellStyle name="Assumptions Center Number 4 8 4 3" xfId="39531" xr:uid="{00000000-0005-0000-0000-0000914E0000}"/>
    <cellStyle name="Assumptions Center Number 4 8 5" xfId="14594" xr:uid="{00000000-0005-0000-0000-0000924E0000}"/>
    <cellStyle name="Assumptions Center Number 4 8 5 2" xfId="28515" xr:uid="{00000000-0005-0000-0000-0000934E0000}"/>
    <cellStyle name="Assumptions Center Number 4 8 5 2 2" xfId="56198" xr:uid="{00000000-0005-0000-0000-0000944E0000}"/>
    <cellStyle name="Assumptions Center Number 4 8 5 3" xfId="42281" xr:uid="{00000000-0005-0000-0000-0000954E0000}"/>
    <cellStyle name="Assumptions Center Number 4 8 6" xfId="17562" xr:uid="{00000000-0005-0000-0000-0000964E0000}"/>
    <cellStyle name="Assumptions Center Number 4 8 6 2" xfId="45245" xr:uid="{00000000-0005-0000-0000-0000974E0000}"/>
    <cellStyle name="Assumptions Center Number 4 8 7" xfId="31333" xr:uid="{00000000-0005-0000-0000-0000984E0000}"/>
    <cellStyle name="Assumptions Center Number 4 9" xfId="3568" xr:uid="{00000000-0005-0000-0000-0000994E0000}"/>
    <cellStyle name="Assumptions Center Number 4 9 2" xfId="7006" xr:uid="{00000000-0005-0000-0000-00009A4E0000}"/>
    <cellStyle name="Assumptions Center Number 4 9 2 2" xfId="20943" xr:uid="{00000000-0005-0000-0000-00009B4E0000}"/>
    <cellStyle name="Assumptions Center Number 4 9 2 2 2" xfId="48626" xr:uid="{00000000-0005-0000-0000-00009C4E0000}"/>
    <cellStyle name="Assumptions Center Number 4 9 2 3" xfId="34709" xr:uid="{00000000-0005-0000-0000-00009D4E0000}"/>
    <cellStyle name="Assumptions Center Number 4 9 3" xfId="9739" xr:uid="{00000000-0005-0000-0000-00009E4E0000}"/>
    <cellStyle name="Assumptions Center Number 4 9 3 2" xfId="23660" xr:uid="{00000000-0005-0000-0000-00009F4E0000}"/>
    <cellStyle name="Assumptions Center Number 4 9 3 2 2" xfId="51343" xr:uid="{00000000-0005-0000-0000-0000A04E0000}"/>
    <cellStyle name="Assumptions Center Number 4 9 3 3" xfId="37426" xr:uid="{00000000-0005-0000-0000-0000A14E0000}"/>
    <cellStyle name="Assumptions Center Number 4 9 4" xfId="11881" xr:uid="{00000000-0005-0000-0000-0000A24E0000}"/>
    <cellStyle name="Assumptions Center Number 4 9 4 2" xfId="25802" xr:uid="{00000000-0005-0000-0000-0000A34E0000}"/>
    <cellStyle name="Assumptions Center Number 4 9 4 2 2" xfId="53485" xr:uid="{00000000-0005-0000-0000-0000A44E0000}"/>
    <cellStyle name="Assumptions Center Number 4 9 4 3" xfId="39568" xr:uid="{00000000-0005-0000-0000-0000A54E0000}"/>
    <cellStyle name="Assumptions Center Number 4 9 5" xfId="14631" xr:uid="{00000000-0005-0000-0000-0000A64E0000}"/>
    <cellStyle name="Assumptions Center Number 4 9 5 2" xfId="28552" xr:uid="{00000000-0005-0000-0000-0000A74E0000}"/>
    <cellStyle name="Assumptions Center Number 4 9 5 2 2" xfId="56235" xr:uid="{00000000-0005-0000-0000-0000A84E0000}"/>
    <cellStyle name="Assumptions Center Number 4 9 5 3" xfId="42318" xr:uid="{00000000-0005-0000-0000-0000A94E0000}"/>
    <cellStyle name="Assumptions Center Number 4 9 6" xfId="17599" xr:uid="{00000000-0005-0000-0000-0000AA4E0000}"/>
    <cellStyle name="Assumptions Center Number 4 9 6 2" xfId="45282" xr:uid="{00000000-0005-0000-0000-0000AB4E0000}"/>
    <cellStyle name="Assumptions Center Number 4 9 7" xfId="31370" xr:uid="{00000000-0005-0000-0000-0000AC4E0000}"/>
    <cellStyle name="Assumptions Center Number 5" xfId="2746" xr:uid="{00000000-0005-0000-0000-0000AD4E0000}"/>
    <cellStyle name="Assumptions Center Number 5 2" xfId="6194" xr:uid="{00000000-0005-0000-0000-0000AE4E0000}"/>
    <cellStyle name="Assumptions Center Number 5 2 2" xfId="20141" xr:uid="{00000000-0005-0000-0000-0000AF4E0000}"/>
    <cellStyle name="Assumptions Center Number 5 2 2 2" xfId="47824" xr:uid="{00000000-0005-0000-0000-0000B04E0000}"/>
    <cellStyle name="Assumptions Center Number 5 2 3" xfId="33907" xr:uid="{00000000-0005-0000-0000-0000B14E0000}"/>
    <cellStyle name="Assumptions Center Number 5 3" xfId="8950" xr:uid="{00000000-0005-0000-0000-0000B24E0000}"/>
    <cellStyle name="Assumptions Center Number 5 3 2" xfId="22871" xr:uid="{00000000-0005-0000-0000-0000B34E0000}"/>
    <cellStyle name="Assumptions Center Number 5 3 2 2" xfId="50554" xr:uid="{00000000-0005-0000-0000-0000B44E0000}"/>
    <cellStyle name="Assumptions Center Number 5 3 3" xfId="36637" xr:uid="{00000000-0005-0000-0000-0000B54E0000}"/>
    <cellStyle name="Assumptions Center Number 5 4" xfId="11081" xr:uid="{00000000-0005-0000-0000-0000B64E0000}"/>
    <cellStyle name="Assumptions Center Number 5 4 2" xfId="25002" xr:uid="{00000000-0005-0000-0000-0000B74E0000}"/>
    <cellStyle name="Assumptions Center Number 5 4 2 2" xfId="52685" xr:uid="{00000000-0005-0000-0000-0000B84E0000}"/>
    <cellStyle name="Assumptions Center Number 5 4 3" xfId="38768" xr:uid="{00000000-0005-0000-0000-0000B94E0000}"/>
    <cellStyle name="Assumptions Center Number 5 5" xfId="13834" xr:uid="{00000000-0005-0000-0000-0000BA4E0000}"/>
    <cellStyle name="Assumptions Center Number 5 5 2" xfId="27755" xr:uid="{00000000-0005-0000-0000-0000BB4E0000}"/>
    <cellStyle name="Assumptions Center Number 5 5 2 2" xfId="55438" xr:uid="{00000000-0005-0000-0000-0000BC4E0000}"/>
    <cellStyle name="Assumptions Center Number 5 5 3" xfId="41521" xr:uid="{00000000-0005-0000-0000-0000BD4E0000}"/>
    <cellStyle name="Assumptions Center Number 5 6" xfId="16799" xr:uid="{00000000-0005-0000-0000-0000BE4E0000}"/>
    <cellStyle name="Assumptions Center Number 5 6 2" xfId="44482" xr:uid="{00000000-0005-0000-0000-0000BF4E0000}"/>
    <cellStyle name="Assumptions Center Number 5 7" xfId="30646" xr:uid="{00000000-0005-0000-0000-0000C04E0000}"/>
    <cellStyle name="Assumptions Center Number 6" xfId="2638" xr:uid="{00000000-0005-0000-0000-0000C14E0000}"/>
    <cellStyle name="Assumptions Center Number 6 2" xfId="6089" xr:uid="{00000000-0005-0000-0000-0000C24E0000}"/>
    <cellStyle name="Assumptions Center Number 6 2 2" xfId="20036" xr:uid="{00000000-0005-0000-0000-0000C34E0000}"/>
    <cellStyle name="Assumptions Center Number 6 2 2 2" xfId="47719" xr:uid="{00000000-0005-0000-0000-0000C44E0000}"/>
    <cellStyle name="Assumptions Center Number 6 2 3" xfId="33802" xr:uid="{00000000-0005-0000-0000-0000C54E0000}"/>
    <cellStyle name="Assumptions Center Number 6 3" xfId="8848" xr:uid="{00000000-0005-0000-0000-0000C64E0000}"/>
    <cellStyle name="Assumptions Center Number 6 3 2" xfId="22769" xr:uid="{00000000-0005-0000-0000-0000C74E0000}"/>
    <cellStyle name="Assumptions Center Number 6 3 2 2" xfId="50452" xr:uid="{00000000-0005-0000-0000-0000C84E0000}"/>
    <cellStyle name="Assumptions Center Number 6 3 3" xfId="36535" xr:uid="{00000000-0005-0000-0000-0000C94E0000}"/>
    <cellStyle name="Assumptions Center Number 6 4" xfId="10976" xr:uid="{00000000-0005-0000-0000-0000CA4E0000}"/>
    <cellStyle name="Assumptions Center Number 6 4 2" xfId="24897" xr:uid="{00000000-0005-0000-0000-0000CB4E0000}"/>
    <cellStyle name="Assumptions Center Number 6 4 2 2" xfId="52580" xr:uid="{00000000-0005-0000-0000-0000CC4E0000}"/>
    <cellStyle name="Assumptions Center Number 6 4 3" xfId="38663" xr:uid="{00000000-0005-0000-0000-0000CD4E0000}"/>
    <cellStyle name="Assumptions Center Number 6 5" xfId="13730" xr:uid="{00000000-0005-0000-0000-0000CE4E0000}"/>
    <cellStyle name="Assumptions Center Number 6 5 2" xfId="27651" xr:uid="{00000000-0005-0000-0000-0000CF4E0000}"/>
    <cellStyle name="Assumptions Center Number 6 5 2 2" xfId="55334" xr:uid="{00000000-0005-0000-0000-0000D04E0000}"/>
    <cellStyle name="Assumptions Center Number 6 5 3" xfId="41417" xr:uid="{00000000-0005-0000-0000-0000D14E0000}"/>
    <cellStyle name="Assumptions Center Number 6 6" xfId="16694" xr:uid="{00000000-0005-0000-0000-0000D24E0000}"/>
    <cellStyle name="Assumptions Center Number 6 6 2" xfId="44377" xr:uid="{00000000-0005-0000-0000-0000D34E0000}"/>
    <cellStyle name="Assumptions Center Number 6 7" xfId="30550" xr:uid="{00000000-0005-0000-0000-0000D44E0000}"/>
    <cellStyle name="Assumptions Center Number 7" xfId="3086" xr:uid="{00000000-0005-0000-0000-0000D54E0000}"/>
    <cellStyle name="Assumptions Center Number 7 2" xfId="6528" xr:uid="{00000000-0005-0000-0000-0000D64E0000}"/>
    <cellStyle name="Assumptions Center Number 7 2 2" xfId="20472" xr:uid="{00000000-0005-0000-0000-0000D74E0000}"/>
    <cellStyle name="Assumptions Center Number 7 2 2 2" xfId="48155" xr:uid="{00000000-0005-0000-0000-0000D84E0000}"/>
    <cellStyle name="Assumptions Center Number 7 2 3" xfId="34238" xr:uid="{00000000-0005-0000-0000-0000D94E0000}"/>
    <cellStyle name="Assumptions Center Number 7 3" xfId="9273" xr:uid="{00000000-0005-0000-0000-0000DA4E0000}"/>
    <cellStyle name="Assumptions Center Number 7 3 2" xfId="23194" xr:uid="{00000000-0005-0000-0000-0000DB4E0000}"/>
    <cellStyle name="Assumptions Center Number 7 3 2 2" xfId="50877" xr:uid="{00000000-0005-0000-0000-0000DC4E0000}"/>
    <cellStyle name="Assumptions Center Number 7 3 3" xfId="36960" xr:uid="{00000000-0005-0000-0000-0000DD4E0000}"/>
    <cellStyle name="Assumptions Center Number 7 4" xfId="11410" xr:uid="{00000000-0005-0000-0000-0000DE4E0000}"/>
    <cellStyle name="Assumptions Center Number 7 4 2" xfId="25331" xr:uid="{00000000-0005-0000-0000-0000DF4E0000}"/>
    <cellStyle name="Assumptions Center Number 7 4 2 2" xfId="53014" xr:uid="{00000000-0005-0000-0000-0000E04E0000}"/>
    <cellStyle name="Assumptions Center Number 7 4 3" xfId="39097" xr:uid="{00000000-0005-0000-0000-0000E14E0000}"/>
    <cellStyle name="Assumptions Center Number 7 5" xfId="14160" xr:uid="{00000000-0005-0000-0000-0000E24E0000}"/>
    <cellStyle name="Assumptions Center Number 7 5 2" xfId="28081" xr:uid="{00000000-0005-0000-0000-0000E34E0000}"/>
    <cellStyle name="Assumptions Center Number 7 5 2 2" xfId="55764" xr:uid="{00000000-0005-0000-0000-0000E44E0000}"/>
    <cellStyle name="Assumptions Center Number 7 5 3" xfId="41847" xr:uid="{00000000-0005-0000-0000-0000E54E0000}"/>
    <cellStyle name="Assumptions Center Number 7 6" xfId="17128" xr:uid="{00000000-0005-0000-0000-0000E64E0000}"/>
    <cellStyle name="Assumptions Center Number 7 6 2" xfId="44811" xr:uid="{00000000-0005-0000-0000-0000E74E0000}"/>
    <cellStyle name="Assumptions Center Number 7 7" xfId="30932" xr:uid="{00000000-0005-0000-0000-0000E84E0000}"/>
    <cellStyle name="Assumptions Center Number 8" xfId="2719" xr:uid="{00000000-0005-0000-0000-0000E94E0000}"/>
    <cellStyle name="Assumptions Center Number 8 2" xfId="6167" xr:uid="{00000000-0005-0000-0000-0000EA4E0000}"/>
    <cellStyle name="Assumptions Center Number 8 2 2" xfId="20114" xr:uid="{00000000-0005-0000-0000-0000EB4E0000}"/>
    <cellStyle name="Assumptions Center Number 8 2 2 2" xfId="47797" xr:uid="{00000000-0005-0000-0000-0000EC4E0000}"/>
    <cellStyle name="Assumptions Center Number 8 2 3" xfId="33880" xr:uid="{00000000-0005-0000-0000-0000ED4E0000}"/>
    <cellStyle name="Assumptions Center Number 8 3" xfId="8924" xr:uid="{00000000-0005-0000-0000-0000EE4E0000}"/>
    <cellStyle name="Assumptions Center Number 8 3 2" xfId="22845" xr:uid="{00000000-0005-0000-0000-0000EF4E0000}"/>
    <cellStyle name="Assumptions Center Number 8 3 2 2" xfId="50528" xr:uid="{00000000-0005-0000-0000-0000F04E0000}"/>
    <cellStyle name="Assumptions Center Number 8 3 3" xfId="36611" xr:uid="{00000000-0005-0000-0000-0000F14E0000}"/>
    <cellStyle name="Assumptions Center Number 8 4" xfId="11054" xr:uid="{00000000-0005-0000-0000-0000F24E0000}"/>
    <cellStyle name="Assumptions Center Number 8 4 2" xfId="24975" xr:uid="{00000000-0005-0000-0000-0000F34E0000}"/>
    <cellStyle name="Assumptions Center Number 8 4 2 2" xfId="52658" xr:uid="{00000000-0005-0000-0000-0000F44E0000}"/>
    <cellStyle name="Assumptions Center Number 8 4 3" xfId="38741" xr:uid="{00000000-0005-0000-0000-0000F54E0000}"/>
    <cellStyle name="Assumptions Center Number 8 5" xfId="13807" xr:uid="{00000000-0005-0000-0000-0000F64E0000}"/>
    <cellStyle name="Assumptions Center Number 8 5 2" xfId="27728" xr:uid="{00000000-0005-0000-0000-0000F74E0000}"/>
    <cellStyle name="Assumptions Center Number 8 5 2 2" xfId="55411" xr:uid="{00000000-0005-0000-0000-0000F84E0000}"/>
    <cellStyle name="Assumptions Center Number 8 5 3" xfId="41494" xr:uid="{00000000-0005-0000-0000-0000F94E0000}"/>
    <cellStyle name="Assumptions Center Number 8 6" xfId="16772" xr:uid="{00000000-0005-0000-0000-0000FA4E0000}"/>
    <cellStyle name="Assumptions Center Number 8 6 2" xfId="44455" xr:uid="{00000000-0005-0000-0000-0000FB4E0000}"/>
    <cellStyle name="Assumptions Center Number 8 7" xfId="30620" xr:uid="{00000000-0005-0000-0000-0000FC4E0000}"/>
    <cellStyle name="Assumptions Center Number 9" xfId="2392" xr:uid="{00000000-0005-0000-0000-0000FD4E0000}"/>
    <cellStyle name="Assumptions Center Number 9 2" xfId="5849" xr:uid="{00000000-0005-0000-0000-0000FE4E0000}"/>
    <cellStyle name="Assumptions Center Number 9 2 2" xfId="19799" xr:uid="{00000000-0005-0000-0000-0000FF4E0000}"/>
    <cellStyle name="Assumptions Center Number 9 2 2 2" xfId="47482" xr:uid="{00000000-0005-0000-0000-0000004F0000}"/>
    <cellStyle name="Assumptions Center Number 9 2 3" xfId="33565" xr:uid="{00000000-0005-0000-0000-0000014F0000}"/>
    <cellStyle name="Assumptions Center Number 9 3" xfId="8618" xr:uid="{00000000-0005-0000-0000-0000024F0000}"/>
    <cellStyle name="Assumptions Center Number 9 3 2" xfId="22539" xr:uid="{00000000-0005-0000-0000-0000034F0000}"/>
    <cellStyle name="Assumptions Center Number 9 3 2 2" xfId="50222" xr:uid="{00000000-0005-0000-0000-0000044F0000}"/>
    <cellStyle name="Assumptions Center Number 9 3 3" xfId="36305" xr:uid="{00000000-0005-0000-0000-0000054F0000}"/>
    <cellStyle name="Assumptions Center Number 9 4" xfId="5494" xr:uid="{00000000-0005-0000-0000-0000064F0000}"/>
    <cellStyle name="Assumptions Center Number 9 4 2" xfId="19447" xr:uid="{00000000-0005-0000-0000-0000074F0000}"/>
    <cellStyle name="Assumptions Center Number 9 4 2 2" xfId="47130" xr:uid="{00000000-0005-0000-0000-0000084F0000}"/>
    <cellStyle name="Assumptions Center Number 9 4 3" xfId="33213" xr:uid="{00000000-0005-0000-0000-0000094F0000}"/>
    <cellStyle name="Assumptions Center Number 9 5" xfId="13497" xr:uid="{00000000-0005-0000-0000-00000A4F0000}"/>
    <cellStyle name="Assumptions Center Number 9 5 2" xfId="27418" xr:uid="{00000000-0005-0000-0000-00000B4F0000}"/>
    <cellStyle name="Assumptions Center Number 9 5 2 2" xfId="55101" xr:uid="{00000000-0005-0000-0000-00000C4F0000}"/>
    <cellStyle name="Assumptions Center Number 9 5 3" xfId="41184" xr:uid="{00000000-0005-0000-0000-00000D4F0000}"/>
    <cellStyle name="Assumptions Center Number 9 6" xfId="16459" xr:uid="{00000000-0005-0000-0000-00000E4F0000}"/>
    <cellStyle name="Assumptions Center Number 9 6 2" xfId="44142" xr:uid="{00000000-0005-0000-0000-00000F4F0000}"/>
    <cellStyle name="Assumptions Center Number 9 7" xfId="30349" xr:uid="{00000000-0005-0000-0000-0000104F0000}"/>
    <cellStyle name="Assumptions Center Percentage" xfId="1425" xr:uid="{00000000-0005-0000-0000-0000114F0000}"/>
    <cellStyle name="Assumptions Center Percentage 10" xfId="2710" xr:uid="{00000000-0005-0000-0000-0000124F0000}"/>
    <cellStyle name="Assumptions Center Percentage 10 2" xfId="6158" xr:uid="{00000000-0005-0000-0000-0000134F0000}"/>
    <cellStyle name="Assumptions Center Percentage 10 2 2" xfId="20105" xr:uid="{00000000-0005-0000-0000-0000144F0000}"/>
    <cellStyle name="Assumptions Center Percentage 10 2 2 2" xfId="47788" xr:uid="{00000000-0005-0000-0000-0000154F0000}"/>
    <cellStyle name="Assumptions Center Percentage 10 2 3" xfId="33871" xr:uid="{00000000-0005-0000-0000-0000164F0000}"/>
    <cellStyle name="Assumptions Center Percentage 10 3" xfId="8915" xr:uid="{00000000-0005-0000-0000-0000174F0000}"/>
    <cellStyle name="Assumptions Center Percentage 10 3 2" xfId="22836" xr:uid="{00000000-0005-0000-0000-0000184F0000}"/>
    <cellStyle name="Assumptions Center Percentage 10 3 2 2" xfId="50519" xr:uid="{00000000-0005-0000-0000-0000194F0000}"/>
    <cellStyle name="Assumptions Center Percentage 10 3 3" xfId="36602" xr:uid="{00000000-0005-0000-0000-00001A4F0000}"/>
    <cellStyle name="Assumptions Center Percentage 10 4" xfId="11045" xr:uid="{00000000-0005-0000-0000-00001B4F0000}"/>
    <cellStyle name="Assumptions Center Percentage 10 4 2" xfId="24966" xr:uid="{00000000-0005-0000-0000-00001C4F0000}"/>
    <cellStyle name="Assumptions Center Percentage 10 4 2 2" xfId="52649" xr:uid="{00000000-0005-0000-0000-00001D4F0000}"/>
    <cellStyle name="Assumptions Center Percentage 10 4 3" xfId="38732" xr:uid="{00000000-0005-0000-0000-00001E4F0000}"/>
    <cellStyle name="Assumptions Center Percentage 10 5" xfId="13798" xr:uid="{00000000-0005-0000-0000-00001F4F0000}"/>
    <cellStyle name="Assumptions Center Percentage 10 5 2" xfId="27719" xr:uid="{00000000-0005-0000-0000-0000204F0000}"/>
    <cellStyle name="Assumptions Center Percentage 10 5 2 2" xfId="55402" xr:uid="{00000000-0005-0000-0000-0000214F0000}"/>
    <cellStyle name="Assumptions Center Percentage 10 5 3" xfId="41485" xr:uid="{00000000-0005-0000-0000-0000224F0000}"/>
    <cellStyle name="Assumptions Center Percentage 10 6" xfId="16763" xr:uid="{00000000-0005-0000-0000-0000234F0000}"/>
    <cellStyle name="Assumptions Center Percentage 10 6 2" xfId="44446" xr:uid="{00000000-0005-0000-0000-0000244F0000}"/>
    <cellStyle name="Assumptions Center Percentage 10 7" xfId="30611" xr:uid="{00000000-0005-0000-0000-0000254F0000}"/>
    <cellStyle name="Assumptions Center Percentage 11" xfId="2625" xr:uid="{00000000-0005-0000-0000-0000264F0000}"/>
    <cellStyle name="Assumptions Center Percentage 11 2" xfId="6076" xr:uid="{00000000-0005-0000-0000-0000274F0000}"/>
    <cellStyle name="Assumptions Center Percentage 11 2 2" xfId="20023" xr:uid="{00000000-0005-0000-0000-0000284F0000}"/>
    <cellStyle name="Assumptions Center Percentage 11 2 2 2" xfId="47706" xr:uid="{00000000-0005-0000-0000-0000294F0000}"/>
    <cellStyle name="Assumptions Center Percentage 11 2 3" xfId="33789" xr:uid="{00000000-0005-0000-0000-00002A4F0000}"/>
    <cellStyle name="Assumptions Center Percentage 11 3" xfId="8836" xr:uid="{00000000-0005-0000-0000-00002B4F0000}"/>
    <cellStyle name="Assumptions Center Percentage 11 3 2" xfId="22757" xr:uid="{00000000-0005-0000-0000-00002C4F0000}"/>
    <cellStyle name="Assumptions Center Percentage 11 3 2 2" xfId="50440" xr:uid="{00000000-0005-0000-0000-00002D4F0000}"/>
    <cellStyle name="Assumptions Center Percentage 11 3 3" xfId="36523" xr:uid="{00000000-0005-0000-0000-00002E4F0000}"/>
    <cellStyle name="Assumptions Center Percentage 11 4" xfId="10963" xr:uid="{00000000-0005-0000-0000-00002F4F0000}"/>
    <cellStyle name="Assumptions Center Percentage 11 4 2" xfId="24884" xr:uid="{00000000-0005-0000-0000-0000304F0000}"/>
    <cellStyle name="Assumptions Center Percentage 11 4 2 2" xfId="52567" xr:uid="{00000000-0005-0000-0000-0000314F0000}"/>
    <cellStyle name="Assumptions Center Percentage 11 4 3" xfId="38650" xr:uid="{00000000-0005-0000-0000-0000324F0000}"/>
    <cellStyle name="Assumptions Center Percentage 11 5" xfId="13717" xr:uid="{00000000-0005-0000-0000-0000334F0000}"/>
    <cellStyle name="Assumptions Center Percentage 11 5 2" xfId="27638" xr:uid="{00000000-0005-0000-0000-0000344F0000}"/>
    <cellStyle name="Assumptions Center Percentage 11 5 2 2" xfId="55321" xr:uid="{00000000-0005-0000-0000-0000354F0000}"/>
    <cellStyle name="Assumptions Center Percentage 11 5 3" xfId="41404" xr:uid="{00000000-0005-0000-0000-0000364F0000}"/>
    <cellStyle name="Assumptions Center Percentage 11 6" xfId="16681" xr:uid="{00000000-0005-0000-0000-0000374F0000}"/>
    <cellStyle name="Assumptions Center Percentage 11 6 2" xfId="44364" xr:uid="{00000000-0005-0000-0000-0000384F0000}"/>
    <cellStyle name="Assumptions Center Percentage 11 7" xfId="30537" xr:uid="{00000000-0005-0000-0000-0000394F0000}"/>
    <cellStyle name="Assumptions Center Percentage 12" xfId="2693" xr:uid="{00000000-0005-0000-0000-00003A4F0000}"/>
    <cellStyle name="Assumptions Center Percentage 12 2" xfId="6141" xr:uid="{00000000-0005-0000-0000-00003B4F0000}"/>
    <cellStyle name="Assumptions Center Percentage 12 2 2" xfId="20088" xr:uid="{00000000-0005-0000-0000-00003C4F0000}"/>
    <cellStyle name="Assumptions Center Percentage 12 2 2 2" xfId="47771" xr:uid="{00000000-0005-0000-0000-00003D4F0000}"/>
    <cellStyle name="Assumptions Center Percentage 12 2 3" xfId="33854" xr:uid="{00000000-0005-0000-0000-00003E4F0000}"/>
    <cellStyle name="Assumptions Center Percentage 12 3" xfId="8899" xr:uid="{00000000-0005-0000-0000-00003F4F0000}"/>
    <cellStyle name="Assumptions Center Percentage 12 3 2" xfId="22820" xr:uid="{00000000-0005-0000-0000-0000404F0000}"/>
    <cellStyle name="Assumptions Center Percentage 12 3 2 2" xfId="50503" xr:uid="{00000000-0005-0000-0000-0000414F0000}"/>
    <cellStyle name="Assumptions Center Percentage 12 3 3" xfId="36586" xr:uid="{00000000-0005-0000-0000-0000424F0000}"/>
    <cellStyle name="Assumptions Center Percentage 12 4" xfId="11028" xr:uid="{00000000-0005-0000-0000-0000434F0000}"/>
    <cellStyle name="Assumptions Center Percentage 12 4 2" xfId="24949" xr:uid="{00000000-0005-0000-0000-0000444F0000}"/>
    <cellStyle name="Assumptions Center Percentage 12 4 2 2" xfId="52632" xr:uid="{00000000-0005-0000-0000-0000454F0000}"/>
    <cellStyle name="Assumptions Center Percentage 12 4 3" xfId="38715" xr:uid="{00000000-0005-0000-0000-0000464F0000}"/>
    <cellStyle name="Assumptions Center Percentage 12 5" xfId="13781" xr:uid="{00000000-0005-0000-0000-0000474F0000}"/>
    <cellStyle name="Assumptions Center Percentage 12 5 2" xfId="27702" xr:uid="{00000000-0005-0000-0000-0000484F0000}"/>
    <cellStyle name="Assumptions Center Percentage 12 5 2 2" xfId="55385" xr:uid="{00000000-0005-0000-0000-0000494F0000}"/>
    <cellStyle name="Assumptions Center Percentage 12 5 3" xfId="41468" xr:uid="{00000000-0005-0000-0000-00004A4F0000}"/>
    <cellStyle name="Assumptions Center Percentage 12 6" xfId="16746" xr:uid="{00000000-0005-0000-0000-00004B4F0000}"/>
    <cellStyle name="Assumptions Center Percentage 12 6 2" xfId="44429" xr:uid="{00000000-0005-0000-0000-00004C4F0000}"/>
    <cellStyle name="Assumptions Center Percentage 12 7" xfId="30596" xr:uid="{00000000-0005-0000-0000-00004D4F0000}"/>
    <cellStyle name="Assumptions Center Percentage 13" xfId="2675" xr:uid="{00000000-0005-0000-0000-00004E4F0000}"/>
    <cellStyle name="Assumptions Center Percentage 13 2" xfId="6123" xr:uid="{00000000-0005-0000-0000-00004F4F0000}"/>
    <cellStyle name="Assumptions Center Percentage 13 2 2" xfId="20070" xr:uid="{00000000-0005-0000-0000-0000504F0000}"/>
    <cellStyle name="Assumptions Center Percentage 13 2 2 2" xfId="47753" xr:uid="{00000000-0005-0000-0000-0000514F0000}"/>
    <cellStyle name="Assumptions Center Percentage 13 2 3" xfId="33836" xr:uid="{00000000-0005-0000-0000-0000524F0000}"/>
    <cellStyle name="Assumptions Center Percentage 13 3" xfId="8881" xr:uid="{00000000-0005-0000-0000-0000534F0000}"/>
    <cellStyle name="Assumptions Center Percentage 13 3 2" xfId="22802" xr:uid="{00000000-0005-0000-0000-0000544F0000}"/>
    <cellStyle name="Assumptions Center Percentage 13 3 2 2" xfId="50485" xr:uid="{00000000-0005-0000-0000-0000554F0000}"/>
    <cellStyle name="Assumptions Center Percentage 13 3 3" xfId="36568" xr:uid="{00000000-0005-0000-0000-0000564F0000}"/>
    <cellStyle name="Assumptions Center Percentage 13 4" xfId="11010" xr:uid="{00000000-0005-0000-0000-0000574F0000}"/>
    <cellStyle name="Assumptions Center Percentage 13 4 2" xfId="24931" xr:uid="{00000000-0005-0000-0000-0000584F0000}"/>
    <cellStyle name="Assumptions Center Percentage 13 4 2 2" xfId="52614" xr:uid="{00000000-0005-0000-0000-0000594F0000}"/>
    <cellStyle name="Assumptions Center Percentage 13 4 3" xfId="38697" xr:uid="{00000000-0005-0000-0000-00005A4F0000}"/>
    <cellStyle name="Assumptions Center Percentage 13 5" xfId="13763" xr:uid="{00000000-0005-0000-0000-00005B4F0000}"/>
    <cellStyle name="Assumptions Center Percentage 13 5 2" xfId="27684" xr:uid="{00000000-0005-0000-0000-00005C4F0000}"/>
    <cellStyle name="Assumptions Center Percentage 13 5 2 2" xfId="55367" xr:uid="{00000000-0005-0000-0000-00005D4F0000}"/>
    <cellStyle name="Assumptions Center Percentage 13 5 3" xfId="41450" xr:uid="{00000000-0005-0000-0000-00005E4F0000}"/>
    <cellStyle name="Assumptions Center Percentage 13 6" xfId="16728" xr:uid="{00000000-0005-0000-0000-00005F4F0000}"/>
    <cellStyle name="Assumptions Center Percentage 13 6 2" xfId="44411" xr:uid="{00000000-0005-0000-0000-0000604F0000}"/>
    <cellStyle name="Assumptions Center Percentage 13 7" xfId="30578" xr:uid="{00000000-0005-0000-0000-0000614F0000}"/>
    <cellStyle name="Assumptions Center Percentage 14" xfId="2385" xr:uid="{00000000-0005-0000-0000-0000624F0000}"/>
    <cellStyle name="Assumptions Center Percentage 14 2" xfId="5842" xr:uid="{00000000-0005-0000-0000-0000634F0000}"/>
    <cellStyle name="Assumptions Center Percentage 14 2 2" xfId="19792" xr:uid="{00000000-0005-0000-0000-0000644F0000}"/>
    <cellStyle name="Assumptions Center Percentage 14 2 2 2" xfId="47475" xr:uid="{00000000-0005-0000-0000-0000654F0000}"/>
    <cellStyle name="Assumptions Center Percentage 14 2 3" xfId="33558" xr:uid="{00000000-0005-0000-0000-0000664F0000}"/>
    <cellStyle name="Assumptions Center Percentage 14 3" xfId="8612" xr:uid="{00000000-0005-0000-0000-0000674F0000}"/>
    <cellStyle name="Assumptions Center Percentage 14 3 2" xfId="22533" xr:uid="{00000000-0005-0000-0000-0000684F0000}"/>
    <cellStyle name="Assumptions Center Percentage 14 3 2 2" xfId="50216" xr:uid="{00000000-0005-0000-0000-0000694F0000}"/>
    <cellStyle name="Assumptions Center Percentage 14 3 3" xfId="36299" xr:uid="{00000000-0005-0000-0000-00006A4F0000}"/>
    <cellStyle name="Assumptions Center Percentage 14 4" xfId="5658" xr:uid="{00000000-0005-0000-0000-00006B4F0000}"/>
    <cellStyle name="Assumptions Center Percentage 14 4 2" xfId="19610" xr:uid="{00000000-0005-0000-0000-00006C4F0000}"/>
    <cellStyle name="Assumptions Center Percentage 14 4 2 2" xfId="47293" xr:uid="{00000000-0005-0000-0000-00006D4F0000}"/>
    <cellStyle name="Assumptions Center Percentage 14 4 3" xfId="33376" xr:uid="{00000000-0005-0000-0000-00006E4F0000}"/>
    <cellStyle name="Assumptions Center Percentage 14 5" xfId="13490" xr:uid="{00000000-0005-0000-0000-00006F4F0000}"/>
    <cellStyle name="Assumptions Center Percentage 14 5 2" xfId="27411" xr:uid="{00000000-0005-0000-0000-0000704F0000}"/>
    <cellStyle name="Assumptions Center Percentage 14 5 2 2" xfId="55094" xr:uid="{00000000-0005-0000-0000-0000714F0000}"/>
    <cellStyle name="Assumptions Center Percentage 14 5 3" xfId="41177" xr:uid="{00000000-0005-0000-0000-0000724F0000}"/>
    <cellStyle name="Assumptions Center Percentage 14 6" xfId="16452" xr:uid="{00000000-0005-0000-0000-0000734F0000}"/>
    <cellStyle name="Assumptions Center Percentage 14 6 2" xfId="44135" xr:uid="{00000000-0005-0000-0000-0000744F0000}"/>
    <cellStyle name="Assumptions Center Percentage 14 7" xfId="30342" xr:uid="{00000000-0005-0000-0000-0000754F0000}"/>
    <cellStyle name="Assumptions Center Percentage 15" xfId="3342" xr:uid="{00000000-0005-0000-0000-0000764F0000}"/>
    <cellStyle name="Assumptions Center Percentage 15 2" xfId="6782" xr:uid="{00000000-0005-0000-0000-0000774F0000}"/>
    <cellStyle name="Assumptions Center Percentage 15 2 2" xfId="20723" xr:uid="{00000000-0005-0000-0000-0000784F0000}"/>
    <cellStyle name="Assumptions Center Percentage 15 2 2 2" xfId="48406" xr:uid="{00000000-0005-0000-0000-0000794F0000}"/>
    <cellStyle name="Assumptions Center Percentage 15 2 3" xfId="34489" xr:uid="{00000000-0005-0000-0000-00007A4F0000}"/>
    <cellStyle name="Assumptions Center Percentage 15 3" xfId="9521" xr:uid="{00000000-0005-0000-0000-00007B4F0000}"/>
    <cellStyle name="Assumptions Center Percentage 15 3 2" xfId="23442" xr:uid="{00000000-0005-0000-0000-00007C4F0000}"/>
    <cellStyle name="Assumptions Center Percentage 15 3 2 2" xfId="51125" xr:uid="{00000000-0005-0000-0000-00007D4F0000}"/>
    <cellStyle name="Assumptions Center Percentage 15 3 3" xfId="37208" xr:uid="{00000000-0005-0000-0000-00007E4F0000}"/>
    <cellStyle name="Assumptions Center Percentage 15 4" xfId="11661" xr:uid="{00000000-0005-0000-0000-00007F4F0000}"/>
    <cellStyle name="Assumptions Center Percentage 15 4 2" xfId="25582" xr:uid="{00000000-0005-0000-0000-0000804F0000}"/>
    <cellStyle name="Assumptions Center Percentage 15 4 2 2" xfId="53265" xr:uid="{00000000-0005-0000-0000-0000814F0000}"/>
    <cellStyle name="Assumptions Center Percentage 15 4 3" xfId="39348" xr:uid="{00000000-0005-0000-0000-0000824F0000}"/>
    <cellStyle name="Assumptions Center Percentage 15 5" xfId="14411" xr:uid="{00000000-0005-0000-0000-0000834F0000}"/>
    <cellStyle name="Assumptions Center Percentage 15 5 2" xfId="28332" xr:uid="{00000000-0005-0000-0000-0000844F0000}"/>
    <cellStyle name="Assumptions Center Percentage 15 5 2 2" xfId="56015" xr:uid="{00000000-0005-0000-0000-0000854F0000}"/>
    <cellStyle name="Assumptions Center Percentage 15 5 3" xfId="42098" xr:uid="{00000000-0005-0000-0000-0000864F0000}"/>
    <cellStyle name="Assumptions Center Percentage 15 6" xfId="17379" xr:uid="{00000000-0005-0000-0000-0000874F0000}"/>
    <cellStyle name="Assumptions Center Percentage 15 6 2" xfId="45062" xr:uid="{00000000-0005-0000-0000-0000884F0000}"/>
    <cellStyle name="Assumptions Center Percentage 15 7" xfId="31161" xr:uid="{00000000-0005-0000-0000-0000894F0000}"/>
    <cellStyle name="Assumptions Center Percentage 16" xfId="2683" xr:uid="{00000000-0005-0000-0000-00008A4F0000}"/>
    <cellStyle name="Assumptions Center Percentage 16 2" xfId="6131" xr:uid="{00000000-0005-0000-0000-00008B4F0000}"/>
    <cellStyle name="Assumptions Center Percentage 16 2 2" xfId="20078" xr:uid="{00000000-0005-0000-0000-00008C4F0000}"/>
    <cellStyle name="Assumptions Center Percentage 16 2 2 2" xfId="47761" xr:uid="{00000000-0005-0000-0000-00008D4F0000}"/>
    <cellStyle name="Assumptions Center Percentage 16 2 3" xfId="33844" xr:uid="{00000000-0005-0000-0000-00008E4F0000}"/>
    <cellStyle name="Assumptions Center Percentage 16 3" xfId="8889" xr:uid="{00000000-0005-0000-0000-00008F4F0000}"/>
    <cellStyle name="Assumptions Center Percentage 16 3 2" xfId="22810" xr:uid="{00000000-0005-0000-0000-0000904F0000}"/>
    <cellStyle name="Assumptions Center Percentage 16 3 2 2" xfId="50493" xr:uid="{00000000-0005-0000-0000-0000914F0000}"/>
    <cellStyle name="Assumptions Center Percentage 16 3 3" xfId="36576" xr:uid="{00000000-0005-0000-0000-0000924F0000}"/>
    <cellStyle name="Assumptions Center Percentage 16 4" xfId="11018" xr:uid="{00000000-0005-0000-0000-0000934F0000}"/>
    <cellStyle name="Assumptions Center Percentage 16 4 2" xfId="24939" xr:uid="{00000000-0005-0000-0000-0000944F0000}"/>
    <cellStyle name="Assumptions Center Percentage 16 4 2 2" xfId="52622" xr:uid="{00000000-0005-0000-0000-0000954F0000}"/>
    <cellStyle name="Assumptions Center Percentage 16 4 3" xfId="38705" xr:uid="{00000000-0005-0000-0000-0000964F0000}"/>
    <cellStyle name="Assumptions Center Percentage 16 5" xfId="13771" xr:uid="{00000000-0005-0000-0000-0000974F0000}"/>
    <cellStyle name="Assumptions Center Percentage 16 5 2" xfId="27692" xr:uid="{00000000-0005-0000-0000-0000984F0000}"/>
    <cellStyle name="Assumptions Center Percentage 16 5 2 2" xfId="55375" xr:uid="{00000000-0005-0000-0000-0000994F0000}"/>
    <cellStyle name="Assumptions Center Percentage 16 5 3" xfId="41458" xr:uid="{00000000-0005-0000-0000-00009A4F0000}"/>
    <cellStyle name="Assumptions Center Percentage 16 6" xfId="16736" xr:uid="{00000000-0005-0000-0000-00009B4F0000}"/>
    <cellStyle name="Assumptions Center Percentage 16 6 2" xfId="44419" xr:uid="{00000000-0005-0000-0000-00009C4F0000}"/>
    <cellStyle name="Assumptions Center Percentage 16 7" xfId="30586" xr:uid="{00000000-0005-0000-0000-00009D4F0000}"/>
    <cellStyle name="Assumptions Center Percentage 17" xfId="3479" xr:uid="{00000000-0005-0000-0000-00009E4F0000}"/>
    <cellStyle name="Assumptions Center Percentage 17 2" xfId="6917" xr:uid="{00000000-0005-0000-0000-00009F4F0000}"/>
    <cellStyle name="Assumptions Center Percentage 17 2 2" xfId="20857" xr:uid="{00000000-0005-0000-0000-0000A04F0000}"/>
    <cellStyle name="Assumptions Center Percentage 17 2 2 2" xfId="48540" xr:uid="{00000000-0005-0000-0000-0000A14F0000}"/>
    <cellStyle name="Assumptions Center Percentage 17 2 3" xfId="34623" xr:uid="{00000000-0005-0000-0000-0000A24F0000}"/>
    <cellStyle name="Assumptions Center Percentage 17 3" xfId="9655" xr:uid="{00000000-0005-0000-0000-0000A34F0000}"/>
    <cellStyle name="Assumptions Center Percentage 17 3 2" xfId="23576" xr:uid="{00000000-0005-0000-0000-0000A44F0000}"/>
    <cellStyle name="Assumptions Center Percentage 17 3 2 2" xfId="51259" xr:uid="{00000000-0005-0000-0000-0000A54F0000}"/>
    <cellStyle name="Assumptions Center Percentage 17 3 3" xfId="37342" xr:uid="{00000000-0005-0000-0000-0000A64F0000}"/>
    <cellStyle name="Assumptions Center Percentage 17 4" xfId="11795" xr:uid="{00000000-0005-0000-0000-0000A74F0000}"/>
    <cellStyle name="Assumptions Center Percentage 17 4 2" xfId="25716" xr:uid="{00000000-0005-0000-0000-0000A84F0000}"/>
    <cellStyle name="Assumptions Center Percentage 17 4 2 2" xfId="53399" xr:uid="{00000000-0005-0000-0000-0000A94F0000}"/>
    <cellStyle name="Assumptions Center Percentage 17 4 3" xfId="39482" xr:uid="{00000000-0005-0000-0000-0000AA4F0000}"/>
    <cellStyle name="Assumptions Center Percentage 17 5" xfId="14545" xr:uid="{00000000-0005-0000-0000-0000AB4F0000}"/>
    <cellStyle name="Assumptions Center Percentage 17 5 2" xfId="28466" xr:uid="{00000000-0005-0000-0000-0000AC4F0000}"/>
    <cellStyle name="Assumptions Center Percentage 17 5 2 2" xfId="56149" xr:uid="{00000000-0005-0000-0000-0000AD4F0000}"/>
    <cellStyle name="Assumptions Center Percentage 17 5 3" xfId="42232" xr:uid="{00000000-0005-0000-0000-0000AE4F0000}"/>
    <cellStyle name="Assumptions Center Percentage 17 6" xfId="17513" xr:uid="{00000000-0005-0000-0000-0000AF4F0000}"/>
    <cellStyle name="Assumptions Center Percentage 17 6 2" xfId="45196" xr:uid="{00000000-0005-0000-0000-0000B04F0000}"/>
    <cellStyle name="Assumptions Center Percentage 17 7" xfId="31284" xr:uid="{00000000-0005-0000-0000-0000B14F0000}"/>
    <cellStyle name="Assumptions Center Percentage 18" xfId="3503" xr:uid="{00000000-0005-0000-0000-0000B24F0000}"/>
    <cellStyle name="Assumptions Center Percentage 18 2" xfId="6941" xr:uid="{00000000-0005-0000-0000-0000B34F0000}"/>
    <cellStyle name="Assumptions Center Percentage 18 2 2" xfId="20881" xr:uid="{00000000-0005-0000-0000-0000B44F0000}"/>
    <cellStyle name="Assumptions Center Percentage 18 2 2 2" xfId="48564" xr:uid="{00000000-0005-0000-0000-0000B54F0000}"/>
    <cellStyle name="Assumptions Center Percentage 18 2 3" xfId="34647" xr:uid="{00000000-0005-0000-0000-0000B64F0000}"/>
    <cellStyle name="Assumptions Center Percentage 18 3" xfId="9679" xr:uid="{00000000-0005-0000-0000-0000B74F0000}"/>
    <cellStyle name="Assumptions Center Percentage 18 3 2" xfId="23600" xr:uid="{00000000-0005-0000-0000-0000B84F0000}"/>
    <cellStyle name="Assumptions Center Percentage 18 3 2 2" xfId="51283" xr:uid="{00000000-0005-0000-0000-0000B94F0000}"/>
    <cellStyle name="Assumptions Center Percentage 18 3 3" xfId="37366" xr:uid="{00000000-0005-0000-0000-0000BA4F0000}"/>
    <cellStyle name="Assumptions Center Percentage 18 4" xfId="11819" xr:uid="{00000000-0005-0000-0000-0000BB4F0000}"/>
    <cellStyle name="Assumptions Center Percentage 18 4 2" xfId="25740" xr:uid="{00000000-0005-0000-0000-0000BC4F0000}"/>
    <cellStyle name="Assumptions Center Percentage 18 4 2 2" xfId="53423" xr:uid="{00000000-0005-0000-0000-0000BD4F0000}"/>
    <cellStyle name="Assumptions Center Percentage 18 4 3" xfId="39506" xr:uid="{00000000-0005-0000-0000-0000BE4F0000}"/>
    <cellStyle name="Assumptions Center Percentage 18 5" xfId="14569" xr:uid="{00000000-0005-0000-0000-0000BF4F0000}"/>
    <cellStyle name="Assumptions Center Percentage 18 5 2" xfId="28490" xr:uid="{00000000-0005-0000-0000-0000C04F0000}"/>
    <cellStyle name="Assumptions Center Percentage 18 5 2 2" xfId="56173" xr:uid="{00000000-0005-0000-0000-0000C14F0000}"/>
    <cellStyle name="Assumptions Center Percentage 18 5 3" xfId="42256" xr:uid="{00000000-0005-0000-0000-0000C24F0000}"/>
    <cellStyle name="Assumptions Center Percentage 18 6" xfId="17537" xr:uid="{00000000-0005-0000-0000-0000C34F0000}"/>
    <cellStyle name="Assumptions Center Percentage 18 6 2" xfId="45220" xr:uid="{00000000-0005-0000-0000-0000C44F0000}"/>
    <cellStyle name="Assumptions Center Percentage 18 7" xfId="31308" xr:uid="{00000000-0005-0000-0000-0000C54F0000}"/>
    <cellStyle name="Assumptions Center Percentage 19" xfId="3654" xr:uid="{00000000-0005-0000-0000-0000C64F0000}"/>
    <cellStyle name="Assumptions Center Percentage 19 2" xfId="7092" xr:uid="{00000000-0005-0000-0000-0000C74F0000}"/>
    <cellStyle name="Assumptions Center Percentage 19 2 2" xfId="21028" xr:uid="{00000000-0005-0000-0000-0000C84F0000}"/>
    <cellStyle name="Assumptions Center Percentage 19 2 2 2" xfId="48711" xr:uid="{00000000-0005-0000-0000-0000C94F0000}"/>
    <cellStyle name="Assumptions Center Percentage 19 2 3" xfId="34794" xr:uid="{00000000-0005-0000-0000-0000CA4F0000}"/>
    <cellStyle name="Assumptions Center Percentage 19 3" xfId="9824" xr:uid="{00000000-0005-0000-0000-0000CB4F0000}"/>
    <cellStyle name="Assumptions Center Percentage 19 3 2" xfId="23745" xr:uid="{00000000-0005-0000-0000-0000CC4F0000}"/>
    <cellStyle name="Assumptions Center Percentage 19 3 2 2" xfId="51428" xr:uid="{00000000-0005-0000-0000-0000CD4F0000}"/>
    <cellStyle name="Assumptions Center Percentage 19 3 3" xfId="37511" xr:uid="{00000000-0005-0000-0000-0000CE4F0000}"/>
    <cellStyle name="Assumptions Center Percentage 19 4" xfId="11966" xr:uid="{00000000-0005-0000-0000-0000CF4F0000}"/>
    <cellStyle name="Assumptions Center Percentage 19 4 2" xfId="25887" xr:uid="{00000000-0005-0000-0000-0000D04F0000}"/>
    <cellStyle name="Assumptions Center Percentage 19 4 2 2" xfId="53570" xr:uid="{00000000-0005-0000-0000-0000D14F0000}"/>
    <cellStyle name="Assumptions Center Percentage 19 4 3" xfId="39653" xr:uid="{00000000-0005-0000-0000-0000D24F0000}"/>
    <cellStyle name="Assumptions Center Percentage 19 5" xfId="14716" xr:uid="{00000000-0005-0000-0000-0000D34F0000}"/>
    <cellStyle name="Assumptions Center Percentage 19 5 2" xfId="28637" xr:uid="{00000000-0005-0000-0000-0000D44F0000}"/>
    <cellStyle name="Assumptions Center Percentage 19 5 2 2" xfId="56320" xr:uid="{00000000-0005-0000-0000-0000D54F0000}"/>
    <cellStyle name="Assumptions Center Percentage 19 5 3" xfId="42403" xr:uid="{00000000-0005-0000-0000-0000D64F0000}"/>
    <cellStyle name="Assumptions Center Percentage 19 6" xfId="17684" xr:uid="{00000000-0005-0000-0000-0000D74F0000}"/>
    <cellStyle name="Assumptions Center Percentage 19 6 2" xfId="45367" xr:uid="{00000000-0005-0000-0000-0000D84F0000}"/>
    <cellStyle name="Assumptions Center Percentage 19 7" xfId="31454" xr:uid="{00000000-0005-0000-0000-0000D94F0000}"/>
    <cellStyle name="Assumptions Center Percentage 2" xfId="2053" xr:uid="{00000000-0005-0000-0000-0000DA4F0000}"/>
    <cellStyle name="Assumptions Center Percentage 2 10" xfId="3390" xr:uid="{00000000-0005-0000-0000-0000DB4F0000}"/>
    <cellStyle name="Assumptions Center Percentage 2 10 2" xfId="6830" xr:uid="{00000000-0005-0000-0000-0000DC4F0000}"/>
    <cellStyle name="Assumptions Center Percentage 2 10 2 2" xfId="20771" xr:uid="{00000000-0005-0000-0000-0000DD4F0000}"/>
    <cellStyle name="Assumptions Center Percentage 2 10 2 2 2" xfId="48454" xr:uid="{00000000-0005-0000-0000-0000DE4F0000}"/>
    <cellStyle name="Assumptions Center Percentage 2 10 2 3" xfId="34537" xr:uid="{00000000-0005-0000-0000-0000DF4F0000}"/>
    <cellStyle name="Assumptions Center Percentage 2 10 3" xfId="9568" xr:uid="{00000000-0005-0000-0000-0000E04F0000}"/>
    <cellStyle name="Assumptions Center Percentage 2 10 3 2" xfId="23489" xr:uid="{00000000-0005-0000-0000-0000E14F0000}"/>
    <cellStyle name="Assumptions Center Percentage 2 10 3 2 2" xfId="51172" xr:uid="{00000000-0005-0000-0000-0000E24F0000}"/>
    <cellStyle name="Assumptions Center Percentage 2 10 3 3" xfId="37255" xr:uid="{00000000-0005-0000-0000-0000E34F0000}"/>
    <cellStyle name="Assumptions Center Percentage 2 10 4" xfId="11709" xr:uid="{00000000-0005-0000-0000-0000E44F0000}"/>
    <cellStyle name="Assumptions Center Percentage 2 10 4 2" xfId="25630" xr:uid="{00000000-0005-0000-0000-0000E54F0000}"/>
    <cellStyle name="Assumptions Center Percentage 2 10 4 2 2" xfId="53313" xr:uid="{00000000-0005-0000-0000-0000E64F0000}"/>
    <cellStyle name="Assumptions Center Percentage 2 10 4 3" xfId="39396" xr:uid="{00000000-0005-0000-0000-0000E74F0000}"/>
    <cellStyle name="Assumptions Center Percentage 2 10 5" xfId="14459" xr:uid="{00000000-0005-0000-0000-0000E84F0000}"/>
    <cellStyle name="Assumptions Center Percentage 2 10 5 2" xfId="28380" xr:uid="{00000000-0005-0000-0000-0000E94F0000}"/>
    <cellStyle name="Assumptions Center Percentage 2 10 5 2 2" xfId="56063" xr:uid="{00000000-0005-0000-0000-0000EA4F0000}"/>
    <cellStyle name="Assumptions Center Percentage 2 10 5 3" xfId="42146" xr:uid="{00000000-0005-0000-0000-0000EB4F0000}"/>
    <cellStyle name="Assumptions Center Percentage 2 10 6" xfId="17427" xr:uid="{00000000-0005-0000-0000-0000EC4F0000}"/>
    <cellStyle name="Assumptions Center Percentage 2 10 6 2" xfId="45110" xr:uid="{00000000-0005-0000-0000-0000ED4F0000}"/>
    <cellStyle name="Assumptions Center Percentage 2 10 7" xfId="31204" xr:uid="{00000000-0005-0000-0000-0000EE4F0000}"/>
    <cellStyle name="Assumptions Center Percentage 2 11" xfId="2839" xr:uid="{00000000-0005-0000-0000-0000EF4F0000}"/>
    <cellStyle name="Assumptions Center Percentage 2 11 2" xfId="6286" xr:uid="{00000000-0005-0000-0000-0000F04F0000}"/>
    <cellStyle name="Assumptions Center Percentage 2 11 2 2" xfId="20233" xr:uid="{00000000-0005-0000-0000-0000F14F0000}"/>
    <cellStyle name="Assumptions Center Percentage 2 11 2 2 2" xfId="47916" xr:uid="{00000000-0005-0000-0000-0000F24F0000}"/>
    <cellStyle name="Assumptions Center Percentage 2 11 2 3" xfId="33999" xr:uid="{00000000-0005-0000-0000-0000F34F0000}"/>
    <cellStyle name="Assumptions Center Percentage 2 11 3" xfId="9040" xr:uid="{00000000-0005-0000-0000-0000F44F0000}"/>
    <cellStyle name="Assumptions Center Percentage 2 11 3 2" xfId="22961" xr:uid="{00000000-0005-0000-0000-0000F54F0000}"/>
    <cellStyle name="Assumptions Center Percentage 2 11 3 2 2" xfId="50644" xr:uid="{00000000-0005-0000-0000-0000F64F0000}"/>
    <cellStyle name="Assumptions Center Percentage 2 11 3 3" xfId="36727" xr:uid="{00000000-0005-0000-0000-0000F74F0000}"/>
    <cellStyle name="Assumptions Center Percentage 2 11 4" xfId="11173" xr:uid="{00000000-0005-0000-0000-0000F84F0000}"/>
    <cellStyle name="Assumptions Center Percentage 2 11 4 2" xfId="25094" xr:uid="{00000000-0005-0000-0000-0000F94F0000}"/>
    <cellStyle name="Assumptions Center Percentage 2 11 4 2 2" xfId="52777" xr:uid="{00000000-0005-0000-0000-0000FA4F0000}"/>
    <cellStyle name="Assumptions Center Percentage 2 11 4 3" xfId="38860" xr:uid="{00000000-0005-0000-0000-0000FB4F0000}"/>
    <cellStyle name="Assumptions Center Percentage 2 11 5" xfId="13925" xr:uid="{00000000-0005-0000-0000-0000FC4F0000}"/>
    <cellStyle name="Assumptions Center Percentage 2 11 5 2" xfId="27846" xr:uid="{00000000-0005-0000-0000-0000FD4F0000}"/>
    <cellStyle name="Assumptions Center Percentage 2 11 5 2 2" xfId="55529" xr:uid="{00000000-0005-0000-0000-0000FE4F0000}"/>
    <cellStyle name="Assumptions Center Percentage 2 11 5 3" xfId="41612" xr:uid="{00000000-0005-0000-0000-0000FF4F0000}"/>
    <cellStyle name="Assumptions Center Percentage 2 11 6" xfId="16891" xr:uid="{00000000-0005-0000-0000-000000500000}"/>
    <cellStyle name="Assumptions Center Percentage 2 11 6 2" xfId="44574" xr:uid="{00000000-0005-0000-0000-000001500000}"/>
    <cellStyle name="Assumptions Center Percentage 2 11 7" xfId="30720" xr:uid="{00000000-0005-0000-0000-000002500000}"/>
    <cellStyle name="Assumptions Center Percentage 2 12" xfId="3252" xr:uid="{00000000-0005-0000-0000-000003500000}"/>
    <cellStyle name="Assumptions Center Percentage 2 12 2" xfId="6694" xr:uid="{00000000-0005-0000-0000-000004500000}"/>
    <cellStyle name="Assumptions Center Percentage 2 12 2 2" xfId="20636" xr:uid="{00000000-0005-0000-0000-000005500000}"/>
    <cellStyle name="Assumptions Center Percentage 2 12 2 2 2" xfId="48319" xr:uid="{00000000-0005-0000-0000-000006500000}"/>
    <cellStyle name="Assumptions Center Percentage 2 12 2 3" xfId="34402" xr:uid="{00000000-0005-0000-0000-000007500000}"/>
    <cellStyle name="Assumptions Center Percentage 2 12 3" xfId="9436" xr:uid="{00000000-0005-0000-0000-000008500000}"/>
    <cellStyle name="Assumptions Center Percentage 2 12 3 2" xfId="23357" xr:uid="{00000000-0005-0000-0000-000009500000}"/>
    <cellStyle name="Assumptions Center Percentage 2 12 3 2 2" xfId="51040" xr:uid="{00000000-0005-0000-0000-00000A500000}"/>
    <cellStyle name="Assumptions Center Percentage 2 12 3 3" xfId="37123" xr:uid="{00000000-0005-0000-0000-00000B500000}"/>
    <cellStyle name="Assumptions Center Percentage 2 12 4" xfId="11574" xr:uid="{00000000-0005-0000-0000-00000C500000}"/>
    <cellStyle name="Assumptions Center Percentage 2 12 4 2" xfId="25495" xr:uid="{00000000-0005-0000-0000-00000D500000}"/>
    <cellStyle name="Assumptions Center Percentage 2 12 4 2 2" xfId="53178" xr:uid="{00000000-0005-0000-0000-00000E500000}"/>
    <cellStyle name="Assumptions Center Percentage 2 12 4 3" xfId="39261" xr:uid="{00000000-0005-0000-0000-00000F500000}"/>
    <cellStyle name="Assumptions Center Percentage 2 12 5" xfId="14324" xr:uid="{00000000-0005-0000-0000-000010500000}"/>
    <cellStyle name="Assumptions Center Percentage 2 12 5 2" xfId="28245" xr:uid="{00000000-0005-0000-0000-000011500000}"/>
    <cellStyle name="Assumptions Center Percentage 2 12 5 2 2" xfId="55928" xr:uid="{00000000-0005-0000-0000-000012500000}"/>
    <cellStyle name="Assumptions Center Percentage 2 12 5 3" xfId="42011" xr:uid="{00000000-0005-0000-0000-000013500000}"/>
    <cellStyle name="Assumptions Center Percentage 2 12 6" xfId="17292" xr:uid="{00000000-0005-0000-0000-000014500000}"/>
    <cellStyle name="Assumptions Center Percentage 2 12 6 2" xfId="44975" xr:uid="{00000000-0005-0000-0000-000015500000}"/>
    <cellStyle name="Assumptions Center Percentage 2 12 7" xfId="31081" xr:uid="{00000000-0005-0000-0000-000016500000}"/>
    <cellStyle name="Assumptions Center Percentage 2 13" xfId="2303" xr:uid="{00000000-0005-0000-0000-000017500000}"/>
    <cellStyle name="Assumptions Center Percentage 2 13 2" xfId="5766" xr:uid="{00000000-0005-0000-0000-000018500000}"/>
    <cellStyle name="Assumptions Center Percentage 2 13 2 2" xfId="19716" xr:uid="{00000000-0005-0000-0000-000019500000}"/>
    <cellStyle name="Assumptions Center Percentage 2 13 2 2 2" xfId="47399" xr:uid="{00000000-0005-0000-0000-00001A500000}"/>
    <cellStyle name="Assumptions Center Percentage 2 13 2 3" xfId="33482" xr:uid="{00000000-0005-0000-0000-00001B500000}"/>
    <cellStyle name="Assumptions Center Percentage 2 13 3" xfId="8535" xr:uid="{00000000-0005-0000-0000-00001C500000}"/>
    <cellStyle name="Assumptions Center Percentage 2 13 3 2" xfId="22456" xr:uid="{00000000-0005-0000-0000-00001D500000}"/>
    <cellStyle name="Assumptions Center Percentage 2 13 3 2 2" xfId="50139" xr:uid="{00000000-0005-0000-0000-00001E500000}"/>
    <cellStyle name="Assumptions Center Percentage 2 13 3 3" xfId="36222" xr:uid="{00000000-0005-0000-0000-00001F500000}"/>
    <cellStyle name="Assumptions Center Percentage 2 13 4" xfId="5415" xr:uid="{00000000-0005-0000-0000-000020500000}"/>
    <cellStyle name="Assumptions Center Percentage 2 13 4 2" xfId="19368" xr:uid="{00000000-0005-0000-0000-000021500000}"/>
    <cellStyle name="Assumptions Center Percentage 2 13 4 2 2" xfId="47051" xr:uid="{00000000-0005-0000-0000-000022500000}"/>
    <cellStyle name="Assumptions Center Percentage 2 13 4 3" xfId="33134" xr:uid="{00000000-0005-0000-0000-000023500000}"/>
    <cellStyle name="Assumptions Center Percentage 2 13 5" xfId="13414" xr:uid="{00000000-0005-0000-0000-000024500000}"/>
    <cellStyle name="Assumptions Center Percentage 2 13 5 2" xfId="27335" xr:uid="{00000000-0005-0000-0000-000025500000}"/>
    <cellStyle name="Assumptions Center Percentage 2 13 5 2 2" xfId="55018" xr:uid="{00000000-0005-0000-0000-000026500000}"/>
    <cellStyle name="Assumptions Center Percentage 2 13 5 3" xfId="41101" xr:uid="{00000000-0005-0000-0000-000027500000}"/>
    <cellStyle name="Assumptions Center Percentage 2 13 6" xfId="16376" xr:uid="{00000000-0005-0000-0000-000028500000}"/>
    <cellStyle name="Assumptions Center Percentage 2 13 6 2" xfId="44059" xr:uid="{00000000-0005-0000-0000-000029500000}"/>
    <cellStyle name="Assumptions Center Percentage 2 13 7" xfId="30269" xr:uid="{00000000-0005-0000-0000-00002A500000}"/>
    <cellStyle name="Assumptions Center Percentage 2 14" xfId="2578" xr:uid="{00000000-0005-0000-0000-00002B500000}"/>
    <cellStyle name="Assumptions Center Percentage 2 14 2" xfId="6034" xr:uid="{00000000-0005-0000-0000-00002C500000}"/>
    <cellStyle name="Assumptions Center Percentage 2 14 2 2" xfId="19983" xr:uid="{00000000-0005-0000-0000-00002D500000}"/>
    <cellStyle name="Assumptions Center Percentage 2 14 2 2 2" xfId="47666" xr:uid="{00000000-0005-0000-0000-00002E500000}"/>
    <cellStyle name="Assumptions Center Percentage 2 14 2 3" xfId="33749" xr:uid="{00000000-0005-0000-0000-00002F500000}"/>
    <cellStyle name="Assumptions Center Percentage 2 14 3" xfId="8799" xr:uid="{00000000-0005-0000-0000-000030500000}"/>
    <cellStyle name="Assumptions Center Percentage 2 14 3 2" xfId="22720" xr:uid="{00000000-0005-0000-0000-000031500000}"/>
    <cellStyle name="Assumptions Center Percentage 2 14 3 2 2" xfId="50403" xr:uid="{00000000-0005-0000-0000-000032500000}"/>
    <cellStyle name="Assumptions Center Percentage 2 14 3 3" xfId="36486" xr:uid="{00000000-0005-0000-0000-000033500000}"/>
    <cellStyle name="Assumptions Center Percentage 2 14 4" xfId="5689" xr:uid="{00000000-0005-0000-0000-000034500000}"/>
    <cellStyle name="Assumptions Center Percentage 2 14 4 2" xfId="19641" xr:uid="{00000000-0005-0000-0000-000035500000}"/>
    <cellStyle name="Assumptions Center Percentage 2 14 4 2 2" xfId="47324" xr:uid="{00000000-0005-0000-0000-000036500000}"/>
    <cellStyle name="Assumptions Center Percentage 2 14 4 3" xfId="33407" xr:uid="{00000000-0005-0000-0000-000037500000}"/>
    <cellStyle name="Assumptions Center Percentage 2 14 5" xfId="13679" xr:uid="{00000000-0005-0000-0000-000038500000}"/>
    <cellStyle name="Assumptions Center Percentage 2 14 5 2" xfId="27600" xr:uid="{00000000-0005-0000-0000-000039500000}"/>
    <cellStyle name="Assumptions Center Percentage 2 14 5 2 2" xfId="55283" xr:uid="{00000000-0005-0000-0000-00003A500000}"/>
    <cellStyle name="Assumptions Center Percentage 2 14 5 3" xfId="41366" xr:uid="{00000000-0005-0000-0000-00003B500000}"/>
    <cellStyle name="Assumptions Center Percentage 2 14 6" xfId="16643" xr:uid="{00000000-0005-0000-0000-00003C500000}"/>
    <cellStyle name="Assumptions Center Percentage 2 14 6 2" xfId="44326" xr:uid="{00000000-0005-0000-0000-00003D500000}"/>
    <cellStyle name="Assumptions Center Percentage 2 14 7" xfId="30508" xr:uid="{00000000-0005-0000-0000-00003E500000}"/>
    <cellStyle name="Assumptions Center Percentage 2 15" xfId="3135" xr:uid="{00000000-0005-0000-0000-00003F500000}"/>
    <cellStyle name="Assumptions Center Percentage 2 15 2" xfId="6577" xr:uid="{00000000-0005-0000-0000-000040500000}"/>
    <cellStyle name="Assumptions Center Percentage 2 15 2 2" xfId="20521" xr:uid="{00000000-0005-0000-0000-000041500000}"/>
    <cellStyle name="Assumptions Center Percentage 2 15 2 2 2" xfId="48204" xr:uid="{00000000-0005-0000-0000-000042500000}"/>
    <cellStyle name="Assumptions Center Percentage 2 15 2 3" xfId="34287" xr:uid="{00000000-0005-0000-0000-000043500000}"/>
    <cellStyle name="Assumptions Center Percentage 2 15 3" xfId="9321" xr:uid="{00000000-0005-0000-0000-000044500000}"/>
    <cellStyle name="Assumptions Center Percentage 2 15 3 2" xfId="23242" xr:uid="{00000000-0005-0000-0000-000045500000}"/>
    <cellStyle name="Assumptions Center Percentage 2 15 3 2 2" xfId="50925" xr:uid="{00000000-0005-0000-0000-000046500000}"/>
    <cellStyle name="Assumptions Center Percentage 2 15 3 3" xfId="37008" xr:uid="{00000000-0005-0000-0000-000047500000}"/>
    <cellStyle name="Assumptions Center Percentage 2 15 4" xfId="11459" xr:uid="{00000000-0005-0000-0000-000048500000}"/>
    <cellStyle name="Assumptions Center Percentage 2 15 4 2" xfId="25380" xr:uid="{00000000-0005-0000-0000-000049500000}"/>
    <cellStyle name="Assumptions Center Percentage 2 15 4 2 2" xfId="53063" xr:uid="{00000000-0005-0000-0000-00004A500000}"/>
    <cellStyle name="Assumptions Center Percentage 2 15 4 3" xfId="39146" xr:uid="{00000000-0005-0000-0000-00004B500000}"/>
    <cellStyle name="Assumptions Center Percentage 2 15 5" xfId="14209" xr:uid="{00000000-0005-0000-0000-00004C500000}"/>
    <cellStyle name="Assumptions Center Percentage 2 15 5 2" xfId="28130" xr:uid="{00000000-0005-0000-0000-00004D500000}"/>
    <cellStyle name="Assumptions Center Percentage 2 15 5 2 2" xfId="55813" xr:uid="{00000000-0005-0000-0000-00004E500000}"/>
    <cellStyle name="Assumptions Center Percentage 2 15 5 3" xfId="41896" xr:uid="{00000000-0005-0000-0000-00004F500000}"/>
    <cellStyle name="Assumptions Center Percentage 2 15 6" xfId="17177" xr:uid="{00000000-0005-0000-0000-000050500000}"/>
    <cellStyle name="Assumptions Center Percentage 2 15 6 2" xfId="44860" xr:uid="{00000000-0005-0000-0000-000051500000}"/>
    <cellStyle name="Assumptions Center Percentage 2 15 7" xfId="30980" xr:uid="{00000000-0005-0000-0000-000052500000}"/>
    <cellStyle name="Assumptions Center Percentage 2 16" xfId="3656" xr:uid="{00000000-0005-0000-0000-000053500000}"/>
    <cellStyle name="Assumptions Center Percentage 2 16 2" xfId="7093" xr:uid="{00000000-0005-0000-0000-000054500000}"/>
    <cellStyle name="Assumptions Center Percentage 2 16 2 2" xfId="21029" xr:uid="{00000000-0005-0000-0000-000055500000}"/>
    <cellStyle name="Assumptions Center Percentage 2 16 2 2 2" xfId="48712" xr:uid="{00000000-0005-0000-0000-000056500000}"/>
    <cellStyle name="Assumptions Center Percentage 2 16 2 3" xfId="34795" xr:uid="{00000000-0005-0000-0000-000057500000}"/>
    <cellStyle name="Assumptions Center Percentage 2 16 3" xfId="9825" xr:uid="{00000000-0005-0000-0000-000058500000}"/>
    <cellStyle name="Assumptions Center Percentage 2 16 3 2" xfId="23746" xr:uid="{00000000-0005-0000-0000-000059500000}"/>
    <cellStyle name="Assumptions Center Percentage 2 16 3 2 2" xfId="51429" xr:uid="{00000000-0005-0000-0000-00005A500000}"/>
    <cellStyle name="Assumptions Center Percentage 2 16 3 3" xfId="37512" xr:uid="{00000000-0005-0000-0000-00005B500000}"/>
    <cellStyle name="Assumptions Center Percentage 2 16 4" xfId="11967" xr:uid="{00000000-0005-0000-0000-00005C500000}"/>
    <cellStyle name="Assumptions Center Percentage 2 16 4 2" xfId="25888" xr:uid="{00000000-0005-0000-0000-00005D500000}"/>
    <cellStyle name="Assumptions Center Percentage 2 16 4 2 2" xfId="53571" xr:uid="{00000000-0005-0000-0000-00005E500000}"/>
    <cellStyle name="Assumptions Center Percentage 2 16 4 3" xfId="39654" xr:uid="{00000000-0005-0000-0000-00005F500000}"/>
    <cellStyle name="Assumptions Center Percentage 2 16 5" xfId="14717" xr:uid="{00000000-0005-0000-0000-000060500000}"/>
    <cellStyle name="Assumptions Center Percentage 2 16 5 2" xfId="28638" xr:uid="{00000000-0005-0000-0000-000061500000}"/>
    <cellStyle name="Assumptions Center Percentage 2 16 5 2 2" xfId="56321" xr:uid="{00000000-0005-0000-0000-000062500000}"/>
    <cellStyle name="Assumptions Center Percentage 2 16 5 3" xfId="42404" xr:uid="{00000000-0005-0000-0000-000063500000}"/>
    <cellStyle name="Assumptions Center Percentage 2 16 6" xfId="17685" xr:uid="{00000000-0005-0000-0000-000064500000}"/>
    <cellStyle name="Assumptions Center Percentage 2 16 6 2" xfId="45368" xr:uid="{00000000-0005-0000-0000-000065500000}"/>
    <cellStyle name="Assumptions Center Percentage 2 16 7" xfId="31455" xr:uid="{00000000-0005-0000-0000-000066500000}"/>
    <cellStyle name="Assumptions Center Percentage 2 17" xfId="3588" xr:uid="{00000000-0005-0000-0000-000067500000}"/>
    <cellStyle name="Assumptions Center Percentage 2 17 2" xfId="7026" xr:uid="{00000000-0005-0000-0000-000068500000}"/>
    <cellStyle name="Assumptions Center Percentage 2 17 2 2" xfId="20963" xr:uid="{00000000-0005-0000-0000-000069500000}"/>
    <cellStyle name="Assumptions Center Percentage 2 17 2 2 2" xfId="48646" xr:uid="{00000000-0005-0000-0000-00006A500000}"/>
    <cellStyle name="Assumptions Center Percentage 2 17 2 3" xfId="34729" xr:uid="{00000000-0005-0000-0000-00006B500000}"/>
    <cellStyle name="Assumptions Center Percentage 2 17 3" xfId="9759" xr:uid="{00000000-0005-0000-0000-00006C500000}"/>
    <cellStyle name="Assumptions Center Percentage 2 17 3 2" xfId="23680" xr:uid="{00000000-0005-0000-0000-00006D500000}"/>
    <cellStyle name="Assumptions Center Percentage 2 17 3 2 2" xfId="51363" xr:uid="{00000000-0005-0000-0000-00006E500000}"/>
    <cellStyle name="Assumptions Center Percentage 2 17 3 3" xfId="37446" xr:uid="{00000000-0005-0000-0000-00006F500000}"/>
    <cellStyle name="Assumptions Center Percentage 2 17 4" xfId="11901" xr:uid="{00000000-0005-0000-0000-000070500000}"/>
    <cellStyle name="Assumptions Center Percentage 2 17 4 2" xfId="25822" xr:uid="{00000000-0005-0000-0000-000071500000}"/>
    <cellStyle name="Assumptions Center Percentage 2 17 4 2 2" xfId="53505" xr:uid="{00000000-0005-0000-0000-000072500000}"/>
    <cellStyle name="Assumptions Center Percentage 2 17 4 3" xfId="39588" xr:uid="{00000000-0005-0000-0000-000073500000}"/>
    <cellStyle name="Assumptions Center Percentage 2 17 5" xfId="14651" xr:uid="{00000000-0005-0000-0000-000074500000}"/>
    <cellStyle name="Assumptions Center Percentage 2 17 5 2" xfId="28572" xr:uid="{00000000-0005-0000-0000-000075500000}"/>
    <cellStyle name="Assumptions Center Percentage 2 17 5 2 2" xfId="56255" xr:uid="{00000000-0005-0000-0000-000076500000}"/>
    <cellStyle name="Assumptions Center Percentage 2 17 5 3" xfId="42338" xr:uid="{00000000-0005-0000-0000-000077500000}"/>
    <cellStyle name="Assumptions Center Percentage 2 17 6" xfId="17619" xr:uid="{00000000-0005-0000-0000-000078500000}"/>
    <cellStyle name="Assumptions Center Percentage 2 17 6 2" xfId="45302" xr:uid="{00000000-0005-0000-0000-000079500000}"/>
    <cellStyle name="Assumptions Center Percentage 2 17 7" xfId="31390" xr:uid="{00000000-0005-0000-0000-00007A500000}"/>
    <cellStyle name="Assumptions Center Percentage 2 18" xfId="3810" xr:uid="{00000000-0005-0000-0000-00007B500000}"/>
    <cellStyle name="Assumptions Center Percentage 2 18 2" xfId="7244" xr:uid="{00000000-0005-0000-0000-00007C500000}"/>
    <cellStyle name="Assumptions Center Percentage 2 18 2 2" xfId="21177" xr:uid="{00000000-0005-0000-0000-00007D500000}"/>
    <cellStyle name="Assumptions Center Percentage 2 18 2 2 2" xfId="48860" xr:uid="{00000000-0005-0000-0000-00007E500000}"/>
    <cellStyle name="Assumptions Center Percentage 2 18 2 3" xfId="34943" xr:uid="{00000000-0005-0000-0000-00007F500000}"/>
    <cellStyle name="Assumptions Center Percentage 2 18 3" xfId="9963" xr:uid="{00000000-0005-0000-0000-000080500000}"/>
    <cellStyle name="Assumptions Center Percentage 2 18 3 2" xfId="23884" xr:uid="{00000000-0005-0000-0000-000081500000}"/>
    <cellStyle name="Assumptions Center Percentage 2 18 3 2 2" xfId="51567" xr:uid="{00000000-0005-0000-0000-000082500000}"/>
    <cellStyle name="Assumptions Center Percentage 2 18 3 3" xfId="37650" xr:uid="{00000000-0005-0000-0000-000083500000}"/>
    <cellStyle name="Assumptions Center Percentage 2 18 4" xfId="12115" xr:uid="{00000000-0005-0000-0000-000084500000}"/>
    <cellStyle name="Assumptions Center Percentage 2 18 4 2" xfId="26036" xr:uid="{00000000-0005-0000-0000-000085500000}"/>
    <cellStyle name="Assumptions Center Percentage 2 18 4 2 2" xfId="53719" xr:uid="{00000000-0005-0000-0000-000086500000}"/>
    <cellStyle name="Assumptions Center Percentage 2 18 4 3" xfId="39802" xr:uid="{00000000-0005-0000-0000-000087500000}"/>
    <cellStyle name="Assumptions Center Percentage 2 18 5" xfId="14865" xr:uid="{00000000-0005-0000-0000-000088500000}"/>
    <cellStyle name="Assumptions Center Percentage 2 18 5 2" xfId="28786" xr:uid="{00000000-0005-0000-0000-000089500000}"/>
    <cellStyle name="Assumptions Center Percentage 2 18 5 2 2" xfId="56469" xr:uid="{00000000-0005-0000-0000-00008A500000}"/>
    <cellStyle name="Assumptions Center Percentage 2 18 5 3" xfId="42552" xr:uid="{00000000-0005-0000-0000-00008B500000}"/>
    <cellStyle name="Assumptions Center Percentage 2 18 6" xfId="17833" xr:uid="{00000000-0005-0000-0000-00008C500000}"/>
    <cellStyle name="Assumptions Center Percentage 2 18 6 2" xfId="45516" xr:uid="{00000000-0005-0000-0000-00008D500000}"/>
    <cellStyle name="Assumptions Center Percentage 2 18 7" xfId="31599" xr:uid="{00000000-0005-0000-0000-00008E500000}"/>
    <cellStyle name="Assumptions Center Percentage 2 19" xfId="2777" xr:uid="{00000000-0005-0000-0000-00008F500000}"/>
    <cellStyle name="Assumptions Center Percentage 2 19 2" xfId="6224" xr:uid="{00000000-0005-0000-0000-000090500000}"/>
    <cellStyle name="Assumptions Center Percentage 2 19 2 2" xfId="20171" xr:uid="{00000000-0005-0000-0000-000091500000}"/>
    <cellStyle name="Assumptions Center Percentage 2 19 2 2 2" xfId="47854" xr:uid="{00000000-0005-0000-0000-000092500000}"/>
    <cellStyle name="Assumptions Center Percentage 2 19 2 3" xfId="33937" xr:uid="{00000000-0005-0000-0000-000093500000}"/>
    <cellStyle name="Assumptions Center Percentage 2 19 3" xfId="8979" xr:uid="{00000000-0005-0000-0000-000094500000}"/>
    <cellStyle name="Assumptions Center Percentage 2 19 3 2" xfId="22900" xr:uid="{00000000-0005-0000-0000-000095500000}"/>
    <cellStyle name="Assumptions Center Percentage 2 19 3 2 2" xfId="50583" xr:uid="{00000000-0005-0000-0000-000096500000}"/>
    <cellStyle name="Assumptions Center Percentage 2 19 3 3" xfId="36666" xr:uid="{00000000-0005-0000-0000-000097500000}"/>
    <cellStyle name="Assumptions Center Percentage 2 19 4" xfId="11111" xr:uid="{00000000-0005-0000-0000-000098500000}"/>
    <cellStyle name="Assumptions Center Percentage 2 19 4 2" xfId="25032" xr:uid="{00000000-0005-0000-0000-000099500000}"/>
    <cellStyle name="Assumptions Center Percentage 2 19 4 2 2" xfId="52715" xr:uid="{00000000-0005-0000-0000-00009A500000}"/>
    <cellStyle name="Assumptions Center Percentage 2 19 4 3" xfId="38798" xr:uid="{00000000-0005-0000-0000-00009B500000}"/>
    <cellStyle name="Assumptions Center Percentage 2 19 5" xfId="13864" xr:uid="{00000000-0005-0000-0000-00009C500000}"/>
    <cellStyle name="Assumptions Center Percentage 2 19 5 2" xfId="27785" xr:uid="{00000000-0005-0000-0000-00009D500000}"/>
    <cellStyle name="Assumptions Center Percentage 2 19 5 2 2" xfId="55468" xr:uid="{00000000-0005-0000-0000-00009E500000}"/>
    <cellStyle name="Assumptions Center Percentage 2 19 5 3" xfId="41551" xr:uid="{00000000-0005-0000-0000-00009F500000}"/>
    <cellStyle name="Assumptions Center Percentage 2 19 6" xfId="16829" xr:uid="{00000000-0005-0000-0000-0000A0500000}"/>
    <cellStyle name="Assumptions Center Percentage 2 19 6 2" xfId="44512" xr:uid="{00000000-0005-0000-0000-0000A1500000}"/>
    <cellStyle name="Assumptions Center Percentage 2 19 7" xfId="30668" xr:uid="{00000000-0005-0000-0000-0000A2500000}"/>
    <cellStyle name="Assumptions Center Percentage 2 2" xfId="3092" xr:uid="{00000000-0005-0000-0000-0000A3500000}"/>
    <cellStyle name="Assumptions Center Percentage 2 2 2" xfId="6534" xr:uid="{00000000-0005-0000-0000-0000A4500000}"/>
    <cellStyle name="Assumptions Center Percentage 2 2 2 2" xfId="20478" xr:uid="{00000000-0005-0000-0000-0000A5500000}"/>
    <cellStyle name="Assumptions Center Percentage 2 2 2 2 2" xfId="48161" xr:uid="{00000000-0005-0000-0000-0000A6500000}"/>
    <cellStyle name="Assumptions Center Percentage 2 2 2 3" xfId="34244" xr:uid="{00000000-0005-0000-0000-0000A7500000}"/>
    <cellStyle name="Assumptions Center Percentage 2 2 3" xfId="9279" xr:uid="{00000000-0005-0000-0000-0000A8500000}"/>
    <cellStyle name="Assumptions Center Percentage 2 2 3 2" xfId="23200" xr:uid="{00000000-0005-0000-0000-0000A9500000}"/>
    <cellStyle name="Assumptions Center Percentage 2 2 3 2 2" xfId="50883" xr:uid="{00000000-0005-0000-0000-0000AA500000}"/>
    <cellStyle name="Assumptions Center Percentage 2 2 3 3" xfId="36966" xr:uid="{00000000-0005-0000-0000-0000AB500000}"/>
    <cellStyle name="Assumptions Center Percentage 2 2 4" xfId="11416" xr:uid="{00000000-0005-0000-0000-0000AC500000}"/>
    <cellStyle name="Assumptions Center Percentage 2 2 4 2" xfId="25337" xr:uid="{00000000-0005-0000-0000-0000AD500000}"/>
    <cellStyle name="Assumptions Center Percentage 2 2 4 2 2" xfId="53020" xr:uid="{00000000-0005-0000-0000-0000AE500000}"/>
    <cellStyle name="Assumptions Center Percentage 2 2 4 3" xfId="39103" xr:uid="{00000000-0005-0000-0000-0000AF500000}"/>
    <cellStyle name="Assumptions Center Percentage 2 2 5" xfId="14166" xr:uid="{00000000-0005-0000-0000-0000B0500000}"/>
    <cellStyle name="Assumptions Center Percentage 2 2 5 2" xfId="28087" xr:uid="{00000000-0005-0000-0000-0000B1500000}"/>
    <cellStyle name="Assumptions Center Percentage 2 2 5 2 2" xfId="55770" xr:uid="{00000000-0005-0000-0000-0000B2500000}"/>
    <cellStyle name="Assumptions Center Percentage 2 2 5 3" xfId="41853" xr:uid="{00000000-0005-0000-0000-0000B3500000}"/>
    <cellStyle name="Assumptions Center Percentage 2 2 6" xfId="17134" xr:uid="{00000000-0005-0000-0000-0000B4500000}"/>
    <cellStyle name="Assumptions Center Percentage 2 2 6 2" xfId="44817" xr:uid="{00000000-0005-0000-0000-0000B5500000}"/>
    <cellStyle name="Assumptions Center Percentage 2 2 7" xfId="30938" xr:uid="{00000000-0005-0000-0000-0000B6500000}"/>
    <cellStyle name="Assumptions Center Percentage 2 20" xfId="4140" xr:uid="{00000000-0005-0000-0000-0000B7500000}"/>
    <cellStyle name="Assumptions Center Percentage 2 20 2" xfId="7566" xr:uid="{00000000-0005-0000-0000-0000B8500000}"/>
    <cellStyle name="Assumptions Center Percentage 2 20 2 2" xfId="21494" xr:uid="{00000000-0005-0000-0000-0000B9500000}"/>
    <cellStyle name="Assumptions Center Percentage 2 20 2 2 2" xfId="49177" xr:uid="{00000000-0005-0000-0000-0000BA500000}"/>
    <cellStyle name="Assumptions Center Percentage 2 20 2 3" xfId="35260" xr:uid="{00000000-0005-0000-0000-0000BB500000}"/>
    <cellStyle name="Assumptions Center Percentage 2 20 3" xfId="10264" xr:uid="{00000000-0005-0000-0000-0000BC500000}"/>
    <cellStyle name="Assumptions Center Percentage 2 20 3 2" xfId="24185" xr:uid="{00000000-0005-0000-0000-0000BD500000}"/>
    <cellStyle name="Assumptions Center Percentage 2 20 3 2 2" xfId="51868" xr:uid="{00000000-0005-0000-0000-0000BE500000}"/>
    <cellStyle name="Assumptions Center Percentage 2 20 3 3" xfId="37951" xr:uid="{00000000-0005-0000-0000-0000BF500000}"/>
    <cellStyle name="Assumptions Center Percentage 2 20 4" xfId="12416" xr:uid="{00000000-0005-0000-0000-0000C0500000}"/>
    <cellStyle name="Assumptions Center Percentage 2 20 4 2" xfId="26337" xr:uid="{00000000-0005-0000-0000-0000C1500000}"/>
    <cellStyle name="Assumptions Center Percentage 2 20 4 2 2" xfId="54020" xr:uid="{00000000-0005-0000-0000-0000C2500000}"/>
    <cellStyle name="Assumptions Center Percentage 2 20 4 3" xfId="40103" xr:uid="{00000000-0005-0000-0000-0000C3500000}"/>
    <cellStyle name="Assumptions Center Percentage 2 20 5" xfId="15166" xr:uid="{00000000-0005-0000-0000-0000C4500000}"/>
    <cellStyle name="Assumptions Center Percentage 2 20 5 2" xfId="29087" xr:uid="{00000000-0005-0000-0000-0000C5500000}"/>
    <cellStyle name="Assumptions Center Percentage 2 20 5 2 2" xfId="56770" xr:uid="{00000000-0005-0000-0000-0000C6500000}"/>
    <cellStyle name="Assumptions Center Percentage 2 20 5 3" xfId="42853" xr:uid="{00000000-0005-0000-0000-0000C7500000}"/>
    <cellStyle name="Assumptions Center Percentage 2 20 6" xfId="18134" xr:uid="{00000000-0005-0000-0000-0000C8500000}"/>
    <cellStyle name="Assumptions Center Percentage 2 20 6 2" xfId="45817" xr:uid="{00000000-0005-0000-0000-0000C9500000}"/>
    <cellStyle name="Assumptions Center Percentage 2 20 7" xfId="31900" xr:uid="{00000000-0005-0000-0000-0000CA500000}"/>
    <cellStyle name="Assumptions Center Percentage 2 21" xfId="3948" xr:uid="{00000000-0005-0000-0000-0000CB500000}"/>
    <cellStyle name="Assumptions Center Percentage 2 21 2" xfId="7374" xr:uid="{00000000-0005-0000-0000-0000CC500000}"/>
    <cellStyle name="Assumptions Center Percentage 2 21 2 2" xfId="21305" xr:uid="{00000000-0005-0000-0000-0000CD500000}"/>
    <cellStyle name="Assumptions Center Percentage 2 21 2 2 2" xfId="48988" xr:uid="{00000000-0005-0000-0000-0000CE500000}"/>
    <cellStyle name="Assumptions Center Percentage 2 21 2 3" xfId="35071" xr:uid="{00000000-0005-0000-0000-0000CF500000}"/>
    <cellStyle name="Assumptions Center Percentage 2 21 3" xfId="10078" xr:uid="{00000000-0005-0000-0000-0000D0500000}"/>
    <cellStyle name="Assumptions Center Percentage 2 21 3 2" xfId="23999" xr:uid="{00000000-0005-0000-0000-0000D1500000}"/>
    <cellStyle name="Assumptions Center Percentage 2 21 3 2 2" xfId="51682" xr:uid="{00000000-0005-0000-0000-0000D2500000}"/>
    <cellStyle name="Assumptions Center Percentage 2 21 3 3" xfId="37765" xr:uid="{00000000-0005-0000-0000-0000D3500000}"/>
    <cellStyle name="Assumptions Center Percentage 2 21 4" xfId="12230" xr:uid="{00000000-0005-0000-0000-0000D4500000}"/>
    <cellStyle name="Assumptions Center Percentage 2 21 4 2" xfId="26151" xr:uid="{00000000-0005-0000-0000-0000D5500000}"/>
    <cellStyle name="Assumptions Center Percentage 2 21 4 2 2" xfId="53834" xr:uid="{00000000-0005-0000-0000-0000D6500000}"/>
    <cellStyle name="Assumptions Center Percentage 2 21 4 3" xfId="39917" xr:uid="{00000000-0005-0000-0000-0000D7500000}"/>
    <cellStyle name="Assumptions Center Percentage 2 21 5" xfId="14980" xr:uid="{00000000-0005-0000-0000-0000D8500000}"/>
    <cellStyle name="Assumptions Center Percentage 2 21 5 2" xfId="28901" xr:uid="{00000000-0005-0000-0000-0000D9500000}"/>
    <cellStyle name="Assumptions Center Percentage 2 21 5 2 2" xfId="56584" xr:uid="{00000000-0005-0000-0000-0000DA500000}"/>
    <cellStyle name="Assumptions Center Percentage 2 21 5 3" xfId="42667" xr:uid="{00000000-0005-0000-0000-0000DB500000}"/>
    <cellStyle name="Assumptions Center Percentage 2 21 6" xfId="17948" xr:uid="{00000000-0005-0000-0000-0000DC500000}"/>
    <cellStyle name="Assumptions Center Percentage 2 21 6 2" xfId="45631" xr:uid="{00000000-0005-0000-0000-0000DD500000}"/>
    <cellStyle name="Assumptions Center Percentage 2 21 7" xfId="31714" xr:uid="{00000000-0005-0000-0000-0000DE500000}"/>
    <cellStyle name="Assumptions Center Percentage 2 22" xfId="4095" xr:uid="{00000000-0005-0000-0000-0000DF500000}"/>
    <cellStyle name="Assumptions Center Percentage 2 22 2" xfId="7521" xr:uid="{00000000-0005-0000-0000-0000E0500000}"/>
    <cellStyle name="Assumptions Center Percentage 2 22 2 2" xfId="21450" xr:uid="{00000000-0005-0000-0000-0000E1500000}"/>
    <cellStyle name="Assumptions Center Percentage 2 22 2 2 2" xfId="49133" xr:uid="{00000000-0005-0000-0000-0000E2500000}"/>
    <cellStyle name="Assumptions Center Percentage 2 22 2 3" xfId="35216" xr:uid="{00000000-0005-0000-0000-0000E3500000}"/>
    <cellStyle name="Assumptions Center Percentage 2 22 3" xfId="10222" xr:uid="{00000000-0005-0000-0000-0000E4500000}"/>
    <cellStyle name="Assumptions Center Percentage 2 22 3 2" xfId="24143" xr:uid="{00000000-0005-0000-0000-0000E5500000}"/>
    <cellStyle name="Assumptions Center Percentage 2 22 3 2 2" xfId="51826" xr:uid="{00000000-0005-0000-0000-0000E6500000}"/>
    <cellStyle name="Assumptions Center Percentage 2 22 3 3" xfId="37909" xr:uid="{00000000-0005-0000-0000-0000E7500000}"/>
    <cellStyle name="Assumptions Center Percentage 2 22 4" xfId="12374" xr:uid="{00000000-0005-0000-0000-0000E8500000}"/>
    <cellStyle name="Assumptions Center Percentage 2 22 4 2" xfId="26295" xr:uid="{00000000-0005-0000-0000-0000E9500000}"/>
    <cellStyle name="Assumptions Center Percentage 2 22 4 2 2" xfId="53978" xr:uid="{00000000-0005-0000-0000-0000EA500000}"/>
    <cellStyle name="Assumptions Center Percentage 2 22 4 3" xfId="40061" xr:uid="{00000000-0005-0000-0000-0000EB500000}"/>
    <cellStyle name="Assumptions Center Percentage 2 22 5" xfId="15124" xr:uid="{00000000-0005-0000-0000-0000EC500000}"/>
    <cellStyle name="Assumptions Center Percentage 2 22 5 2" xfId="29045" xr:uid="{00000000-0005-0000-0000-0000ED500000}"/>
    <cellStyle name="Assumptions Center Percentage 2 22 5 2 2" xfId="56728" xr:uid="{00000000-0005-0000-0000-0000EE500000}"/>
    <cellStyle name="Assumptions Center Percentage 2 22 5 3" xfId="42811" xr:uid="{00000000-0005-0000-0000-0000EF500000}"/>
    <cellStyle name="Assumptions Center Percentage 2 22 6" xfId="18092" xr:uid="{00000000-0005-0000-0000-0000F0500000}"/>
    <cellStyle name="Assumptions Center Percentage 2 22 6 2" xfId="45775" xr:uid="{00000000-0005-0000-0000-0000F1500000}"/>
    <cellStyle name="Assumptions Center Percentage 2 22 7" xfId="31858" xr:uid="{00000000-0005-0000-0000-0000F2500000}"/>
    <cellStyle name="Assumptions Center Percentage 2 23" xfId="3972" xr:uid="{00000000-0005-0000-0000-0000F3500000}"/>
    <cellStyle name="Assumptions Center Percentage 2 23 2" xfId="7398" xr:uid="{00000000-0005-0000-0000-0000F4500000}"/>
    <cellStyle name="Assumptions Center Percentage 2 23 2 2" xfId="21329" xr:uid="{00000000-0005-0000-0000-0000F5500000}"/>
    <cellStyle name="Assumptions Center Percentage 2 23 2 2 2" xfId="49012" xr:uid="{00000000-0005-0000-0000-0000F6500000}"/>
    <cellStyle name="Assumptions Center Percentage 2 23 2 3" xfId="35095" xr:uid="{00000000-0005-0000-0000-0000F7500000}"/>
    <cellStyle name="Assumptions Center Percentage 2 23 3" xfId="10101" xr:uid="{00000000-0005-0000-0000-0000F8500000}"/>
    <cellStyle name="Assumptions Center Percentage 2 23 3 2" xfId="24022" xr:uid="{00000000-0005-0000-0000-0000F9500000}"/>
    <cellStyle name="Assumptions Center Percentage 2 23 3 2 2" xfId="51705" xr:uid="{00000000-0005-0000-0000-0000FA500000}"/>
    <cellStyle name="Assumptions Center Percentage 2 23 3 3" xfId="37788" xr:uid="{00000000-0005-0000-0000-0000FB500000}"/>
    <cellStyle name="Assumptions Center Percentage 2 23 4" xfId="12253" xr:uid="{00000000-0005-0000-0000-0000FC500000}"/>
    <cellStyle name="Assumptions Center Percentage 2 23 4 2" xfId="26174" xr:uid="{00000000-0005-0000-0000-0000FD500000}"/>
    <cellStyle name="Assumptions Center Percentage 2 23 4 2 2" xfId="53857" xr:uid="{00000000-0005-0000-0000-0000FE500000}"/>
    <cellStyle name="Assumptions Center Percentage 2 23 4 3" xfId="39940" xr:uid="{00000000-0005-0000-0000-0000FF500000}"/>
    <cellStyle name="Assumptions Center Percentage 2 23 5" xfId="15003" xr:uid="{00000000-0005-0000-0000-000000510000}"/>
    <cellStyle name="Assumptions Center Percentage 2 23 5 2" xfId="28924" xr:uid="{00000000-0005-0000-0000-000001510000}"/>
    <cellStyle name="Assumptions Center Percentage 2 23 5 2 2" xfId="56607" xr:uid="{00000000-0005-0000-0000-000002510000}"/>
    <cellStyle name="Assumptions Center Percentage 2 23 5 3" xfId="42690" xr:uid="{00000000-0005-0000-0000-000003510000}"/>
    <cellStyle name="Assumptions Center Percentage 2 23 6" xfId="17971" xr:uid="{00000000-0005-0000-0000-000004510000}"/>
    <cellStyle name="Assumptions Center Percentage 2 23 6 2" xfId="45654" xr:uid="{00000000-0005-0000-0000-000005510000}"/>
    <cellStyle name="Assumptions Center Percentage 2 23 7" xfId="31737" xr:uid="{00000000-0005-0000-0000-000006510000}"/>
    <cellStyle name="Assumptions Center Percentage 2 24" xfId="4060" xr:uid="{00000000-0005-0000-0000-000007510000}"/>
    <cellStyle name="Assumptions Center Percentage 2 24 2" xfId="7486" xr:uid="{00000000-0005-0000-0000-000008510000}"/>
    <cellStyle name="Assumptions Center Percentage 2 24 2 2" xfId="21417" xr:uid="{00000000-0005-0000-0000-000009510000}"/>
    <cellStyle name="Assumptions Center Percentage 2 24 2 2 2" xfId="49100" xr:uid="{00000000-0005-0000-0000-00000A510000}"/>
    <cellStyle name="Assumptions Center Percentage 2 24 2 3" xfId="35183" xr:uid="{00000000-0005-0000-0000-00000B510000}"/>
    <cellStyle name="Assumptions Center Percentage 2 24 3" xfId="10189" xr:uid="{00000000-0005-0000-0000-00000C510000}"/>
    <cellStyle name="Assumptions Center Percentage 2 24 3 2" xfId="24110" xr:uid="{00000000-0005-0000-0000-00000D510000}"/>
    <cellStyle name="Assumptions Center Percentage 2 24 3 2 2" xfId="51793" xr:uid="{00000000-0005-0000-0000-00000E510000}"/>
    <cellStyle name="Assumptions Center Percentage 2 24 3 3" xfId="37876" xr:uid="{00000000-0005-0000-0000-00000F510000}"/>
    <cellStyle name="Assumptions Center Percentage 2 24 4" xfId="12341" xr:uid="{00000000-0005-0000-0000-000010510000}"/>
    <cellStyle name="Assumptions Center Percentage 2 24 4 2" xfId="26262" xr:uid="{00000000-0005-0000-0000-000011510000}"/>
    <cellStyle name="Assumptions Center Percentage 2 24 4 2 2" xfId="53945" xr:uid="{00000000-0005-0000-0000-000012510000}"/>
    <cellStyle name="Assumptions Center Percentage 2 24 4 3" xfId="40028" xr:uid="{00000000-0005-0000-0000-000013510000}"/>
    <cellStyle name="Assumptions Center Percentage 2 24 5" xfId="15091" xr:uid="{00000000-0005-0000-0000-000014510000}"/>
    <cellStyle name="Assumptions Center Percentage 2 24 5 2" xfId="29012" xr:uid="{00000000-0005-0000-0000-000015510000}"/>
    <cellStyle name="Assumptions Center Percentage 2 24 5 2 2" xfId="56695" xr:uid="{00000000-0005-0000-0000-000016510000}"/>
    <cellStyle name="Assumptions Center Percentage 2 24 5 3" xfId="42778" xr:uid="{00000000-0005-0000-0000-000017510000}"/>
    <cellStyle name="Assumptions Center Percentage 2 24 6" xfId="18059" xr:uid="{00000000-0005-0000-0000-000018510000}"/>
    <cellStyle name="Assumptions Center Percentage 2 24 6 2" xfId="45742" xr:uid="{00000000-0005-0000-0000-000019510000}"/>
    <cellStyle name="Assumptions Center Percentage 2 24 7" xfId="31825" xr:uid="{00000000-0005-0000-0000-00001A510000}"/>
    <cellStyle name="Assumptions Center Percentage 2 25" xfId="4880" xr:uid="{00000000-0005-0000-0000-00001B510000}"/>
    <cellStyle name="Assumptions Center Percentage 2 25 2" xfId="8286" xr:uid="{00000000-0005-0000-0000-00001C510000}"/>
    <cellStyle name="Assumptions Center Percentage 2 25 2 2" xfId="22208" xr:uid="{00000000-0005-0000-0000-00001D510000}"/>
    <cellStyle name="Assumptions Center Percentage 2 25 2 2 2" xfId="49891" xr:uid="{00000000-0005-0000-0000-00001E510000}"/>
    <cellStyle name="Assumptions Center Percentage 2 25 2 3" xfId="35974" xr:uid="{00000000-0005-0000-0000-00001F510000}"/>
    <cellStyle name="Assumptions Center Percentage 2 25 3" xfId="10740" xr:uid="{00000000-0005-0000-0000-000020510000}"/>
    <cellStyle name="Assumptions Center Percentage 2 25 3 2" xfId="24661" xr:uid="{00000000-0005-0000-0000-000021510000}"/>
    <cellStyle name="Assumptions Center Percentage 2 25 3 2 2" xfId="52344" xr:uid="{00000000-0005-0000-0000-000022510000}"/>
    <cellStyle name="Assumptions Center Percentage 2 25 3 3" xfId="38427" xr:uid="{00000000-0005-0000-0000-000023510000}"/>
    <cellStyle name="Assumptions Center Percentage 2 25 4" xfId="13139" xr:uid="{00000000-0005-0000-0000-000024510000}"/>
    <cellStyle name="Assumptions Center Percentage 2 25 4 2" xfId="27060" xr:uid="{00000000-0005-0000-0000-000025510000}"/>
    <cellStyle name="Assumptions Center Percentage 2 25 4 2 2" xfId="54743" xr:uid="{00000000-0005-0000-0000-000026510000}"/>
    <cellStyle name="Assumptions Center Percentage 2 25 4 3" xfId="40826" xr:uid="{00000000-0005-0000-0000-000027510000}"/>
    <cellStyle name="Assumptions Center Percentage 2 25 5" xfId="15889" xr:uid="{00000000-0005-0000-0000-000028510000}"/>
    <cellStyle name="Assumptions Center Percentage 2 25 5 2" xfId="29810" xr:uid="{00000000-0005-0000-0000-000029510000}"/>
    <cellStyle name="Assumptions Center Percentage 2 25 5 2 2" xfId="57493" xr:uid="{00000000-0005-0000-0000-00002A510000}"/>
    <cellStyle name="Assumptions Center Percentage 2 25 5 3" xfId="43576" xr:uid="{00000000-0005-0000-0000-00002B510000}"/>
    <cellStyle name="Assumptions Center Percentage 2 25 6" xfId="18857" xr:uid="{00000000-0005-0000-0000-00002C510000}"/>
    <cellStyle name="Assumptions Center Percentage 2 25 6 2" xfId="46540" xr:uid="{00000000-0005-0000-0000-00002D510000}"/>
    <cellStyle name="Assumptions Center Percentage 2 25 7" xfId="32623" xr:uid="{00000000-0005-0000-0000-00002E510000}"/>
    <cellStyle name="Assumptions Center Percentage 2 26" xfId="4709" xr:uid="{00000000-0005-0000-0000-00002F510000}"/>
    <cellStyle name="Assumptions Center Percentage 2 26 2" xfId="8115" xr:uid="{00000000-0005-0000-0000-000030510000}"/>
    <cellStyle name="Assumptions Center Percentage 2 26 2 2" xfId="22039" xr:uid="{00000000-0005-0000-0000-000031510000}"/>
    <cellStyle name="Assumptions Center Percentage 2 26 2 2 2" xfId="49722" xr:uid="{00000000-0005-0000-0000-000032510000}"/>
    <cellStyle name="Assumptions Center Percentage 2 26 2 3" xfId="35805" xr:uid="{00000000-0005-0000-0000-000033510000}"/>
    <cellStyle name="Assumptions Center Percentage 2 26 3" xfId="10677" xr:uid="{00000000-0005-0000-0000-000034510000}"/>
    <cellStyle name="Assumptions Center Percentage 2 26 3 2" xfId="24598" xr:uid="{00000000-0005-0000-0000-000035510000}"/>
    <cellStyle name="Assumptions Center Percentage 2 26 3 2 2" xfId="52281" xr:uid="{00000000-0005-0000-0000-000036510000}"/>
    <cellStyle name="Assumptions Center Percentage 2 26 3 3" xfId="38364" xr:uid="{00000000-0005-0000-0000-000037510000}"/>
    <cellStyle name="Assumptions Center Percentage 2 26 4" xfId="12971" xr:uid="{00000000-0005-0000-0000-000038510000}"/>
    <cellStyle name="Assumptions Center Percentage 2 26 4 2" xfId="26892" xr:uid="{00000000-0005-0000-0000-000039510000}"/>
    <cellStyle name="Assumptions Center Percentage 2 26 4 2 2" xfId="54575" xr:uid="{00000000-0005-0000-0000-00003A510000}"/>
    <cellStyle name="Assumptions Center Percentage 2 26 4 3" xfId="40658" xr:uid="{00000000-0005-0000-0000-00003B510000}"/>
    <cellStyle name="Assumptions Center Percentage 2 26 5" xfId="15721" xr:uid="{00000000-0005-0000-0000-00003C510000}"/>
    <cellStyle name="Assumptions Center Percentage 2 26 5 2" xfId="29642" xr:uid="{00000000-0005-0000-0000-00003D510000}"/>
    <cellStyle name="Assumptions Center Percentage 2 26 5 2 2" xfId="57325" xr:uid="{00000000-0005-0000-0000-00003E510000}"/>
    <cellStyle name="Assumptions Center Percentage 2 26 5 3" xfId="43408" xr:uid="{00000000-0005-0000-0000-00003F510000}"/>
    <cellStyle name="Assumptions Center Percentage 2 26 6" xfId="18689" xr:uid="{00000000-0005-0000-0000-000040510000}"/>
    <cellStyle name="Assumptions Center Percentage 2 26 6 2" xfId="46372" xr:uid="{00000000-0005-0000-0000-000041510000}"/>
    <cellStyle name="Assumptions Center Percentage 2 26 7" xfId="32455" xr:uid="{00000000-0005-0000-0000-000042510000}"/>
    <cellStyle name="Assumptions Center Percentage 2 27" xfId="4347" xr:uid="{00000000-0005-0000-0000-000043510000}"/>
    <cellStyle name="Assumptions Center Percentage 2 27 2" xfId="7772" xr:uid="{00000000-0005-0000-0000-000044510000}"/>
    <cellStyle name="Assumptions Center Percentage 2 27 2 2" xfId="21696" xr:uid="{00000000-0005-0000-0000-000045510000}"/>
    <cellStyle name="Assumptions Center Percentage 2 27 2 2 2" xfId="49379" xr:uid="{00000000-0005-0000-0000-000046510000}"/>
    <cellStyle name="Assumptions Center Percentage 2 27 2 3" xfId="35462" xr:uid="{00000000-0005-0000-0000-000047510000}"/>
    <cellStyle name="Assumptions Center Percentage 2 27 3" xfId="10445" xr:uid="{00000000-0005-0000-0000-000048510000}"/>
    <cellStyle name="Assumptions Center Percentage 2 27 3 2" xfId="24366" xr:uid="{00000000-0005-0000-0000-000049510000}"/>
    <cellStyle name="Assumptions Center Percentage 2 27 3 2 2" xfId="52049" xr:uid="{00000000-0005-0000-0000-00004A510000}"/>
    <cellStyle name="Assumptions Center Percentage 2 27 3 3" xfId="38132" xr:uid="{00000000-0005-0000-0000-00004B510000}"/>
    <cellStyle name="Assumptions Center Percentage 2 27 4" xfId="12614" xr:uid="{00000000-0005-0000-0000-00004C510000}"/>
    <cellStyle name="Assumptions Center Percentage 2 27 4 2" xfId="26535" xr:uid="{00000000-0005-0000-0000-00004D510000}"/>
    <cellStyle name="Assumptions Center Percentage 2 27 4 2 2" xfId="54218" xr:uid="{00000000-0005-0000-0000-00004E510000}"/>
    <cellStyle name="Assumptions Center Percentage 2 27 4 3" xfId="40301" xr:uid="{00000000-0005-0000-0000-00004F510000}"/>
    <cellStyle name="Assumptions Center Percentage 2 27 5" xfId="15364" xr:uid="{00000000-0005-0000-0000-000050510000}"/>
    <cellStyle name="Assumptions Center Percentage 2 27 5 2" xfId="29285" xr:uid="{00000000-0005-0000-0000-000051510000}"/>
    <cellStyle name="Assumptions Center Percentage 2 27 5 2 2" xfId="56968" xr:uid="{00000000-0005-0000-0000-000052510000}"/>
    <cellStyle name="Assumptions Center Percentage 2 27 5 3" xfId="43051" xr:uid="{00000000-0005-0000-0000-000053510000}"/>
    <cellStyle name="Assumptions Center Percentage 2 27 6" xfId="18332" xr:uid="{00000000-0005-0000-0000-000054510000}"/>
    <cellStyle name="Assumptions Center Percentage 2 27 6 2" xfId="46015" xr:uid="{00000000-0005-0000-0000-000055510000}"/>
    <cellStyle name="Assumptions Center Percentage 2 27 7" xfId="32098" xr:uid="{00000000-0005-0000-0000-000056510000}"/>
    <cellStyle name="Assumptions Center Percentage 2 28" xfId="4639" xr:uid="{00000000-0005-0000-0000-000057510000}"/>
    <cellStyle name="Assumptions Center Percentage 2 28 2" xfId="8048" xr:uid="{00000000-0005-0000-0000-000058510000}"/>
    <cellStyle name="Assumptions Center Percentage 2 28 2 2" xfId="21972" xr:uid="{00000000-0005-0000-0000-000059510000}"/>
    <cellStyle name="Assumptions Center Percentage 2 28 2 2 2" xfId="49655" xr:uid="{00000000-0005-0000-0000-00005A510000}"/>
    <cellStyle name="Assumptions Center Percentage 2 28 2 3" xfId="35738" xr:uid="{00000000-0005-0000-0000-00005B510000}"/>
    <cellStyle name="Assumptions Center Percentage 2 28 3" xfId="10636" xr:uid="{00000000-0005-0000-0000-00005C510000}"/>
    <cellStyle name="Assumptions Center Percentage 2 28 3 2" xfId="24557" xr:uid="{00000000-0005-0000-0000-00005D510000}"/>
    <cellStyle name="Assumptions Center Percentage 2 28 3 2 2" xfId="52240" xr:uid="{00000000-0005-0000-0000-00005E510000}"/>
    <cellStyle name="Assumptions Center Percentage 2 28 3 3" xfId="38323" xr:uid="{00000000-0005-0000-0000-00005F510000}"/>
    <cellStyle name="Assumptions Center Percentage 2 28 4" xfId="12903" xr:uid="{00000000-0005-0000-0000-000060510000}"/>
    <cellStyle name="Assumptions Center Percentage 2 28 4 2" xfId="26824" xr:uid="{00000000-0005-0000-0000-000061510000}"/>
    <cellStyle name="Assumptions Center Percentage 2 28 4 2 2" xfId="54507" xr:uid="{00000000-0005-0000-0000-000062510000}"/>
    <cellStyle name="Assumptions Center Percentage 2 28 4 3" xfId="40590" xr:uid="{00000000-0005-0000-0000-000063510000}"/>
    <cellStyle name="Assumptions Center Percentage 2 28 5" xfId="15653" xr:uid="{00000000-0005-0000-0000-000064510000}"/>
    <cellStyle name="Assumptions Center Percentage 2 28 5 2" xfId="29574" xr:uid="{00000000-0005-0000-0000-000065510000}"/>
    <cellStyle name="Assumptions Center Percentage 2 28 5 2 2" xfId="57257" xr:uid="{00000000-0005-0000-0000-000066510000}"/>
    <cellStyle name="Assumptions Center Percentage 2 28 5 3" xfId="43340" xr:uid="{00000000-0005-0000-0000-000067510000}"/>
    <cellStyle name="Assumptions Center Percentage 2 28 6" xfId="18621" xr:uid="{00000000-0005-0000-0000-000068510000}"/>
    <cellStyle name="Assumptions Center Percentage 2 28 6 2" xfId="46304" xr:uid="{00000000-0005-0000-0000-000069510000}"/>
    <cellStyle name="Assumptions Center Percentage 2 28 7" xfId="32387" xr:uid="{00000000-0005-0000-0000-00006A510000}"/>
    <cellStyle name="Assumptions Center Percentage 2 29" xfId="4380" xr:uid="{00000000-0005-0000-0000-00006B510000}"/>
    <cellStyle name="Assumptions Center Percentage 2 29 2" xfId="7805" xr:uid="{00000000-0005-0000-0000-00006C510000}"/>
    <cellStyle name="Assumptions Center Percentage 2 29 2 2" xfId="21729" xr:uid="{00000000-0005-0000-0000-00006D510000}"/>
    <cellStyle name="Assumptions Center Percentage 2 29 2 2 2" xfId="49412" xr:uid="{00000000-0005-0000-0000-00006E510000}"/>
    <cellStyle name="Assumptions Center Percentage 2 29 2 3" xfId="35495" xr:uid="{00000000-0005-0000-0000-00006F510000}"/>
    <cellStyle name="Assumptions Center Percentage 2 29 3" xfId="10478" xr:uid="{00000000-0005-0000-0000-000070510000}"/>
    <cellStyle name="Assumptions Center Percentage 2 29 3 2" xfId="24399" xr:uid="{00000000-0005-0000-0000-000071510000}"/>
    <cellStyle name="Assumptions Center Percentage 2 29 3 2 2" xfId="52082" xr:uid="{00000000-0005-0000-0000-000072510000}"/>
    <cellStyle name="Assumptions Center Percentage 2 29 3 3" xfId="38165" xr:uid="{00000000-0005-0000-0000-000073510000}"/>
    <cellStyle name="Assumptions Center Percentage 2 29 4" xfId="12647" xr:uid="{00000000-0005-0000-0000-000074510000}"/>
    <cellStyle name="Assumptions Center Percentage 2 29 4 2" xfId="26568" xr:uid="{00000000-0005-0000-0000-000075510000}"/>
    <cellStyle name="Assumptions Center Percentage 2 29 4 2 2" xfId="54251" xr:uid="{00000000-0005-0000-0000-000076510000}"/>
    <cellStyle name="Assumptions Center Percentage 2 29 4 3" xfId="40334" xr:uid="{00000000-0005-0000-0000-000077510000}"/>
    <cellStyle name="Assumptions Center Percentage 2 29 5" xfId="15397" xr:uid="{00000000-0005-0000-0000-000078510000}"/>
    <cellStyle name="Assumptions Center Percentage 2 29 5 2" xfId="29318" xr:uid="{00000000-0005-0000-0000-000079510000}"/>
    <cellStyle name="Assumptions Center Percentage 2 29 5 2 2" xfId="57001" xr:uid="{00000000-0005-0000-0000-00007A510000}"/>
    <cellStyle name="Assumptions Center Percentage 2 29 5 3" xfId="43084" xr:uid="{00000000-0005-0000-0000-00007B510000}"/>
    <cellStyle name="Assumptions Center Percentage 2 29 6" xfId="18365" xr:uid="{00000000-0005-0000-0000-00007C510000}"/>
    <cellStyle name="Assumptions Center Percentage 2 29 6 2" xfId="46048" xr:uid="{00000000-0005-0000-0000-00007D510000}"/>
    <cellStyle name="Assumptions Center Percentage 2 29 7" xfId="32131" xr:uid="{00000000-0005-0000-0000-00007E510000}"/>
    <cellStyle name="Assumptions Center Percentage 2 3" xfId="2350" xr:uid="{00000000-0005-0000-0000-00007F510000}"/>
    <cellStyle name="Assumptions Center Percentage 2 3 2" xfId="5809" xr:uid="{00000000-0005-0000-0000-000080510000}"/>
    <cellStyle name="Assumptions Center Percentage 2 3 2 2" xfId="19759" xr:uid="{00000000-0005-0000-0000-000081510000}"/>
    <cellStyle name="Assumptions Center Percentage 2 3 2 2 2" xfId="47442" xr:uid="{00000000-0005-0000-0000-000082510000}"/>
    <cellStyle name="Assumptions Center Percentage 2 3 2 3" xfId="33525" xr:uid="{00000000-0005-0000-0000-000083510000}"/>
    <cellStyle name="Assumptions Center Percentage 2 3 3" xfId="8579" xr:uid="{00000000-0005-0000-0000-000084510000}"/>
    <cellStyle name="Assumptions Center Percentage 2 3 3 2" xfId="22500" xr:uid="{00000000-0005-0000-0000-000085510000}"/>
    <cellStyle name="Assumptions Center Percentage 2 3 3 2 2" xfId="50183" xr:uid="{00000000-0005-0000-0000-000086510000}"/>
    <cellStyle name="Assumptions Center Percentage 2 3 3 3" xfId="36266" xr:uid="{00000000-0005-0000-0000-000087510000}"/>
    <cellStyle name="Assumptions Center Percentage 2 3 4" xfId="5458" xr:uid="{00000000-0005-0000-0000-000088510000}"/>
    <cellStyle name="Assumptions Center Percentage 2 3 4 2" xfId="19411" xr:uid="{00000000-0005-0000-0000-000089510000}"/>
    <cellStyle name="Assumptions Center Percentage 2 3 4 2 2" xfId="47094" xr:uid="{00000000-0005-0000-0000-00008A510000}"/>
    <cellStyle name="Assumptions Center Percentage 2 3 4 3" xfId="33177" xr:uid="{00000000-0005-0000-0000-00008B510000}"/>
    <cellStyle name="Assumptions Center Percentage 2 3 5" xfId="13457" xr:uid="{00000000-0005-0000-0000-00008C510000}"/>
    <cellStyle name="Assumptions Center Percentage 2 3 5 2" xfId="27378" xr:uid="{00000000-0005-0000-0000-00008D510000}"/>
    <cellStyle name="Assumptions Center Percentage 2 3 5 2 2" xfId="55061" xr:uid="{00000000-0005-0000-0000-00008E510000}"/>
    <cellStyle name="Assumptions Center Percentage 2 3 5 3" xfId="41144" xr:uid="{00000000-0005-0000-0000-00008F510000}"/>
    <cellStyle name="Assumptions Center Percentage 2 3 6" xfId="16419" xr:uid="{00000000-0005-0000-0000-000090510000}"/>
    <cellStyle name="Assumptions Center Percentage 2 3 6 2" xfId="44102" xr:uid="{00000000-0005-0000-0000-000091510000}"/>
    <cellStyle name="Assumptions Center Percentage 2 3 7" xfId="30312" xr:uid="{00000000-0005-0000-0000-000092510000}"/>
    <cellStyle name="Assumptions Center Percentage 2 30" xfId="4585" xr:uid="{00000000-0005-0000-0000-000093510000}"/>
    <cellStyle name="Assumptions Center Percentage 2 30 2" xfId="7997" xr:uid="{00000000-0005-0000-0000-000094510000}"/>
    <cellStyle name="Assumptions Center Percentage 2 30 2 2" xfId="21921" xr:uid="{00000000-0005-0000-0000-000095510000}"/>
    <cellStyle name="Assumptions Center Percentage 2 30 2 2 2" xfId="49604" xr:uid="{00000000-0005-0000-0000-000096510000}"/>
    <cellStyle name="Assumptions Center Percentage 2 30 2 3" xfId="35687" xr:uid="{00000000-0005-0000-0000-000097510000}"/>
    <cellStyle name="Assumptions Center Percentage 2 30 3" xfId="10603" xr:uid="{00000000-0005-0000-0000-000098510000}"/>
    <cellStyle name="Assumptions Center Percentage 2 30 3 2" xfId="24524" xr:uid="{00000000-0005-0000-0000-000099510000}"/>
    <cellStyle name="Assumptions Center Percentage 2 30 3 2 2" xfId="52207" xr:uid="{00000000-0005-0000-0000-00009A510000}"/>
    <cellStyle name="Assumptions Center Percentage 2 30 3 3" xfId="38290" xr:uid="{00000000-0005-0000-0000-00009B510000}"/>
    <cellStyle name="Assumptions Center Percentage 2 30 4" xfId="12849" xr:uid="{00000000-0005-0000-0000-00009C510000}"/>
    <cellStyle name="Assumptions Center Percentage 2 30 4 2" xfId="26770" xr:uid="{00000000-0005-0000-0000-00009D510000}"/>
    <cellStyle name="Assumptions Center Percentage 2 30 4 2 2" xfId="54453" xr:uid="{00000000-0005-0000-0000-00009E510000}"/>
    <cellStyle name="Assumptions Center Percentage 2 30 4 3" xfId="40536" xr:uid="{00000000-0005-0000-0000-00009F510000}"/>
    <cellStyle name="Assumptions Center Percentage 2 30 5" xfId="15599" xr:uid="{00000000-0005-0000-0000-0000A0510000}"/>
    <cellStyle name="Assumptions Center Percentage 2 30 5 2" xfId="29520" xr:uid="{00000000-0005-0000-0000-0000A1510000}"/>
    <cellStyle name="Assumptions Center Percentage 2 30 5 2 2" xfId="57203" xr:uid="{00000000-0005-0000-0000-0000A2510000}"/>
    <cellStyle name="Assumptions Center Percentage 2 30 5 3" xfId="43286" xr:uid="{00000000-0005-0000-0000-0000A3510000}"/>
    <cellStyle name="Assumptions Center Percentage 2 30 6" xfId="18567" xr:uid="{00000000-0005-0000-0000-0000A4510000}"/>
    <cellStyle name="Assumptions Center Percentage 2 30 6 2" xfId="46250" xr:uid="{00000000-0005-0000-0000-0000A5510000}"/>
    <cellStyle name="Assumptions Center Percentage 2 30 7" xfId="32333" xr:uid="{00000000-0005-0000-0000-0000A6510000}"/>
    <cellStyle name="Assumptions Center Percentage 2 31" xfId="8336" xr:uid="{00000000-0005-0000-0000-0000A7510000}"/>
    <cellStyle name="Assumptions Center Percentage 2 31 2" xfId="22257" xr:uid="{00000000-0005-0000-0000-0000A8510000}"/>
    <cellStyle name="Assumptions Center Percentage 2 31 2 2" xfId="49940" xr:uid="{00000000-0005-0000-0000-0000A9510000}"/>
    <cellStyle name="Assumptions Center Percentage 2 31 3" xfId="36023" xr:uid="{00000000-0005-0000-0000-0000AA510000}"/>
    <cellStyle name="Assumptions Center Percentage 2 32" xfId="5215" xr:uid="{00000000-0005-0000-0000-0000AB510000}"/>
    <cellStyle name="Assumptions Center Percentage 2 32 2" xfId="19185" xr:uid="{00000000-0005-0000-0000-0000AC510000}"/>
    <cellStyle name="Assumptions Center Percentage 2 32 2 2" xfId="46868" xr:uid="{00000000-0005-0000-0000-0000AD510000}"/>
    <cellStyle name="Assumptions Center Percentage 2 32 3" xfId="32951" xr:uid="{00000000-0005-0000-0000-0000AE510000}"/>
    <cellStyle name="Assumptions Center Percentage 2 4" xfId="2251" xr:uid="{00000000-0005-0000-0000-0000AF510000}"/>
    <cellStyle name="Assumptions Center Percentage 2 4 2" xfId="5719" xr:uid="{00000000-0005-0000-0000-0000B0510000}"/>
    <cellStyle name="Assumptions Center Percentage 2 4 2 2" xfId="19670" xr:uid="{00000000-0005-0000-0000-0000B1510000}"/>
    <cellStyle name="Assumptions Center Percentage 2 4 2 2 2" xfId="47353" xr:uid="{00000000-0005-0000-0000-0000B2510000}"/>
    <cellStyle name="Assumptions Center Percentage 2 4 2 3" xfId="33436" xr:uid="{00000000-0005-0000-0000-0000B3510000}"/>
    <cellStyle name="Assumptions Center Percentage 2 4 3" xfId="5159" xr:uid="{00000000-0005-0000-0000-0000B4510000}"/>
    <cellStyle name="Assumptions Center Percentage 2 4 3 2" xfId="19129" xr:uid="{00000000-0005-0000-0000-0000B5510000}"/>
    <cellStyle name="Assumptions Center Percentage 2 4 3 2 2" xfId="46812" xr:uid="{00000000-0005-0000-0000-0000B6510000}"/>
    <cellStyle name="Assumptions Center Percentage 2 4 3 3" xfId="32895" xr:uid="{00000000-0005-0000-0000-0000B7510000}"/>
    <cellStyle name="Assumptions Center Percentage 2 4 4" xfId="5372" xr:uid="{00000000-0005-0000-0000-0000B8510000}"/>
    <cellStyle name="Assumptions Center Percentage 2 4 4 2" xfId="19325" xr:uid="{00000000-0005-0000-0000-0000B9510000}"/>
    <cellStyle name="Assumptions Center Percentage 2 4 4 2 2" xfId="47008" xr:uid="{00000000-0005-0000-0000-0000BA510000}"/>
    <cellStyle name="Assumptions Center Percentage 2 4 4 3" xfId="33091" xr:uid="{00000000-0005-0000-0000-0000BB510000}"/>
    <cellStyle name="Assumptions Center Percentage 2 4 5" xfId="13368" xr:uid="{00000000-0005-0000-0000-0000BC510000}"/>
    <cellStyle name="Assumptions Center Percentage 2 4 5 2" xfId="27289" xr:uid="{00000000-0005-0000-0000-0000BD510000}"/>
    <cellStyle name="Assumptions Center Percentage 2 4 5 2 2" xfId="54972" xr:uid="{00000000-0005-0000-0000-0000BE510000}"/>
    <cellStyle name="Assumptions Center Percentage 2 4 5 3" xfId="41055" xr:uid="{00000000-0005-0000-0000-0000BF510000}"/>
    <cellStyle name="Assumptions Center Percentage 2 4 6" xfId="16330" xr:uid="{00000000-0005-0000-0000-0000C0510000}"/>
    <cellStyle name="Assumptions Center Percentage 2 4 6 2" xfId="44013" xr:uid="{00000000-0005-0000-0000-0000C1510000}"/>
    <cellStyle name="Assumptions Center Percentage 2 4 7" xfId="30228" xr:uid="{00000000-0005-0000-0000-0000C2510000}"/>
    <cellStyle name="Assumptions Center Percentage 2 5" xfId="3151" xr:uid="{00000000-0005-0000-0000-0000C3510000}"/>
    <cellStyle name="Assumptions Center Percentage 2 5 2" xfId="6593" xr:uid="{00000000-0005-0000-0000-0000C4510000}"/>
    <cellStyle name="Assumptions Center Percentage 2 5 2 2" xfId="20537" xr:uid="{00000000-0005-0000-0000-0000C5510000}"/>
    <cellStyle name="Assumptions Center Percentage 2 5 2 2 2" xfId="48220" xr:uid="{00000000-0005-0000-0000-0000C6510000}"/>
    <cellStyle name="Assumptions Center Percentage 2 5 2 3" xfId="34303" xr:uid="{00000000-0005-0000-0000-0000C7510000}"/>
    <cellStyle name="Assumptions Center Percentage 2 5 3" xfId="9337" xr:uid="{00000000-0005-0000-0000-0000C8510000}"/>
    <cellStyle name="Assumptions Center Percentage 2 5 3 2" xfId="23258" xr:uid="{00000000-0005-0000-0000-0000C9510000}"/>
    <cellStyle name="Assumptions Center Percentage 2 5 3 2 2" xfId="50941" xr:uid="{00000000-0005-0000-0000-0000CA510000}"/>
    <cellStyle name="Assumptions Center Percentage 2 5 3 3" xfId="37024" xr:uid="{00000000-0005-0000-0000-0000CB510000}"/>
    <cellStyle name="Assumptions Center Percentage 2 5 4" xfId="11475" xr:uid="{00000000-0005-0000-0000-0000CC510000}"/>
    <cellStyle name="Assumptions Center Percentage 2 5 4 2" xfId="25396" xr:uid="{00000000-0005-0000-0000-0000CD510000}"/>
    <cellStyle name="Assumptions Center Percentage 2 5 4 2 2" xfId="53079" xr:uid="{00000000-0005-0000-0000-0000CE510000}"/>
    <cellStyle name="Assumptions Center Percentage 2 5 4 3" xfId="39162" xr:uid="{00000000-0005-0000-0000-0000CF510000}"/>
    <cellStyle name="Assumptions Center Percentage 2 5 5" xfId="14225" xr:uid="{00000000-0005-0000-0000-0000D0510000}"/>
    <cellStyle name="Assumptions Center Percentage 2 5 5 2" xfId="28146" xr:uid="{00000000-0005-0000-0000-0000D1510000}"/>
    <cellStyle name="Assumptions Center Percentage 2 5 5 2 2" xfId="55829" xr:uid="{00000000-0005-0000-0000-0000D2510000}"/>
    <cellStyle name="Assumptions Center Percentage 2 5 5 3" xfId="41912" xr:uid="{00000000-0005-0000-0000-0000D3510000}"/>
    <cellStyle name="Assumptions Center Percentage 2 5 6" xfId="17193" xr:uid="{00000000-0005-0000-0000-0000D4510000}"/>
    <cellStyle name="Assumptions Center Percentage 2 5 6 2" xfId="44876" xr:uid="{00000000-0005-0000-0000-0000D5510000}"/>
    <cellStyle name="Assumptions Center Percentage 2 5 7" xfId="30995" xr:uid="{00000000-0005-0000-0000-0000D6510000}"/>
    <cellStyle name="Assumptions Center Percentage 2 6" xfId="2260" xr:uid="{00000000-0005-0000-0000-0000D7510000}"/>
    <cellStyle name="Assumptions Center Percentage 2 6 2" xfId="5728" xr:uid="{00000000-0005-0000-0000-0000D8510000}"/>
    <cellStyle name="Assumptions Center Percentage 2 6 2 2" xfId="19679" xr:uid="{00000000-0005-0000-0000-0000D9510000}"/>
    <cellStyle name="Assumptions Center Percentage 2 6 2 2 2" xfId="47362" xr:uid="{00000000-0005-0000-0000-0000DA510000}"/>
    <cellStyle name="Assumptions Center Percentage 2 6 2 3" xfId="33445" xr:uid="{00000000-0005-0000-0000-0000DB510000}"/>
    <cellStyle name="Assumptions Center Percentage 2 6 3" xfId="5154" xr:uid="{00000000-0005-0000-0000-0000DC510000}"/>
    <cellStyle name="Assumptions Center Percentage 2 6 3 2" xfId="19124" xr:uid="{00000000-0005-0000-0000-0000DD510000}"/>
    <cellStyle name="Assumptions Center Percentage 2 6 3 2 2" xfId="46807" xr:uid="{00000000-0005-0000-0000-0000DE510000}"/>
    <cellStyle name="Assumptions Center Percentage 2 6 3 3" xfId="32890" xr:uid="{00000000-0005-0000-0000-0000DF510000}"/>
    <cellStyle name="Assumptions Center Percentage 2 6 4" xfId="5378" xr:uid="{00000000-0005-0000-0000-0000E0510000}"/>
    <cellStyle name="Assumptions Center Percentage 2 6 4 2" xfId="19331" xr:uid="{00000000-0005-0000-0000-0000E1510000}"/>
    <cellStyle name="Assumptions Center Percentage 2 6 4 2 2" xfId="47014" xr:uid="{00000000-0005-0000-0000-0000E2510000}"/>
    <cellStyle name="Assumptions Center Percentage 2 6 4 3" xfId="33097" xr:uid="{00000000-0005-0000-0000-0000E3510000}"/>
    <cellStyle name="Assumptions Center Percentage 2 6 5" xfId="13377" xr:uid="{00000000-0005-0000-0000-0000E4510000}"/>
    <cellStyle name="Assumptions Center Percentage 2 6 5 2" xfId="27298" xr:uid="{00000000-0005-0000-0000-0000E5510000}"/>
    <cellStyle name="Assumptions Center Percentage 2 6 5 2 2" xfId="54981" xr:uid="{00000000-0005-0000-0000-0000E6510000}"/>
    <cellStyle name="Assumptions Center Percentage 2 6 5 3" xfId="41064" xr:uid="{00000000-0005-0000-0000-0000E7510000}"/>
    <cellStyle name="Assumptions Center Percentage 2 6 6" xfId="16339" xr:uid="{00000000-0005-0000-0000-0000E8510000}"/>
    <cellStyle name="Assumptions Center Percentage 2 6 6 2" xfId="44022" xr:uid="{00000000-0005-0000-0000-0000E9510000}"/>
    <cellStyle name="Assumptions Center Percentage 2 6 7" xfId="30237" xr:uid="{00000000-0005-0000-0000-0000EA510000}"/>
    <cellStyle name="Assumptions Center Percentage 2 7" xfId="2423" xr:uid="{00000000-0005-0000-0000-0000EB510000}"/>
    <cellStyle name="Assumptions Center Percentage 2 7 2" xfId="5880" xr:uid="{00000000-0005-0000-0000-0000EC510000}"/>
    <cellStyle name="Assumptions Center Percentage 2 7 2 2" xfId="19830" xr:uid="{00000000-0005-0000-0000-0000ED510000}"/>
    <cellStyle name="Assumptions Center Percentage 2 7 2 2 2" xfId="47513" xr:uid="{00000000-0005-0000-0000-0000EE510000}"/>
    <cellStyle name="Assumptions Center Percentage 2 7 2 3" xfId="33596" xr:uid="{00000000-0005-0000-0000-0000EF510000}"/>
    <cellStyle name="Assumptions Center Percentage 2 7 3" xfId="8647" xr:uid="{00000000-0005-0000-0000-0000F0510000}"/>
    <cellStyle name="Assumptions Center Percentage 2 7 3 2" xfId="22568" xr:uid="{00000000-0005-0000-0000-0000F1510000}"/>
    <cellStyle name="Assumptions Center Percentage 2 7 3 2 2" xfId="50251" xr:uid="{00000000-0005-0000-0000-0000F2510000}"/>
    <cellStyle name="Assumptions Center Percentage 2 7 3 3" xfId="36334" xr:uid="{00000000-0005-0000-0000-0000F3510000}"/>
    <cellStyle name="Assumptions Center Percentage 2 7 4" xfId="5670" xr:uid="{00000000-0005-0000-0000-0000F4510000}"/>
    <cellStyle name="Assumptions Center Percentage 2 7 4 2" xfId="19622" xr:uid="{00000000-0005-0000-0000-0000F5510000}"/>
    <cellStyle name="Assumptions Center Percentage 2 7 4 2 2" xfId="47305" xr:uid="{00000000-0005-0000-0000-0000F6510000}"/>
    <cellStyle name="Assumptions Center Percentage 2 7 4 3" xfId="33388" xr:uid="{00000000-0005-0000-0000-0000F7510000}"/>
    <cellStyle name="Assumptions Center Percentage 2 7 5" xfId="13528" xr:uid="{00000000-0005-0000-0000-0000F8510000}"/>
    <cellStyle name="Assumptions Center Percentage 2 7 5 2" xfId="27449" xr:uid="{00000000-0005-0000-0000-0000F9510000}"/>
    <cellStyle name="Assumptions Center Percentage 2 7 5 2 2" xfId="55132" xr:uid="{00000000-0005-0000-0000-0000FA510000}"/>
    <cellStyle name="Assumptions Center Percentage 2 7 5 3" xfId="41215" xr:uid="{00000000-0005-0000-0000-0000FB510000}"/>
    <cellStyle name="Assumptions Center Percentage 2 7 6" xfId="16490" xr:uid="{00000000-0005-0000-0000-0000FC510000}"/>
    <cellStyle name="Assumptions Center Percentage 2 7 6 2" xfId="44173" xr:uid="{00000000-0005-0000-0000-0000FD510000}"/>
    <cellStyle name="Assumptions Center Percentage 2 7 7" xfId="30371" xr:uid="{00000000-0005-0000-0000-0000FE510000}"/>
    <cellStyle name="Assumptions Center Percentage 2 8" xfId="3403" xr:uid="{00000000-0005-0000-0000-0000FF510000}"/>
    <cellStyle name="Assumptions Center Percentage 2 8 2" xfId="6843" xr:uid="{00000000-0005-0000-0000-000000520000}"/>
    <cellStyle name="Assumptions Center Percentage 2 8 2 2" xfId="20784" xr:uid="{00000000-0005-0000-0000-000001520000}"/>
    <cellStyle name="Assumptions Center Percentage 2 8 2 2 2" xfId="48467" xr:uid="{00000000-0005-0000-0000-000002520000}"/>
    <cellStyle name="Assumptions Center Percentage 2 8 2 3" xfId="34550" xr:uid="{00000000-0005-0000-0000-000003520000}"/>
    <cellStyle name="Assumptions Center Percentage 2 8 3" xfId="9581" xr:uid="{00000000-0005-0000-0000-000004520000}"/>
    <cellStyle name="Assumptions Center Percentage 2 8 3 2" xfId="23502" xr:uid="{00000000-0005-0000-0000-000005520000}"/>
    <cellStyle name="Assumptions Center Percentage 2 8 3 2 2" xfId="51185" xr:uid="{00000000-0005-0000-0000-000006520000}"/>
    <cellStyle name="Assumptions Center Percentage 2 8 3 3" xfId="37268" xr:uid="{00000000-0005-0000-0000-000007520000}"/>
    <cellStyle name="Assumptions Center Percentage 2 8 4" xfId="11722" xr:uid="{00000000-0005-0000-0000-000008520000}"/>
    <cellStyle name="Assumptions Center Percentage 2 8 4 2" xfId="25643" xr:uid="{00000000-0005-0000-0000-000009520000}"/>
    <cellStyle name="Assumptions Center Percentage 2 8 4 2 2" xfId="53326" xr:uid="{00000000-0005-0000-0000-00000A520000}"/>
    <cellStyle name="Assumptions Center Percentage 2 8 4 3" xfId="39409" xr:uid="{00000000-0005-0000-0000-00000B520000}"/>
    <cellStyle name="Assumptions Center Percentage 2 8 5" xfId="14472" xr:uid="{00000000-0005-0000-0000-00000C520000}"/>
    <cellStyle name="Assumptions Center Percentage 2 8 5 2" xfId="28393" xr:uid="{00000000-0005-0000-0000-00000D520000}"/>
    <cellStyle name="Assumptions Center Percentage 2 8 5 2 2" xfId="56076" xr:uid="{00000000-0005-0000-0000-00000E520000}"/>
    <cellStyle name="Assumptions Center Percentage 2 8 5 3" xfId="42159" xr:uid="{00000000-0005-0000-0000-00000F520000}"/>
    <cellStyle name="Assumptions Center Percentage 2 8 6" xfId="17440" xr:uid="{00000000-0005-0000-0000-000010520000}"/>
    <cellStyle name="Assumptions Center Percentage 2 8 6 2" xfId="45123" xr:uid="{00000000-0005-0000-0000-000011520000}"/>
    <cellStyle name="Assumptions Center Percentage 2 8 7" xfId="31217" xr:uid="{00000000-0005-0000-0000-000012520000}"/>
    <cellStyle name="Assumptions Center Percentage 2 9" xfId="2881" xr:uid="{00000000-0005-0000-0000-000013520000}"/>
    <cellStyle name="Assumptions Center Percentage 2 9 2" xfId="6328" xr:uid="{00000000-0005-0000-0000-000014520000}"/>
    <cellStyle name="Assumptions Center Percentage 2 9 2 2" xfId="20275" xr:uid="{00000000-0005-0000-0000-000015520000}"/>
    <cellStyle name="Assumptions Center Percentage 2 9 2 2 2" xfId="47958" xr:uid="{00000000-0005-0000-0000-000016520000}"/>
    <cellStyle name="Assumptions Center Percentage 2 9 2 3" xfId="34041" xr:uid="{00000000-0005-0000-0000-000017520000}"/>
    <cellStyle name="Assumptions Center Percentage 2 9 3" xfId="9080" xr:uid="{00000000-0005-0000-0000-000018520000}"/>
    <cellStyle name="Assumptions Center Percentage 2 9 3 2" xfId="23001" xr:uid="{00000000-0005-0000-0000-000019520000}"/>
    <cellStyle name="Assumptions Center Percentage 2 9 3 2 2" xfId="50684" xr:uid="{00000000-0005-0000-0000-00001A520000}"/>
    <cellStyle name="Assumptions Center Percentage 2 9 3 3" xfId="36767" xr:uid="{00000000-0005-0000-0000-00001B520000}"/>
    <cellStyle name="Assumptions Center Percentage 2 9 4" xfId="11215" xr:uid="{00000000-0005-0000-0000-00001C520000}"/>
    <cellStyle name="Assumptions Center Percentage 2 9 4 2" xfId="25136" xr:uid="{00000000-0005-0000-0000-00001D520000}"/>
    <cellStyle name="Assumptions Center Percentage 2 9 4 2 2" xfId="52819" xr:uid="{00000000-0005-0000-0000-00001E520000}"/>
    <cellStyle name="Assumptions Center Percentage 2 9 4 3" xfId="38902" xr:uid="{00000000-0005-0000-0000-00001F520000}"/>
    <cellStyle name="Assumptions Center Percentage 2 9 5" xfId="13967" xr:uid="{00000000-0005-0000-0000-000020520000}"/>
    <cellStyle name="Assumptions Center Percentage 2 9 5 2" xfId="27888" xr:uid="{00000000-0005-0000-0000-000021520000}"/>
    <cellStyle name="Assumptions Center Percentage 2 9 5 2 2" xfId="55571" xr:uid="{00000000-0005-0000-0000-000022520000}"/>
    <cellStyle name="Assumptions Center Percentage 2 9 5 3" xfId="41654" xr:uid="{00000000-0005-0000-0000-000023520000}"/>
    <cellStyle name="Assumptions Center Percentage 2 9 6" xfId="16933" xr:uid="{00000000-0005-0000-0000-000024520000}"/>
    <cellStyle name="Assumptions Center Percentage 2 9 6 2" xfId="44616" xr:uid="{00000000-0005-0000-0000-000025520000}"/>
    <cellStyle name="Assumptions Center Percentage 2 9 7" xfId="30756" xr:uid="{00000000-0005-0000-0000-000026520000}"/>
    <cellStyle name="Assumptions Center Percentage 20" xfId="4036" xr:uid="{00000000-0005-0000-0000-000027520000}"/>
    <cellStyle name="Assumptions Center Percentage 20 2" xfId="7462" xr:uid="{00000000-0005-0000-0000-000028520000}"/>
    <cellStyle name="Assumptions Center Percentage 20 2 2" xfId="21393" xr:uid="{00000000-0005-0000-0000-000029520000}"/>
    <cellStyle name="Assumptions Center Percentage 20 2 2 2" xfId="49076" xr:uid="{00000000-0005-0000-0000-00002A520000}"/>
    <cellStyle name="Assumptions Center Percentage 20 2 3" xfId="35159" xr:uid="{00000000-0005-0000-0000-00002B520000}"/>
    <cellStyle name="Assumptions Center Percentage 20 3" xfId="10165" xr:uid="{00000000-0005-0000-0000-00002C520000}"/>
    <cellStyle name="Assumptions Center Percentage 20 3 2" xfId="24086" xr:uid="{00000000-0005-0000-0000-00002D520000}"/>
    <cellStyle name="Assumptions Center Percentage 20 3 2 2" xfId="51769" xr:uid="{00000000-0005-0000-0000-00002E520000}"/>
    <cellStyle name="Assumptions Center Percentage 20 3 3" xfId="37852" xr:uid="{00000000-0005-0000-0000-00002F520000}"/>
    <cellStyle name="Assumptions Center Percentage 20 4" xfId="12317" xr:uid="{00000000-0005-0000-0000-000030520000}"/>
    <cellStyle name="Assumptions Center Percentage 20 4 2" xfId="26238" xr:uid="{00000000-0005-0000-0000-000031520000}"/>
    <cellStyle name="Assumptions Center Percentage 20 4 2 2" xfId="53921" xr:uid="{00000000-0005-0000-0000-000032520000}"/>
    <cellStyle name="Assumptions Center Percentage 20 4 3" xfId="40004" xr:uid="{00000000-0005-0000-0000-000033520000}"/>
    <cellStyle name="Assumptions Center Percentage 20 5" xfId="15067" xr:uid="{00000000-0005-0000-0000-000034520000}"/>
    <cellStyle name="Assumptions Center Percentage 20 5 2" xfId="28988" xr:uid="{00000000-0005-0000-0000-000035520000}"/>
    <cellStyle name="Assumptions Center Percentage 20 5 2 2" xfId="56671" xr:uid="{00000000-0005-0000-0000-000036520000}"/>
    <cellStyle name="Assumptions Center Percentage 20 5 3" xfId="42754" xr:uid="{00000000-0005-0000-0000-000037520000}"/>
    <cellStyle name="Assumptions Center Percentage 20 6" xfId="18035" xr:uid="{00000000-0005-0000-0000-000038520000}"/>
    <cellStyle name="Assumptions Center Percentage 20 6 2" xfId="45718" xr:uid="{00000000-0005-0000-0000-000039520000}"/>
    <cellStyle name="Assumptions Center Percentage 20 7" xfId="31801" xr:uid="{00000000-0005-0000-0000-00003A520000}"/>
    <cellStyle name="Assumptions Center Percentage 21" xfId="4001" xr:uid="{00000000-0005-0000-0000-00003B520000}"/>
    <cellStyle name="Assumptions Center Percentage 21 2" xfId="7427" xr:uid="{00000000-0005-0000-0000-00003C520000}"/>
    <cellStyle name="Assumptions Center Percentage 21 2 2" xfId="21358" xr:uid="{00000000-0005-0000-0000-00003D520000}"/>
    <cellStyle name="Assumptions Center Percentage 21 2 2 2" xfId="49041" xr:uid="{00000000-0005-0000-0000-00003E520000}"/>
    <cellStyle name="Assumptions Center Percentage 21 2 3" xfId="35124" xr:uid="{00000000-0005-0000-0000-00003F520000}"/>
    <cellStyle name="Assumptions Center Percentage 21 3" xfId="10130" xr:uid="{00000000-0005-0000-0000-000040520000}"/>
    <cellStyle name="Assumptions Center Percentage 21 3 2" xfId="24051" xr:uid="{00000000-0005-0000-0000-000041520000}"/>
    <cellStyle name="Assumptions Center Percentage 21 3 2 2" xfId="51734" xr:uid="{00000000-0005-0000-0000-000042520000}"/>
    <cellStyle name="Assumptions Center Percentage 21 3 3" xfId="37817" xr:uid="{00000000-0005-0000-0000-000043520000}"/>
    <cellStyle name="Assumptions Center Percentage 21 4" xfId="12282" xr:uid="{00000000-0005-0000-0000-000044520000}"/>
    <cellStyle name="Assumptions Center Percentage 21 4 2" xfId="26203" xr:uid="{00000000-0005-0000-0000-000045520000}"/>
    <cellStyle name="Assumptions Center Percentage 21 4 2 2" xfId="53886" xr:uid="{00000000-0005-0000-0000-000046520000}"/>
    <cellStyle name="Assumptions Center Percentage 21 4 3" xfId="39969" xr:uid="{00000000-0005-0000-0000-000047520000}"/>
    <cellStyle name="Assumptions Center Percentage 21 5" xfId="15032" xr:uid="{00000000-0005-0000-0000-000048520000}"/>
    <cellStyle name="Assumptions Center Percentage 21 5 2" xfId="28953" xr:uid="{00000000-0005-0000-0000-000049520000}"/>
    <cellStyle name="Assumptions Center Percentage 21 5 2 2" xfId="56636" xr:uid="{00000000-0005-0000-0000-00004A520000}"/>
    <cellStyle name="Assumptions Center Percentage 21 5 3" xfId="42719" xr:uid="{00000000-0005-0000-0000-00004B520000}"/>
    <cellStyle name="Assumptions Center Percentage 21 6" xfId="18000" xr:uid="{00000000-0005-0000-0000-00004C520000}"/>
    <cellStyle name="Assumptions Center Percentage 21 6 2" xfId="45683" xr:uid="{00000000-0005-0000-0000-00004D520000}"/>
    <cellStyle name="Assumptions Center Percentage 21 7" xfId="31766" xr:uid="{00000000-0005-0000-0000-00004E520000}"/>
    <cellStyle name="Assumptions Center Percentage 22" xfId="4022" xr:uid="{00000000-0005-0000-0000-00004F520000}"/>
    <cellStyle name="Assumptions Center Percentage 22 2" xfId="7448" xr:uid="{00000000-0005-0000-0000-000050520000}"/>
    <cellStyle name="Assumptions Center Percentage 22 2 2" xfId="21379" xr:uid="{00000000-0005-0000-0000-000051520000}"/>
    <cellStyle name="Assumptions Center Percentage 22 2 2 2" xfId="49062" xr:uid="{00000000-0005-0000-0000-000052520000}"/>
    <cellStyle name="Assumptions Center Percentage 22 2 3" xfId="35145" xr:uid="{00000000-0005-0000-0000-000053520000}"/>
    <cellStyle name="Assumptions Center Percentage 22 3" xfId="10151" xr:uid="{00000000-0005-0000-0000-000054520000}"/>
    <cellStyle name="Assumptions Center Percentage 22 3 2" xfId="24072" xr:uid="{00000000-0005-0000-0000-000055520000}"/>
    <cellStyle name="Assumptions Center Percentage 22 3 2 2" xfId="51755" xr:uid="{00000000-0005-0000-0000-000056520000}"/>
    <cellStyle name="Assumptions Center Percentage 22 3 3" xfId="37838" xr:uid="{00000000-0005-0000-0000-000057520000}"/>
    <cellStyle name="Assumptions Center Percentage 22 4" xfId="12303" xr:uid="{00000000-0005-0000-0000-000058520000}"/>
    <cellStyle name="Assumptions Center Percentage 22 4 2" xfId="26224" xr:uid="{00000000-0005-0000-0000-000059520000}"/>
    <cellStyle name="Assumptions Center Percentage 22 4 2 2" xfId="53907" xr:uid="{00000000-0005-0000-0000-00005A520000}"/>
    <cellStyle name="Assumptions Center Percentage 22 4 3" xfId="39990" xr:uid="{00000000-0005-0000-0000-00005B520000}"/>
    <cellStyle name="Assumptions Center Percentage 22 5" xfId="15053" xr:uid="{00000000-0005-0000-0000-00005C520000}"/>
    <cellStyle name="Assumptions Center Percentage 22 5 2" xfId="28974" xr:uid="{00000000-0005-0000-0000-00005D520000}"/>
    <cellStyle name="Assumptions Center Percentage 22 5 2 2" xfId="56657" xr:uid="{00000000-0005-0000-0000-00005E520000}"/>
    <cellStyle name="Assumptions Center Percentage 22 5 3" xfId="42740" xr:uid="{00000000-0005-0000-0000-00005F520000}"/>
    <cellStyle name="Assumptions Center Percentage 22 6" xfId="18021" xr:uid="{00000000-0005-0000-0000-000060520000}"/>
    <cellStyle name="Assumptions Center Percentage 22 6 2" xfId="45704" xr:uid="{00000000-0005-0000-0000-000061520000}"/>
    <cellStyle name="Assumptions Center Percentage 22 7" xfId="31787" xr:uid="{00000000-0005-0000-0000-000062520000}"/>
    <cellStyle name="Assumptions Center Percentage 23" xfId="4012" xr:uid="{00000000-0005-0000-0000-000063520000}"/>
    <cellStyle name="Assumptions Center Percentage 23 2" xfId="7438" xr:uid="{00000000-0005-0000-0000-000064520000}"/>
    <cellStyle name="Assumptions Center Percentage 23 2 2" xfId="21369" xr:uid="{00000000-0005-0000-0000-000065520000}"/>
    <cellStyle name="Assumptions Center Percentage 23 2 2 2" xfId="49052" xr:uid="{00000000-0005-0000-0000-000066520000}"/>
    <cellStyle name="Assumptions Center Percentage 23 2 3" xfId="35135" xr:uid="{00000000-0005-0000-0000-000067520000}"/>
    <cellStyle name="Assumptions Center Percentage 23 3" xfId="10141" xr:uid="{00000000-0005-0000-0000-000068520000}"/>
    <cellStyle name="Assumptions Center Percentage 23 3 2" xfId="24062" xr:uid="{00000000-0005-0000-0000-000069520000}"/>
    <cellStyle name="Assumptions Center Percentage 23 3 2 2" xfId="51745" xr:uid="{00000000-0005-0000-0000-00006A520000}"/>
    <cellStyle name="Assumptions Center Percentage 23 3 3" xfId="37828" xr:uid="{00000000-0005-0000-0000-00006B520000}"/>
    <cellStyle name="Assumptions Center Percentage 23 4" xfId="12293" xr:uid="{00000000-0005-0000-0000-00006C520000}"/>
    <cellStyle name="Assumptions Center Percentage 23 4 2" xfId="26214" xr:uid="{00000000-0005-0000-0000-00006D520000}"/>
    <cellStyle name="Assumptions Center Percentage 23 4 2 2" xfId="53897" xr:uid="{00000000-0005-0000-0000-00006E520000}"/>
    <cellStyle name="Assumptions Center Percentage 23 4 3" xfId="39980" xr:uid="{00000000-0005-0000-0000-00006F520000}"/>
    <cellStyle name="Assumptions Center Percentage 23 5" xfId="15043" xr:uid="{00000000-0005-0000-0000-000070520000}"/>
    <cellStyle name="Assumptions Center Percentage 23 5 2" xfId="28964" xr:uid="{00000000-0005-0000-0000-000071520000}"/>
    <cellStyle name="Assumptions Center Percentage 23 5 2 2" xfId="56647" xr:uid="{00000000-0005-0000-0000-000072520000}"/>
    <cellStyle name="Assumptions Center Percentage 23 5 3" xfId="42730" xr:uid="{00000000-0005-0000-0000-000073520000}"/>
    <cellStyle name="Assumptions Center Percentage 23 6" xfId="18011" xr:uid="{00000000-0005-0000-0000-000074520000}"/>
    <cellStyle name="Assumptions Center Percentage 23 6 2" xfId="45694" xr:uid="{00000000-0005-0000-0000-000075520000}"/>
    <cellStyle name="Assumptions Center Percentage 23 7" xfId="31777" xr:uid="{00000000-0005-0000-0000-000076520000}"/>
    <cellStyle name="Assumptions Center Percentage 24" xfId="4519" xr:uid="{00000000-0005-0000-0000-000077520000}"/>
    <cellStyle name="Assumptions Center Percentage 24 2" xfId="7936" xr:uid="{00000000-0005-0000-0000-000078520000}"/>
    <cellStyle name="Assumptions Center Percentage 24 2 2" xfId="21860" xr:uid="{00000000-0005-0000-0000-000079520000}"/>
    <cellStyle name="Assumptions Center Percentage 24 2 2 2" xfId="49543" xr:uid="{00000000-0005-0000-0000-00007A520000}"/>
    <cellStyle name="Assumptions Center Percentage 24 2 3" xfId="35626" xr:uid="{00000000-0005-0000-0000-00007B520000}"/>
    <cellStyle name="Assumptions Center Percentage 24 3" xfId="10578" xr:uid="{00000000-0005-0000-0000-00007C520000}"/>
    <cellStyle name="Assumptions Center Percentage 24 3 2" xfId="24499" xr:uid="{00000000-0005-0000-0000-00007D520000}"/>
    <cellStyle name="Assumptions Center Percentage 24 3 2 2" xfId="52182" xr:uid="{00000000-0005-0000-0000-00007E520000}"/>
    <cellStyle name="Assumptions Center Percentage 24 3 3" xfId="38265" xr:uid="{00000000-0005-0000-0000-00007F520000}"/>
    <cellStyle name="Assumptions Center Percentage 24 4" xfId="12783" xr:uid="{00000000-0005-0000-0000-000080520000}"/>
    <cellStyle name="Assumptions Center Percentage 24 4 2" xfId="26704" xr:uid="{00000000-0005-0000-0000-000081520000}"/>
    <cellStyle name="Assumptions Center Percentage 24 4 2 2" xfId="54387" xr:uid="{00000000-0005-0000-0000-000082520000}"/>
    <cellStyle name="Assumptions Center Percentage 24 4 3" xfId="40470" xr:uid="{00000000-0005-0000-0000-000083520000}"/>
    <cellStyle name="Assumptions Center Percentage 24 5" xfId="15533" xr:uid="{00000000-0005-0000-0000-000084520000}"/>
    <cellStyle name="Assumptions Center Percentage 24 5 2" xfId="29454" xr:uid="{00000000-0005-0000-0000-000085520000}"/>
    <cellStyle name="Assumptions Center Percentage 24 5 2 2" xfId="57137" xr:uid="{00000000-0005-0000-0000-000086520000}"/>
    <cellStyle name="Assumptions Center Percentage 24 5 3" xfId="43220" xr:uid="{00000000-0005-0000-0000-000087520000}"/>
    <cellStyle name="Assumptions Center Percentage 24 6" xfId="18501" xr:uid="{00000000-0005-0000-0000-000088520000}"/>
    <cellStyle name="Assumptions Center Percentage 24 6 2" xfId="46184" xr:uid="{00000000-0005-0000-0000-000089520000}"/>
    <cellStyle name="Assumptions Center Percentage 24 7" xfId="32267" xr:uid="{00000000-0005-0000-0000-00008A520000}"/>
    <cellStyle name="Assumptions Center Percentage 25" xfId="4442" xr:uid="{00000000-0005-0000-0000-00008B520000}"/>
    <cellStyle name="Assumptions Center Percentage 25 2" xfId="7864" xr:uid="{00000000-0005-0000-0000-00008C520000}"/>
    <cellStyle name="Assumptions Center Percentage 25 2 2" xfId="21788" xr:uid="{00000000-0005-0000-0000-00008D520000}"/>
    <cellStyle name="Assumptions Center Percentage 25 2 2 2" xfId="49471" xr:uid="{00000000-0005-0000-0000-00008E520000}"/>
    <cellStyle name="Assumptions Center Percentage 25 2 3" xfId="35554" xr:uid="{00000000-0005-0000-0000-00008F520000}"/>
    <cellStyle name="Assumptions Center Percentage 25 3" xfId="10527" xr:uid="{00000000-0005-0000-0000-000090520000}"/>
    <cellStyle name="Assumptions Center Percentage 25 3 2" xfId="24448" xr:uid="{00000000-0005-0000-0000-000091520000}"/>
    <cellStyle name="Assumptions Center Percentage 25 3 2 2" xfId="52131" xr:uid="{00000000-0005-0000-0000-000092520000}"/>
    <cellStyle name="Assumptions Center Percentage 25 3 3" xfId="38214" xr:uid="{00000000-0005-0000-0000-000093520000}"/>
    <cellStyle name="Assumptions Center Percentage 25 4" xfId="12709" xr:uid="{00000000-0005-0000-0000-000094520000}"/>
    <cellStyle name="Assumptions Center Percentage 25 4 2" xfId="26630" xr:uid="{00000000-0005-0000-0000-000095520000}"/>
    <cellStyle name="Assumptions Center Percentage 25 4 2 2" xfId="54313" xr:uid="{00000000-0005-0000-0000-000096520000}"/>
    <cellStyle name="Assumptions Center Percentage 25 4 3" xfId="40396" xr:uid="{00000000-0005-0000-0000-000097520000}"/>
    <cellStyle name="Assumptions Center Percentage 25 5" xfId="15459" xr:uid="{00000000-0005-0000-0000-000098520000}"/>
    <cellStyle name="Assumptions Center Percentage 25 5 2" xfId="29380" xr:uid="{00000000-0005-0000-0000-000099520000}"/>
    <cellStyle name="Assumptions Center Percentage 25 5 2 2" xfId="57063" xr:uid="{00000000-0005-0000-0000-00009A520000}"/>
    <cellStyle name="Assumptions Center Percentage 25 5 3" xfId="43146" xr:uid="{00000000-0005-0000-0000-00009B520000}"/>
    <cellStyle name="Assumptions Center Percentage 25 6" xfId="18427" xr:uid="{00000000-0005-0000-0000-00009C520000}"/>
    <cellStyle name="Assumptions Center Percentage 25 6 2" xfId="46110" xr:uid="{00000000-0005-0000-0000-00009D520000}"/>
    <cellStyle name="Assumptions Center Percentage 25 7" xfId="32193" xr:uid="{00000000-0005-0000-0000-00009E520000}"/>
    <cellStyle name="Assumptions Center Percentage 26" xfId="4485" xr:uid="{00000000-0005-0000-0000-00009F520000}"/>
    <cellStyle name="Assumptions Center Percentage 26 2" xfId="7906" xr:uid="{00000000-0005-0000-0000-0000A0520000}"/>
    <cellStyle name="Assumptions Center Percentage 26 2 2" xfId="21830" xr:uid="{00000000-0005-0000-0000-0000A1520000}"/>
    <cellStyle name="Assumptions Center Percentage 26 2 2 2" xfId="49513" xr:uid="{00000000-0005-0000-0000-0000A2520000}"/>
    <cellStyle name="Assumptions Center Percentage 26 2 3" xfId="35596" xr:uid="{00000000-0005-0000-0000-0000A3520000}"/>
    <cellStyle name="Assumptions Center Percentage 26 3" xfId="10560" xr:uid="{00000000-0005-0000-0000-0000A4520000}"/>
    <cellStyle name="Assumptions Center Percentage 26 3 2" xfId="24481" xr:uid="{00000000-0005-0000-0000-0000A5520000}"/>
    <cellStyle name="Assumptions Center Percentage 26 3 2 2" xfId="52164" xr:uid="{00000000-0005-0000-0000-0000A6520000}"/>
    <cellStyle name="Assumptions Center Percentage 26 3 3" xfId="38247" xr:uid="{00000000-0005-0000-0000-0000A7520000}"/>
    <cellStyle name="Assumptions Center Percentage 26 4" xfId="12752" xr:uid="{00000000-0005-0000-0000-0000A8520000}"/>
    <cellStyle name="Assumptions Center Percentage 26 4 2" xfId="26673" xr:uid="{00000000-0005-0000-0000-0000A9520000}"/>
    <cellStyle name="Assumptions Center Percentage 26 4 2 2" xfId="54356" xr:uid="{00000000-0005-0000-0000-0000AA520000}"/>
    <cellStyle name="Assumptions Center Percentage 26 4 3" xfId="40439" xr:uid="{00000000-0005-0000-0000-0000AB520000}"/>
    <cellStyle name="Assumptions Center Percentage 26 5" xfId="15502" xr:uid="{00000000-0005-0000-0000-0000AC520000}"/>
    <cellStyle name="Assumptions Center Percentage 26 5 2" xfId="29423" xr:uid="{00000000-0005-0000-0000-0000AD520000}"/>
    <cellStyle name="Assumptions Center Percentage 26 5 2 2" xfId="57106" xr:uid="{00000000-0005-0000-0000-0000AE520000}"/>
    <cellStyle name="Assumptions Center Percentage 26 5 3" xfId="43189" xr:uid="{00000000-0005-0000-0000-0000AF520000}"/>
    <cellStyle name="Assumptions Center Percentage 26 6" xfId="18470" xr:uid="{00000000-0005-0000-0000-0000B0520000}"/>
    <cellStyle name="Assumptions Center Percentage 26 6 2" xfId="46153" xr:uid="{00000000-0005-0000-0000-0000B1520000}"/>
    <cellStyle name="Assumptions Center Percentage 26 7" xfId="32236" xr:uid="{00000000-0005-0000-0000-0000B2520000}"/>
    <cellStyle name="Assumptions Center Percentage 27" xfId="4420" xr:uid="{00000000-0005-0000-0000-0000B3520000}"/>
    <cellStyle name="Assumptions Center Percentage 27 2" xfId="7842" xr:uid="{00000000-0005-0000-0000-0000B4520000}"/>
    <cellStyle name="Assumptions Center Percentage 27 2 2" xfId="21766" xr:uid="{00000000-0005-0000-0000-0000B5520000}"/>
    <cellStyle name="Assumptions Center Percentage 27 2 2 2" xfId="49449" xr:uid="{00000000-0005-0000-0000-0000B6520000}"/>
    <cellStyle name="Assumptions Center Percentage 27 2 3" xfId="35532" xr:uid="{00000000-0005-0000-0000-0000B7520000}"/>
    <cellStyle name="Assumptions Center Percentage 27 3" xfId="10505" xr:uid="{00000000-0005-0000-0000-0000B8520000}"/>
    <cellStyle name="Assumptions Center Percentage 27 3 2" xfId="24426" xr:uid="{00000000-0005-0000-0000-0000B9520000}"/>
    <cellStyle name="Assumptions Center Percentage 27 3 2 2" xfId="52109" xr:uid="{00000000-0005-0000-0000-0000BA520000}"/>
    <cellStyle name="Assumptions Center Percentage 27 3 3" xfId="38192" xr:uid="{00000000-0005-0000-0000-0000BB520000}"/>
    <cellStyle name="Assumptions Center Percentage 27 4" xfId="12687" xr:uid="{00000000-0005-0000-0000-0000BC520000}"/>
    <cellStyle name="Assumptions Center Percentage 27 4 2" xfId="26608" xr:uid="{00000000-0005-0000-0000-0000BD520000}"/>
    <cellStyle name="Assumptions Center Percentage 27 4 2 2" xfId="54291" xr:uid="{00000000-0005-0000-0000-0000BE520000}"/>
    <cellStyle name="Assumptions Center Percentage 27 4 3" xfId="40374" xr:uid="{00000000-0005-0000-0000-0000BF520000}"/>
    <cellStyle name="Assumptions Center Percentage 27 5" xfId="15437" xr:uid="{00000000-0005-0000-0000-0000C0520000}"/>
    <cellStyle name="Assumptions Center Percentage 27 5 2" xfId="29358" xr:uid="{00000000-0005-0000-0000-0000C1520000}"/>
    <cellStyle name="Assumptions Center Percentage 27 5 2 2" xfId="57041" xr:uid="{00000000-0005-0000-0000-0000C2520000}"/>
    <cellStyle name="Assumptions Center Percentage 27 5 3" xfId="43124" xr:uid="{00000000-0005-0000-0000-0000C3520000}"/>
    <cellStyle name="Assumptions Center Percentage 27 6" xfId="18405" xr:uid="{00000000-0005-0000-0000-0000C4520000}"/>
    <cellStyle name="Assumptions Center Percentage 27 6 2" xfId="46088" xr:uid="{00000000-0005-0000-0000-0000C5520000}"/>
    <cellStyle name="Assumptions Center Percentage 27 7" xfId="32171" xr:uid="{00000000-0005-0000-0000-0000C6520000}"/>
    <cellStyle name="Assumptions Center Percentage 28" xfId="4465" xr:uid="{00000000-0005-0000-0000-0000C7520000}"/>
    <cellStyle name="Assumptions Center Percentage 28 2" xfId="7886" xr:uid="{00000000-0005-0000-0000-0000C8520000}"/>
    <cellStyle name="Assumptions Center Percentage 28 2 2" xfId="21810" xr:uid="{00000000-0005-0000-0000-0000C9520000}"/>
    <cellStyle name="Assumptions Center Percentage 28 2 2 2" xfId="49493" xr:uid="{00000000-0005-0000-0000-0000CA520000}"/>
    <cellStyle name="Assumptions Center Percentage 28 2 3" xfId="35576" xr:uid="{00000000-0005-0000-0000-0000CB520000}"/>
    <cellStyle name="Assumptions Center Percentage 28 3" xfId="10546" xr:uid="{00000000-0005-0000-0000-0000CC520000}"/>
    <cellStyle name="Assumptions Center Percentage 28 3 2" xfId="24467" xr:uid="{00000000-0005-0000-0000-0000CD520000}"/>
    <cellStyle name="Assumptions Center Percentage 28 3 2 2" xfId="52150" xr:uid="{00000000-0005-0000-0000-0000CE520000}"/>
    <cellStyle name="Assumptions Center Percentage 28 3 3" xfId="38233" xr:uid="{00000000-0005-0000-0000-0000CF520000}"/>
    <cellStyle name="Assumptions Center Percentage 28 4" xfId="12732" xr:uid="{00000000-0005-0000-0000-0000D0520000}"/>
    <cellStyle name="Assumptions Center Percentage 28 4 2" xfId="26653" xr:uid="{00000000-0005-0000-0000-0000D1520000}"/>
    <cellStyle name="Assumptions Center Percentage 28 4 2 2" xfId="54336" xr:uid="{00000000-0005-0000-0000-0000D2520000}"/>
    <cellStyle name="Assumptions Center Percentage 28 4 3" xfId="40419" xr:uid="{00000000-0005-0000-0000-0000D3520000}"/>
    <cellStyle name="Assumptions Center Percentage 28 5" xfId="15482" xr:uid="{00000000-0005-0000-0000-0000D4520000}"/>
    <cellStyle name="Assumptions Center Percentage 28 5 2" xfId="29403" xr:uid="{00000000-0005-0000-0000-0000D5520000}"/>
    <cellStyle name="Assumptions Center Percentage 28 5 2 2" xfId="57086" xr:uid="{00000000-0005-0000-0000-0000D6520000}"/>
    <cellStyle name="Assumptions Center Percentage 28 5 3" xfId="43169" xr:uid="{00000000-0005-0000-0000-0000D7520000}"/>
    <cellStyle name="Assumptions Center Percentage 28 6" xfId="18450" xr:uid="{00000000-0005-0000-0000-0000D8520000}"/>
    <cellStyle name="Assumptions Center Percentage 28 6 2" xfId="46133" xr:uid="{00000000-0005-0000-0000-0000D9520000}"/>
    <cellStyle name="Assumptions Center Percentage 28 7" xfId="32216" xr:uid="{00000000-0005-0000-0000-0000DA520000}"/>
    <cellStyle name="Assumptions Center Percentage 29" xfId="4430" xr:uid="{00000000-0005-0000-0000-0000DB520000}"/>
    <cellStyle name="Assumptions Center Percentage 29 2" xfId="7852" xr:uid="{00000000-0005-0000-0000-0000DC520000}"/>
    <cellStyle name="Assumptions Center Percentage 29 2 2" xfId="21776" xr:uid="{00000000-0005-0000-0000-0000DD520000}"/>
    <cellStyle name="Assumptions Center Percentage 29 2 2 2" xfId="49459" xr:uid="{00000000-0005-0000-0000-0000DE520000}"/>
    <cellStyle name="Assumptions Center Percentage 29 2 3" xfId="35542" xr:uid="{00000000-0005-0000-0000-0000DF520000}"/>
    <cellStyle name="Assumptions Center Percentage 29 3" xfId="10515" xr:uid="{00000000-0005-0000-0000-0000E0520000}"/>
    <cellStyle name="Assumptions Center Percentage 29 3 2" xfId="24436" xr:uid="{00000000-0005-0000-0000-0000E1520000}"/>
    <cellStyle name="Assumptions Center Percentage 29 3 2 2" xfId="52119" xr:uid="{00000000-0005-0000-0000-0000E2520000}"/>
    <cellStyle name="Assumptions Center Percentage 29 3 3" xfId="38202" xr:uid="{00000000-0005-0000-0000-0000E3520000}"/>
    <cellStyle name="Assumptions Center Percentage 29 4" xfId="12697" xr:uid="{00000000-0005-0000-0000-0000E4520000}"/>
    <cellStyle name="Assumptions Center Percentage 29 4 2" xfId="26618" xr:uid="{00000000-0005-0000-0000-0000E5520000}"/>
    <cellStyle name="Assumptions Center Percentage 29 4 2 2" xfId="54301" xr:uid="{00000000-0005-0000-0000-0000E6520000}"/>
    <cellStyle name="Assumptions Center Percentage 29 4 3" xfId="40384" xr:uid="{00000000-0005-0000-0000-0000E7520000}"/>
    <cellStyle name="Assumptions Center Percentage 29 5" xfId="15447" xr:uid="{00000000-0005-0000-0000-0000E8520000}"/>
    <cellStyle name="Assumptions Center Percentage 29 5 2" xfId="29368" xr:uid="{00000000-0005-0000-0000-0000E9520000}"/>
    <cellStyle name="Assumptions Center Percentage 29 5 2 2" xfId="57051" xr:uid="{00000000-0005-0000-0000-0000EA520000}"/>
    <cellStyle name="Assumptions Center Percentage 29 5 3" xfId="43134" xr:uid="{00000000-0005-0000-0000-0000EB520000}"/>
    <cellStyle name="Assumptions Center Percentage 29 6" xfId="18415" xr:uid="{00000000-0005-0000-0000-0000EC520000}"/>
    <cellStyle name="Assumptions Center Percentage 29 6 2" xfId="46098" xr:uid="{00000000-0005-0000-0000-0000ED520000}"/>
    <cellStyle name="Assumptions Center Percentage 29 7" xfId="32181" xr:uid="{00000000-0005-0000-0000-0000EE520000}"/>
    <cellStyle name="Assumptions Center Percentage 3" xfId="2095" xr:uid="{00000000-0005-0000-0000-0000EF520000}"/>
    <cellStyle name="Assumptions Center Percentage 3 10" xfId="2298" xr:uid="{00000000-0005-0000-0000-0000F0520000}"/>
    <cellStyle name="Assumptions Center Percentage 3 10 2" xfId="5761" xr:uid="{00000000-0005-0000-0000-0000F1520000}"/>
    <cellStyle name="Assumptions Center Percentage 3 10 2 2" xfId="19711" xr:uid="{00000000-0005-0000-0000-0000F2520000}"/>
    <cellStyle name="Assumptions Center Percentage 3 10 2 2 2" xfId="47394" xr:uid="{00000000-0005-0000-0000-0000F3520000}"/>
    <cellStyle name="Assumptions Center Percentage 3 10 2 3" xfId="33477" xr:uid="{00000000-0005-0000-0000-0000F4520000}"/>
    <cellStyle name="Assumptions Center Percentage 3 10 3" xfId="8530" xr:uid="{00000000-0005-0000-0000-0000F5520000}"/>
    <cellStyle name="Assumptions Center Percentage 3 10 3 2" xfId="22451" xr:uid="{00000000-0005-0000-0000-0000F6520000}"/>
    <cellStyle name="Assumptions Center Percentage 3 10 3 2 2" xfId="50134" xr:uid="{00000000-0005-0000-0000-0000F7520000}"/>
    <cellStyle name="Assumptions Center Percentage 3 10 3 3" xfId="36217" xr:uid="{00000000-0005-0000-0000-0000F8520000}"/>
    <cellStyle name="Assumptions Center Percentage 3 10 4" xfId="5410" xr:uid="{00000000-0005-0000-0000-0000F9520000}"/>
    <cellStyle name="Assumptions Center Percentage 3 10 4 2" xfId="19363" xr:uid="{00000000-0005-0000-0000-0000FA520000}"/>
    <cellStyle name="Assumptions Center Percentage 3 10 4 2 2" xfId="47046" xr:uid="{00000000-0005-0000-0000-0000FB520000}"/>
    <cellStyle name="Assumptions Center Percentage 3 10 4 3" xfId="33129" xr:uid="{00000000-0005-0000-0000-0000FC520000}"/>
    <cellStyle name="Assumptions Center Percentage 3 10 5" xfId="13409" xr:uid="{00000000-0005-0000-0000-0000FD520000}"/>
    <cellStyle name="Assumptions Center Percentage 3 10 5 2" xfId="27330" xr:uid="{00000000-0005-0000-0000-0000FE520000}"/>
    <cellStyle name="Assumptions Center Percentage 3 10 5 2 2" xfId="55013" xr:uid="{00000000-0005-0000-0000-0000FF520000}"/>
    <cellStyle name="Assumptions Center Percentage 3 10 5 3" xfId="41096" xr:uid="{00000000-0005-0000-0000-000000530000}"/>
    <cellStyle name="Assumptions Center Percentage 3 10 6" xfId="16371" xr:uid="{00000000-0005-0000-0000-000001530000}"/>
    <cellStyle name="Assumptions Center Percentage 3 10 6 2" xfId="44054" xr:uid="{00000000-0005-0000-0000-000002530000}"/>
    <cellStyle name="Assumptions Center Percentage 3 10 7" xfId="30264" xr:uid="{00000000-0005-0000-0000-000003530000}"/>
    <cellStyle name="Assumptions Center Percentage 3 11" xfId="2856" xr:uid="{00000000-0005-0000-0000-000004530000}"/>
    <cellStyle name="Assumptions Center Percentage 3 11 2" xfId="6303" xr:uid="{00000000-0005-0000-0000-000005530000}"/>
    <cellStyle name="Assumptions Center Percentage 3 11 2 2" xfId="20250" xr:uid="{00000000-0005-0000-0000-000006530000}"/>
    <cellStyle name="Assumptions Center Percentage 3 11 2 2 2" xfId="47933" xr:uid="{00000000-0005-0000-0000-000007530000}"/>
    <cellStyle name="Assumptions Center Percentage 3 11 2 3" xfId="34016" xr:uid="{00000000-0005-0000-0000-000008530000}"/>
    <cellStyle name="Assumptions Center Percentage 3 11 3" xfId="9056" xr:uid="{00000000-0005-0000-0000-000009530000}"/>
    <cellStyle name="Assumptions Center Percentage 3 11 3 2" xfId="22977" xr:uid="{00000000-0005-0000-0000-00000A530000}"/>
    <cellStyle name="Assumptions Center Percentage 3 11 3 2 2" xfId="50660" xr:uid="{00000000-0005-0000-0000-00000B530000}"/>
    <cellStyle name="Assumptions Center Percentage 3 11 3 3" xfId="36743" xr:uid="{00000000-0005-0000-0000-00000C530000}"/>
    <cellStyle name="Assumptions Center Percentage 3 11 4" xfId="11190" xr:uid="{00000000-0005-0000-0000-00000D530000}"/>
    <cellStyle name="Assumptions Center Percentage 3 11 4 2" xfId="25111" xr:uid="{00000000-0005-0000-0000-00000E530000}"/>
    <cellStyle name="Assumptions Center Percentage 3 11 4 2 2" xfId="52794" xr:uid="{00000000-0005-0000-0000-00000F530000}"/>
    <cellStyle name="Assumptions Center Percentage 3 11 4 3" xfId="38877" xr:uid="{00000000-0005-0000-0000-000010530000}"/>
    <cellStyle name="Assumptions Center Percentage 3 11 5" xfId="13942" xr:uid="{00000000-0005-0000-0000-000011530000}"/>
    <cellStyle name="Assumptions Center Percentage 3 11 5 2" xfId="27863" xr:uid="{00000000-0005-0000-0000-000012530000}"/>
    <cellStyle name="Assumptions Center Percentage 3 11 5 2 2" xfId="55546" xr:uid="{00000000-0005-0000-0000-000013530000}"/>
    <cellStyle name="Assumptions Center Percentage 3 11 5 3" xfId="41629" xr:uid="{00000000-0005-0000-0000-000014530000}"/>
    <cellStyle name="Assumptions Center Percentage 3 11 6" xfId="16908" xr:uid="{00000000-0005-0000-0000-000015530000}"/>
    <cellStyle name="Assumptions Center Percentage 3 11 6 2" xfId="44591" xr:uid="{00000000-0005-0000-0000-000016530000}"/>
    <cellStyle name="Assumptions Center Percentage 3 11 7" xfId="30736" xr:uid="{00000000-0005-0000-0000-000017530000}"/>
    <cellStyle name="Assumptions Center Percentage 3 12" xfId="2534" xr:uid="{00000000-0005-0000-0000-000018530000}"/>
    <cellStyle name="Assumptions Center Percentage 3 12 2" xfId="5991" xr:uid="{00000000-0005-0000-0000-000019530000}"/>
    <cellStyle name="Assumptions Center Percentage 3 12 2 2" xfId="19940" xr:uid="{00000000-0005-0000-0000-00001A530000}"/>
    <cellStyle name="Assumptions Center Percentage 3 12 2 2 2" xfId="47623" xr:uid="{00000000-0005-0000-0000-00001B530000}"/>
    <cellStyle name="Assumptions Center Percentage 3 12 2 3" xfId="33706" xr:uid="{00000000-0005-0000-0000-00001C530000}"/>
    <cellStyle name="Assumptions Center Percentage 3 12 3" xfId="8756" xr:uid="{00000000-0005-0000-0000-00001D530000}"/>
    <cellStyle name="Assumptions Center Percentage 3 12 3 2" xfId="22677" xr:uid="{00000000-0005-0000-0000-00001E530000}"/>
    <cellStyle name="Assumptions Center Percentage 3 12 3 2 2" xfId="50360" xr:uid="{00000000-0005-0000-0000-00001F530000}"/>
    <cellStyle name="Assumptions Center Percentage 3 12 3 3" xfId="36443" xr:uid="{00000000-0005-0000-0000-000020530000}"/>
    <cellStyle name="Assumptions Center Percentage 3 12 4" xfId="5118" xr:uid="{00000000-0005-0000-0000-000021530000}"/>
    <cellStyle name="Assumptions Center Percentage 3 12 4 2" xfId="19089" xr:uid="{00000000-0005-0000-0000-000022530000}"/>
    <cellStyle name="Assumptions Center Percentage 3 12 4 2 2" xfId="46772" xr:uid="{00000000-0005-0000-0000-000023530000}"/>
    <cellStyle name="Assumptions Center Percentage 3 12 4 3" xfId="32855" xr:uid="{00000000-0005-0000-0000-000024530000}"/>
    <cellStyle name="Assumptions Center Percentage 3 12 5" xfId="13637" xr:uid="{00000000-0005-0000-0000-000025530000}"/>
    <cellStyle name="Assumptions Center Percentage 3 12 5 2" xfId="27558" xr:uid="{00000000-0005-0000-0000-000026530000}"/>
    <cellStyle name="Assumptions Center Percentage 3 12 5 2 2" xfId="55241" xr:uid="{00000000-0005-0000-0000-000027530000}"/>
    <cellStyle name="Assumptions Center Percentage 3 12 5 3" xfId="41324" xr:uid="{00000000-0005-0000-0000-000028530000}"/>
    <cellStyle name="Assumptions Center Percentage 3 12 6" xfId="16600" xr:uid="{00000000-0005-0000-0000-000029530000}"/>
    <cellStyle name="Assumptions Center Percentage 3 12 6 2" xfId="44283" xr:uid="{00000000-0005-0000-0000-00002A530000}"/>
    <cellStyle name="Assumptions Center Percentage 3 12 7" xfId="30468" xr:uid="{00000000-0005-0000-0000-00002B530000}"/>
    <cellStyle name="Assumptions Center Percentage 3 13" xfId="2829" xr:uid="{00000000-0005-0000-0000-00002C530000}"/>
    <cellStyle name="Assumptions Center Percentage 3 13 2" xfId="6276" xr:uid="{00000000-0005-0000-0000-00002D530000}"/>
    <cellStyle name="Assumptions Center Percentage 3 13 2 2" xfId="20223" xr:uid="{00000000-0005-0000-0000-00002E530000}"/>
    <cellStyle name="Assumptions Center Percentage 3 13 2 2 2" xfId="47906" xr:uid="{00000000-0005-0000-0000-00002F530000}"/>
    <cellStyle name="Assumptions Center Percentage 3 13 2 3" xfId="33989" xr:uid="{00000000-0005-0000-0000-000030530000}"/>
    <cellStyle name="Assumptions Center Percentage 3 13 3" xfId="9030" xr:uid="{00000000-0005-0000-0000-000031530000}"/>
    <cellStyle name="Assumptions Center Percentage 3 13 3 2" xfId="22951" xr:uid="{00000000-0005-0000-0000-000032530000}"/>
    <cellStyle name="Assumptions Center Percentage 3 13 3 2 2" xfId="50634" xr:uid="{00000000-0005-0000-0000-000033530000}"/>
    <cellStyle name="Assumptions Center Percentage 3 13 3 3" xfId="36717" xr:uid="{00000000-0005-0000-0000-000034530000}"/>
    <cellStyle name="Assumptions Center Percentage 3 13 4" xfId="11163" xr:uid="{00000000-0005-0000-0000-000035530000}"/>
    <cellStyle name="Assumptions Center Percentage 3 13 4 2" xfId="25084" xr:uid="{00000000-0005-0000-0000-000036530000}"/>
    <cellStyle name="Assumptions Center Percentage 3 13 4 2 2" xfId="52767" xr:uid="{00000000-0005-0000-0000-000037530000}"/>
    <cellStyle name="Assumptions Center Percentage 3 13 4 3" xfId="38850" xr:uid="{00000000-0005-0000-0000-000038530000}"/>
    <cellStyle name="Assumptions Center Percentage 3 13 5" xfId="13915" xr:uid="{00000000-0005-0000-0000-000039530000}"/>
    <cellStyle name="Assumptions Center Percentage 3 13 5 2" xfId="27836" xr:uid="{00000000-0005-0000-0000-00003A530000}"/>
    <cellStyle name="Assumptions Center Percentage 3 13 5 2 2" xfId="55519" xr:uid="{00000000-0005-0000-0000-00003B530000}"/>
    <cellStyle name="Assumptions Center Percentage 3 13 5 3" xfId="41602" xr:uid="{00000000-0005-0000-0000-00003C530000}"/>
    <cellStyle name="Assumptions Center Percentage 3 13 6" xfId="16881" xr:uid="{00000000-0005-0000-0000-00003D530000}"/>
    <cellStyle name="Assumptions Center Percentage 3 13 6 2" xfId="44564" xr:uid="{00000000-0005-0000-0000-00003E530000}"/>
    <cellStyle name="Assumptions Center Percentage 3 13 7" xfId="30710" xr:uid="{00000000-0005-0000-0000-00003F530000}"/>
    <cellStyle name="Assumptions Center Percentage 3 14" xfId="2563" xr:uid="{00000000-0005-0000-0000-000040530000}"/>
    <cellStyle name="Assumptions Center Percentage 3 14 2" xfId="6020" xr:uid="{00000000-0005-0000-0000-000041530000}"/>
    <cellStyle name="Assumptions Center Percentage 3 14 2 2" xfId="19969" xr:uid="{00000000-0005-0000-0000-000042530000}"/>
    <cellStyle name="Assumptions Center Percentage 3 14 2 2 2" xfId="47652" xr:uid="{00000000-0005-0000-0000-000043530000}"/>
    <cellStyle name="Assumptions Center Percentage 3 14 2 3" xfId="33735" xr:uid="{00000000-0005-0000-0000-000044530000}"/>
    <cellStyle name="Assumptions Center Percentage 3 14 3" xfId="8785" xr:uid="{00000000-0005-0000-0000-000045530000}"/>
    <cellStyle name="Assumptions Center Percentage 3 14 3 2" xfId="22706" xr:uid="{00000000-0005-0000-0000-000046530000}"/>
    <cellStyle name="Assumptions Center Percentage 3 14 3 2 2" xfId="50389" xr:uid="{00000000-0005-0000-0000-000047530000}"/>
    <cellStyle name="Assumptions Center Percentage 3 14 3 3" xfId="36472" xr:uid="{00000000-0005-0000-0000-000048530000}"/>
    <cellStyle name="Assumptions Center Percentage 3 14 4" xfId="10433" xr:uid="{00000000-0005-0000-0000-000049530000}"/>
    <cellStyle name="Assumptions Center Percentage 3 14 4 2" xfId="24354" xr:uid="{00000000-0005-0000-0000-00004A530000}"/>
    <cellStyle name="Assumptions Center Percentage 3 14 4 2 2" xfId="52037" xr:uid="{00000000-0005-0000-0000-00004B530000}"/>
    <cellStyle name="Assumptions Center Percentage 3 14 4 3" xfId="38120" xr:uid="{00000000-0005-0000-0000-00004C530000}"/>
    <cellStyle name="Assumptions Center Percentage 3 14 5" xfId="13665" xr:uid="{00000000-0005-0000-0000-00004D530000}"/>
    <cellStyle name="Assumptions Center Percentage 3 14 5 2" xfId="27586" xr:uid="{00000000-0005-0000-0000-00004E530000}"/>
    <cellStyle name="Assumptions Center Percentage 3 14 5 2 2" xfId="55269" xr:uid="{00000000-0005-0000-0000-00004F530000}"/>
    <cellStyle name="Assumptions Center Percentage 3 14 5 3" xfId="41352" xr:uid="{00000000-0005-0000-0000-000050530000}"/>
    <cellStyle name="Assumptions Center Percentage 3 14 6" xfId="16629" xr:uid="{00000000-0005-0000-0000-000051530000}"/>
    <cellStyle name="Assumptions Center Percentage 3 14 6 2" xfId="44312" xr:uid="{00000000-0005-0000-0000-000052530000}"/>
    <cellStyle name="Assumptions Center Percentage 3 14 7" xfId="30494" xr:uid="{00000000-0005-0000-0000-000053530000}"/>
    <cellStyle name="Assumptions Center Percentage 3 15" xfId="3686" xr:uid="{00000000-0005-0000-0000-000054530000}"/>
    <cellStyle name="Assumptions Center Percentage 3 15 2" xfId="7123" xr:uid="{00000000-0005-0000-0000-000055530000}"/>
    <cellStyle name="Assumptions Center Percentage 3 15 2 2" xfId="21058" xr:uid="{00000000-0005-0000-0000-000056530000}"/>
    <cellStyle name="Assumptions Center Percentage 3 15 2 2 2" xfId="48741" xr:uid="{00000000-0005-0000-0000-000057530000}"/>
    <cellStyle name="Assumptions Center Percentage 3 15 2 3" xfId="34824" xr:uid="{00000000-0005-0000-0000-000058530000}"/>
    <cellStyle name="Assumptions Center Percentage 3 15 3" xfId="9853" xr:uid="{00000000-0005-0000-0000-000059530000}"/>
    <cellStyle name="Assumptions Center Percentage 3 15 3 2" xfId="23774" xr:uid="{00000000-0005-0000-0000-00005A530000}"/>
    <cellStyle name="Assumptions Center Percentage 3 15 3 2 2" xfId="51457" xr:uid="{00000000-0005-0000-0000-00005B530000}"/>
    <cellStyle name="Assumptions Center Percentage 3 15 3 3" xfId="37540" xr:uid="{00000000-0005-0000-0000-00005C530000}"/>
    <cellStyle name="Assumptions Center Percentage 3 15 4" xfId="11996" xr:uid="{00000000-0005-0000-0000-00005D530000}"/>
    <cellStyle name="Assumptions Center Percentage 3 15 4 2" xfId="25917" xr:uid="{00000000-0005-0000-0000-00005E530000}"/>
    <cellStyle name="Assumptions Center Percentage 3 15 4 2 2" xfId="53600" xr:uid="{00000000-0005-0000-0000-00005F530000}"/>
    <cellStyle name="Assumptions Center Percentage 3 15 4 3" xfId="39683" xr:uid="{00000000-0005-0000-0000-000060530000}"/>
    <cellStyle name="Assumptions Center Percentage 3 15 5" xfId="14746" xr:uid="{00000000-0005-0000-0000-000061530000}"/>
    <cellStyle name="Assumptions Center Percentage 3 15 5 2" xfId="28667" xr:uid="{00000000-0005-0000-0000-000062530000}"/>
    <cellStyle name="Assumptions Center Percentage 3 15 5 2 2" xfId="56350" xr:uid="{00000000-0005-0000-0000-000063530000}"/>
    <cellStyle name="Assumptions Center Percentage 3 15 5 3" xfId="42433" xr:uid="{00000000-0005-0000-0000-000064530000}"/>
    <cellStyle name="Assumptions Center Percentage 3 15 6" xfId="17714" xr:uid="{00000000-0005-0000-0000-000065530000}"/>
    <cellStyle name="Assumptions Center Percentage 3 15 6 2" xfId="45397" xr:uid="{00000000-0005-0000-0000-000066530000}"/>
    <cellStyle name="Assumptions Center Percentage 3 15 7" xfId="31484" xr:uid="{00000000-0005-0000-0000-000067530000}"/>
    <cellStyle name="Assumptions Center Percentage 3 16" xfId="3113" xr:uid="{00000000-0005-0000-0000-000068530000}"/>
    <cellStyle name="Assumptions Center Percentage 3 16 2" xfId="6555" xr:uid="{00000000-0005-0000-0000-000069530000}"/>
    <cellStyle name="Assumptions Center Percentage 3 16 2 2" xfId="20499" xr:uid="{00000000-0005-0000-0000-00006A530000}"/>
    <cellStyle name="Assumptions Center Percentage 3 16 2 2 2" xfId="48182" xr:uid="{00000000-0005-0000-0000-00006B530000}"/>
    <cellStyle name="Assumptions Center Percentage 3 16 2 3" xfId="34265" xr:uid="{00000000-0005-0000-0000-00006C530000}"/>
    <cellStyle name="Assumptions Center Percentage 3 16 3" xfId="9299" xr:uid="{00000000-0005-0000-0000-00006D530000}"/>
    <cellStyle name="Assumptions Center Percentage 3 16 3 2" xfId="23220" xr:uid="{00000000-0005-0000-0000-00006E530000}"/>
    <cellStyle name="Assumptions Center Percentage 3 16 3 2 2" xfId="50903" xr:uid="{00000000-0005-0000-0000-00006F530000}"/>
    <cellStyle name="Assumptions Center Percentage 3 16 3 3" xfId="36986" xr:uid="{00000000-0005-0000-0000-000070530000}"/>
    <cellStyle name="Assumptions Center Percentage 3 16 4" xfId="11437" xr:uid="{00000000-0005-0000-0000-000071530000}"/>
    <cellStyle name="Assumptions Center Percentage 3 16 4 2" xfId="25358" xr:uid="{00000000-0005-0000-0000-000072530000}"/>
    <cellStyle name="Assumptions Center Percentage 3 16 4 2 2" xfId="53041" xr:uid="{00000000-0005-0000-0000-000073530000}"/>
    <cellStyle name="Assumptions Center Percentage 3 16 4 3" xfId="39124" xr:uid="{00000000-0005-0000-0000-000074530000}"/>
    <cellStyle name="Assumptions Center Percentage 3 16 5" xfId="14187" xr:uid="{00000000-0005-0000-0000-000075530000}"/>
    <cellStyle name="Assumptions Center Percentage 3 16 5 2" xfId="28108" xr:uid="{00000000-0005-0000-0000-000076530000}"/>
    <cellStyle name="Assumptions Center Percentage 3 16 5 2 2" xfId="55791" xr:uid="{00000000-0005-0000-0000-000077530000}"/>
    <cellStyle name="Assumptions Center Percentage 3 16 5 3" xfId="41874" xr:uid="{00000000-0005-0000-0000-000078530000}"/>
    <cellStyle name="Assumptions Center Percentage 3 16 6" xfId="17155" xr:uid="{00000000-0005-0000-0000-000079530000}"/>
    <cellStyle name="Assumptions Center Percentage 3 16 6 2" xfId="44838" xr:uid="{00000000-0005-0000-0000-00007A530000}"/>
    <cellStyle name="Assumptions Center Percentage 3 16 7" xfId="30958" xr:uid="{00000000-0005-0000-0000-00007B530000}"/>
    <cellStyle name="Assumptions Center Percentage 3 17" xfId="3678" xr:uid="{00000000-0005-0000-0000-00007C530000}"/>
    <cellStyle name="Assumptions Center Percentage 3 17 2" xfId="7115" xr:uid="{00000000-0005-0000-0000-00007D530000}"/>
    <cellStyle name="Assumptions Center Percentage 3 17 2 2" xfId="21050" xr:uid="{00000000-0005-0000-0000-00007E530000}"/>
    <cellStyle name="Assumptions Center Percentage 3 17 2 2 2" xfId="48733" xr:uid="{00000000-0005-0000-0000-00007F530000}"/>
    <cellStyle name="Assumptions Center Percentage 3 17 2 3" xfId="34816" xr:uid="{00000000-0005-0000-0000-000080530000}"/>
    <cellStyle name="Assumptions Center Percentage 3 17 3" xfId="9846" xr:uid="{00000000-0005-0000-0000-000081530000}"/>
    <cellStyle name="Assumptions Center Percentage 3 17 3 2" xfId="23767" xr:uid="{00000000-0005-0000-0000-000082530000}"/>
    <cellStyle name="Assumptions Center Percentage 3 17 3 2 2" xfId="51450" xr:uid="{00000000-0005-0000-0000-000083530000}"/>
    <cellStyle name="Assumptions Center Percentage 3 17 3 3" xfId="37533" xr:uid="{00000000-0005-0000-0000-000084530000}"/>
    <cellStyle name="Assumptions Center Percentage 3 17 4" xfId="11988" xr:uid="{00000000-0005-0000-0000-000085530000}"/>
    <cellStyle name="Assumptions Center Percentage 3 17 4 2" xfId="25909" xr:uid="{00000000-0005-0000-0000-000086530000}"/>
    <cellStyle name="Assumptions Center Percentage 3 17 4 2 2" xfId="53592" xr:uid="{00000000-0005-0000-0000-000087530000}"/>
    <cellStyle name="Assumptions Center Percentage 3 17 4 3" xfId="39675" xr:uid="{00000000-0005-0000-0000-000088530000}"/>
    <cellStyle name="Assumptions Center Percentage 3 17 5" xfId="14738" xr:uid="{00000000-0005-0000-0000-000089530000}"/>
    <cellStyle name="Assumptions Center Percentage 3 17 5 2" xfId="28659" xr:uid="{00000000-0005-0000-0000-00008A530000}"/>
    <cellStyle name="Assumptions Center Percentage 3 17 5 2 2" xfId="56342" xr:uid="{00000000-0005-0000-0000-00008B530000}"/>
    <cellStyle name="Assumptions Center Percentage 3 17 5 3" xfId="42425" xr:uid="{00000000-0005-0000-0000-00008C530000}"/>
    <cellStyle name="Assumptions Center Percentage 3 17 6" xfId="17706" xr:uid="{00000000-0005-0000-0000-00008D530000}"/>
    <cellStyle name="Assumptions Center Percentage 3 17 6 2" xfId="45389" xr:uid="{00000000-0005-0000-0000-00008E530000}"/>
    <cellStyle name="Assumptions Center Percentage 3 17 7" xfId="31476" xr:uid="{00000000-0005-0000-0000-00008F530000}"/>
    <cellStyle name="Assumptions Center Percentage 3 18" xfId="3067" xr:uid="{00000000-0005-0000-0000-000090530000}"/>
    <cellStyle name="Assumptions Center Percentage 3 18 2" xfId="6511" xr:uid="{00000000-0005-0000-0000-000091530000}"/>
    <cellStyle name="Assumptions Center Percentage 3 18 2 2" xfId="20456" xr:uid="{00000000-0005-0000-0000-000092530000}"/>
    <cellStyle name="Assumptions Center Percentage 3 18 2 2 2" xfId="48139" xr:uid="{00000000-0005-0000-0000-000093530000}"/>
    <cellStyle name="Assumptions Center Percentage 3 18 2 3" xfId="34222" xr:uid="{00000000-0005-0000-0000-000094530000}"/>
    <cellStyle name="Assumptions Center Percentage 3 18 3" xfId="9258" xr:uid="{00000000-0005-0000-0000-000095530000}"/>
    <cellStyle name="Assumptions Center Percentage 3 18 3 2" xfId="23179" xr:uid="{00000000-0005-0000-0000-000096530000}"/>
    <cellStyle name="Assumptions Center Percentage 3 18 3 2 2" xfId="50862" xr:uid="{00000000-0005-0000-0000-000097530000}"/>
    <cellStyle name="Assumptions Center Percentage 3 18 3 3" xfId="36945" xr:uid="{00000000-0005-0000-0000-000098530000}"/>
    <cellStyle name="Assumptions Center Percentage 3 18 4" xfId="11395" xr:uid="{00000000-0005-0000-0000-000099530000}"/>
    <cellStyle name="Assumptions Center Percentage 3 18 4 2" xfId="25316" xr:uid="{00000000-0005-0000-0000-00009A530000}"/>
    <cellStyle name="Assumptions Center Percentage 3 18 4 2 2" xfId="52999" xr:uid="{00000000-0005-0000-0000-00009B530000}"/>
    <cellStyle name="Assumptions Center Percentage 3 18 4 3" xfId="39082" xr:uid="{00000000-0005-0000-0000-00009C530000}"/>
    <cellStyle name="Assumptions Center Percentage 3 18 5" xfId="14145" xr:uid="{00000000-0005-0000-0000-00009D530000}"/>
    <cellStyle name="Assumptions Center Percentage 3 18 5 2" xfId="28066" xr:uid="{00000000-0005-0000-0000-00009E530000}"/>
    <cellStyle name="Assumptions Center Percentage 3 18 5 2 2" xfId="55749" xr:uid="{00000000-0005-0000-0000-00009F530000}"/>
    <cellStyle name="Assumptions Center Percentage 3 18 5 3" xfId="41832" xr:uid="{00000000-0005-0000-0000-0000A0530000}"/>
    <cellStyle name="Assumptions Center Percentage 3 18 6" xfId="17113" xr:uid="{00000000-0005-0000-0000-0000A1530000}"/>
    <cellStyle name="Assumptions Center Percentage 3 18 6 2" xfId="44796" xr:uid="{00000000-0005-0000-0000-0000A2530000}"/>
    <cellStyle name="Assumptions Center Percentage 3 18 7" xfId="30920" xr:uid="{00000000-0005-0000-0000-0000A3530000}"/>
    <cellStyle name="Assumptions Center Percentage 3 19" xfId="3713" xr:uid="{00000000-0005-0000-0000-0000A4530000}"/>
    <cellStyle name="Assumptions Center Percentage 3 19 2" xfId="7150" xr:uid="{00000000-0005-0000-0000-0000A5530000}"/>
    <cellStyle name="Assumptions Center Percentage 3 19 2 2" xfId="21085" xr:uid="{00000000-0005-0000-0000-0000A6530000}"/>
    <cellStyle name="Assumptions Center Percentage 3 19 2 2 2" xfId="48768" xr:uid="{00000000-0005-0000-0000-0000A7530000}"/>
    <cellStyle name="Assumptions Center Percentage 3 19 2 3" xfId="34851" xr:uid="{00000000-0005-0000-0000-0000A8530000}"/>
    <cellStyle name="Assumptions Center Percentage 3 19 3" xfId="9878" xr:uid="{00000000-0005-0000-0000-0000A9530000}"/>
    <cellStyle name="Assumptions Center Percentage 3 19 3 2" xfId="23799" xr:uid="{00000000-0005-0000-0000-0000AA530000}"/>
    <cellStyle name="Assumptions Center Percentage 3 19 3 2 2" xfId="51482" xr:uid="{00000000-0005-0000-0000-0000AB530000}"/>
    <cellStyle name="Assumptions Center Percentage 3 19 3 3" xfId="37565" xr:uid="{00000000-0005-0000-0000-0000AC530000}"/>
    <cellStyle name="Assumptions Center Percentage 3 19 4" xfId="12023" xr:uid="{00000000-0005-0000-0000-0000AD530000}"/>
    <cellStyle name="Assumptions Center Percentage 3 19 4 2" xfId="25944" xr:uid="{00000000-0005-0000-0000-0000AE530000}"/>
    <cellStyle name="Assumptions Center Percentage 3 19 4 2 2" xfId="53627" xr:uid="{00000000-0005-0000-0000-0000AF530000}"/>
    <cellStyle name="Assumptions Center Percentage 3 19 4 3" xfId="39710" xr:uid="{00000000-0005-0000-0000-0000B0530000}"/>
    <cellStyle name="Assumptions Center Percentage 3 19 5" xfId="14773" xr:uid="{00000000-0005-0000-0000-0000B1530000}"/>
    <cellStyle name="Assumptions Center Percentage 3 19 5 2" xfId="28694" xr:uid="{00000000-0005-0000-0000-0000B2530000}"/>
    <cellStyle name="Assumptions Center Percentage 3 19 5 2 2" xfId="56377" xr:uid="{00000000-0005-0000-0000-0000B3530000}"/>
    <cellStyle name="Assumptions Center Percentage 3 19 5 3" xfId="42460" xr:uid="{00000000-0005-0000-0000-0000B4530000}"/>
    <cellStyle name="Assumptions Center Percentage 3 19 6" xfId="17741" xr:uid="{00000000-0005-0000-0000-0000B5530000}"/>
    <cellStyle name="Assumptions Center Percentage 3 19 6 2" xfId="45424" xr:uid="{00000000-0005-0000-0000-0000B6530000}"/>
    <cellStyle name="Assumptions Center Percentage 3 19 7" xfId="31511" xr:uid="{00000000-0005-0000-0000-0000B7530000}"/>
    <cellStyle name="Assumptions Center Percentage 3 2" xfId="3121" xr:uid="{00000000-0005-0000-0000-0000B8530000}"/>
    <cellStyle name="Assumptions Center Percentage 3 2 2" xfId="6563" xr:uid="{00000000-0005-0000-0000-0000B9530000}"/>
    <cellStyle name="Assumptions Center Percentage 3 2 2 2" xfId="20507" xr:uid="{00000000-0005-0000-0000-0000BA530000}"/>
    <cellStyle name="Assumptions Center Percentage 3 2 2 2 2" xfId="48190" xr:uid="{00000000-0005-0000-0000-0000BB530000}"/>
    <cellStyle name="Assumptions Center Percentage 3 2 2 3" xfId="34273" xr:uid="{00000000-0005-0000-0000-0000BC530000}"/>
    <cellStyle name="Assumptions Center Percentage 3 2 3" xfId="9307" xr:uid="{00000000-0005-0000-0000-0000BD530000}"/>
    <cellStyle name="Assumptions Center Percentage 3 2 3 2" xfId="23228" xr:uid="{00000000-0005-0000-0000-0000BE530000}"/>
    <cellStyle name="Assumptions Center Percentage 3 2 3 2 2" xfId="50911" xr:uid="{00000000-0005-0000-0000-0000BF530000}"/>
    <cellStyle name="Assumptions Center Percentage 3 2 3 3" xfId="36994" xr:uid="{00000000-0005-0000-0000-0000C0530000}"/>
    <cellStyle name="Assumptions Center Percentage 3 2 4" xfId="11445" xr:uid="{00000000-0005-0000-0000-0000C1530000}"/>
    <cellStyle name="Assumptions Center Percentage 3 2 4 2" xfId="25366" xr:uid="{00000000-0005-0000-0000-0000C2530000}"/>
    <cellStyle name="Assumptions Center Percentage 3 2 4 2 2" xfId="53049" xr:uid="{00000000-0005-0000-0000-0000C3530000}"/>
    <cellStyle name="Assumptions Center Percentage 3 2 4 3" xfId="39132" xr:uid="{00000000-0005-0000-0000-0000C4530000}"/>
    <cellStyle name="Assumptions Center Percentage 3 2 5" xfId="14195" xr:uid="{00000000-0005-0000-0000-0000C5530000}"/>
    <cellStyle name="Assumptions Center Percentage 3 2 5 2" xfId="28116" xr:uid="{00000000-0005-0000-0000-0000C6530000}"/>
    <cellStyle name="Assumptions Center Percentage 3 2 5 2 2" xfId="55799" xr:uid="{00000000-0005-0000-0000-0000C7530000}"/>
    <cellStyle name="Assumptions Center Percentage 3 2 5 3" xfId="41882" xr:uid="{00000000-0005-0000-0000-0000C8530000}"/>
    <cellStyle name="Assumptions Center Percentage 3 2 6" xfId="17163" xr:uid="{00000000-0005-0000-0000-0000C9530000}"/>
    <cellStyle name="Assumptions Center Percentage 3 2 6 2" xfId="44846" xr:uid="{00000000-0005-0000-0000-0000CA530000}"/>
    <cellStyle name="Assumptions Center Percentage 3 2 7" xfId="30966" xr:uid="{00000000-0005-0000-0000-0000CB530000}"/>
    <cellStyle name="Assumptions Center Percentage 3 20" xfId="4167" xr:uid="{00000000-0005-0000-0000-0000CC530000}"/>
    <cellStyle name="Assumptions Center Percentage 3 20 2" xfId="7593" xr:uid="{00000000-0005-0000-0000-0000CD530000}"/>
    <cellStyle name="Assumptions Center Percentage 3 20 2 2" xfId="21521" xr:uid="{00000000-0005-0000-0000-0000CE530000}"/>
    <cellStyle name="Assumptions Center Percentage 3 20 2 2 2" xfId="49204" xr:uid="{00000000-0005-0000-0000-0000CF530000}"/>
    <cellStyle name="Assumptions Center Percentage 3 20 2 3" xfId="35287" xr:uid="{00000000-0005-0000-0000-0000D0530000}"/>
    <cellStyle name="Assumptions Center Percentage 3 20 3" xfId="10287" xr:uid="{00000000-0005-0000-0000-0000D1530000}"/>
    <cellStyle name="Assumptions Center Percentage 3 20 3 2" xfId="24208" xr:uid="{00000000-0005-0000-0000-0000D2530000}"/>
    <cellStyle name="Assumptions Center Percentage 3 20 3 2 2" xfId="51891" xr:uid="{00000000-0005-0000-0000-0000D3530000}"/>
    <cellStyle name="Assumptions Center Percentage 3 20 3 3" xfId="37974" xr:uid="{00000000-0005-0000-0000-0000D4530000}"/>
    <cellStyle name="Assumptions Center Percentage 3 20 4" xfId="12442" xr:uid="{00000000-0005-0000-0000-0000D5530000}"/>
    <cellStyle name="Assumptions Center Percentage 3 20 4 2" xfId="26363" xr:uid="{00000000-0005-0000-0000-0000D6530000}"/>
    <cellStyle name="Assumptions Center Percentage 3 20 4 2 2" xfId="54046" xr:uid="{00000000-0005-0000-0000-0000D7530000}"/>
    <cellStyle name="Assumptions Center Percentage 3 20 4 3" xfId="40129" xr:uid="{00000000-0005-0000-0000-0000D8530000}"/>
    <cellStyle name="Assumptions Center Percentage 3 20 5" xfId="15192" xr:uid="{00000000-0005-0000-0000-0000D9530000}"/>
    <cellStyle name="Assumptions Center Percentage 3 20 5 2" xfId="29113" xr:uid="{00000000-0005-0000-0000-0000DA530000}"/>
    <cellStyle name="Assumptions Center Percentage 3 20 5 2 2" xfId="56796" xr:uid="{00000000-0005-0000-0000-0000DB530000}"/>
    <cellStyle name="Assumptions Center Percentage 3 20 5 3" xfId="42879" xr:uid="{00000000-0005-0000-0000-0000DC530000}"/>
    <cellStyle name="Assumptions Center Percentage 3 20 6" xfId="18160" xr:uid="{00000000-0005-0000-0000-0000DD530000}"/>
    <cellStyle name="Assumptions Center Percentage 3 20 6 2" xfId="45843" xr:uid="{00000000-0005-0000-0000-0000DE530000}"/>
    <cellStyle name="Assumptions Center Percentage 3 20 7" xfId="31926" xr:uid="{00000000-0005-0000-0000-0000DF530000}"/>
    <cellStyle name="Assumptions Center Percentage 3 21" xfId="3930" xr:uid="{00000000-0005-0000-0000-0000E0530000}"/>
    <cellStyle name="Assumptions Center Percentage 3 21 2" xfId="7356" xr:uid="{00000000-0005-0000-0000-0000E1530000}"/>
    <cellStyle name="Assumptions Center Percentage 3 21 2 2" xfId="21287" xr:uid="{00000000-0005-0000-0000-0000E2530000}"/>
    <cellStyle name="Assumptions Center Percentage 3 21 2 2 2" xfId="48970" xr:uid="{00000000-0005-0000-0000-0000E3530000}"/>
    <cellStyle name="Assumptions Center Percentage 3 21 2 3" xfId="35053" xr:uid="{00000000-0005-0000-0000-0000E4530000}"/>
    <cellStyle name="Assumptions Center Percentage 3 21 3" xfId="10060" xr:uid="{00000000-0005-0000-0000-0000E5530000}"/>
    <cellStyle name="Assumptions Center Percentage 3 21 3 2" xfId="23981" xr:uid="{00000000-0005-0000-0000-0000E6530000}"/>
    <cellStyle name="Assumptions Center Percentage 3 21 3 2 2" xfId="51664" xr:uid="{00000000-0005-0000-0000-0000E7530000}"/>
    <cellStyle name="Assumptions Center Percentage 3 21 3 3" xfId="37747" xr:uid="{00000000-0005-0000-0000-0000E8530000}"/>
    <cellStyle name="Assumptions Center Percentage 3 21 4" xfId="12212" xr:uid="{00000000-0005-0000-0000-0000E9530000}"/>
    <cellStyle name="Assumptions Center Percentage 3 21 4 2" xfId="26133" xr:uid="{00000000-0005-0000-0000-0000EA530000}"/>
    <cellStyle name="Assumptions Center Percentage 3 21 4 2 2" xfId="53816" xr:uid="{00000000-0005-0000-0000-0000EB530000}"/>
    <cellStyle name="Assumptions Center Percentage 3 21 4 3" xfId="39899" xr:uid="{00000000-0005-0000-0000-0000EC530000}"/>
    <cellStyle name="Assumptions Center Percentage 3 21 5" xfId="14962" xr:uid="{00000000-0005-0000-0000-0000ED530000}"/>
    <cellStyle name="Assumptions Center Percentage 3 21 5 2" xfId="28883" xr:uid="{00000000-0005-0000-0000-0000EE530000}"/>
    <cellStyle name="Assumptions Center Percentage 3 21 5 2 2" xfId="56566" xr:uid="{00000000-0005-0000-0000-0000EF530000}"/>
    <cellStyle name="Assumptions Center Percentage 3 21 5 3" xfId="42649" xr:uid="{00000000-0005-0000-0000-0000F0530000}"/>
    <cellStyle name="Assumptions Center Percentage 3 21 6" xfId="17930" xr:uid="{00000000-0005-0000-0000-0000F1530000}"/>
    <cellStyle name="Assumptions Center Percentage 3 21 6 2" xfId="45613" xr:uid="{00000000-0005-0000-0000-0000F2530000}"/>
    <cellStyle name="Assumptions Center Percentage 3 21 7" xfId="31696" xr:uid="{00000000-0005-0000-0000-0000F3530000}"/>
    <cellStyle name="Assumptions Center Percentage 3 22" xfId="4113" xr:uid="{00000000-0005-0000-0000-0000F4530000}"/>
    <cellStyle name="Assumptions Center Percentage 3 22 2" xfId="7539" xr:uid="{00000000-0005-0000-0000-0000F5530000}"/>
    <cellStyle name="Assumptions Center Percentage 3 22 2 2" xfId="21468" xr:uid="{00000000-0005-0000-0000-0000F6530000}"/>
    <cellStyle name="Assumptions Center Percentage 3 22 2 2 2" xfId="49151" xr:uid="{00000000-0005-0000-0000-0000F7530000}"/>
    <cellStyle name="Assumptions Center Percentage 3 22 2 3" xfId="35234" xr:uid="{00000000-0005-0000-0000-0000F8530000}"/>
    <cellStyle name="Assumptions Center Percentage 3 22 3" xfId="10240" xr:uid="{00000000-0005-0000-0000-0000F9530000}"/>
    <cellStyle name="Assumptions Center Percentage 3 22 3 2" xfId="24161" xr:uid="{00000000-0005-0000-0000-0000FA530000}"/>
    <cellStyle name="Assumptions Center Percentage 3 22 3 2 2" xfId="51844" xr:uid="{00000000-0005-0000-0000-0000FB530000}"/>
    <cellStyle name="Assumptions Center Percentage 3 22 3 3" xfId="37927" xr:uid="{00000000-0005-0000-0000-0000FC530000}"/>
    <cellStyle name="Assumptions Center Percentage 3 22 4" xfId="12392" xr:uid="{00000000-0005-0000-0000-0000FD530000}"/>
    <cellStyle name="Assumptions Center Percentage 3 22 4 2" xfId="26313" xr:uid="{00000000-0005-0000-0000-0000FE530000}"/>
    <cellStyle name="Assumptions Center Percentage 3 22 4 2 2" xfId="53996" xr:uid="{00000000-0005-0000-0000-0000FF530000}"/>
    <cellStyle name="Assumptions Center Percentage 3 22 4 3" xfId="40079" xr:uid="{00000000-0005-0000-0000-000000540000}"/>
    <cellStyle name="Assumptions Center Percentage 3 22 5" xfId="15142" xr:uid="{00000000-0005-0000-0000-000001540000}"/>
    <cellStyle name="Assumptions Center Percentage 3 22 5 2" xfId="29063" xr:uid="{00000000-0005-0000-0000-000002540000}"/>
    <cellStyle name="Assumptions Center Percentage 3 22 5 2 2" xfId="56746" xr:uid="{00000000-0005-0000-0000-000003540000}"/>
    <cellStyle name="Assumptions Center Percentage 3 22 5 3" xfId="42829" xr:uid="{00000000-0005-0000-0000-000004540000}"/>
    <cellStyle name="Assumptions Center Percentage 3 22 6" xfId="18110" xr:uid="{00000000-0005-0000-0000-000005540000}"/>
    <cellStyle name="Assumptions Center Percentage 3 22 6 2" xfId="45793" xr:uid="{00000000-0005-0000-0000-000006540000}"/>
    <cellStyle name="Assumptions Center Percentage 3 22 7" xfId="31876" xr:uid="{00000000-0005-0000-0000-000007540000}"/>
    <cellStyle name="Assumptions Center Percentage 3 23" xfId="4251" xr:uid="{00000000-0005-0000-0000-000008540000}"/>
    <cellStyle name="Assumptions Center Percentage 3 23 2" xfId="7676" xr:uid="{00000000-0005-0000-0000-000009540000}"/>
    <cellStyle name="Assumptions Center Percentage 3 23 2 2" xfId="21604" xr:uid="{00000000-0005-0000-0000-00000A540000}"/>
    <cellStyle name="Assumptions Center Percentage 3 23 2 2 2" xfId="49287" xr:uid="{00000000-0005-0000-0000-00000B540000}"/>
    <cellStyle name="Assumptions Center Percentage 3 23 2 3" xfId="35370" xr:uid="{00000000-0005-0000-0000-00000C540000}"/>
    <cellStyle name="Assumptions Center Percentage 3 23 3" xfId="10369" xr:uid="{00000000-0005-0000-0000-00000D540000}"/>
    <cellStyle name="Assumptions Center Percentage 3 23 3 2" xfId="24290" xr:uid="{00000000-0005-0000-0000-00000E540000}"/>
    <cellStyle name="Assumptions Center Percentage 3 23 3 2 2" xfId="51973" xr:uid="{00000000-0005-0000-0000-00000F540000}"/>
    <cellStyle name="Assumptions Center Percentage 3 23 3 3" xfId="38056" xr:uid="{00000000-0005-0000-0000-000010540000}"/>
    <cellStyle name="Assumptions Center Percentage 3 23 4" xfId="12525" xr:uid="{00000000-0005-0000-0000-000011540000}"/>
    <cellStyle name="Assumptions Center Percentage 3 23 4 2" xfId="26446" xr:uid="{00000000-0005-0000-0000-000012540000}"/>
    <cellStyle name="Assumptions Center Percentage 3 23 4 2 2" xfId="54129" xr:uid="{00000000-0005-0000-0000-000013540000}"/>
    <cellStyle name="Assumptions Center Percentage 3 23 4 3" xfId="40212" xr:uid="{00000000-0005-0000-0000-000014540000}"/>
    <cellStyle name="Assumptions Center Percentage 3 23 5" xfId="15275" xr:uid="{00000000-0005-0000-0000-000015540000}"/>
    <cellStyle name="Assumptions Center Percentage 3 23 5 2" xfId="29196" xr:uid="{00000000-0005-0000-0000-000016540000}"/>
    <cellStyle name="Assumptions Center Percentage 3 23 5 2 2" xfId="56879" xr:uid="{00000000-0005-0000-0000-000017540000}"/>
    <cellStyle name="Assumptions Center Percentage 3 23 5 3" xfId="42962" xr:uid="{00000000-0005-0000-0000-000018540000}"/>
    <cellStyle name="Assumptions Center Percentage 3 23 6" xfId="18243" xr:uid="{00000000-0005-0000-0000-000019540000}"/>
    <cellStyle name="Assumptions Center Percentage 3 23 6 2" xfId="45926" xr:uid="{00000000-0005-0000-0000-00001A540000}"/>
    <cellStyle name="Assumptions Center Percentage 3 23 7" xfId="32009" xr:uid="{00000000-0005-0000-0000-00001B540000}"/>
    <cellStyle name="Assumptions Center Percentage 3 24" xfId="4903" xr:uid="{00000000-0005-0000-0000-00001C540000}"/>
    <cellStyle name="Assumptions Center Percentage 3 24 2" xfId="8307" xr:uid="{00000000-0005-0000-0000-00001D540000}"/>
    <cellStyle name="Assumptions Center Percentage 3 24 2 2" xfId="22229" xr:uid="{00000000-0005-0000-0000-00001E540000}"/>
    <cellStyle name="Assumptions Center Percentage 3 24 2 2 2" xfId="49912" xr:uid="{00000000-0005-0000-0000-00001F540000}"/>
    <cellStyle name="Assumptions Center Percentage 3 24 2 3" xfId="35995" xr:uid="{00000000-0005-0000-0000-000020540000}"/>
    <cellStyle name="Assumptions Center Percentage 3 24 3" xfId="10761" xr:uid="{00000000-0005-0000-0000-000021540000}"/>
    <cellStyle name="Assumptions Center Percentage 3 24 3 2" xfId="24682" xr:uid="{00000000-0005-0000-0000-000022540000}"/>
    <cellStyle name="Assumptions Center Percentage 3 24 3 2 2" xfId="52365" xr:uid="{00000000-0005-0000-0000-000023540000}"/>
    <cellStyle name="Assumptions Center Percentage 3 24 3 3" xfId="38448" xr:uid="{00000000-0005-0000-0000-000024540000}"/>
    <cellStyle name="Assumptions Center Percentage 3 24 4" xfId="13162" xr:uid="{00000000-0005-0000-0000-000025540000}"/>
    <cellStyle name="Assumptions Center Percentage 3 24 4 2" xfId="27083" xr:uid="{00000000-0005-0000-0000-000026540000}"/>
    <cellStyle name="Assumptions Center Percentage 3 24 4 2 2" xfId="54766" xr:uid="{00000000-0005-0000-0000-000027540000}"/>
    <cellStyle name="Assumptions Center Percentage 3 24 4 3" xfId="40849" xr:uid="{00000000-0005-0000-0000-000028540000}"/>
    <cellStyle name="Assumptions Center Percentage 3 24 5" xfId="15912" xr:uid="{00000000-0005-0000-0000-000029540000}"/>
    <cellStyle name="Assumptions Center Percentage 3 24 5 2" xfId="29833" xr:uid="{00000000-0005-0000-0000-00002A540000}"/>
    <cellStyle name="Assumptions Center Percentage 3 24 5 2 2" xfId="57516" xr:uid="{00000000-0005-0000-0000-00002B540000}"/>
    <cellStyle name="Assumptions Center Percentage 3 24 5 3" xfId="43599" xr:uid="{00000000-0005-0000-0000-00002C540000}"/>
    <cellStyle name="Assumptions Center Percentage 3 24 6" xfId="18880" xr:uid="{00000000-0005-0000-0000-00002D540000}"/>
    <cellStyle name="Assumptions Center Percentage 3 24 6 2" xfId="46563" xr:uid="{00000000-0005-0000-0000-00002E540000}"/>
    <cellStyle name="Assumptions Center Percentage 3 24 7" xfId="32646" xr:uid="{00000000-0005-0000-0000-00002F540000}"/>
    <cellStyle name="Assumptions Center Percentage 3 25" xfId="4732" xr:uid="{00000000-0005-0000-0000-000030540000}"/>
    <cellStyle name="Assumptions Center Percentage 3 25 2" xfId="8138" xr:uid="{00000000-0005-0000-0000-000031540000}"/>
    <cellStyle name="Assumptions Center Percentage 3 25 2 2" xfId="22062" xr:uid="{00000000-0005-0000-0000-000032540000}"/>
    <cellStyle name="Assumptions Center Percentage 3 25 2 2 2" xfId="49745" xr:uid="{00000000-0005-0000-0000-000033540000}"/>
    <cellStyle name="Assumptions Center Percentage 3 25 2 3" xfId="35828" xr:uid="{00000000-0005-0000-0000-000034540000}"/>
    <cellStyle name="Assumptions Center Percentage 3 25 3" xfId="10695" xr:uid="{00000000-0005-0000-0000-000035540000}"/>
    <cellStyle name="Assumptions Center Percentage 3 25 3 2" xfId="24616" xr:uid="{00000000-0005-0000-0000-000036540000}"/>
    <cellStyle name="Assumptions Center Percentage 3 25 3 2 2" xfId="52299" xr:uid="{00000000-0005-0000-0000-000037540000}"/>
    <cellStyle name="Assumptions Center Percentage 3 25 3 3" xfId="38382" xr:uid="{00000000-0005-0000-0000-000038540000}"/>
    <cellStyle name="Assumptions Center Percentage 3 25 4" xfId="12994" xr:uid="{00000000-0005-0000-0000-000039540000}"/>
    <cellStyle name="Assumptions Center Percentage 3 25 4 2" xfId="26915" xr:uid="{00000000-0005-0000-0000-00003A540000}"/>
    <cellStyle name="Assumptions Center Percentage 3 25 4 2 2" xfId="54598" xr:uid="{00000000-0005-0000-0000-00003B540000}"/>
    <cellStyle name="Assumptions Center Percentage 3 25 4 3" xfId="40681" xr:uid="{00000000-0005-0000-0000-00003C540000}"/>
    <cellStyle name="Assumptions Center Percentage 3 25 5" xfId="15744" xr:uid="{00000000-0005-0000-0000-00003D540000}"/>
    <cellStyle name="Assumptions Center Percentage 3 25 5 2" xfId="29665" xr:uid="{00000000-0005-0000-0000-00003E540000}"/>
    <cellStyle name="Assumptions Center Percentage 3 25 5 2 2" xfId="57348" xr:uid="{00000000-0005-0000-0000-00003F540000}"/>
    <cellStyle name="Assumptions Center Percentage 3 25 5 3" xfId="43431" xr:uid="{00000000-0005-0000-0000-000040540000}"/>
    <cellStyle name="Assumptions Center Percentage 3 25 6" xfId="18712" xr:uid="{00000000-0005-0000-0000-000041540000}"/>
    <cellStyle name="Assumptions Center Percentage 3 25 6 2" xfId="46395" xr:uid="{00000000-0005-0000-0000-000042540000}"/>
    <cellStyle name="Assumptions Center Percentage 3 25 7" xfId="32478" xr:uid="{00000000-0005-0000-0000-000043540000}"/>
    <cellStyle name="Assumptions Center Percentage 3 26" xfId="4787" xr:uid="{00000000-0005-0000-0000-000044540000}"/>
    <cellStyle name="Assumptions Center Percentage 3 26 2" xfId="8193" xr:uid="{00000000-0005-0000-0000-000045540000}"/>
    <cellStyle name="Assumptions Center Percentage 3 26 2 2" xfId="22116" xr:uid="{00000000-0005-0000-0000-000046540000}"/>
    <cellStyle name="Assumptions Center Percentage 3 26 2 2 2" xfId="49799" xr:uid="{00000000-0005-0000-0000-000047540000}"/>
    <cellStyle name="Assumptions Center Percentage 3 26 2 3" xfId="35882" xr:uid="{00000000-0005-0000-0000-000048540000}"/>
    <cellStyle name="Assumptions Center Percentage 3 26 3" xfId="10718" xr:uid="{00000000-0005-0000-0000-000049540000}"/>
    <cellStyle name="Assumptions Center Percentage 3 26 3 2" xfId="24639" xr:uid="{00000000-0005-0000-0000-00004A540000}"/>
    <cellStyle name="Assumptions Center Percentage 3 26 3 2 2" xfId="52322" xr:uid="{00000000-0005-0000-0000-00004B540000}"/>
    <cellStyle name="Assumptions Center Percentage 3 26 3 3" xfId="38405" xr:uid="{00000000-0005-0000-0000-00004C540000}"/>
    <cellStyle name="Assumptions Center Percentage 3 26 4" xfId="13048" xr:uid="{00000000-0005-0000-0000-00004D540000}"/>
    <cellStyle name="Assumptions Center Percentage 3 26 4 2" xfId="26969" xr:uid="{00000000-0005-0000-0000-00004E540000}"/>
    <cellStyle name="Assumptions Center Percentage 3 26 4 2 2" xfId="54652" xr:uid="{00000000-0005-0000-0000-00004F540000}"/>
    <cellStyle name="Assumptions Center Percentage 3 26 4 3" xfId="40735" xr:uid="{00000000-0005-0000-0000-000050540000}"/>
    <cellStyle name="Assumptions Center Percentage 3 26 5" xfId="15798" xr:uid="{00000000-0005-0000-0000-000051540000}"/>
    <cellStyle name="Assumptions Center Percentage 3 26 5 2" xfId="29719" xr:uid="{00000000-0005-0000-0000-000052540000}"/>
    <cellStyle name="Assumptions Center Percentage 3 26 5 2 2" xfId="57402" xr:uid="{00000000-0005-0000-0000-000053540000}"/>
    <cellStyle name="Assumptions Center Percentage 3 26 5 3" xfId="43485" xr:uid="{00000000-0005-0000-0000-000054540000}"/>
    <cellStyle name="Assumptions Center Percentage 3 26 6" xfId="18766" xr:uid="{00000000-0005-0000-0000-000055540000}"/>
    <cellStyle name="Assumptions Center Percentage 3 26 6 2" xfId="46449" xr:uid="{00000000-0005-0000-0000-000056540000}"/>
    <cellStyle name="Assumptions Center Percentage 3 26 7" xfId="32532" xr:uid="{00000000-0005-0000-0000-000057540000}"/>
    <cellStyle name="Assumptions Center Percentage 3 27" xfId="4663" xr:uid="{00000000-0005-0000-0000-000058540000}"/>
    <cellStyle name="Assumptions Center Percentage 3 27 2" xfId="8071" xr:uid="{00000000-0005-0000-0000-000059540000}"/>
    <cellStyle name="Assumptions Center Percentage 3 27 2 2" xfId="21995" xr:uid="{00000000-0005-0000-0000-00005A540000}"/>
    <cellStyle name="Assumptions Center Percentage 3 27 2 2 2" xfId="49678" xr:uid="{00000000-0005-0000-0000-00005B540000}"/>
    <cellStyle name="Assumptions Center Percentage 3 27 2 3" xfId="35761" xr:uid="{00000000-0005-0000-0000-00005C540000}"/>
    <cellStyle name="Assumptions Center Percentage 3 27 3" xfId="10659" xr:uid="{00000000-0005-0000-0000-00005D540000}"/>
    <cellStyle name="Assumptions Center Percentage 3 27 3 2" xfId="24580" xr:uid="{00000000-0005-0000-0000-00005E540000}"/>
    <cellStyle name="Assumptions Center Percentage 3 27 3 2 2" xfId="52263" xr:uid="{00000000-0005-0000-0000-00005F540000}"/>
    <cellStyle name="Assumptions Center Percentage 3 27 3 3" xfId="38346" xr:uid="{00000000-0005-0000-0000-000060540000}"/>
    <cellStyle name="Assumptions Center Percentage 3 27 4" xfId="12927" xr:uid="{00000000-0005-0000-0000-000061540000}"/>
    <cellStyle name="Assumptions Center Percentage 3 27 4 2" xfId="26848" xr:uid="{00000000-0005-0000-0000-000062540000}"/>
    <cellStyle name="Assumptions Center Percentage 3 27 4 2 2" xfId="54531" xr:uid="{00000000-0005-0000-0000-000063540000}"/>
    <cellStyle name="Assumptions Center Percentage 3 27 4 3" xfId="40614" xr:uid="{00000000-0005-0000-0000-000064540000}"/>
    <cellStyle name="Assumptions Center Percentage 3 27 5" xfId="15677" xr:uid="{00000000-0005-0000-0000-000065540000}"/>
    <cellStyle name="Assumptions Center Percentage 3 27 5 2" xfId="29598" xr:uid="{00000000-0005-0000-0000-000066540000}"/>
    <cellStyle name="Assumptions Center Percentage 3 27 5 2 2" xfId="57281" xr:uid="{00000000-0005-0000-0000-000067540000}"/>
    <cellStyle name="Assumptions Center Percentage 3 27 5 3" xfId="43364" xr:uid="{00000000-0005-0000-0000-000068540000}"/>
    <cellStyle name="Assumptions Center Percentage 3 27 6" xfId="18645" xr:uid="{00000000-0005-0000-0000-000069540000}"/>
    <cellStyle name="Assumptions Center Percentage 3 27 6 2" xfId="46328" xr:uid="{00000000-0005-0000-0000-00006A540000}"/>
    <cellStyle name="Assumptions Center Percentage 3 27 7" xfId="32411" xr:uid="{00000000-0005-0000-0000-00006B540000}"/>
    <cellStyle name="Assumptions Center Percentage 3 28" xfId="4922" xr:uid="{00000000-0005-0000-0000-00006C540000}"/>
    <cellStyle name="Assumptions Center Percentage 3 28 2" xfId="8326" xr:uid="{00000000-0005-0000-0000-00006D540000}"/>
    <cellStyle name="Assumptions Center Percentage 3 28 2 2" xfId="22248" xr:uid="{00000000-0005-0000-0000-00006E540000}"/>
    <cellStyle name="Assumptions Center Percentage 3 28 2 2 2" xfId="49931" xr:uid="{00000000-0005-0000-0000-00006F540000}"/>
    <cellStyle name="Assumptions Center Percentage 3 28 2 3" xfId="36014" xr:uid="{00000000-0005-0000-0000-000070540000}"/>
    <cellStyle name="Assumptions Center Percentage 3 28 3" xfId="10780" xr:uid="{00000000-0005-0000-0000-000071540000}"/>
    <cellStyle name="Assumptions Center Percentage 3 28 3 2" xfId="24701" xr:uid="{00000000-0005-0000-0000-000072540000}"/>
    <cellStyle name="Assumptions Center Percentage 3 28 3 2 2" xfId="52384" xr:uid="{00000000-0005-0000-0000-000073540000}"/>
    <cellStyle name="Assumptions Center Percentage 3 28 3 3" xfId="38467" xr:uid="{00000000-0005-0000-0000-000074540000}"/>
    <cellStyle name="Assumptions Center Percentage 3 28 4" xfId="13181" xr:uid="{00000000-0005-0000-0000-000075540000}"/>
    <cellStyle name="Assumptions Center Percentage 3 28 4 2" xfId="27102" xr:uid="{00000000-0005-0000-0000-000076540000}"/>
    <cellStyle name="Assumptions Center Percentage 3 28 4 2 2" xfId="54785" xr:uid="{00000000-0005-0000-0000-000077540000}"/>
    <cellStyle name="Assumptions Center Percentage 3 28 4 3" xfId="40868" xr:uid="{00000000-0005-0000-0000-000078540000}"/>
    <cellStyle name="Assumptions Center Percentage 3 28 5" xfId="15931" xr:uid="{00000000-0005-0000-0000-000079540000}"/>
    <cellStyle name="Assumptions Center Percentage 3 28 5 2" xfId="29852" xr:uid="{00000000-0005-0000-0000-00007A540000}"/>
    <cellStyle name="Assumptions Center Percentage 3 28 5 2 2" xfId="57535" xr:uid="{00000000-0005-0000-0000-00007B540000}"/>
    <cellStyle name="Assumptions Center Percentage 3 28 5 3" xfId="43618" xr:uid="{00000000-0005-0000-0000-00007C540000}"/>
    <cellStyle name="Assumptions Center Percentage 3 28 6" xfId="18899" xr:uid="{00000000-0005-0000-0000-00007D540000}"/>
    <cellStyle name="Assumptions Center Percentage 3 28 6 2" xfId="46582" xr:uid="{00000000-0005-0000-0000-00007E540000}"/>
    <cellStyle name="Assumptions Center Percentage 3 28 7" xfId="32665" xr:uid="{00000000-0005-0000-0000-00007F540000}"/>
    <cellStyle name="Assumptions Center Percentage 3 29" xfId="4617" xr:uid="{00000000-0005-0000-0000-000080540000}"/>
    <cellStyle name="Assumptions Center Percentage 3 29 2" xfId="8026" xr:uid="{00000000-0005-0000-0000-000081540000}"/>
    <cellStyle name="Assumptions Center Percentage 3 29 2 2" xfId="21950" xr:uid="{00000000-0005-0000-0000-000082540000}"/>
    <cellStyle name="Assumptions Center Percentage 3 29 2 2 2" xfId="49633" xr:uid="{00000000-0005-0000-0000-000083540000}"/>
    <cellStyle name="Assumptions Center Percentage 3 29 2 3" xfId="35716" xr:uid="{00000000-0005-0000-0000-000084540000}"/>
    <cellStyle name="Assumptions Center Percentage 3 29 3" xfId="10618" xr:uid="{00000000-0005-0000-0000-000085540000}"/>
    <cellStyle name="Assumptions Center Percentage 3 29 3 2" xfId="24539" xr:uid="{00000000-0005-0000-0000-000086540000}"/>
    <cellStyle name="Assumptions Center Percentage 3 29 3 2 2" xfId="52222" xr:uid="{00000000-0005-0000-0000-000087540000}"/>
    <cellStyle name="Assumptions Center Percentage 3 29 3 3" xfId="38305" xr:uid="{00000000-0005-0000-0000-000088540000}"/>
    <cellStyle name="Assumptions Center Percentage 3 29 4" xfId="12881" xr:uid="{00000000-0005-0000-0000-000089540000}"/>
    <cellStyle name="Assumptions Center Percentage 3 29 4 2" xfId="26802" xr:uid="{00000000-0005-0000-0000-00008A540000}"/>
    <cellStyle name="Assumptions Center Percentage 3 29 4 2 2" xfId="54485" xr:uid="{00000000-0005-0000-0000-00008B540000}"/>
    <cellStyle name="Assumptions Center Percentage 3 29 4 3" xfId="40568" xr:uid="{00000000-0005-0000-0000-00008C540000}"/>
    <cellStyle name="Assumptions Center Percentage 3 29 5" xfId="15631" xr:uid="{00000000-0005-0000-0000-00008D540000}"/>
    <cellStyle name="Assumptions Center Percentage 3 29 5 2" xfId="29552" xr:uid="{00000000-0005-0000-0000-00008E540000}"/>
    <cellStyle name="Assumptions Center Percentage 3 29 5 2 2" xfId="57235" xr:uid="{00000000-0005-0000-0000-00008F540000}"/>
    <cellStyle name="Assumptions Center Percentage 3 29 5 3" xfId="43318" xr:uid="{00000000-0005-0000-0000-000090540000}"/>
    <cellStyle name="Assumptions Center Percentage 3 29 6" xfId="18599" xr:uid="{00000000-0005-0000-0000-000091540000}"/>
    <cellStyle name="Assumptions Center Percentage 3 29 6 2" xfId="46282" xr:uid="{00000000-0005-0000-0000-000092540000}"/>
    <cellStyle name="Assumptions Center Percentage 3 29 7" xfId="32365" xr:uid="{00000000-0005-0000-0000-000093540000}"/>
    <cellStyle name="Assumptions Center Percentage 3 3" xfId="2323" xr:uid="{00000000-0005-0000-0000-000094540000}"/>
    <cellStyle name="Assumptions Center Percentage 3 3 2" xfId="5783" xr:uid="{00000000-0005-0000-0000-000095540000}"/>
    <cellStyle name="Assumptions Center Percentage 3 3 2 2" xfId="19733" xr:uid="{00000000-0005-0000-0000-000096540000}"/>
    <cellStyle name="Assumptions Center Percentage 3 3 2 2 2" xfId="47416" xr:uid="{00000000-0005-0000-0000-000097540000}"/>
    <cellStyle name="Assumptions Center Percentage 3 3 2 3" xfId="33499" xr:uid="{00000000-0005-0000-0000-000098540000}"/>
    <cellStyle name="Assumptions Center Percentage 3 3 3" xfId="8552" xr:uid="{00000000-0005-0000-0000-000099540000}"/>
    <cellStyle name="Assumptions Center Percentage 3 3 3 2" xfId="22473" xr:uid="{00000000-0005-0000-0000-00009A540000}"/>
    <cellStyle name="Assumptions Center Percentage 3 3 3 2 2" xfId="50156" xr:uid="{00000000-0005-0000-0000-00009B540000}"/>
    <cellStyle name="Assumptions Center Percentage 3 3 3 3" xfId="36239" xr:uid="{00000000-0005-0000-0000-00009C540000}"/>
    <cellStyle name="Assumptions Center Percentage 3 3 4" xfId="5433" xr:uid="{00000000-0005-0000-0000-00009D540000}"/>
    <cellStyle name="Assumptions Center Percentage 3 3 4 2" xfId="19386" xr:uid="{00000000-0005-0000-0000-00009E540000}"/>
    <cellStyle name="Assumptions Center Percentage 3 3 4 2 2" xfId="47069" xr:uid="{00000000-0005-0000-0000-00009F540000}"/>
    <cellStyle name="Assumptions Center Percentage 3 3 4 3" xfId="33152" xr:uid="{00000000-0005-0000-0000-0000A0540000}"/>
    <cellStyle name="Assumptions Center Percentage 3 3 5" xfId="13431" xr:uid="{00000000-0005-0000-0000-0000A1540000}"/>
    <cellStyle name="Assumptions Center Percentage 3 3 5 2" xfId="27352" xr:uid="{00000000-0005-0000-0000-0000A2540000}"/>
    <cellStyle name="Assumptions Center Percentage 3 3 5 2 2" xfId="55035" xr:uid="{00000000-0005-0000-0000-0000A3540000}"/>
    <cellStyle name="Assumptions Center Percentage 3 3 5 3" xfId="41118" xr:uid="{00000000-0005-0000-0000-0000A4540000}"/>
    <cellStyle name="Assumptions Center Percentage 3 3 6" xfId="16393" xr:uid="{00000000-0005-0000-0000-0000A5540000}"/>
    <cellStyle name="Assumptions Center Percentage 3 3 6 2" xfId="44076" xr:uid="{00000000-0005-0000-0000-0000A6540000}"/>
    <cellStyle name="Assumptions Center Percentage 3 3 7" xfId="30286" xr:uid="{00000000-0005-0000-0000-0000A7540000}"/>
    <cellStyle name="Assumptions Center Percentage 3 30" xfId="16187" xr:uid="{00000000-0005-0000-0000-0000A8540000}"/>
    <cellStyle name="Assumptions Center Percentage 3 30 2" xfId="30104" xr:uid="{00000000-0005-0000-0000-0000A9540000}"/>
    <cellStyle name="Assumptions Center Percentage 3 30 2 2" xfId="57787" xr:uid="{00000000-0005-0000-0000-0000AA540000}"/>
    <cellStyle name="Assumptions Center Percentage 3 30 3" xfId="43870" xr:uid="{00000000-0005-0000-0000-0000AB540000}"/>
    <cellStyle name="Assumptions Center Percentage 3 31" xfId="16118" xr:uid="{00000000-0005-0000-0000-0000AC540000}"/>
    <cellStyle name="Assumptions Center Percentage 3 31 2" xfId="30035" xr:uid="{00000000-0005-0000-0000-0000AD540000}"/>
    <cellStyle name="Assumptions Center Percentage 3 31 2 2" xfId="57718" xr:uid="{00000000-0005-0000-0000-0000AE540000}"/>
    <cellStyle name="Assumptions Center Percentage 3 31 3" xfId="43801" xr:uid="{00000000-0005-0000-0000-0000AF540000}"/>
    <cellStyle name="Assumptions Center Percentage 3 4" xfId="3044" xr:uid="{00000000-0005-0000-0000-0000B0540000}"/>
    <cellStyle name="Assumptions Center Percentage 3 4 2" xfId="6488" xr:uid="{00000000-0005-0000-0000-0000B1540000}"/>
    <cellStyle name="Assumptions Center Percentage 3 4 2 2" xfId="20433" xr:uid="{00000000-0005-0000-0000-0000B2540000}"/>
    <cellStyle name="Assumptions Center Percentage 3 4 2 2 2" xfId="48116" xr:uid="{00000000-0005-0000-0000-0000B3540000}"/>
    <cellStyle name="Assumptions Center Percentage 3 4 2 3" xfId="34199" xr:uid="{00000000-0005-0000-0000-0000B4540000}"/>
    <cellStyle name="Assumptions Center Percentage 3 4 3" xfId="9237" xr:uid="{00000000-0005-0000-0000-0000B5540000}"/>
    <cellStyle name="Assumptions Center Percentage 3 4 3 2" xfId="23158" xr:uid="{00000000-0005-0000-0000-0000B6540000}"/>
    <cellStyle name="Assumptions Center Percentage 3 4 3 2 2" xfId="50841" xr:uid="{00000000-0005-0000-0000-0000B7540000}"/>
    <cellStyle name="Assumptions Center Percentage 3 4 3 3" xfId="36924" xr:uid="{00000000-0005-0000-0000-0000B8540000}"/>
    <cellStyle name="Assumptions Center Percentage 3 4 4" xfId="11373" xr:uid="{00000000-0005-0000-0000-0000B9540000}"/>
    <cellStyle name="Assumptions Center Percentage 3 4 4 2" xfId="25294" xr:uid="{00000000-0005-0000-0000-0000BA540000}"/>
    <cellStyle name="Assumptions Center Percentage 3 4 4 2 2" xfId="52977" xr:uid="{00000000-0005-0000-0000-0000BB540000}"/>
    <cellStyle name="Assumptions Center Percentage 3 4 4 3" xfId="39060" xr:uid="{00000000-0005-0000-0000-0000BC540000}"/>
    <cellStyle name="Assumptions Center Percentage 3 4 5" xfId="14123" xr:uid="{00000000-0005-0000-0000-0000BD540000}"/>
    <cellStyle name="Assumptions Center Percentage 3 4 5 2" xfId="28044" xr:uid="{00000000-0005-0000-0000-0000BE540000}"/>
    <cellStyle name="Assumptions Center Percentage 3 4 5 2 2" xfId="55727" xr:uid="{00000000-0005-0000-0000-0000BF540000}"/>
    <cellStyle name="Assumptions Center Percentage 3 4 5 3" xfId="41810" xr:uid="{00000000-0005-0000-0000-0000C0540000}"/>
    <cellStyle name="Assumptions Center Percentage 3 4 6" xfId="17091" xr:uid="{00000000-0005-0000-0000-0000C1540000}"/>
    <cellStyle name="Assumptions Center Percentage 3 4 6 2" xfId="44774" xr:uid="{00000000-0005-0000-0000-0000C2540000}"/>
    <cellStyle name="Assumptions Center Percentage 3 4 7" xfId="30898" xr:uid="{00000000-0005-0000-0000-0000C3540000}"/>
    <cellStyle name="Assumptions Center Percentage 3 5" xfId="2980" xr:uid="{00000000-0005-0000-0000-0000C4540000}"/>
    <cellStyle name="Assumptions Center Percentage 3 5 2" xfId="6425" xr:uid="{00000000-0005-0000-0000-0000C5540000}"/>
    <cellStyle name="Assumptions Center Percentage 3 5 2 2" xfId="20371" xr:uid="{00000000-0005-0000-0000-0000C6540000}"/>
    <cellStyle name="Assumptions Center Percentage 3 5 2 2 2" xfId="48054" xr:uid="{00000000-0005-0000-0000-0000C7540000}"/>
    <cellStyle name="Assumptions Center Percentage 3 5 2 3" xfId="34137" xr:uid="{00000000-0005-0000-0000-0000C8540000}"/>
    <cellStyle name="Assumptions Center Percentage 3 5 3" xfId="9176" xr:uid="{00000000-0005-0000-0000-0000C9540000}"/>
    <cellStyle name="Assumptions Center Percentage 3 5 3 2" xfId="23097" xr:uid="{00000000-0005-0000-0000-0000CA540000}"/>
    <cellStyle name="Assumptions Center Percentage 3 5 3 2 2" xfId="50780" xr:uid="{00000000-0005-0000-0000-0000CB540000}"/>
    <cellStyle name="Assumptions Center Percentage 3 5 3 3" xfId="36863" xr:uid="{00000000-0005-0000-0000-0000CC540000}"/>
    <cellStyle name="Assumptions Center Percentage 3 5 4" xfId="11311" xr:uid="{00000000-0005-0000-0000-0000CD540000}"/>
    <cellStyle name="Assumptions Center Percentage 3 5 4 2" xfId="25232" xr:uid="{00000000-0005-0000-0000-0000CE540000}"/>
    <cellStyle name="Assumptions Center Percentage 3 5 4 2 2" xfId="52915" xr:uid="{00000000-0005-0000-0000-0000CF540000}"/>
    <cellStyle name="Assumptions Center Percentage 3 5 4 3" xfId="38998" xr:uid="{00000000-0005-0000-0000-0000D0540000}"/>
    <cellStyle name="Assumptions Center Percentage 3 5 5" xfId="14062" xr:uid="{00000000-0005-0000-0000-0000D1540000}"/>
    <cellStyle name="Assumptions Center Percentage 3 5 5 2" xfId="27983" xr:uid="{00000000-0005-0000-0000-0000D2540000}"/>
    <cellStyle name="Assumptions Center Percentage 3 5 5 2 2" xfId="55666" xr:uid="{00000000-0005-0000-0000-0000D3540000}"/>
    <cellStyle name="Assumptions Center Percentage 3 5 5 3" xfId="41749" xr:uid="{00000000-0005-0000-0000-0000D4540000}"/>
    <cellStyle name="Assumptions Center Percentage 3 5 6" xfId="17029" xr:uid="{00000000-0005-0000-0000-0000D5540000}"/>
    <cellStyle name="Assumptions Center Percentage 3 5 6 2" xfId="44712" xr:uid="{00000000-0005-0000-0000-0000D6540000}"/>
    <cellStyle name="Assumptions Center Percentage 3 5 7" xfId="30841" xr:uid="{00000000-0005-0000-0000-0000D7540000}"/>
    <cellStyle name="Assumptions Center Percentage 3 6" xfId="2445" xr:uid="{00000000-0005-0000-0000-0000D8540000}"/>
    <cellStyle name="Assumptions Center Percentage 3 6 2" xfId="5902" xr:uid="{00000000-0005-0000-0000-0000D9540000}"/>
    <cellStyle name="Assumptions Center Percentage 3 6 2 2" xfId="19852" xr:uid="{00000000-0005-0000-0000-0000DA540000}"/>
    <cellStyle name="Assumptions Center Percentage 3 6 2 2 2" xfId="47535" xr:uid="{00000000-0005-0000-0000-0000DB540000}"/>
    <cellStyle name="Assumptions Center Percentage 3 6 2 3" xfId="33618" xr:uid="{00000000-0005-0000-0000-0000DC540000}"/>
    <cellStyle name="Assumptions Center Percentage 3 6 3" xfId="8668" xr:uid="{00000000-0005-0000-0000-0000DD540000}"/>
    <cellStyle name="Assumptions Center Percentage 3 6 3 2" xfId="22589" xr:uid="{00000000-0005-0000-0000-0000DE540000}"/>
    <cellStyle name="Assumptions Center Percentage 3 6 3 2 2" xfId="50272" xr:uid="{00000000-0005-0000-0000-0000DF540000}"/>
    <cellStyle name="Assumptions Center Percentage 3 6 3 3" xfId="36355" xr:uid="{00000000-0005-0000-0000-0000E0540000}"/>
    <cellStyle name="Assumptions Center Percentage 3 6 4" xfId="5530" xr:uid="{00000000-0005-0000-0000-0000E1540000}"/>
    <cellStyle name="Assumptions Center Percentage 3 6 4 2" xfId="19483" xr:uid="{00000000-0005-0000-0000-0000E2540000}"/>
    <cellStyle name="Assumptions Center Percentage 3 6 4 2 2" xfId="47166" xr:uid="{00000000-0005-0000-0000-0000E3540000}"/>
    <cellStyle name="Assumptions Center Percentage 3 6 4 3" xfId="33249" xr:uid="{00000000-0005-0000-0000-0000E4540000}"/>
    <cellStyle name="Assumptions Center Percentage 3 6 5" xfId="13550" xr:uid="{00000000-0005-0000-0000-0000E5540000}"/>
    <cellStyle name="Assumptions Center Percentage 3 6 5 2" xfId="27471" xr:uid="{00000000-0005-0000-0000-0000E6540000}"/>
    <cellStyle name="Assumptions Center Percentage 3 6 5 2 2" xfId="55154" xr:uid="{00000000-0005-0000-0000-0000E7540000}"/>
    <cellStyle name="Assumptions Center Percentage 3 6 5 3" xfId="41237" xr:uid="{00000000-0005-0000-0000-0000E8540000}"/>
    <cellStyle name="Assumptions Center Percentage 3 6 6" xfId="16512" xr:uid="{00000000-0005-0000-0000-0000E9540000}"/>
    <cellStyle name="Assumptions Center Percentage 3 6 6 2" xfId="44195" xr:uid="{00000000-0005-0000-0000-0000EA540000}"/>
    <cellStyle name="Assumptions Center Percentage 3 6 7" xfId="30390" xr:uid="{00000000-0005-0000-0000-0000EB540000}"/>
    <cellStyle name="Assumptions Center Percentage 3 7" xfId="3150" xr:uid="{00000000-0005-0000-0000-0000EC540000}"/>
    <cellStyle name="Assumptions Center Percentage 3 7 2" xfId="6592" xr:uid="{00000000-0005-0000-0000-0000ED540000}"/>
    <cellStyle name="Assumptions Center Percentage 3 7 2 2" xfId="20536" xr:uid="{00000000-0005-0000-0000-0000EE540000}"/>
    <cellStyle name="Assumptions Center Percentage 3 7 2 2 2" xfId="48219" xr:uid="{00000000-0005-0000-0000-0000EF540000}"/>
    <cellStyle name="Assumptions Center Percentage 3 7 2 3" xfId="34302" xr:uid="{00000000-0005-0000-0000-0000F0540000}"/>
    <cellStyle name="Assumptions Center Percentage 3 7 3" xfId="9336" xr:uid="{00000000-0005-0000-0000-0000F1540000}"/>
    <cellStyle name="Assumptions Center Percentage 3 7 3 2" xfId="23257" xr:uid="{00000000-0005-0000-0000-0000F2540000}"/>
    <cellStyle name="Assumptions Center Percentage 3 7 3 2 2" xfId="50940" xr:uid="{00000000-0005-0000-0000-0000F3540000}"/>
    <cellStyle name="Assumptions Center Percentage 3 7 3 3" xfId="37023" xr:uid="{00000000-0005-0000-0000-0000F4540000}"/>
    <cellStyle name="Assumptions Center Percentage 3 7 4" xfId="11474" xr:uid="{00000000-0005-0000-0000-0000F5540000}"/>
    <cellStyle name="Assumptions Center Percentage 3 7 4 2" xfId="25395" xr:uid="{00000000-0005-0000-0000-0000F6540000}"/>
    <cellStyle name="Assumptions Center Percentage 3 7 4 2 2" xfId="53078" xr:uid="{00000000-0005-0000-0000-0000F7540000}"/>
    <cellStyle name="Assumptions Center Percentage 3 7 4 3" xfId="39161" xr:uid="{00000000-0005-0000-0000-0000F8540000}"/>
    <cellStyle name="Assumptions Center Percentage 3 7 5" xfId="14224" xr:uid="{00000000-0005-0000-0000-0000F9540000}"/>
    <cellStyle name="Assumptions Center Percentage 3 7 5 2" xfId="28145" xr:uid="{00000000-0005-0000-0000-0000FA540000}"/>
    <cellStyle name="Assumptions Center Percentage 3 7 5 2 2" xfId="55828" xr:uid="{00000000-0005-0000-0000-0000FB540000}"/>
    <cellStyle name="Assumptions Center Percentage 3 7 5 3" xfId="41911" xr:uid="{00000000-0005-0000-0000-0000FC540000}"/>
    <cellStyle name="Assumptions Center Percentage 3 7 6" xfId="17192" xr:uid="{00000000-0005-0000-0000-0000FD540000}"/>
    <cellStyle name="Assumptions Center Percentage 3 7 6 2" xfId="44875" xr:uid="{00000000-0005-0000-0000-0000FE540000}"/>
    <cellStyle name="Assumptions Center Percentage 3 7 7" xfId="30994" xr:uid="{00000000-0005-0000-0000-0000FF540000}"/>
    <cellStyle name="Assumptions Center Percentage 3 8" xfId="3484" xr:uid="{00000000-0005-0000-0000-000000550000}"/>
    <cellStyle name="Assumptions Center Percentage 3 8 2" xfId="6922" xr:uid="{00000000-0005-0000-0000-000001550000}"/>
    <cellStyle name="Assumptions Center Percentage 3 8 2 2" xfId="20862" xr:uid="{00000000-0005-0000-0000-000002550000}"/>
    <cellStyle name="Assumptions Center Percentage 3 8 2 2 2" xfId="48545" xr:uid="{00000000-0005-0000-0000-000003550000}"/>
    <cellStyle name="Assumptions Center Percentage 3 8 2 3" xfId="34628" xr:uid="{00000000-0005-0000-0000-000004550000}"/>
    <cellStyle name="Assumptions Center Percentage 3 8 3" xfId="9660" xr:uid="{00000000-0005-0000-0000-000005550000}"/>
    <cellStyle name="Assumptions Center Percentage 3 8 3 2" xfId="23581" xr:uid="{00000000-0005-0000-0000-000006550000}"/>
    <cellStyle name="Assumptions Center Percentage 3 8 3 2 2" xfId="51264" xr:uid="{00000000-0005-0000-0000-000007550000}"/>
    <cellStyle name="Assumptions Center Percentage 3 8 3 3" xfId="37347" xr:uid="{00000000-0005-0000-0000-000008550000}"/>
    <cellStyle name="Assumptions Center Percentage 3 8 4" xfId="11800" xr:uid="{00000000-0005-0000-0000-000009550000}"/>
    <cellStyle name="Assumptions Center Percentage 3 8 4 2" xfId="25721" xr:uid="{00000000-0005-0000-0000-00000A550000}"/>
    <cellStyle name="Assumptions Center Percentage 3 8 4 2 2" xfId="53404" xr:uid="{00000000-0005-0000-0000-00000B550000}"/>
    <cellStyle name="Assumptions Center Percentage 3 8 4 3" xfId="39487" xr:uid="{00000000-0005-0000-0000-00000C550000}"/>
    <cellStyle name="Assumptions Center Percentage 3 8 5" xfId="14550" xr:uid="{00000000-0005-0000-0000-00000D550000}"/>
    <cellStyle name="Assumptions Center Percentage 3 8 5 2" xfId="28471" xr:uid="{00000000-0005-0000-0000-00000E550000}"/>
    <cellStyle name="Assumptions Center Percentage 3 8 5 2 2" xfId="56154" xr:uid="{00000000-0005-0000-0000-00000F550000}"/>
    <cellStyle name="Assumptions Center Percentage 3 8 5 3" xfId="42237" xr:uid="{00000000-0005-0000-0000-000010550000}"/>
    <cellStyle name="Assumptions Center Percentage 3 8 6" xfId="17518" xr:uid="{00000000-0005-0000-0000-000011550000}"/>
    <cellStyle name="Assumptions Center Percentage 3 8 6 2" xfId="45201" xr:uid="{00000000-0005-0000-0000-000012550000}"/>
    <cellStyle name="Assumptions Center Percentage 3 8 7" xfId="31289" xr:uid="{00000000-0005-0000-0000-000013550000}"/>
    <cellStyle name="Assumptions Center Percentage 3 9" xfId="2892" xr:uid="{00000000-0005-0000-0000-000014550000}"/>
    <cellStyle name="Assumptions Center Percentage 3 9 2" xfId="6339" xr:uid="{00000000-0005-0000-0000-000015550000}"/>
    <cellStyle name="Assumptions Center Percentage 3 9 2 2" xfId="20286" xr:uid="{00000000-0005-0000-0000-000016550000}"/>
    <cellStyle name="Assumptions Center Percentage 3 9 2 2 2" xfId="47969" xr:uid="{00000000-0005-0000-0000-000017550000}"/>
    <cellStyle name="Assumptions Center Percentage 3 9 2 3" xfId="34052" xr:uid="{00000000-0005-0000-0000-000018550000}"/>
    <cellStyle name="Assumptions Center Percentage 3 9 3" xfId="9091" xr:uid="{00000000-0005-0000-0000-000019550000}"/>
    <cellStyle name="Assumptions Center Percentage 3 9 3 2" xfId="23012" xr:uid="{00000000-0005-0000-0000-00001A550000}"/>
    <cellStyle name="Assumptions Center Percentage 3 9 3 2 2" xfId="50695" xr:uid="{00000000-0005-0000-0000-00001B550000}"/>
    <cellStyle name="Assumptions Center Percentage 3 9 3 3" xfId="36778" xr:uid="{00000000-0005-0000-0000-00001C550000}"/>
    <cellStyle name="Assumptions Center Percentage 3 9 4" xfId="11226" xr:uid="{00000000-0005-0000-0000-00001D550000}"/>
    <cellStyle name="Assumptions Center Percentage 3 9 4 2" xfId="25147" xr:uid="{00000000-0005-0000-0000-00001E550000}"/>
    <cellStyle name="Assumptions Center Percentage 3 9 4 2 2" xfId="52830" xr:uid="{00000000-0005-0000-0000-00001F550000}"/>
    <cellStyle name="Assumptions Center Percentage 3 9 4 3" xfId="38913" xr:uid="{00000000-0005-0000-0000-000020550000}"/>
    <cellStyle name="Assumptions Center Percentage 3 9 5" xfId="13978" xr:uid="{00000000-0005-0000-0000-000021550000}"/>
    <cellStyle name="Assumptions Center Percentage 3 9 5 2" xfId="27899" xr:uid="{00000000-0005-0000-0000-000022550000}"/>
    <cellStyle name="Assumptions Center Percentage 3 9 5 2 2" xfId="55582" xr:uid="{00000000-0005-0000-0000-000023550000}"/>
    <cellStyle name="Assumptions Center Percentage 3 9 5 3" xfId="41665" xr:uid="{00000000-0005-0000-0000-000024550000}"/>
    <cellStyle name="Assumptions Center Percentage 3 9 6" xfId="16944" xr:uid="{00000000-0005-0000-0000-000025550000}"/>
    <cellStyle name="Assumptions Center Percentage 3 9 6 2" xfId="44627" xr:uid="{00000000-0005-0000-0000-000026550000}"/>
    <cellStyle name="Assumptions Center Percentage 3 9 7" xfId="30767" xr:uid="{00000000-0005-0000-0000-000027550000}"/>
    <cellStyle name="Assumptions Center Percentage 30" xfId="4456" xr:uid="{00000000-0005-0000-0000-000028550000}"/>
    <cellStyle name="Assumptions Center Percentage 30 2" xfId="7877" xr:uid="{00000000-0005-0000-0000-000029550000}"/>
    <cellStyle name="Assumptions Center Percentage 30 2 2" xfId="21801" xr:uid="{00000000-0005-0000-0000-00002A550000}"/>
    <cellStyle name="Assumptions Center Percentage 30 2 2 2" xfId="49484" xr:uid="{00000000-0005-0000-0000-00002B550000}"/>
    <cellStyle name="Assumptions Center Percentage 30 2 3" xfId="35567" xr:uid="{00000000-0005-0000-0000-00002C550000}"/>
    <cellStyle name="Assumptions Center Percentage 30 3" xfId="10537" xr:uid="{00000000-0005-0000-0000-00002D550000}"/>
    <cellStyle name="Assumptions Center Percentage 30 3 2" xfId="24458" xr:uid="{00000000-0005-0000-0000-00002E550000}"/>
    <cellStyle name="Assumptions Center Percentage 30 3 2 2" xfId="52141" xr:uid="{00000000-0005-0000-0000-00002F550000}"/>
    <cellStyle name="Assumptions Center Percentage 30 3 3" xfId="38224" xr:uid="{00000000-0005-0000-0000-000030550000}"/>
    <cellStyle name="Assumptions Center Percentage 30 4" xfId="12723" xr:uid="{00000000-0005-0000-0000-000031550000}"/>
    <cellStyle name="Assumptions Center Percentage 30 4 2" xfId="26644" xr:uid="{00000000-0005-0000-0000-000032550000}"/>
    <cellStyle name="Assumptions Center Percentage 30 4 2 2" xfId="54327" xr:uid="{00000000-0005-0000-0000-000033550000}"/>
    <cellStyle name="Assumptions Center Percentage 30 4 3" xfId="40410" xr:uid="{00000000-0005-0000-0000-000034550000}"/>
    <cellStyle name="Assumptions Center Percentage 30 5" xfId="15473" xr:uid="{00000000-0005-0000-0000-000035550000}"/>
    <cellStyle name="Assumptions Center Percentage 30 5 2" xfId="29394" xr:uid="{00000000-0005-0000-0000-000036550000}"/>
    <cellStyle name="Assumptions Center Percentage 30 5 2 2" xfId="57077" xr:uid="{00000000-0005-0000-0000-000037550000}"/>
    <cellStyle name="Assumptions Center Percentage 30 5 3" xfId="43160" xr:uid="{00000000-0005-0000-0000-000038550000}"/>
    <cellStyle name="Assumptions Center Percentage 30 6" xfId="18441" xr:uid="{00000000-0005-0000-0000-000039550000}"/>
    <cellStyle name="Assumptions Center Percentage 30 6 2" xfId="46124" xr:uid="{00000000-0005-0000-0000-00003A550000}"/>
    <cellStyle name="Assumptions Center Percentage 30 7" xfId="32207" xr:uid="{00000000-0005-0000-0000-00003B550000}"/>
    <cellStyle name="Assumptions Center Percentage 31" xfId="5281" xr:uid="{00000000-0005-0000-0000-00003C550000}"/>
    <cellStyle name="Assumptions Center Percentage 31 2" xfId="19248" xr:uid="{00000000-0005-0000-0000-00003D550000}"/>
    <cellStyle name="Assumptions Center Percentage 31 2 2" xfId="46931" xr:uid="{00000000-0005-0000-0000-00003E550000}"/>
    <cellStyle name="Assumptions Center Percentage 31 3" xfId="33014" xr:uid="{00000000-0005-0000-0000-00003F550000}"/>
    <cellStyle name="Assumptions Center Percentage 32" xfId="5243" xr:uid="{00000000-0005-0000-0000-000040550000}"/>
    <cellStyle name="Assumptions Center Percentage 32 2" xfId="19213" xr:uid="{00000000-0005-0000-0000-000041550000}"/>
    <cellStyle name="Assumptions Center Percentage 32 2 2" xfId="46896" xr:uid="{00000000-0005-0000-0000-000042550000}"/>
    <cellStyle name="Assumptions Center Percentage 32 3" xfId="32979" xr:uid="{00000000-0005-0000-0000-000043550000}"/>
    <cellStyle name="Assumptions Center Percentage 33" xfId="16156" xr:uid="{00000000-0005-0000-0000-000044550000}"/>
    <cellStyle name="Assumptions Center Percentage 33 2" xfId="30073" xr:uid="{00000000-0005-0000-0000-000045550000}"/>
    <cellStyle name="Assumptions Center Percentage 33 2 2" xfId="57756" xr:uid="{00000000-0005-0000-0000-000046550000}"/>
    <cellStyle name="Assumptions Center Percentage 33 3" xfId="43839" xr:uid="{00000000-0005-0000-0000-000047550000}"/>
    <cellStyle name="Assumptions Center Percentage 34" xfId="16145" xr:uid="{00000000-0005-0000-0000-000048550000}"/>
    <cellStyle name="Assumptions Center Percentage 34 2" xfId="30062" xr:uid="{00000000-0005-0000-0000-000049550000}"/>
    <cellStyle name="Assumptions Center Percentage 34 2 2" xfId="57745" xr:uid="{00000000-0005-0000-0000-00004A550000}"/>
    <cellStyle name="Assumptions Center Percentage 34 3" xfId="43828" xr:uid="{00000000-0005-0000-0000-00004B550000}"/>
    <cellStyle name="Assumptions Center Percentage 35" xfId="16274" xr:uid="{00000000-0005-0000-0000-00004C550000}"/>
    <cellStyle name="Assumptions Center Percentage 35 2" xfId="43957" xr:uid="{00000000-0005-0000-0000-00004D550000}"/>
    <cellStyle name="Assumptions Center Percentage 36" xfId="30191" xr:uid="{00000000-0005-0000-0000-00004E550000}"/>
    <cellStyle name="Assumptions Center Percentage 4" xfId="2209" xr:uid="{00000000-0005-0000-0000-00004F550000}"/>
    <cellStyle name="Assumptions Center Percentage 4 10" xfId="3602" xr:uid="{00000000-0005-0000-0000-000050550000}"/>
    <cellStyle name="Assumptions Center Percentage 4 10 2" xfId="7040" xr:uid="{00000000-0005-0000-0000-000051550000}"/>
    <cellStyle name="Assumptions Center Percentage 4 10 2 2" xfId="20976" xr:uid="{00000000-0005-0000-0000-000052550000}"/>
    <cellStyle name="Assumptions Center Percentage 4 10 2 2 2" xfId="48659" xr:uid="{00000000-0005-0000-0000-000053550000}"/>
    <cellStyle name="Assumptions Center Percentage 4 10 2 3" xfId="34742" xr:uid="{00000000-0005-0000-0000-000054550000}"/>
    <cellStyle name="Assumptions Center Percentage 4 10 3" xfId="9772" xr:uid="{00000000-0005-0000-0000-000055550000}"/>
    <cellStyle name="Assumptions Center Percentage 4 10 3 2" xfId="23693" xr:uid="{00000000-0005-0000-0000-000056550000}"/>
    <cellStyle name="Assumptions Center Percentage 4 10 3 2 2" xfId="51376" xr:uid="{00000000-0005-0000-0000-000057550000}"/>
    <cellStyle name="Assumptions Center Percentage 4 10 3 3" xfId="37459" xr:uid="{00000000-0005-0000-0000-000058550000}"/>
    <cellStyle name="Assumptions Center Percentage 4 10 4" xfId="11914" xr:uid="{00000000-0005-0000-0000-000059550000}"/>
    <cellStyle name="Assumptions Center Percentage 4 10 4 2" xfId="25835" xr:uid="{00000000-0005-0000-0000-00005A550000}"/>
    <cellStyle name="Assumptions Center Percentage 4 10 4 2 2" xfId="53518" xr:uid="{00000000-0005-0000-0000-00005B550000}"/>
    <cellStyle name="Assumptions Center Percentage 4 10 4 3" xfId="39601" xr:uid="{00000000-0005-0000-0000-00005C550000}"/>
    <cellStyle name="Assumptions Center Percentage 4 10 5" xfId="14664" xr:uid="{00000000-0005-0000-0000-00005D550000}"/>
    <cellStyle name="Assumptions Center Percentage 4 10 5 2" xfId="28585" xr:uid="{00000000-0005-0000-0000-00005E550000}"/>
    <cellStyle name="Assumptions Center Percentage 4 10 5 2 2" xfId="56268" xr:uid="{00000000-0005-0000-0000-00005F550000}"/>
    <cellStyle name="Assumptions Center Percentage 4 10 5 3" xfId="42351" xr:uid="{00000000-0005-0000-0000-000060550000}"/>
    <cellStyle name="Assumptions Center Percentage 4 10 6" xfId="17632" xr:uid="{00000000-0005-0000-0000-000061550000}"/>
    <cellStyle name="Assumptions Center Percentage 4 10 6 2" xfId="45315" xr:uid="{00000000-0005-0000-0000-000062550000}"/>
    <cellStyle name="Assumptions Center Percentage 4 10 7" xfId="31403" xr:uid="{00000000-0005-0000-0000-000063550000}"/>
    <cellStyle name="Assumptions Center Percentage 4 11" xfId="3630" xr:uid="{00000000-0005-0000-0000-000064550000}"/>
    <cellStyle name="Assumptions Center Percentage 4 11 2" xfId="7068" xr:uid="{00000000-0005-0000-0000-000065550000}"/>
    <cellStyle name="Assumptions Center Percentage 4 11 2 2" xfId="21004" xr:uid="{00000000-0005-0000-0000-000066550000}"/>
    <cellStyle name="Assumptions Center Percentage 4 11 2 2 2" xfId="48687" xr:uid="{00000000-0005-0000-0000-000067550000}"/>
    <cellStyle name="Assumptions Center Percentage 4 11 2 3" xfId="34770" xr:uid="{00000000-0005-0000-0000-000068550000}"/>
    <cellStyle name="Assumptions Center Percentage 4 11 3" xfId="9800" xr:uid="{00000000-0005-0000-0000-000069550000}"/>
    <cellStyle name="Assumptions Center Percentage 4 11 3 2" xfId="23721" xr:uid="{00000000-0005-0000-0000-00006A550000}"/>
    <cellStyle name="Assumptions Center Percentage 4 11 3 2 2" xfId="51404" xr:uid="{00000000-0005-0000-0000-00006B550000}"/>
    <cellStyle name="Assumptions Center Percentage 4 11 3 3" xfId="37487" xr:uid="{00000000-0005-0000-0000-00006C550000}"/>
    <cellStyle name="Assumptions Center Percentage 4 11 4" xfId="11942" xr:uid="{00000000-0005-0000-0000-00006D550000}"/>
    <cellStyle name="Assumptions Center Percentage 4 11 4 2" xfId="25863" xr:uid="{00000000-0005-0000-0000-00006E550000}"/>
    <cellStyle name="Assumptions Center Percentage 4 11 4 2 2" xfId="53546" xr:uid="{00000000-0005-0000-0000-00006F550000}"/>
    <cellStyle name="Assumptions Center Percentage 4 11 4 3" xfId="39629" xr:uid="{00000000-0005-0000-0000-000070550000}"/>
    <cellStyle name="Assumptions Center Percentage 4 11 5" xfId="14692" xr:uid="{00000000-0005-0000-0000-000071550000}"/>
    <cellStyle name="Assumptions Center Percentage 4 11 5 2" xfId="28613" xr:uid="{00000000-0005-0000-0000-000072550000}"/>
    <cellStyle name="Assumptions Center Percentage 4 11 5 2 2" xfId="56296" xr:uid="{00000000-0005-0000-0000-000073550000}"/>
    <cellStyle name="Assumptions Center Percentage 4 11 5 3" xfId="42379" xr:uid="{00000000-0005-0000-0000-000074550000}"/>
    <cellStyle name="Assumptions Center Percentage 4 11 6" xfId="17660" xr:uid="{00000000-0005-0000-0000-000075550000}"/>
    <cellStyle name="Assumptions Center Percentage 4 11 6 2" xfId="45343" xr:uid="{00000000-0005-0000-0000-000076550000}"/>
    <cellStyle name="Assumptions Center Percentage 4 11 7" xfId="31431" xr:uid="{00000000-0005-0000-0000-000077550000}"/>
    <cellStyle name="Assumptions Center Percentage 4 12" xfId="3663" xr:uid="{00000000-0005-0000-0000-000078550000}"/>
    <cellStyle name="Assumptions Center Percentage 4 12 2" xfId="7100" xr:uid="{00000000-0005-0000-0000-000079550000}"/>
    <cellStyle name="Assumptions Center Percentage 4 12 2 2" xfId="21036" xr:uid="{00000000-0005-0000-0000-00007A550000}"/>
    <cellStyle name="Assumptions Center Percentage 4 12 2 2 2" xfId="48719" xr:uid="{00000000-0005-0000-0000-00007B550000}"/>
    <cellStyle name="Assumptions Center Percentage 4 12 2 3" xfId="34802" xr:uid="{00000000-0005-0000-0000-00007C550000}"/>
    <cellStyle name="Assumptions Center Percentage 4 12 3" xfId="9832" xr:uid="{00000000-0005-0000-0000-00007D550000}"/>
    <cellStyle name="Assumptions Center Percentage 4 12 3 2" xfId="23753" xr:uid="{00000000-0005-0000-0000-00007E550000}"/>
    <cellStyle name="Assumptions Center Percentage 4 12 3 2 2" xfId="51436" xr:uid="{00000000-0005-0000-0000-00007F550000}"/>
    <cellStyle name="Assumptions Center Percentage 4 12 3 3" xfId="37519" xr:uid="{00000000-0005-0000-0000-000080550000}"/>
    <cellStyle name="Assumptions Center Percentage 4 12 4" xfId="11974" xr:uid="{00000000-0005-0000-0000-000081550000}"/>
    <cellStyle name="Assumptions Center Percentage 4 12 4 2" xfId="25895" xr:uid="{00000000-0005-0000-0000-000082550000}"/>
    <cellStyle name="Assumptions Center Percentage 4 12 4 2 2" xfId="53578" xr:uid="{00000000-0005-0000-0000-000083550000}"/>
    <cellStyle name="Assumptions Center Percentage 4 12 4 3" xfId="39661" xr:uid="{00000000-0005-0000-0000-000084550000}"/>
    <cellStyle name="Assumptions Center Percentage 4 12 5" xfId="14724" xr:uid="{00000000-0005-0000-0000-000085550000}"/>
    <cellStyle name="Assumptions Center Percentage 4 12 5 2" xfId="28645" xr:uid="{00000000-0005-0000-0000-000086550000}"/>
    <cellStyle name="Assumptions Center Percentage 4 12 5 2 2" xfId="56328" xr:uid="{00000000-0005-0000-0000-000087550000}"/>
    <cellStyle name="Assumptions Center Percentage 4 12 5 3" xfId="42411" xr:uid="{00000000-0005-0000-0000-000088550000}"/>
    <cellStyle name="Assumptions Center Percentage 4 12 6" xfId="17692" xr:uid="{00000000-0005-0000-0000-000089550000}"/>
    <cellStyle name="Assumptions Center Percentage 4 12 6 2" xfId="45375" xr:uid="{00000000-0005-0000-0000-00008A550000}"/>
    <cellStyle name="Assumptions Center Percentage 4 12 7" xfId="31462" xr:uid="{00000000-0005-0000-0000-00008B550000}"/>
    <cellStyle name="Assumptions Center Percentage 4 13" xfId="3697" xr:uid="{00000000-0005-0000-0000-00008C550000}"/>
    <cellStyle name="Assumptions Center Percentage 4 13 2" xfId="7134" xr:uid="{00000000-0005-0000-0000-00008D550000}"/>
    <cellStyle name="Assumptions Center Percentage 4 13 2 2" xfId="21069" xr:uid="{00000000-0005-0000-0000-00008E550000}"/>
    <cellStyle name="Assumptions Center Percentage 4 13 2 2 2" xfId="48752" xr:uid="{00000000-0005-0000-0000-00008F550000}"/>
    <cellStyle name="Assumptions Center Percentage 4 13 2 3" xfId="34835" xr:uid="{00000000-0005-0000-0000-000090550000}"/>
    <cellStyle name="Assumptions Center Percentage 4 13 3" xfId="9862" xr:uid="{00000000-0005-0000-0000-000091550000}"/>
    <cellStyle name="Assumptions Center Percentage 4 13 3 2" xfId="23783" xr:uid="{00000000-0005-0000-0000-000092550000}"/>
    <cellStyle name="Assumptions Center Percentage 4 13 3 2 2" xfId="51466" xr:uid="{00000000-0005-0000-0000-000093550000}"/>
    <cellStyle name="Assumptions Center Percentage 4 13 3 3" xfId="37549" xr:uid="{00000000-0005-0000-0000-000094550000}"/>
    <cellStyle name="Assumptions Center Percentage 4 13 4" xfId="12007" xr:uid="{00000000-0005-0000-0000-000095550000}"/>
    <cellStyle name="Assumptions Center Percentage 4 13 4 2" xfId="25928" xr:uid="{00000000-0005-0000-0000-000096550000}"/>
    <cellStyle name="Assumptions Center Percentage 4 13 4 2 2" xfId="53611" xr:uid="{00000000-0005-0000-0000-000097550000}"/>
    <cellStyle name="Assumptions Center Percentage 4 13 4 3" xfId="39694" xr:uid="{00000000-0005-0000-0000-000098550000}"/>
    <cellStyle name="Assumptions Center Percentage 4 13 5" xfId="14757" xr:uid="{00000000-0005-0000-0000-000099550000}"/>
    <cellStyle name="Assumptions Center Percentage 4 13 5 2" xfId="28678" xr:uid="{00000000-0005-0000-0000-00009A550000}"/>
    <cellStyle name="Assumptions Center Percentage 4 13 5 2 2" xfId="56361" xr:uid="{00000000-0005-0000-0000-00009B550000}"/>
    <cellStyle name="Assumptions Center Percentage 4 13 5 3" xfId="42444" xr:uid="{00000000-0005-0000-0000-00009C550000}"/>
    <cellStyle name="Assumptions Center Percentage 4 13 6" xfId="17725" xr:uid="{00000000-0005-0000-0000-00009D550000}"/>
    <cellStyle name="Assumptions Center Percentage 4 13 6 2" xfId="45408" xr:uid="{00000000-0005-0000-0000-00009E550000}"/>
    <cellStyle name="Assumptions Center Percentage 4 13 7" xfId="31495" xr:uid="{00000000-0005-0000-0000-00009F550000}"/>
    <cellStyle name="Assumptions Center Percentage 4 14" xfId="3724" xr:uid="{00000000-0005-0000-0000-0000A0550000}"/>
    <cellStyle name="Assumptions Center Percentage 4 14 2" xfId="7159" xr:uid="{00000000-0005-0000-0000-0000A1550000}"/>
    <cellStyle name="Assumptions Center Percentage 4 14 2 2" xfId="21094" xr:uid="{00000000-0005-0000-0000-0000A2550000}"/>
    <cellStyle name="Assumptions Center Percentage 4 14 2 2 2" xfId="48777" xr:uid="{00000000-0005-0000-0000-0000A3550000}"/>
    <cellStyle name="Assumptions Center Percentage 4 14 2 3" xfId="34860" xr:uid="{00000000-0005-0000-0000-0000A4550000}"/>
    <cellStyle name="Assumptions Center Percentage 4 14 3" xfId="9887" xr:uid="{00000000-0005-0000-0000-0000A5550000}"/>
    <cellStyle name="Assumptions Center Percentage 4 14 3 2" xfId="23808" xr:uid="{00000000-0005-0000-0000-0000A6550000}"/>
    <cellStyle name="Assumptions Center Percentage 4 14 3 2 2" xfId="51491" xr:uid="{00000000-0005-0000-0000-0000A7550000}"/>
    <cellStyle name="Assumptions Center Percentage 4 14 3 3" xfId="37574" xr:uid="{00000000-0005-0000-0000-0000A8550000}"/>
    <cellStyle name="Assumptions Center Percentage 4 14 4" xfId="12032" xr:uid="{00000000-0005-0000-0000-0000A9550000}"/>
    <cellStyle name="Assumptions Center Percentage 4 14 4 2" xfId="25953" xr:uid="{00000000-0005-0000-0000-0000AA550000}"/>
    <cellStyle name="Assumptions Center Percentage 4 14 4 2 2" xfId="53636" xr:uid="{00000000-0005-0000-0000-0000AB550000}"/>
    <cellStyle name="Assumptions Center Percentage 4 14 4 3" xfId="39719" xr:uid="{00000000-0005-0000-0000-0000AC550000}"/>
    <cellStyle name="Assumptions Center Percentage 4 14 5" xfId="14782" xr:uid="{00000000-0005-0000-0000-0000AD550000}"/>
    <cellStyle name="Assumptions Center Percentage 4 14 5 2" xfId="28703" xr:uid="{00000000-0005-0000-0000-0000AE550000}"/>
    <cellStyle name="Assumptions Center Percentage 4 14 5 2 2" xfId="56386" xr:uid="{00000000-0005-0000-0000-0000AF550000}"/>
    <cellStyle name="Assumptions Center Percentage 4 14 5 3" xfId="42469" xr:uid="{00000000-0005-0000-0000-0000B0550000}"/>
    <cellStyle name="Assumptions Center Percentage 4 14 6" xfId="17750" xr:uid="{00000000-0005-0000-0000-0000B1550000}"/>
    <cellStyle name="Assumptions Center Percentage 4 14 6 2" xfId="45433" xr:uid="{00000000-0005-0000-0000-0000B2550000}"/>
    <cellStyle name="Assumptions Center Percentage 4 14 7" xfId="31519" xr:uid="{00000000-0005-0000-0000-0000B3550000}"/>
    <cellStyle name="Assumptions Center Percentage 4 15" xfId="3762" xr:uid="{00000000-0005-0000-0000-0000B4550000}"/>
    <cellStyle name="Assumptions Center Percentage 4 15 2" xfId="7196" xr:uid="{00000000-0005-0000-0000-0000B5550000}"/>
    <cellStyle name="Assumptions Center Percentage 4 15 2 2" xfId="21130" xr:uid="{00000000-0005-0000-0000-0000B6550000}"/>
    <cellStyle name="Assumptions Center Percentage 4 15 2 2 2" xfId="48813" xr:uid="{00000000-0005-0000-0000-0000B7550000}"/>
    <cellStyle name="Assumptions Center Percentage 4 15 2 3" xfId="34896" xr:uid="{00000000-0005-0000-0000-0000B8550000}"/>
    <cellStyle name="Assumptions Center Percentage 4 15 3" xfId="9919" xr:uid="{00000000-0005-0000-0000-0000B9550000}"/>
    <cellStyle name="Assumptions Center Percentage 4 15 3 2" xfId="23840" xr:uid="{00000000-0005-0000-0000-0000BA550000}"/>
    <cellStyle name="Assumptions Center Percentage 4 15 3 2 2" xfId="51523" xr:uid="{00000000-0005-0000-0000-0000BB550000}"/>
    <cellStyle name="Assumptions Center Percentage 4 15 3 3" xfId="37606" xr:uid="{00000000-0005-0000-0000-0000BC550000}"/>
    <cellStyle name="Assumptions Center Percentage 4 15 4" xfId="12068" xr:uid="{00000000-0005-0000-0000-0000BD550000}"/>
    <cellStyle name="Assumptions Center Percentage 4 15 4 2" xfId="25989" xr:uid="{00000000-0005-0000-0000-0000BE550000}"/>
    <cellStyle name="Assumptions Center Percentage 4 15 4 2 2" xfId="53672" xr:uid="{00000000-0005-0000-0000-0000BF550000}"/>
    <cellStyle name="Assumptions Center Percentage 4 15 4 3" xfId="39755" xr:uid="{00000000-0005-0000-0000-0000C0550000}"/>
    <cellStyle name="Assumptions Center Percentage 4 15 5" xfId="14818" xr:uid="{00000000-0005-0000-0000-0000C1550000}"/>
    <cellStyle name="Assumptions Center Percentage 4 15 5 2" xfId="28739" xr:uid="{00000000-0005-0000-0000-0000C2550000}"/>
    <cellStyle name="Assumptions Center Percentage 4 15 5 2 2" xfId="56422" xr:uid="{00000000-0005-0000-0000-0000C3550000}"/>
    <cellStyle name="Assumptions Center Percentage 4 15 5 3" xfId="42505" xr:uid="{00000000-0005-0000-0000-0000C4550000}"/>
    <cellStyle name="Assumptions Center Percentage 4 15 6" xfId="17786" xr:uid="{00000000-0005-0000-0000-0000C5550000}"/>
    <cellStyle name="Assumptions Center Percentage 4 15 6 2" xfId="45469" xr:uid="{00000000-0005-0000-0000-0000C6550000}"/>
    <cellStyle name="Assumptions Center Percentage 4 15 7" xfId="31552" xr:uid="{00000000-0005-0000-0000-0000C7550000}"/>
    <cellStyle name="Assumptions Center Percentage 4 16" xfId="3794" xr:uid="{00000000-0005-0000-0000-0000C8550000}"/>
    <cellStyle name="Assumptions Center Percentage 4 16 2" xfId="7228" xr:uid="{00000000-0005-0000-0000-0000C9550000}"/>
    <cellStyle name="Assumptions Center Percentage 4 16 2 2" xfId="21161" xr:uid="{00000000-0005-0000-0000-0000CA550000}"/>
    <cellStyle name="Assumptions Center Percentage 4 16 2 2 2" xfId="48844" xr:uid="{00000000-0005-0000-0000-0000CB550000}"/>
    <cellStyle name="Assumptions Center Percentage 4 16 2 3" xfId="34927" xr:uid="{00000000-0005-0000-0000-0000CC550000}"/>
    <cellStyle name="Assumptions Center Percentage 4 16 3" xfId="9949" xr:uid="{00000000-0005-0000-0000-0000CD550000}"/>
    <cellStyle name="Assumptions Center Percentage 4 16 3 2" xfId="23870" xr:uid="{00000000-0005-0000-0000-0000CE550000}"/>
    <cellStyle name="Assumptions Center Percentage 4 16 3 2 2" xfId="51553" xr:uid="{00000000-0005-0000-0000-0000CF550000}"/>
    <cellStyle name="Assumptions Center Percentage 4 16 3 3" xfId="37636" xr:uid="{00000000-0005-0000-0000-0000D0550000}"/>
    <cellStyle name="Assumptions Center Percentage 4 16 4" xfId="12099" xr:uid="{00000000-0005-0000-0000-0000D1550000}"/>
    <cellStyle name="Assumptions Center Percentage 4 16 4 2" xfId="26020" xr:uid="{00000000-0005-0000-0000-0000D2550000}"/>
    <cellStyle name="Assumptions Center Percentage 4 16 4 2 2" xfId="53703" xr:uid="{00000000-0005-0000-0000-0000D3550000}"/>
    <cellStyle name="Assumptions Center Percentage 4 16 4 3" xfId="39786" xr:uid="{00000000-0005-0000-0000-0000D4550000}"/>
    <cellStyle name="Assumptions Center Percentage 4 16 5" xfId="14849" xr:uid="{00000000-0005-0000-0000-0000D5550000}"/>
    <cellStyle name="Assumptions Center Percentage 4 16 5 2" xfId="28770" xr:uid="{00000000-0005-0000-0000-0000D6550000}"/>
    <cellStyle name="Assumptions Center Percentage 4 16 5 2 2" xfId="56453" xr:uid="{00000000-0005-0000-0000-0000D7550000}"/>
    <cellStyle name="Assumptions Center Percentage 4 16 5 3" xfId="42536" xr:uid="{00000000-0005-0000-0000-0000D8550000}"/>
    <cellStyle name="Assumptions Center Percentage 4 16 6" xfId="17817" xr:uid="{00000000-0005-0000-0000-0000D9550000}"/>
    <cellStyle name="Assumptions Center Percentage 4 16 6 2" xfId="45500" xr:uid="{00000000-0005-0000-0000-0000DA550000}"/>
    <cellStyle name="Assumptions Center Percentage 4 16 7" xfId="31583" xr:uid="{00000000-0005-0000-0000-0000DB550000}"/>
    <cellStyle name="Assumptions Center Percentage 4 17" xfId="3817" xr:uid="{00000000-0005-0000-0000-0000DC550000}"/>
    <cellStyle name="Assumptions Center Percentage 4 17 2" xfId="7251" xr:uid="{00000000-0005-0000-0000-0000DD550000}"/>
    <cellStyle name="Assumptions Center Percentage 4 17 2 2" xfId="21184" xr:uid="{00000000-0005-0000-0000-0000DE550000}"/>
    <cellStyle name="Assumptions Center Percentage 4 17 2 2 2" xfId="48867" xr:uid="{00000000-0005-0000-0000-0000DF550000}"/>
    <cellStyle name="Assumptions Center Percentage 4 17 2 3" xfId="34950" xr:uid="{00000000-0005-0000-0000-0000E0550000}"/>
    <cellStyle name="Assumptions Center Percentage 4 17 3" xfId="9970" xr:uid="{00000000-0005-0000-0000-0000E1550000}"/>
    <cellStyle name="Assumptions Center Percentage 4 17 3 2" xfId="23891" xr:uid="{00000000-0005-0000-0000-0000E2550000}"/>
    <cellStyle name="Assumptions Center Percentage 4 17 3 2 2" xfId="51574" xr:uid="{00000000-0005-0000-0000-0000E3550000}"/>
    <cellStyle name="Assumptions Center Percentage 4 17 3 3" xfId="37657" xr:uid="{00000000-0005-0000-0000-0000E4550000}"/>
    <cellStyle name="Assumptions Center Percentage 4 17 4" xfId="12122" xr:uid="{00000000-0005-0000-0000-0000E5550000}"/>
    <cellStyle name="Assumptions Center Percentage 4 17 4 2" xfId="26043" xr:uid="{00000000-0005-0000-0000-0000E6550000}"/>
    <cellStyle name="Assumptions Center Percentage 4 17 4 2 2" xfId="53726" xr:uid="{00000000-0005-0000-0000-0000E7550000}"/>
    <cellStyle name="Assumptions Center Percentage 4 17 4 3" xfId="39809" xr:uid="{00000000-0005-0000-0000-0000E8550000}"/>
    <cellStyle name="Assumptions Center Percentage 4 17 5" xfId="14872" xr:uid="{00000000-0005-0000-0000-0000E9550000}"/>
    <cellStyle name="Assumptions Center Percentage 4 17 5 2" xfId="28793" xr:uid="{00000000-0005-0000-0000-0000EA550000}"/>
    <cellStyle name="Assumptions Center Percentage 4 17 5 2 2" xfId="56476" xr:uid="{00000000-0005-0000-0000-0000EB550000}"/>
    <cellStyle name="Assumptions Center Percentage 4 17 5 3" xfId="42559" xr:uid="{00000000-0005-0000-0000-0000EC550000}"/>
    <cellStyle name="Assumptions Center Percentage 4 17 6" xfId="17840" xr:uid="{00000000-0005-0000-0000-0000ED550000}"/>
    <cellStyle name="Assumptions Center Percentage 4 17 6 2" xfId="45523" xr:uid="{00000000-0005-0000-0000-0000EE550000}"/>
    <cellStyle name="Assumptions Center Percentage 4 17 7" xfId="31606" xr:uid="{00000000-0005-0000-0000-0000EF550000}"/>
    <cellStyle name="Assumptions Center Percentage 4 18" xfId="3849" xr:uid="{00000000-0005-0000-0000-0000F0550000}"/>
    <cellStyle name="Assumptions Center Percentage 4 18 2" xfId="7283" xr:uid="{00000000-0005-0000-0000-0000F1550000}"/>
    <cellStyle name="Assumptions Center Percentage 4 18 2 2" xfId="21216" xr:uid="{00000000-0005-0000-0000-0000F2550000}"/>
    <cellStyle name="Assumptions Center Percentage 4 18 2 2 2" xfId="48899" xr:uid="{00000000-0005-0000-0000-0000F3550000}"/>
    <cellStyle name="Assumptions Center Percentage 4 18 2 3" xfId="34982" xr:uid="{00000000-0005-0000-0000-0000F4550000}"/>
    <cellStyle name="Assumptions Center Percentage 4 18 3" xfId="10002" xr:uid="{00000000-0005-0000-0000-0000F5550000}"/>
    <cellStyle name="Assumptions Center Percentage 4 18 3 2" xfId="23923" xr:uid="{00000000-0005-0000-0000-0000F6550000}"/>
    <cellStyle name="Assumptions Center Percentage 4 18 3 2 2" xfId="51606" xr:uid="{00000000-0005-0000-0000-0000F7550000}"/>
    <cellStyle name="Assumptions Center Percentage 4 18 3 3" xfId="37689" xr:uid="{00000000-0005-0000-0000-0000F8550000}"/>
    <cellStyle name="Assumptions Center Percentage 4 18 4" xfId="12154" xr:uid="{00000000-0005-0000-0000-0000F9550000}"/>
    <cellStyle name="Assumptions Center Percentage 4 18 4 2" xfId="26075" xr:uid="{00000000-0005-0000-0000-0000FA550000}"/>
    <cellStyle name="Assumptions Center Percentage 4 18 4 2 2" xfId="53758" xr:uid="{00000000-0005-0000-0000-0000FB550000}"/>
    <cellStyle name="Assumptions Center Percentage 4 18 4 3" xfId="39841" xr:uid="{00000000-0005-0000-0000-0000FC550000}"/>
    <cellStyle name="Assumptions Center Percentage 4 18 5" xfId="14904" xr:uid="{00000000-0005-0000-0000-0000FD550000}"/>
    <cellStyle name="Assumptions Center Percentage 4 18 5 2" xfId="28825" xr:uid="{00000000-0005-0000-0000-0000FE550000}"/>
    <cellStyle name="Assumptions Center Percentage 4 18 5 2 2" xfId="56508" xr:uid="{00000000-0005-0000-0000-0000FF550000}"/>
    <cellStyle name="Assumptions Center Percentage 4 18 5 3" xfId="42591" xr:uid="{00000000-0005-0000-0000-000000560000}"/>
    <cellStyle name="Assumptions Center Percentage 4 18 6" xfId="17872" xr:uid="{00000000-0005-0000-0000-000001560000}"/>
    <cellStyle name="Assumptions Center Percentage 4 18 6 2" xfId="45555" xr:uid="{00000000-0005-0000-0000-000002560000}"/>
    <cellStyle name="Assumptions Center Percentage 4 18 7" xfId="31638" xr:uid="{00000000-0005-0000-0000-000003560000}"/>
    <cellStyle name="Assumptions Center Percentage 4 19" xfId="3871" xr:uid="{00000000-0005-0000-0000-000004560000}"/>
    <cellStyle name="Assumptions Center Percentage 4 19 2" xfId="7305" xr:uid="{00000000-0005-0000-0000-000005560000}"/>
    <cellStyle name="Assumptions Center Percentage 4 19 2 2" xfId="21238" xr:uid="{00000000-0005-0000-0000-000006560000}"/>
    <cellStyle name="Assumptions Center Percentage 4 19 2 2 2" xfId="48921" xr:uid="{00000000-0005-0000-0000-000007560000}"/>
    <cellStyle name="Assumptions Center Percentage 4 19 2 3" xfId="35004" xr:uid="{00000000-0005-0000-0000-000008560000}"/>
    <cellStyle name="Assumptions Center Percentage 4 19 3" xfId="10024" xr:uid="{00000000-0005-0000-0000-000009560000}"/>
    <cellStyle name="Assumptions Center Percentage 4 19 3 2" xfId="23945" xr:uid="{00000000-0005-0000-0000-00000A560000}"/>
    <cellStyle name="Assumptions Center Percentage 4 19 3 2 2" xfId="51628" xr:uid="{00000000-0005-0000-0000-00000B560000}"/>
    <cellStyle name="Assumptions Center Percentage 4 19 3 3" xfId="37711" xr:uid="{00000000-0005-0000-0000-00000C560000}"/>
    <cellStyle name="Assumptions Center Percentage 4 19 4" xfId="12176" xr:uid="{00000000-0005-0000-0000-00000D560000}"/>
    <cellStyle name="Assumptions Center Percentage 4 19 4 2" xfId="26097" xr:uid="{00000000-0005-0000-0000-00000E560000}"/>
    <cellStyle name="Assumptions Center Percentage 4 19 4 2 2" xfId="53780" xr:uid="{00000000-0005-0000-0000-00000F560000}"/>
    <cellStyle name="Assumptions Center Percentage 4 19 4 3" xfId="39863" xr:uid="{00000000-0005-0000-0000-000010560000}"/>
    <cellStyle name="Assumptions Center Percentage 4 19 5" xfId="14926" xr:uid="{00000000-0005-0000-0000-000011560000}"/>
    <cellStyle name="Assumptions Center Percentage 4 19 5 2" xfId="28847" xr:uid="{00000000-0005-0000-0000-000012560000}"/>
    <cellStyle name="Assumptions Center Percentage 4 19 5 2 2" xfId="56530" xr:uid="{00000000-0005-0000-0000-000013560000}"/>
    <cellStyle name="Assumptions Center Percentage 4 19 5 3" xfId="42613" xr:uid="{00000000-0005-0000-0000-000014560000}"/>
    <cellStyle name="Assumptions Center Percentage 4 19 6" xfId="17894" xr:uid="{00000000-0005-0000-0000-000015560000}"/>
    <cellStyle name="Assumptions Center Percentage 4 19 6 2" xfId="45577" xr:uid="{00000000-0005-0000-0000-000016560000}"/>
    <cellStyle name="Assumptions Center Percentage 4 19 7" xfId="31660" xr:uid="{00000000-0005-0000-0000-000017560000}"/>
    <cellStyle name="Assumptions Center Percentage 4 2" xfId="3189" xr:uid="{00000000-0005-0000-0000-000018560000}"/>
    <cellStyle name="Assumptions Center Percentage 4 2 2" xfId="6631" xr:uid="{00000000-0005-0000-0000-000019560000}"/>
    <cellStyle name="Assumptions Center Percentage 4 2 2 2" xfId="20574" xr:uid="{00000000-0005-0000-0000-00001A560000}"/>
    <cellStyle name="Assumptions Center Percentage 4 2 2 2 2" xfId="48257" xr:uid="{00000000-0005-0000-0000-00001B560000}"/>
    <cellStyle name="Assumptions Center Percentage 4 2 2 3" xfId="34340" xr:uid="{00000000-0005-0000-0000-00001C560000}"/>
    <cellStyle name="Assumptions Center Percentage 4 2 3" xfId="9374" xr:uid="{00000000-0005-0000-0000-00001D560000}"/>
    <cellStyle name="Assumptions Center Percentage 4 2 3 2" xfId="23295" xr:uid="{00000000-0005-0000-0000-00001E560000}"/>
    <cellStyle name="Assumptions Center Percentage 4 2 3 2 2" xfId="50978" xr:uid="{00000000-0005-0000-0000-00001F560000}"/>
    <cellStyle name="Assumptions Center Percentage 4 2 3 3" xfId="37061" xr:uid="{00000000-0005-0000-0000-000020560000}"/>
    <cellStyle name="Assumptions Center Percentage 4 2 4" xfId="11512" xr:uid="{00000000-0005-0000-0000-000021560000}"/>
    <cellStyle name="Assumptions Center Percentage 4 2 4 2" xfId="25433" xr:uid="{00000000-0005-0000-0000-000022560000}"/>
    <cellStyle name="Assumptions Center Percentage 4 2 4 2 2" xfId="53116" xr:uid="{00000000-0005-0000-0000-000023560000}"/>
    <cellStyle name="Assumptions Center Percentage 4 2 4 3" xfId="39199" xr:uid="{00000000-0005-0000-0000-000024560000}"/>
    <cellStyle name="Assumptions Center Percentage 4 2 5" xfId="14262" xr:uid="{00000000-0005-0000-0000-000025560000}"/>
    <cellStyle name="Assumptions Center Percentage 4 2 5 2" xfId="28183" xr:uid="{00000000-0005-0000-0000-000026560000}"/>
    <cellStyle name="Assumptions Center Percentage 4 2 5 2 2" xfId="55866" xr:uid="{00000000-0005-0000-0000-000027560000}"/>
    <cellStyle name="Assumptions Center Percentage 4 2 5 3" xfId="41949" xr:uid="{00000000-0005-0000-0000-000028560000}"/>
    <cellStyle name="Assumptions Center Percentage 4 2 6" xfId="17230" xr:uid="{00000000-0005-0000-0000-000029560000}"/>
    <cellStyle name="Assumptions Center Percentage 4 2 6 2" xfId="44913" xr:uid="{00000000-0005-0000-0000-00002A560000}"/>
    <cellStyle name="Assumptions Center Percentage 4 2 7" xfId="31028" xr:uid="{00000000-0005-0000-0000-00002B560000}"/>
    <cellStyle name="Assumptions Center Percentage 4 20" xfId="4201" xr:uid="{00000000-0005-0000-0000-00002C560000}"/>
    <cellStyle name="Assumptions Center Percentage 4 20 2" xfId="7626" xr:uid="{00000000-0005-0000-0000-00002D560000}"/>
    <cellStyle name="Assumptions Center Percentage 4 20 2 2" xfId="21554" xr:uid="{00000000-0005-0000-0000-00002E560000}"/>
    <cellStyle name="Assumptions Center Percentage 4 20 2 2 2" xfId="49237" xr:uid="{00000000-0005-0000-0000-00002F560000}"/>
    <cellStyle name="Assumptions Center Percentage 4 20 2 3" xfId="35320" xr:uid="{00000000-0005-0000-0000-000030560000}"/>
    <cellStyle name="Assumptions Center Percentage 4 20 3" xfId="10319" xr:uid="{00000000-0005-0000-0000-000031560000}"/>
    <cellStyle name="Assumptions Center Percentage 4 20 3 2" xfId="24240" xr:uid="{00000000-0005-0000-0000-000032560000}"/>
    <cellStyle name="Assumptions Center Percentage 4 20 3 2 2" xfId="51923" xr:uid="{00000000-0005-0000-0000-000033560000}"/>
    <cellStyle name="Assumptions Center Percentage 4 20 3 3" xfId="38006" xr:uid="{00000000-0005-0000-0000-000034560000}"/>
    <cellStyle name="Assumptions Center Percentage 4 20 4" xfId="12475" xr:uid="{00000000-0005-0000-0000-000035560000}"/>
    <cellStyle name="Assumptions Center Percentage 4 20 4 2" xfId="26396" xr:uid="{00000000-0005-0000-0000-000036560000}"/>
    <cellStyle name="Assumptions Center Percentage 4 20 4 2 2" xfId="54079" xr:uid="{00000000-0005-0000-0000-000037560000}"/>
    <cellStyle name="Assumptions Center Percentage 4 20 4 3" xfId="40162" xr:uid="{00000000-0005-0000-0000-000038560000}"/>
    <cellStyle name="Assumptions Center Percentage 4 20 5" xfId="15225" xr:uid="{00000000-0005-0000-0000-000039560000}"/>
    <cellStyle name="Assumptions Center Percentage 4 20 5 2" xfId="29146" xr:uid="{00000000-0005-0000-0000-00003A560000}"/>
    <cellStyle name="Assumptions Center Percentage 4 20 5 2 2" xfId="56829" xr:uid="{00000000-0005-0000-0000-00003B560000}"/>
    <cellStyle name="Assumptions Center Percentage 4 20 5 3" xfId="42912" xr:uid="{00000000-0005-0000-0000-00003C560000}"/>
    <cellStyle name="Assumptions Center Percentage 4 20 6" xfId="18193" xr:uid="{00000000-0005-0000-0000-00003D560000}"/>
    <cellStyle name="Assumptions Center Percentage 4 20 6 2" xfId="45876" xr:uid="{00000000-0005-0000-0000-00003E560000}"/>
    <cellStyle name="Assumptions Center Percentage 4 20 7" xfId="31959" xr:uid="{00000000-0005-0000-0000-00003F560000}"/>
    <cellStyle name="Assumptions Center Percentage 4 21" xfId="4229" xr:uid="{00000000-0005-0000-0000-000040560000}"/>
    <cellStyle name="Assumptions Center Percentage 4 21 2" xfId="7654" xr:uid="{00000000-0005-0000-0000-000041560000}"/>
    <cellStyle name="Assumptions Center Percentage 4 21 2 2" xfId="21582" xr:uid="{00000000-0005-0000-0000-000042560000}"/>
    <cellStyle name="Assumptions Center Percentage 4 21 2 2 2" xfId="49265" xr:uid="{00000000-0005-0000-0000-000043560000}"/>
    <cellStyle name="Assumptions Center Percentage 4 21 2 3" xfId="35348" xr:uid="{00000000-0005-0000-0000-000044560000}"/>
    <cellStyle name="Assumptions Center Percentage 4 21 3" xfId="10347" xr:uid="{00000000-0005-0000-0000-000045560000}"/>
    <cellStyle name="Assumptions Center Percentage 4 21 3 2" xfId="24268" xr:uid="{00000000-0005-0000-0000-000046560000}"/>
    <cellStyle name="Assumptions Center Percentage 4 21 3 2 2" xfId="51951" xr:uid="{00000000-0005-0000-0000-000047560000}"/>
    <cellStyle name="Assumptions Center Percentage 4 21 3 3" xfId="38034" xr:uid="{00000000-0005-0000-0000-000048560000}"/>
    <cellStyle name="Assumptions Center Percentage 4 21 4" xfId="12503" xr:uid="{00000000-0005-0000-0000-000049560000}"/>
    <cellStyle name="Assumptions Center Percentage 4 21 4 2" xfId="26424" xr:uid="{00000000-0005-0000-0000-00004A560000}"/>
    <cellStyle name="Assumptions Center Percentage 4 21 4 2 2" xfId="54107" xr:uid="{00000000-0005-0000-0000-00004B560000}"/>
    <cellStyle name="Assumptions Center Percentage 4 21 4 3" xfId="40190" xr:uid="{00000000-0005-0000-0000-00004C560000}"/>
    <cellStyle name="Assumptions Center Percentage 4 21 5" xfId="15253" xr:uid="{00000000-0005-0000-0000-00004D560000}"/>
    <cellStyle name="Assumptions Center Percentage 4 21 5 2" xfId="29174" xr:uid="{00000000-0005-0000-0000-00004E560000}"/>
    <cellStyle name="Assumptions Center Percentage 4 21 5 2 2" xfId="56857" xr:uid="{00000000-0005-0000-0000-00004F560000}"/>
    <cellStyle name="Assumptions Center Percentage 4 21 5 3" xfId="42940" xr:uid="{00000000-0005-0000-0000-000050560000}"/>
    <cellStyle name="Assumptions Center Percentage 4 21 6" xfId="18221" xr:uid="{00000000-0005-0000-0000-000051560000}"/>
    <cellStyle name="Assumptions Center Percentage 4 21 6 2" xfId="45904" xr:uid="{00000000-0005-0000-0000-000052560000}"/>
    <cellStyle name="Assumptions Center Percentage 4 21 7" xfId="31987" xr:uid="{00000000-0005-0000-0000-000053560000}"/>
    <cellStyle name="Assumptions Center Percentage 4 22" xfId="4262" xr:uid="{00000000-0005-0000-0000-000054560000}"/>
    <cellStyle name="Assumptions Center Percentage 4 22 2" xfId="7687" xr:uid="{00000000-0005-0000-0000-000055560000}"/>
    <cellStyle name="Assumptions Center Percentage 4 22 2 2" xfId="21615" xr:uid="{00000000-0005-0000-0000-000056560000}"/>
    <cellStyle name="Assumptions Center Percentage 4 22 2 2 2" xfId="49298" xr:uid="{00000000-0005-0000-0000-000057560000}"/>
    <cellStyle name="Assumptions Center Percentage 4 22 2 3" xfId="35381" xr:uid="{00000000-0005-0000-0000-000058560000}"/>
    <cellStyle name="Assumptions Center Percentage 4 22 3" xfId="10380" xr:uid="{00000000-0005-0000-0000-000059560000}"/>
    <cellStyle name="Assumptions Center Percentage 4 22 3 2" xfId="24301" xr:uid="{00000000-0005-0000-0000-00005A560000}"/>
    <cellStyle name="Assumptions Center Percentage 4 22 3 2 2" xfId="51984" xr:uid="{00000000-0005-0000-0000-00005B560000}"/>
    <cellStyle name="Assumptions Center Percentage 4 22 3 3" xfId="38067" xr:uid="{00000000-0005-0000-0000-00005C560000}"/>
    <cellStyle name="Assumptions Center Percentage 4 22 4" xfId="12536" xr:uid="{00000000-0005-0000-0000-00005D560000}"/>
    <cellStyle name="Assumptions Center Percentage 4 22 4 2" xfId="26457" xr:uid="{00000000-0005-0000-0000-00005E560000}"/>
    <cellStyle name="Assumptions Center Percentage 4 22 4 2 2" xfId="54140" xr:uid="{00000000-0005-0000-0000-00005F560000}"/>
    <cellStyle name="Assumptions Center Percentage 4 22 4 3" xfId="40223" xr:uid="{00000000-0005-0000-0000-000060560000}"/>
    <cellStyle name="Assumptions Center Percentage 4 22 5" xfId="15286" xr:uid="{00000000-0005-0000-0000-000061560000}"/>
    <cellStyle name="Assumptions Center Percentage 4 22 5 2" xfId="29207" xr:uid="{00000000-0005-0000-0000-000062560000}"/>
    <cellStyle name="Assumptions Center Percentage 4 22 5 2 2" xfId="56890" xr:uid="{00000000-0005-0000-0000-000063560000}"/>
    <cellStyle name="Assumptions Center Percentage 4 22 5 3" xfId="42973" xr:uid="{00000000-0005-0000-0000-000064560000}"/>
    <cellStyle name="Assumptions Center Percentage 4 22 6" xfId="18254" xr:uid="{00000000-0005-0000-0000-000065560000}"/>
    <cellStyle name="Assumptions Center Percentage 4 22 6 2" xfId="45937" xr:uid="{00000000-0005-0000-0000-000066560000}"/>
    <cellStyle name="Assumptions Center Percentage 4 22 7" xfId="32020" xr:uid="{00000000-0005-0000-0000-000067560000}"/>
    <cellStyle name="Assumptions Center Percentage 4 23" xfId="4128" xr:uid="{00000000-0005-0000-0000-000068560000}"/>
    <cellStyle name="Assumptions Center Percentage 4 23 2" xfId="7554" xr:uid="{00000000-0005-0000-0000-000069560000}"/>
    <cellStyle name="Assumptions Center Percentage 4 23 2 2" xfId="21483" xr:uid="{00000000-0005-0000-0000-00006A560000}"/>
    <cellStyle name="Assumptions Center Percentage 4 23 2 2 2" xfId="49166" xr:uid="{00000000-0005-0000-0000-00006B560000}"/>
    <cellStyle name="Assumptions Center Percentage 4 23 2 3" xfId="35249" xr:uid="{00000000-0005-0000-0000-00006C560000}"/>
    <cellStyle name="Assumptions Center Percentage 4 23 3" xfId="10254" xr:uid="{00000000-0005-0000-0000-00006D560000}"/>
    <cellStyle name="Assumptions Center Percentage 4 23 3 2" xfId="24175" xr:uid="{00000000-0005-0000-0000-00006E560000}"/>
    <cellStyle name="Assumptions Center Percentage 4 23 3 2 2" xfId="51858" xr:uid="{00000000-0005-0000-0000-00006F560000}"/>
    <cellStyle name="Assumptions Center Percentage 4 23 3 3" xfId="37941" xr:uid="{00000000-0005-0000-0000-000070560000}"/>
    <cellStyle name="Assumptions Center Percentage 4 23 4" xfId="12406" xr:uid="{00000000-0005-0000-0000-000071560000}"/>
    <cellStyle name="Assumptions Center Percentage 4 23 4 2" xfId="26327" xr:uid="{00000000-0005-0000-0000-000072560000}"/>
    <cellStyle name="Assumptions Center Percentage 4 23 4 2 2" xfId="54010" xr:uid="{00000000-0005-0000-0000-000073560000}"/>
    <cellStyle name="Assumptions Center Percentage 4 23 4 3" xfId="40093" xr:uid="{00000000-0005-0000-0000-000074560000}"/>
    <cellStyle name="Assumptions Center Percentage 4 23 5" xfId="15156" xr:uid="{00000000-0005-0000-0000-000075560000}"/>
    <cellStyle name="Assumptions Center Percentage 4 23 5 2" xfId="29077" xr:uid="{00000000-0005-0000-0000-000076560000}"/>
    <cellStyle name="Assumptions Center Percentage 4 23 5 2 2" xfId="56760" xr:uid="{00000000-0005-0000-0000-000077560000}"/>
    <cellStyle name="Assumptions Center Percentage 4 23 5 3" xfId="42843" xr:uid="{00000000-0005-0000-0000-000078560000}"/>
    <cellStyle name="Assumptions Center Percentage 4 23 6" xfId="18124" xr:uid="{00000000-0005-0000-0000-000079560000}"/>
    <cellStyle name="Assumptions Center Percentage 4 23 6 2" xfId="45807" xr:uid="{00000000-0005-0000-0000-00007A560000}"/>
    <cellStyle name="Assumptions Center Percentage 4 23 7" xfId="31890" xr:uid="{00000000-0005-0000-0000-00007B560000}"/>
    <cellStyle name="Assumptions Center Percentage 4 24" xfId="4943" xr:uid="{00000000-0005-0000-0000-00007C560000}"/>
    <cellStyle name="Assumptions Center Percentage 4 24 2" xfId="8347" xr:uid="{00000000-0005-0000-0000-00007D560000}"/>
    <cellStyle name="Assumptions Center Percentage 4 24 2 2" xfId="22268" xr:uid="{00000000-0005-0000-0000-00007E560000}"/>
    <cellStyle name="Assumptions Center Percentage 4 24 2 2 2" xfId="49951" xr:uid="{00000000-0005-0000-0000-00007F560000}"/>
    <cellStyle name="Assumptions Center Percentage 4 24 2 3" xfId="36034" xr:uid="{00000000-0005-0000-0000-000080560000}"/>
    <cellStyle name="Assumptions Center Percentage 4 24 3" xfId="10799" xr:uid="{00000000-0005-0000-0000-000081560000}"/>
    <cellStyle name="Assumptions Center Percentage 4 24 3 2" xfId="24720" xr:uid="{00000000-0005-0000-0000-000082560000}"/>
    <cellStyle name="Assumptions Center Percentage 4 24 3 2 2" xfId="52403" xr:uid="{00000000-0005-0000-0000-000083560000}"/>
    <cellStyle name="Assumptions Center Percentage 4 24 3 3" xfId="38486" xr:uid="{00000000-0005-0000-0000-000084560000}"/>
    <cellStyle name="Assumptions Center Percentage 4 24 4" xfId="13200" xr:uid="{00000000-0005-0000-0000-000085560000}"/>
    <cellStyle name="Assumptions Center Percentage 4 24 4 2" xfId="27121" xr:uid="{00000000-0005-0000-0000-000086560000}"/>
    <cellStyle name="Assumptions Center Percentage 4 24 4 2 2" xfId="54804" xr:uid="{00000000-0005-0000-0000-000087560000}"/>
    <cellStyle name="Assumptions Center Percentage 4 24 4 3" xfId="40887" xr:uid="{00000000-0005-0000-0000-000088560000}"/>
    <cellStyle name="Assumptions Center Percentage 4 24 5" xfId="15950" xr:uid="{00000000-0005-0000-0000-000089560000}"/>
    <cellStyle name="Assumptions Center Percentage 4 24 5 2" xfId="29871" xr:uid="{00000000-0005-0000-0000-00008A560000}"/>
    <cellStyle name="Assumptions Center Percentage 4 24 5 2 2" xfId="57554" xr:uid="{00000000-0005-0000-0000-00008B560000}"/>
    <cellStyle name="Assumptions Center Percentage 4 24 5 3" xfId="43637" xr:uid="{00000000-0005-0000-0000-00008C560000}"/>
    <cellStyle name="Assumptions Center Percentage 4 24 6" xfId="18918" xr:uid="{00000000-0005-0000-0000-00008D560000}"/>
    <cellStyle name="Assumptions Center Percentage 4 24 6 2" xfId="46601" xr:uid="{00000000-0005-0000-0000-00008E560000}"/>
    <cellStyle name="Assumptions Center Percentage 4 24 7" xfId="32684" xr:uid="{00000000-0005-0000-0000-00008F560000}"/>
    <cellStyle name="Assumptions Center Percentage 4 25" xfId="4976" xr:uid="{00000000-0005-0000-0000-000090560000}"/>
    <cellStyle name="Assumptions Center Percentage 4 25 2" xfId="8380" xr:uid="{00000000-0005-0000-0000-000091560000}"/>
    <cellStyle name="Assumptions Center Percentage 4 25 2 2" xfId="22301" xr:uid="{00000000-0005-0000-0000-000092560000}"/>
    <cellStyle name="Assumptions Center Percentage 4 25 2 2 2" xfId="49984" xr:uid="{00000000-0005-0000-0000-000093560000}"/>
    <cellStyle name="Assumptions Center Percentage 4 25 2 3" xfId="36067" xr:uid="{00000000-0005-0000-0000-000094560000}"/>
    <cellStyle name="Assumptions Center Percentage 4 25 3" xfId="10829" xr:uid="{00000000-0005-0000-0000-000095560000}"/>
    <cellStyle name="Assumptions Center Percentage 4 25 3 2" xfId="24750" xr:uid="{00000000-0005-0000-0000-000096560000}"/>
    <cellStyle name="Assumptions Center Percentage 4 25 3 2 2" xfId="52433" xr:uid="{00000000-0005-0000-0000-000097560000}"/>
    <cellStyle name="Assumptions Center Percentage 4 25 3 3" xfId="38516" xr:uid="{00000000-0005-0000-0000-000098560000}"/>
    <cellStyle name="Assumptions Center Percentage 4 25 4" xfId="13232" xr:uid="{00000000-0005-0000-0000-000099560000}"/>
    <cellStyle name="Assumptions Center Percentage 4 25 4 2" xfId="27153" xr:uid="{00000000-0005-0000-0000-00009A560000}"/>
    <cellStyle name="Assumptions Center Percentage 4 25 4 2 2" xfId="54836" xr:uid="{00000000-0005-0000-0000-00009B560000}"/>
    <cellStyle name="Assumptions Center Percentage 4 25 4 3" xfId="40919" xr:uid="{00000000-0005-0000-0000-00009C560000}"/>
    <cellStyle name="Assumptions Center Percentage 4 25 5" xfId="15982" xr:uid="{00000000-0005-0000-0000-00009D560000}"/>
    <cellStyle name="Assumptions Center Percentage 4 25 5 2" xfId="29903" xr:uid="{00000000-0005-0000-0000-00009E560000}"/>
    <cellStyle name="Assumptions Center Percentage 4 25 5 2 2" xfId="57586" xr:uid="{00000000-0005-0000-0000-00009F560000}"/>
    <cellStyle name="Assumptions Center Percentage 4 25 5 3" xfId="43669" xr:uid="{00000000-0005-0000-0000-0000A0560000}"/>
    <cellStyle name="Assumptions Center Percentage 4 25 6" xfId="18950" xr:uid="{00000000-0005-0000-0000-0000A1560000}"/>
    <cellStyle name="Assumptions Center Percentage 4 25 6 2" xfId="46633" xr:uid="{00000000-0005-0000-0000-0000A2560000}"/>
    <cellStyle name="Assumptions Center Percentage 4 25 7" xfId="32716" xr:uid="{00000000-0005-0000-0000-0000A3560000}"/>
    <cellStyle name="Assumptions Center Percentage 4 26" xfId="5013" xr:uid="{00000000-0005-0000-0000-0000A4560000}"/>
    <cellStyle name="Assumptions Center Percentage 4 26 2" xfId="8417" xr:uid="{00000000-0005-0000-0000-0000A5560000}"/>
    <cellStyle name="Assumptions Center Percentage 4 26 2 2" xfId="22338" xr:uid="{00000000-0005-0000-0000-0000A6560000}"/>
    <cellStyle name="Assumptions Center Percentage 4 26 2 2 2" xfId="50021" xr:uid="{00000000-0005-0000-0000-0000A7560000}"/>
    <cellStyle name="Assumptions Center Percentage 4 26 2 3" xfId="36104" xr:uid="{00000000-0005-0000-0000-0000A8560000}"/>
    <cellStyle name="Assumptions Center Percentage 4 26 3" xfId="10865" xr:uid="{00000000-0005-0000-0000-0000A9560000}"/>
    <cellStyle name="Assumptions Center Percentage 4 26 3 2" xfId="24786" xr:uid="{00000000-0005-0000-0000-0000AA560000}"/>
    <cellStyle name="Assumptions Center Percentage 4 26 3 2 2" xfId="52469" xr:uid="{00000000-0005-0000-0000-0000AB560000}"/>
    <cellStyle name="Assumptions Center Percentage 4 26 3 3" xfId="38552" xr:uid="{00000000-0005-0000-0000-0000AC560000}"/>
    <cellStyle name="Assumptions Center Percentage 4 26 4" xfId="13268" xr:uid="{00000000-0005-0000-0000-0000AD560000}"/>
    <cellStyle name="Assumptions Center Percentage 4 26 4 2" xfId="27189" xr:uid="{00000000-0005-0000-0000-0000AE560000}"/>
    <cellStyle name="Assumptions Center Percentage 4 26 4 2 2" xfId="54872" xr:uid="{00000000-0005-0000-0000-0000AF560000}"/>
    <cellStyle name="Assumptions Center Percentage 4 26 4 3" xfId="40955" xr:uid="{00000000-0005-0000-0000-0000B0560000}"/>
    <cellStyle name="Assumptions Center Percentage 4 26 5" xfId="16018" xr:uid="{00000000-0005-0000-0000-0000B1560000}"/>
    <cellStyle name="Assumptions Center Percentage 4 26 5 2" xfId="29939" xr:uid="{00000000-0005-0000-0000-0000B2560000}"/>
    <cellStyle name="Assumptions Center Percentage 4 26 5 2 2" xfId="57622" xr:uid="{00000000-0005-0000-0000-0000B3560000}"/>
    <cellStyle name="Assumptions Center Percentage 4 26 5 3" xfId="43705" xr:uid="{00000000-0005-0000-0000-0000B4560000}"/>
    <cellStyle name="Assumptions Center Percentage 4 26 6" xfId="18986" xr:uid="{00000000-0005-0000-0000-0000B5560000}"/>
    <cellStyle name="Assumptions Center Percentage 4 26 6 2" xfId="46669" xr:uid="{00000000-0005-0000-0000-0000B6560000}"/>
    <cellStyle name="Assumptions Center Percentage 4 26 7" xfId="32752" xr:uid="{00000000-0005-0000-0000-0000B7560000}"/>
    <cellStyle name="Assumptions Center Percentage 4 27" xfId="5038" xr:uid="{00000000-0005-0000-0000-0000B8560000}"/>
    <cellStyle name="Assumptions Center Percentage 4 27 2" xfId="8442" xr:uid="{00000000-0005-0000-0000-0000B9560000}"/>
    <cellStyle name="Assumptions Center Percentage 4 27 2 2" xfId="22363" xr:uid="{00000000-0005-0000-0000-0000BA560000}"/>
    <cellStyle name="Assumptions Center Percentage 4 27 2 2 2" xfId="50046" xr:uid="{00000000-0005-0000-0000-0000BB560000}"/>
    <cellStyle name="Assumptions Center Percentage 4 27 2 3" xfId="36129" xr:uid="{00000000-0005-0000-0000-0000BC560000}"/>
    <cellStyle name="Assumptions Center Percentage 4 27 3" xfId="10889" xr:uid="{00000000-0005-0000-0000-0000BD560000}"/>
    <cellStyle name="Assumptions Center Percentage 4 27 3 2" xfId="24810" xr:uid="{00000000-0005-0000-0000-0000BE560000}"/>
    <cellStyle name="Assumptions Center Percentage 4 27 3 2 2" xfId="52493" xr:uid="{00000000-0005-0000-0000-0000BF560000}"/>
    <cellStyle name="Assumptions Center Percentage 4 27 3 3" xfId="38576" xr:uid="{00000000-0005-0000-0000-0000C0560000}"/>
    <cellStyle name="Assumptions Center Percentage 4 27 4" xfId="13293" xr:uid="{00000000-0005-0000-0000-0000C1560000}"/>
    <cellStyle name="Assumptions Center Percentage 4 27 4 2" xfId="27214" xr:uid="{00000000-0005-0000-0000-0000C2560000}"/>
    <cellStyle name="Assumptions Center Percentage 4 27 4 2 2" xfId="54897" xr:uid="{00000000-0005-0000-0000-0000C3560000}"/>
    <cellStyle name="Assumptions Center Percentage 4 27 4 3" xfId="40980" xr:uid="{00000000-0005-0000-0000-0000C4560000}"/>
    <cellStyle name="Assumptions Center Percentage 4 27 5" xfId="16043" xr:uid="{00000000-0005-0000-0000-0000C5560000}"/>
    <cellStyle name="Assumptions Center Percentage 4 27 5 2" xfId="29964" xr:uid="{00000000-0005-0000-0000-0000C6560000}"/>
    <cellStyle name="Assumptions Center Percentage 4 27 5 2 2" xfId="57647" xr:uid="{00000000-0005-0000-0000-0000C7560000}"/>
    <cellStyle name="Assumptions Center Percentage 4 27 5 3" xfId="43730" xr:uid="{00000000-0005-0000-0000-0000C8560000}"/>
    <cellStyle name="Assumptions Center Percentage 4 27 6" xfId="19011" xr:uid="{00000000-0005-0000-0000-0000C9560000}"/>
    <cellStyle name="Assumptions Center Percentage 4 27 6 2" xfId="46694" xr:uid="{00000000-0005-0000-0000-0000CA560000}"/>
    <cellStyle name="Assumptions Center Percentage 4 27 7" xfId="32777" xr:uid="{00000000-0005-0000-0000-0000CB560000}"/>
    <cellStyle name="Assumptions Center Percentage 4 28" xfId="5061" xr:uid="{00000000-0005-0000-0000-0000CC560000}"/>
    <cellStyle name="Assumptions Center Percentage 4 28 2" xfId="8464" xr:uid="{00000000-0005-0000-0000-0000CD560000}"/>
    <cellStyle name="Assumptions Center Percentage 4 28 2 2" xfId="22385" xr:uid="{00000000-0005-0000-0000-0000CE560000}"/>
    <cellStyle name="Assumptions Center Percentage 4 28 2 2 2" xfId="50068" xr:uid="{00000000-0005-0000-0000-0000CF560000}"/>
    <cellStyle name="Assumptions Center Percentage 4 28 2 3" xfId="36151" xr:uid="{00000000-0005-0000-0000-0000D0560000}"/>
    <cellStyle name="Assumptions Center Percentage 4 28 3" xfId="10910" xr:uid="{00000000-0005-0000-0000-0000D1560000}"/>
    <cellStyle name="Assumptions Center Percentage 4 28 3 2" xfId="24831" xr:uid="{00000000-0005-0000-0000-0000D2560000}"/>
    <cellStyle name="Assumptions Center Percentage 4 28 3 2 2" xfId="52514" xr:uid="{00000000-0005-0000-0000-0000D3560000}"/>
    <cellStyle name="Assumptions Center Percentage 4 28 3 3" xfId="38597" xr:uid="{00000000-0005-0000-0000-0000D4560000}"/>
    <cellStyle name="Assumptions Center Percentage 4 28 4" xfId="13315" xr:uid="{00000000-0005-0000-0000-0000D5560000}"/>
    <cellStyle name="Assumptions Center Percentage 4 28 4 2" xfId="27236" xr:uid="{00000000-0005-0000-0000-0000D6560000}"/>
    <cellStyle name="Assumptions Center Percentage 4 28 4 2 2" xfId="54919" xr:uid="{00000000-0005-0000-0000-0000D7560000}"/>
    <cellStyle name="Assumptions Center Percentage 4 28 4 3" xfId="41002" xr:uid="{00000000-0005-0000-0000-0000D8560000}"/>
    <cellStyle name="Assumptions Center Percentage 4 28 5" xfId="16065" xr:uid="{00000000-0005-0000-0000-0000D9560000}"/>
    <cellStyle name="Assumptions Center Percentage 4 28 5 2" xfId="29986" xr:uid="{00000000-0005-0000-0000-0000DA560000}"/>
    <cellStyle name="Assumptions Center Percentage 4 28 5 2 2" xfId="57669" xr:uid="{00000000-0005-0000-0000-0000DB560000}"/>
    <cellStyle name="Assumptions Center Percentage 4 28 5 3" xfId="43752" xr:uid="{00000000-0005-0000-0000-0000DC560000}"/>
    <cellStyle name="Assumptions Center Percentage 4 28 6" xfId="19033" xr:uid="{00000000-0005-0000-0000-0000DD560000}"/>
    <cellStyle name="Assumptions Center Percentage 4 28 6 2" xfId="46716" xr:uid="{00000000-0005-0000-0000-0000DE560000}"/>
    <cellStyle name="Assumptions Center Percentage 4 28 7" xfId="32799" xr:uid="{00000000-0005-0000-0000-0000DF560000}"/>
    <cellStyle name="Assumptions Center Percentage 4 29" xfId="5083" xr:uid="{00000000-0005-0000-0000-0000E0560000}"/>
    <cellStyle name="Assumptions Center Percentage 4 29 2" xfId="8486" xr:uid="{00000000-0005-0000-0000-0000E1560000}"/>
    <cellStyle name="Assumptions Center Percentage 4 29 2 2" xfId="22407" xr:uid="{00000000-0005-0000-0000-0000E2560000}"/>
    <cellStyle name="Assumptions Center Percentage 4 29 2 2 2" xfId="50090" xr:uid="{00000000-0005-0000-0000-0000E3560000}"/>
    <cellStyle name="Assumptions Center Percentage 4 29 2 3" xfId="36173" xr:uid="{00000000-0005-0000-0000-0000E4560000}"/>
    <cellStyle name="Assumptions Center Percentage 4 29 3" xfId="10932" xr:uid="{00000000-0005-0000-0000-0000E5560000}"/>
    <cellStyle name="Assumptions Center Percentage 4 29 3 2" xfId="24853" xr:uid="{00000000-0005-0000-0000-0000E6560000}"/>
    <cellStyle name="Assumptions Center Percentage 4 29 3 2 2" xfId="52536" xr:uid="{00000000-0005-0000-0000-0000E7560000}"/>
    <cellStyle name="Assumptions Center Percentage 4 29 3 3" xfId="38619" xr:uid="{00000000-0005-0000-0000-0000E8560000}"/>
    <cellStyle name="Assumptions Center Percentage 4 29 4" xfId="13337" xr:uid="{00000000-0005-0000-0000-0000E9560000}"/>
    <cellStyle name="Assumptions Center Percentage 4 29 4 2" xfId="27258" xr:uid="{00000000-0005-0000-0000-0000EA560000}"/>
    <cellStyle name="Assumptions Center Percentage 4 29 4 2 2" xfId="54941" xr:uid="{00000000-0005-0000-0000-0000EB560000}"/>
    <cellStyle name="Assumptions Center Percentage 4 29 4 3" xfId="41024" xr:uid="{00000000-0005-0000-0000-0000EC560000}"/>
    <cellStyle name="Assumptions Center Percentage 4 29 5" xfId="16087" xr:uid="{00000000-0005-0000-0000-0000ED560000}"/>
    <cellStyle name="Assumptions Center Percentage 4 29 5 2" xfId="30008" xr:uid="{00000000-0005-0000-0000-0000EE560000}"/>
    <cellStyle name="Assumptions Center Percentage 4 29 5 2 2" xfId="57691" xr:uid="{00000000-0005-0000-0000-0000EF560000}"/>
    <cellStyle name="Assumptions Center Percentage 4 29 5 3" xfId="43774" xr:uid="{00000000-0005-0000-0000-0000F0560000}"/>
    <cellStyle name="Assumptions Center Percentage 4 29 6" xfId="19055" xr:uid="{00000000-0005-0000-0000-0000F1560000}"/>
    <cellStyle name="Assumptions Center Percentage 4 29 6 2" xfId="46738" xr:uid="{00000000-0005-0000-0000-0000F2560000}"/>
    <cellStyle name="Assumptions Center Percentage 4 29 7" xfId="32821" xr:uid="{00000000-0005-0000-0000-0000F3560000}"/>
    <cellStyle name="Assumptions Center Percentage 4 3" xfId="3240" xr:uid="{00000000-0005-0000-0000-0000F4560000}"/>
    <cellStyle name="Assumptions Center Percentage 4 3 2" xfId="6682" xr:uid="{00000000-0005-0000-0000-0000F5560000}"/>
    <cellStyle name="Assumptions Center Percentage 4 3 2 2" xfId="20624" xr:uid="{00000000-0005-0000-0000-0000F6560000}"/>
    <cellStyle name="Assumptions Center Percentage 4 3 2 2 2" xfId="48307" xr:uid="{00000000-0005-0000-0000-0000F7560000}"/>
    <cellStyle name="Assumptions Center Percentage 4 3 2 3" xfId="34390" xr:uid="{00000000-0005-0000-0000-0000F8560000}"/>
    <cellStyle name="Assumptions Center Percentage 4 3 3" xfId="9424" xr:uid="{00000000-0005-0000-0000-0000F9560000}"/>
    <cellStyle name="Assumptions Center Percentage 4 3 3 2" xfId="23345" xr:uid="{00000000-0005-0000-0000-0000FA560000}"/>
    <cellStyle name="Assumptions Center Percentage 4 3 3 2 2" xfId="51028" xr:uid="{00000000-0005-0000-0000-0000FB560000}"/>
    <cellStyle name="Assumptions Center Percentage 4 3 3 3" xfId="37111" xr:uid="{00000000-0005-0000-0000-0000FC560000}"/>
    <cellStyle name="Assumptions Center Percentage 4 3 4" xfId="11562" xr:uid="{00000000-0005-0000-0000-0000FD560000}"/>
    <cellStyle name="Assumptions Center Percentage 4 3 4 2" xfId="25483" xr:uid="{00000000-0005-0000-0000-0000FE560000}"/>
    <cellStyle name="Assumptions Center Percentage 4 3 4 2 2" xfId="53166" xr:uid="{00000000-0005-0000-0000-0000FF560000}"/>
    <cellStyle name="Assumptions Center Percentage 4 3 4 3" xfId="39249" xr:uid="{00000000-0005-0000-0000-000000570000}"/>
    <cellStyle name="Assumptions Center Percentage 4 3 5" xfId="14312" xr:uid="{00000000-0005-0000-0000-000001570000}"/>
    <cellStyle name="Assumptions Center Percentage 4 3 5 2" xfId="28233" xr:uid="{00000000-0005-0000-0000-000002570000}"/>
    <cellStyle name="Assumptions Center Percentage 4 3 5 2 2" xfId="55916" xr:uid="{00000000-0005-0000-0000-000003570000}"/>
    <cellStyle name="Assumptions Center Percentage 4 3 5 3" xfId="41999" xr:uid="{00000000-0005-0000-0000-000004570000}"/>
    <cellStyle name="Assumptions Center Percentage 4 3 6" xfId="17280" xr:uid="{00000000-0005-0000-0000-000005570000}"/>
    <cellStyle name="Assumptions Center Percentage 4 3 6 2" xfId="44963" xr:uid="{00000000-0005-0000-0000-000006570000}"/>
    <cellStyle name="Assumptions Center Percentage 4 3 7" xfId="31069" xr:uid="{00000000-0005-0000-0000-000007570000}"/>
    <cellStyle name="Assumptions Center Percentage 4 30" xfId="16225" xr:uid="{00000000-0005-0000-0000-000008570000}"/>
    <cellStyle name="Assumptions Center Percentage 4 30 2" xfId="30142" xr:uid="{00000000-0005-0000-0000-000009570000}"/>
    <cellStyle name="Assumptions Center Percentage 4 30 2 2" xfId="57825" xr:uid="{00000000-0005-0000-0000-00000A570000}"/>
    <cellStyle name="Assumptions Center Percentage 4 30 3" xfId="43908" xr:uid="{00000000-0005-0000-0000-00000B570000}"/>
    <cellStyle name="Assumptions Center Percentage 4 31" xfId="16253" xr:uid="{00000000-0005-0000-0000-00000C570000}"/>
    <cellStyle name="Assumptions Center Percentage 4 31 2" xfId="30170" xr:uid="{00000000-0005-0000-0000-00000D570000}"/>
    <cellStyle name="Assumptions Center Percentage 4 31 2 2" xfId="57853" xr:uid="{00000000-0005-0000-0000-00000E570000}"/>
    <cellStyle name="Assumptions Center Percentage 4 31 3" xfId="43936" xr:uid="{00000000-0005-0000-0000-00000F570000}"/>
    <cellStyle name="Assumptions Center Percentage 4 4" xfId="3292" xr:uid="{00000000-0005-0000-0000-000010570000}"/>
    <cellStyle name="Assumptions Center Percentage 4 4 2" xfId="6733" xr:uid="{00000000-0005-0000-0000-000011570000}"/>
    <cellStyle name="Assumptions Center Percentage 4 4 2 2" xfId="20674" xr:uid="{00000000-0005-0000-0000-000012570000}"/>
    <cellStyle name="Assumptions Center Percentage 4 4 2 2 2" xfId="48357" xr:uid="{00000000-0005-0000-0000-000013570000}"/>
    <cellStyle name="Assumptions Center Percentage 4 4 2 3" xfId="34440" xr:uid="{00000000-0005-0000-0000-000014570000}"/>
    <cellStyle name="Assumptions Center Percentage 4 4 3" xfId="9473" xr:uid="{00000000-0005-0000-0000-000015570000}"/>
    <cellStyle name="Assumptions Center Percentage 4 4 3 2" xfId="23394" xr:uid="{00000000-0005-0000-0000-000016570000}"/>
    <cellStyle name="Assumptions Center Percentage 4 4 3 2 2" xfId="51077" xr:uid="{00000000-0005-0000-0000-000017570000}"/>
    <cellStyle name="Assumptions Center Percentage 4 4 3 3" xfId="37160" xr:uid="{00000000-0005-0000-0000-000018570000}"/>
    <cellStyle name="Assumptions Center Percentage 4 4 4" xfId="11612" xr:uid="{00000000-0005-0000-0000-000019570000}"/>
    <cellStyle name="Assumptions Center Percentage 4 4 4 2" xfId="25533" xr:uid="{00000000-0005-0000-0000-00001A570000}"/>
    <cellStyle name="Assumptions Center Percentage 4 4 4 2 2" xfId="53216" xr:uid="{00000000-0005-0000-0000-00001B570000}"/>
    <cellStyle name="Assumptions Center Percentage 4 4 4 3" xfId="39299" xr:uid="{00000000-0005-0000-0000-00001C570000}"/>
    <cellStyle name="Assumptions Center Percentage 4 4 5" xfId="14362" xr:uid="{00000000-0005-0000-0000-00001D570000}"/>
    <cellStyle name="Assumptions Center Percentage 4 4 5 2" xfId="28283" xr:uid="{00000000-0005-0000-0000-00001E570000}"/>
    <cellStyle name="Assumptions Center Percentage 4 4 5 2 2" xfId="55966" xr:uid="{00000000-0005-0000-0000-00001F570000}"/>
    <cellStyle name="Assumptions Center Percentage 4 4 5 3" xfId="42049" xr:uid="{00000000-0005-0000-0000-000020570000}"/>
    <cellStyle name="Assumptions Center Percentage 4 4 6" xfId="17330" xr:uid="{00000000-0005-0000-0000-000021570000}"/>
    <cellStyle name="Assumptions Center Percentage 4 4 6 2" xfId="45013" xr:uid="{00000000-0005-0000-0000-000022570000}"/>
    <cellStyle name="Assumptions Center Percentage 4 4 7" xfId="31115" xr:uid="{00000000-0005-0000-0000-000023570000}"/>
    <cellStyle name="Assumptions Center Percentage 4 5" xfId="3373" xr:uid="{00000000-0005-0000-0000-000024570000}"/>
    <cellStyle name="Assumptions Center Percentage 4 5 2" xfId="6813" xr:uid="{00000000-0005-0000-0000-000025570000}"/>
    <cellStyle name="Assumptions Center Percentage 4 5 2 2" xfId="20754" xr:uid="{00000000-0005-0000-0000-000026570000}"/>
    <cellStyle name="Assumptions Center Percentage 4 5 2 2 2" xfId="48437" xr:uid="{00000000-0005-0000-0000-000027570000}"/>
    <cellStyle name="Assumptions Center Percentage 4 5 2 3" xfId="34520" xr:uid="{00000000-0005-0000-0000-000028570000}"/>
    <cellStyle name="Assumptions Center Percentage 4 5 3" xfId="9551" xr:uid="{00000000-0005-0000-0000-000029570000}"/>
    <cellStyle name="Assumptions Center Percentage 4 5 3 2" xfId="23472" xr:uid="{00000000-0005-0000-0000-00002A570000}"/>
    <cellStyle name="Assumptions Center Percentage 4 5 3 2 2" xfId="51155" xr:uid="{00000000-0005-0000-0000-00002B570000}"/>
    <cellStyle name="Assumptions Center Percentage 4 5 3 3" xfId="37238" xr:uid="{00000000-0005-0000-0000-00002C570000}"/>
    <cellStyle name="Assumptions Center Percentage 4 5 4" xfId="11692" xr:uid="{00000000-0005-0000-0000-00002D570000}"/>
    <cellStyle name="Assumptions Center Percentage 4 5 4 2" xfId="25613" xr:uid="{00000000-0005-0000-0000-00002E570000}"/>
    <cellStyle name="Assumptions Center Percentage 4 5 4 2 2" xfId="53296" xr:uid="{00000000-0005-0000-0000-00002F570000}"/>
    <cellStyle name="Assumptions Center Percentage 4 5 4 3" xfId="39379" xr:uid="{00000000-0005-0000-0000-000030570000}"/>
    <cellStyle name="Assumptions Center Percentage 4 5 5" xfId="14442" xr:uid="{00000000-0005-0000-0000-000031570000}"/>
    <cellStyle name="Assumptions Center Percentage 4 5 5 2" xfId="28363" xr:uid="{00000000-0005-0000-0000-000032570000}"/>
    <cellStyle name="Assumptions Center Percentage 4 5 5 2 2" xfId="56046" xr:uid="{00000000-0005-0000-0000-000033570000}"/>
    <cellStyle name="Assumptions Center Percentage 4 5 5 3" xfId="42129" xr:uid="{00000000-0005-0000-0000-000034570000}"/>
    <cellStyle name="Assumptions Center Percentage 4 5 6" xfId="17410" xr:uid="{00000000-0005-0000-0000-000035570000}"/>
    <cellStyle name="Assumptions Center Percentage 4 5 6 2" xfId="45093" xr:uid="{00000000-0005-0000-0000-000036570000}"/>
    <cellStyle name="Assumptions Center Percentage 4 5 7" xfId="31189" xr:uid="{00000000-0005-0000-0000-000037570000}"/>
    <cellStyle name="Assumptions Center Percentage 4 6" xfId="3421" xr:uid="{00000000-0005-0000-0000-000038570000}"/>
    <cellStyle name="Assumptions Center Percentage 4 6 2" xfId="6860" xr:uid="{00000000-0005-0000-0000-000039570000}"/>
    <cellStyle name="Assumptions Center Percentage 4 6 2 2" xfId="20801" xr:uid="{00000000-0005-0000-0000-00003A570000}"/>
    <cellStyle name="Assumptions Center Percentage 4 6 2 2 2" xfId="48484" xr:uid="{00000000-0005-0000-0000-00003B570000}"/>
    <cellStyle name="Assumptions Center Percentage 4 6 2 3" xfId="34567" xr:uid="{00000000-0005-0000-0000-00003C570000}"/>
    <cellStyle name="Assumptions Center Percentage 4 6 3" xfId="9598" xr:uid="{00000000-0005-0000-0000-00003D570000}"/>
    <cellStyle name="Assumptions Center Percentage 4 6 3 2" xfId="23519" xr:uid="{00000000-0005-0000-0000-00003E570000}"/>
    <cellStyle name="Assumptions Center Percentage 4 6 3 2 2" xfId="51202" xr:uid="{00000000-0005-0000-0000-00003F570000}"/>
    <cellStyle name="Assumptions Center Percentage 4 6 3 3" xfId="37285" xr:uid="{00000000-0005-0000-0000-000040570000}"/>
    <cellStyle name="Assumptions Center Percentage 4 6 4" xfId="11739" xr:uid="{00000000-0005-0000-0000-000041570000}"/>
    <cellStyle name="Assumptions Center Percentage 4 6 4 2" xfId="25660" xr:uid="{00000000-0005-0000-0000-000042570000}"/>
    <cellStyle name="Assumptions Center Percentage 4 6 4 2 2" xfId="53343" xr:uid="{00000000-0005-0000-0000-000043570000}"/>
    <cellStyle name="Assumptions Center Percentage 4 6 4 3" xfId="39426" xr:uid="{00000000-0005-0000-0000-000044570000}"/>
    <cellStyle name="Assumptions Center Percentage 4 6 5" xfId="14489" xr:uid="{00000000-0005-0000-0000-000045570000}"/>
    <cellStyle name="Assumptions Center Percentage 4 6 5 2" xfId="28410" xr:uid="{00000000-0005-0000-0000-000046570000}"/>
    <cellStyle name="Assumptions Center Percentage 4 6 5 2 2" xfId="56093" xr:uid="{00000000-0005-0000-0000-000047570000}"/>
    <cellStyle name="Assumptions Center Percentage 4 6 5 3" xfId="42176" xr:uid="{00000000-0005-0000-0000-000048570000}"/>
    <cellStyle name="Assumptions Center Percentage 4 6 6" xfId="17457" xr:uid="{00000000-0005-0000-0000-000049570000}"/>
    <cellStyle name="Assumptions Center Percentage 4 6 6 2" xfId="45140" xr:uid="{00000000-0005-0000-0000-00004A570000}"/>
    <cellStyle name="Assumptions Center Percentage 4 6 7" xfId="31234" xr:uid="{00000000-0005-0000-0000-00004B570000}"/>
    <cellStyle name="Assumptions Center Percentage 4 7" xfId="3463" xr:uid="{00000000-0005-0000-0000-00004C570000}"/>
    <cellStyle name="Assumptions Center Percentage 4 7 2" xfId="6901" xr:uid="{00000000-0005-0000-0000-00004D570000}"/>
    <cellStyle name="Assumptions Center Percentage 4 7 2 2" xfId="20841" xr:uid="{00000000-0005-0000-0000-00004E570000}"/>
    <cellStyle name="Assumptions Center Percentage 4 7 2 2 2" xfId="48524" xr:uid="{00000000-0005-0000-0000-00004F570000}"/>
    <cellStyle name="Assumptions Center Percentage 4 7 2 3" xfId="34607" xr:uid="{00000000-0005-0000-0000-000050570000}"/>
    <cellStyle name="Assumptions Center Percentage 4 7 3" xfId="9639" xr:uid="{00000000-0005-0000-0000-000051570000}"/>
    <cellStyle name="Assumptions Center Percentage 4 7 3 2" xfId="23560" xr:uid="{00000000-0005-0000-0000-000052570000}"/>
    <cellStyle name="Assumptions Center Percentage 4 7 3 2 2" xfId="51243" xr:uid="{00000000-0005-0000-0000-000053570000}"/>
    <cellStyle name="Assumptions Center Percentage 4 7 3 3" xfId="37326" xr:uid="{00000000-0005-0000-0000-000054570000}"/>
    <cellStyle name="Assumptions Center Percentage 4 7 4" xfId="11779" xr:uid="{00000000-0005-0000-0000-000055570000}"/>
    <cellStyle name="Assumptions Center Percentage 4 7 4 2" xfId="25700" xr:uid="{00000000-0005-0000-0000-000056570000}"/>
    <cellStyle name="Assumptions Center Percentage 4 7 4 2 2" xfId="53383" xr:uid="{00000000-0005-0000-0000-000057570000}"/>
    <cellStyle name="Assumptions Center Percentage 4 7 4 3" xfId="39466" xr:uid="{00000000-0005-0000-0000-000058570000}"/>
    <cellStyle name="Assumptions Center Percentage 4 7 5" xfId="14529" xr:uid="{00000000-0005-0000-0000-000059570000}"/>
    <cellStyle name="Assumptions Center Percentage 4 7 5 2" xfId="28450" xr:uid="{00000000-0005-0000-0000-00005A570000}"/>
    <cellStyle name="Assumptions Center Percentage 4 7 5 2 2" xfId="56133" xr:uid="{00000000-0005-0000-0000-00005B570000}"/>
    <cellStyle name="Assumptions Center Percentage 4 7 5 3" xfId="42216" xr:uid="{00000000-0005-0000-0000-00005C570000}"/>
    <cellStyle name="Assumptions Center Percentage 4 7 6" xfId="17497" xr:uid="{00000000-0005-0000-0000-00005D570000}"/>
    <cellStyle name="Assumptions Center Percentage 4 7 6 2" xfId="45180" xr:uid="{00000000-0005-0000-0000-00005E570000}"/>
    <cellStyle name="Assumptions Center Percentage 4 7 7" xfId="31269" xr:uid="{00000000-0005-0000-0000-00005F570000}"/>
    <cellStyle name="Assumptions Center Percentage 4 8" xfId="3529" xr:uid="{00000000-0005-0000-0000-000060570000}"/>
    <cellStyle name="Assumptions Center Percentage 4 8 2" xfId="6967" xr:uid="{00000000-0005-0000-0000-000061570000}"/>
    <cellStyle name="Assumptions Center Percentage 4 8 2 2" xfId="20907" xr:uid="{00000000-0005-0000-0000-000062570000}"/>
    <cellStyle name="Assumptions Center Percentage 4 8 2 2 2" xfId="48590" xr:uid="{00000000-0005-0000-0000-000063570000}"/>
    <cellStyle name="Assumptions Center Percentage 4 8 2 3" xfId="34673" xr:uid="{00000000-0005-0000-0000-000064570000}"/>
    <cellStyle name="Assumptions Center Percentage 4 8 3" xfId="9704" xr:uid="{00000000-0005-0000-0000-000065570000}"/>
    <cellStyle name="Assumptions Center Percentage 4 8 3 2" xfId="23625" xr:uid="{00000000-0005-0000-0000-000066570000}"/>
    <cellStyle name="Assumptions Center Percentage 4 8 3 2 2" xfId="51308" xr:uid="{00000000-0005-0000-0000-000067570000}"/>
    <cellStyle name="Assumptions Center Percentage 4 8 3 3" xfId="37391" xr:uid="{00000000-0005-0000-0000-000068570000}"/>
    <cellStyle name="Assumptions Center Percentage 4 8 4" xfId="11845" xr:uid="{00000000-0005-0000-0000-000069570000}"/>
    <cellStyle name="Assumptions Center Percentage 4 8 4 2" xfId="25766" xr:uid="{00000000-0005-0000-0000-00006A570000}"/>
    <cellStyle name="Assumptions Center Percentage 4 8 4 2 2" xfId="53449" xr:uid="{00000000-0005-0000-0000-00006B570000}"/>
    <cellStyle name="Assumptions Center Percentage 4 8 4 3" xfId="39532" xr:uid="{00000000-0005-0000-0000-00006C570000}"/>
    <cellStyle name="Assumptions Center Percentage 4 8 5" xfId="14595" xr:uid="{00000000-0005-0000-0000-00006D570000}"/>
    <cellStyle name="Assumptions Center Percentage 4 8 5 2" xfId="28516" xr:uid="{00000000-0005-0000-0000-00006E570000}"/>
    <cellStyle name="Assumptions Center Percentage 4 8 5 2 2" xfId="56199" xr:uid="{00000000-0005-0000-0000-00006F570000}"/>
    <cellStyle name="Assumptions Center Percentage 4 8 5 3" xfId="42282" xr:uid="{00000000-0005-0000-0000-000070570000}"/>
    <cellStyle name="Assumptions Center Percentage 4 8 6" xfId="17563" xr:uid="{00000000-0005-0000-0000-000071570000}"/>
    <cellStyle name="Assumptions Center Percentage 4 8 6 2" xfId="45246" xr:uid="{00000000-0005-0000-0000-000072570000}"/>
    <cellStyle name="Assumptions Center Percentage 4 8 7" xfId="31334" xr:uid="{00000000-0005-0000-0000-000073570000}"/>
    <cellStyle name="Assumptions Center Percentage 4 9" xfId="3569" xr:uid="{00000000-0005-0000-0000-000074570000}"/>
    <cellStyle name="Assumptions Center Percentage 4 9 2" xfId="7007" xr:uid="{00000000-0005-0000-0000-000075570000}"/>
    <cellStyle name="Assumptions Center Percentage 4 9 2 2" xfId="20944" xr:uid="{00000000-0005-0000-0000-000076570000}"/>
    <cellStyle name="Assumptions Center Percentage 4 9 2 2 2" xfId="48627" xr:uid="{00000000-0005-0000-0000-000077570000}"/>
    <cellStyle name="Assumptions Center Percentage 4 9 2 3" xfId="34710" xr:uid="{00000000-0005-0000-0000-000078570000}"/>
    <cellStyle name="Assumptions Center Percentage 4 9 3" xfId="9740" xr:uid="{00000000-0005-0000-0000-000079570000}"/>
    <cellStyle name="Assumptions Center Percentage 4 9 3 2" xfId="23661" xr:uid="{00000000-0005-0000-0000-00007A570000}"/>
    <cellStyle name="Assumptions Center Percentage 4 9 3 2 2" xfId="51344" xr:uid="{00000000-0005-0000-0000-00007B570000}"/>
    <cellStyle name="Assumptions Center Percentage 4 9 3 3" xfId="37427" xr:uid="{00000000-0005-0000-0000-00007C570000}"/>
    <cellStyle name="Assumptions Center Percentage 4 9 4" xfId="11882" xr:uid="{00000000-0005-0000-0000-00007D570000}"/>
    <cellStyle name="Assumptions Center Percentage 4 9 4 2" xfId="25803" xr:uid="{00000000-0005-0000-0000-00007E570000}"/>
    <cellStyle name="Assumptions Center Percentage 4 9 4 2 2" xfId="53486" xr:uid="{00000000-0005-0000-0000-00007F570000}"/>
    <cellStyle name="Assumptions Center Percentage 4 9 4 3" xfId="39569" xr:uid="{00000000-0005-0000-0000-000080570000}"/>
    <cellStyle name="Assumptions Center Percentage 4 9 5" xfId="14632" xr:uid="{00000000-0005-0000-0000-000081570000}"/>
    <cellStyle name="Assumptions Center Percentage 4 9 5 2" xfId="28553" xr:uid="{00000000-0005-0000-0000-000082570000}"/>
    <cellStyle name="Assumptions Center Percentage 4 9 5 2 2" xfId="56236" xr:uid="{00000000-0005-0000-0000-000083570000}"/>
    <cellStyle name="Assumptions Center Percentage 4 9 5 3" xfId="42319" xr:uid="{00000000-0005-0000-0000-000084570000}"/>
    <cellStyle name="Assumptions Center Percentage 4 9 6" xfId="17600" xr:uid="{00000000-0005-0000-0000-000085570000}"/>
    <cellStyle name="Assumptions Center Percentage 4 9 6 2" xfId="45283" xr:uid="{00000000-0005-0000-0000-000086570000}"/>
    <cellStyle name="Assumptions Center Percentage 4 9 7" xfId="31371" xr:uid="{00000000-0005-0000-0000-000087570000}"/>
    <cellStyle name="Assumptions Center Percentage 5" xfId="2747" xr:uid="{00000000-0005-0000-0000-000088570000}"/>
    <cellStyle name="Assumptions Center Percentage 5 2" xfId="6195" xr:uid="{00000000-0005-0000-0000-000089570000}"/>
    <cellStyle name="Assumptions Center Percentage 5 2 2" xfId="20142" xr:uid="{00000000-0005-0000-0000-00008A570000}"/>
    <cellStyle name="Assumptions Center Percentage 5 2 2 2" xfId="47825" xr:uid="{00000000-0005-0000-0000-00008B570000}"/>
    <cellStyle name="Assumptions Center Percentage 5 2 3" xfId="33908" xr:uid="{00000000-0005-0000-0000-00008C570000}"/>
    <cellStyle name="Assumptions Center Percentage 5 3" xfId="8951" xr:uid="{00000000-0005-0000-0000-00008D570000}"/>
    <cellStyle name="Assumptions Center Percentage 5 3 2" xfId="22872" xr:uid="{00000000-0005-0000-0000-00008E570000}"/>
    <cellStyle name="Assumptions Center Percentage 5 3 2 2" xfId="50555" xr:uid="{00000000-0005-0000-0000-00008F570000}"/>
    <cellStyle name="Assumptions Center Percentage 5 3 3" xfId="36638" xr:uid="{00000000-0005-0000-0000-000090570000}"/>
    <cellStyle name="Assumptions Center Percentage 5 4" xfId="11082" xr:uid="{00000000-0005-0000-0000-000091570000}"/>
    <cellStyle name="Assumptions Center Percentage 5 4 2" xfId="25003" xr:uid="{00000000-0005-0000-0000-000092570000}"/>
    <cellStyle name="Assumptions Center Percentage 5 4 2 2" xfId="52686" xr:uid="{00000000-0005-0000-0000-000093570000}"/>
    <cellStyle name="Assumptions Center Percentage 5 4 3" xfId="38769" xr:uid="{00000000-0005-0000-0000-000094570000}"/>
    <cellStyle name="Assumptions Center Percentage 5 5" xfId="13835" xr:uid="{00000000-0005-0000-0000-000095570000}"/>
    <cellStyle name="Assumptions Center Percentage 5 5 2" xfId="27756" xr:uid="{00000000-0005-0000-0000-000096570000}"/>
    <cellStyle name="Assumptions Center Percentage 5 5 2 2" xfId="55439" xr:uid="{00000000-0005-0000-0000-000097570000}"/>
    <cellStyle name="Assumptions Center Percentage 5 5 3" xfId="41522" xr:uid="{00000000-0005-0000-0000-000098570000}"/>
    <cellStyle name="Assumptions Center Percentage 5 6" xfId="16800" xr:uid="{00000000-0005-0000-0000-000099570000}"/>
    <cellStyle name="Assumptions Center Percentage 5 6 2" xfId="44483" xr:uid="{00000000-0005-0000-0000-00009A570000}"/>
    <cellStyle name="Assumptions Center Percentage 5 7" xfId="30647" xr:uid="{00000000-0005-0000-0000-00009B570000}"/>
    <cellStyle name="Assumptions Center Percentage 6" xfId="2637" xr:uid="{00000000-0005-0000-0000-00009C570000}"/>
    <cellStyle name="Assumptions Center Percentage 6 2" xfId="6088" xr:uid="{00000000-0005-0000-0000-00009D570000}"/>
    <cellStyle name="Assumptions Center Percentage 6 2 2" xfId="20035" xr:uid="{00000000-0005-0000-0000-00009E570000}"/>
    <cellStyle name="Assumptions Center Percentage 6 2 2 2" xfId="47718" xr:uid="{00000000-0005-0000-0000-00009F570000}"/>
    <cellStyle name="Assumptions Center Percentage 6 2 3" xfId="33801" xr:uid="{00000000-0005-0000-0000-0000A0570000}"/>
    <cellStyle name="Assumptions Center Percentage 6 3" xfId="8847" xr:uid="{00000000-0005-0000-0000-0000A1570000}"/>
    <cellStyle name="Assumptions Center Percentage 6 3 2" xfId="22768" xr:uid="{00000000-0005-0000-0000-0000A2570000}"/>
    <cellStyle name="Assumptions Center Percentage 6 3 2 2" xfId="50451" xr:uid="{00000000-0005-0000-0000-0000A3570000}"/>
    <cellStyle name="Assumptions Center Percentage 6 3 3" xfId="36534" xr:uid="{00000000-0005-0000-0000-0000A4570000}"/>
    <cellStyle name="Assumptions Center Percentage 6 4" xfId="10975" xr:uid="{00000000-0005-0000-0000-0000A5570000}"/>
    <cellStyle name="Assumptions Center Percentage 6 4 2" xfId="24896" xr:uid="{00000000-0005-0000-0000-0000A6570000}"/>
    <cellStyle name="Assumptions Center Percentage 6 4 2 2" xfId="52579" xr:uid="{00000000-0005-0000-0000-0000A7570000}"/>
    <cellStyle name="Assumptions Center Percentage 6 4 3" xfId="38662" xr:uid="{00000000-0005-0000-0000-0000A8570000}"/>
    <cellStyle name="Assumptions Center Percentage 6 5" xfId="13729" xr:uid="{00000000-0005-0000-0000-0000A9570000}"/>
    <cellStyle name="Assumptions Center Percentage 6 5 2" xfId="27650" xr:uid="{00000000-0005-0000-0000-0000AA570000}"/>
    <cellStyle name="Assumptions Center Percentage 6 5 2 2" xfId="55333" xr:uid="{00000000-0005-0000-0000-0000AB570000}"/>
    <cellStyle name="Assumptions Center Percentage 6 5 3" xfId="41416" xr:uid="{00000000-0005-0000-0000-0000AC570000}"/>
    <cellStyle name="Assumptions Center Percentage 6 6" xfId="16693" xr:uid="{00000000-0005-0000-0000-0000AD570000}"/>
    <cellStyle name="Assumptions Center Percentage 6 6 2" xfId="44376" xr:uid="{00000000-0005-0000-0000-0000AE570000}"/>
    <cellStyle name="Assumptions Center Percentage 6 7" xfId="30549" xr:uid="{00000000-0005-0000-0000-0000AF570000}"/>
    <cellStyle name="Assumptions Center Percentage 7" xfId="3115" xr:uid="{00000000-0005-0000-0000-0000B0570000}"/>
    <cellStyle name="Assumptions Center Percentage 7 2" xfId="6557" xr:uid="{00000000-0005-0000-0000-0000B1570000}"/>
    <cellStyle name="Assumptions Center Percentage 7 2 2" xfId="20501" xr:uid="{00000000-0005-0000-0000-0000B2570000}"/>
    <cellStyle name="Assumptions Center Percentage 7 2 2 2" xfId="48184" xr:uid="{00000000-0005-0000-0000-0000B3570000}"/>
    <cellStyle name="Assumptions Center Percentage 7 2 3" xfId="34267" xr:uid="{00000000-0005-0000-0000-0000B4570000}"/>
    <cellStyle name="Assumptions Center Percentage 7 3" xfId="9301" xr:uid="{00000000-0005-0000-0000-0000B5570000}"/>
    <cellStyle name="Assumptions Center Percentage 7 3 2" xfId="23222" xr:uid="{00000000-0005-0000-0000-0000B6570000}"/>
    <cellStyle name="Assumptions Center Percentage 7 3 2 2" xfId="50905" xr:uid="{00000000-0005-0000-0000-0000B7570000}"/>
    <cellStyle name="Assumptions Center Percentage 7 3 3" xfId="36988" xr:uid="{00000000-0005-0000-0000-0000B8570000}"/>
    <cellStyle name="Assumptions Center Percentage 7 4" xfId="11439" xr:uid="{00000000-0005-0000-0000-0000B9570000}"/>
    <cellStyle name="Assumptions Center Percentage 7 4 2" xfId="25360" xr:uid="{00000000-0005-0000-0000-0000BA570000}"/>
    <cellStyle name="Assumptions Center Percentage 7 4 2 2" xfId="53043" xr:uid="{00000000-0005-0000-0000-0000BB570000}"/>
    <cellStyle name="Assumptions Center Percentage 7 4 3" xfId="39126" xr:uid="{00000000-0005-0000-0000-0000BC570000}"/>
    <cellStyle name="Assumptions Center Percentage 7 5" xfId="14189" xr:uid="{00000000-0005-0000-0000-0000BD570000}"/>
    <cellStyle name="Assumptions Center Percentage 7 5 2" xfId="28110" xr:uid="{00000000-0005-0000-0000-0000BE570000}"/>
    <cellStyle name="Assumptions Center Percentage 7 5 2 2" xfId="55793" xr:uid="{00000000-0005-0000-0000-0000BF570000}"/>
    <cellStyle name="Assumptions Center Percentage 7 5 3" xfId="41876" xr:uid="{00000000-0005-0000-0000-0000C0570000}"/>
    <cellStyle name="Assumptions Center Percentage 7 6" xfId="17157" xr:uid="{00000000-0005-0000-0000-0000C1570000}"/>
    <cellStyle name="Assumptions Center Percentage 7 6 2" xfId="44840" xr:uid="{00000000-0005-0000-0000-0000C2570000}"/>
    <cellStyle name="Assumptions Center Percentage 7 7" xfId="30960" xr:uid="{00000000-0005-0000-0000-0000C3570000}"/>
    <cellStyle name="Assumptions Center Percentage 8" xfId="2720" xr:uid="{00000000-0005-0000-0000-0000C4570000}"/>
    <cellStyle name="Assumptions Center Percentage 8 2" xfId="6168" xr:uid="{00000000-0005-0000-0000-0000C5570000}"/>
    <cellStyle name="Assumptions Center Percentage 8 2 2" xfId="20115" xr:uid="{00000000-0005-0000-0000-0000C6570000}"/>
    <cellStyle name="Assumptions Center Percentage 8 2 2 2" xfId="47798" xr:uid="{00000000-0005-0000-0000-0000C7570000}"/>
    <cellStyle name="Assumptions Center Percentage 8 2 3" xfId="33881" xr:uid="{00000000-0005-0000-0000-0000C8570000}"/>
    <cellStyle name="Assumptions Center Percentage 8 3" xfId="8925" xr:uid="{00000000-0005-0000-0000-0000C9570000}"/>
    <cellStyle name="Assumptions Center Percentage 8 3 2" xfId="22846" xr:uid="{00000000-0005-0000-0000-0000CA570000}"/>
    <cellStyle name="Assumptions Center Percentage 8 3 2 2" xfId="50529" xr:uid="{00000000-0005-0000-0000-0000CB570000}"/>
    <cellStyle name="Assumptions Center Percentage 8 3 3" xfId="36612" xr:uid="{00000000-0005-0000-0000-0000CC570000}"/>
    <cellStyle name="Assumptions Center Percentage 8 4" xfId="11055" xr:uid="{00000000-0005-0000-0000-0000CD570000}"/>
    <cellStyle name="Assumptions Center Percentage 8 4 2" xfId="24976" xr:uid="{00000000-0005-0000-0000-0000CE570000}"/>
    <cellStyle name="Assumptions Center Percentage 8 4 2 2" xfId="52659" xr:uid="{00000000-0005-0000-0000-0000CF570000}"/>
    <cellStyle name="Assumptions Center Percentage 8 4 3" xfId="38742" xr:uid="{00000000-0005-0000-0000-0000D0570000}"/>
    <cellStyle name="Assumptions Center Percentage 8 5" xfId="13808" xr:uid="{00000000-0005-0000-0000-0000D1570000}"/>
    <cellStyle name="Assumptions Center Percentage 8 5 2" xfId="27729" xr:uid="{00000000-0005-0000-0000-0000D2570000}"/>
    <cellStyle name="Assumptions Center Percentage 8 5 2 2" xfId="55412" xr:uid="{00000000-0005-0000-0000-0000D3570000}"/>
    <cellStyle name="Assumptions Center Percentage 8 5 3" xfId="41495" xr:uid="{00000000-0005-0000-0000-0000D4570000}"/>
    <cellStyle name="Assumptions Center Percentage 8 6" xfId="16773" xr:uid="{00000000-0005-0000-0000-0000D5570000}"/>
    <cellStyle name="Assumptions Center Percentage 8 6 2" xfId="44456" xr:uid="{00000000-0005-0000-0000-0000D6570000}"/>
    <cellStyle name="Assumptions Center Percentage 8 7" xfId="30621" xr:uid="{00000000-0005-0000-0000-0000D7570000}"/>
    <cellStyle name="Assumptions Center Percentage 9" xfId="3338" xr:uid="{00000000-0005-0000-0000-0000D8570000}"/>
    <cellStyle name="Assumptions Center Percentage 9 2" xfId="6778" xr:uid="{00000000-0005-0000-0000-0000D9570000}"/>
    <cellStyle name="Assumptions Center Percentage 9 2 2" xfId="20719" xr:uid="{00000000-0005-0000-0000-0000DA570000}"/>
    <cellStyle name="Assumptions Center Percentage 9 2 2 2" xfId="48402" xr:uid="{00000000-0005-0000-0000-0000DB570000}"/>
    <cellStyle name="Assumptions Center Percentage 9 2 3" xfId="34485" xr:uid="{00000000-0005-0000-0000-0000DC570000}"/>
    <cellStyle name="Assumptions Center Percentage 9 3" xfId="9517" xr:uid="{00000000-0005-0000-0000-0000DD570000}"/>
    <cellStyle name="Assumptions Center Percentage 9 3 2" xfId="23438" xr:uid="{00000000-0005-0000-0000-0000DE570000}"/>
    <cellStyle name="Assumptions Center Percentage 9 3 2 2" xfId="51121" xr:uid="{00000000-0005-0000-0000-0000DF570000}"/>
    <cellStyle name="Assumptions Center Percentage 9 3 3" xfId="37204" xr:uid="{00000000-0005-0000-0000-0000E0570000}"/>
    <cellStyle name="Assumptions Center Percentage 9 4" xfId="11657" xr:uid="{00000000-0005-0000-0000-0000E1570000}"/>
    <cellStyle name="Assumptions Center Percentage 9 4 2" xfId="25578" xr:uid="{00000000-0005-0000-0000-0000E2570000}"/>
    <cellStyle name="Assumptions Center Percentage 9 4 2 2" xfId="53261" xr:uid="{00000000-0005-0000-0000-0000E3570000}"/>
    <cellStyle name="Assumptions Center Percentage 9 4 3" xfId="39344" xr:uid="{00000000-0005-0000-0000-0000E4570000}"/>
    <cellStyle name="Assumptions Center Percentage 9 5" xfId="14407" xr:uid="{00000000-0005-0000-0000-0000E5570000}"/>
    <cellStyle name="Assumptions Center Percentage 9 5 2" xfId="28328" xr:uid="{00000000-0005-0000-0000-0000E6570000}"/>
    <cellStyle name="Assumptions Center Percentage 9 5 2 2" xfId="56011" xr:uid="{00000000-0005-0000-0000-0000E7570000}"/>
    <cellStyle name="Assumptions Center Percentage 9 5 3" xfId="42094" xr:uid="{00000000-0005-0000-0000-0000E8570000}"/>
    <cellStyle name="Assumptions Center Percentage 9 6" xfId="17375" xr:uid="{00000000-0005-0000-0000-0000E9570000}"/>
    <cellStyle name="Assumptions Center Percentage 9 6 2" xfId="45058" xr:uid="{00000000-0005-0000-0000-0000EA570000}"/>
    <cellStyle name="Assumptions Center Percentage 9 7" xfId="31157" xr:uid="{00000000-0005-0000-0000-0000EB570000}"/>
    <cellStyle name="Assumptions Center Year" xfId="1426" xr:uid="{00000000-0005-0000-0000-0000EC570000}"/>
    <cellStyle name="Assumptions Center Year 10" xfId="2711" xr:uid="{00000000-0005-0000-0000-0000ED570000}"/>
    <cellStyle name="Assumptions Center Year 10 2" xfId="6159" xr:uid="{00000000-0005-0000-0000-0000EE570000}"/>
    <cellStyle name="Assumptions Center Year 10 2 2" xfId="20106" xr:uid="{00000000-0005-0000-0000-0000EF570000}"/>
    <cellStyle name="Assumptions Center Year 10 2 2 2" xfId="47789" xr:uid="{00000000-0005-0000-0000-0000F0570000}"/>
    <cellStyle name="Assumptions Center Year 10 2 3" xfId="33872" xr:uid="{00000000-0005-0000-0000-0000F1570000}"/>
    <cellStyle name="Assumptions Center Year 10 3" xfId="8916" xr:uid="{00000000-0005-0000-0000-0000F2570000}"/>
    <cellStyle name="Assumptions Center Year 10 3 2" xfId="22837" xr:uid="{00000000-0005-0000-0000-0000F3570000}"/>
    <cellStyle name="Assumptions Center Year 10 3 2 2" xfId="50520" xr:uid="{00000000-0005-0000-0000-0000F4570000}"/>
    <cellStyle name="Assumptions Center Year 10 3 3" xfId="36603" xr:uid="{00000000-0005-0000-0000-0000F5570000}"/>
    <cellStyle name="Assumptions Center Year 10 4" xfId="11046" xr:uid="{00000000-0005-0000-0000-0000F6570000}"/>
    <cellStyle name="Assumptions Center Year 10 4 2" xfId="24967" xr:uid="{00000000-0005-0000-0000-0000F7570000}"/>
    <cellStyle name="Assumptions Center Year 10 4 2 2" xfId="52650" xr:uid="{00000000-0005-0000-0000-0000F8570000}"/>
    <cellStyle name="Assumptions Center Year 10 4 3" xfId="38733" xr:uid="{00000000-0005-0000-0000-0000F9570000}"/>
    <cellStyle name="Assumptions Center Year 10 5" xfId="13799" xr:uid="{00000000-0005-0000-0000-0000FA570000}"/>
    <cellStyle name="Assumptions Center Year 10 5 2" xfId="27720" xr:uid="{00000000-0005-0000-0000-0000FB570000}"/>
    <cellStyle name="Assumptions Center Year 10 5 2 2" xfId="55403" xr:uid="{00000000-0005-0000-0000-0000FC570000}"/>
    <cellStyle name="Assumptions Center Year 10 5 3" xfId="41486" xr:uid="{00000000-0005-0000-0000-0000FD570000}"/>
    <cellStyle name="Assumptions Center Year 10 6" xfId="16764" xr:uid="{00000000-0005-0000-0000-0000FE570000}"/>
    <cellStyle name="Assumptions Center Year 10 6 2" xfId="44447" xr:uid="{00000000-0005-0000-0000-0000FF570000}"/>
    <cellStyle name="Assumptions Center Year 10 7" xfId="30612" xr:uid="{00000000-0005-0000-0000-000000580000}"/>
    <cellStyle name="Assumptions Center Year 11" xfId="2624" xr:uid="{00000000-0005-0000-0000-000001580000}"/>
    <cellStyle name="Assumptions Center Year 11 2" xfId="6075" xr:uid="{00000000-0005-0000-0000-000002580000}"/>
    <cellStyle name="Assumptions Center Year 11 2 2" xfId="20022" xr:uid="{00000000-0005-0000-0000-000003580000}"/>
    <cellStyle name="Assumptions Center Year 11 2 2 2" xfId="47705" xr:uid="{00000000-0005-0000-0000-000004580000}"/>
    <cellStyle name="Assumptions Center Year 11 2 3" xfId="33788" xr:uid="{00000000-0005-0000-0000-000005580000}"/>
    <cellStyle name="Assumptions Center Year 11 3" xfId="8835" xr:uid="{00000000-0005-0000-0000-000006580000}"/>
    <cellStyle name="Assumptions Center Year 11 3 2" xfId="22756" xr:uid="{00000000-0005-0000-0000-000007580000}"/>
    <cellStyle name="Assumptions Center Year 11 3 2 2" xfId="50439" xr:uid="{00000000-0005-0000-0000-000008580000}"/>
    <cellStyle name="Assumptions Center Year 11 3 3" xfId="36522" xr:uid="{00000000-0005-0000-0000-000009580000}"/>
    <cellStyle name="Assumptions Center Year 11 4" xfId="10962" xr:uid="{00000000-0005-0000-0000-00000A580000}"/>
    <cellStyle name="Assumptions Center Year 11 4 2" xfId="24883" xr:uid="{00000000-0005-0000-0000-00000B580000}"/>
    <cellStyle name="Assumptions Center Year 11 4 2 2" xfId="52566" xr:uid="{00000000-0005-0000-0000-00000C580000}"/>
    <cellStyle name="Assumptions Center Year 11 4 3" xfId="38649" xr:uid="{00000000-0005-0000-0000-00000D580000}"/>
    <cellStyle name="Assumptions Center Year 11 5" xfId="13716" xr:uid="{00000000-0005-0000-0000-00000E580000}"/>
    <cellStyle name="Assumptions Center Year 11 5 2" xfId="27637" xr:uid="{00000000-0005-0000-0000-00000F580000}"/>
    <cellStyle name="Assumptions Center Year 11 5 2 2" xfId="55320" xr:uid="{00000000-0005-0000-0000-000010580000}"/>
    <cellStyle name="Assumptions Center Year 11 5 3" xfId="41403" xr:uid="{00000000-0005-0000-0000-000011580000}"/>
    <cellStyle name="Assumptions Center Year 11 6" xfId="16680" xr:uid="{00000000-0005-0000-0000-000012580000}"/>
    <cellStyle name="Assumptions Center Year 11 6 2" xfId="44363" xr:uid="{00000000-0005-0000-0000-000013580000}"/>
    <cellStyle name="Assumptions Center Year 11 7" xfId="30536" xr:uid="{00000000-0005-0000-0000-000014580000}"/>
    <cellStyle name="Assumptions Center Year 12" xfId="2694" xr:uid="{00000000-0005-0000-0000-000015580000}"/>
    <cellStyle name="Assumptions Center Year 12 2" xfId="6142" xr:uid="{00000000-0005-0000-0000-000016580000}"/>
    <cellStyle name="Assumptions Center Year 12 2 2" xfId="20089" xr:uid="{00000000-0005-0000-0000-000017580000}"/>
    <cellStyle name="Assumptions Center Year 12 2 2 2" xfId="47772" xr:uid="{00000000-0005-0000-0000-000018580000}"/>
    <cellStyle name="Assumptions Center Year 12 2 3" xfId="33855" xr:uid="{00000000-0005-0000-0000-000019580000}"/>
    <cellStyle name="Assumptions Center Year 12 3" xfId="8900" xr:uid="{00000000-0005-0000-0000-00001A580000}"/>
    <cellStyle name="Assumptions Center Year 12 3 2" xfId="22821" xr:uid="{00000000-0005-0000-0000-00001B580000}"/>
    <cellStyle name="Assumptions Center Year 12 3 2 2" xfId="50504" xr:uid="{00000000-0005-0000-0000-00001C580000}"/>
    <cellStyle name="Assumptions Center Year 12 3 3" xfId="36587" xr:uid="{00000000-0005-0000-0000-00001D580000}"/>
    <cellStyle name="Assumptions Center Year 12 4" xfId="11029" xr:uid="{00000000-0005-0000-0000-00001E580000}"/>
    <cellStyle name="Assumptions Center Year 12 4 2" xfId="24950" xr:uid="{00000000-0005-0000-0000-00001F580000}"/>
    <cellStyle name="Assumptions Center Year 12 4 2 2" xfId="52633" xr:uid="{00000000-0005-0000-0000-000020580000}"/>
    <cellStyle name="Assumptions Center Year 12 4 3" xfId="38716" xr:uid="{00000000-0005-0000-0000-000021580000}"/>
    <cellStyle name="Assumptions Center Year 12 5" xfId="13782" xr:uid="{00000000-0005-0000-0000-000022580000}"/>
    <cellStyle name="Assumptions Center Year 12 5 2" xfId="27703" xr:uid="{00000000-0005-0000-0000-000023580000}"/>
    <cellStyle name="Assumptions Center Year 12 5 2 2" xfId="55386" xr:uid="{00000000-0005-0000-0000-000024580000}"/>
    <cellStyle name="Assumptions Center Year 12 5 3" xfId="41469" xr:uid="{00000000-0005-0000-0000-000025580000}"/>
    <cellStyle name="Assumptions Center Year 12 6" xfId="16747" xr:uid="{00000000-0005-0000-0000-000026580000}"/>
    <cellStyle name="Assumptions Center Year 12 6 2" xfId="44430" xr:uid="{00000000-0005-0000-0000-000027580000}"/>
    <cellStyle name="Assumptions Center Year 12 7" xfId="30597" xr:uid="{00000000-0005-0000-0000-000028580000}"/>
    <cellStyle name="Assumptions Center Year 13" xfId="2676" xr:uid="{00000000-0005-0000-0000-000029580000}"/>
    <cellStyle name="Assumptions Center Year 13 2" xfId="6124" xr:uid="{00000000-0005-0000-0000-00002A580000}"/>
    <cellStyle name="Assumptions Center Year 13 2 2" xfId="20071" xr:uid="{00000000-0005-0000-0000-00002B580000}"/>
    <cellStyle name="Assumptions Center Year 13 2 2 2" xfId="47754" xr:uid="{00000000-0005-0000-0000-00002C580000}"/>
    <cellStyle name="Assumptions Center Year 13 2 3" xfId="33837" xr:uid="{00000000-0005-0000-0000-00002D580000}"/>
    <cellStyle name="Assumptions Center Year 13 3" xfId="8882" xr:uid="{00000000-0005-0000-0000-00002E580000}"/>
    <cellStyle name="Assumptions Center Year 13 3 2" xfId="22803" xr:uid="{00000000-0005-0000-0000-00002F580000}"/>
    <cellStyle name="Assumptions Center Year 13 3 2 2" xfId="50486" xr:uid="{00000000-0005-0000-0000-000030580000}"/>
    <cellStyle name="Assumptions Center Year 13 3 3" xfId="36569" xr:uid="{00000000-0005-0000-0000-000031580000}"/>
    <cellStyle name="Assumptions Center Year 13 4" xfId="11011" xr:uid="{00000000-0005-0000-0000-000032580000}"/>
    <cellStyle name="Assumptions Center Year 13 4 2" xfId="24932" xr:uid="{00000000-0005-0000-0000-000033580000}"/>
    <cellStyle name="Assumptions Center Year 13 4 2 2" xfId="52615" xr:uid="{00000000-0005-0000-0000-000034580000}"/>
    <cellStyle name="Assumptions Center Year 13 4 3" xfId="38698" xr:uid="{00000000-0005-0000-0000-000035580000}"/>
    <cellStyle name="Assumptions Center Year 13 5" xfId="13764" xr:uid="{00000000-0005-0000-0000-000036580000}"/>
    <cellStyle name="Assumptions Center Year 13 5 2" xfId="27685" xr:uid="{00000000-0005-0000-0000-000037580000}"/>
    <cellStyle name="Assumptions Center Year 13 5 2 2" xfId="55368" xr:uid="{00000000-0005-0000-0000-000038580000}"/>
    <cellStyle name="Assumptions Center Year 13 5 3" xfId="41451" xr:uid="{00000000-0005-0000-0000-000039580000}"/>
    <cellStyle name="Assumptions Center Year 13 6" xfId="16729" xr:uid="{00000000-0005-0000-0000-00003A580000}"/>
    <cellStyle name="Assumptions Center Year 13 6 2" xfId="44412" xr:uid="{00000000-0005-0000-0000-00003B580000}"/>
    <cellStyle name="Assumptions Center Year 13 7" xfId="30579" xr:uid="{00000000-0005-0000-0000-00003C580000}"/>
    <cellStyle name="Assumptions Center Year 14" xfId="3344" xr:uid="{00000000-0005-0000-0000-00003D580000}"/>
    <cellStyle name="Assumptions Center Year 14 2" xfId="6784" xr:uid="{00000000-0005-0000-0000-00003E580000}"/>
    <cellStyle name="Assumptions Center Year 14 2 2" xfId="20725" xr:uid="{00000000-0005-0000-0000-00003F580000}"/>
    <cellStyle name="Assumptions Center Year 14 2 2 2" xfId="48408" xr:uid="{00000000-0005-0000-0000-000040580000}"/>
    <cellStyle name="Assumptions Center Year 14 2 3" xfId="34491" xr:uid="{00000000-0005-0000-0000-000041580000}"/>
    <cellStyle name="Assumptions Center Year 14 3" xfId="9523" xr:uid="{00000000-0005-0000-0000-000042580000}"/>
    <cellStyle name="Assumptions Center Year 14 3 2" xfId="23444" xr:uid="{00000000-0005-0000-0000-000043580000}"/>
    <cellStyle name="Assumptions Center Year 14 3 2 2" xfId="51127" xr:uid="{00000000-0005-0000-0000-000044580000}"/>
    <cellStyle name="Assumptions Center Year 14 3 3" xfId="37210" xr:uid="{00000000-0005-0000-0000-000045580000}"/>
    <cellStyle name="Assumptions Center Year 14 4" xfId="11663" xr:uid="{00000000-0005-0000-0000-000046580000}"/>
    <cellStyle name="Assumptions Center Year 14 4 2" xfId="25584" xr:uid="{00000000-0005-0000-0000-000047580000}"/>
    <cellStyle name="Assumptions Center Year 14 4 2 2" xfId="53267" xr:uid="{00000000-0005-0000-0000-000048580000}"/>
    <cellStyle name="Assumptions Center Year 14 4 3" xfId="39350" xr:uid="{00000000-0005-0000-0000-000049580000}"/>
    <cellStyle name="Assumptions Center Year 14 5" xfId="14413" xr:uid="{00000000-0005-0000-0000-00004A580000}"/>
    <cellStyle name="Assumptions Center Year 14 5 2" xfId="28334" xr:uid="{00000000-0005-0000-0000-00004B580000}"/>
    <cellStyle name="Assumptions Center Year 14 5 2 2" xfId="56017" xr:uid="{00000000-0005-0000-0000-00004C580000}"/>
    <cellStyle name="Assumptions Center Year 14 5 3" xfId="42100" xr:uid="{00000000-0005-0000-0000-00004D580000}"/>
    <cellStyle name="Assumptions Center Year 14 6" xfId="17381" xr:uid="{00000000-0005-0000-0000-00004E580000}"/>
    <cellStyle name="Assumptions Center Year 14 6 2" xfId="45064" xr:uid="{00000000-0005-0000-0000-00004F580000}"/>
    <cellStyle name="Assumptions Center Year 14 7" xfId="31163" xr:uid="{00000000-0005-0000-0000-000050580000}"/>
    <cellStyle name="Assumptions Center Year 15" xfId="2330" xr:uid="{00000000-0005-0000-0000-000051580000}"/>
    <cellStyle name="Assumptions Center Year 15 2" xfId="5790" xr:uid="{00000000-0005-0000-0000-000052580000}"/>
    <cellStyle name="Assumptions Center Year 15 2 2" xfId="19740" xr:uid="{00000000-0005-0000-0000-000053580000}"/>
    <cellStyle name="Assumptions Center Year 15 2 2 2" xfId="47423" xr:uid="{00000000-0005-0000-0000-000054580000}"/>
    <cellStyle name="Assumptions Center Year 15 2 3" xfId="33506" xr:uid="{00000000-0005-0000-0000-000055580000}"/>
    <cellStyle name="Assumptions Center Year 15 3" xfId="8559" xr:uid="{00000000-0005-0000-0000-000056580000}"/>
    <cellStyle name="Assumptions Center Year 15 3 2" xfId="22480" xr:uid="{00000000-0005-0000-0000-000057580000}"/>
    <cellStyle name="Assumptions Center Year 15 3 2 2" xfId="50163" xr:uid="{00000000-0005-0000-0000-000058580000}"/>
    <cellStyle name="Assumptions Center Year 15 3 3" xfId="36246" xr:uid="{00000000-0005-0000-0000-000059580000}"/>
    <cellStyle name="Assumptions Center Year 15 4" xfId="5439" xr:uid="{00000000-0005-0000-0000-00005A580000}"/>
    <cellStyle name="Assumptions Center Year 15 4 2" xfId="19392" xr:uid="{00000000-0005-0000-0000-00005B580000}"/>
    <cellStyle name="Assumptions Center Year 15 4 2 2" xfId="47075" xr:uid="{00000000-0005-0000-0000-00005C580000}"/>
    <cellStyle name="Assumptions Center Year 15 4 3" xfId="33158" xr:uid="{00000000-0005-0000-0000-00005D580000}"/>
    <cellStyle name="Assumptions Center Year 15 5" xfId="13438" xr:uid="{00000000-0005-0000-0000-00005E580000}"/>
    <cellStyle name="Assumptions Center Year 15 5 2" xfId="27359" xr:uid="{00000000-0005-0000-0000-00005F580000}"/>
    <cellStyle name="Assumptions Center Year 15 5 2 2" xfId="55042" xr:uid="{00000000-0005-0000-0000-000060580000}"/>
    <cellStyle name="Assumptions Center Year 15 5 3" xfId="41125" xr:uid="{00000000-0005-0000-0000-000061580000}"/>
    <cellStyle name="Assumptions Center Year 15 6" xfId="16400" xr:uid="{00000000-0005-0000-0000-000062580000}"/>
    <cellStyle name="Assumptions Center Year 15 6 2" xfId="44083" xr:uid="{00000000-0005-0000-0000-000063580000}"/>
    <cellStyle name="Assumptions Center Year 15 7" xfId="30293" xr:uid="{00000000-0005-0000-0000-000064580000}"/>
    <cellStyle name="Assumptions Center Year 16" xfId="3157" xr:uid="{00000000-0005-0000-0000-000065580000}"/>
    <cellStyle name="Assumptions Center Year 16 2" xfId="6599" xr:uid="{00000000-0005-0000-0000-000066580000}"/>
    <cellStyle name="Assumptions Center Year 16 2 2" xfId="20543" xr:uid="{00000000-0005-0000-0000-000067580000}"/>
    <cellStyle name="Assumptions Center Year 16 2 2 2" xfId="48226" xr:uid="{00000000-0005-0000-0000-000068580000}"/>
    <cellStyle name="Assumptions Center Year 16 2 3" xfId="34309" xr:uid="{00000000-0005-0000-0000-000069580000}"/>
    <cellStyle name="Assumptions Center Year 16 3" xfId="9343" xr:uid="{00000000-0005-0000-0000-00006A580000}"/>
    <cellStyle name="Assumptions Center Year 16 3 2" xfId="23264" xr:uid="{00000000-0005-0000-0000-00006B580000}"/>
    <cellStyle name="Assumptions Center Year 16 3 2 2" xfId="50947" xr:uid="{00000000-0005-0000-0000-00006C580000}"/>
    <cellStyle name="Assumptions Center Year 16 3 3" xfId="37030" xr:uid="{00000000-0005-0000-0000-00006D580000}"/>
    <cellStyle name="Assumptions Center Year 16 4" xfId="11481" xr:uid="{00000000-0005-0000-0000-00006E580000}"/>
    <cellStyle name="Assumptions Center Year 16 4 2" xfId="25402" xr:uid="{00000000-0005-0000-0000-00006F580000}"/>
    <cellStyle name="Assumptions Center Year 16 4 2 2" xfId="53085" xr:uid="{00000000-0005-0000-0000-000070580000}"/>
    <cellStyle name="Assumptions Center Year 16 4 3" xfId="39168" xr:uid="{00000000-0005-0000-0000-000071580000}"/>
    <cellStyle name="Assumptions Center Year 16 5" xfId="14231" xr:uid="{00000000-0005-0000-0000-000072580000}"/>
    <cellStyle name="Assumptions Center Year 16 5 2" xfId="28152" xr:uid="{00000000-0005-0000-0000-000073580000}"/>
    <cellStyle name="Assumptions Center Year 16 5 2 2" xfId="55835" xr:uid="{00000000-0005-0000-0000-000074580000}"/>
    <cellStyle name="Assumptions Center Year 16 5 3" xfId="41918" xr:uid="{00000000-0005-0000-0000-000075580000}"/>
    <cellStyle name="Assumptions Center Year 16 6" xfId="17199" xr:uid="{00000000-0005-0000-0000-000076580000}"/>
    <cellStyle name="Assumptions Center Year 16 6 2" xfId="44882" xr:uid="{00000000-0005-0000-0000-000077580000}"/>
    <cellStyle name="Assumptions Center Year 16 7" xfId="31001" xr:uid="{00000000-0005-0000-0000-000078580000}"/>
    <cellStyle name="Assumptions Center Year 17" xfId="3352" xr:uid="{00000000-0005-0000-0000-000079580000}"/>
    <cellStyle name="Assumptions Center Year 17 2" xfId="6792" xr:uid="{00000000-0005-0000-0000-00007A580000}"/>
    <cellStyle name="Assumptions Center Year 17 2 2" xfId="20733" xr:uid="{00000000-0005-0000-0000-00007B580000}"/>
    <cellStyle name="Assumptions Center Year 17 2 2 2" xfId="48416" xr:uid="{00000000-0005-0000-0000-00007C580000}"/>
    <cellStyle name="Assumptions Center Year 17 2 3" xfId="34499" xr:uid="{00000000-0005-0000-0000-00007D580000}"/>
    <cellStyle name="Assumptions Center Year 17 3" xfId="9530" xr:uid="{00000000-0005-0000-0000-00007E580000}"/>
    <cellStyle name="Assumptions Center Year 17 3 2" xfId="23451" xr:uid="{00000000-0005-0000-0000-00007F580000}"/>
    <cellStyle name="Assumptions Center Year 17 3 2 2" xfId="51134" xr:uid="{00000000-0005-0000-0000-000080580000}"/>
    <cellStyle name="Assumptions Center Year 17 3 3" xfId="37217" xr:uid="{00000000-0005-0000-0000-000081580000}"/>
    <cellStyle name="Assumptions Center Year 17 4" xfId="11671" xr:uid="{00000000-0005-0000-0000-000082580000}"/>
    <cellStyle name="Assumptions Center Year 17 4 2" xfId="25592" xr:uid="{00000000-0005-0000-0000-000083580000}"/>
    <cellStyle name="Assumptions Center Year 17 4 2 2" xfId="53275" xr:uid="{00000000-0005-0000-0000-000084580000}"/>
    <cellStyle name="Assumptions Center Year 17 4 3" xfId="39358" xr:uid="{00000000-0005-0000-0000-000085580000}"/>
    <cellStyle name="Assumptions Center Year 17 5" xfId="14421" xr:uid="{00000000-0005-0000-0000-000086580000}"/>
    <cellStyle name="Assumptions Center Year 17 5 2" xfId="28342" xr:uid="{00000000-0005-0000-0000-000087580000}"/>
    <cellStyle name="Assumptions Center Year 17 5 2 2" xfId="56025" xr:uid="{00000000-0005-0000-0000-000088580000}"/>
    <cellStyle name="Assumptions Center Year 17 5 3" xfId="42108" xr:uid="{00000000-0005-0000-0000-000089580000}"/>
    <cellStyle name="Assumptions Center Year 17 6" xfId="17389" xr:uid="{00000000-0005-0000-0000-00008A580000}"/>
    <cellStyle name="Assumptions Center Year 17 6 2" xfId="45072" xr:uid="{00000000-0005-0000-0000-00008B580000}"/>
    <cellStyle name="Assumptions Center Year 17 7" xfId="31171" xr:uid="{00000000-0005-0000-0000-00008C580000}"/>
    <cellStyle name="Assumptions Center Year 18" xfId="2665" xr:uid="{00000000-0005-0000-0000-00008D580000}"/>
    <cellStyle name="Assumptions Center Year 18 2" xfId="6113" xr:uid="{00000000-0005-0000-0000-00008E580000}"/>
    <cellStyle name="Assumptions Center Year 18 2 2" xfId="20060" xr:uid="{00000000-0005-0000-0000-00008F580000}"/>
    <cellStyle name="Assumptions Center Year 18 2 2 2" xfId="47743" xr:uid="{00000000-0005-0000-0000-000090580000}"/>
    <cellStyle name="Assumptions Center Year 18 2 3" xfId="33826" xr:uid="{00000000-0005-0000-0000-000091580000}"/>
    <cellStyle name="Assumptions Center Year 18 3" xfId="8871" xr:uid="{00000000-0005-0000-0000-000092580000}"/>
    <cellStyle name="Assumptions Center Year 18 3 2" xfId="22792" xr:uid="{00000000-0005-0000-0000-000093580000}"/>
    <cellStyle name="Assumptions Center Year 18 3 2 2" xfId="50475" xr:uid="{00000000-0005-0000-0000-000094580000}"/>
    <cellStyle name="Assumptions Center Year 18 3 3" xfId="36558" xr:uid="{00000000-0005-0000-0000-000095580000}"/>
    <cellStyle name="Assumptions Center Year 18 4" xfId="11000" xr:uid="{00000000-0005-0000-0000-000096580000}"/>
    <cellStyle name="Assumptions Center Year 18 4 2" xfId="24921" xr:uid="{00000000-0005-0000-0000-000097580000}"/>
    <cellStyle name="Assumptions Center Year 18 4 2 2" xfId="52604" xr:uid="{00000000-0005-0000-0000-000098580000}"/>
    <cellStyle name="Assumptions Center Year 18 4 3" xfId="38687" xr:uid="{00000000-0005-0000-0000-000099580000}"/>
    <cellStyle name="Assumptions Center Year 18 5" xfId="13753" xr:uid="{00000000-0005-0000-0000-00009A580000}"/>
    <cellStyle name="Assumptions Center Year 18 5 2" xfId="27674" xr:uid="{00000000-0005-0000-0000-00009B580000}"/>
    <cellStyle name="Assumptions Center Year 18 5 2 2" xfId="55357" xr:uid="{00000000-0005-0000-0000-00009C580000}"/>
    <cellStyle name="Assumptions Center Year 18 5 3" xfId="41440" xr:uid="{00000000-0005-0000-0000-00009D580000}"/>
    <cellStyle name="Assumptions Center Year 18 6" xfId="16718" xr:uid="{00000000-0005-0000-0000-00009E580000}"/>
    <cellStyle name="Assumptions Center Year 18 6 2" xfId="44401" xr:uid="{00000000-0005-0000-0000-00009F580000}"/>
    <cellStyle name="Assumptions Center Year 18 7" xfId="30568" xr:uid="{00000000-0005-0000-0000-0000A0580000}"/>
    <cellStyle name="Assumptions Center Year 19" xfId="2265" xr:uid="{00000000-0005-0000-0000-0000A1580000}"/>
    <cellStyle name="Assumptions Center Year 19 2" xfId="5732" xr:uid="{00000000-0005-0000-0000-0000A2580000}"/>
    <cellStyle name="Assumptions Center Year 19 2 2" xfId="19683" xr:uid="{00000000-0005-0000-0000-0000A3580000}"/>
    <cellStyle name="Assumptions Center Year 19 2 2 2" xfId="47366" xr:uid="{00000000-0005-0000-0000-0000A4580000}"/>
    <cellStyle name="Assumptions Center Year 19 2 3" xfId="33449" xr:uid="{00000000-0005-0000-0000-0000A5580000}"/>
    <cellStyle name="Assumptions Center Year 19 3" xfId="8502" xr:uid="{00000000-0005-0000-0000-0000A6580000}"/>
    <cellStyle name="Assumptions Center Year 19 3 2" xfId="22423" xr:uid="{00000000-0005-0000-0000-0000A7580000}"/>
    <cellStyle name="Assumptions Center Year 19 3 2 2" xfId="50106" xr:uid="{00000000-0005-0000-0000-0000A8580000}"/>
    <cellStyle name="Assumptions Center Year 19 3 3" xfId="36189" xr:uid="{00000000-0005-0000-0000-0000A9580000}"/>
    <cellStyle name="Assumptions Center Year 19 4" xfId="5382" xr:uid="{00000000-0005-0000-0000-0000AA580000}"/>
    <cellStyle name="Assumptions Center Year 19 4 2" xfId="19335" xr:uid="{00000000-0005-0000-0000-0000AB580000}"/>
    <cellStyle name="Assumptions Center Year 19 4 2 2" xfId="47018" xr:uid="{00000000-0005-0000-0000-0000AC580000}"/>
    <cellStyle name="Assumptions Center Year 19 4 3" xfId="33101" xr:uid="{00000000-0005-0000-0000-0000AD580000}"/>
    <cellStyle name="Assumptions Center Year 19 5" xfId="13381" xr:uid="{00000000-0005-0000-0000-0000AE580000}"/>
    <cellStyle name="Assumptions Center Year 19 5 2" xfId="27302" xr:uid="{00000000-0005-0000-0000-0000AF580000}"/>
    <cellStyle name="Assumptions Center Year 19 5 2 2" xfId="54985" xr:uid="{00000000-0005-0000-0000-0000B0580000}"/>
    <cellStyle name="Assumptions Center Year 19 5 3" xfId="41068" xr:uid="{00000000-0005-0000-0000-0000B1580000}"/>
    <cellStyle name="Assumptions Center Year 19 6" xfId="16343" xr:uid="{00000000-0005-0000-0000-0000B2580000}"/>
    <cellStyle name="Assumptions Center Year 19 6 2" xfId="44026" xr:uid="{00000000-0005-0000-0000-0000B3580000}"/>
    <cellStyle name="Assumptions Center Year 19 7" xfId="30241" xr:uid="{00000000-0005-0000-0000-0000B4580000}"/>
    <cellStyle name="Assumptions Center Year 2" xfId="2054" xr:uid="{00000000-0005-0000-0000-0000B5580000}"/>
    <cellStyle name="Assumptions Center Year 2 10" xfId="2517" xr:uid="{00000000-0005-0000-0000-0000B6580000}"/>
    <cellStyle name="Assumptions Center Year 2 10 2" xfId="5974" xr:uid="{00000000-0005-0000-0000-0000B7580000}"/>
    <cellStyle name="Assumptions Center Year 2 10 2 2" xfId="19923" xr:uid="{00000000-0005-0000-0000-0000B8580000}"/>
    <cellStyle name="Assumptions Center Year 2 10 2 2 2" xfId="47606" xr:uid="{00000000-0005-0000-0000-0000B9580000}"/>
    <cellStyle name="Assumptions Center Year 2 10 2 3" xfId="33689" xr:uid="{00000000-0005-0000-0000-0000BA580000}"/>
    <cellStyle name="Assumptions Center Year 2 10 3" xfId="8739" xr:uid="{00000000-0005-0000-0000-0000BB580000}"/>
    <cellStyle name="Assumptions Center Year 2 10 3 2" xfId="22660" xr:uid="{00000000-0005-0000-0000-0000BC580000}"/>
    <cellStyle name="Assumptions Center Year 2 10 3 2 2" xfId="50343" xr:uid="{00000000-0005-0000-0000-0000BD580000}"/>
    <cellStyle name="Assumptions Center Year 2 10 3 3" xfId="36426" xr:uid="{00000000-0005-0000-0000-0000BE580000}"/>
    <cellStyle name="Assumptions Center Year 2 10 4" xfId="5588" xr:uid="{00000000-0005-0000-0000-0000BF580000}"/>
    <cellStyle name="Assumptions Center Year 2 10 4 2" xfId="19541" xr:uid="{00000000-0005-0000-0000-0000C0580000}"/>
    <cellStyle name="Assumptions Center Year 2 10 4 2 2" xfId="47224" xr:uid="{00000000-0005-0000-0000-0000C1580000}"/>
    <cellStyle name="Assumptions Center Year 2 10 4 3" xfId="33307" xr:uid="{00000000-0005-0000-0000-0000C2580000}"/>
    <cellStyle name="Assumptions Center Year 2 10 5" xfId="13621" xr:uid="{00000000-0005-0000-0000-0000C3580000}"/>
    <cellStyle name="Assumptions Center Year 2 10 5 2" xfId="27542" xr:uid="{00000000-0005-0000-0000-0000C4580000}"/>
    <cellStyle name="Assumptions Center Year 2 10 5 2 2" xfId="55225" xr:uid="{00000000-0005-0000-0000-0000C5580000}"/>
    <cellStyle name="Assumptions Center Year 2 10 5 3" xfId="41308" xr:uid="{00000000-0005-0000-0000-0000C6580000}"/>
    <cellStyle name="Assumptions Center Year 2 10 6" xfId="16583" xr:uid="{00000000-0005-0000-0000-0000C7580000}"/>
    <cellStyle name="Assumptions Center Year 2 10 6 2" xfId="44266" xr:uid="{00000000-0005-0000-0000-0000C8580000}"/>
    <cellStyle name="Assumptions Center Year 2 10 7" xfId="30454" xr:uid="{00000000-0005-0000-0000-0000C9580000}"/>
    <cellStyle name="Assumptions Center Year 2 11" xfId="2840" xr:uid="{00000000-0005-0000-0000-0000CA580000}"/>
    <cellStyle name="Assumptions Center Year 2 11 2" xfId="6287" xr:uid="{00000000-0005-0000-0000-0000CB580000}"/>
    <cellStyle name="Assumptions Center Year 2 11 2 2" xfId="20234" xr:uid="{00000000-0005-0000-0000-0000CC580000}"/>
    <cellStyle name="Assumptions Center Year 2 11 2 2 2" xfId="47917" xr:uid="{00000000-0005-0000-0000-0000CD580000}"/>
    <cellStyle name="Assumptions Center Year 2 11 2 3" xfId="34000" xr:uid="{00000000-0005-0000-0000-0000CE580000}"/>
    <cellStyle name="Assumptions Center Year 2 11 3" xfId="9041" xr:uid="{00000000-0005-0000-0000-0000CF580000}"/>
    <cellStyle name="Assumptions Center Year 2 11 3 2" xfId="22962" xr:uid="{00000000-0005-0000-0000-0000D0580000}"/>
    <cellStyle name="Assumptions Center Year 2 11 3 2 2" xfId="50645" xr:uid="{00000000-0005-0000-0000-0000D1580000}"/>
    <cellStyle name="Assumptions Center Year 2 11 3 3" xfId="36728" xr:uid="{00000000-0005-0000-0000-0000D2580000}"/>
    <cellStyle name="Assumptions Center Year 2 11 4" xfId="11174" xr:uid="{00000000-0005-0000-0000-0000D3580000}"/>
    <cellStyle name="Assumptions Center Year 2 11 4 2" xfId="25095" xr:uid="{00000000-0005-0000-0000-0000D4580000}"/>
    <cellStyle name="Assumptions Center Year 2 11 4 2 2" xfId="52778" xr:uid="{00000000-0005-0000-0000-0000D5580000}"/>
    <cellStyle name="Assumptions Center Year 2 11 4 3" xfId="38861" xr:uid="{00000000-0005-0000-0000-0000D6580000}"/>
    <cellStyle name="Assumptions Center Year 2 11 5" xfId="13926" xr:uid="{00000000-0005-0000-0000-0000D7580000}"/>
    <cellStyle name="Assumptions Center Year 2 11 5 2" xfId="27847" xr:uid="{00000000-0005-0000-0000-0000D8580000}"/>
    <cellStyle name="Assumptions Center Year 2 11 5 2 2" xfId="55530" xr:uid="{00000000-0005-0000-0000-0000D9580000}"/>
    <cellStyle name="Assumptions Center Year 2 11 5 3" xfId="41613" xr:uid="{00000000-0005-0000-0000-0000DA580000}"/>
    <cellStyle name="Assumptions Center Year 2 11 6" xfId="16892" xr:uid="{00000000-0005-0000-0000-0000DB580000}"/>
    <cellStyle name="Assumptions Center Year 2 11 6 2" xfId="44575" xr:uid="{00000000-0005-0000-0000-0000DC580000}"/>
    <cellStyle name="Assumptions Center Year 2 11 7" xfId="30721" xr:uid="{00000000-0005-0000-0000-0000DD580000}"/>
    <cellStyle name="Assumptions Center Year 2 12" xfId="2546" xr:uid="{00000000-0005-0000-0000-0000DE580000}"/>
    <cellStyle name="Assumptions Center Year 2 12 2" xfId="6003" xr:uid="{00000000-0005-0000-0000-0000DF580000}"/>
    <cellStyle name="Assumptions Center Year 2 12 2 2" xfId="19952" xr:uid="{00000000-0005-0000-0000-0000E0580000}"/>
    <cellStyle name="Assumptions Center Year 2 12 2 2 2" xfId="47635" xr:uid="{00000000-0005-0000-0000-0000E1580000}"/>
    <cellStyle name="Assumptions Center Year 2 12 2 3" xfId="33718" xr:uid="{00000000-0005-0000-0000-0000E2580000}"/>
    <cellStyle name="Assumptions Center Year 2 12 3" xfId="8768" xr:uid="{00000000-0005-0000-0000-0000E3580000}"/>
    <cellStyle name="Assumptions Center Year 2 12 3 2" xfId="22689" xr:uid="{00000000-0005-0000-0000-0000E4580000}"/>
    <cellStyle name="Assumptions Center Year 2 12 3 2 2" xfId="50372" xr:uid="{00000000-0005-0000-0000-0000E5580000}"/>
    <cellStyle name="Assumptions Center Year 2 12 3 3" xfId="36455" xr:uid="{00000000-0005-0000-0000-0000E6580000}"/>
    <cellStyle name="Assumptions Center Year 2 12 4" xfId="5603" xr:uid="{00000000-0005-0000-0000-0000E7580000}"/>
    <cellStyle name="Assumptions Center Year 2 12 4 2" xfId="19556" xr:uid="{00000000-0005-0000-0000-0000E8580000}"/>
    <cellStyle name="Assumptions Center Year 2 12 4 2 2" xfId="47239" xr:uid="{00000000-0005-0000-0000-0000E9580000}"/>
    <cellStyle name="Assumptions Center Year 2 12 4 3" xfId="33322" xr:uid="{00000000-0005-0000-0000-0000EA580000}"/>
    <cellStyle name="Assumptions Center Year 2 12 5" xfId="13648" xr:uid="{00000000-0005-0000-0000-0000EB580000}"/>
    <cellStyle name="Assumptions Center Year 2 12 5 2" xfId="27569" xr:uid="{00000000-0005-0000-0000-0000EC580000}"/>
    <cellStyle name="Assumptions Center Year 2 12 5 2 2" xfId="55252" xr:uid="{00000000-0005-0000-0000-0000ED580000}"/>
    <cellStyle name="Assumptions Center Year 2 12 5 3" xfId="41335" xr:uid="{00000000-0005-0000-0000-0000EE580000}"/>
    <cellStyle name="Assumptions Center Year 2 12 6" xfId="16612" xr:uid="{00000000-0005-0000-0000-0000EF580000}"/>
    <cellStyle name="Assumptions Center Year 2 12 6 2" xfId="44295" xr:uid="{00000000-0005-0000-0000-0000F0580000}"/>
    <cellStyle name="Assumptions Center Year 2 12 7" xfId="30479" xr:uid="{00000000-0005-0000-0000-0000F1580000}"/>
    <cellStyle name="Assumptions Center Year 2 13" xfId="2940" xr:uid="{00000000-0005-0000-0000-0000F2580000}"/>
    <cellStyle name="Assumptions Center Year 2 13 2" xfId="6386" xr:uid="{00000000-0005-0000-0000-0000F3580000}"/>
    <cellStyle name="Assumptions Center Year 2 13 2 2" xfId="20332" xr:uid="{00000000-0005-0000-0000-0000F4580000}"/>
    <cellStyle name="Assumptions Center Year 2 13 2 2 2" xfId="48015" xr:uid="{00000000-0005-0000-0000-0000F5580000}"/>
    <cellStyle name="Assumptions Center Year 2 13 2 3" xfId="34098" xr:uid="{00000000-0005-0000-0000-0000F6580000}"/>
    <cellStyle name="Assumptions Center Year 2 13 3" xfId="9137" xr:uid="{00000000-0005-0000-0000-0000F7580000}"/>
    <cellStyle name="Assumptions Center Year 2 13 3 2" xfId="23058" xr:uid="{00000000-0005-0000-0000-0000F8580000}"/>
    <cellStyle name="Assumptions Center Year 2 13 3 2 2" xfId="50741" xr:uid="{00000000-0005-0000-0000-0000F9580000}"/>
    <cellStyle name="Assumptions Center Year 2 13 3 3" xfId="36824" xr:uid="{00000000-0005-0000-0000-0000FA580000}"/>
    <cellStyle name="Assumptions Center Year 2 13 4" xfId="11272" xr:uid="{00000000-0005-0000-0000-0000FB580000}"/>
    <cellStyle name="Assumptions Center Year 2 13 4 2" xfId="25193" xr:uid="{00000000-0005-0000-0000-0000FC580000}"/>
    <cellStyle name="Assumptions Center Year 2 13 4 2 2" xfId="52876" xr:uid="{00000000-0005-0000-0000-0000FD580000}"/>
    <cellStyle name="Assumptions Center Year 2 13 4 3" xfId="38959" xr:uid="{00000000-0005-0000-0000-0000FE580000}"/>
    <cellStyle name="Assumptions Center Year 2 13 5" xfId="14024" xr:uid="{00000000-0005-0000-0000-0000FF580000}"/>
    <cellStyle name="Assumptions Center Year 2 13 5 2" xfId="27945" xr:uid="{00000000-0005-0000-0000-000000590000}"/>
    <cellStyle name="Assumptions Center Year 2 13 5 2 2" xfId="55628" xr:uid="{00000000-0005-0000-0000-000001590000}"/>
    <cellStyle name="Assumptions Center Year 2 13 5 3" xfId="41711" xr:uid="{00000000-0005-0000-0000-000002590000}"/>
    <cellStyle name="Assumptions Center Year 2 13 6" xfId="16990" xr:uid="{00000000-0005-0000-0000-000003590000}"/>
    <cellStyle name="Assumptions Center Year 2 13 6 2" xfId="44673" xr:uid="{00000000-0005-0000-0000-000004590000}"/>
    <cellStyle name="Assumptions Center Year 2 13 7" xfId="30803" xr:uid="{00000000-0005-0000-0000-000005590000}"/>
    <cellStyle name="Assumptions Center Year 2 14" xfId="2577" xr:uid="{00000000-0005-0000-0000-000006590000}"/>
    <cellStyle name="Assumptions Center Year 2 14 2" xfId="6033" xr:uid="{00000000-0005-0000-0000-000007590000}"/>
    <cellStyle name="Assumptions Center Year 2 14 2 2" xfId="19982" xr:uid="{00000000-0005-0000-0000-000008590000}"/>
    <cellStyle name="Assumptions Center Year 2 14 2 2 2" xfId="47665" xr:uid="{00000000-0005-0000-0000-000009590000}"/>
    <cellStyle name="Assumptions Center Year 2 14 2 3" xfId="33748" xr:uid="{00000000-0005-0000-0000-00000A590000}"/>
    <cellStyle name="Assumptions Center Year 2 14 3" xfId="8798" xr:uid="{00000000-0005-0000-0000-00000B590000}"/>
    <cellStyle name="Assumptions Center Year 2 14 3 2" xfId="22719" xr:uid="{00000000-0005-0000-0000-00000C590000}"/>
    <cellStyle name="Assumptions Center Year 2 14 3 2 2" xfId="50402" xr:uid="{00000000-0005-0000-0000-00000D590000}"/>
    <cellStyle name="Assumptions Center Year 2 14 3 3" xfId="36485" xr:uid="{00000000-0005-0000-0000-00000E590000}"/>
    <cellStyle name="Assumptions Center Year 2 14 4" xfId="5612" xr:uid="{00000000-0005-0000-0000-00000F590000}"/>
    <cellStyle name="Assumptions Center Year 2 14 4 2" xfId="19565" xr:uid="{00000000-0005-0000-0000-000010590000}"/>
    <cellStyle name="Assumptions Center Year 2 14 4 2 2" xfId="47248" xr:uid="{00000000-0005-0000-0000-000011590000}"/>
    <cellStyle name="Assumptions Center Year 2 14 4 3" xfId="33331" xr:uid="{00000000-0005-0000-0000-000012590000}"/>
    <cellStyle name="Assumptions Center Year 2 14 5" xfId="13678" xr:uid="{00000000-0005-0000-0000-000013590000}"/>
    <cellStyle name="Assumptions Center Year 2 14 5 2" xfId="27599" xr:uid="{00000000-0005-0000-0000-000014590000}"/>
    <cellStyle name="Assumptions Center Year 2 14 5 2 2" xfId="55282" xr:uid="{00000000-0005-0000-0000-000015590000}"/>
    <cellStyle name="Assumptions Center Year 2 14 5 3" xfId="41365" xr:uid="{00000000-0005-0000-0000-000016590000}"/>
    <cellStyle name="Assumptions Center Year 2 14 6" xfId="16642" xr:uid="{00000000-0005-0000-0000-000017590000}"/>
    <cellStyle name="Assumptions Center Year 2 14 6 2" xfId="44325" xr:uid="{00000000-0005-0000-0000-000018590000}"/>
    <cellStyle name="Assumptions Center Year 2 14 7" xfId="30507" xr:uid="{00000000-0005-0000-0000-000019590000}"/>
    <cellStyle name="Assumptions Center Year 2 15" xfId="3547" xr:uid="{00000000-0005-0000-0000-00001A590000}"/>
    <cellStyle name="Assumptions Center Year 2 15 2" xfId="6985" xr:uid="{00000000-0005-0000-0000-00001B590000}"/>
    <cellStyle name="Assumptions Center Year 2 15 2 2" xfId="20924" xr:uid="{00000000-0005-0000-0000-00001C590000}"/>
    <cellStyle name="Assumptions Center Year 2 15 2 2 2" xfId="48607" xr:uid="{00000000-0005-0000-0000-00001D590000}"/>
    <cellStyle name="Assumptions Center Year 2 15 2 3" xfId="34690" xr:uid="{00000000-0005-0000-0000-00001E590000}"/>
    <cellStyle name="Assumptions Center Year 2 15 3" xfId="9721" xr:uid="{00000000-0005-0000-0000-00001F590000}"/>
    <cellStyle name="Assumptions Center Year 2 15 3 2" xfId="23642" xr:uid="{00000000-0005-0000-0000-000020590000}"/>
    <cellStyle name="Assumptions Center Year 2 15 3 2 2" xfId="51325" xr:uid="{00000000-0005-0000-0000-000021590000}"/>
    <cellStyle name="Assumptions Center Year 2 15 3 3" xfId="37408" xr:uid="{00000000-0005-0000-0000-000022590000}"/>
    <cellStyle name="Assumptions Center Year 2 15 4" xfId="11862" xr:uid="{00000000-0005-0000-0000-000023590000}"/>
    <cellStyle name="Assumptions Center Year 2 15 4 2" xfId="25783" xr:uid="{00000000-0005-0000-0000-000024590000}"/>
    <cellStyle name="Assumptions Center Year 2 15 4 2 2" xfId="53466" xr:uid="{00000000-0005-0000-0000-000025590000}"/>
    <cellStyle name="Assumptions Center Year 2 15 4 3" xfId="39549" xr:uid="{00000000-0005-0000-0000-000026590000}"/>
    <cellStyle name="Assumptions Center Year 2 15 5" xfId="14612" xr:uid="{00000000-0005-0000-0000-000027590000}"/>
    <cellStyle name="Assumptions Center Year 2 15 5 2" xfId="28533" xr:uid="{00000000-0005-0000-0000-000028590000}"/>
    <cellStyle name="Assumptions Center Year 2 15 5 2 2" xfId="56216" xr:uid="{00000000-0005-0000-0000-000029590000}"/>
    <cellStyle name="Assumptions Center Year 2 15 5 3" xfId="42299" xr:uid="{00000000-0005-0000-0000-00002A590000}"/>
    <cellStyle name="Assumptions Center Year 2 15 6" xfId="17580" xr:uid="{00000000-0005-0000-0000-00002B590000}"/>
    <cellStyle name="Assumptions Center Year 2 15 6 2" xfId="45263" xr:uid="{00000000-0005-0000-0000-00002C590000}"/>
    <cellStyle name="Assumptions Center Year 2 15 7" xfId="31351" xr:uid="{00000000-0005-0000-0000-00002D590000}"/>
    <cellStyle name="Assumptions Center Year 2 16" xfId="3542" xr:uid="{00000000-0005-0000-0000-00002E590000}"/>
    <cellStyle name="Assumptions Center Year 2 16 2" xfId="6980" xr:uid="{00000000-0005-0000-0000-00002F590000}"/>
    <cellStyle name="Assumptions Center Year 2 16 2 2" xfId="20920" xr:uid="{00000000-0005-0000-0000-000030590000}"/>
    <cellStyle name="Assumptions Center Year 2 16 2 2 2" xfId="48603" xr:uid="{00000000-0005-0000-0000-000031590000}"/>
    <cellStyle name="Assumptions Center Year 2 16 2 3" xfId="34686" xr:uid="{00000000-0005-0000-0000-000032590000}"/>
    <cellStyle name="Assumptions Center Year 2 16 3" xfId="9717" xr:uid="{00000000-0005-0000-0000-000033590000}"/>
    <cellStyle name="Assumptions Center Year 2 16 3 2" xfId="23638" xr:uid="{00000000-0005-0000-0000-000034590000}"/>
    <cellStyle name="Assumptions Center Year 2 16 3 2 2" xfId="51321" xr:uid="{00000000-0005-0000-0000-000035590000}"/>
    <cellStyle name="Assumptions Center Year 2 16 3 3" xfId="37404" xr:uid="{00000000-0005-0000-0000-000036590000}"/>
    <cellStyle name="Assumptions Center Year 2 16 4" xfId="11858" xr:uid="{00000000-0005-0000-0000-000037590000}"/>
    <cellStyle name="Assumptions Center Year 2 16 4 2" xfId="25779" xr:uid="{00000000-0005-0000-0000-000038590000}"/>
    <cellStyle name="Assumptions Center Year 2 16 4 2 2" xfId="53462" xr:uid="{00000000-0005-0000-0000-000039590000}"/>
    <cellStyle name="Assumptions Center Year 2 16 4 3" xfId="39545" xr:uid="{00000000-0005-0000-0000-00003A590000}"/>
    <cellStyle name="Assumptions Center Year 2 16 5" xfId="14608" xr:uid="{00000000-0005-0000-0000-00003B590000}"/>
    <cellStyle name="Assumptions Center Year 2 16 5 2" xfId="28529" xr:uid="{00000000-0005-0000-0000-00003C590000}"/>
    <cellStyle name="Assumptions Center Year 2 16 5 2 2" xfId="56212" xr:uid="{00000000-0005-0000-0000-00003D590000}"/>
    <cellStyle name="Assumptions Center Year 2 16 5 3" xfId="42295" xr:uid="{00000000-0005-0000-0000-00003E590000}"/>
    <cellStyle name="Assumptions Center Year 2 16 6" xfId="17576" xr:uid="{00000000-0005-0000-0000-00003F590000}"/>
    <cellStyle name="Assumptions Center Year 2 16 6 2" xfId="45259" xr:uid="{00000000-0005-0000-0000-000040590000}"/>
    <cellStyle name="Assumptions Center Year 2 16 7" xfId="31347" xr:uid="{00000000-0005-0000-0000-000041590000}"/>
    <cellStyle name="Assumptions Center Year 2 17" xfId="2357" xr:uid="{00000000-0005-0000-0000-000042590000}"/>
    <cellStyle name="Assumptions Center Year 2 17 2" xfId="5816" xr:uid="{00000000-0005-0000-0000-000043590000}"/>
    <cellStyle name="Assumptions Center Year 2 17 2 2" xfId="19766" xr:uid="{00000000-0005-0000-0000-000044590000}"/>
    <cellStyle name="Assumptions Center Year 2 17 2 2 2" xfId="47449" xr:uid="{00000000-0005-0000-0000-000045590000}"/>
    <cellStyle name="Assumptions Center Year 2 17 2 3" xfId="33532" xr:uid="{00000000-0005-0000-0000-000046590000}"/>
    <cellStyle name="Assumptions Center Year 2 17 3" xfId="8586" xr:uid="{00000000-0005-0000-0000-000047590000}"/>
    <cellStyle name="Assumptions Center Year 2 17 3 2" xfId="22507" xr:uid="{00000000-0005-0000-0000-000048590000}"/>
    <cellStyle name="Assumptions Center Year 2 17 3 2 2" xfId="50190" xr:uid="{00000000-0005-0000-0000-000049590000}"/>
    <cellStyle name="Assumptions Center Year 2 17 3 3" xfId="36273" xr:uid="{00000000-0005-0000-0000-00004A590000}"/>
    <cellStyle name="Assumptions Center Year 2 17 4" xfId="5465" xr:uid="{00000000-0005-0000-0000-00004B590000}"/>
    <cellStyle name="Assumptions Center Year 2 17 4 2" xfId="19418" xr:uid="{00000000-0005-0000-0000-00004C590000}"/>
    <cellStyle name="Assumptions Center Year 2 17 4 2 2" xfId="47101" xr:uid="{00000000-0005-0000-0000-00004D590000}"/>
    <cellStyle name="Assumptions Center Year 2 17 4 3" xfId="33184" xr:uid="{00000000-0005-0000-0000-00004E590000}"/>
    <cellStyle name="Assumptions Center Year 2 17 5" xfId="13464" xr:uid="{00000000-0005-0000-0000-00004F590000}"/>
    <cellStyle name="Assumptions Center Year 2 17 5 2" xfId="27385" xr:uid="{00000000-0005-0000-0000-000050590000}"/>
    <cellStyle name="Assumptions Center Year 2 17 5 2 2" xfId="55068" xr:uid="{00000000-0005-0000-0000-000051590000}"/>
    <cellStyle name="Assumptions Center Year 2 17 5 3" xfId="41151" xr:uid="{00000000-0005-0000-0000-000052590000}"/>
    <cellStyle name="Assumptions Center Year 2 17 6" xfId="16426" xr:uid="{00000000-0005-0000-0000-000053590000}"/>
    <cellStyle name="Assumptions Center Year 2 17 6 2" xfId="44109" xr:uid="{00000000-0005-0000-0000-000054590000}"/>
    <cellStyle name="Assumptions Center Year 2 17 7" xfId="30319" xr:uid="{00000000-0005-0000-0000-000055590000}"/>
    <cellStyle name="Assumptions Center Year 2 18" xfId="2304" xr:uid="{00000000-0005-0000-0000-000056590000}"/>
    <cellStyle name="Assumptions Center Year 2 18 2" xfId="5767" xr:uid="{00000000-0005-0000-0000-000057590000}"/>
    <cellStyle name="Assumptions Center Year 2 18 2 2" xfId="19717" xr:uid="{00000000-0005-0000-0000-000058590000}"/>
    <cellStyle name="Assumptions Center Year 2 18 2 2 2" xfId="47400" xr:uid="{00000000-0005-0000-0000-000059590000}"/>
    <cellStyle name="Assumptions Center Year 2 18 2 3" xfId="33483" xr:uid="{00000000-0005-0000-0000-00005A590000}"/>
    <cellStyle name="Assumptions Center Year 2 18 3" xfId="8536" xr:uid="{00000000-0005-0000-0000-00005B590000}"/>
    <cellStyle name="Assumptions Center Year 2 18 3 2" xfId="22457" xr:uid="{00000000-0005-0000-0000-00005C590000}"/>
    <cellStyle name="Assumptions Center Year 2 18 3 2 2" xfId="50140" xr:uid="{00000000-0005-0000-0000-00005D590000}"/>
    <cellStyle name="Assumptions Center Year 2 18 3 3" xfId="36223" xr:uid="{00000000-0005-0000-0000-00005E590000}"/>
    <cellStyle name="Assumptions Center Year 2 18 4" xfId="5416" xr:uid="{00000000-0005-0000-0000-00005F590000}"/>
    <cellStyle name="Assumptions Center Year 2 18 4 2" xfId="19369" xr:uid="{00000000-0005-0000-0000-000060590000}"/>
    <cellStyle name="Assumptions Center Year 2 18 4 2 2" xfId="47052" xr:uid="{00000000-0005-0000-0000-000061590000}"/>
    <cellStyle name="Assumptions Center Year 2 18 4 3" xfId="33135" xr:uid="{00000000-0005-0000-0000-000062590000}"/>
    <cellStyle name="Assumptions Center Year 2 18 5" xfId="13415" xr:uid="{00000000-0005-0000-0000-000063590000}"/>
    <cellStyle name="Assumptions Center Year 2 18 5 2" xfId="27336" xr:uid="{00000000-0005-0000-0000-000064590000}"/>
    <cellStyle name="Assumptions Center Year 2 18 5 2 2" xfId="55019" xr:uid="{00000000-0005-0000-0000-000065590000}"/>
    <cellStyle name="Assumptions Center Year 2 18 5 3" xfId="41102" xr:uid="{00000000-0005-0000-0000-000066590000}"/>
    <cellStyle name="Assumptions Center Year 2 18 6" xfId="16377" xr:uid="{00000000-0005-0000-0000-000067590000}"/>
    <cellStyle name="Assumptions Center Year 2 18 6 2" xfId="44060" xr:uid="{00000000-0005-0000-0000-000068590000}"/>
    <cellStyle name="Assumptions Center Year 2 18 7" xfId="30270" xr:uid="{00000000-0005-0000-0000-000069590000}"/>
    <cellStyle name="Assumptions Center Year 2 19" xfId="2868" xr:uid="{00000000-0005-0000-0000-00006A590000}"/>
    <cellStyle name="Assumptions Center Year 2 19 2" xfId="6315" xr:uid="{00000000-0005-0000-0000-00006B590000}"/>
    <cellStyle name="Assumptions Center Year 2 19 2 2" xfId="20262" xr:uid="{00000000-0005-0000-0000-00006C590000}"/>
    <cellStyle name="Assumptions Center Year 2 19 2 2 2" xfId="47945" xr:uid="{00000000-0005-0000-0000-00006D590000}"/>
    <cellStyle name="Assumptions Center Year 2 19 2 3" xfId="34028" xr:uid="{00000000-0005-0000-0000-00006E590000}"/>
    <cellStyle name="Assumptions Center Year 2 19 3" xfId="9067" xr:uid="{00000000-0005-0000-0000-00006F590000}"/>
    <cellStyle name="Assumptions Center Year 2 19 3 2" xfId="22988" xr:uid="{00000000-0005-0000-0000-000070590000}"/>
    <cellStyle name="Assumptions Center Year 2 19 3 2 2" xfId="50671" xr:uid="{00000000-0005-0000-0000-000071590000}"/>
    <cellStyle name="Assumptions Center Year 2 19 3 3" xfId="36754" xr:uid="{00000000-0005-0000-0000-000072590000}"/>
    <cellStyle name="Assumptions Center Year 2 19 4" xfId="11202" xr:uid="{00000000-0005-0000-0000-000073590000}"/>
    <cellStyle name="Assumptions Center Year 2 19 4 2" xfId="25123" xr:uid="{00000000-0005-0000-0000-000074590000}"/>
    <cellStyle name="Assumptions Center Year 2 19 4 2 2" xfId="52806" xr:uid="{00000000-0005-0000-0000-000075590000}"/>
    <cellStyle name="Assumptions Center Year 2 19 4 3" xfId="38889" xr:uid="{00000000-0005-0000-0000-000076590000}"/>
    <cellStyle name="Assumptions Center Year 2 19 5" xfId="13954" xr:uid="{00000000-0005-0000-0000-000077590000}"/>
    <cellStyle name="Assumptions Center Year 2 19 5 2" xfId="27875" xr:uid="{00000000-0005-0000-0000-000078590000}"/>
    <cellStyle name="Assumptions Center Year 2 19 5 2 2" xfId="55558" xr:uid="{00000000-0005-0000-0000-000079590000}"/>
    <cellStyle name="Assumptions Center Year 2 19 5 3" xfId="41641" xr:uid="{00000000-0005-0000-0000-00007A590000}"/>
    <cellStyle name="Assumptions Center Year 2 19 6" xfId="16920" xr:uid="{00000000-0005-0000-0000-00007B590000}"/>
    <cellStyle name="Assumptions Center Year 2 19 6 2" xfId="44603" xr:uid="{00000000-0005-0000-0000-00007C590000}"/>
    <cellStyle name="Assumptions Center Year 2 19 7" xfId="30745" xr:uid="{00000000-0005-0000-0000-00007D590000}"/>
    <cellStyle name="Assumptions Center Year 2 2" xfId="3093" xr:uid="{00000000-0005-0000-0000-00007E590000}"/>
    <cellStyle name="Assumptions Center Year 2 2 2" xfId="6535" xr:uid="{00000000-0005-0000-0000-00007F590000}"/>
    <cellStyle name="Assumptions Center Year 2 2 2 2" xfId="20479" xr:uid="{00000000-0005-0000-0000-000080590000}"/>
    <cellStyle name="Assumptions Center Year 2 2 2 2 2" xfId="48162" xr:uid="{00000000-0005-0000-0000-000081590000}"/>
    <cellStyle name="Assumptions Center Year 2 2 2 3" xfId="34245" xr:uid="{00000000-0005-0000-0000-000082590000}"/>
    <cellStyle name="Assumptions Center Year 2 2 3" xfId="9280" xr:uid="{00000000-0005-0000-0000-000083590000}"/>
    <cellStyle name="Assumptions Center Year 2 2 3 2" xfId="23201" xr:uid="{00000000-0005-0000-0000-000084590000}"/>
    <cellStyle name="Assumptions Center Year 2 2 3 2 2" xfId="50884" xr:uid="{00000000-0005-0000-0000-000085590000}"/>
    <cellStyle name="Assumptions Center Year 2 2 3 3" xfId="36967" xr:uid="{00000000-0005-0000-0000-000086590000}"/>
    <cellStyle name="Assumptions Center Year 2 2 4" xfId="11417" xr:uid="{00000000-0005-0000-0000-000087590000}"/>
    <cellStyle name="Assumptions Center Year 2 2 4 2" xfId="25338" xr:uid="{00000000-0005-0000-0000-000088590000}"/>
    <cellStyle name="Assumptions Center Year 2 2 4 2 2" xfId="53021" xr:uid="{00000000-0005-0000-0000-000089590000}"/>
    <cellStyle name="Assumptions Center Year 2 2 4 3" xfId="39104" xr:uid="{00000000-0005-0000-0000-00008A590000}"/>
    <cellStyle name="Assumptions Center Year 2 2 5" xfId="14167" xr:uid="{00000000-0005-0000-0000-00008B590000}"/>
    <cellStyle name="Assumptions Center Year 2 2 5 2" xfId="28088" xr:uid="{00000000-0005-0000-0000-00008C590000}"/>
    <cellStyle name="Assumptions Center Year 2 2 5 2 2" xfId="55771" xr:uid="{00000000-0005-0000-0000-00008D590000}"/>
    <cellStyle name="Assumptions Center Year 2 2 5 3" xfId="41854" xr:uid="{00000000-0005-0000-0000-00008E590000}"/>
    <cellStyle name="Assumptions Center Year 2 2 6" xfId="17135" xr:uid="{00000000-0005-0000-0000-00008F590000}"/>
    <cellStyle name="Assumptions Center Year 2 2 6 2" xfId="44818" xr:uid="{00000000-0005-0000-0000-000090590000}"/>
    <cellStyle name="Assumptions Center Year 2 2 7" xfId="30939" xr:uid="{00000000-0005-0000-0000-000091590000}"/>
    <cellStyle name="Assumptions Center Year 2 20" xfId="4141" xr:uid="{00000000-0005-0000-0000-000092590000}"/>
    <cellStyle name="Assumptions Center Year 2 20 2" xfId="7567" xr:uid="{00000000-0005-0000-0000-000093590000}"/>
    <cellStyle name="Assumptions Center Year 2 20 2 2" xfId="21495" xr:uid="{00000000-0005-0000-0000-000094590000}"/>
    <cellStyle name="Assumptions Center Year 2 20 2 2 2" xfId="49178" xr:uid="{00000000-0005-0000-0000-000095590000}"/>
    <cellStyle name="Assumptions Center Year 2 20 2 3" xfId="35261" xr:uid="{00000000-0005-0000-0000-000096590000}"/>
    <cellStyle name="Assumptions Center Year 2 20 3" xfId="10265" xr:uid="{00000000-0005-0000-0000-000097590000}"/>
    <cellStyle name="Assumptions Center Year 2 20 3 2" xfId="24186" xr:uid="{00000000-0005-0000-0000-000098590000}"/>
    <cellStyle name="Assumptions Center Year 2 20 3 2 2" xfId="51869" xr:uid="{00000000-0005-0000-0000-000099590000}"/>
    <cellStyle name="Assumptions Center Year 2 20 3 3" xfId="37952" xr:uid="{00000000-0005-0000-0000-00009A590000}"/>
    <cellStyle name="Assumptions Center Year 2 20 4" xfId="12417" xr:uid="{00000000-0005-0000-0000-00009B590000}"/>
    <cellStyle name="Assumptions Center Year 2 20 4 2" xfId="26338" xr:uid="{00000000-0005-0000-0000-00009C590000}"/>
    <cellStyle name="Assumptions Center Year 2 20 4 2 2" xfId="54021" xr:uid="{00000000-0005-0000-0000-00009D590000}"/>
    <cellStyle name="Assumptions Center Year 2 20 4 3" xfId="40104" xr:uid="{00000000-0005-0000-0000-00009E590000}"/>
    <cellStyle name="Assumptions Center Year 2 20 5" xfId="15167" xr:uid="{00000000-0005-0000-0000-00009F590000}"/>
    <cellStyle name="Assumptions Center Year 2 20 5 2" xfId="29088" xr:uid="{00000000-0005-0000-0000-0000A0590000}"/>
    <cellStyle name="Assumptions Center Year 2 20 5 2 2" xfId="56771" xr:uid="{00000000-0005-0000-0000-0000A1590000}"/>
    <cellStyle name="Assumptions Center Year 2 20 5 3" xfId="42854" xr:uid="{00000000-0005-0000-0000-0000A2590000}"/>
    <cellStyle name="Assumptions Center Year 2 20 6" xfId="18135" xr:uid="{00000000-0005-0000-0000-0000A3590000}"/>
    <cellStyle name="Assumptions Center Year 2 20 6 2" xfId="45818" xr:uid="{00000000-0005-0000-0000-0000A4590000}"/>
    <cellStyle name="Assumptions Center Year 2 20 7" xfId="31901" xr:uid="{00000000-0005-0000-0000-0000A5590000}"/>
    <cellStyle name="Assumptions Center Year 2 21" xfId="3947" xr:uid="{00000000-0005-0000-0000-0000A6590000}"/>
    <cellStyle name="Assumptions Center Year 2 21 2" xfId="7373" xr:uid="{00000000-0005-0000-0000-0000A7590000}"/>
    <cellStyle name="Assumptions Center Year 2 21 2 2" xfId="21304" xr:uid="{00000000-0005-0000-0000-0000A8590000}"/>
    <cellStyle name="Assumptions Center Year 2 21 2 2 2" xfId="48987" xr:uid="{00000000-0005-0000-0000-0000A9590000}"/>
    <cellStyle name="Assumptions Center Year 2 21 2 3" xfId="35070" xr:uid="{00000000-0005-0000-0000-0000AA590000}"/>
    <cellStyle name="Assumptions Center Year 2 21 3" xfId="10077" xr:uid="{00000000-0005-0000-0000-0000AB590000}"/>
    <cellStyle name="Assumptions Center Year 2 21 3 2" xfId="23998" xr:uid="{00000000-0005-0000-0000-0000AC590000}"/>
    <cellStyle name="Assumptions Center Year 2 21 3 2 2" xfId="51681" xr:uid="{00000000-0005-0000-0000-0000AD590000}"/>
    <cellStyle name="Assumptions Center Year 2 21 3 3" xfId="37764" xr:uid="{00000000-0005-0000-0000-0000AE590000}"/>
    <cellStyle name="Assumptions Center Year 2 21 4" xfId="12229" xr:uid="{00000000-0005-0000-0000-0000AF590000}"/>
    <cellStyle name="Assumptions Center Year 2 21 4 2" xfId="26150" xr:uid="{00000000-0005-0000-0000-0000B0590000}"/>
    <cellStyle name="Assumptions Center Year 2 21 4 2 2" xfId="53833" xr:uid="{00000000-0005-0000-0000-0000B1590000}"/>
    <cellStyle name="Assumptions Center Year 2 21 4 3" xfId="39916" xr:uid="{00000000-0005-0000-0000-0000B2590000}"/>
    <cellStyle name="Assumptions Center Year 2 21 5" xfId="14979" xr:uid="{00000000-0005-0000-0000-0000B3590000}"/>
    <cellStyle name="Assumptions Center Year 2 21 5 2" xfId="28900" xr:uid="{00000000-0005-0000-0000-0000B4590000}"/>
    <cellStyle name="Assumptions Center Year 2 21 5 2 2" xfId="56583" xr:uid="{00000000-0005-0000-0000-0000B5590000}"/>
    <cellStyle name="Assumptions Center Year 2 21 5 3" xfId="42666" xr:uid="{00000000-0005-0000-0000-0000B6590000}"/>
    <cellStyle name="Assumptions Center Year 2 21 6" xfId="17947" xr:uid="{00000000-0005-0000-0000-0000B7590000}"/>
    <cellStyle name="Assumptions Center Year 2 21 6 2" xfId="45630" xr:uid="{00000000-0005-0000-0000-0000B8590000}"/>
    <cellStyle name="Assumptions Center Year 2 21 7" xfId="31713" xr:uid="{00000000-0005-0000-0000-0000B9590000}"/>
    <cellStyle name="Assumptions Center Year 2 22" xfId="4096" xr:uid="{00000000-0005-0000-0000-0000BA590000}"/>
    <cellStyle name="Assumptions Center Year 2 22 2" xfId="7522" xr:uid="{00000000-0005-0000-0000-0000BB590000}"/>
    <cellStyle name="Assumptions Center Year 2 22 2 2" xfId="21451" xr:uid="{00000000-0005-0000-0000-0000BC590000}"/>
    <cellStyle name="Assumptions Center Year 2 22 2 2 2" xfId="49134" xr:uid="{00000000-0005-0000-0000-0000BD590000}"/>
    <cellStyle name="Assumptions Center Year 2 22 2 3" xfId="35217" xr:uid="{00000000-0005-0000-0000-0000BE590000}"/>
    <cellStyle name="Assumptions Center Year 2 22 3" xfId="10223" xr:uid="{00000000-0005-0000-0000-0000BF590000}"/>
    <cellStyle name="Assumptions Center Year 2 22 3 2" xfId="24144" xr:uid="{00000000-0005-0000-0000-0000C0590000}"/>
    <cellStyle name="Assumptions Center Year 2 22 3 2 2" xfId="51827" xr:uid="{00000000-0005-0000-0000-0000C1590000}"/>
    <cellStyle name="Assumptions Center Year 2 22 3 3" xfId="37910" xr:uid="{00000000-0005-0000-0000-0000C2590000}"/>
    <cellStyle name="Assumptions Center Year 2 22 4" xfId="12375" xr:uid="{00000000-0005-0000-0000-0000C3590000}"/>
    <cellStyle name="Assumptions Center Year 2 22 4 2" xfId="26296" xr:uid="{00000000-0005-0000-0000-0000C4590000}"/>
    <cellStyle name="Assumptions Center Year 2 22 4 2 2" xfId="53979" xr:uid="{00000000-0005-0000-0000-0000C5590000}"/>
    <cellStyle name="Assumptions Center Year 2 22 4 3" xfId="40062" xr:uid="{00000000-0005-0000-0000-0000C6590000}"/>
    <cellStyle name="Assumptions Center Year 2 22 5" xfId="15125" xr:uid="{00000000-0005-0000-0000-0000C7590000}"/>
    <cellStyle name="Assumptions Center Year 2 22 5 2" xfId="29046" xr:uid="{00000000-0005-0000-0000-0000C8590000}"/>
    <cellStyle name="Assumptions Center Year 2 22 5 2 2" xfId="56729" xr:uid="{00000000-0005-0000-0000-0000C9590000}"/>
    <cellStyle name="Assumptions Center Year 2 22 5 3" xfId="42812" xr:uid="{00000000-0005-0000-0000-0000CA590000}"/>
    <cellStyle name="Assumptions Center Year 2 22 6" xfId="18093" xr:uid="{00000000-0005-0000-0000-0000CB590000}"/>
    <cellStyle name="Assumptions Center Year 2 22 6 2" xfId="45776" xr:uid="{00000000-0005-0000-0000-0000CC590000}"/>
    <cellStyle name="Assumptions Center Year 2 22 7" xfId="31859" xr:uid="{00000000-0005-0000-0000-0000CD590000}"/>
    <cellStyle name="Assumptions Center Year 2 23" xfId="3971" xr:uid="{00000000-0005-0000-0000-0000CE590000}"/>
    <cellStyle name="Assumptions Center Year 2 23 2" xfId="7397" xr:uid="{00000000-0005-0000-0000-0000CF590000}"/>
    <cellStyle name="Assumptions Center Year 2 23 2 2" xfId="21328" xr:uid="{00000000-0005-0000-0000-0000D0590000}"/>
    <cellStyle name="Assumptions Center Year 2 23 2 2 2" xfId="49011" xr:uid="{00000000-0005-0000-0000-0000D1590000}"/>
    <cellStyle name="Assumptions Center Year 2 23 2 3" xfId="35094" xr:uid="{00000000-0005-0000-0000-0000D2590000}"/>
    <cellStyle name="Assumptions Center Year 2 23 3" xfId="10100" xr:uid="{00000000-0005-0000-0000-0000D3590000}"/>
    <cellStyle name="Assumptions Center Year 2 23 3 2" xfId="24021" xr:uid="{00000000-0005-0000-0000-0000D4590000}"/>
    <cellStyle name="Assumptions Center Year 2 23 3 2 2" xfId="51704" xr:uid="{00000000-0005-0000-0000-0000D5590000}"/>
    <cellStyle name="Assumptions Center Year 2 23 3 3" xfId="37787" xr:uid="{00000000-0005-0000-0000-0000D6590000}"/>
    <cellStyle name="Assumptions Center Year 2 23 4" xfId="12252" xr:uid="{00000000-0005-0000-0000-0000D7590000}"/>
    <cellStyle name="Assumptions Center Year 2 23 4 2" xfId="26173" xr:uid="{00000000-0005-0000-0000-0000D8590000}"/>
    <cellStyle name="Assumptions Center Year 2 23 4 2 2" xfId="53856" xr:uid="{00000000-0005-0000-0000-0000D9590000}"/>
    <cellStyle name="Assumptions Center Year 2 23 4 3" xfId="39939" xr:uid="{00000000-0005-0000-0000-0000DA590000}"/>
    <cellStyle name="Assumptions Center Year 2 23 5" xfId="15002" xr:uid="{00000000-0005-0000-0000-0000DB590000}"/>
    <cellStyle name="Assumptions Center Year 2 23 5 2" xfId="28923" xr:uid="{00000000-0005-0000-0000-0000DC590000}"/>
    <cellStyle name="Assumptions Center Year 2 23 5 2 2" xfId="56606" xr:uid="{00000000-0005-0000-0000-0000DD590000}"/>
    <cellStyle name="Assumptions Center Year 2 23 5 3" xfId="42689" xr:uid="{00000000-0005-0000-0000-0000DE590000}"/>
    <cellStyle name="Assumptions Center Year 2 23 6" xfId="17970" xr:uid="{00000000-0005-0000-0000-0000DF590000}"/>
    <cellStyle name="Assumptions Center Year 2 23 6 2" xfId="45653" xr:uid="{00000000-0005-0000-0000-0000E0590000}"/>
    <cellStyle name="Assumptions Center Year 2 23 7" xfId="31736" xr:uid="{00000000-0005-0000-0000-0000E1590000}"/>
    <cellStyle name="Assumptions Center Year 2 24" xfId="4185" xr:uid="{00000000-0005-0000-0000-0000E2590000}"/>
    <cellStyle name="Assumptions Center Year 2 24 2" xfId="7611" xr:uid="{00000000-0005-0000-0000-0000E3590000}"/>
    <cellStyle name="Assumptions Center Year 2 24 2 2" xfId="21539" xr:uid="{00000000-0005-0000-0000-0000E4590000}"/>
    <cellStyle name="Assumptions Center Year 2 24 2 2 2" xfId="49222" xr:uid="{00000000-0005-0000-0000-0000E5590000}"/>
    <cellStyle name="Assumptions Center Year 2 24 2 3" xfId="35305" xr:uid="{00000000-0005-0000-0000-0000E6590000}"/>
    <cellStyle name="Assumptions Center Year 2 24 3" xfId="10304" xr:uid="{00000000-0005-0000-0000-0000E7590000}"/>
    <cellStyle name="Assumptions Center Year 2 24 3 2" xfId="24225" xr:uid="{00000000-0005-0000-0000-0000E8590000}"/>
    <cellStyle name="Assumptions Center Year 2 24 3 2 2" xfId="51908" xr:uid="{00000000-0005-0000-0000-0000E9590000}"/>
    <cellStyle name="Assumptions Center Year 2 24 3 3" xfId="37991" xr:uid="{00000000-0005-0000-0000-0000EA590000}"/>
    <cellStyle name="Assumptions Center Year 2 24 4" xfId="12460" xr:uid="{00000000-0005-0000-0000-0000EB590000}"/>
    <cellStyle name="Assumptions Center Year 2 24 4 2" xfId="26381" xr:uid="{00000000-0005-0000-0000-0000EC590000}"/>
    <cellStyle name="Assumptions Center Year 2 24 4 2 2" xfId="54064" xr:uid="{00000000-0005-0000-0000-0000ED590000}"/>
    <cellStyle name="Assumptions Center Year 2 24 4 3" xfId="40147" xr:uid="{00000000-0005-0000-0000-0000EE590000}"/>
    <cellStyle name="Assumptions Center Year 2 24 5" xfId="15210" xr:uid="{00000000-0005-0000-0000-0000EF590000}"/>
    <cellStyle name="Assumptions Center Year 2 24 5 2" xfId="29131" xr:uid="{00000000-0005-0000-0000-0000F0590000}"/>
    <cellStyle name="Assumptions Center Year 2 24 5 2 2" xfId="56814" xr:uid="{00000000-0005-0000-0000-0000F1590000}"/>
    <cellStyle name="Assumptions Center Year 2 24 5 3" xfId="42897" xr:uid="{00000000-0005-0000-0000-0000F2590000}"/>
    <cellStyle name="Assumptions Center Year 2 24 6" xfId="18178" xr:uid="{00000000-0005-0000-0000-0000F3590000}"/>
    <cellStyle name="Assumptions Center Year 2 24 6 2" xfId="45861" xr:uid="{00000000-0005-0000-0000-0000F4590000}"/>
    <cellStyle name="Assumptions Center Year 2 24 7" xfId="31944" xr:uid="{00000000-0005-0000-0000-0000F5590000}"/>
    <cellStyle name="Assumptions Center Year 2 25" xfId="4881" xr:uid="{00000000-0005-0000-0000-0000F6590000}"/>
    <cellStyle name="Assumptions Center Year 2 25 2" xfId="8287" xr:uid="{00000000-0005-0000-0000-0000F7590000}"/>
    <cellStyle name="Assumptions Center Year 2 25 2 2" xfId="22209" xr:uid="{00000000-0005-0000-0000-0000F8590000}"/>
    <cellStyle name="Assumptions Center Year 2 25 2 2 2" xfId="49892" xr:uid="{00000000-0005-0000-0000-0000F9590000}"/>
    <cellStyle name="Assumptions Center Year 2 25 2 3" xfId="35975" xr:uid="{00000000-0005-0000-0000-0000FA590000}"/>
    <cellStyle name="Assumptions Center Year 2 25 3" xfId="10741" xr:uid="{00000000-0005-0000-0000-0000FB590000}"/>
    <cellStyle name="Assumptions Center Year 2 25 3 2" xfId="24662" xr:uid="{00000000-0005-0000-0000-0000FC590000}"/>
    <cellStyle name="Assumptions Center Year 2 25 3 2 2" xfId="52345" xr:uid="{00000000-0005-0000-0000-0000FD590000}"/>
    <cellStyle name="Assumptions Center Year 2 25 3 3" xfId="38428" xr:uid="{00000000-0005-0000-0000-0000FE590000}"/>
    <cellStyle name="Assumptions Center Year 2 25 4" xfId="13140" xr:uid="{00000000-0005-0000-0000-0000FF590000}"/>
    <cellStyle name="Assumptions Center Year 2 25 4 2" xfId="27061" xr:uid="{00000000-0005-0000-0000-0000005A0000}"/>
    <cellStyle name="Assumptions Center Year 2 25 4 2 2" xfId="54744" xr:uid="{00000000-0005-0000-0000-0000015A0000}"/>
    <cellStyle name="Assumptions Center Year 2 25 4 3" xfId="40827" xr:uid="{00000000-0005-0000-0000-0000025A0000}"/>
    <cellStyle name="Assumptions Center Year 2 25 5" xfId="15890" xr:uid="{00000000-0005-0000-0000-0000035A0000}"/>
    <cellStyle name="Assumptions Center Year 2 25 5 2" xfId="29811" xr:uid="{00000000-0005-0000-0000-0000045A0000}"/>
    <cellStyle name="Assumptions Center Year 2 25 5 2 2" xfId="57494" xr:uid="{00000000-0005-0000-0000-0000055A0000}"/>
    <cellStyle name="Assumptions Center Year 2 25 5 3" xfId="43577" xr:uid="{00000000-0005-0000-0000-0000065A0000}"/>
    <cellStyle name="Assumptions Center Year 2 25 6" xfId="18858" xr:uid="{00000000-0005-0000-0000-0000075A0000}"/>
    <cellStyle name="Assumptions Center Year 2 25 6 2" xfId="46541" xr:uid="{00000000-0005-0000-0000-0000085A0000}"/>
    <cellStyle name="Assumptions Center Year 2 25 7" xfId="32624" xr:uid="{00000000-0005-0000-0000-0000095A0000}"/>
    <cellStyle name="Assumptions Center Year 2 26" xfId="4710" xr:uid="{00000000-0005-0000-0000-00000A5A0000}"/>
    <cellStyle name="Assumptions Center Year 2 26 2" xfId="8116" xr:uid="{00000000-0005-0000-0000-00000B5A0000}"/>
    <cellStyle name="Assumptions Center Year 2 26 2 2" xfId="22040" xr:uid="{00000000-0005-0000-0000-00000C5A0000}"/>
    <cellStyle name="Assumptions Center Year 2 26 2 2 2" xfId="49723" xr:uid="{00000000-0005-0000-0000-00000D5A0000}"/>
    <cellStyle name="Assumptions Center Year 2 26 2 3" xfId="35806" xr:uid="{00000000-0005-0000-0000-00000E5A0000}"/>
    <cellStyle name="Assumptions Center Year 2 26 3" xfId="10678" xr:uid="{00000000-0005-0000-0000-00000F5A0000}"/>
    <cellStyle name="Assumptions Center Year 2 26 3 2" xfId="24599" xr:uid="{00000000-0005-0000-0000-0000105A0000}"/>
    <cellStyle name="Assumptions Center Year 2 26 3 2 2" xfId="52282" xr:uid="{00000000-0005-0000-0000-0000115A0000}"/>
    <cellStyle name="Assumptions Center Year 2 26 3 3" xfId="38365" xr:uid="{00000000-0005-0000-0000-0000125A0000}"/>
    <cellStyle name="Assumptions Center Year 2 26 4" xfId="12972" xr:uid="{00000000-0005-0000-0000-0000135A0000}"/>
    <cellStyle name="Assumptions Center Year 2 26 4 2" xfId="26893" xr:uid="{00000000-0005-0000-0000-0000145A0000}"/>
    <cellStyle name="Assumptions Center Year 2 26 4 2 2" xfId="54576" xr:uid="{00000000-0005-0000-0000-0000155A0000}"/>
    <cellStyle name="Assumptions Center Year 2 26 4 3" xfId="40659" xr:uid="{00000000-0005-0000-0000-0000165A0000}"/>
    <cellStyle name="Assumptions Center Year 2 26 5" xfId="15722" xr:uid="{00000000-0005-0000-0000-0000175A0000}"/>
    <cellStyle name="Assumptions Center Year 2 26 5 2" xfId="29643" xr:uid="{00000000-0005-0000-0000-0000185A0000}"/>
    <cellStyle name="Assumptions Center Year 2 26 5 2 2" xfId="57326" xr:uid="{00000000-0005-0000-0000-0000195A0000}"/>
    <cellStyle name="Assumptions Center Year 2 26 5 3" xfId="43409" xr:uid="{00000000-0005-0000-0000-00001A5A0000}"/>
    <cellStyle name="Assumptions Center Year 2 26 6" xfId="18690" xr:uid="{00000000-0005-0000-0000-00001B5A0000}"/>
    <cellStyle name="Assumptions Center Year 2 26 6 2" xfId="46373" xr:uid="{00000000-0005-0000-0000-00001C5A0000}"/>
    <cellStyle name="Assumptions Center Year 2 26 7" xfId="32456" xr:uid="{00000000-0005-0000-0000-00001D5A0000}"/>
    <cellStyle name="Assumptions Center Year 2 27" xfId="4346" xr:uid="{00000000-0005-0000-0000-00001E5A0000}"/>
    <cellStyle name="Assumptions Center Year 2 27 2" xfId="7771" xr:uid="{00000000-0005-0000-0000-00001F5A0000}"/>
    <cellStyle name="Assumptions Center Year 2 27 2 2" xfId="21695" xr:uid="{00000000-0005-0000-0000-0000205A0000}"/>
    <cellStyle name="Assumptions Center Year 2 27 2 2 2" xfId="49378" xr:uid="{00000000-0005-0000-0000-0000215A0000}"/>
    <cellStyle name="Assumptions Center Year 2 27 2 3" xfId="35461" xr:uid="{00000000-0005-0000-0000-0000225A0000}"/>
    <cellStyle name="Assumptions Center Year 2 27 3" xfId="10444" xr:uid="{00000000-0005-0000-0000-0000235A0000}"/>
    <cellStyle name="Assumptions Center Year 2 27 3 2" xfId="24365" xr:uid="{00000000-0005-0000-0000-0000245A0000}"/>
    <cellStyle name="Assumptions Center Year 2 27 3 2 2" xfId="52048" xr:uid="{00000000-0005-0000-0000-0000255A0000}"/>
    <cellStyle name="Assumptions Center Year 2 27 3 3" xfId="38131" xr:uid="{00000000-0005-0000-0000-0000265A0000}"/>
    <cellStyle name="Assumptions Center Year 2 27 4" xfId="12613" xr:uid="{00000000-0005-0000-0000-0000275A0000}"/>
    <cellStyle name="Assumptions Center Year 2 27 4 2" xfId="26534" xr:uid="{00000000-0005-0000-0000-0000285A0000}"/>
    <cellStyle name="Assumptions Center Year 2 27 4 2 2" xfId="54217" xr:uid="{00000000-0005-0000-0000-0000295A0000}"/>
    <cellStyle name="Assumptions Center Year 2 27 4 3" xfId="40300" xr:uid="{00000000-0005-0000-0000-00002A5A0000}"/>
    <cellStyle name="Assumptions Center Year 2 27 5" xfId="15363" xr:uid="{00000000-0005-0000-0000-00002B5A0000}"/>
    <cellStyle name="Assumptions Center Year 2 27 5 2" xfId="29284" xr:uid="{00000000-0005-0000-0000-00002C5A0000}"/>
    <cellStyle name="Assumptions Center Year 2 27 5 2 2" xfId="56967" xr:uid="{00000000-0005-0000-0000-00002D5A0000}"/>
    <cellStyle name="Assumptions Center Year 2 27 5 3" xfId="43050" xr:uid="{00000000-0005-0000-0000-00002E5A0000}"/>
    <cellStyle name="Assumptions Center Year 2 27 6" xfId="18331" xr:uid="{00000000-0005-0000-0000-00002F5A0000}"/>
    <cellStyle name="Assumptions Center Year 2 27 6 2" xfId="46014" xr:uid="{00000000-0005-0000-0000-0000305A0000}"/>
    <cellStyle name="Assumptions Center Year 2 27 7" xfId="32097" xr:uid="{00000000-0005-0000-0000-0000315A0000}"/>
    <cellStyle name="Assumptions Center Year 2 28" xfId="4641" xr:uid="{00000000-0005-0000-0000-0000325A0000}"/>
    <cellStyle name="Assumptions Center Year 2 28 2" xfId="8050" xr:uid="{00000000-0005-0000-0000-0000335A0000}"/>
    <cellStyle name="Assumptions Center Year 2 28 2 2" xfId="21974" xr:uid="{00000000-0005-0000-0000-0000345A0000}"/>
    <cellStyle name="Assumptions Center Year 2 28 2 2 2" xfId="49657" xr:uid="{00000000-0005-0000-0000-0000355A0000}"/>
    <cellStyle name="Assumptions Center Year 2 28 2 3" xfId="35740" xr:uid="{00000000-0005-0000-0000-0000365A0000}"/>
    <cellStyle name="Assumptions Center Year 2 28 3" xfId="10638" xr:uid="{00000000-0005-0000-0000-0000375A0000}"/>
    <cellStyle name="Assumptions Center Year 2 28 3 2" xfId="24559" xr:uid="{00000000-0005-0000-0000-0000385A0000}"/>
    <cellStyle name="Assumptions Center Year 2 28 3 2 2" xfId="52242" xr:uid="{00000000-0005-0000-0000-0000395A0000}"/>
    <cellStyle name="Assumptions Center Year 2 28 3 3" xfId="38325" xr:uid="{00000000-0005-0000-0000-00003A5A0000}"/>
    <cellStyle name="Assumptions Center Year 2 28 4" xfId="12905" xr:uid="{00000000-0005-0000-0000-00003B5A0000}"/>
    <cellStyle name="Assumptions Center Year 2 28 4 2" xfId="26826" xr:uid="{00000000-0005-0000-0000-00003C5A0000}"/>
    <cellStyle name="Assumptions Center Year 2 28 4 2 2" xfId="54509" xr:uid="{00000000-0005-0000-0000-00003D5A0000}"/>
    <cellStyle name="Assumptions Center Year 2 28 4 3" xfId="40592" xr:uid="{00000000-0005-0000-0000-00003E5A0000}"/>
    <cellStyle name="Assumptions Center Year 2 28 5" xfId="15655" xr:uid="{00000000-0005-0000-0000-00003F5A0000}"/>
    <cellStyle name="Assumptions Center Year 2 28 5 2" xfId="29576" xr:uid="{00000000-0005-0000-0000-0000405A0000}"/>
    <cellStyle name="Assumptions Center Year 2 28 5 2 2" xfId="57259" xr:uid="{00000000-0005-0000-0000-0000415A0000}"/>
    <cellStyle name="Assumptions Center Year 2 28 5 3" xfId="43342" xr:uid="{00000000-0005-0000-0000-0000425A0000}"/>
    <cellStyle name="Assumptions Center Year 2 28 6" xfId="18623" xr:uid="{00000000-0005-0000-0000-0000435A0000}"/>
    <cellStyle name="Assumptions Center Year 2 28 6 2" xfId="46306" xr:uid="{00000000-0005-0000-0000-0000445A0000}"/>
    <cellStyle name="Assumptions Center Year 2 28 7" xfId="32389" xr:uid="{00000000-0005-0000-0000-0000455A0000}"/>
    <cellStyle name="Assumptions Center Year 2 29" xfId="4379" xr:uid="{00000000-0005-0000-0000-0000465A0000}"/>
    <cellStyle name="Assumptions Center Year 2 29 2" xfId="7804" xr:uid="{00000000-0005-0000-0000-0000475A0000}"/>
    <cellStyle name="Assumptions Center Year 2 29 2 2" xfId="21728" xr:uid="{00000000-0005-0000-0000-0000485A0000}"/>
    <cellStyle name="Assumptions Center Year 2 29 2 2 2" xfId="49411" xr:uid="{00000000-0005-0000-0000-0000495A0000}"/>
    <cellStyle name="Assumptions Center Year 2 29 2 3" xfId="35494" xr:uid="{00000000-0005-0000-0000-00004A5A0000}"/>
    <cellStyle name="Assumptions Center Year 2 29 3" xfId="10477" xr:uid="{00000000-0005-0000-0000-00004B5A0000}"/>
    <cellStyle name="Assumptions Center Year 2 29 3 2" xfId="24398" xr:uid="{00000000-0005-0000-0000-00004C5A0000}"/>
    <cellStyle name="Assumptions Center Year 2 29 3 2 2" xfId="52081" xr:uid="{00000000-0005-0000-0000-00004D5A0000}"/>
    <cellStyle name="Assumptions Center Year 2 29 3 3" xfId="38164" xr:uid="{00000000-0005-0000-0000-00004E5A0000}"/>
    <cellStyle name="Assumptions Center Year 2 29 4" xfId="12646" xr:uid="{00000000-0005-0000-0000-00004F5A0000}"/>
    <cellStyle name="Assumptions Center Year 2 29 4 2" xfId="26567" xr:uid="{00000000-0005-0000-0000-0000505A0000}"/>
    <cellStyle name="Assumptions Center Year 2 29 4 2 2" xfId="54250" xr:uid="{00000000-0005-0000-0000-0000515A0000}"/>
    <cellStyle name="Assumptions Center Year 2 29 4 3" xfId="40333" xr:uid="{00000000-0005-0000-0000-0000525A0000}"/>
    <cellStyle name="Assumptions Center Year 2 29 5" xfId="15396" xr:uid="{00000000-0005-0000-0000-0000535A0000}"/>
    <cellStyle name="Assumptions Center Year 2 29 5 2" xfId="29317" xr:uid="{00000000-0005-0000-0000-0000545A0000}"/>
    <cellStyle name="Assumptions Center Year 2 29 5 2 2" xfId="57000" xr:uid="{00000000-0005-0000-0000-0000555A0000}"/>
    <cellStyle name="Assumptions Center Year 2 29 5 3" xfId="43083" xr:uid="{00000000-0005-0000-0000-0000565A0000}"/>
    <cellStyle name="Assumptions Center Year 2 29 6" xfId="18364" xr:uid="{00000000-0005-0000-0000-0000575A0000}"/>
    <cellStyle name="Assumptions Center Year 2 29 6 2" xfId="46047" xr:uid="{00000000-0005-0000-0000-0000585A0000}"/>
    <cellStyle name="Assumptions Center Year 2 29 7" xfId="32130" xr:uid="{00000000-0005-0000-0000-0000595A0000}"/>
    <cellStyle name="Assumptions Center Year 2 3" xfId="2349" xr:uid="{00000000-0005-0000-0000-00005A5A0000}"/>
    <cellStyle name="Assumptions Center Year 2 3 2" xfId="5808" xr:uid="{00000000-0005-0000-0000-00005B5A0000}"/>
    <cellStyle name="Assumptions Center Year 2 3 2 2" xfId="19758" xr:uid="{00000000-0005-0000-0000-00005C5A0000}"/>
    <cellStyle name="Assumptions Center Year 2 3 2 2 2" xfId="47441" xr:uid="{00000000-0005-0000-0000-00005D5A0000}"/>
    <cellStyle name="Assumptions Center Year 2 3 2 3" xfId="33524" xr:uid="{00000000-0005-0000-0000-00005E5A0000}"/>
    <cellStyle name="Assumptions Center Year 2 3 3" xfId="8578" xr:uid="{00000000-0005-0000-0000-00005F5A0000}"/>
    <cellStyle name="Assumptions Center Year 2 3 3 2" xfId="22499" xr:uid="{00000000-0005-0000-0000-0000605A0000}"/>
    <cellStyle name="Assumptions Center Year 2 3 3 2 2" xfId="50182" xr:uid="{00000000-0005-0000-0000-0000615A0000}"/>
    <cellStyle name="Assumptions Center Year 2 3 3 3" xfId="36265" xr:uid="{00000000-0005-0000-0000-0000625A0000}"/>
    <cellStyle name="Assumptions Center Year 2 3 4" xfId="5457" xr:uid="{00000000-0005-0000-0000-0000635A0000}"/>
    <cellStyle name="Assumptions Center Year 2 3 4 2" xfId="19410" xr:uid="{00000000-0005-0000-0000-0000645A0000}"/>
    <cellStyle name="Assumptions Center Year 2 3 4 2 2" xfId="47093" xr:uid="{00000000-0005-0000-0000-0000655A0000}"/>
    <cellStyle name="Assumptions Center Year 2 3 4 3" xfId="33176" xr:uid="{00000000-0005-0000-0000-0000665A0000}"/>
    <cellStyle name="Assumptions Center Year 2 3 5" xfId="13456" xr:uid="{00000000-0005-0000-0000-0000675A0000}"/>
    <cellStyle name="Assumptions Center Year 2 3 5 2" xfId="27377" xr:uid="{00000000-0005-0000-0000-0000685A0000}"/>
    <cellStyle name="Assumptions Center Year 2 3 5 2 2" xfId="55060" xr:uid="{00000000-0005-0000-0000-0000695A0000}"/>
    <cellStyle name="Assumptions Center Year 2 3 5 3" xfId="41143" xr:uid="{00000000-0005-0000-0000-00006A5A0000}"/>
    <cellStyle name="Assumptions Center Year 2 3 6" xfId="16418" xr:uid="{00000000-0005-0000-0000-00006B5A0000}"/>
    <cellStyle name="Assumptions Center Year 2 3 6 2" xfId="44101" xr:uid="{00000000-0005-0000-0000-00006C5A0000}"/>
    <cellStyle name="Assumptions Center Year 2 3 7" xfId="30311" xr:uid="{00000000-0005-0000-0000-00006D5A0000}"/>
    <cellStyle name="Assumptions Center Year 2 30" xfId="4586" xr:uid="{00000000-0005-0000-0000-00006E5A0000}"/>
    <cellStyle name="Assumptions Center Year 2 30 2" xfId="7998" xr:uid="{00000000-0005-0000-0000-00006F5A0000}"/>
    <cellStyle name="Assumptions Center Year 2 30 2 2" xfId="21922" xr:uid="{00000000-0005-0000-0000-0000705A0000}"/>
    <cellStyle name="Assumptions Center Year 2 30 2 2 2" xfId="49605" xr:uid="{00000000-0005-0000-0000-0000715A0000}"/>
    <cellStyle name="Assumptions Center Year 2 30 2 3" xfId="35688" xr:uid="{00000000-0005-0000-0000-0000725A0000}"/>
    <cellStyle name="Assumptions Center Year 2 30 3" xfId="10604" xr:uid="{00000000-0005-0000-0000-0000735A0000}"/>
    <cellStyle name="Assumptions Center Year 2 30 3 2" xfId="24525" xr:uid="{00000000-0005-0000-0000-0000745A0000}"/>
    <cellStyle name="Assumptions Center Year 2 30 3 2 2" xfId="52208" xr:uid="{00000000-0005-0000-0000-0000755A0000}"/>
    <cellStyle name="Assumptions Center Year 2 30 3 3" xfId="38291" xr:uid="{00000000-0005-0000-0000-0000765A0000}"/>
    <cellStyle name="Assumptions Center Year 2 30 4" xfId="12850" xr:uid="{00000000-0005-0000-0000-0000775A0000}"/>
    <cellStyle name="Assumptions Center Year 2 30 4 2" xfId="26771" xr:uid="{00000000-0005-0000-0000-0000785A0000}"/>
    <cellStyle name="Assumptions Center Year 2 30 4 2 2" xfId="54454" xr:uid="{00000000-0005-0000-0000-0000795A0000}"/>
    <cellStyle name="Assumptions Center Year 2 30 4 3" xfId="40537" xr:uid="{00000000-0005-0000-0000-00007A5A0000}"/>
    <cellStyle name="Assumptions Center Year 2 30 5" xfId="15600" xr:uid="{00000000-0005-0000-0000-00007B5A0000}"/>
    <cellStyle name="Assumptions Center Year 2 30 5 2" xfId="29521" xr:uid="{00000000-0005-0000-0000-00007C5A0000}"/>
    <cellStyle name="Assumptions Center Year 2 30 5 2 2" xfId="57204" xr:uid="{00000000-0005-0000-0000-00007D5A0000}"/>
    <cellStyle name="Assumptions Center Year 2 30 5 3" xfId="43287" xr:uid="{00000000-0005-0000-0000-00007E5A0000}"/>
    <cellStyle name="Assumptions Center Year 2 30 6" xfId="18568" xr:uid="{00000000-0005-0000-0000-00007F5A0000}"/>
    <cellStyle name="Assumptions Center Year 2 30 6 2" xfId="46251" xr:uid="{00000000-0005-0000-0000-0000805A0000}"/>
    <cellStyle name="Assumptions Center Year 2 30 7" xfId="32334" xr:uid="{00000000-0005-0000-0000-0000815A0000}"/>
    <cellStyle name="Assumptions Center Year 2 31" xfId="5145" xr:uid="{00000000-0005-0000-0000-0000825A0000}"/>
    <cellStyle name="Assumptions Center Year 2 31 2" xfId="19115" xr:uid="{00000000-0005-0000-0000-0000835A0000}"/>
    <cellStyle name="Assumptions Center Year 2 31 2 2" xfId="46798" xr:uid="{00000000-0005-0000-0000-0000845A0000}"/>
    <cellStyle name="Assumptions Center Year 2 31 3" xfId="32881" xr:uid="{00000000-0005-0000-0000-0000855A0000}"/>
    <cellStyle name="Assumptions Center Year 2 32" xfId="5214" xr:uid="{00000000-0005-0000-0000-0000865A0000}"/>
    <cellStyle name="Assumptions Center Year 2 32 2" xfId="19184" xr:uid="{00000000-0005-0000-0000-0000875A0000}"/>
    <cellStyle name="Assumptions Center Year 2 32 2 2" xfId="46867" xr:uid="{00000000-0005-0000-0000-0000885A0000}"/>
    <cellStyle name="Assumptions Center Year 2 32 3" xfId="32950" xr:uid="{00000000-0005-0000-0000-0000895A0000}"/>
    <cellStyle name="Assumptions Center Year 2 4" xfId="2276" xr:uid="{00000000-0005-0000-0000-00008A5A0000}"/>
    <cellStyle name="Assumptions Center Year 2 4 2" xfId="5742" xr:uid="{00000000-0005-0000-0000-00008B5A0000}"/>
    <cellStyle name="Assumptions Center Year 2 4 2 2" xfId="19692" xr:uid="{00000000-0005-0000-0000-00008C5A0000}"/>
    <cellStyle name="Assumptions Center Year 2 4 2 2 2" xfId="47375" xr:uid="{00000000-0005-0000-0000-00008D5A0000}"/>
    <cellStyle name="Assumptions Center Year 2 4 2 3" xfId="33458" xr:uid="{00000000-0005-0000-0000-00008E5A0000}"/>
    <cellStyle name="Assumptions Center Year 2 4 3" xfId="8511" xr:uid="{00000000-0005-0000-0000-00008F5A0000}"/>
    <cellStyle name="Assumptions Center Year 2 4 3 2" xfId="22432" xr:uid="{00000000-0005-0000-0000-0000905A0000}"/>
    <cellStyle name="Assumptions Center Year 2 4 3 2 2" xfId="50115" xr:uid="{00000000-0005-0000-0000-0000915A0000}"/>
    <cellStyle name="Assumptions Center Year 2 4 3 3" xfId="36198" xr:uid="{00000000-0005-0000-0000-0000925A0000}"/>
    <cellStyle name="Assumptions Center Year 2 4 4" xfId="5391" xr:uid="{00000000-0005-0000-0000-0000935A0000}"/>
    <cellStyle name="Assumptions Center Year 2 4 4 2" xfId="19344" xr:uid="{00000000-0005-0000-0000-0000945A0000}"/>
    <cellStyle name="Assumptions Center Year 2 4 4 2 2" xfId="47027" xr:uid="{00000000-0005-0000-0000-0000955A0000}"/>
    <cellStyle name="Assumptions Center Year 2 4 4 3" xfId="33110" xr:uid="{00000000-0005-0000-0000-0000965A0000}"/>
    <cellStyle name="Assumptions Center Year 2 4 5" xfId="13390" xr:uid="{00000000-0005-0000-0000-0000975A0000}"/>
    <cellStyle name="Assumptions Center Year 2 4 5 2" xfId="27311" xr:uid="{00000000-0005-0000-0000-0000985A0000}"/>
    <cellStyle name="Assumptions Center Year 2 4 5 2 2" xfId="54994" xr:uid="{00000000-0005-0000-0000-0000995A0000}"/>
    <cellStyle name="Assumptions Center Year 2 4 5 3" xfId="41077" xr:uid="{00000000-0005-0000-0000-00009A5A0000}"/>
    <cellStyle name="Assumptions Center Year 2 4 6" xfId="16352" xr:uid="{00000000-0005-0000-0000-00009B5A0000}"/>
    <cellStyle name="Assumptions Center Year 2 4 6 2" xfId="44035" xr:uid="{00000000-0005-0000-0000-00009C5A0000}"/>
    <cellStyle name="Assumptions Center Year 2 4 7" xfId="30250" xr:uid="{00000000-0005-0000-0000-00009D5A0000}"/>
    <cellStyle name="Assumptions Center Year 2 5" xfId="2959" xr:uid="{00000000-0005-0000-0000-00009E5A0000}"/>
    <cellStyle name="Assumptions Center Year 2 5 2" xfId="6404" xr:uid="{00000000-0005-0000-0000-00009F5A0000}"/>
    <cellStyle name="Assumptions Center Year 2 5 2 2" xfId="20350" xr:uid="{00000000-0005-0000-0000-0000A05A0000}"/>
    <cellStyle name="Assumptions Center Year 2 5 2 2 2" xfId="48033" xr:uid="{00000000-0005-0000-0000-0000A15A0000}"/>
    <cellStyle name="Assumptions Center Year 2 5 2 3" xfId="34116" xr:uid="{00000000-0005-0000-0000-0000A25A0000}"/>
    <cellStyle name="Assumptions Center Year 2 5 3" xfId="9155" xr:uid="{00000000-0005-0000-0000-0000A35A0000}"/>
    <cellStyle name="Assumptions Center Year 2 5 3 2" xfId="23076" xr:uid="{00000000-0005-0000-0000-0000A45A0000}"/>
    <cellStyle name="Assumptions Center Year 2 5 3 2 2" xfId="50759" xr:uid="{00000000-0005-0000-0000-0000A55A0000}"/>
    <cellStyle name="Assumptions Center Year 2 5 3 3" xfId="36842" xr:uid="{00000000-0005-0000-0000-0000A65A0000}"/>
    <cellStyle name="Assumptions Center Year 2 5 4" xfId="11290" xr:uid="{00000000-0005-0000-0000-0000A75A0000}"/>
    <cellStyle name="Assumptions Center Year 2 5 4 2" xfId="25211" xr:uid="{00000000-0005-0000-0000-0000A85A0000}"/>
    <cellStyle name="Assumptions Center Year 2 5 4 2 2" xfId="52894" xr:uid="{00000000-0005-0000-0000-0000A95A0000}"/>
    <cellStyle name="Assumptions Center Year 2 5 4 3" xfId="38977" xr:uid="{00000000-0005-0000-0000-0000AA5A0000}"/>
    <cellStyle name="Assumptions Center Year 2 5 5" xfId="14042" xr:uid="{00000000-0005-0000-0000-0000AB5A0000}"/>
    <cellStyle name="Assumptions Center Year 2 5 5 2" xfId="27963" xr:uid="{00000000-0005-0000-0000-0000AC5A0000}"/>
    <cellStyle name="Assumptions Center Year 2 5 5 2 2" xfId="55646" xr:uid="{00000000-0005-0000-0000-0000AD5A0000}"/>
    <cellStyle name="Assumptions Center Year 2 5 5 3" xfId="41729" xr:uid="{00000000-0005-0000-0000-0000AE5A0000}"/>
    <cellStyle name="Assumptions Center Year 2 5 6" xfId="17008" xr:uid="{00000000-0005-0000-0000-0000AF5A0000}"/>
    <cellStyle name="Assumptions Center Year 2 5 6 2" xfId="44691" xr:uid="{00000000-0005-0000-0000-0000B05A0000}"/>
    <cellStyle name="Assumptions Center Year 2 5 7" xfId="30821" xr:uid="{00000000-0005-0000-0000-0000B15A0000}"/>
    <cellStyle name="Assumptions Center Year 2 6" xfId="3012" xr:uid="{00000000-0005-0000-0000-0000B25A0000}"/>
    <cellStyle name="Assumptions Center Year 2 6 2" xfId="6456" xr:uid="{00000000-0005-0000-0000-0000B35A0000}"/>
    <cellStyle name="Assumptions Center Year 2 6 2 2" xfId="20401" xr:uid="{00000000-0005-0000-0000-0000B45A0000}"/>
    <cellStyle name="Assumptions Center Year 2 6 2 2 2" xfId="48084" xr:uid="{00000000-0005-0000-0000-0000B55A0000}"/>
    <cellStyle name="Assumptions Center Year 2 6 2 3" xfId="34167" xr:uid="{00000000-0005-0000-0000-0000B65A0000}"/>
    <cellStyle name="Assumptions Center Year 2 6 3" xfId="9205" xr:uid="{00000000-0005-0000-0000-0000B75A0000}"/>
    <cellStyle name="Assumptions Center Year 2 6 3 2" xfId="23126" xr:uid="{00000000-0005-0000-0000-0000B85A0000}"/>
    <cellStyle name="Assumptions Center Year 2 6 3 2 2" xfId="50809" xr:uid="{00000000-0005-0000-0000-0000B95A0000}"/>
    <cellStyle name="Assumptions Center Year 2 6 3 3" xfId="36892" xr:uid="{00000000-0005-0000-0000-0000BA5A0000}"/>
    <cellStyle name="Assumptions Center Year 2 6 4" xfId="11341" xr:uid="{00000000-0005-0000-0000-0000BB5A0000}"/>
    <cellStyle name="Assumptions Center Year 2 6 4 2" xfId="25262" xr:uid="{00000000-0005-0000-0000-0000BC5A0000}"/>
    <cellStyle name="Assumptions Center Year 2 6 4 2 2" xfId="52945" xr:uid="{00000000-0005-0000-0000-0000BD5A0000}"/>
    <cellStyle name="Assumptions Center Year 2 6 4 3" xfId="39028" xr:uid="{00000000-0005-0000-0000-0000BE5A0000}"/>
    <cellStyle name="Assumptions Center Year 2 6 5" xfId="14092" xr:uid="{00000000-0005-0000-0000-0000BF5A0000}"/>
    <cellStyle name="Assumptions Center Year 2 6 5 2" xfId="28013" xr:uid="{00000000-0005-0000-0000-0000C05A0000}"/>
    <cellStyle name="Assumptions Center Year 2 6 5 2 2" xfId="55696" xr:uid="{00000000-0005-0000-0000-0000C15A0000}"/>
    <cellStyle name="Assumptions Center Year 2 6 5 3" xfId="41779" xr:uid="{00000000-0005-0000-0000-0000C25A0000}"/>
    <cellStyle name="Assumptions Center Year 2 6 6" xfId="17059" xr:uid="{00000000-0005-0000-0000-0000C35A0000}"/>
    <cellStyle name="Assumptions Center Year 2 6 6 2" xfId="44742" xr:uid="{00000000-0005-0000-0000-0000C45A0000}"/>
    <cellStyle name="Assumptions Center Year 2 6 7" xfId="30870" xr:uid="{00000000-0005-0000-0000-0000C55A0000}"/>
    <cellStyle name="Assumptions Center Year 2 7" xfId="2909" xr:uid="{00000000-0005-0000-0000-0000C65A0000}"/>
    <cellStyle name="Assumptions Center Year 2 7 2" xfId="6355" xr:uid="{00000000-0005-0000-0000-0000C75A0000}"/>
    <cellStyle name="Assumptions Center Year 2 7 2 2" xfId="20301" xr:uid="{00000000-0005-0000-0000-0000C85A0000}"/>
    <cellStyle name="Assumptions Center Year 2 7 2 2 2" xfId="47984" xr:uid="{00000000-0005-0000-0000-0000C95A0000}"/>
    <cellStyle name="Assumptions Center Year 2 7 2 3" xfId="34067" xr:uid="{00000000-0005-0000-0000-0000CA5A0000}"/>
    <cellStyle name="Assumptions Center Year 2 7 3" xfId="9106" xr:uid="{00000000-0005-0000-0000-0000CB5A0000}"/>
    <cellStyle name="Assumptions Center Year 2 7 3 2" xfId="23027" xr:uid="{00000000-0005-0000-0000-0000CC5A0000}"/>
    <cellStyle name="Assumptions Center Year 2 7 3 2 2" xfId="50710" xr:uid="{00000000-0005-0000-0000-0000CD5A0000}"/>
    <cellStyle name="Assumptions Center Year 2 7 3 3" xfId="36793" xr:uid="{00000000-0005-0000-0000-0000CE5A0000}"/>
    <cellStyle name="Assumptions Center Year 2 7 4" xfId="11241" xr:uid="{00000000-0005-0000-0000-0000CF5A0000}"/>
    <cellStyle name="Assumptions Center Year 2 7 4 2" xfId="25162" xr:uid="{00000000-0005-0000-0000-0000D05A0000}"/>
    <cellStyle name="Assumptions Center Year 2 7 4 2 2" xfId="52845" xr:uid="{00000000-0005-0000-0000-0000D15A0000}"/>
    <cellStyle name="Assumptions Center Year 2 7 4 3" xfId="38928" xr:uid="{00000000-0005-0000-0000-0000D25A0000}"/>
    <cellStyle name="Assumptions Center Year 2 7 5" xfId="13993" xr:uid="{00000000-0005-0000-0000-0000D35A0000}"/>
    <cellStyle name="Assumptions Center Year 2 7 5 2" xfId="27914" xr:uid="{00000000-0005-0000-0000-0000D45A0000}"/>
    <cellStyle name="Assumptions Center Year 2 7 5 2 2" xfId="55597" xr:uid="{00000000-0005-0000-0000-0000D55A0000}"/>
    <cellStyle name="Assumptions Center Year 2 7 5 3" xfId="41680" xr:uid="{00000000-0005-0000-0000-0000D65A0000}"/>
    <cellStyle name="Assumptions Center Year 2 7 6" xfId="16959" xr:uid="{00000000-0005-0000-0000-0000D75A0000}"/>
    <cellStyle name="Assumptions Center Year 2 7 6 2" xfId="44642" xr:uid="{00000000-0005-0000-0000-0000D85A0000}"/>
    <cellStyle name="Assumptions Center Year 2 7 7" xfId="30781" xr:uid="{00000000-0005-0000-0000-0000D95A0000}"/>
    <cellStyle name="Assumptions Center Year 2 8" xfId="2484" xr:uid="{00000000-0005-0000-0000-0000DA5A0000}"/>
    <cellStyle name="Assumptions Center Year 2 8 2" xfId="5941" xr:uid="{00000000-0005-0000-0000-0000DB5A0000}"/>
    <cellStyle name="Assumptions Center Year 2 8 2 2" xfId="19890" xr:uid="{00000000-0005-0000-0000-0000DC5A0000}"/>
    <cellStyle name="Assumptions Center Year 2 8 2 2 2" xfId="47573" xr:uid="{00000000-0005-0000-0000-0000DD5A0000}"/>
    <cellStyle name="Assumptions Center Year 2 8 2 3" xfId="33656" xr:uid="{00000000-0005-0000-0000-0000DE5A0000}"/>
    <cellStyle name="Assumptions Center Year 2 8 3" xfId="8706" xr:uid="{00000000-0005-0000-0000-0000DF5A0000}"/>
    <cellStyle name="Assumptions Center Year 2 8 3 2" xfId="22627" xr:uid="{00000000-0005-0000-0000-0000E05A0000}"/>
    <cellStyle name="Assumptions Center Year 2 8 3 2 2" xfId="50310" xr:uid="{00000000-0005-0000-0000-0000E15A0000}"/>
    <cellStyle name="Assumptions Center Year 2 8 3 3" xfId="36393" xr:uid="{00000000-0005-0000-0000-0000E25A0000}"/>
    <cellStyle name="Assumptions Center Year 2 8 4" xfId="5555" xr:uid="{00000000-0005-0000-0000-0000E35A0000}"/>
    <cellStyle name="Assumptions Center Year 2 8 4 2" xfId="19508" xr:uid="{00000000-0005-0000-0000-0000E45A0000}"/>
    <cellStyle name="Assumptions Center Year 2 8 4 2 2" xfId="47191" xr:uid="{00000000-0005-0000-0000-0000E55A0000}"/>
    <cellStyle name="Assumptions Center Year 2 8 4 3" xfId="33274" xr:uid="{00000000-0005-0000-0000-0000E65A0000}"/>
    <cellStyle name="Assumptions Center Year 2 8 5" xfId="13588" xr:uid="{00000000-0005-0000-0000-0000E75A0000}"/>
    <cellStyle name="Assumptions Center Year 2 8 5 2" xfId="27509" xr:uid="{00000000-0005-0000-0000-0000E85A0000}"/>
    <cellStyle name="Assumptions Center Year 2 8 5 2 2" xfId="55192" xr:uid="{00000000-0005-0000-0000-0000E95A0000}"/>
    <cellStyle name="Assumptions Center Year 2 8 5 3" xfId="41275" xr:uid="{00000000-0005-0000-0000-0000EA5A0000}"/>
    <cellStyle name="Assumptions Center Year 2 8 6" xfId="16550" xr:uid="{00000000-0005-0000-0000-0000EB5A0000}"/>
    <cellStyle name="Assumptions Center Year 2 8 6 2" xfId="44233" xr:uid="{00000000-0005-0000-0000-0000EC5A0000}"/>
    <cellStyle name="Assumptions Center Year 2 8 7" xfId="30425" xr:uid="{00000000-0005-0000-0000-0000ED5A0000}"/>
    <cellStyle name="Assumptions Center Year 2 9" xfId="3258" xr:uid="{00000000-0005-0000-0000-0000EE5A0000}"/>
    <cellStyle name="Assumptions Center Year 2 9 2" xfId="6700" xr:uid="{00000000-0005-0000-0000-0000EF5A0000}"/>
    <cellStyle name="Assumptions Center Year 2 9 2 2" xfId="20642" xr:uid="{00000000-0005-0000-0000-0000F05A0000}"/>
    <cellStyle name="Assumptions Center Year 2 9 2 2 2" xfId="48325" xr:uid="{00000000-0005-0000-0000-0000F15A0000}"/>
    <cellStyle name="Assumptions Center Year 2 9 2 3" xfId="34408" xr:uid="{00000000-0005-0000-0000-0000F25A0000}"/>
    <cellStyle name="Assumptions Center Year 2 9 3" xfId="9442" xr:uid="{00000000-0005-0000-0000-0000F35A0000}"/>
    <cellStyle name="Assumptions Center Year 2 9 3 2" xfId="23363" xr:uid="{00000000-0005-0000-0000-0000F45A0000}"/>
    <cellStyle name="Assumptions Center Year 2 9 3 2 2" xfId="51046" xr:uid="{00000000-0005-0000-0000-0000F55A0000}"/>
    <cellStyle name="Assumptions Center Year 2 9 3 3" xfId="37129" xr:uid="{00000000-0005-0000-0000-0000F65A0000}"/>
    <cellStyle name="Assumptions Center Year 2 9 4" xfId="11580" xr:uid="{00000000-0005-0000-0000-0000F75A0000}"/>
    <cellStyle name="Assumptions Center Year 2 9 4 2" xfId="25501" xr:uid="{00000000-0005-0000-0000-0000F85A0000}"/>
    <cellStyle name="Assumptions Center Year 2 9 4 2 2" xfId="53184" xr:uid="{00000000-0005-0000-0000-0000F95A0000}"/>
    <cellStyle name="Assumptions Center Year 2 9 4 3" xfId="39267" xr:uid="{00000000-0005-0000-0000-0000FA5A0000}"/>
    <cellStyle name="Assumptions Center Year 2 9 5" xfId="14330" xr:uid="{00000000-0005-0000-0000-0000FB5A0000}"/>
    <cellStyle name="Assumptions Center Year 2 9 5 2" xfId="28251" xr:uid="{00000000-0005-0000-0000-0000FC5A0000}"/>
    <cellStyle name="Assumptions Center Year 2 9 5 2 2" xfId="55934" xr:uid="{00000000-0005-0000-0000-0000FD5A0000}"/>
    <cellStyle name="Assumptions Center Year 2 9 5 3" xfId="42017" xr:uid="{00000000-0005-0000-0000-0000FE5A0000}"/>
    <cellStyle name="Assumptions Center Year 2 9 6" xfId="17298" xr:uid="{00000000-0005-0000-0000-0000FF5A0000}"/>
    <cellStyle name="Assumptions Center Year 2 9 6 2" xfId="44981" xr:uid="{00000000-0005-0000-0000-0000005B0000}"/>
    <cellStyle name="Assumptions Center Year 2 9 7" xfId="31087" xr:uid="{00000000-0005-0000-0000-0000015B0000}"/>
    <cellStyle name="Assumptions Center Year 20" xfId="4037" xr:uid="{00000000-0005-0000-0000-0000025B0000}"/>
    <cellStyle name="Assumptions Center Year 20 2" xfId="7463" xr:uid="{00000000-0005-0000-0000-0000035B0000}"/>
    <cellStyle name="Assumptions Center Year 20 2 2" xfId="21394" xr:uid="{00000000-0005-0000-0000-0000045B0000}"/>
    <cellStyle name="Assumptions Center Year 20 2 2 2" xfId="49077" xr:uid="{00000000-0005-0000-0000-0000055B0000}"/>
    <cellStyle name="Assumptions Center Year 20 2 3" xfId="35160" xr:uid="{00000000-0005-0000-0000-0000065B0000}"/>
    <cellStyle name="Assumptions Center Year 20 3" xfId="10166" xr:uid="{00000000-0005-0000-0000-0000075B0000}"/>
    <cellStyle name="Assumptions Center Year 20 3 2" xfId="24087" xr:uid="{00000000-0005-0000-0000-0000085B0000}"/>
    <cellStyle name="Assumptions Center Year 20 3 2 2" xfId="51770" xr:uid="{00000000-0005-0000-0000-0000095B0000}"/>
    <cellStyle name="Assumptions Center Year 20 3 3" xfId="37853" xr:uid="{00000000-0005-0000-0000-00000A5B0000}"/>
    <cellStyle name="Assumptions Center Year 20 4" xfId="12318" xr:uid="{00000000-0005-0000-0000-00000B5B0000}"/>
    <cellStyle name="Assumptions Center Year 20 4 2" xfId="26239" xr:uid="{00000000-0005-0000-0000-00000C5B0000}"/>
    <cellStyle name="Assumptions Center Year 20 4 2 2" xfId="53922" xr:uid="{00000000-0005-0000-0000-00000D5B0000}"/>
    <cellStyle name="Assumptions Center Year 20 4 3" xfId="40005" xr:uid="{00000000-0005-0000-0000-00000E5B0000}"/>
    <cellStyle name="Assumptions Center Year 20 5" xfId="15068" xr:uid="{00000000-0005-0000-0000-00000F5B0000}"/>
    <cellStyle name="Assumptions Center Year 20 5 2" xfId="28989" xr:uid="{00000000-0005-0000-0000-0000105B0000}"/>
    <cellStyle name="Assumptions Center Year 20 5 2 2" xfId="56672" xr:uid="{00000000-0005-0000-0000-0000115B0000}"/>
    <cellStyle name="Assumptions Center Year 20 5 3" xfId="42755" xr:uid="{00000000-0005-0000-0000-0000125B0000}"/>
    <cellStyle name="Assumptions Center Year 20 6" xfId="18036" xr:uid="{00000000-0005-0000-0000-0000135B0000}"/>
    <cellStyle name="Assumptions Center Year 20 6 2" xfId="45719" xr:uid="{00000000-0005-0000-0000-0000145B0000}"/>
    <cellStyle name="Assumptions Center Year 20 7" xfId="31802" xr:uid="{00000000-0005-0000-0000-0000155B0000}"/>
    <cellStyle name="Assumptions Center Year 21" xfId="4000" xr:uid="{00000000-0005-0000-0000-0000165B0000}"/>
    <cellStyle name="Assumptions Center Year 21 2" xfId="7426" xr:uid="{00000000-0005-0000-0000-0000175B0000}"/>
    <cellStyle name="Assumptions Center Year 21 2 2" xfId="21357" xr:uid="{00000000-0005-0000-0000-0000185B0000}"/>
    <cellStyle name="Assumptions Center Year 21 2 2 2" xfId="49040" xr:uid="{00000000-0005-0000-0000-0000195B0000}"/>
    <cellStyle name="Assumptions Center Year 21 2 3" xfId="35123" xr:uid="{00000000-0005-0000-0000-00001A5B0000}"/>
    <cellStyle name="Assumptions Center Year 21 3" xfId="10129" xr:uid="{00000000-0005-0000-0000-00001B5B0000}"/>
    <cellStyle name="Assumptions Center Year 21 3 2" xfId="24050" xr:uid="{00000000-0005-0000-0000-00001C5B0000}"/>
    <cellStyle name="Assumptions Center Year 21 3 2 2" xfId="51733" xr:uid="{00000000-0005-0000-0000-00001D5B0000}"/>
    <cellStyle name="Assumptions Center Year 21 3 3" xfId="37816" xr:uid="{00000000-0005-0000-0000-00001E5B0000}"/>
    <cellStyle name="Assumptions Center Year 21 4" xfId="12281" xr:uid="{00000000-0005-0000-0000-00001F5B0000}"/>
    <cellStyle name="Assumptions Center Year 21 4 2" xfId="26202" xr:uid="{00000000-0005-0000-0000-0000205B0000}"/>
    <cellStyle name="Assumptions Center Year 21 4 2 2" xfId="53885" xr:uid="{00000000-0005-0000-0000-0000215B0000}"/>
    <cellStyle name="Assumptions Center Year 21 4 3" xfId="39968" xr:uid="{00000000-0005-0000-0000-0000225B0000}"/>
    <cellStyle name="Assumptions Center Year 21 5" xfId="15031" xr:uid="{00000000-0005-0000-0000-0000235B0000}"/>
    <cellStyle name="Assumptions Center Year 21 5 2" xfId="28952" xr:uid="{00000000-0005-0000-0000-0000245B0000}"/>
    <cellStyle name="Assumptions Center Year 21 5 2 2" xfId="56635" xr:uid="{00000000-0005-0000-0000-0000255B0000}"/>
    <cellStyle name="Assumptions Center Year 21 5 3" xfId="42718" xr:uid="{00000000-0005-0000-0000-0000265B0000}"/>
    <cellStyle name="Assumptions Center Year 21 6" xfId="17999" xr:uid="{00000000-0005-0000-0000-0000275B0000}"/>
    <cellStyle name="Assumptions Center Year 21 6 2" xfId="45682" xr:uid="{00000000-0005-0000-0000-0000285B0000}"/>
    <cellStyle name="Assumptions Center Year 21 7" xfId="31765" xr:uid="{00000000-0005-0000-0000-0000295B0000}"/>
    <cellStyle name="Assumptions Center Year 22" xfId="4023" xr:uid="{00000000-0005-0000-0000-00002A5B0000}"/>
    <cellStyle name="Assumptions Center Year 22 2" xfId="7449" xr:uid="{00000000-0005-0000-0000-00002B5B0000}"/>
    <cellStyle name="Assumptions Center Year 22 2 2" xfId="21380" xr:uid="{00000000-0005-0000-0000-00002C5B0000}"/>
    <cellStyle name="Assumptions Center Year 22 2 2 2" xfId="49063" xr:uid="{00000000-0005-0000-0000-00002D5B0000}"/>
    <cellStyle name="Assumptions Center Year 22 2 3" xfId="35146" xr:uid="{00000000-0005-0000-0000-00002E5B0000}"/>
    <cellStyle name="Assumptions Center Year 22 3" xfId="10152" xr:uid="{00000000-0005-0000-0000-00002F5B0000}"/>
    <cellStyle name="Assumptions Center Year 22 3 2" xfId="24073" xr:uid="{00000000-0005-0000-0000-0000305B0000}"/>
    <cellStyle name="Assumptions Center Year 22 3 2 2" xfId="51756" xr:uid="{00000000-0005-0000-0000-0000315B0000}"/>
    <cellStyle name="Assumptions Center Year 22 3 3" xfId="37839" xr:uid="{00000000-0005-0000-0000-0000325B0000}"/>
    <cellStyle name="Assumptions Center Year 22 4" xfId="12304" xr:uid="{00000000-0005-0000-0000-0000335B0000}"/>
    <cellStyle name="Assumptions Center Year 22 4 2" xfId="26225" xr:uid="{00000000-0005-0000-0000-0000345B0000}"/>
    <cellStyle name="Assumptions Center Year 22 4 2 2" xfId="53908" xr:uid="{00000000-0005-0000-0000-0000355B0000}"/>
    <cellStyle name="Assumptions Center Year 22 4 3" xfId="39991" xr:uid="{00000000-0005-0000-0000-0000365B0000}"/>
    <cellStyle name="Assumptions Center Year 22 5" xfId="15054" xr:uid="{00000000-0005-0000-0000-0000375B0000}"/>
    <cellStyle name="Assumptions Center Year 22 5 2" xfId="28975" xr:uid="{00000000-0005-0000-0000-0000385B0000}"/>
    <cellStyle name="Assumptions Center Year 22 5 2 2" xfId="56658" xr:uid="{00000000-0005-0000-0000-0000395B0000}"/>
    <cellStyle name="Assumptions Center Year 22 5 3" xfId="42741" xr:uid="{00000000-0005-0000-0000-00003A5B0000}"/>
    <cellStyle name="Assumptions Center Year 22 6" xfId="18022" xr:uid="{00000000-0005-0000-0000-00003B5B0000}"/>
    <cellStyle name="Assumptions Center Year 22 6 2" xfId="45705" xr:uid="{00000000-0005-0000-0000-00003C5B0000}"/>
    <cellStyle name="Assumptions Center Year 22 7" xfId="31788" xr:uid="{00000000-0005-0000-0000-00003D5B0000}"/>
    <cellStyle name="Assumptions Center Year 23" xfId="4013" xr:uid="{00000000-0005-0000-0000-00003E5B0000}"/>
    <cellStyle name="Assumptions Center Year 23 2" xfId="7439" xr:uid="{00000000-0005-0000-0000-00003F5B0000}"/>
    <cellStyle name="Assumptions Center Year 23 2 2" xfId="21370" xr:uid="{00000000-0005-0000-0000-0000405B0000}"/>
    <cellStyle name="Assumptions Center Year 23 2 2 2" xfId="49053" xr:uid="{00000000-0005-0000-0000-0000415B0000}"/>
    <cellStyle name="Assumptions Center Year 23 2 3" xfId="35136" xr:uid="{00000000-0005-0000-0000-0000425B0000}"/>
    <cellStyle name="Assumptions Center Year 23 3" xfId="10142" xr:uid="{00000000-0005-0000-0000-0000435B0000}"/>
    <cellStyle name="Assumptions Center Year 23 3 2" xfId="24063" xr:uid="{00000000-0005-0000-0000-0000445B0000}"/>
    <cellStyle name="Assumptions Center Year 23 3 2 2" xfId="51746" xr:uid="{00000000-0005-0000-0000-0000455B0000}"/>
    <cellStyle name="Assumptions Center Year 23 3 3" xfId="37829" xr:uid="{00000000-0005-0000-0000-0000465B0000}"/>
    <cellStyle name="Assumptions Center Year 23 4" xfId="12294" xr:uid="{00000000-0005-0000-0000-0000475B0000}"/>
    <cellStyle name="Assumptions Center Year 23 4 2" xfId="26215" xr:uid="{00000000-0005-0000-0000-0000485B0000}"/>
    <cellStyle name="Assumptions Center Year 23 4 2 2" xfId="53898" xr:uid="{00000000-0005-0000-0000-0000495B0000}"/>
    <cellStyle name="Assumptions Center Year 23 4 3" xfId="39981" xr:uid="{00000000-0005-0000-0000-00004A5B0000}"/>
    <cellStyle name="Assumptions Center Year 23 5" xfId="15044" xr:uid="{00000000-0005-0000-0000-00004B5B0000}"/>
    <cellStyle name="Assumptions Center Year 23 5 2" xfId="28965" xr:uid="{00000000-0005-0000-0000-00004C5B0000}"/>
    <cellStyle name="Assumptions Center Year 23 5 2 2" xfId="56648" xr:uid="{00000000-0005-0000-0000-00004D5B0000}"/>
    <cellStyle name="Assumptions Center Year 23 5 3" xfId="42731" xr:uid="{00000000-0005-0000-0000-00004E5B0000}"/>
    <cellStyle name="Assumptions Center Year 23 6" xfId="18012" xr:uid="{00000000-0005-0000-0000-00004F5B0000}"/>
    <cellStyle name="Assumptions Center Year 23 6 2" xfId="45695" xr:uid="{00000000-0005-0000-0000-0000505B0000}"/>
    <cellStyle name="Assumptions Center Year 23 7" xfId="31778" xr:uid="{00000000-0005-0000-0000-0000515B0000}"/>
    <cellStyle name="Assumptions Center Year 24" xfId="4520" xr:uid="{00000000-0005-0000-0000-0000525B0000}"/>
    <cellStyle name="Assumptions Center Year 24 2" xfId="7937" xr:uid="{00000000-0005-0000-0000-0000535B0000}"/>
    <cellStyle name="Assumptions Center Year 24 2 2" xfId="21861" xr:uid="{00000000-0005-0000-0000-0000545B0000}"/>
    <cellStyle name="Assumptions Center Year 24 2 2 2" xfId="49544" xr:uid="{00000000-0005-0000-0000-0000555B0000}"/>
    <cellStyle name="Assumptions Center Year 24 2 3" xfId="35627" xr:uid="{00000000-0005-0000-0000-0000565B0000}"/>
    <cellStyle name="Assumptions Center Year 24 3" xfId="10579" xr:uid="{00000000-0005-0000-0000-0000575B0000}"/>
    <cellStyle name="Assumptions Center Year 24 3 2" xfId="24500" xr:uid="{00000000-0005-0000-0000-0000585B0000}"/>
    <cellStyle name="Assumptions Center Year 24 3 2 2" xfId="52183" xr:uid="{00000000-0005-0000-0000-0000595B0000}"/>
    <cellStyle name="Assumptions Center Year 24 3 3" xfId="38266" xr:uid="{00000000-0005-0000-0000-00005A5B0000}"/>
    <cellStyle name="Assumptions Center Year 24 4" xfId="12784" xr:uid="{00000000-0005-0000-0000-00005B5B0000}"/>
    <cellStyle name="Assumptions Center Year 24 4 2" xfId="26705" xr:uid="{00000000-0005-0000-0000-00005C5B0000}"/>
    <cellStyle name="Assumptions Center Year 24 4 2 2" xfId="54388" xr:uid="{00000000-0005-0000-0000-00005D5B0000}"/>
    <cellStyle name="Assumptions Center Year 24 4 3" xfId="40471" xr:uid="{00000000-0005-0000-0000-00005E5B0000}"/>
    <cellStyle name="Assumptions Center Year 24 5" xfId="15534" xr:uid="{00000000-0005-0000-0000-00005F5B0000}"/>
    <cellStyle name="Assumptions Center Year 24 5 2" xfId="29455" xr:uid="{00000000-0005-0000-0000-0000605B0000}"/>
    <cellStyle name="Assumptions Center Year 24 5 2 2" xfId="57138" xr:uid="{00000000-0005-0000-0000-0000615B0000}"/>
    <cellStyle name="Assumptions Center Year 24 5 3" xfId="43221" xr:uid="{00000000-0005-0000-0000-0000625B0000}"/>
    <cellStyle name="Assumptions Center Year 24 6" xfId="18502" xr:uid="{00000000-0005-0000-0000-0000635B0000}"/>
    <cellStyle name="Assumptions Center Year 24 6 2" xfId="46185" xr:uid="{00000000-0005-0000-0000-0000645B0000}"/>
    <cellStyle name="Assumptions Center Year 24 7" xfId="32268" xr:uid="{00000000-0005-0000-0000-0000655B0000}"/>
    <cellStyle name="Assumptions Center Year 25" xfId="4441" xr:uid="{00000000-0005-0000-0000-0000665B0000}"/>
    <cellStyle name="Assumptions Center Year 25 2" xfId="7863" xr:uid="{00000000-0005-0000-0000-0000675B0000}"/>
    <cellStyle name="Assumptions Center Year 25 2 2" xfId="21787" xr:uid="{00000000-0005-0000-0000-0000685B0000}"/>
    <cellStyle name="Assumptions Center Year 25 2 2 2" xfId="49470" xr:uid="{00000000-0005-0000-0000-0000695B0000}"/>
    <cellStyle name="Assumptions Center Year 25 2 3" xfId="35553" xr:uid="{00000000-0005-0000-0000-00006A5B0000}"/>
    <cellStyle name="Assumptions Center Year 25 3" xfId="10526" xr:uid="{00000000-0005-0000-0000-00006B5B0000}"/>
    <cellStyle name="Assumptions Center Year 25 3 2" xfId="24447" xr:uid="{00000000-0005-0000-0000-00006C5B0000}"/>
    <cellStyle name="Assumptions Center Year 25 3 2 2" xfId="52130" xr:uid="{00000000-0005-0000-0000-00006D5B0000}"/>
    <cellStyle name="Assumptions Center Year 25 3 3" xfId="38213" xr:uid="{00000000-0005-0000-0000-00006E5B0000}"/>
    <cellStyle name="Assumptions Center Year 25 4" xfId="12708" xr:uid="{00000000-0005-0000-0000-00006F5B0000}"/>
    <cellStyle name="Assumptions Center Year 25 4 2" xfId="26629" xr:uid="{00000000-0005-0000-0000-0000705B0000}"/>
    <cellStyle name="Assumptions Center Year 25 4 2 2" xfId="54312" xr:uid="{00000000-0005-0000-0000-0000715B0000}"/>
    <cellStyle name="Assumptions Center Year 25 4 3" xfId="40395" xr:uid="{00000000-0005-0000-0000-0000725B0000}"/>
    <cellStyle name="Assumptions Center Year 25 5" xfId="15458" xr:uid="{00000000-0005-0000-0000-0000735B0000}"/>
    <cellStyle name="Assumptions Center Year 25 5 2" xfId="29379" xr:uid="{00000000-0005-0000-0000-0000745B0000}"/>
    <cellStyle name="Assumptions Center Year 25 5 2 2" xfId="57062" xr:uid="{00000000-0005-0000-0000-0000755B0000}"/>
    <cellStyle name="Assumptions Center Year 25 5 3" xfId="43145" xr:uid="{00000000-0005-0000-0000-0000765B0000}"/>
    <cellStyle name="Assumptions Center Year 25 6" xfId="18426" xr:uid="{00000000-0005-0000-0000-0000775B0000}"/>
    <cellStyle name="Assumptions Center Year 25 6 2" xfId="46109" xr:uid="{00000000-0005-0000-0000-0000785B0000}"/>
    <cellStyle name="Assumptions Center Year 25 7" xfId="32192" xr:uid="{00000000-0005-0000-0000-0000795B0000}"/>
    <cellStyle name="Assumptions Center Year 26" xfId="4486" xr:uid="{00000000-0005-0000-0000-00007A5B0000}"/>
    <cellStyle name="Assumptions Center Year 26 2" xfId="7907" xr:uid="{00000000-0005-0000-0000-00007B5B0000}"/>
    <cellStyle name="Assumptions Center Year 26 2 2" xfId="21831" xr:uid="{00000000-0005-0000-0000-00007C5B0000}"/>
    <cellStyle name="Assumptions Center Year 26 2 2 2" xfId="49514" xr:uid="{00000000-0005-0000-0000-00007D5B0000}"/>
    <cellStyle name="Assumptions Center Year 26 2 3" xfId="35597" xr:uid="{00000000-0005-0000-0000-00007E5B0000}"/>
    <cellStyle name="Assumptions Center Year 26 3" xfId="10561" xr:uid="{00000000-0005-0000-0000-00007F5B0000}"/>
    <cellStyle name="Assumptions Center Year 26 3 2" xfId="24482" xr:uid="{00000000-0005-0000-0000-0000805B0000}"/>
    <cellStyle name="Assumptions Center Year 26 3 2 2" xfId="52165" xr:uid="{00000000-0005-0000-0000-0000815B0000}"/>
    <cellStyle name="Assumptions Center Year 26 3 3" xfId="38248" xr:uid="{00000000-0005-0000-0000-0000825B0000}"/>
    <cellStyle name="Assumptions Center Year 26 4" xfId="12753" xr:uid="{00000000-0005-0000-0000-0000835B0000}"/>
    <cellStyle name="Assumptions Center Year 26 4 2" xfId="26674" xr:uid="{00000000-0005-0000-0000-0000845B0000}"/>
    <cellStyle name="Assumptions Center Year 26 4 2 2" xfId="54357" xr:uid="{00000000-0005-0000-0000-0000855B0000}"/>
    <cellStyle name="Assumptions Center Year 26 4 3" xfId="40440" xr:uid="{00000000-0005-0000-0000-0000865B0000}"/>
    <cellStyle name="Assumptions Center Year 26 5" xfId="15503" xr:uid="{00000000-0005-0000-0000-0000875B0000}"/>
    <cellStyle name="Assumptions Center Year 26 5 2" xfId="29424" xr:uid="{00000000-0005-0000-0000-0000885B0000}"/>
    <cellStyle name="Assumptions Center Year 26 5 2 2" xfId="57107" xr:uid="{00000000-0005-0000-0000-0000895B0000}"/>
    <cellStyle name="Assumptions Center Year 26 5 3" xfId="43190" xr:uid="{00000000-0005-0000-0000-00008A5B0000}"/>
    <cellStyle name="Assumptions Center Year 26 6" xfId="18471" xr:uid="{00000000-0005-0000-0000-00008B5B0000}"/>
    <cellStyle name="Assumptions Center Year 26 6 2" xfId="46154" xr:uid="{00000000-0005-0000-0000-00008C5B0000}"/>
    <cellStyle name="Assumptions Center Year 26 7" xfId="32237" xr:uid="{00000000-0005-0000-0000-00008D5B0000}"/>
    <cellStyle name="Assumptions Center Year 27" xfId="4419" xr:uid="{00000000-0005-0000-0000-00008E5B0000}"/>
    <cellStyle name="Assumptions Center Year 27 2" xfId="7841" xr:uid="{00000000-0005-0000-0000-00008F5B0000}"/>
    <cellStyle name="Assumptions Center Year 27 2 2" xfId="21765" xr:uid="{00000000-0005-0000-0000-0000905B0000}"/>
    <cellStyle name="Assumptions Center Year 27 2 2 2" xfId="49448" xr:uid="{00000000-0005-0000-0000-0000915B0000}"/>
    <cellStyle name="Assumptions Center Year 27 2 3" xfId="35531" xr:uid="{00000000-0005-0000-0000-0000925B0000}"/>
    <cellStyle name="Assumptions Center Year 27 3" xfId="10504" xr:uid="{00000000-0005-0000-0000-0000935B0000}"/>
    <cellStyle name="Assumptions Center Year 27 3 2" xfId="24425" xr:uid="{00000000-0005-0000-0000-0000945B0000}"/>
    <cellStyle name="Assumptions Center Year 27 3 2 2" xfId="52108" xr:uid="{00000000-0005-0000-0000-0000955B0000}"/>
    <cellStyle name="Assumptions Center Year 27 3 3" xfId="38191" xr:uid="{00000000-0005-0000-0000-0000965B0000}"/>
    <cellStyle name="Assumptions Center Year 27 4" xfId="12686" xr:uid="{00000000-0005-0000-0000-0000975B0000}"/>
    <cellStyle name="Assumptions Center Year 27 4 2" xfId="26607" xr:uid="{00000000-0005-0000-0000-0000985B0000}"/>
    <cellStyle name="Assumptions Center Year 27 4 2 2" xfId="54290" xr:uid="{00000000-0005-0000-0000-0000995B0000}"/>
    <cellStyle name="Assumptions Center Year 27 4 3" xfId="40373" xr:uid="{00000000-0005-0000-0000-00009A5B0000}"/>
    <cellStyle name="Assumptions Center Year 27 5" xfId="15436" xr:uid="{00000000-0005-0000-0000-00009B5B0000}"/>
    <cellStyle name="Assumptions Center Year 27 5 2" xfId="29357" xr:uid="{00000000-0005-0000-0000-00009C5B0000}"/>
    <cellStyle name="Assumptions Center Year 27 5 2 2" xfId="57040" xr:uid="{00000000-0005-0000-0000-00009D5B0000}"/>
    <cellStyle name="Assumptions Center Year 27 5 3" xfId="43123" xr:uid="{00000000-0005-0000-0000-00009E5B0000}"/>
    <cellStyle name="Assumptions Center Year 27 6" xfId="18404" xr:uid="{00000000-0005-0000-0000-00009F5B0000}"/>
    <cellStyle name="Assumptions Center Year 27 6 2" xfId="46087" xr:uid="{00000000-0005-0000-0000-0000A05B0000}"/>
    <cellStyle name="Assumptions Center Year 27 7" xfId="32170" xr:uid="{00000000-0005-0000-0000-0000A15B0000}"/>
    <cellStyle name="Assumptions Center Year 28" xfId="4466" xr:uid="{00000000-0005-0000-0000-0000A25B0000}"/>
    <cellStyle name="Assumptions Center Year 28 2" xfId="7887" xr:uid="{00000000-0005-0000-0000-0000A35B0000}"/>
    <cellStyle name="Assumptions Center Year 28 2 2" xfId="21811" xr:uid="{00000000-0005-0000-0000-0000A45B0000}"/>
    <cellStyle name="Assumptions Center Year 28 2 2 2" xfId="49494" xr:uid="{00000000-0005-0000-0000-0000A55B0000}"/>
    <cellStyle name="Assumptions Center Year 28 2 3" xfId="35577" xr:uid="{00000000-0005-0000-0000-0000A65B0000}"/>
    <cellStyle name="Assumptions Center Year 28 3" xfId="10547" xr:uid="{00000000-0005-0000-0000-0000A75B0000}"/>
    <cellStyle name="Assumptions Center Year 28 3 2" xfId="24468" xr:uid="{00000000-0005-0000-0000-0000A85B0000}"/>
    <cellStyle name="Assumptions Center Year 28 3 2 2" xfId="52151" xr:uid="{00000000-0005-0000-0000-0000A95B0000}"/>
    <cellStyle name="Assumptions Center Year 28 3 3" xfId="38234" xr:uid="{00000000-0005-0000-0000-0000AA5B0000}"/>
    <cellStyle name="Assumptions Center Year 28 4" xfId="12733" xr:uid="{00000000-0005-0000-0000-0000AB5B0000}"/>
    <cellStyle name="Assumptions Center Year 28 4 2" xfId="26654" xr:uid="{00000000-0005-0000-0000-0000AC5B0000}"/>
    <cellStyle name="Assumptions Center Year 28 4 2 2" xfId="54337" xr:uid="{00000000-0005-0000-0000-0000AD5B0000}"/>
    <cellStyle name="Assumptions Center Year 28 4 3" xfId="40420" xr:uid="{00000000-0005-0000-0000-0000AE5B0000}"/>
    <cellStyle name="Assumptions Center Year 28 5" xfId="15483" xr:uid="{00000000-0005-0000-0000-0000AF5B0000}"/>
    <cellStyle name="Assumptions Center Year 28 5 2" xfId="29404" xr:uid="{00000000-0005-0000-0000-0000B05B0000}"/>
    <cellStyle name="Assumptions Center Year 28 5 2 2" xfId="57087" xr:uid="{00000000-0005-0000-0000-0000B15B0000}"/>
    <cellStyle name="Assumptions Center Year 28 5 3" xfId="43170" xr:uid="{00000000-0005-0000-0000-0000B25B0000}"/>
    <cellStyle name="Assumptions Center Year 28 6" xfId="18451" xr:uid="{00000000-0005-0000-0000-0000B35B0000}"/>
    <cellStyle name="Assumptions Center Year 28 6 2" xfId="46134" xr:uid="{00000000-0005-0000-0000-0000B45B0000}"/>
    <cellStyle name="Assumptions Center Year 28 7" xfId="32217" xr:uid="{00000000-0005-0000-0000-0000B55B0000}"/>
    <cellStyle name="Assumptions Center Year 29" xfId="4429" xr:uid="{00000000-0005-0000-0000-0000B65B0000}"/>
    <cellStyle name="Assumptions Center Year 29 2" xfId="7851" xr:uid="{00000000-0005-0000-0000-0000B75B0000}"/>
    <cellStyle name="Assumptions Center Year 29 2 2" xfId="21775" xr:uid="{00000000-0005-0000-0000-0000B85B0000}"/>
    <cellStyle name="Assumptions Center Year 29 2 2 2" xfId="49458" xr:uid="{00000000-0005-0000-0000-0000B95B0000}"/>
    <cellStyle name="Assumptions Center Year 29 2 3" xfId="35541" xr:uid="{00000000-0005-0000-0000-0000BA5B0000}"/>
    <cellStyle name="Assumptions Center Year 29 3" xfId="10514" xr:uid="{00000000-0005-0000-0000-0000BB5B0000}"/>
    <cellStyle name="Assumptions Center Year 29 3 2" xfId="24435" xr:uid="{00000000-0005-0000-0000-0000BC5B0000}"/>
    <cellStyle name="Assumptions Center Year 29 3 2 2" xfId="52118" xr:uid="{00000000-0005-0000-0000-0000BD5B0000}"/>
    <cellStyle name="Assumptions Center Year 29 3 3" xfId="38201" xr:uid="{00000000-0005-0000-0000-0000BE5B0000}"/>
    <cellStyle name="Assumptions Center Year 29 4" xfId="12696" xr:uid="{00000000-0005-0000-0000-0000BF5B0000}"/>
    <cellStyle name="Assumptions Center Year 29 4 2" xfId="26617" xr:uid="{00000000-0005-0000-0000-0000C05B0000}"/>
    <cellStyle name="Assumptions Center Year 29 4 2 2" xfId="54300" xr:uid="{00000000-0005-0000-0000-0000C15B0000}"/>
    <cellStyle name="Assumptions Center Year 29 4 3" xfId="40383" xr:uid="{00000000-0005-0000-0000-0000C25B0000}"/>
    <cellStyle name="Assumptions Center Year 29 5" xfId="15446" xr:uid="{00000000-0005-0000-0000-0000C35B0000}"/>
    <cellStyle name="Assumptions Center Year 29 5 2" xfId="29367" xr:uid="{00000000-0005-0000-0000-0000C45B0000}"/>
    <cellStyle name="Assumptions Center Year 29 5 2 2" xfId="57050" xr:uid="{00000000-0005-0000-0000-0000C55B0000}"/>
    <cellStyle name="Assumptions Center Year 29 5 3" xfId="43133" xr:uid="{00000000-0005-0000-0000-0000C65B0000}"/>
    <cellStyle name="Assumptions Center Year 29 6" xfId="18414" xr:uid="{00000000-0005-0000-0000-0000C75B0000}"/>
    <cellStyle name="Assumptions Center Year 29 6 2" xfId="46097" xr:uid="{00000000-0005-0000-0000-0000C85B0000}"/>
    <cellStyle name="Assumptions Center Year 29 7" xfId="32180" xr:uid="{00000000-0005-0000-0000-0000C95B0000}"/>
    <cellStyle name="Assumptions Center Year 3" xfId="2096" xr:uid="{00000000-0005-0000-0000-0000CA5B0000}"/>
    <cellStyle name="Assumptions Center Year 3 10" xfId="3401" xr:uid="{00000000-0005-0000-0000-0000CB5B0000}"/>
    <cellStyle name="Assumptions Center Year 3 10 2" xfId="6841" xr:uid="{00000000-0005-0000-0000-0000CC5B0000}"/>
    <cellStyle name="Assumptions Center Year 3 10 2 2" xfId="20782" xr:uid="{00000000-0005-0000-0000-0000CD5B0000}"/>
    <cellStyle name="Assumptions Center Year 3 10 2 2 2" xfId="48465" xr:uid="{00000000-0005-0000-0000-0000CE5B0000}"/>
    <cellStyle name="Assumptions Center Year 3 10 2 3" xfId="34548" xr:uid="{00000000-0005-0000-0000-0000CF5B0000}"/>
    <cellStyle name="Assumptions Center Year 3 10 3" xfId="9579" xr:uid="{00000000-0005-0000-0000-0000D05B0000}"/>
    <cellStyle name="Assumptions Center Year 3 10 3 2" xfId="23500" xr:uid="{00000000-0005-0000-0000-0000D15B0000}"/>
    <cellStyle name="Assumptions Center Year 3 10 3 2 2" xfId="51183" xr:uid="{00000000-0005-0000-0000-0000D25B0000}"/>
    <cellStyle name="Assumptions Center Year 3 10 3 3" xfId="37266" xr:uid="{00000000-0005-0000-0000-0000D35B0000}"/>
    <cellStyle name="Assumptions Center Year 3 10 4" xfId="11720" xr:uid="{00000000-0005-0000-0000-0000D45B0000}"/>
    <cellStyle name="Assumptions Center Year 3 10 4 2" xfId="25641" xr:uid="{00000000-0005-0000-0000-0000D55B0000}"/>
    <cellStyle name="Assumptions Center Year 3 10 4 2 2" xfId="53324" xr:uid="{00000000-0005-0000-0000-0000D65B0000}"/>
    <cellStyle name="Assumptions Center Year 3 10 4 3" xfId="39407" xr:uid="{00000000-0005-0000-0000-0000D75B0000}"/>
    <cellStyle name="Assumptions Center Year 3 10 5" xfId="14470" xr:uid="{00000000-0005-0000-0000-0000D85B0000}"/>
    <cellStyle name="Assumptions Center Year 3 10 5 2" xfId="28391" xr:uid="{00000000-0005-0000-0000-0000D95B0000}"/>
    <cellStyle name="Assumptions Center Year 3 10 5 2 2" xfId="56074" xr:uid="{00000000-0005-0000-0000-0000DA5B0000}"/>
    <cellStyle name="Assumptions Center Year 3 10 5 3" xfId="42157" xr:uid="{00000000-0005-0000-0000-0000DB5B0000}"/>
    <cellStyle name="Assumptions Center Year 3 10 6" xfId="17438" xr:uid="{00000000-0005-0000-0000-0000DC5B0000}"/>
    <cellStyle name="Assumptions Center Year 3 10 6 2" xfId="45121" xr:uid="{00000000-0005-0000-0000-0000DD5B0000}"/>
    <cellStyle name="Assumptions Center Year 3 10 7" xfId="31215" xr:uid="{00000000-0005-0000-0000-0000DE5B0000}"/>
    <cellStyle name="Assumptions Center Year 3 11" xfId="2857" xr:uid="{00000000-0005-0000-0000-0000DF5B0000}"/>
    <cellStyle name="Assumptions Center Year 3 11 2" xfId="6304" xr:uid="{00000000-0005-0000-0000-0000E05B0000}"/>
    <cellStyle name="Assumptions Center Year 3 11 2 2" xfId="20251" xr:uid="{00000000-0005-0000-0000-0000E15B0000}"/>
    <cellStyle name="Assumptions Center Year 3 11 2 2 2" xfId="47934" xr:uid="{00000000-0005-0000-0000-0000E25B0000}"/>
    <cellStyle name="Assumptions Center Year 3 11 2 3" xfId="34017" xr:uid="{00000000-0005-0000-0000-0000E35B0000}"/>
    <cellStyle name="Assumptions Center Year 3 11 3" xfId="9057" xr:uid="{00000000-0005-0000-0000-0000E45B0000}"/>
    <cellStyle name="Assumptions Center Year 3 11 3 2" xfId="22978" xr:uid="{00000000-0005-0000-0000-0000E55B0000}"/>
    <cellStyle name="Assumptions Center Year 3 11 3 2 2" xfId="50661" xr:uid="{00000000-0005-0000-0000-0000E65B0000}"/>
    <cellStyle name="Assumptions Center Year 3 11 3 3" xfId="36744" xr:uid="{00000000-0005-0000-0000-0000E75B0000}"/>
    <cellStyle name="Assumptions Center Year 3 11 4" xfId="11191" xr:uid="{00000000-0005-0000-0000-0000E85B0000}"/>
    <cellStyle name="Assumptions Center Year 3 11 4 2" xfId="25112" xr:uid="{00000000-0005-0000-0000-0000E95B0000}"/>
    <cellStyle name="Assumptions Center Year 3 11 4 2 2" xfId="52795" xr:uid="{00000000-0005-0000-0000-0000EA5B0000}"/>
    <cellStyle name="Assumptions Center Year 3 11 4 3" xfId="38878" xr:uid="{00000000-0005-0000-0000-0000EB5B0000}"/>
    <cellStyle name="Assumptions Center Year 3 11 5" xfId="13943" xr:uid="{00000000-0005-0000-0000-0000EC5B0000}"/>
    <cellStyle name="Assumptions Center Year 3 11 5 2" xfId="27864" xr:uid="{00000000-0005-0000-0000-0000ED5B0000}"/>
    <cellStyle name="Assumptions Center Year 3 11 5 2 2" xfId="55547" xr:uid="{00000000-0005-0000-0000-0000EE5B0000}"/>
    <cellStyle name="Assumptions Center Year 3 11 5 3" xfId="41630" xr:uid="{00000000-0005-0000-0000-0000EF5B0000}"/>
    <cellStyle name="Assumptions Center Year 3 11 6" xfId="16909" xr:uid="{00000000-0005-0000-0000-0000F05B0000}"/>
    <cellStyle name="Assumptions Center Year 3 11 6 2" xfId="44592" xr:uid="{00000000-0005-0000-0000-0000F15B0000}"/>
    <cellStyle name="Assumptions Center Year 3 11 7" xfId="30737" xr:uid="{00000000-0005-0000-0000-0000F25B0000}"/>
    <cellStyle name="Assumptions Center Year 3 12" xfId="2533" xr:uid="{00000000-0005-0000-0000-0000F35B0000}"/>
    <cellStyle name="Assumptions Center Year 3 12 2" xfId="5990" xr:uid="{00000000-0005-0000-0000-0000F45B0000}"/>
    <cellStyle name="Assumptions Center Year 3 12 2 2" xfId="19939" xr:uid="{00000000-0005-0000-0000-0000F55B0000}"/>
    <cellStyle name="Assumptions Center Year 3 12 2 2 2" xfId="47622" xr:uid="{00000000-0005-0000-0000-0000F65B0000}"/>
    <cellStyle name="Assumptions Center Year 3 12 2 3" xfId="33705" xr:uid="{00000000-0005-0000-0000-0000F75B0000}"/>
    <cellStyle name="Assumptions Center Year 3 12 3" xfId="8755" xr:uid="{00000000-0005-0000-0000-0000F85B0000}"/>
    <cellStyle name="Assumptions Center Year 3 12 3 2" xfId="22676" xr:uid="{00000000-0005-0000-0000-0000F95B0000}"/>
    <cellStyle name="Assumptions Center Year 3 12 3 2 2" xfId="50359" xr:uid="{00000000-0005-0000-0000-0000FA5B0000}"/>
    <cellStyle name="Assumptions Center Year 3 12 3 3" xfId="36442" xr:uid="{00000000-0005-0000-0000-0000FB5B0000}"/>
    <cellStyle name="Assumptions Center Year 3 12 4" xfId="5099" xr:uid="{00000000-0005-0000-0000-0000FC5B0000}"/>
    <cellStyle name="Assumptions Center Year 3 12 4 2" xfId="19071" xr:uid="{00000000-0005-0000-0000-0000FD5B0000}"/>
    <cellStyle name="Assumptions Center Year 3 12 4 2 2" xfId="46754" xr:uid="{00000000-0005-0000-0000-0000FE5B0000}"/>
    <cellStyle name="Assumptions Center Year 3 12 4 3" xfId="32837" xr:uid="{00000000-0005-0000-0000-0000FF5B0000}"/>
    <cellStyle name="Assumptions Center Year 3 12 5" xfId="13636" xr:uid="{00000000-0005-0000-0000-0000005C0000}"/>
    <cellStyle name="Assumptions Center Year 3 12 5 2" xfId="27557" xr:uid="{00000000-0005-0000-0000-0000015C0000}"/>
    <cellStyle name="Assumptions Center Year 3 12 5 2 2" xfId="55240" xr:uid="{00000000-0005-0000-0000-0000025C0000}"/>
    <cellStyle name="Assumptions Center Year 3 12 5 3" xfId="41323" xr:uid="{00000000-0005-0000-0000-0000035C0000}"/>
    <cellStyle name="Assumptions Center Year 3 12 6" xfId="16599" xr:uid="{00000000-0005-0000-0000-0000045C0000}"/>
    <cellStyle name="Assumptions Center Year 3 12 6 2" xfId="44282" xr:uid="{00000000-0005-0000-0000-0000055C0000}"/>
    <cellStyle name="Assumptions Center Year 3 12 7" xfId="30467" xr:uid="{00000000-0005-0000-0000-0000065C0000}"/>
    <cellStyle name="Assumptions Center Year 3 13" xfId="2943" xr:uid="{00000000-0005-0000-0000-0000075C0000}"/>
    <cellStyle name="Assumptions Center Year 3 13 2" xfId="6389" xr:uid="{00000000-0005-0000-0000-0000085C0000}"/>
    <cellStyle name="Assumptions Center Year 3 13 2 2" xfId="20335" xr:uid="{00000000-0005-0000-0000-0000095C0000}"/>
    <cellStyle name="Assumptions Center Year 3 13 2 2 2" xfId="48018" xr:uid="{00000000-0005-0000-0000-00000A5C0000}"/>
    <cellStyle name="Assumptions Center Year 3 13 2 3" xfId="34101" xr:uid="{00000000-0005-0000-0000-00000B5C0000}"/>
    <cellStyle name="Assumptions Center Year 3 13 3" xfId="9140" xr:uid="{00000000-0005-0000-0000-00000C5C0000}"/>
    <cellStyle name="Assumptions Center Year 3 13 3 2" xfId="23061" xr:uid="{00000000-0005-0000-0000-00000D5C0000}"/>
    <cellStyle name="Assumptions Center Year 3 13 3 2 2" xfId="50744" xr:uid="{00000000-0005-0000-0000-00000E5C0000}"/>
    <cellStyle name="Assumptions Center Year 3 13 3 3" xfId="36827" xr:uid="{00000000-0005-0000-0000-00000F5C0000}"/>
    <cellStyle name="Assumptions Center Year 3 13 4" xfId="11275" xr:uid="{00000000-0005-0000-0000-0000105C0000}"/>
    <cellStyle name="Assumptions Center Year 3 13 4 2" xfId="25196" xr:uid="{00000000-0005-0000-0000-0000115C0000}"/>
    <cellStyle name="Assumptions Center Year 3 13 4 2 2" xfId="52879" xr:uid="{00000000-0005-0000-0000-0000125C0000}"/>
    <cellStyle name="Assumptions Center Year 3 13 4 3" xfId="38962" xr:uid="{00000000-0005-0000-0000-0000135C0000}"/>
    <cellStyle name="Assumptions Center Year 3 13 5" xfId="14027" xr:uid="{00000000-0005-0000-0000-0000145C0000}"/>
    <cellStyle name="Assumptions Center Year 3 13 5 2" xfId="27948" xr:uid="{00000000-0005-0000-0000-0000155C0000}"/>
    <cellStyle name="Assumptions Center Year 3 13 5 2 2" xfId="55631" xr:uid="{00000000-0005-0000-0000-0000165C0000}"/>
    <cellStyle name="Assumptions Center Year 3 13 5 3" xfId="41714" xr:uid="{00000000-0005-0000-0000-0000175C0000}"/>
    <cellStyle name="Assumptions Center Year 3 13 6" xfId="16993" xr:uid="{00000000-0005-0000-0000-0000185C0000}"/>
    <cellStyle name="Assumptions Center Year 3 13 6 2" xfId="44676" xr:uid="{00000000-0005-0000-0000-0000195C0000}"/>
    <cellStyle name="Assumptions Center Year 3 13 7" xfId="30806" xr:uid="{00000000-0005-0000-0000-00001A5C0000}"/>
    <cellStyle name="Assumptions Center Year 3 14" xfId="2562" xr:uid="{00000000-0005-0000-0000-00001B5C0000}"/>
    <cellStyle name="Assumptions Center Year 3 14 2" xfId="6019" xr:uid="{00000000-0005-0000-0000-00001C5C0000}"/>
    <cellStyle name="Assumptions Center Year 3 14 2 2" xfId="19968" xr:uid="{00000000-0005-0000-0000-00001D5C0000}"/>
    <cellStyle name="Assumptions Center Year 3 14 2 2 2" xfId="47651" xr:uid="{00000000-0005-0000-0000-00001E5C0000}"/>
    <cellStyle name="Assumptions Center Year 3 14 2 3" xfId="33734" xr:uid="{00000000-0005-0000-0000-00001F5C0000}"/>
    <cellStyle name="Assumptions Center Year 3 14 3" xfId="8784" xr:uid="{00000000-0005-0000-0000-0000205C0000}"/>
    <cellStyle name="Assumptions Center Year 3 14 3 2" xfId="22705" xr:uid="{00000000-0005-0000-0000-0000215C0000}"/>
    <cellStyle name="Assumptions Center Year 3 14 3 2 2" xfId="50388" xr:uid="{00000000-0005-0000-0000-0000225C0000}"/>
    <cellStyle name="Assumptions Center Year 3 14 3 3" xfId="36471" xr:uid="{00000000-0005-0000-0000-0000235C0000}"/>
    <cellStyle name="Assumptions Center Year 3 14 4" xfId="5687" xr:uid="{00000000-0005-0000-0000-0000245C0000}"/>
    <cellStyle name="Assumptions Center Year 3 14 4 2" xfId="19639" xr:uid="{00000000-0005-0000-0000-0000255C0000}"/>
    <cellStyle name="Assumptions Center Year 3 14 4 2 2" xfId="47322" xr:uid="{00000000-0005-0000-0000-0000265C0000}"/>
    <cellStyle name="Assumptions Center Year 3 14 4 3" xfId="33405" xr:uid="{00000000-0005-0000-0000-0000275C0000}"/>
    <cellStyle name="Assumptions Center Year 3 14 5" xfId="13664" xr:uid="{00000000-0005-0000-0000-0000285C0000}"/>
    <cellStyle name="Assumptions Center Year 3 14 5 2" xfId="27585" xr:uid="{00000000-0005-0000-0000-0000295C0000}"/>
    <cellStyle name="Assumptions Center Year 3 14 5 2 2" xfId="55268" xr:uid="{00000000-0005-0000-0000-00002A5C0000}"/>
    <cellStyle name="Assumptions Center Year 3 14 5 3" xfId="41351" xr:uid="{00000000-0005-0000-0000-00002B5C0000}"/>
    <cellStyle name="Assumptions Center Year 3 14 6" xfId="16628" xr:uid="{00000000-0005-0000-0000-00002C5C0000}"/>
    <cellStyle name="Assumptions Center Year 3 14 6 2" xfId="44311" xr:uid="{00000000-0005-0000-0000-00002D5C0000}"/>
    <cellStyle name="Assumptions Center Year 3 14 7" xfId="30493" xr:uid="{00000000-0005-0000-0000-00002E5C0000}"/>
    <cellStyle name="Assumptions Center Year 3 15" xfId="3333" xr:uid="{00000000-0005-0000-0000-00002F5C0000}"/>
    <cellStyle name="Assumptions Center Year 3 15 2" xfId="6773" xr:uid="{00000000-0005-0000-0000-0000305C0000}"/>
    <cellStyle name="Assumptions Center Year 3 15 2 2" xfId="20714" xr:uid="{00000000-0005-0000-0000-0000315C0000}"/>
    <cellStyle name="Assumptions Center Year 3 15 2 2 2" xfId="48397" xr:uid="{00000000-0005-0000-0000-0000325C0000}"/>
    <cellStyle name="Assumptions Center Year 3 15 2 3" xfId="34480" xr:uid="{00000000-0005-0000-0000-0000335C0000}"/>
    <cellStyle name="Assumptions Center Year 3 15 3" xfId="9513" xr:uid="{00000000-0005-0000-0000-0000345C0000}"/>
    <cellStyle name="Assumptions Center Year 3 15 3 2" xfId="23434" xr:uid="{00000000-0005-0000-0000-0000355C0000}"/>
    <cellStyle name="Assumptions Center Year 3 15 3 2 2" xfId="51117" xr:uid="{00000000-0005-0000-0000-0000365C0000}"/>
    <cellStyle name="Assumptions Center Year 3 15 3 3" xfId="37200" xr:uid="{00000000-0005-0000-0000-0000375C0000}"/>
    <cellStyle name="Assumptions Center Year 3 15 4" xfId="11652" xr:uid="{00000000-0005-0000-0000-0000385C0000}"/>
    <cellStyle name="Assumptions Center Year 3 15 4 2" xfId="25573" xr:uid="{00000000-0005-0000-0000-0000395C0000}"/>
    <cellStyle name="Assumptions Center Year 3 15 4 2 2" xfId="53256" xr:uid="{00000000-0005-0000-0000-00003A5C0000}"/>
    <cellStyle name="Assumptions Center Year 3 15 4 3" xfId="39339" xr:uid="{00000000-0005-0000-0000-00003B5C0000}"/>
    <cellStyle name="Assumptions Center Year 3 15 5" xfId="14402" xr:uid="{00000000-0005-0000-0000-00003C5C0000}"/>
    <cellStyle name="Assumptions Center Year 3 15 5 2" xfId="28323" xr:uid="{00000000-0005-0000-0000-00003D5C0000}"/>
    <cellStyle name="Assumptions Center Year 3 15 5 2 2" xfId="56006" xr:uid="{00000000-0005-0000-0000-00003E5C0000}"/>
    <cellStyle name="Assumptions Center Year 3 15 5 3" xfId="42089" xr:uid="{00000000-0005-0000-0000-00003F5C0000}"/>
    <cellStyle name="Assumptions Center Year 3 15 6" xfId="17370" xr:uid="{00000000-0005-0000-0000-0000405C0000}"/>
    <cellStyle name="Assumptions Center Year 3 15 6 2" xfId="45053" xr:uid="{00000000-0005-0000-0000-0000415C0000}"/>
    <cellStyle name="Assumptions Center Year 3 15 7" xfId="31153" xr:uid="{00000000-0005-0000-0000-0000425C0000}"/>
    <cellStyle name="Assumptions Center Year 3 16" xfId="2489" xr:uid="{00000000-0005-0000-0000-0000435C0000}"/>
    <cellStyle name="Assumptions Center Year 3 16 2" xfId="5946" xr:uid="{00000000-0005-0000-0000-0000445C0000}"/>
    <cellStyle name="Assumptions Center Year 3 16 2 2" xfId="19895" xr:uid="{00000000-0005-0000-0000-0000455C0000}"/>
    <cellStyle name="Assumptions Center Year 3 16 2 2 2" xfId="47578" xr:uid="{00000000-0005-0000-0000-0000465C0000}"/>
    <cellStyle name="Assumptions Center Year 3 16 2 3" xfId="33661" xr:uid="{00000000-0005-0000-0000-0000475C0000}"/>
    <cellStyle name="Assumptions Center Year 3 16 3" xfId="8711" xr:uid="{00000000-0005-0000-0000-0000485C0000}"/>
    <cellStyle name="Assumptions Center Year 3 16 3 2" xfId="22632" xr:uid="{00000000-0005-0000-0000-0000495C0000}"/>
    <cellStyle name="Assumptions Center Year 3 16 3 2 2" xfId="50315" xr:uid="{00000000-0005-0000-0000-00004A5C0000}"/>
    <cellStyle name="Assumptions Center Year 3 16 3 3" xfId="36398" xr:uid="{00000000-0005-0000-0000-00004B5C0000}"/>
    <cellStyle name="Assumptions Center Year 3 16 4" xfId="5560" xr:uid="{00000000-0005-0000-0000-00004C5C0000}"/>
    <cellStyle name="Assumptions Center Year 3 16 4 2" xfId="19513" xr:uid="{00000000-0005-0000-0000-00004D5C0000}"/>
    <cellStyle name="Assumptions Center Year 3 16 4 2 2" xfId="47196" xr:uid="{00000000-0005-0000-0000-00004E5C0000}"/>
    <cellStyle name="Assumptions Center Year 3 16 4 3" xfId="33279" xr:uid="{00000000-0005-0000-0000-00004F5C0000}"/>
    <cellStyle name="Assumptions Center Year 3 16 5" xfId="13593" xr:uid="{00000000-0005-0000-0000-0000505C0000}"/>
    <cellStyle name="Assumptions Center Year 3 16 5 2" xfId="27514" xr:uid="{00000000-0005-0000-0000-0000515C0000}"/>
    <cellStyle name="Assumptions Center Year 3 16 5 2 2" xfId="55197" xr:uid="{00000000-0005-0000-0000-0000525C0000}"/>
    <cellStyle name="Assumptions Center Year 3 16 5 3" xfId="41280" xr:uid="{00000000-0005-0000-0000-0000535C0000}"/>
    <cellStyle name="Assumptions Center Year 3 16 6" xfId="16555" xr:uid="{00000000-0005-0000-0000-0000545C0000}"/>
    <cellStyle name="Assumptions Center Year 3 16 6 2" xfId="44238" xr:uid="{00000000-0005-0000-0000-0000555C0000}"/>
    <cellStyle name="Assumptions Center Year 3 16 7" xfId="30430" xr:uid="{00000000-0005-0000-0000-0000565C0000}"/>
    <cellStyle name="Assumptions Center Year 3 17" xfId="3143" xr:uid="{00000000-0005-0000-0000-0000575C0000}"/>
    <cellStyle name="Assumptions Center Year 3 17 2" xfId="6585" xr:uid="{00000000-0005-0000-0000-0000585C0000}"/>
    <cellStyle name="Assumptions Center Year 3 17 2 2" xfId="20529" xr:uid="{00000000-0005-0000-0000-0000595C0000}"/>
    <cellStyle name="Assumptions Center Year 3 17 2 2 2" xfId="48212" xr:uid="{00000000-0005-0000-0000-00005A5C0000}"/>
    <cellStyle name="Assumptions Center Year 3 17 2 3" xfId="34295" xr:uid="{00000000-0005-0000-0000-00005B5C0000}"/>
    <cellStyle name="Assumptions Center Year 3 17 3" xfId="9329" xr:uid="{00000000-0005-0000-0000-00005C5C0000}"/>
    <cellStyle name="Assumptions Center Year 3 17 3 2" xfId="23250" xr:uid="{00000000-0005-0000-0000-00005D5C0000}"/>
    <cellStyle name="Assumptions Center Year 3 17 3 2 2" xfId="50933" xr:uid="{00000000-0005-0000-0000-00005E5C0000}"/>
    <cellStyle name="Assumptions Center Year 3 17 3 3" xfId="37016" xr:uid="{00000000-0005-0000-0000-00005F5C0000}"/>
    <cellStyle name="Assumptions Center Year 3 17 4" xfId="11467" xr:uid="{00000000-0005-0000-0000-0000605C0000}"/>
    <cellStyle name="Assumptions Center Year 3 17 4 2" xfId="25388" xr:uid="{00000000-0005-0000-0000-0000615C0000}"/>
    <cellStyle name="Assumptions Center Year 3 17 4 2 2" xfId="53071" xr:uid="{00000000-0005-0000-0000-0000625C0000}"/>
    <cellStyle name="Assumptions Center Year 3 17 4 3" xfId="39154" xr:uid="{00000000-0005-0000-0000-0000635C0000}"/>
    <cellStyle name="Assumptions Center Year 3 17 5" xfId="14217" xr:uid="{00000000-0005-0000-0000-0000645C0000}"/>
    <cellStyle name="Assumptions Center Year 3 17 5 2" xfId="28138" xr:uid="{00000000-0005-0000-0000-0000655C0000}"/>
    <cellStyle name="Assumptions Center Year 3 17 5 2 2" xfId="55821" xr:uid="{00000000-0005-0000-0000-0000665C0000}"/>
    <cellStyle name="Assumptions Center Year 3 17 5 3" xfId="41904" xr:uid="{00000000-0005-0000-0000-0000675C0000}"/>
    <cellStyle name="Assumptions Center Year 3 17 6" xfId="17185" xr:uid="{00000000-0005-0000-0000-0000685C0000}"/>
    <cellStyle name="Assumptions Center Year 3 17 6 2" xfId="44868" xr:uid="{00000000-0005-0000-0000-0000695C0000}"/>
    <cellStyle name="Assumptions Center Year 3 17 7" xfId="30988" xr:uid="{00000000-0005-0000-0000-00006A5C0000}"/>
    <cellStyle name="Assumptions Center Year 3 18" xfId="2906" xr:uid="{00000000-0005-0000-0000-00006B5C0000}"/>
    <cellStyle name="Assumptions Center Year 3 18 2" xfId="6352" xr:uid="{00000000-0005-0000-0000-00006C5C0000}"/>
    <cellStyle name="Assumptions Center Year 3 18 2 2" xfId="20298" xr:uid="{00000000-0005-0000-0000-00006D5C0000}"/>
    <cellStyle name="Assumptions Center Year 3 18 2 2 2" xfId="47981" xr:uid="{00000000-0005-0000-0000-00006E5C0000}"/>
    <cellStyle name="Assumptions Center Year 3 18 2 3" xfId="34064" xr:uid="{00000000-0005-0000-0000-00006F5C0000}"/>
    <cellStyle name="Assumptions Center Year 3 18 3" xfId="9103" xr:uid="{00000000-0005-0000-0000-0000705C0000}"/>
    <cellStyle name="Assumptions Center Year 3 18 3 2" xfId="23024" xr:uid="{00000000-0005-0000-0000-0000715C0000}"/>
    <cellStyle name="Assumptions Center Year 3 18 3 2 2" xfId="50707" xr:uid="{00000000-0005-0000-0000-0000725C0000}"/>
    <cellStyle name="Assumptions Center Year 3 18 3 3" xfId="36790" xr:uid="{00000000-0005-0000-0000-0000735C0000}"/>
    <cellStyle name="Assumptions Center Year 3 18 4" xfId="11238" xr:uid="{00000000-0005-0000-0000-0000745C0000}"/>
    <cellStyle name="Assumptions Center Year 3 18 4 2" xfId="25159" xr:uid="{00000000-0005-0000-0000-0000755C0000}"/>
    <cellStyle name="Assumptions Center Year 3 18 4 2 2" xfId="52842" xr:uid="{00000000-0005-0000-0000-0000765C0000}"/>
    <cellStyle name="Assumptions Center Year 3 18 4 3" xfId="38925" xr:uid="{00000000-0005-0000-0000-0000775C0000}"/>
    <cellStyle name="Assumptions Center Year 3 18 5" xfId="13990" xr:uid="{00000000-0005-0000-0000-0000785C0000}"/>
    <cellStyle name="Assumptions Center Year 3 18 5 2" xfId="27911" xr:uid="{00000000-0005-0000-0000-0000795C0000}"/>
    <cellStyle name="Assumptions Center Year 3 18 5 2 2" xfId="55594" xr:uid="{00000000-0005-0000-0000-00007A5C0000}"/>
    <cellStyle name="Assumptions Center Year 3 18 5 3" xfId="41677" xr:uid="{00000000-0005-0000-0000-00007B5C0000}"/>
    <cellStyle name="Assumptions Center Year 3 18 6" xfId="16956" xr:uid="{00000000-0005-0000-0000-00007C5C0000}"/>
    <cellStyle name="Assumptions Center Year 3 18 6 2" xfId="44639" xr:uid="{00000000-0005-0000-0000-00007D5C0000}"/>
    <cellStyle name="Assumptions Center Year 3 18 7" xfId="30778" xr:uid="{00000000-0005-0000-0000-00007E5C0000}"/>
    <cellStyle name="Assumptions Center Year 3 19" xfId="2781" xr:uid="{00000000-0005-0000-0000-00007F5C0000}"/>
    <cellStyle name="Assumptions Center Year 3 19 2" xfId="6228" xr:uid="{00000000-0005-0000-0000-0000805C0000}"/>
    <cellStyle name="Assumptions Center Year 3 19 2 2" xfId="20175" xr:uid="{00000000-0005-0000-0000-0000815C0000}"/>
    <cellStyle name="Assumptions Center Year 3 19 2 2 2" xfId="47858" xr:uid="{00000000-0005-0000-0000-0000825C0000}"/>
    <cellStyle name="Assumptions Center Year 3 19 2 3" xfId="33941" xr:uid="{00000000-0005-0000-0000-0000835C0000}"/>
    <cellStyle name="Assumptions Center Year 3 19 3" xfId="8983" xr:uid="{00000000-0005-0000-0000-0000845C0000}"/>
    <cellStyle name="Assumptions Center Year 3 19 3 2" xfId="22904" xr:uid="{00000000-0005-0000-0000-0000855C0000}"/>
    <cellStyle name="Assumptions Center Year 3 19 3 2 2" xfId="50587" xr:uid="{00000000-0005-0000-0000-0000865C0000}"/>
    <cellStyle name="Assumptions Center Year 3 19 3 3" xfId="36670" xr:uid="{00000000-0005-0000-0000-0000875C0000}"/>
    <cellStyle name="Assumptions Center Year 3 19 4" xfId="11115" xr:uid="{00000000-0005-0000-0000-0000885C0000}"/>
    <cellStyle name="Assumptions Center Year 3 19 4 2" xfId="25036" xr:uid="{00000000-0005-0000-0000-0000895C0000}"/>
    <cellStyle name="Assumptions Center Year 3 19 4 2 2" xfId="52719" xr:uid="{00000000-0005-0000-0000-00008A5C0000}"/>
    <cellStyle name="Assumptions Center Year 3 19 4 3" xfId="38802" xr:uid="{00000000-0005-0000-0000-00008B5C0000}"/>
    <cellStyle name="Assumptions Center Year 3 19 5" xfId="13868" xr:uid="{00000000-0005-0000-0000-00008C5C0000}"/>
    <cellStyle name="Assumptions Center Year 3 19 5 2" xfId="27789" xr:uid="{00000000-0005-0000-0000-00008D5C0000}"/>
    <cellStyle name="Assumptions Center Year 3 19 5 2 2" xfId="55472" xr:uid="{00000000-0005-0000-0000-00008E5C0000}"/>
    <cellStyle name="Assumptions Center Year 3 19 5 3" xfId="41555" xr:uid="{00000000-0005-0000-0000-00008F5C0000}"/>
    <cellStyle name="Assumptions Center Year 3 19 6" xfId="16833" xr:uid="{00000000-0005-0000-0000-0000905C0000}"/>
    <cellStyle name="Assumptions Center Year 3 19 6 2" xfId="44516" xr:uid="{00000000-0005-0000-0000-0000915C0000}"/>
    <cellStyle name="Assumptions Center Year 3 19 7" xfId="30672" xr:uid="{00000000-0005-0000-0000-0000925C0000}"/>
    <cellStyle name="Assumptions Center Year 3 2" xfId="3122" xr:uid="{00000000-0005-0000-0000-0000935C0000}"/>
    <cellStyle name="Assumptions Center Year 3 2 2" xfId="6564" xr:uid="{00000000-0005-0000-0000-0000945C0000}"/>
    <cellStyle name="Assumptions Center Year 3 2 2 2" xfId="20508" xr:uid="{00000000-0005-0000-0000-0000955C0000}"/>
    <cellStyle name="Assumptions Center Year 3 2 2 2 2" xfId="48191" xr:uid="{00000000-0005-0000-0000-0000965C0000}"/>
    <cellStyle name="Assumptions Center Year 3 2 2 3" xfId="34274" xr:uid="{00000000-0005-0000-0000-0000975C0000}"/>
    <cellStyle name="Assumptions Center Year 3 2 3" xfId="9308" xr:uid="{00000000-0005-0000-0000-0000985C0000}"/>
    <cellStyle name="Assumptions Center Year 3 2 3 2" xfId="23229" xr:uid="{00000000-0005-0000-0000-0000995C0000}"/>
    <cellStyle name="Assumptions Center Year 3 2 3 2 2" xfId="50912" xr:uid="{00000000-0005-0000-0000-00009A5C0000}"/>
    <cellStyle name="Assumptions Center Year 3 2 3 3" xfId="36995" xr:uid="{00000000-0005-0000-0000-00009B5C0000}"/>
    <cellStyle name="Assumptions Center Year 3 2 4" xfId="11446" xr:uid="{00000000-0005-0000-0000-00009C5C0000}"/>
    <cellStyle name="Assumptions Center Year 3 2 4 2" xfId="25367" xr:uid="{00000000-0005-0000-0000-00009D5C0000}"/>
    <cellStyle name="Assumptions Center Year 3 2 4 2 2" xfId="53050" xr:uid="{00000000-0005-0000-0000-00009E5C0000}"/>
    <cellStyle name="Assumptions Center Year 3 2 4 3" xfId="39133" xr:uid="{00000000-0005-0000-0000-00009F5C0000}"/>
    <cellStyle name="Assumptions Center Year 3 2 5" xfId="14196" xr:uid="{00000000-0005-0000-0000-0000A05C0000}"/>
    <cellStyle name="Assumptions Center Year 3 2 5 2" xfId="28117" xr:uid="{00000000-0005-0000-0000-0000A15C0000}"/>
    <cellStyle name="Assumptions Center Year 3 2 5 2 2" xfId="55800" xr:uid="{00000000-0005-0000-0000-0000A25C0000}"/>
    <cellStyle name="Assumptions Center Year 3 2 5 3" xfId="41883" xr:uid="{00000000-0005-0000-0000-0000A35C0000}"/>
    <cellStyle name="Assumptions Center Year 3 2 6" xfId="17164" xr:uid="{00000000-0005-0000-0000-0000A45C0000}"/>
    <cellStyle name="Assumptions Center Year 3 2 6 2" xfId="44847" xr:uid="{00000000-0005-0000-0000-0000A55C0000}"/>
    <cellStyle name="Assumptions Center Year 3 2 7" xfId="30967" xr:uid="{00000000-0005-0000-0000-0000A65C0000}"/>
    <cellStyle name="Assumptions Center Year 3 20" xfId="4168" xr:uid="{00000000-0005-0000-0000-0000A75C0000}"/>
    <cellStyle name="Assumptions Center Year 3 20 2" xfId="7594" xr:uid="{00000000-0005-0000-0000-0000A85C0000}"/>
    <cellStyle name="Assumptions Center Year 3 20 2 2" xfId="21522" xr:uid="{00000000-0005-0000-0000-0000A95C0000}"/>
    <cellStyle name="Assumptions Center Year 3 20 2 2 2" xfId="49205" xr:uid="{00000000-0005-0000-0000-0000AA5C0000}"/>
    <cellStyle name="Assumptions Center Year 3 20 2 3" xfId="35288" xr:uid="{00000000-0005-0000-0000-0000AB5C0000}"/>
    <cellStyle name="Assumptions Center Year 3 20 3" xfId="10288" xr:uid="{00000000-0005-0000-0000-0000AC5C0000}"/>
    <cellStyle name="Assumptions Center Year 3 20 3 2" xfId="24209" xr:uid="{00000000-0005-0000-0000-0000AD5C0000}"/>
    <cellStyle name="Assumptions Center Year 3 20 3 2 2" xfId="51892" xr:uid="{00000000-0005-0000-0000-0000AE5C0000}"/>
    <cellStyle name="Assumptions Center Year 3 20 3 3" xfId="37975" xr:uid="{00000000-0005-0000-0000-0000AF5C0000}"/>
    <cellStyle name="Assumptions Center Year 3 20 4" xfId="12443" xr:uid="{00000000-0005-0000-0000-0000B05C0000}"/>
    <cellStyle name="Assumptions Center Year 3 20 4 2" xfId="26364" xr:uid="{00000000-0005-0000-0000-0000B15C0000}"/>
    <cellStyle name="Assumptions Center Year 3 20 4 2 2" xfId="54047" xr:uid="{00000000-0005-0000-0000-0000B25C0000}"/>
    <cellStyle name="Assumptions Center Year 3 20 4 3" xfId="40130" xr:uid="{00000000-0005-0000-0000-0000B35C0000}"/>
    <cellStyle name="Assumptions Center Year 3 20 5" xfId="15193" xr:uid="{00000000-0005-0000-0000-0000B45C0000}"/>
    <cellStyle name="Assumptions Center Year 3 20 5 2" xfId="29114" xr:uid="{00000000-0005-0000-0000-0000B55C0000}"/>
    <cellStyle name="Assumptions Center Year 3 20 5 2 2" xfId="56797" xr:uid="{00000000-0005-0000-0000-0000B65C0000}"/>
    <cellStyle name="Assumptions Center Year 3 20 5 3" xfId="42880" xr:uid="{00000000-0005-0000-0000-0000B75C0000}"/>
    <cellStyle name="Assumptions Center Year 3 20 6" xfId="18161" xr:uid="{00000000-0005-0000-0000-0000B85C0000}"/>
    <cellStyle name="Assumptions Center Year 3 20 6 2" xfId="45844" xr:uid="{00000000-0005-0000-0000-0000B95C0000}"/>
    <cellStyle name="Assumptions Center Year 3 20 7" xfId="31927" xr:uid="{00000000-0005-0000-0000-0000BA5C0000}"/>
    <cellStyle name="Assumptions Center Year 3 21" xfId="3929" xr:uid="{00000000-0005-0000-0000-0000BB5C0000}"/>
    <cellStyle name="Assumptions Center Year 3 21 2" xfId="7355" xr:uid="{00000000-0005-0000-0000-0000BC5C0000}"/>
    <cellStyle name="Assumptions Center Year 3 21 2 2" xfId="21286" xr:uid="{00000000-0005-0000-0000-0000BD5C0000}"/>
    <cellStyle name="Assumptions Center Year 3 21 2 2 2" xfId="48969" xr:uid="{00000000-0005-0000-0000-0000BE5C0000}"/>
    <cellStyle name="Assumptions Center Year 3 21 2 3" xfId="35052" xr:uid="{00000000-0005-0000-0000-0000BF5C0000}"/>
    <cellStyle name="Assumptions Center Year 3 21 3" xfId="10059" xr:uid="{00000000-0005-0000-0000-0000C05C0000}"/>
    <cellStyle name="Assumptions Center Year 3 21 3 2" xfId="23980" xr:uid="{00000000-0005-0000-0000-0000C15C0000}"/>
    <cellStyle name="Assumptions Center Year 3 21 3 2 2" xfId="51663" xr:uid="{00000000-0005-0000-0000-0000C25C0000}"/>
    <cellStyle name="Assumptions Center Year 3 21 3 3" xfId="37746" xr:uid="{00000000-0005-0000-0000-0000C35C0000}"/>
    <cellStyle name="Assumptions Center Year 3 21 4" xfId="12211" xr:uid="{00000000-0005-0000-0000-0000C45C0000}"/>
    <cellStyle name="Assumptions Center Year 3 21 4 2" xfId="26132" xr:uid="{00000000-0005-0000-0000-0000C55C0000}"/>
    <cellStyle name="Assumptions Center Year 3 21 4 2 2" xfId="53815" xr:uid="{00000000-0005-0000-0000-0000C65C0000}"/>
    <cellStyle name="Assumptions Center Year 3 21 4 3" xfId="39898" xr:uid="{00000000-0005-0000-0000-0000C75C0000}"/>
    <cellStyle name="Assumptions Center Year 3 21 5" xfId="14961" xr:uid="{00000000-0005-0000-0000-0000C85C0000}"/>
    <cellStyle name="Assumptions Center Year 3 21 5 2" xfId="28882" xr:uid="{00000000-0005-0000-0000-0000C95C0000}"/>
    <cellStyle name="Assumptions Center Year 3 21 5 2 2" xfId="56565" xr:uid="{00000000-0005-0000-0000-0000CA5C0000}"/>
    <cellStyle name="Assumptions Center Year 3 21 5 3" xfId="42648" xr:uid="{00000000-0005-0000-0000-0000CB5C0000}"/>
    <cellStyle name="Assumptions Center Year 3 21 6" xfId="17929" xr:uid="{00000000-0005-0000-0000-0000CC5C0000}"/>
    <cellStyle name="Assumptions Center Year 3 21 6 2" xfId="45612" xr:uid="{00000000-0005-0000-0000-0000CD5C0000}"/>
    <cellStyle name="Assumptions Center Year 3 21 7" xfId="31695" xr:uid="{00000000-0005-0000-0000-0000CE5C0000}"/>
    <cellStyle name="Assumptions Center Year 3 22" xfId="4114" xr:uid="{00000000-0005-0000-0000-0000CF5C0000}"/>
    <cellStyle name="Assumptions Center Year 3 22 2" xfId="7540" xr:uid="{00000000-0005-0000-0000-0000D05C0000}"/>
    <cellStyle name="Assumptions Center Year 3 22 2 2" xfId="21469" xr:uid="{00000000-0005-0000-0000-0000D15C0000}"/>
    <cellStyle name="Assumptions Center Year 3 22 2 2 2" xfId="49152" xr:uid="{00000000-0005-0000-0000-0000D25C0000}"/>
    <cellStyle name="Assumptions Center Year 3 22 2 3" xfId="35235" xr:uid="{00000000-0005-0000-0000-0000D35C0000}"/>
    <cellStyle name="Assumptions Center Year 3 22 3" xfId="10241" xr:uid="{00000000-0005-0000-0000-0000D45C0000}"/>
    <cellStyle name="Assumptions Center Year 3 22 3 2" xfId="24162" xr:uid="{00000000-0005-0000-0000-0000D55C0000}"/>
    <cellStyle name="Assumptions Center Year 3 22 3 2 2" xfId="51845" xr:uid="{00000000-0005-0000-0000-0000D65C0000}"/>
    <cellStyle name="Assumptions Center Year 3 22 3 3" xfId="37928" xr:uid="{00000000-0005-0000-0000-0000D75C0000}"/>
    <cellStyle name="Assumptions Center Year 3 22 4" xfId="12393" xr:uid="{00000000-0005-0000-0000-0000D85C0000}"/>
    <cellStyle name="Assumptions Center Year 3 22 4 2" xfId="26314" xr:uid="{00000000-0005-0000-0000-0000D95C0000}"/>
    <cellStyle name="Assumptions Center Year 3 22 4 2 2" xfId="53997" xr:uid="{00000000-0005-0000-0000-0000DA5C0000}"/>
    <cellStyle name="Assumptions Center Year 3 22 4 3" xfId="40080" xr:uid="{00000000-0005-0000-0000-0000DB5C0000}"/>
    <cellStyle name="Assumptions Center Year 3 22 5" xfId="15143" xr:uid="{00000000-0005-0000-0000-0000DC5C0000}"/>
    <cellStyle name="Assumptions Center Year 3 22 5 2" xfId="29064" xr:uid="{00000000-0005-0000-0000-0000DD5C0000}"/>
    <cellStyle name="Assumptions Center Year 3 22 5 2 2" xfId="56747" xr:uid="{00000000-0005-0000-0000-0000DE5C0000}"/>
    <cellStyle name="Assumptions Center Year 3 22 5 3" xfId="42830" xr:uid="{00000000-0005-0000-0000-0000DF5C0000}"/>
    <cellStyle name="Assumptions Center Year 3 22 6" xfId="18111" xr:uid="{00000000-0005-0000-0000-0000E05C0000}"/>
    <cellStyle name="Assumptions Center Year 3 22 6 2" xfId="45794" xr:uid="{00000000-0005-0000-0000-0000E15C0000}"/>
    <cellStyle name="Assumptions Center Year 3 22 7" xfId="31877" xr:uid="{00000000-0005-0000-0000-0000E25C0000}"/>
    <cellStyle name="Assumptions Center Year 3 23" xfId="4074" xr:uid="{00000000-0005-0000-0000-0000E35C0000}"/>
    <cellStyle name="Assumptions Center Year 3 23 2" xfId="7500" xr:uid="{00000000-0005-0000-0000-0000E45C0000}"/>
    <cellStyle name="Assumptions Center Year 3 23 2 2" xfId="21431" xr:uid="{00000000-0005-0000-0000-0000E55C0000}"/>
    <cellStyle name="Assumptions Center Year 3 23 2 2 2" xfId="49114" xr:uid="{00000000-0005-0000-0000-0000E65C0000}"/>
    <cellStyle name="Assumptions Center Year 3 23 2 3" xfId="35197" xr:uid="{00000000-0005-0000-0000-0000E75C0000}"/>
    <cellStyle name="Assumptions Center Year 3 23 3" xfId="10203" xr:uid="{00000000-0005-0000-0000-0000E85C0000}"/>
    <cellStyle name="Assumptions Center Year 3 23 3 2" xfId="24124" xr:uid="{00000000-0005-0000-0000-0000E95C0000}"/>
    <cellStyle name="Assumptions Center Year 3 23 3 2 2" xfId="51807" xr:uid="{00000000-0005-0000-0000-0000EA5C0000}"/>
    <cellStyle name="Assumptions Center Year 3 23 3 3" xfId="37890" xr:uid="{00000000-0005-0000-0000-0000EB5C0000}"/>
    <cellStyle name="Assumptions Center Year 3 23 4" xfId="12355" xr:uid="{00000000-0005-0000-0000-0000EC5C0000}"/>
    <cellStyle name="Assumptions Center Year 3 23 4 2" xfId="26276" xr:uid="{00000000-0005-0000-0000-0000ED5C0000}"/>
    <cellStyle name="Assumptions Center Year 3 23 4 2 2" xfId="53959" xr:uid="{00000000-0005-0000-0000-0000EE5C0000}"/>
    <cellStyle name="Assumptions Center Year 3 23 4 3" xfId="40042" xr:uid="{00000000-0005-0000-0000-0000EF5C0000}"/>
    <cellStyle name="Assumptions Center Year 3 23 5" xfId="15105" xr:uid="{00000000-0005-0000-0000-0000F05C0000}"/>
    <cellStyle name="Assumptions Center Year 3 23 5 2" xfId="29026" xr:uid="{00000000-0005-0000-0000-0000F15C0000}"/>
    <cellStyle name="Assumptions Center Year 3 23 5 2 2" xfId="56709" xr:uid="{00000000-0005-0000-0000-0000F25C0000}"/>
    <cellStyle name="Assumptions Center Year 3 23 5 3" xfId="42792" xr:uid="{00000000-0005-0000-0000-0000F35C0000}"/>
    <cellStyle name="Assumptions Center Year 3 23 6" xfId="18073" xr:uid="{00000000-0005-0000-0000-0000F45C0000}"/>
    <cellStyle name="Assumptions Center Year 3 23 6 2" xfId="45756" xr:uid="{00000000-0005-0000-0000-0000F55C0000}"/>
    <cellStyle name="Assumptions Center Year 3 23 7" xfId="31839" xr:uid="{00000000-0005-0000-0000-0000F65C0000}"/>
    <cellStyle name="Assumptions Center Year 3 24" xfId="4904" xr:uid="{00000000-0005-0000-0000-0000F75C0000}"/>
    <cellStyle name="Assumptions Center Year 3 24 2" xfId="8308" xr:uid="{00000000-0005-0000-0000-0000F85C0000}"/>
    <cellStyle name="Assumptions Center Year 3 24 2 2" xfId="22230" xr:uid="{00000000-0005-0000-0000-0000F95C0000}"/>
    <cellStyle name="Assumptions Center Year 3 24 2 2 2" xfId="49913" xr:uid="{00000000-0005-0000-0000-0000FA5C0000}"/>
    <cellStyle name="Assumptions Center Year 3 24 2 3" xfId="35996" xr:uid="{00000000-0005-0000-0000-0000FB5C0000}"/>
    <cellStyle name="Assumptions Center Year 3 24 3" xfId="10762" xr:uid="{00000000-0005-0000-0000-0000FC5C0000}"/>
    <cellStyle name="Assumptions Center Year 3 24 3 2" xfId="24683" xr:uid="{00000000-0005-0000-0000-0000FD5C0000}"/>
    <cellStyle name="Assumptions Center Year 3 24 3 2 2" xfId="52366" xr:uid="{00000000-0005-0000-0000-0000FE5C0000}"/>
    <cellStyle name="Assumptions Center Year 3 24 3 3" xfId="38449" xr:uid="{00000000-0005-0000-0000-0000FF5C0000}"/>
    <cellStyle name="Assumptions Center Year 3 24 4" xfId="13163" xr:uid="{00000000-0005-0000-0000-0000005D0000}"/>
    <cellStyle name="Assumptions Center Year 3 24 4 2" xfId="27084" xr:uid="{00000000-0005-0000-0000-0000015D0000}"/>
    <cellStyle name="Assumptions Center Year 3 24 4 2 2" xfId="54767" xr:uid="{00000000-0005-0000-0000-0000025D0000}"/>
    <cellStyle name="Assumptions Center Year 3 24 4 3" xfId="40850" xr:uid="{00000000-0005-0000-0000-0000035D0000}"/>
    <cellStyle name="Assumptions Center Year 3 24 5" xfId="15913" xr:uid="{00000000-0005-0000-0000-0000045D0000}"/>
    <cellStyle name="Assumptions Center Year 3 24 5 2" xfId="29834" xr:uid="{00000000-0005-0000-0000-0000055D0000}"/>
    <cellStyle name="Assumptions Center Year 3 24 5 2 2" xfId="57517" xr:uid="{00000000-0005-0000-0000-0000065D0000}"/>
    <cellStyle name="Assumptions Center Year 3 24 5 3" xfId="43600" xr:uid="{00000000-0005-0000-0000-0000075D0000}"/>
    <cellStyle name="Assumptions Center Year 3 24 6" xfId="18881" xr:uid="{00000000-0005-0000-0000-0000085D0000}"/>
    <cellStyle name="Assumptions Center Year 3 24 6 2" xfId="46564" xr:uid="{00000000-0005-0000-0000-0000095D0000}"/>
    <cellStyle name="Assumptions Center Year 3 24 7" xfId="32647" xr:uid="{00000000-0005-0000-0000-00000A5D0000}"/>
    <cellStyle name="Assumptions Center Year 3 25" xfId="4733" xr:uid="{00000000-0005-0000-0000-00000B5D0000}"/>
    <cellStyle name="Assumptions Center Year 3 25 2" xfId="8139" xr:uid="{00000000-0005-0000-0000-00000C5D0000}"/>
    <cellStyle name="Assumptions Center Year 3 25 2 2" xfId="22063" xr:uid="{00000000-0005-0000-0000-00000D5D0000}"/>
    <cellStyle name="Assumptions Center Year 3 25 2 2 2" xfId="49746" xr:uid="{00000000-0005-0000-0000-00000E5D0000}"/>
    <cellStyle name="Assumptions Center Year 3 25 2 3" xfId="35829" xr:uid="{00000000-0005-0000-0000-00000F5D0000}"/>
    <cellStyle name="Assumptions Center Year 3 25 3" xfId="10696" xr:uid="{00000000-0005-0000-0000-0000105D0000}"/>
    <cellStyle name="Assumptions Center Year 3 25 3 2" xfId="24617" xr:uid="{00000000-0005-0000-0000-0000115D0000}"/>
    <cellStyle name="Assumptions Center Year 3 25 3 2 2" xfId="52300" xr:uid="{00000000-0005-0000-0000-0000125D0000}"/>
    <cellStyle name="Assumptions Center Year 3 25 3 3" xfId="38383" xr:uid="{00000000-0005-0000-0000-0000135D0000}"/>
    <cellStyle name="Assumptions Center Year 3 25 4" xfId="12995" xr:uid="{00000000-0005-0000-0000-0000145D0000}"/>
    <cellStyle name="Assumptions Center Year 3 25 4 2" xfId="26916" xr:uid="{00000000-0005-0000-0000-0000155D0000}"/>
    <cellStyle name="Assumptions Center Year 3 25 4 2 2" xfId="54599" xr:uid="{00000000-0005-0000-0000-0000165D0000}"/>
    <cellStyle name="Assumptions Center Year 3 25 4 3" xfId="40682" xr:uid="{00000000-0005-0000-0000-0000175D0000}"/>
    <cellStyle name="Assumptions Center Year 3 25 5" xfId="15745" xr:uid="{00000000-0005-0000-0000-0000185D0000}"/>
    <cellStyle name="Assumptions Center Year 3 25 5 2" xfId="29666" xr:uid="{00000000-0005-0000-0000-0000195D0000}"/>
    <cellStyle name="Assumptions Center Year 3 25 5 2 2" xfId="57349" xr:uid="{00000000-0005-0000-0000-00001A5D0000}"/>
    <cellStyle name="Assumptions Center Year 3 25 5 3" xfId="43432" xr:uid="{00000000-0005-0000-0000-00001B5D0000}"/>
    <cellStyle name="Assumptions Center Year 3 25 6" xfId="18713" xr:uid="{00000000-0005-0000-0000-00001C5D0000}"/>
    <cellStyle name="Assumptions Center Year 3 25 6 2" xfId="46396" xr:uid="{00000000-0005-0000-0000-00001D5D0000}"/>
    <cellStyle name="Assumptions Center Year 3 25 7" xfId="32479" xr:uid="{00000000-0005-0000-0000-00001E5D0000}"/>
    <cellStyle name="Assumptions Center Year 3 26" xfId="4332" xr:uid="{00000000-0005-0000-0000-00001F5D0000}"/>
    <cellStyle name="Assumptions Center Year 3 26 2" xfId="7757" xr:uid="{00000000-0005-0000-0000-0000205D0000}"/>
    <cellStyle name="Assumptions Center Year 3 26 2 2" xfId="21681" xr:uid="{00000000-0005-0000-0000-0000215D0000}"/>
    <cellStyle name="Assumptions Center Year 3 26 2 2 2" xfId="49364" xr:uid="{00000000-0005-0000-0000-0000225D0000}"/>
    <cellStyle name="Assumptions Center Year 3 26 2 3" xfId="35447" xr:uid="{00000000-0005-0000-0000-0000235D0000}"/>
    <cellStyle name="Assumptions Center Year 3 26 3" xfId="10430" xr:uid="{00000000-0005-0000-0000-0000245D0000}"/>
    <cellStyle name="Assumptions Center Year 3 26 3 2" xfId="24351" xr:uid="{00000000-0005-0000-0000-0000255D0000}"/>
    <cellStyle name="Assumptions Center Year 3 26 3 2 2" xfId="52034" xr:uid="{00000000-0005-0000-0000-0000265D0000}"/>
    <cellStyle name="Assumptions Center Year 3 26 3 3" xfId="38117" xr:uid="{00000000-0005-0000-0000-0000275D0000}"/>
    <cellStyle name="Assumptions Center Year 3 26 4" xfId="12599" xr:uid="{00000000-0005-0000-0000-0000285D0000}"/>
    <cellStyle name="Assumptions Center Year 3 26 4 2" xfId="26520" xr:uid="{00000000-0005-0000-0000-0000295D0000}"/>
    <cellStyle name="Assumptions Center Year 3 26 4 2 2" xfId="54203" xr:uid="{00000000-0005-0000-0000-00002A5D0000}"/>
    <cellStyle name="Assumptions Center Year 3 26 4 3" xfId="40286" xr:uid="{00000000-0005-0000-0000-00002B5D0000}"/>
    <cellStyle name="Assumptions Center Year 3 26 5" xfId="15349" xr:uid="{00000000-0005-0000-0000-00002C5D0000}"/>
    <cellStyle name="Assumptions Center Year 3 26 5 2" xfId="29270" xr:uid="{00000000-0005-0000-0000-00002D5D0000}"/>
    <cellStyle name="Assumptions Center Year 3 26 5 2 2" xfId="56953" xr:uid="{00000000-0005-0000-0000-00002E5D0000}"/>
    <cellStyle name="Assumptions Center Year 3 26 5 3" xfId="43036" xr:uid="{00000000-0005-0000-0000-00002F5D0000}"/>
    <cellStyle name="Assumptions Center Year 3 26 6" xfId="18317" xr:uid="{00000000-0005-0000-0000-0000305D0000}"/>
    <cellStyle name="Assumptions Center Year 3 26 6 2" xfId="46000" xr:uid="{00000000-0005-0000-0000-0000315D0000}"/>
    <cellStyle name="Assumptions Center Year 3 26 7" xfId="32083" xr:uid="{00000000-0005-0000-0000-0000325D0000}"/>
    <cellStyle name="Assumptions Center Year 3 27" xfId="4664" xr:uid="{00000000-0005-0000-0000-0000335D0000}"/>
    <cellStyle name="Assumptions Center Year 3 27 2" xfId="8072" xr:uid="{00000000-0005-0000-0000-0000345D0000}"/>
    <cellStyle name="Assumptions Center Year 3 27 2 2" xfId="21996" xr:uid="{00000000-0005-0000-0000-0000355D0000}"/>
    <cellStyle name="Assumptions Center Year 3 27 2 2 2" xfId="49679" xr:uid="{00000000-0005-0000-0000-0000365D0000}"/>
    <cellStyle name="Assumptions Center Year 3 27 2 3" xfId="35762" xr:uid="{00000000-0005-0000-0000-0000375D0000}"/>
    <cellStyle name="Assumptions Center Year 3 27 3" xfId="10660" xr:uid="{00000000-0005-0000-0000-0000385D0000}"/>
    <cellStyle name="Assumptions Center Year 3 27 3 2" xfId="24581" xr:uid="{00000000-0005-0000-0000-0000395D0000}"/>
    <cellStyle name="Assumptions Center Year 3 27 3 2 2" xfId="52264" xr:uid="{00000000-0005-0000-0000-00003A5D0000}"/>
    <cellStyle name="Assumptions Center Year 3 27 3 3" xfId="38347" xr:uid="{00000000-0005-0000-0000-00003B5D0000}"/>
    <cellStyle name="Assumptions Center Year 3 27 4" xfId="12928" xr:uid="{00000000-0005-0000-0000-00003C5D0000}"/>
    <cellStyle name="Assumptions Center Year 3 27 4 2" xfId="26849" xr:uid="{00000000-0005-0000-0000-00003D5D0000}"/>
    <cellStyle name="Assumptions Center Year 3 27 4 2 2" xfId="54532" xr:uid="{00000000-0005-0000-0000-00003E5D0000}"/>
    <cellStyle name="Assumptions Center Year 3 27 4 3" xfId="40615" xr:uid="{00000000-0005-0000-0000-00003F5D0000}"/>
    <cellStyle name="Assumptions Center Year 3 27 5" xfId="15678" xr:uid="{00000000-0005-0000-0000-0000405D0000}"/>
    <cellStyle name="Assumptions Center Year 3 27 5 2" xfId="29599" xr:uid="{00000000-0005-0000-0000-0000415D0000}"/>
    <cellStyle name="Assumptions Center Year 3 27 5 2 2" xfId="57282" xr:uid="{00000000-0005-0000-0000-0000425D0000}"/>
    <cellStyle name="Assumptions Center Year 3 27 5 3" xfId="43365" xr:uid="{00000000-0005-0000-0000-0000435D0000}"/>
    <cellStyle name="Assumptions Center Year 3 27 6" xfId="18646" xr:uid="{00000000-0005-0000-0000-0000445D0000}"/>
    <cellStyle name="Assumptions Center Year 3 27 6 2" xfId="46329" xr:uid="{00000000-0005-0000-0000-0000455D0000}"/>
    <cellStyle name="Assumptions Center Year 3 27 7" xfId="32412" xr:uid="{00000000-0005-0000-0000-0000465D0000}"/>
    <cellStyle name="Assumptions Center Year 3 28" xfId="4366" xr:uid="{00000000-0005-0000-0000-0000475D0000}"/>
    <cellStyle name="Assumptions Center Year 3 28 2" xfId="7791" xr:uid="{00000000-0005-0000-0000-0000485D0000}"/>
    <cellStyle name="Assumptions Center Year 3 28 2 2" xfId="21715" xr:uid="{00000000-0005-0000-0000-0000495D0000}"/>
    <cellStyle name="Assumptions Center Year 3 28 2 2 2" xfId="49398" xr:uid="{00000000-0005-0000-0000-00004A5D0000}"/>
    <cellStyle name="Assumptions Center Year 3 28 2 3" xfId="35481" xr:uid="{00000000-0005-0000-0000-00004B5D0000}"/>
    <cellStyle name="Assumptions Center Year 3 28 3" xfId="10464" xr:uid="{00000000-0005-0000-0000-00004C5D0000}"/>
    <cellStyle name="Assumptions Center Year 3 28 3 2" xfId="24385" xr:uid="{00000000-0005-0000-0000-00004D5D0000}"/>
    <cellStyle name="Assumptions Center Year 3 28 3 2 2" xfId="52068" xr:uid="{00000000-0005-0000-0000-00004E5D0000}"/>
    <cellStyle name="Assumptions Center Year 3 28 3 3" xfId="38151" xr:uid="{00000000-0005-0000-0000-00004F5D0000}"/>
    <cellStyle name="Assumptions Center Year 3 28 4" xfId="12633" xr:uid="{00000000-0005-0000-0000-0000505D0000}"/>
    <cellStyle name="Assumptions Center Year 3 28 4 2" xfId="26554" xr:uid="{00000000-0005-0000-0000-0000515D0000}"/>
    <cellStyle name="Assumptions Center Year 3 28 4 2 2" xfId="54237" xr:uid="{00000000-0005-0000-0000-0000525D0000}"/>
    <cellStyle name="Assumptions Center Year 3 28 4 3" xfId="40320" xr:uid="{00000000-0005-0000-0000-0000535D0000}"/>
    <cellStyle name="Assumptions Center Year 3 28 5" xfId="15383" xr:uid="{00000000-0005-0000-0000-0000545D0000}"/>
    <cellStyle name="Assumptions Center Year 3 28 5 2" xfId="29304" xr:uid="{00000000-0005-0000-0000-0000555D0000}"/>
    <cellStyle name="Assumptions Center Year 3 28 5 2 2" xfId="56987" xr:uid="{00000000-0005-0000-0000-0000565D0000}"/>
    <cellStyle name="Assumptions Center Year 3 28 5 3" xfId="43070" xr:uid="{00000000-0005-0000-0000-0000575D0000}"/>
    <cellStyle name="Assumptions Center Year 3 28 6" xfId="18351" xr:uid="{00000000-0005-0000-0000-0000585D0000}"/>
    <cellStyle name="Assumptions Center Year 3 28 6 2" xfId="46034" xr:uid="{00000000-0005-0000-0000-0000595D0000}"/>
    <cellStyle name="Assumptions Center Year 3 28 7" xfId="32117" xr:uid="{00000000-0005-0000-0000-00005A5D0000}"/>
    <cellStyle name="Assumptions Center Year 3 29" xfId="4618" xr:uid="{00000000-0005-0000-0000-00005B5D0000}"/>
    <cellStyle name="Assumptions Center Year 3 29 2" xfId="8027" xr:uid="{00000000-0005-0000-0000-00005C5D0000}"/>
    <cellStyle name="Assumptions Center Year 3 29 2 2" xfId="21951" xr:uid="{00000000-0005-0000-0000-00005D5D0000}"/>
    <cellStyle name="Assumptions Center Year 3 29 2 2 2" xfId="49634" xr:uid="{00000000-0005-0000-0000-00005E5D0000}"/>
    <cellStyle name="Assumptions Center Year 3 29 2 3" xfId="35717" xr:uid="{00000000-0005-0000-0000-00005F5D0000}"/>
    <cellStyle name="Assumptions Center Year 3 29 3" xfId="10619" xr:uid="{00000000-0005-0000-0000-0000605D0000}"/>
    <cellStyle name="Assumptions Center Year 3 29 3 2" xfId="24540" xr:uid="{00000000-0005-0000-0000-0000615D0000}"/>
    <cellStyle name="Assumptions Center Year 3 29 3 2 2" xfId="52223" xr:uid="{00000000-0005-0000-0000-0000625D0000}"/>
    <cellStyle name="Assumptions Center Year 3 29 3 3" xfId="38306" xr:uid="{00000000-0005-0000-0000-0000635D0000}"/>
    <cellStyle name="Assumptions Center Year 3 29 4" xfId="12882" xr:uid="{00000000-0005-0000-0000-0000645D0000}"/>
    <cellStyle name="Assumptions Center Year 3 29 4 2" xfId="26803" xr:uid="{00000000-0005-0000-0000-0000655D0000}"/>
    <cellStyle name="Assumptions Center Year 3 29 4 2 2" xfId="54486" xr:uid="{00000000-0005-0000-0000-0000665D0000}"/>
    <cellStyle name="Assumptions Center Year 3 29 4 3" xfId="40569" xr:uid="{00000000-0005-0000-0000-0000675D0000}"/>
    <cellStyle name="Assumptions Center Year 3 29 5" xfId="15632" xr:uid="{00000000-0005-0000-0000-0000685D0000}"/>
    <cellStyle name="Assumptions Center Year 3 29 5 2" xfId="29553" xr:uid="{00000000-0005-0000-0000-0000695D0000}"/>
    <cellStyle name="Assumptions Center Year 3 29 5 2 2" xfId="57236" xr:uid="{00000000-0005-0000-0000-00006A5D0000}"/>
    <cellStyle name="Assumptions Center Year 3 29 5 3" xfId="43319" xr:uid="{00000000-0005-0000-0000-00006B5D0000}"/>
    <cellStyle name="Assumptions Center Year 3 29 6" xfId="18600" xr:uid="{00000000-0005-0000-0000-00006C5D0000}"/>
    <cellStyle name="Assumptions Center Year 3 29 6 2" xfId="46283" xr:uid="{00000000-0005-0000-0000-00006D5D0000}"/>
    <cellStyle name="Assumptions Center Year 3 29 7" xfId="32366" xr:uid="{00000000-0005-0000-0000-00006E5D0000}"/>
    <cellStyle name="Assumptions Center Year 3 3" xfId="2322" xr:uid="{00000000-0005-0000-0000-00006F5D0000}"/>
    <cellStyle name="Assumptions Center Year 3 3 2" xfId="5782" xr:uid="{00000000-0005-0000-0000-0000705D0000}"/>
    <cellStyle name="Assumptions Center Year 3 3 2 2" xfId="19732" xr:uid="{00000000-0005-0000-0000-0000715D0000}"/>
    <cellStyle name="Assumptions Center Year 3 3 2 2 2" xfId="47415" xr:uid="{00000000-0005-0000-0000-0000725D0000}"/>
    <cellStyle name="Assumptions Center Year 3 3 2 3" xfId="33498" xr:uid="{00000000-0005-0000-0000-0000735D0000}"/>
    <cellStyle name="Assumptions Center Year 3 3 3" xfId="8551" xr:uid="{00000000-0005-0000-0000-0000745D0000}"/>
    <cellStyle name="Assumptions Center Year 3 3 3 2" xfId="22472" xr:uid="{00000000-0005-0000-0000-0000755D0000}"/>
    <cellStyle name="Assumptions Center Year 3 3 3 2 2" xfId="50155" xr:uid="{00000000-0005-0000-0000-0000765D0000}"/>
    <cellStyle name="Assumptions Center Year 3 3 3 3" xfId="36238" xr:uid="{00000000-0005-0000-0000-0000775D0000}"/>
    <cellStyle name="Assumptions Center Year 3 3 4" xfId="5432" xr:uid="{00000000-0005-0000-0000-0000785D0000}"/>
    <cellStyle name="Assumptions Center Year 3 3 4 2" xfId="19385" xr:uid="{00000000-0005-0000-0000-0000795D0000}"/>
    <cellStyle name="Assumptions Center Year 3 3 4 2 2" xfId="47068" xr:uid="{00000000-0005-0000-0000-00007A5D0000}"/>
    <cellStyle name="Assumptions Center Year 3 3 4 3" xfId="33151" xr:uid="{00000000-0005-0000-0000-00007B5D0000}"/>
    <cellStyle name="Assumptions Center Year 3 3 5" xfId="13430" xr:uid="{00000000-0005-0000-0000-00007C5D0000}"/>
    <cellStyle name="Assumptions Center Year 3 3 5 2" xfId="27351" xr:uid="{00000000-0005-0000-0000-00007D5D0000}"/>
    <cellStyle name="Assumptions Center Year 3 3 5 2 2" xfId="55034" xr:uid="{00000000-0005-0000-0000-00007E5D0000}"/>
    <cellStyle name="Assumptions Center Year 3 3 5 3" xfId="41117" xr:uid="{00000000-0005-0000-0000-00007F5D0000}"/>
    <cellStyle name="Assumptions Center Year 3 3 6" xfId="16392" xr:uid="{00000000-0005-0000-0000-0000805D0000}"/>
    <cellStyle name="Assumptions Center Year 3 3 6 2" xfId="44075" xr:uid="{00000000-0005-0000-0000-0000815D0000}"/>
    <cellStyle name="Assumptions Center Year 3 3 7" xfId="30285" xr:uid="{00000000-0005-0000-0000-0000825D0000}"/>
    <cellStyle name="Assumptions Center Year 3 30" xfId="16188" xr:uid="{00000000-0005-0000-0000-0000835D0000}"/>
    <cellStyle name="Assumptions Center Year 3 30 2" xfId="30105" xr:uid="{00000000-0005-0000-0000-0000845D0000}"/>
    <cellStyle name="Assumptions Center Year 3 30 2 2" xfId="57788" xr:uid="{00000000-0005-0000-0000-0000855D0000}"/>
    <cellStyle name="Assumptions Center Year 3 30 3" xfId="43871" xr:uid="{00000000-0005-0000-0000-0000865D0000}"/>
    <cellStyle name="Assumptions Center Year 3 31" xfId="16117" xr:uid="{00000000-0005-0000-0000-0000875D0000}"/>
    <cellStyle name="Assumptions Center Year 3 31 2" xfId="30034" xr:uid="{00000000-0005-0000-0000-0000885D0000}"/>
    <cellStyle name="Assumptions Center Year 3 31 2 2" xfId="57717" xr:uid="{00000000-0005-0000-0000-0000895D0000}"/>
    <cellStyle name="Assumptions Center Year 3 31 3" xfId="43800" xr:uid="{00000000-0005-0000-0000-00008A5D0000}"/>
    <cellStyle name="Assumptions Center Year 3 4" xfId="3045" xr:uid="{00000000-0005-0000-0000-00008B5D0000}"/>
    <cellStyle name="Assumptions Center Year 3 4 2" xfId="6489" xr:uid="{00000000-0005-0000-0000-00008C5D0000}"/>
    <cellStyle name="Assumptions Center Year 3 4 2 2" xfId="20434" xr:uid="{00000000-0005-0000-0000-00008D5D0000}"/>
    <cellStyle name="Assumptions Center Year 3 4 2 2 2" xfId="48117" xr:uid="{00000000-0005-0000-0000-00008E5D0000}"/>
    <cellStyle name="Assumptions Center Year 3 4 2 3" xfId="34200" xr:uid="{00000000-0005-0000-0000-00008F5D0000}"/>
    <cellStyle name="Assumptions Center Year 3 4 3" xfId="9238" xr:uid="{00000000-0005-0000-0000-0000905D0000}"/>
    <cellStyle name="Assumptions Center Year 3 4 3 2" xfId="23159" xr:uid="{00000000-0005-0000-0000-0000915D0000}"/>
    <cellStyle name="Assumptions Center Year 3 4 3 2 2" xfId="50842" xr:uid="{00000000-0005-0000-0000-0000925D0000}"/>
    <cellStyle name="Assumptions Center Year 3 4 3 3" xfId="36925" xr:uid="{00000000-0005-0000-0000-0000935D0000}"/>
    <cellStyle name="Assumptions Center Year 3 4 4" xfId="11374" xr:uid="{00000000-0005-0000-0000-0000945D0000}"/>
    <cellStyle name="Assumptions Center Year 3 4 4 2" xfId="25295" xr:uid="{00000000-0005-0000-0000-0000955D0000}"/>
    <cellStyle name="Assumptions Center Year 3 4 4 2 2" xfId="52978" xr:uid="{00000000-0005-0000-0000-0000965D0000}"/>
    <cellStyle name="Assumptions Center Year 3 4 4 3" xfId="39061" xr:uid="{00000000-0005-0000-0000-0000975D0000}"/>
    <cellStyle name="Assumptions Center Year 3 4 5" xfId="14124" xr:uid="{00000000-0005-0000-0000-0000985D0000}"/>
    <cellStyle name="Assumptions Center Year 3 4 5 2" xfId="28045" xr:uid="{00000000-0005-0000-0000-0000995D0000}"/>
    <cellStyle name="Assumptions Center Year 3 4 5 2 2" xfId="55728" xr:uid="{00000000-0005-0000-0000-00009A5D0000}"/>
    <cellStyle name="Assumptions Center Year 3 4 5 3" xfId="41811" xr:uid="{00000000-0005-0000-0000-00009B5D0000}"/>
    <cellStyle name="Assumptions Center Year 3 4 6" xfId="17092" xr:uid="{00000000-0005-0000-0000-00009C5D0000}"/>
    <cellStyle name="Assumptions Center Year 3 4 6 2" xfId="44775" xr:uid="{00000000-0005-0000-0000-00009D5D0000}"/>
    <cellStyle name="Assumptions Center Year 3 4 7" xfId="30899" xr:uid="{00000000-0005-0000-0000-00009E5D0000}"/>
    <cellStyle name="Assumptions Center Year 3 5" xfId="2981" xr:uid="{00000000-0005-0000-0000-00009F5D0000}"/>
    <cellStyle name="Assumptions Center Year 3 5 2" xfId="6426" xr:uid="{00000000-0005-0000-0000-0000A05D0000}"/>
    <cellStyle name="Assumptions Center Year 3 5 2 2" xfId="20372" xr:uid="{00000000-0005-0000-0000-0000A15D0000}"/>
    <cellStyle name="Assumptions Center Year 3 5 2 2 2" xfId="48055" xr:uid="{00000000-0005-0000-0000-0000A25D0000}"/>
    <cellStyle name="Assumptions Center Year 3 5 2 3" xfId="34138" xr:uid="{00000000-0005-0000-0000-0000A35D0000}"/>
    <cellStyle name="Assumptions Center Year 3 5 3" xfId="9177" xr:uid="{00000000-0005-0000-0000-0000A45D0000}"/>
    <cellStyle name="Assumptions Center Year 3 5 3 2" xfId="23098" xr:uid="{00000000-0005-0000-0000-0000A55D0000}"/>
    <cellStyle name="Assumptions Center Year 3 5 3 2 2" xfId="50781" xr:uid="{00000000-0005-0000-0000-0000A65D0000}"/>
    <cellStyle name="Assumptions Center Year 3 5 3 3" xfId="36864" xr:uid="{00000000-0005-0000-0000-0000A75D0000}"/>
    <cellStyle name="Assumptions Center Year 3 5 4" xfId="11312" xr:uid="{00000000-0005-0000-0000-0000A85D0000}"/>
    <cellStyle name="Assumptions Center Year 3 5 4 2" xfId="25233" xr:uid="{00000000-0005-0000-0000-0000A95D0000}"/>
    <cellStyle name="Assumptions Center Year 3 5 4 2 2" xfId="52916" xr:uid="{00000000-0005-0000-0000-0000AA5D0000}"/>
    <cellStyle name="Assumptions Center Year 3 5 4 3" xfId="38999" xr:uid="{00000000-0005-0000-0000-0000AB5D0000}"/>
    <cellStyle name="Assumptions Center Year 3 5 5" xfId="14063" xr:uid="{00000000-0005-0000-0000-0000AC5D0000}"/>
    <cellStyle name="Assumptions Center Year 3 5 5 2" xfId="27984" xr:uid="{00000000-0005-0000-0000-0000AD5D0000}"/>
    <cellStyle name="Assumptions Center Year 3 5 5 2 2" xfId="55667" xr:uid="{00000000-0005-0000-0000-0000AE5D0000}"/>
    <cellStyle name="Assumptions Center Year 3 5 5 3" xfId="41750" xr:uid="{00000000-0005-0000-0000-0000AF5D0000}"/>
    <cellStyle name="Assumptions Center Year 3 5 6" xfId="17030" xr:uid="{00000000-0005-0000-0000-0000B05D0000}"/>
    <cellStyle name="Assumptions Center Year 3 5 6 2" xfId="44713" xr:uid="{00000000-0005-0000-0000-0000B15D0000}"/>
    <cellStyle name="Assumptions Center Year 3 5 7" xfId="30842" xr:uid="{00000000-0005-0000-0000-0000B25D0000}"/>
    <cellStyle name="Assumptions Center Year 3 6" xfId="2444" xr:uid="{00000000-0005-0000-0000-0000B35D0000}"/>
    <cellStyle name="Assumptions Center Year 3 6 2" xfId="5901" xr:uid="{00000000-0005-0000-0000-0000B45D0000}"/>
    <cellStyle name="Assumptions Center Year 3 6 2 2" xfId="19851" xr:uid="{00000000-0005-0000-0000-0000B55D0000}"/>
    <cellStyle name="Assumptions Center Year 3 6 2 2 2" xfId="47534" xr:uid="{00000000-0005-0000-0000-0000B65D0000}"/>
    <cellStyle name="Assumptions Center Year 3 6 2 3" xfId="33617" xr:uid="{00000000-0005-0000-0000-0000B75D0000}"/>
    <cellStyle name="Assumptions Center Year 3 6 3" xfId="8667" xr:uid="{00000000-0005-0000-0000-0000B85D0000}"/>
    <cellStyle name="Assumptions Center Year 3 6 3 2" xfId="22588" xr:uid="{00000000-0005-0000-0000-0000B95D0000}"/>
    <cellStyle name="Assumptions Center Year 3 6 3 2 2" xfId="50271" xr:uid="{00000000-0005-0000-0000-0000BA5D0000}"/>
    <cellStyle name="Assumptions Center Year 3 6 3 3" xfId="36354" xr:uid="{00000000-0005-0000-0000-0000BB5D0000}"/>
    <cellStyle name="Assumptions Center Year 3 6 4" xfId="5529" xr:uid="{00000000-0005-0000-0000-0000BC5D0000}"/>
    <cellStyle name="Assumptions Center Year 3 6 4 2" xfId="19482" xr:uid="{00000000-0005-0000-0000-0000BD5D0000}"/>
    <cellStyle name="Assumptions Center Year 3 6 4 2 2" xfId="47165" xr:uid="{00000000-0005-0000-0000-0000BE5D0000}"/>
    <cellStyle name="Assumptions Center Year 3 6 4 3" xfId="33248" xr:uid="{00000000-0005-0000-0000-0000BF5D0000}"/>
    <cellStyle name="Assumptions Center Year 3 6 5" xfId="13549" xr:uid="{00000000-0005-0000-0000-0000C05D0000}"/>
    <cellStyle name="Assumptions Center Year 3 6 5 2" xfId="27470" xr:uid="{00000000-0005-0000-0000-0000C15D0000}"/>
    <cellStyle name="Assumptions Center Year 3 6 5 2 2" xfId="55153" xr:uid="{00000000-0005-0000-0000-0000C25D0000}"/>
    <cellStyle name="Assumptions Center Year 3 6 5 3" xfId="41236" xr:uid="{00000000-0005-0000-0000-0000C35D0000}"/>
    <cellStyle name="Assumptions Center Year 3 6 6" xfId="16511" xr:uid="{00000000-0005-0000-0000-0000C45D0000}"/>
    <cellStyle name="Assumptions Center Year 3 6 6 2" xfId="44194" xr:uid="{00000000-0005-0000-0000-0000C55D0000}"/>
    <cellStyle name="Assumptions Center Year 3 6 7" xfId="30389" xr:uid="{00000000-0005-0000-0000-0000C65D0000}"/>
    <cellStyle name="Assumptions Center Year 3 7" xfId="2933" xr:uid="{00000000-0005-0000-0000-0000C75D0000}"/>
    <cellStyle name="Assumptions Center Year 3 7 2" xfId="6379" xr:uid="{00000000-0005-0000-0000-0000C85D0000}"/>
    <cellStyle name="Assumptions Center Year 3 7 2 2" xfId="20325" xr:uid="{00000000-0005-0000-0000-0000C95D0000}"/>
    <cellStyle name="Assumptions Center Year 3 7 2 2 2" xfId="48008" xr:uid="{00000000-0005-0000-0000-0000CA5D0000}"/>
    <cellStyle name="Assumptions Center Year 3 7 2 3" xfId="34091" xr:uid="{00000000-0005-0000-0000-0000CB5D0000}"/>
    <cellStyle name="Assumptions Center Year 3 7 3" xfId="9130" xr:uid="{00000000-0005-0000-0000-0000CC5D0000}"/>
    <cellStyle name="Assumptions Center Year 3 7 3 2" xfId="23051" xr:uid="{00000000-0005-0000-0000-0000CD5D0000}"/>
    <cellStyle name="Assumptions Center Year 3 7 3 2 2" xfId="50734" xr:uid="{00000000-0005-0000-0000-0000CE5D0000}"/>
    <cellStyle name="Assumptions Center Year 3 7 3 3" xfId="36817" xr:uid="{00000000-0005-0000-0000-0000CF5D0000}"/>
    <cellStyle name="Assumptions Center Year 3 7 4" xfId="11265" xr:uid="{00000000-0005-0000-0000-0000D05D0000}"/>
    <cellStyle name="Assumptions Center Year 3 7 4 2" xfId="25186" xr:uid="{00000000-0005-0000-0000-0000D15D0000}"/>
    <cellStyle name="Assumptions Center Year 3 7 4 2 2" xfId="52869" xr:uid="{00000000-0005-0000-0000-0000D25D0000}"/>
    <cellStyle name="Assumptions Center Year 3 7 4 3" xfId="38952" xr:uid="{00000000-0005-0000-0000-0000D35D0000}"/>
    <cellStyle name="Assumptions Center Year 3 7 5" xfId="14017" xr:uid="{00000000-0005-0000-0000-0000D45D0000}"/>
    <cellStyle name="Assumptions Center Year 3 7 5 2" xfId="27938" xr:uid="{00000000-0005-0000-0000-0000D55D0000}"/>
    <cellStyle name="Assumptions Center Year 3 7 5 2 2" xfId="55621" xr:uid="{00000000-0005-0000-0000-0000D65D0000}"/>
    <cellStyle name="Assumptions Center Year 3 7 5 3" xfId="41704" xr:uid="{00000000-0005-0000-0000-0000D75D0000}"/>
    <cellStyle name="Assumptions Center Year 3 7 6" xfId="16983" xr:uid="{00000000-0005-0000-0000-0000D85D0000}"/>
    <cellStyle name="Assumptions Center Year 3 7 6 2" xfId="44666" xr:uid="{00000000-0005-0000-0000-0000D95D0000}"/>
    <cellStyle name="Assumptions Center Year 3 7 7" xfId="30796" xr:uid="{00000000-0005-0000-0000-0000DA5D0000}"/>
    <cellStyle name="Assumptions Center Year 3 8" xfId="3485" xr:uid="{00000000-0005-0000-0000-0000DB5D0000}"/>
    <cellStyle name="Assumptions Center Year 3 8 2" xfId="6923" xr:uid="{00000000-0005-0000-0000-0000DC5D0000}"/>
    <cellStyle name="Assumptions Center Year 3 8 2 2" xfId="20863" xr:uid="{00000000-0005-0000-0000-0000DD5D0000}"/>
    <cellStyle name="Assumptions Center Year 3 8 2 2 2" xfId="48546" xr:uid="{00000000-0005-0000-0000-0000DE5D0000}"/>
    <cellStyle name="Assumptions Center Year 3 8 2 3" xfId="34629" xr:uid="{00000000-0005-0000-0000-0000DF5D0000}"/>
    <cellStyle name="Assumptions Center Year 3 8 3" xfId="9661" xr:uid="{00000000-0005-0000-0000-0000E05D0000}"/>
    <cellStyle name="Assumptions Center Year 3 8 3 2" xfId="23582" xr:uid="{00000000-0005-0000-0000-0000E15D0000}"/>
    <cellStyle name="Assumptions Center Year 3 8 3 2 2" xfId="51265" xr:uid="{00000000-0005-0000-0000-0000E25D0000}"/>
    <cellStyle name="Assumptions Center Year 3 8 3 3" xfId="37348" xr:uid="{00000000-0005-0000-0000-0000E35D0000}"/>
    <cellStyle name="Assumptions Center Year 3 8 4" xfId="11801" xr:uid="{00000000-0005-0000-0000-0000E45D0000}"/>
    <cellStyle name="Assumptions Center Year 3 8 4 2" xfId="25722" xr:uid="{00000000-0005-0000-0000-0000E55D0000}"/>
    <cellStyle name="Assumptions Center Year 3 8 4 2 2" xfId="53405" xr:uid="{00000000-0005-0000-0000-0000E65D0000}"/>
    <cellStyle name="Assumptions Center Year 3 8 4 3" xfId="39488" xr:uid="{00000000-0005-0000-0000-0000E75D0000}"/>
    <cellStyle name="Assumptions Center Year 3 8 5" xfId="14551" xr:uid="{00000000-0005-0000-0000-0000E85D0000}"/>
    <cellStyle name="Assumptions Center Year 3 8 5 2" xfId="28472" xr:uid="{00000000-0005-0000-0000-0000E95D0000}"/>
    <cellStyle name="Assumptions Center Year 3 8 5 2 2" xfId="56155" xr:uid="{00000000-0005-0000-0000-0000EA5D0000}"/>
    <cellStyle name="Assumptions Center Year 3 8 5 3" xfId="42238" xr:uid="{00000000-0005-0000-0000-0000EB5D0000}"/>
    <cellStyle name="Assumptions Center Year 3 8 6" xfId="17519" xr:uid="{00000000-0005-0000-0000-0000EC5D0000}"/>
    <cellStyle name="Assumptions Center Year 3 8 6 2" xfId="45202" xr:uid="{00000000-0005-0000-0000-0000ED5D0000}"/>
    <cellStyle name="Assumptions Center Year 3 8 7" xfId="31290" xr:uid="{00000000-0005-0000-0000-0000EE5D0000}"/>
    <cellStyle name="Assumptions Center Year 3 9" xfId="2253" xr:uid="{00000000-0005-0000-0000-0000EF5D0000}"/>
    <cellStyle name="Assumptions Center Year 3 9 2" xfId="5721" xr:uid="{00000000-0005-0000-0000-0000F05D0000}"/>
    <cellStyle name="Assumptions Center Year 3 9 2 2" xfId="19672" xr:uid="{00000000-0005-0000-0000-0000F15D0000}"/>
    <cellStyle name="Assumptions Center Year 3 9 2 2 2" xfId="47355" xr:uid="{00000000-0005-0000-0000-0000F25D0000}"/>
    <cellStyle name="Assumptions Center Year 3 9 2 3" xfId="33438" xr:uid="{00000000-0005-0000-0000-0000F35D0000}"/>
    <cellStyle name="Assumptions Center Year 3 9 3" xfId="5135" xr:uid="{00000000-0005-0000-0000-0000F45D0000}"/>
    <cellStyle name="Assumptions Center Year 3 9 3 2" xfId="19105" xr:uid="{00000000-0005-0000-0000-0000F55D0000}"/>
    <cellStyle name="Assumptions Center Year 3 9 3 2 2" xfId="46788" xr:uid="{00000000-0005-0000-0000-0000F65D0000}"/>
    <cellStyle name="Assumptions Center Year 3 9 3 3" xfId="32871" xr:uid="{00000000-0005-0000-0000-0000F75D0000}"/>
    <cellStyle name="Assumptions Center Year 3 9 4" xfId="5373" xr:uid="{00000000-0005-0000-0000-0000F85D0000}"/>
    <cellStyle name="Assumptions Center Year 3 9 4 2" xfId="19326" xr:uid="{00000000-0005-0000-0000-0000F95D0000}"/>
    <cellStyle name="Assumptions Center Year 3 9 4 2 2" xfId="47009" xr:uid="{00000000-0005-0000-0000-0000FA5D0000}"/>
    <cellStyle name="Assumptions Center Year 3 9 4 3" xfId="33092" xr:uid="{00000000-0005-0000-0000-0000FB5D0000}"/>
    <cellStyle name="Assumptions Center Year 3 9 5" xfId="13370" xr:uid="{00000000-0005-0000-0000-0000FC5D0000}"/>
    <cellStyle name="Assumptions Center Year 3 9 5 2" xfId="27291" xr:uid="{00000000-0005-0000-0000-0000FD5D0000}"/>
    <cellStyle name="Assumptions Center Year 3 9 5 2 2" xfId="54974" xr:uid="{00000000-0005-0000-0000-0000FE5D0000}"/>
    <cellStyle name="Assumptions Center Year 3 9 5 3" xfId="41057" xr:uid="{00000000-0005-0000-0000-0000FF5D0000}"/>
    <cellStyle name="Assumptions Center Year 3 9 6" xfId="16332" xr:uid="{00000000-0005-0000-0000-0000005E0000}"/>
    <cellStyle name="Assumptions Center Year 3 9 6 2" xfId="44015" xr:uid="{00000000-0005-0000-0000-0000015E0000}"/>
    <cellStyle name="Assumptions Center Year 3 9 7" xfId="30230" xr:uid="{00000000-0005-0000-0000-0000025E0000}"/>
    <cellStyle name="Assumptions Center Year 30" xfId="4457" xr:uid="{00000000-0005-0000-0000-0000035E0000}"/>
    <cellStyle name="Assumptions Center Year 30 2" xfId="7878" xr:uid="{00000000-0005-0000-0000-0000045E0000}"/>
    <cellStyle name="Assumptions Center Year 30 2 2" xfId="21802" xr:uid="{00000000-0005-0000-0000-0000055E0000}"/>
    <cellStyle name="Assumptions Center Year 30 2 2 2" xfId="49485" xr:uid="{00000000-0005-0000-0000-0000065E0000}"/>
    <cellStyle name="Assumptions Center Year 30 2 3" xfId="35568" xr:uid="{00000000-0005-0000-0000-0000075E0000}"/>
    <cellStyle name="Assumptions Center Year 30 3" xfId="10538" xr:uid="{00000000-0005-0000-0000-0000085E0000}"/>
    <cellStyle name="Assumptions Center Year 30 3 2" xfId="24459" xr:uid="{00000000-0005-0000-0000-0000095E0000}"/>
    <cellStyle name="Assumptions Center Year 30 3 2 2" xfId="52142" xr:uid="{00000000-0005-0000-0000-00000A5E0000}"/>
    <cellStyle name="Assumptions Center Year 30 3 3" xfId="38225" xr:uid="{00000000-0005-0000-0000-00000B5E0000}"/>
    <cellStyle name="Assumptions Center Year 30 4" xfId="12724" xr:uid="{00000000-0005-0000-0000-00000C5E0000}"/>
    <cellStyle name="Assumptions Center Year 30 4 2" xfId="26645" xr:uid="{00000000-0005-0000-0000-00000D5E0000}"/>
    <cellStyle name="Assumptions Center Year 30 4 2 2" xfId="54328" xr:uid="{00000000-0005-0000-0000-00000E5E0000}"/>
    <cellStyle name="Assumptions Center Year 30 4 3" xfId="40411" xr:uid="{00000000-0005-0000-0000-00000F5E0000}"/>
    <cellStyle name="Assumptions Center Year 30 5" xfId="15474" xr:uid="{00000000-0005-0000-0000-0000105E0000}"/>
    <cellStyle name="Assumptions Center Year 30 5 2" xfId="29395" xr:uid="{00000000-0005-0000-0000-0000115E0000}"/>
    <cellStyle name="Assumptions Center Year 30 5 2 2" xfId="57078" xr:uid="{00000000-0005-0000-0000-0000125E0000}"/>
    <cellStyle name="Assumptions Center Year 30 5 3" xfId="43161" xr:uid="{00000000-0005-0000-0000-0000135E0000}"/>
    <cellStyle name="Assumptions Center Year 30 6" xfId="18442" xr:uid="{00000000-0005-0000-0000-0000145E0000}"/>
    <cellStyle name="Assumptions Center Year 30 6 2" xfId="46125" xr:uid="{00000000-0005-0000-0000-0000155E0000}"/>
    <cellStyle name="Assumptions Center Year 30 7" xfId="32208" xr:uid="{00000000-0005-0000-0000-0000165E0000}"/>
    <cellStyle name="Assumptions Center Year 31" xfId="5282" xr:uid="{00000000-0005-0000-0000-0000175E0000}"/>
    <cellStyle name="Assumptions Center Year 31 2" xfId="19249" xr:uid="{00000000-0005-0000-0000-0000185E0000}"/>
    <cellStyle name="Assumptions Center Year 31 2 2" xfId="46932" xr:uid="{00000000-0005-0000-0000-0000195E0000}"/>
    <cellStyle name="Assumptions Center Year 31 3" xfId="33015" xr:uid="{00000000-0005-0000-0000-00001A5E0000}"/>
    <cellStyle name="Assumptions Center Year 32" xfId="5244" xr:uid="{00000000-0005-0000-0000-00001B5E0000}"/>
    <cellStyle name="Assumptions Center Year 32 2" xfId="19214" xr:uid="{00000000-0005-0000-0000-00001C5E0000}"/>
    <cellStyle name="Assumptions Center Year 32 2 2" xfId="46897" xr:uid="{00000000-0005-0000-0000-00001D5E0000}"/>
    <cellStyle name="Assumptions Center Year 32 3" xfId="32980" xr:uid="{00000000-0005-0000-0000-00001E5E0000}"/>
    <cellStyle name="Assumptions Center Year 33" xfId="16157" xr:uid="{00000000-0005-0000-0000-00001F5E0000}"/>
    <cellStyle name="Assumptions Center Year 33 2" xfId="30074" xr:uid="{00000000-0005-0000-0000-0000205E0000}"/>
    <cellStyle name="Assumptions Center Year 33 2 2" xfId="57757" xr:uid="{00000000-0005-0000-0000-0000215E0000}"/>
    <cellStyle name="Assumptions Center Year 33 3" xfId="43840" xr:uid="{00000000-0005-0000-0000-0000225E0000}"/>
    <cellStyle name="Assumptions Center Year 34" xfId="16144" xr:uid="{00000000-0005-0000-0000-0000235E0000}"/>
    <cellStyle name="Assumptions Center Year 34 2" xfId="30061" xr:uid="{00000000-0005-0000-0000-0000245E0000}"/>
    <cellStyle name="Assumptions Center Year 34 2 2" xfId="57744" xr:uid="{00000000-0005-0000-0000-0000255E0000}"/>
    <cellStyle name="Assumptions Center Year 34 3" xfId="43827" xr:uid="{00000000-0005-0000-0000-0000265E0000}"/>
    <cellStyle name="Assumptions Center Year 35" xfId="16275" xr:uid="{00000000-0005-0000-0000-0000275E0000}"/>
    <cellStyle name="Assumptions Center Year 35 2" xfId="43958" xr:uid="{00000000-0005-0000-0000-0000285E0000}"/>
    <cellStyle name="Assumptions Center Year 36" xfId="30192" xr:uid="{00000000-0005-0000-0000-0000295E0000}"/>
    <cellStyle name="Assumptions Center Year 4" xfId="2210" xr:uid="{00000000-0005-0000-0000-00002A5E0000}"/>
    <cellStyle name="Assumptions Center Year 4 10" xfId="3603" xr:uid="{00000000-0005-0000-0000-00002B5E0000}"/>
    <cellStyle name="Assumptions Center Year 4 10 2" xfId="7041" xr:uid="{00000000-0005-0000-0000-00002C5E0000}"/>
    <cellStyle name="Assumptions Center Year 4 10 2 2" xfId="20977" xr:uid="{00000000-0005-0000-0000-00002D5E0000}"/>
    <cellStyle name="Assumptions Center Year 4 10 2 2 2" xfId="48660" xr:uid="{00000000-0005-0000-0000-00002E5E0000}"/>
    <cellStyle name="Assumptions Center Year 4 10 2 3" xfId="34743" xr:uid="{00000000-0005-0000-0000-00002F5E0000}"/>
    <cellStyle name="Assumptions Center Year 4 10 3" xfId="9773" xr:uid="{00000000-0005-0000-0000-0000305E0000}"/>
    <cellStyle name="Assumptions Center Year 4 10 3 2" xfId="23694" xr:uid="{00000000-0005-0000-0000-0000315E0000}"/>
    <cellStyle name="Assumptions Center Year 4 10 3 2 2" xfId="51377" xr:uid="{00000000-0005-0000-0000-0000325E0000}"/>
    <cellStyle name="Assumptions Center Year 4 10 3 3" xfId="37460" xr:uid="{00000000-0005-0000-0000-0000335E0000}"/>
    <cellStyle name="Assumptions Center Year 4 10 4" xfId="11915" xr:uid="{00000000-0005-0000-0000-0000345E0000}"/>
    <cellStyle name="Assumptions Center Year 4 10 4 2" xfId="25836" xr:uid="{00000000-0005-0000-0000-0000355E0000}"/>
    <cellStyle name="Assumptions Center Year 4 10 4 2 2" xfId="53519" xr:uid="{00000000-0005-0000-0000-0000365E0000}"/>
    <cellStyle name="Assumptions Center Year 4 10 4 3" xfId="39602" xr:uid="{00000000-0005-0000-0000-0000375E0000}"/>
    <cellStyle name="Assumptions Center Year 4 10 5" xfId="14665" xr:uid="{00000000-0005-0000-0000-0000385E0000}"/>
    <cellStyle name="Assumptions Center Year 4 10 5 2" xfId="28586" xr:uid="{00000000-0005-0000-0000-0000395E0000}"/>
    <cellStyle name="Assumptions Center Year 4 10 5 2 2" xfId="56269" xr:uid="{00000000-0005-0000-0000-00003A5E0000}"/>
    <cellStyle name="Assumptions Center Year 4 10 5 3" xfId="42352" xr:uid="{00000000-0005-0000-0000-00003B5E0000}"/>
    <cellStyle name="Assumptions Center Year 4 10 6" xfId="17633" xr:uid="{00000000-0005-0000-0000-00003C5E0000}"/>
    <cellStyle name="Assumptions Center Year 4 10 6 2" xfId="45316" xr:uid="{00000000-0005-0000-0000-00003D5E0000}"/>
    <cellStyle name="Assumptions Center Year 4 10 7" xfId="31404" xr:uid="{00000000-0005-0000-0000-00003E5E0000}"/>
    <cellStyle name="Assumptions Center Year 4 11" xfId="3631" xr:uid="{00000000-0005-0000-0000-00003F5E0000}"/>
    <cellStyle name="Assumptions Center Year 4 11 2" xfId="7069" xr:uid="{00000000-0005-0000-0000-0000405E0000}"/>
    <cellStyle name="Assumptions Center Year 4 11 2 2" xfId="21005" xr:uid="{00000000-0005-0000-0000-0000415E0000}"/>
    <cellStyle name="Assumptions Center Year 4 11 2 2 2" xfId="48688" xr:uid="{00000000-0005-0000-0000-0000425E0000}"/>
    <cellStyle name="Assumptions Center Year 4 11 2 3" xfId="34771" xr:uid="{00000000-0005-0000-0000-0000435E0000}"/>
    <cellStyle name="Assumptions Center Year 4 11 3" xfId="9801" xr:uid="{00000000-0005-0000-0000-0000445E0000}"/>
    <cellStyle name="Assumptions Center Year 4 11 3 2" xfId="23722" xr:uid="{00000000-0005-0000-0000-0000455E0000}"/>
    <cellStyle name="Assumptions Center Year 4 11 3 2 2" xfId="51405" xr:uid="{00000000-0005-0000-0000-0000465E0000}"/>
    <cellStyle name="Assumptions Center Year 4 11 3 3" xfId="37488" xr:uid="{00000000-0005-0000-0000-0000475E0000}"/>
    <cellStyle name="Assumptions Center Year 4 11 4" xfId="11943" xr:uid="{00000000-0005-0000-0000-0000485E0000}"/>
    <cellStyle name="Assumptions Center Year 4 11 4 2" xfId="25864" xr:uid="{00000000-0005-0000-0000-0000495E0000}"/>
    <cellStyle name="Assumptions Center Year 4 11 4 2 2" xfId="53547" xr:uid="{00000000-0005-0000-0000-00004A5E0000}"/>
    <cellStyle name="Assumptions Center Year 4 11 4 3" xfId="39630" xr:uid="{00000000-0005-0000-0000-00004B5E0000}"/>
    <cellStyle name="Assumptions Center Year 4 11 5" xfId="14693" xr:uid="{00000000-0005-0000-0000-00004C5E0000}"/>
    <cellStyle name="Assumptions Center Year 4 11 5 2" xfId="28614" xr:uid="{00000000-0005-0000-0000-00004D5E0000}"/>
    <cellStyle name="Assumptions Center Year 4 11 5 2 2" xfId="56297" xr:uid="{00000000-0005-0000-0000-00004E5E0000}"/>
    <cellStyle name="Assumptions Center Year 4 11 5 3" xfId="42380" xr:uid="{00000000-0005-0000-0000-00004F5E0000}"/>
    <cellStyle name="Assumptions Center Year 4 11 6" xfId="17661" xr:uid="{00000000-0005-0000-0000-0000505E0000}"/>
    <cellStyle name="Assumptions Center Year 4 11 6 2" xfId="45344" xr:uid="{00000000-0005-0000-0000-0000515E0000}"/>
    <cellStyle name="Assumptions Center Year 4 11 7" xfId="31432" xr:uid="{00000000-0005-0000-0000-0000525E0000}"/>
    <cellStyle name="Assumptions Center Year 4 12" xfId="3664" xr:uid="{00000000-0005-0000-0000-0000535E0000}"/>
    <cellStyle name="Assumptions Center Year 4 12 2" xfId="7101" xr:uid="{00000000-0005-0000-0000-0000545E0000}"/>
    <cellStyle name="Assumptions Center Year 4 12 2 2" xfId="21037" xr:uid="{00000000-0005-0000-0000-0000555E0000}"/>
    <cellStyle name="Assumptions Center Year 4 12 2 2 2" xfId="48720" xr:uid="{00000000-0005-0000-0000-0000565E0000}"/>
    <cellStyle name="Assumptions Center Year 4 12 2 3" xfId="34803" xr:uid="{00000000-0005-0000-0000-0000575E0000}"/>
    <cellStyle name="Assumptions Center Year 4 12 3" xfId="9833" xr:uid="{00000000-0005-0000-0000-0000585E0000}"/>
    <cellStyle name="Assumptions Center Year 4 12 3 2" xfId="23754" xr:uid="{00000000-0005-0000-0000-0000595E0000}"/>
    <cellStyle name="Assumptions Center Year 4 12 3 2 2" xfId="51437" xr:uid="{00000000-0005-0000-0000-00005A5E0000}"/>
    <cellStyle name="Assumptions Center Year 4 12 3 3" xfId="37520" xr:uid="{00000000-0005-0000-0000-00005B5E0000}"/>
    <cellStyle name="Assumptions Center Year 4 12 4" xfId="11975" xr:uid="{00000000-0005-0000-0000-00005C5E0000}"/>
    <cellStyle name="Assumptions Center Year 4 12 4 2" xfId="25896" xr:uid="{00000000-0005-0000-0000-00005D5E0000}"/>
    <cellStyle name="Assumptions Center Year 4 12 4 2 2" xfId="53579" xr:uid="{00000000-0005-0000-0000-00005E5E0000}"/>
    <cellStyle name="Assumptions Center Year 4 12 4 3" xfId="39662" xr:uid="{00000000-0005-0000-0000-00005F5E0000}"/>
    <cellStyle name="Assumptions Center Year 4 12 5" xfId="14725" xr:uid="{00000000-0005-0000-0000-0000605E0000}"/>
    <cellStyle name="Assumptions Center Year 4 12 5 2" xfId="28646" xr:uid="{00000000-0005-0000-0000-0000615E0000}"/>
    <cellStyle name="Assumptions Center Year 4 12 5 2 2" xfId="56329" xr:uid="{00000000-0005-0000-0000-0000625E0000}"/>
    <cellStyle name="Assumptions Center Year 4 12 5 3" xfId="42412" xr:uid="{00000000-0005-0000-0000-0000635E0000}"/>
    <cellStyle name="Assumptions Center Year 4 12 6" xfId="17693" xr:uid="{00000000-0005-0000-0000-0000645E0000}"/>
    <cellStyle name="Assumptions Center Year 4 12 6 2" xfId="45376" xr:uid="{00000000-0005-0000-0000-0000655E0000}"/>
    <cellStyle name="Assumptions Center Year 4 12 7" xfId="31463" xr:uid="{00000000-0005-0000-0000-0000665E0000}"/>
    <cellStyle name="Assumptions Center Year 4 13" xfId="3698" xr:uid="{00000000-0005-0000-0000-0000675E0000}"/>
    <cellStyle name="Assumptions Center Year 4 13 2" xfId="7135" xr:uid="{00000000-0005-0000-0000-0000685E0000}"/>
    <cellStyle name="Assumptions Center Year 4 13 2 2" xfId="21070" xr:uid="{00000000-0005-0000-0000-0000695E0000}"/>
    <cellStyle name="Assumptions Center Year 4 13 2 2 2" xfId="48753" xr:uid="{00000000-0005-0000-0000-00006A5E0000}"/>
    <cellStyle name="Assumptions Center Year 4 13 2 3" xfId="34836" xr:uid="{00000000-0005-0000-0000-00006B5E0000}"/>
    <cellStyle name="Assumptions Center Year 4 13 3" xfId="9863" xr:uid="{00000000-0005-0000-0000-00006C5E0000}"/>
    <cellStyle name="Assumptions Center Year 4 13 3 2" xfId="23784" xr:uid="{00000000-0005-0000-0000-00006D5E0000}"/>
    <cellStyle name="Assumptions Center Year 4 13 3 2 2" xfId="51467" xr:uid="{00000000-0005-0000-0000-00006E5E0000}"/>
    <cellStyle name="Assumptions Center Year 4 13 3 3" xfId="37550" xr:uid="{00000000-0005-0000-0000-00006F5E0000}"/>
    <cellStyle name="Assumptions Center Year 4 13 4" xfId="12008" xr:uid="{00000000-0005-0000-0000-0000705E0000}"/>
    <cellStyle name="Assumptions Center Year 4 13 4 2" xfId="25929" xr:uid="{00000000-0005-0000-0000-0000715E0000}"/>
    <cellStyle name="Assumptions Center Year 4 13 4 2 2" xfId="53612" xr:uid="{00000000-0005-0000-0000-0000725E0000}"/>
    <cellStyle name="Assumptions Center Year 4 13 4 3" xfId="39695" xr:uid="{00000000-0005-0000-0000-0000735E0000}"/>
    <cellStyle name="Assumptions Center Year 4 13 5" xfId="14758" xr:uid="{00000000-0005-0000-0000-0000745E0000}"/>
    <cellStyle name="Assumptions Center Year 4 13 5 2" xfId="28679" xr:uid="{00000000-0005-0000-0000-0000755E0000}"/>
    <cellStyle name="Assumptions Center Year 4 13 5 2 2" xfId="56362" xr:uid="{00000000-0005-0000-0000-0000765E0000}"/>
    <cellStyle name="Assumptions Center Year 4 13 5 3" xfId="42445" xr:uid="{00000000-0005-0000-0000-0000775E0000}"/>
    <cellStyle name="Assumptions Center Year 4 13 6" xfId="17726" xr:uid="{00000000-0005-0000-0000-0000785E0000}"/>
    <cellStyle name="Assumptions Center Year 4 13 6 2" xfId="45409" xr:uid="{00000000-0005-0000-0000-0000795E0000}"/>
    <cellStyle name="Assumptions Center Year 4 13 7" xfId="31496" xr:uid="{00000000-0005-0000-0000-00007A5E0000}"/>
    <cellStyle name="Assumptions Center Year 4 14" xfId="3725" xr:uid="{00000000-0005-0000-0000-00007B5E0000}"/>
    <cellStyle name="Assumptions Center Year 4 14 2" xfId="7160" xr:uid="{00000000-0005-0000-0000-00007C5E0000}"/>
    <cellStyle name="Assumptions Center Year 4 14 2 2" xfId="21095" xr:uid="{00000000-0005-0000-0000-00007D5E0000}"/>
    <cellStyle name="Assumptions Center Year 4 14 2 2 2" xfId="48778" xr:uid="{00000000-0005-0000-0000-00007E5E0000}"/>
    <cellStyle name="Assumptions Center Year 4 14 2 3" xfId="34861" xr:uid="{00000000-0005-0000-0000-00007F5E0000}"/>
    <cellStyle name="Assumptions Center Year 4 14 3" xfId="9888" xr:uid="{00000000-0005-0000-0000-0000805E0000}"/>
    <cellStyle name="Assumptions Center Year 4 14 3 2" xfId="23809" xr:uid="{00000000-0005-0000-0000-0000815E0000}"/>
    <cellStyle name="Assumptions Center Year 4 14 3 2 2" xfId="51492" xr:uid="{00000000-0005-0000-0000-0000825E0000}"/>
    <cellStyle name="Assumptions Center Year 4 14 3 3" xfId="37575" xr:uid="{00000000-0005-0000-0000-0000835E0000}"/>
    <cellStyle name="Assumptions Center Year 4 14 4" xfId="12033" xr:uid="{00000000-0005-0000-0000-0000845E0000}"/>
    <cellStyle name="Assumptions Center Year 4 14 4 2" xfId="25954" xr:uid="{00000000-0005-0000-0000-0000855E0000}"/>
    <cellStyle name="Assumptions Center Year 4 14 4 2 2" xfId="53637" xr:uid="{00000000-0005-0000-0000-0000865E0000}"/>
    <cellStyle name="Assumptions Center Year 4 14 4 3" xfId="39720" xr:uid="{00000000-0005-0000-0000-0000875E0000}"/>
    <cellStyle name="Assumptions Center Year 4 14 5" xfId="14783" xr:uid="{00000000-0005-0000-0000-0000885E0000}"/>
    <cellStyle name="Assumptions Center Year 4 14 5 2" xfId="28704" xr:uid="{00000000-0005-0000-0000-0000895E0000}"/>
    <cellStyle name="Assumptions Center Year 4 14 5 2 2" xfId="56387" xr:uid="{00000000-0005-0000-0000-00008A5E0000}"/>
    <cellStyle name="Assumptions Center Year 4 14 5 3" xfId="42470" xr:uid="{00000000-0005-0000-0000-00008B5E0000}"/>
    <cellStyle name="Assumptions Center Year 4 14 6" xfId="17751" xr:uid="{00000000-0005-0000-0000-00008C5E0000}"/>
    <cellStyle name="Assumptions Center Year 4 14 6 2" xfId="45434" xr:uid="{00000000-0005-0000-0000-00008D5E0000}"/>
    <cellStyle name="Assumptions Center Year 4 14 7" xfId="31520" xr:uid="{00000000-0005-0000-0000-00008E5E0000}"/>
    <cellStyle name="Assumptions Center Year 4 15" xfId="3763" xr:uid="{00000000-0005-0000-0000-00008F5E0000}"/>
    <cellStyle name="Assumptions Center Year 4 15 2" xfId="7197" xr:uid="{00000000-0005-0000-0000-0000905E0000}"/>
    <cellStyle name="Assumptions Center Year 4 15 2 2" xfId="21131" xr:uid="{00000000-0005-0000-0000-0000915E0000}"/>
    <cellStyle name="Assumptions Center Year 4 15 2 2 2" xfId="48814" xr:uid="{00000000-0005-0000-0000-0000925E0000}"/>
    <cellStyle name="Assumptions Center Year 4 15 2 3" xfId="34897" xr:uid="{00000000-0005-0000-0000-0000935E0000}"/>
    <cellStyle name="Assumptions Center Year 4 15 3" xfId="9920" xr:uid="{00000000-0005-0000-0000-0000945E0000}"/>
    <cellStyle name="Assumptions Center Year 4 15 3 2" xfId="23841" xr:uid="{00000000-0005-0000-0000-0000955E0000}"/>
    <cellStyle name="Assumptions Center Year 4 15 3 2 2" xfId="51524" xr:uid="{00000000-0005-0000-0000-0000965E0000}"/>
    <cellStyle name="Assumptions Center Year 4 15 3 3" xfId="37607" xr:uid="{00000000-0005-0000-0000-0000975E0000}"/>
    <cellStyle name="Assumptions Center Year 4 15 4" xfId="12069" xr:uid="{00000000-0005-0000-0000-0000985E0000}"/>
    <cellStyle name="Assumptions Center Year 4 15 4 2" xfId="25990" xr:uid="{00000000-0005-0000-0000-0000995E0000}"/>
    <cellStyle name="Assumptions Center Year 4 15 4 2 2" xfId="53673" xr:uid="{00000000-0005-0000-0000-00009A5E0000}"/>
    <cellStyle name="Assumptions Center Year 4 15 4 3" xfId="39756" xr:uid="{00000000-0005-0000-0000-00009B5E0000}"/>
    <cellStyle name="Assumptions Center Year 4 15 5" xfId="14819" xr:uid="{00000000-0005-0000-0000-00009C5E0000}"/>
    <cellStyle name="Assumptions Center Year 4 15 5 2" xfId="28740" xr:uid="{00000000-0005-0000-0000-00009D5E0000}"/>
    <cellStyle name="Assumptions Center Year 4 15 5 2 2" xfId="56423" xr:uid="{00000000-0005-0000-0000-00009E5E0000}"/>
    <cellStyle name="Assumptions Center Year 4 15 5 3" xfId="42506" xr:uid="{00000000-0005-0000-0000-00009F5E0000}"/>
    <cellStyle name="Assumptions Center Year 4 15 6" xfId="17787" xr:uid="{00000000-0005-0000-0000-0000A05E0000}"/>
    <cellStyle name="Assumptions Center Year 4 15 6 2" xfId="45470" xr:uid="{00000000-0005-0000-0000-0000A15E0000}"/>
    <cellStyle name="Assumptions Center Year 4 15 7" xfId="31553" xr:uid="{00000000-0005-0000-0000-0000A25E0000}"/>
    <cellStyle name="Assumptions Center Year 4 16" xfId="3795" xr:uid="{00000000-0005-0000-0000-0000A35E0000}"/>
    <cellStyle name="Assumptions Center Year 4 16 2" xfId="7229" xr:uid="{00000000-0005-0000-0000-0000A45E0000}"/>
    <cellStyle name="Assumptions Center Year 4 16 2 2" xfId="21162" xr:uid="{00000000-0005-0000-0000-0000A55E0000}"/>
    <cellStyle name="Assumptions Center Year 4 16 2 2 2" xfId="48845" xr:uid="{00000000-0005-0000-0000-0000A65E0000}"/>
    <cellStyle name="Assumptions Center Year 4 16 2 3" xfId="34928" xr:uid="{00000000-0005-0000-0000-0000A75E0000}"/>
    <cellStyle name="Assumptions Center Year 4 16 3" xfId="9950" xr:uid="{00000000-0005-0000-0000-0000A85E0000}"/>
    <cellStyle name="Assumptions Center Year 4 16 3 2" xfId="23871" xr:uid="{00000000-0005-0000-0000-0000A95E0000}"/>
    <cellStyle name="Assumptions Center Year 4 16 3 2 2" xfId="51554" xr:uid="{00000000-0005-0000-0000-0000AA5E0000}"/>
    <cellStyle name="Assumptions Center Year 4 16 3 3" xfId="37637" xr:uid="{00000000-0005-0000-0000-0000AB5E0000}"/>
    <cellStyle name="Assumptions Center Year 4 16 4" xfId="12100" xr:uid="{00000000-0005-0000-0000-0000AC5E0000}"/>
    <cellStyle name="Assumptions Center Year 4 16 4 2" xfId="26021" xr:uid="{00000000-0005-0000-0000-0000AD5E0000}"/>
    <cellStyle name="Assumptions Center Year 4 16 4 2 2" xfId="53704" xr:uid="{00000000-0005-0000-0000-0000AE5E0000}"/>
    <cellStyle name="Assumptions Center Year 4 16 4 3" xfId="39787" xr:uid="{00000000-0005-0000-0000-0000AF5E0000}"/>
    <cellStyle name="Assumptions Center Year 4 16 5" xfId="14850" xr:uid="{00000000-0005-0000-0000-0000B05E0000}"/>
    <cellStyle name="Assumptions Center Year 4 16 5 2" xfId="28771" xr:uid="{00000000-0005-0000-0000-0000B15E0000}"/>
    <cellStyle name="Assumptions Center Year 4 16 5 2 2" xfId="56454" xr:uid="{00000000-0005-0000-0000-0000B25E0000}"/>
    <cellStyle name="Assumptions Center Year 4 16 5 3" xfId="42537" xr:uid="{00000000-0005-0000-0000-0000B35E0000}"/>
    <cellStyle name="Assumptions Center Year 4 16 6" xfId="17818" xr:uid="{00000000-0005-0000-0000-0000B45E0000}"/>
    <cellStyle name="Assumptions Center Year 4 16 6 2" xfId="45501" xr:uid="{00000000-0005-0000-0000-0000B55E0000}"/>
    <cellStyle name="Assumptions Center Year 4 16 7" xfId="31584" xr:uid="{00000000-0005-0000-0000-0000B65E0000}"/>
    <cellStyle name="Assumptions Center Year 4 17" xfId="3818" xr:uid="{00000000-0005-0000-0000-0000B75E0000}"/>
    <cellStyle name="Assumptions Center Year 4 17 2" xfId="7252" xr:uid="{00000000-0005-0000-0000-0000B85E0000}"/>
    <cellStyle name="Assumptions Center Year 4 17 2 2" xfId="21185" xr:uid="{00000000-0005-0000-0000-0000B95E0000}"/>
    <cellStyle name="Assumptions Center Year 4 17 2 2 2" xfId="48868" xr:uid="{00000000-0005-0000-0000-0000BA5E0000}"/>
    <cellStyle name="Assumptions Center Year 4 17 2 3" xfId="34951" xr:uid="{00000000-0005-0000-0000-0000BB5E0000}"/>
    <cellStyle name="Assumptions Center Year 4 17 3" xfId="9971" xr:uid="{00000000-0005-0000-0000-0000BC5E0000}"/>
    <cellStyle name="Assumptions Center Year 4 17 3 2" xfId="23892" xr:uid="{00000000-0005-0000-0000-0000BD5E0000}"/>
    <cellStyle name="Assumptions Center Year 4 17 3 2 2" xfId="51575" xr:uid="{00000000-0005-0000-0000-0000BE5E0000}"/>
    <cellStyle name="Assumptions Center Year 4 17 3 3" xfId="37658" xr:uid="{00000000-0005-0000-0000-0000BF5E0000}"/>
    <cellStyle name="Assumptions Center Year 4 17 4" xfId="12123" xr:uid="{00000000-0005-0000-0000-0000C05E0000}"/>
    <cellStyle name="Assumptions Center Year 4 17 4 2" xfId="26044" xr:uid="{00000000-0005-0000-0000-0000C15E0000}"/>
    <cellStyle name="Assumptions Center Year 4 17 4 2 2" xfId="53727" xr:uid="{00000000-0005-0000-0000-0000C25E0000}"/>
    <cellStyle name="Assumptions Center Year 4 17 4 3" xfId="39810" xr:uid="{00000000-0005-0000-0000-0000C35E0000}"/>
    <cellStyle name="Assumptions Center Year 4 17 5" xfId="14873" xr:uid="{00000000-0005-0000-0000-0000C45E0000}"/>
    <cellStyle name="Assumptions Center Year 4 17 5 2" xfId="28794" xr:uid="{00000000-0005-0000-0000-0000C55E0000}"/>
    <cellStyle name="Assumptions Center Year 4 17 5 2 2" xfId="56477" xr:uid="{00000000-0005-0000-0000-0000C65E0000}"/>
    <cellStyle name="Assumptions Center Year 4 17 5 3" xfId="42560" xr:uid="{00000000-0005-0000-0000-0000C75E0000}"/>
    <cellStyle name="Assumptions Center Year 4 17 6" xfId="17841" xr:uid="{00000000-0005-0000-0000-0000C85E0000}"/>
    <cellStyle name="Assumptions Center Year 4 17 6 2" xfId="45524" xr:uid="{00000000-0005-0000-0000-0000C95E0000}"/>
    <cellStyle name="Assumptions Center Year 4 17 7" xfId="31607" xr:uid="{00000000-0005-0000-0000-0000CA5E0000}"/>
    <cellStyle name="Assumptions Center Year 4 18" xfId="3850" xr:uid="{00000000-0005-0000-0000-0000CB5E0000}"/>
    <cellStyle name="Assumptions Center Year 4 18 2" xfId="7284" xr:uid="{00000000-0005-0000-0000-0000CC5E0000}"/>
    <cellStyle name="Assumptions Center Year 4 18 2 2" xfId="21217" xr:uid="{00000000-0005-0000-0000-0000CD5E0000}"/>
    <cellStyle name="Assumptions Center Year 4 18 2 2 2" xfId="48900" xr:uid="{00000000-0005-0000-0000-0000CE5E0000}"/>
    <cellStyle name="Assumptions Center Year 4 18 2 3" xfId="34983" xr:uid="{00000000-0005-0000-0000-0000CF5E0000}"/>
    <cellStyle name="Assumptions Center Year 4 18 3" xfId="10003" xr:uid="{00000000-0005-0000-0000-0000D05E0000}"/>
    <cellStyle name="Assumptions Center Year 4 18 3 2" xfId="23924" xr:uid="{00000000-0005-0000-0000-0000D15E0000}"/>
    <cellStyle name="Assumptions Center Year 4 18 3 2 2" xfId="51607" xr:uid="{00000000-0005-0000-0000-0000D25E0000}"/>
    <cellStyle name="Assumptions Center Year 4 18 3 3" xfId="37690" xr:uid="{00000000-0005-0000-0000-0000D35E0000}"/>
    <cellStyle name="Assumptions Center Year 4 18 4" xfId="12155" xr:uid="{00000000-0005-0000-0000-0000D45E0000}"/>
    <cellStyle name="Assumptions Center Year 4 18 4 2" xfId="26076" xr:uid="{00000000-0005-0000-0000-0000D55E0000}"/>
    <cellStyle name="Assumptions Center Year 4 18 4 2 2" xfId="53759" xr:uid="{00000000-0005-0000-0000-0000D65E0000}"/>
    <cellStyle name="Assumptions Center Year 4 18 4 3" xfId="39842" xr:uid="{00000000-0005-0000-0000-0000D75E0000}"/>
    <cellStyle name="Assumptions Center Year 4 18 5" xfId="14905" xr:uid="{00000000-0005-0000-0000-0000D85E0000}"/>
    <cellStyle name="Assumptions Center Year 4 18 5 2" xfId="28826" xr:uid="{00000000-0005-0000-0000-0000D95E0000}"/>
    <cellStyle name="Assumptions Center Year 4 18 5 2 2" xfId="56509" xr:uid="{00000000-0005-0000-0000-0000DA5E0000}"/>
    <cellStyle name="Assumptions Center Year 4 18 5 3" xfId="42592" xr:uid="{00000000-0005-0000-0000-0000DB5E0000}"/>
    <cellStyle name="Assumptions Center Year 4 18 6" xfId="17873" xr:uid="{00000000-0005-0000-0000-0000DC5E0000}"/>
    <cellStyle name="Assumptions Center Year 4 18 6 2" xfId="45556" xr:uid="{00000000-0005-0000-0000-0000DD5E0000}"/>
    <cellStyle name="Assumptions Center Year 4 18 7" xfId="31639" xr:uid="{00000000-0005-0000-0000-0000DE5E0000}"/>
    <cellStyle name="Assumptions Center Year 4 19" xfId="3872" xr:uid="{00000000-0005-0000-0000-0000DF5E0000}"/>
    <cellStyle name="Assumptions Center Year 4 19 2" xfId="7306" xr:uid="{00000000-0005-0000-0000-0000E05E0000}"/>
    <cellStyle name="Assumptions Center Year 4 19 2 2" xfId="21239" xr:uid="{00000000-0005-0000-0000-0000E15E0000}"/>
    <cellStyle name="Assumptions Center Year 4 19 2 2 2" xfId="48922" xr:uid="{00000000-0005-0000-0000-0000E25E0000}"/>
    <cellStyle name="Assumptions Center Year 4 19 2 3" xfId="35005" xr:uid="{00000000-0005-0000-0000-0000E35E0000}"/>
    <cellStyle name="Assumptions Center Year 4 19 3" xfId="10025" xr:uid="{00000000-0005-0000-0000-0000E45E0000}"/>
    <cellStyle name="Assumptions Center Year 4 19 3 2" xfId="23946" xr:uid="{00000000-0005-0000-0000-0000E55E0000}"/>
    <cellStyle name="Assumptions Center Year 4 19 3 2 2" xfId="51629" xr:uid="{00000000-0005-0000-0000-0000E65E0000}"/>
    <cellStyle name="Assumptions Center Year 4 19 3 3" xfId="37712" xr:uid="{00000000-0005-0000-0000-0000E75E0000}"/>
    <cellStyle name="Assumptions Center Year 4 19 4" xfId="12177" xr:uid="{00000000-0005-0000-0000-0000E85E0000}"/>
    <cellStyle name="Assumptions Center Year 4 19 4 2" xfId="26098" xr:uid="{00000000-0005-0000-0000-0000E95E0000}"/>
    <cellStyle name="Assumptions Center Year 4 19 4 2 2" xfId="53781" xr:uid="{00000000-0005-0000-0000-0000EA5E0000}"/>
    <cellStyle name="Assumptions Center Year 4 19 4 3" xfId="39864" xr:uid="{00000000-0005-0000-0000-0000EB5E0000}"/>
    <cellStyle name="Assumptions Center Year 4 19 5" xfId="14927" xr:uid="{00000000-0005-0000-0000-0000EC5E0000}"/>
    <cellStyle name="Assumptions Center Year 4 19 5 2" xfId="28848" xr:uid="{00000000-0005-0000-0000-0000ED5E0000}"/>
    <cellStyle name="Assumptions Center Year 4 19 5 2 2" xfId="56531" xr:uid="{00000000-0005-0000-0000-0000EE5E0000}"/>
    <cellStyle name="Assumptions Center Year 4 19 5 3" xfId="42614" xr:uid="{00000000-0005-0000-0000-0000EF5E0000}"/>
    <cellStyle name="Assumptions Center Year 4 19 6" xfId="17895" xr:uid="{00000000-0005-0000-0000-0000F05E0000}"/>
    <cellStyle name="Assumptions Center Year 4 19 6 2" xfId="45578" xr:uid="{00000000-0005-0000-0000-0000F15E0000}"/>
    <cellStyle name="Assumptions Center Year 4 19 7" xfId="31661" xr:uid="{00000000-0005-0000-0000-0000F25E0000}"/>
    <cellStyle name="Assumptions Center Year 4 2" xfId="3190" xr:uid="{00000000-0005-0000-0000-0000F35E0000}"/>
    <cellStyle name="Assumptions Center Year 4 2 2" xfId="6632" xr:uid="{00000000-0005-0000-0000-0000F45E0000}"/>
    <cellStyle name="Assumptions Center Year 4 2 2 2" xfId="20575" xr:uid="{00000000-0005-0000-0000-0000F55E0000}"/>
    <cellStyle name="Assumptions Center Year 4 2 2 2 2" xfId="48258" xr:uid="{00000000-0005-0000-0000-0000F65E0000}"/>
    <cellStyle name="Assumptions Center Year 4 2 2 3" xfId="34341" xr:uid="{00000000-0005-0000-0000-0000F75E0000}"/>
    <cellStyle name="Assumptions Center Year 4 2 3" xfId="9375" xr:uid="{00000000-0005-0000-0000-0000F85E0000}"/>
    <cellStyle name="Assumptions Center Year 4 2 3 2" xfId="23296" xr:uid="{00000000-0005-0000-0000-0000F95E0000}"/>
    <cellStyle name="Assumptions Center Year 4 2 3 2 2" xfId="50979" xr:uid="{00000000-0005-0000-0000-0000FA5E0000}"/>
    <cellStyle name="Assumptions Center Year 4 2 3 3" xfId="37062" xr:uid="{00000000-0005-0000-0000-0000FB5E0000}"/>
    <cellStyle name="Assumptions Center Year 4 2 4" xfId="11513" xr:uid="{00000000-0005-0000-0000-0000FC5E0000}"/>
    <cellStyle name="Assumptions Center Year 4 2 4 2" xfId="25434" xr:uid="{00000000-0005-0000-0000-0000FD5E0000}"/>
    <cellStyle name="Assumptions Center Year 4 2 4 2 2" xfId="53117" xr:uid="{00000000-0005-0000-0000-0000FE5E0000}"/>
    <cellStyle name="Assumptions Center Year 4 2 4 3" xfId="39200" xr:uid="{00000000-0005-0000-0000-0000FF5E0000}"/>
    <cellStyle name="Assumptions Center Year 4 2 5" xfId="14263" xr:uid="{00000000-0005-0000-0000-0000005F0000}"/>
    <cellStyle name="Assumptions Center Year 4 2 5 2" xfId="28184" xr:uid="{00000000-0005-0000-0000-0000015F0000}"/>
    <cellStyle name="Assumptions Center Year 4 2 5 2 2" xfId="55867" xr:uid="{00000000-0005-0000-0000-0000025F0000}"/>
    <cellStyle name="Assumptions Center Year 4 2 5 3" xfId="41950" xr:uid="{00000000-0005-0000-0000-0000035F0000}"/>
    <cellStyle name="Assumptions Center Year 4 2 6" xfId="17231" xr:uid="{00000000-0005-0000-0000-0000045F0000}"/>
    <cellStyle name="Assumptions Center Year 4 2 6 2" xfId="44914" xr:uid="{00000000-0005-0000-0000-0000055F0000}"/>
    <cellStyle name="Assumptions Center Year 4 2 7" xfId="31029" xr:uid="{00000000-0005-0000-0000-0000065F0000}"/>
    <cellStyle name="Assumptions Center Year 4 20" xfId="4202" xr:uid="{00000000-0005-0000-0000-0000075F0000}"/>
    <cellStyle name="Assumptions Center Year 4 20 2" xfId="7627" xr:uid="{00000000-0005-0000-0000-0000085F0000}"/>
    <cellStyle name="Assumptions Center Year 4 20 2 2" xfId="21555" xr:uid="{00000000-0005-0000-0000-0000095F0000}"/>
    <cellStyle name="Assumptions Center Year 4 20 2 2 2" xfId="49238" xr:uid="{00000000-0005-0000-0000-00000A5F0000}"/>
    <cellStyle name="Assumptions Center Year 4 20 2 3" xfId="35321" xr:uid="{00000000-0005-0000-0000-00000B5F0000}"/>
    <cellStyle name="Assumptions Center Year 4 20 3" xfId="10320" xr:uid="{00000000-0005-0000-0000-00000C5F0000}"/>
    <cellStyle name="Assumptions Center Year 4 20 3 2" xfId="24241" xr:uid="{00000000-0005-0000-0000-00000D5F0000}"/>
    <cellStyle name="Assumptions Center Year 4 20 3 2 2" xfId="51924" xr:uid="{00000000-0005-0000-0000-00000E5F0000}"/>
    <cellStyle name="Assumptions Center Year 4 20 3 3" xfId="38007" xr:uid="{00000000-0005-0000-0000-00000F5F0000}"/>
    <cellStyle name="Assumptions Center Year 4 20 4" xfId="12476" xr:uid="{00000000-0005-0000-0000-0000105F0000}"/>
    <cellStyle name="Assumptions Center Year 4 20 4 2" xfId="26397" xr:uid="{00000000-0005-0000-0000-0000115F0000}"/>
    <cellStyle name="Assumptions Center Year 4 20 4 2 2" xfId="54080" xr:uid="{00000000-0005-0000-0000-0000125F0000}"/>
    <cellStyle name="Assumptions Center Year 4 20 4 3" xfId="40163" xr:uid="{00000000-0005-0000-0000-0000135F0000}"/>
    <cellStyle name="Assumptions Center Year 4 20 5" xfId="15226" xr:uid="{00000000-0005-0000-0000-0000145F0000}"/>
    <cellStyle name="Assumptions Center Year 4 20 5 2" xfId="29147" xr:uid="{00000000-0005-0000-0000-0000155F0000}"/>
    <cellStyle name="Assumptions Center Year 4 20 5 2 2" xfId="56830" xr:uid="{00000000-0005-0000-0000-0000165F0000}"/>
    <cellStyle name="Assumptions Center Year 4 20 5 3" xfId="42913" xr:uid="{00000000-0005-0000-0000-0000175F0000}"/>
    <cellStyle name="Assumptions Center Year 4 20 6" xfId="18194" xr:uid="{00000000-0005-0000-0000-0000185F0000}"/>
    <cellStyle name="Assumptions Center Year 4 20 6 2" xfId="45877" xr:uid="{00000000-0005-0000-0000-0000195F0000}"/>
    <cellStyle name="Assumptions Center Year 4 20 7" xfId="31960" xr:uid="{00000000-0005-0000-0000-00001A5F0000}"/>
    <cellStyle name="Assumptions Center Year 4 21" xfId="4230" xr:uid="{00000000-0005-0000-0000-00001B5F0000}"/>
    <cellStyle name="Assumptions Center Year 4 21 2" xfId="7655" xr:uid="{00000000-0005-0000-0000-00001C5F0000}"/>
    <cellStyle name="Assumptions Center Year 4 21 2 2" xfId="21583" xr:uid="{00000000-0005-0000-0000-00001D5F0000}"/>
    <cellStyle name="Assumptions Center Year 4 21 2 2 2" xfId="49266" xr:uid="{00000000-0005-0000-0000-00001E5F0000}"/>
    <cellStyle name="Assumptions Center Year 4 21 2 3" xfId="35349" xr:uid="{00000000-0005-0000-0000-00001F5F0000}"/>
    <cellStyle name="Assumptions Center Year 4 21 3" xfId="10348" xr:uid="{00000000-0005-0000-0000-0000205F0000}"/>
    <cellStyle name="Assumptions Center Year 4 21 3 2" xfId="24269" xr:uid="{00000000-0005-0000-0000-0000215F0000}"/>
    <cellStyle name="Assumptions Center Year 4 21 3 2 2" xfId="51952" xr:uid="{00000000-0005-0000-0000-0000225F0000}"/>
    <cellStyle name="Assumptions Center Year 4 21 3 3" xfId="38035" xr:uid="{00000000-0005-0000-0000-0000235F0000}"/>
    <cellStyle name="Assumptions Center Year 4 21 4" xfId="12504" xr:uid="{00000000-0005-0000-0000-0000245F0000}"/>
    <cellStyle name="Assumptions Center Year 4 21 4 2" xfId="26425" xr:uid="{00000000-0005-0000-0000-0000255F0000}"/>
    <cellStyle name="Assumptions Center Year 4 21 4 2 2" xfId="54108" xr:uid="{00000000-0005-0000-0000-0000265F0000}"/>
    <cellStyle name="Assumptions Center Year 4 21 4 3" xfId="40191" xr:uid="{00000000-0005-0000-0000-0000275F0000}"/>
    <cellStyle name="Assumptions Center Year 4 21 5" xfId="15254" xr:uid="{00000000-0005-0000-0000-0000285F0000}"/>
    <cellStyle name="Assumptions Center Year 4 21 5 2" xfId="29175" xr:uid="{00000000-0005-0000-0000-0000295F0000}"/>
    <cellStyle name="Assumptions Center Year 4 21 5 2 2" xfId="56858" xr:uid="{00000000-0005-0000-0000-00002A5F0000}"/>
    <cellStyle name="Assumptions Center Year 4 21 5 3" xfId="42941" xr:uid="{00000000-0005-0000-0000-00002B5F0000}"/>
    <cellStyle name="Assumptions Center Year 4 21 6" xfId="18222" xr:uid="{00000000-0005-0000-0000-00002C5F0000}"/>
    <cellStyle name="Assumptions Center Year 4 21 6 2" xfId="45905" xr:uid="{00000000-0005-0000-0000-00002D5F0000}"/>
    <cellStyle name="Assumptions Center Year 4 21 7" xfId="31988" xr:uid="{00000000-0005-0000-0000-00002E5F0000}"/>
    <cellStyle name="Assumptions Center Year 4 22" xfId="4263" xr:uid="{00000000-0005-0000-0000-00002F5F0000}"/>
    <cellStyle name="Assumptions Center Year 4 22 2" xfId="7688" xr:uid="{00000000-0005-0000-0000-0000305F0000}"/>
    <cellStyle name="Assumptions Center Year 4 22 2 2" xfId="21616" xr:uid="{00000000-0005-0000-0000-0000315F0000}"/>
    <cellStyle name="Assumptions Center Year 4 22 2 2 2" xfId="49299" xr:uid="{00000000-0005-0000-0000-0000325F0000}"/>
    <cellStyle name="Assumptions Center Year 4 22 2 3" xfId="35382" xr:uid="{00000000-0005-0000-0000-0000335F0000}"/>
    <cellStyle name="Assumptions Center Year 4 22 3" xfId="10381" xr:uid="{00000000-0005-0000-0000-0000345F0000}"/>
    <cellStyle name="Assumptions Center Year 4 22 3 2" xfId="24302" xr:uid="{00000000-0005-0000-0000-0000355F0000}"/>
    <cellStyle name="Assumptions Center Year 4 22 3 2 2" xfId="51985" xr:uid="{00000000-0005-0000-0000-0000365F0000}"/>
    <cellStyle name="Assumptions Center Year 4 22 3 3" xfId="38068" xr:uid="{00000000-0005-0000-0000-0000375F0000}"/>
    <cellStyle name="Assumptions Center Year 4 22 4" xfId="12537" xr:uid="{00000000-0005-0000-0000-0000385F0000}"/>
    <cellStyle name="Assumptions Center Year 4 22 4 2" xfId="26458" xr:uid="{00000000-0005-0000-0000-0000395F0000}"/>
    <cellStyle name="Assumptions Center Year 4 22 4 2 2" xfId="54141" xr:uid="{00000000-0005-0000-0000-00003A5F0000}"/>
    <cellStyle name="Assumptions Center Year 4 22 4 3" xfId="40224" xr:uid="{00000000-0005-0000-0000-00003B5F0000}"/>
    <cellStyle name="Assumptions Center Year 4 22 5" xfId="15287" xr:uid="{00000000-0005-0000-0000-00003C5F0000}"/>
    <cellStyle name="Assumptions Center Year 4 22 5 2" xfId="29208" xr:uid="{00000000-0005-0000-0000-00003D5F0000}"/>
    <cellStyle name="Assumptions Center Year 4 22 5 2 2" xfId="56891" xr:uid="{00000000-0005-0000-0000-00003E5F0000}"/>
    <cellStyle name="Assumptions Center Year 4 22 5 3" xfId="42974" xr:uid="{00000000-0005-0000-0000-00003F5F0000}"/>
    <cellStyle name="Assumptions Center Year 4 22 6" xfId="18255" xr:uid="{00000000-0005-0000-0000-0000405F0000}"/>
    <cellStyle name="Assumptions Center Year 4 22 6 2" xfId="45938" xr:uid="{00000000-0005-0000-0000-0000415F0000}"/>
    <cellStyle name="Assumptions Center Year 4 22 7" xfId="32021" xr:uid="{00000000-0005-0000-0000-0000425F0000}"/>
    <cellStyle name="Assumptions Center Year 4 23" xfId="4126" xr:uid="{00000000-0005-0000-0000-0000435F0000}"/>
    <cellStyle name="Assumptions Center Year 4 23 2" xfId="7552" xr:uid="{00000000-0005-0000-0000-0000445F0000}"/>
    <cellStyle name="Assumptions Center Year 4 23 2 2" xfId="21481" xr:uid="{00000000-0005-0000-0000-0000455F0000}"/>
    <cellStyle name="Assumptions Center Year 4 23 2 2 2" xfId="49164" xr:uid="{00000000-0005-0000-0000-0000465F0000}"/>
    <cellStyle name="Assumptions Center Year 4 23 2 3" xfId="35247" xr:uid="{00000000-0005-0000-0000-0000475F0000}"/>
    <cellStyle name="Assumptions Center Year 4 23 3" xfId="10252" xr:uid="{00000000-0005-0000-0000-0000485F0000}"/>
    <cellStyle name="Assumptions Center Year 4 23 3 2" xfId="24173" xr:uid="{00000000-0005-0000-0000-0000495F0000}"/>
    <cellStyle name="Assumptions Center Year 4 23 3 2 2" xfId="51856" xr:uid="{00000000-0005-0000-0000-00004A5F0000}"/>
    <cellStyle name="Assumptions Center Year 4 23 3 3" xfId="37939" xr:uid="{00000000-0005-0000-0000-00004B5F0000}"/>
    <cellStyle name="Assumptions Center Year 4 23 4" xfId="12404" xr:uid="{00000000-0005-0000-0000-00004C5F0000}"/>
    <cellStyle name="Assumptions Center Year 4 23 4 2" xfId="26325" xr:uid="{00000000-0005-0000-0000-00004D5F0000}"/>
    <cellStyle name="Assumptions Center Year 4 23 4 2 2" xfId="54008" xr:uid="{00000000-0005-0000-0000-00004E5F0000}"/>
    <cellStyle name="Assumptions Center Year 4 23 4 3" xfId="40091" xr:uid="{00000000-0005-0000-0000-00004F5F0000}"/>
    <cellStyle name="Assumptions Center Year 4 23 5" xfId="15154" xr:uid="{00000000-0005-0000-0000-0000505F0000}"/>
    <cellStyle name="Assumptions Center Year 4 23 5 2" xfId="29075" xr:uid="{00000000-0005-0000-0000-0000515F0000}"/>
    <cellStyle name="Assumptions Center Year 4 23 5 2 2" xfId="56758" xr:uid="{00000000-0005-0000-0000-0000525F0000}"/>
    <cellStyle name="Assumptions Center Year 4 23 5 3" xfId="42841" xr:uid="{00000000-0005-0000-0000-0000535F0000}"/>
    <cellStyle name="Assumptions Center Year 4 23 6" xfId="18122" xr:uid="{00000000-0005-0000-0000-0000545F0000}"/>
    <cellStyle name="Assumptions Center Year 4 23 6 2" xfId="45805" xr:uid="{00000000-0005-0000-0000-0000555F0000}"/>
    <cellStyle name="Assumptions Center Year 4 23 7" xfId="31888" xr:uid="{00000000-0005-0000-0000-0000565F0000}"/>
    <cellStyle name="Assumptions Center Year 4 24" xfId="4944" xr:uid="{00000000-0005-0000-0000-0000575F0000}"/>
    <cellStyle name="Assumptions Center Year 4 24 2" xfId="8348" xr:uid="{00000000-0005-0000-0000-0000585F0000}"/>
    <cellStyle name="Assumptions Center Year 4 24 2 2" xfId="22269" xr:uid="{00000000-0005-0000-0000-0000595F0000}"/>
    <cellStyle name="Assumptions Center Year 4 24 2 2 2" xfId="49952" xr:uid="{00000000-0005-0000-0000-00005A5F0000}"/>
    <cellStyle name="Assumptions Center Year 4 24 2 3" xfId="36035" xr:uid="{00000000-0005-0000-0000-00005B5F0000}"/>
    <cellStyle name="Assumptions Center Year 4 24 3" xfId="10800" xr:uid="{00000000-0005-0000-0000-00005C5F0000}"/>
    <cellStyle name="Assumptions Center Year 4 24 3 2" xfId="24721" xr:uid="{00000000-0005-0000-0000-00005D5F0000}"/>
    <cellStyle name="Assumptions Center Year 4 24 3 2 2" xfId="52404" xr:uid="{00000000-0005-0000-0000-00005E5F0000}"/>
    <cellStyle name="Assumptions Center Year 4 24 3 3" xfId="38487" xr:uid="{00000000-0005-0000-0000-00005F5F0000}"/>
    <cellStyle name="Assumptions Center Year 4 24 4" xfId="13201" xr:uid="{00000000-0005-0000-0000-0000605F0000}"/>
    <cellStyle name="Assumptions Center Year 4 24 4 2" xfId="27122" xr:uid="{00000000-0005-0000-0000-0000615F0000}"/>
    <cellStyle name="Assumptions Center Year 4 24 4 2 2" xfId="54805" xr:uid="{00000000-0005-0000-0000-0000625F0000}"/>
    <cellStyle name="Assumptions Center Year 4 24 4 3" xfId="40888" xr:uid="{00000000-0005-0000-0000-0000635F0000}"/>
    <cellStyle name="Assumptions Center Year 4 24 5" xfId="15951" xr:uid="{00000000-0005-0000-0000-0000645F0000}"/>
    <cellStyle name="Assumptions Center Year 4 24 5 2" xfId="29872" xr:uid="{00000000-0005-0000-0000-0000655F0000}"/>
    <cellStyle name="Assumptions Center Year 4 24 5 2 2" xfId="57555" xr:uid="{00000000-0005-0000-0000-0000665F0000}"/>
    <cellStyle name="Assumptions Center Year 4 24 5 3" xfId="43638" xr:uid="{00000000-0005-0000-0000-0000675F0000}"/>
    <cellStyle name="Assumptions Center Year 4 24 6" xfId="18919" xr:uid="{00000000-0005-0000-0000-0000685F0000}"/>
    <cellStyle name="Assumptions Center Year 4 24 6 2" xfId="46602" xr:uid="{00000000-0005-0000-0000-0000695F0000}"/>
    <cellStyle name="Assumptions Center Year 4 24 7" xfId="32685" xr:uid="{00000000-0005-0000-0000-00006A5F0000}"/>
    <cellStyle name="Assumptions Center Year 4 25" xfId="4977" xr:uid="{00000000-0005-0000-0000-00006B5F0000}"/>
    <cellStyle name="Assumptions Center Year 4 25 2" xfId="8381" xr:uid="{00000000-0005-0000-0000-00006C5F0000}"/>
    <cellStyle name="Assumptions Center Year 4 25 2 2" xfId="22302" xr:uid="{00000000-0005-0000-0000-00006D5F0000}"/>
    <cellStyle name="Assumptions Center Year 4 25 2 2 2" xfId="49985" xr:uid="{00000000-0005-0000-0000-00006E5F0000}"/>
    <cellStyle name="Assumptions Center Year 4 25 2 3" xfId="36068" xr:uid="{00000000-0005-0000-0000-00006F5F0000}"/>
    <cellStyle name="Assumptions Center Year 4 25 3" xfId="10830" xr:uid="{00000000-0005-0000-0000-0000705F0000}"/>
    <cellStyle name="Assumptions Center Year 4 25 3 2" xfId="24751" xr:uid="{00000000-0005-0000-0000-0000715F0000}"/>
    <cellStyle name="Assumptions Center Year 4 25 3 2 2" xfId="52434" xr:uid="{00000000-0005-0000-0000-0000725F0000}"/>
    <cellStyle name="Assumptions Center Year 4 25 3 3" xfId="38517" xr:uid="{00000000-0005-0000-0000-0000735F0000}"/>
    <cellStyle name="Assumptions Center Year 4 25 4" xfId="13233" xr:uid="{00000000-0005-0000-0000-0000745F0000}"/>
    <cellStyle name="Assumptions Center Year 4 25 4 2" xfId="27154" xr:uid="{00000000-0005-0000-0000-0000755F0000}"/>
    <cellStyle name="Assumptions Center Year 4 25 4 2 2" xfId="54837" xr:uid="{00000000-0005-0000-0000-0000765F0000}"/>
    <cellStyle name="Assumptions Center Year 4 25 4 3" xfId="40920" xr:uid="{00000000-0005-0000-0000-0000775F0000}"/>
    <cellStyle name="Assumptions Center Year 4 25 5" xfId="15983" xr:uid="{00000000-0005-0000-0000-0000785F0000}"/>
    <cellStyle name="Assumptions Center Year 4 25 5 2" xfId="29904" xr:uid="{00000000-0005-0000-0000-0000795F0000}"/>
    <cellStyle name="Assumptions Center Year 4 25 5 2 2" xfId="57587" xr:uid="{00000000-0005-0000-0000-00007A5F0000}"/>
    <cellStyle name="Assumptions Center Year 4 25 5 3" xfId="43670" xr:uid="{00000000-0005-0000-0000-00007B5F0000}"/>
    <cellStyle name="Assumptions Center Year 4 25 6" xfId="18951" xr:uid="{00000000-0005-0000-0000-00007C5F0000}"/>
    <cellStyle name="Assumptions Center Year 4 25 6 2" xfId="46634" xr:uid="{00000000-0005-0000-0000-00007D5F0000}"/>
    <cellStyle name="Assumptions Center Year 4 25 7" xfId="32717" xr:uid="{00000000-0005-0000-0000-00007E5F0000}"/>
    <cellStyle name="Assumptions Center Year 4 26" xfId="5014" xr:uid="{00000000-0005-0000-0000-00007F5F0000}"/>
    <cellStyle name="Assumptions Center Year 4 26 2" xfId="8418" xr:uid="{00000000-0005-0000-0000-0000805F0000}"/>
    <cellStyle name="Assumptions Center Year 4 26 2 2" xfId="22339" xr:uid="{00000000-0005-0000-0000-0000815F0000}"/>
    <cellStyle name="Assumptions Center Year 4 26 2 2 2" xfId="50022" xr:uid="{00000000-0005-0000-0000-0000825F0000}"/>
    <cellStyle name="Assumptions Center Year 4 26 2 3" xfId="36105" xr:uid="{00000000-0005-0000-0000-0000835F0000}"/>
    <cellStyle name="Assumptions Center Year 4 26 3" xfId="10866" xr:uid="{00000000-0005-0000-0000-0000845F0000}"/>
    <cellStyle name="Assumptions Center Year 4 26 3 2" xfId="24787" xr:uid="{00000000-0005-0000-0000-0000855F0000}"/>
    <cellStyle name="Assumptions Center Year 4 26 3 2 2" xfId="52470" xr:uid="{00000000-0005-0000-0000-0000865F0000}"/>
    <cellStyle name="Assumptions Center Year 4 26 3 3" xfId="38553" xr:uid="{00000000-0005-0000-0000-0000875F0000}"/>
    <cellStyle name="Assumptions Center Year 4 26 4" xfId="13269" xr:uid="{00000000-0005-0000-0000-0000885F0000}"/>
    <cellStyle name="Assumptions Center Year 4 26 4 2" xfId="27190" xr:uid="{00000000-0005-0000-0000-0000895F0000}"/>
    <cellStyle name="Assumptions Center Year 4 26 4 2 2" xfId="54873" xr:uid="{00000000-0005-0000-0000-00008A5F0000}"/>
    <cellStyle name="Assumptions Center Year 4 26 4 3" xfId="40956" xr:uid="{00000000-0005-0000-0000-00008B5F0000}"/>
    <cellStyle name="Assumptions Center Year 4 26 5" xfId="16019" xr:uid="{00000000-0005-0000-0000-00008C5F0000}"/>
    <cellStyle name="Assumptions Center Year 4 26 5 2" xfId="29940" xr:uid="{00000000-0005-0000-0000-00008D5F0000}"/>
    <cellStyle name="Assumptions Center Year 4 26 5 2 2" xfId="57623" xr:uid="{00000000-0005-0000-0000-00008E5F0000}"/>
    <cellStyle name="Assumptions Center Year 4 26 5 3" xfId="43706" xr:uid="{00000000-0005-0000-0000-00008F5F0000}"/>
    <cellStyle name="Assumptions Center Year 4 26 6" xfId="18987" xr:uid="{00000000-0005-0000-0000-0000905F0000}"/>
    <cellStyle name="Assumptions Center Year 4 26 6 2" xfId="46670" xr:uid="{00000000-0005-0000-0000-0000915F0000}"/>
    <cellStyle name="Assumptions Center Year 4 26 7" xfId="32753" xr:uid="{00000000-0005-0000-0000-0000925F0000}"/>
    <cellStyle name="Assumptions Center Year 4 27" xfId="5039" xr:uid="{00000000-0005-0000-0000-0000935F0000}"/>
    <cellStyle name="Assumptions Center Year 4 27 2" xfId="8443" xr:uid="{00000000-0005-0000-0000-0000945F0000}"/>
    <cellStyle name="Assumptions Center Year 4 27 2 2" xfId="22364" xr:uid="{00000000-0005-0000-0000-0000955F0000}"/>
    <cellStyle name="Assumptions Center Year 4 27 2 2 2" xfId="50047" xr:uid="{00000000-0005-0000-0000-0000965F0000}"/>
    <cellStyle name="Assumptions Center Year 4 27 2 3" xfId="36130" xr:uid="{00000000-0005-0000-0000-0000975F0000}"/>
    <cellStyle name="Assumptions Center Year 4 27 3" xfId="10890" xr:uid="{00000000-0005-0000-0000-0000985F0000}"/>
    <cellStyle name="Assumptions Center Year 4 27 3 2" xfId="24811" xr:uid="{00000000-0005-0000-0000-0000995F0000}"/>
    <cellStyle name="Assumptions Center Year 4 27 3 2 2" xfId="52494" xr:uid="{00000000-0005-0000-0000-00009A5F0000}"/>
    <cellStyle name="Assumptions Center Year 4 27 3 3" xfId="38577" xr:uid="{00000000-0005-0000-0000-00009B5F0000}"/>
    <cellStyle name="Assumptions Center Year 4 27 4" xfId="13294" xr:uid="{00000000-0005-0000-0000-00009C5F0000}"/>
    <cellStyle name="Assumptions Center Year 4 27 4 2" xfId="27215" xr:uid="{00000000-0005-0000-0000-00009D5F0000}"/>
    <cellStyle name="Assumptions Center Year 4 27 4 2 2" xfId="54898" xr:uid="{00000000-0005-0000-0000-00009E5F0000}"/>
    <cellStyle name="Assumptions Center Year 4 27 4 3" xfId="40981" xr:uid="{00000000-0005-0000-0000-00009F5F0000}"/>
    <cellStyle name="Assumptions Center Year 4 27 5" xfId="16044" xr:uid="{00000000-0005-0000-0000-0000A05F0000}"/>
    <cellStyle name="Assumptions Center Year 4 27 5 2" xfId="29965" xr:uid="{00000000-0005-0000-0000-0000A15F0000}"/>
    <cellStyle name="Assumptions Center Year 4 27 5 2 2" xfId="57648" xr:uid="{00000000-0005-0000-0000-0000A25F0000}"/>
    <cellStyle name="Assumptions Center Year 4 27 5 3" xfId="43731" xr:uid="{00000000-0005-0000-0000-0000A35F0000}"/>
    <cellStyle name="Assumptions Center Year 4 27 6" xfId="19012" xr:uid="{00000000-0005-0000-0000-0000A45F0000}"/>
    <cellStyle name="Assumptions Center Year 4 27 6 2" xfId="46695" xr:uid="{00000000-0005-0000-0000-0000A55F0000}"/>
    <cellStyle name="Assumptions Center Year 4 27 7" xfId="32778" xr:uid="{00000000-0005-0000-0000-0000A65F0000}"/>
    <cellStyle name="Assumptions Center Year 4 28" xfId="5062" xr:uid="{00000000-0005-0000-0000-0000A75F0000}"/>
    <cellStyle name="Assumptions Center Year 4 28 2" xfId="8465" xr:uid="{00000000-0005-0000-0000-0000A85F0000}"/>
    <cellStyle name="Assumptions Center Year 4 28 2 2" xfId="22386" xr:uid="{00000000-0005-0000-0000-0000A95F0000}"/>
    <cellStyle name="Assumptions Center Year 4 28 2 2 2" xfId="50069" xr:uid="{00000000-0005-0000-0000-0000AA5F0000}"/>
    <cellStyle name="Assumptions Center Year 4 28 2 3" xfId="36152" xr:uid="{00000000-0005-0000-0000-0000AB5F0000}"/>
    <cellStyle name="Assumptions Center Year 4 28 3" xfId="10911" xr:uid="{00000000-0005-0000-0000-0000AC5F0000}"/>
    <cellStyle name="Assumptions Center Year 4 28 3 2" xfId="24832" xr:uid="{00000000-0005-0000-0000-0000AD5F0000}"/>
    <cellStyle name="Assumptions Center Year 4 28 3 2 2" xfId="52515" xr:uid="{00000000-0005-0000-0000-0000AE5F0000}"/>
    <cellStyle name="Assumptions Center Year 4 28 3 3" xfId="38598" xr:uid="{00000000-0005-0000-0000-0000AF5F0000}"/>
    <cellStyle name="Assumptions Center Year 4 28 4" xfId="13316" xr:uid="{00000000-0005-0000-0000-0000B05F0000}"/>
    <cellStyle name="Assumptions Center Year 4 28 4 2" xfId="27237" xr:uid="{00000000-0005-0000-0000-0000B15F0000}"/>
    <cellStyle name="Assumptions Center Year 4 28 4 2 2" xfId="54920" xr:uid="{00000000-0005-0000-0000-0000B25F0000}"/>
    <cellStyle name="Assumptions Center Year 4 28 4 3" xfId="41003" xr:uid="{00000000-0005-0000-0000-0000B35F0000}"/>
    <cellStyle name="Assumptions Center Year 4 28 5" xfId="16066" xr:uid="{00000000-0005-0000-0000-0000B45F0000}"/>
    <cellStyle name="Assumptions Center Year 4 28 5 2" xfId="29987" xr:uid="{00000000-0005-0000-0000-0000B55F0000}"/>
    <cellStyle name="Assumptions Center Year 4 28 5 2 2" xfId="57670" xr:uid="{00000000-0005-0000-0000-0000B65F0000}"/>
    <cellStyle name="Assumptions Center Year 4 28 5 3" xfId="43753" xr:uid="{00000000-0005-0000-0000-0000B75F0000}"/>
    <cellStyle name="Assumptions Center Year 4 28 6" xfId="19034" xr:uid="{00000000-0005-0000-0000-0000B85F0000}"/>
    <cellStyle name="Assumptions Center Year 4 28 6 2" xfId="46717" xr:uid="{00000000-0005-0000-0000-0000B95F0000}"/>
    <cellStyle name="Assumptions Center Year 4 28 7" xfId="32800" xr:uid="{00000000-0005-0000-0000-0000BA5F0000}"/>
    <cellStyle name="Assumptions Center Year 4 29" xfId="5084" xr:uid="{00000000-0005-0000-0000-0000BB5F0000}"/>
    <cellStyle name="Assumptions Center Year 4 29 2" xfId="8487" xr:uid="{00000000-0005-0000-0000-0000BC5F0000}"/>
    <cellStyle name="Assumptions Center Year 4 29 2 2" xfId="22408" xr:uid="{00000000-0005-0000-0000-0000BD5F0000}"/>
    <cellStyle name="Assumptions Center Year 4 29 2 2 2" xfId="50091" xr:uid="{00000000-0005-0000-0000-0000BE5F0000}"/>
    <cellStyle name="Assumptions Center Year 4 29 2 3" xfId="36174" xr:uid="{00000000-0005-0000-0000-0000BF5F0000}"/>
    <cellStyle name="Assumptions Center Year 4 29 3" xfId="10933" xr:uid="{00000000-0005-0000-0000-0000C05F0000}"/>
    <cellStyle name="Assumptions Center Year 4 29 3 2" xfId="24854" xr:uid="{00000000-0005-0000-0000-0000C15F0000}"/>
    <cellStyle name="Assumptions Center Year 4 29 3 2 2" xfId="52537" xr:uid="{00000000-0005-0000-0000-0000C25F0000}"/>
    <cellStyle name="Assumptions Center Year 4 29 3 3" xfId="38620" xr:uid="{00000000-0005-0000-0000-0000C35F0000}"/>
    <cellStyle name="Assumptions Center Year 4 29 4" xfId="13338" xr:uid="{00000000-0005-0000-0000-0000C45F0000}"/>
    <cellStyle name="Assumptions Center Year 4 29 4 2" xfId="27259" xr:uid="{00000000-0005-0000-0000-0000C55F0000}"/>
    <cellStyle name="Assumptions Center Year 4 29 4 2 2" xfId="54942" xr:uid="{00000000-0005-0000-0000-0000C65F0000}"/>
    <cellStyle name="Assumptions Center Year 4 29 4 3" xfId="41025" xr:uid="{00000000-0005-0000-0000-0000C75F0000}"/>
    <cellStyle name="Assumptions Center Year 4 29 5" xfId="16088" xr:uid="{00000000-0005-0000-0000-0000C85F0000}"/>
    <cellStyle name="Assumptions Center Year 4 29 5 2" xfId="30009" xr:uid="{00000000-0005-0000-0000-0000C95F0000}"/>
    <cellStyle name="Assumptions Center Year 4 29 5 2 2" xfId="57692" xr:uid="{00000000-0005-0000-0000-0000CA5F0000}"/>
    <cellStyle name="Assumptions Center Year 4 29 5 3" xfId="43775" xr:uid="{00000000-0005-0000-0000-0000CB5F0000}"/>
    <cellStyle name="Assumptions Center Year 4 29 6" xfId="19056" xr:uid="{00000000-0005-0000-0000-0000CC5F0000}"/>
    <cellStyle name="Assumptions Center Year 4 29 6 2" xfId="46739" xr:uid="{00000000-0005-0000-0000-0000CD5F0000}"/>
    <cellStyle name="Assumptions Center Year 4 29 7" xfId="32822" xr:uid="{00000000-0005-0000-0000-0000CE5F0000}"/>
    <cellStyle name="Assumptions Center Year 4 3" xfId="3241" xr:uid="{00000000-0005-0000-0000-0000CF5F0000}"/>
    <cellStyle name="Assumptions Center Year 4 3 2" xfId="6683" xr:uid="{00000000-0005-0000-0000-0000D05F0000}"/>
    <cellStyle name="Assumptions Center Year 4 3 2 2" xfId="20625" xr:uid="{00000000-0005-0000-0000-0000D15F0000}"/>
    <cellStyle name="Assumptions Center Year 4 3 2 2 2" xfId="48308" xr:uid="{00000000-0005-0000-0000-0000D25F0000}"/>
    <cellStyle name="Assumptions Center Year 4 3 2 3" xfId="34391" xr:uid="{00000000-0005-0000-0000-0000D35F0000}"/>
    <cellStyle name="Assumptions Center Year 4 3 3" xfId="9425" xr:uid="{00000000-0005-0000-0000-0000D45F0000}"/>
    <cellStyle name="Assumptions Center Year 4 3 3 2" xfId="23346" xr:uid="{00000000-0005-0000-0000-0000D55F0000}"/>
    <cellStyle name="Assumptions Center Year 4 3 3 2 2" xfId="51029" xr:uid="{00000000-0005-0000-0000-0000D65F0000}"/>
    <cellStyle name="Assumptions Center Year 4 3 3 3" xfId="37112" xr:uid="{00000000-0005-0000-0000-0000D75F0000}"/>
    <cellStyle name="Assumptions Center Year 4 3 4" xfId="11563" xr:uid="{00000000-0005-0000-0000-0000D85F0000}"/>
    <cellStyle name="Assumptions Center Year 4 3 4 2" xfId="25484" xr:uid="{00000000-0005-0000-0000-0000D95F0000}"/>
    <cellStyle name="Assumptions Center Year 4 3 4 2 2" xfId="53167" xr:uid="{00000000-0005-0000-0000-0000DA5F0000}"/>
    <cellStyle name="Assumptions Center Year 4 3 4 3" xfId="39250" xr:uid="{00000000-0005-0000-0000-0000DB5F0000}"/>
    <cellStyle name="Assumptions Center Year 4 3 5" xfId="14313" xr:uid="{00000000-0005-0000-0000-0000DC5F0000}"/>
    <cellStyle name="Assumptions Center Year 4 3 5 2" xfId="28234" xr:uid="{00000000-0005-0000-0000-0000DD5F0000}"/>
    <cellStyle name="Assumptions Center Year 4 3 5 2 2" xfId="55917" xr:uid="{00000000-0005-0000-0000-0000DE5F0000}"/>
    <cellStyle name="Assumptions Center Year 4 3 5 3" xfId="42000" xr:uid="{00000000-0005-0000-0000-0000DF5F0000}"/>
    <cellStyle name="Assumptions Center Year 4 3 6" xfId="17281" xr:uid="{00000000-0005-0000-0000-0000E05F0000}"/>
    <cellStyle name="Assumptions Center Year 4 3 6 2" xfId="44964" xr:uid="{00000000-0005-0000-0000-0000E15F0000}"/>
    <cellStyle name="Assumptions Center Year 4 3 7" xfId="31070" xr:uid="{00000000-0005-0000-0000-0000E25F0000}"/>
    <cellStyle name="Assumptions Center Year 4 30" xfId="16226" xr:uid="{00000000-0005-0000-0000-0000E35F0000}"/>
    <cellStyle name="Assumptions Center Year 4 30 2" xfId="30143" xr:uid="{00000000-0005-0000-0000-0000E45F0000}"/>
    <cellStyle name="Assumptions Center Year 4 30 2 2" xfId="57826" xr:uid="{00000000-0005-0000-0000-0000E55F0000}"/>
    <cellStyle name="Assumptions Center Year 4 30 3" xfId="43909" xr:uid="{00000000-0005-0000-0000-0000E65F0000}"/>
    <cellStyle name="Assumptions Center Year 4 31" xfId="16254" xr:uid="{00000000-0005-0000-0000-0000E75F0000}"/>
    <cellStyle name="Assumptions Center Year 4 31 2" xfId="30171" xr:uid="{00000000-0005-0000-0000-0000E85F0000}"/>
    <cellStyle name="Assumptions Center Year 4 31 2 2" xfId="57854" xr:uid="{00000000-0005-0000-0000-0000E95F0000}"/>
    <cellStyle name="Assumptions Center Year 4 31 3" xfId="43937" xr:uid="{00000000-0005-0000-0000-0000EA5F0000}"/>
    <cellStyle name="Assumptions Center Year 4 4" xfId="3293" xr:uid="{00000000-0005-0000-0000-0000EB5F0000}"/>
    <cellStyle name="Assumptions Center Year 4 4 2" xfId="6734" xr:uid="{00000000-0005-0000-0000-0000EC5F0000}"/>
    <cellStyle name="Assumptions Center Year 4 4 2 2" xfId="20675" xr:uid="{00000000-0005-0000-0000-0000ED5F0000}"/>
    <cellStyle name="Assumptions Center Year 4 4 2 2 2" xfId="48358" xr:uid="{00000000-0005-0000-0000-0000EE5F0000}"/>
    <cellStyle name="Assumptions Center Year 4 4 2 3" xfId="34441" xr:uid="{00000000-0005-0000-0000-0000EF5F0000}"/>
    <cellStyle name="Assumptions Center Year 4 4 3" xfId="9474" xr:uid="{00000000-0005-0000-0000-0000F05F0000}"/>
    <cellStyle name="Assumptions Center Year 4 4 3 2" xfId="23395" xr:uid="{00000000-0005-0000-0000-0000F15F0000}"/>
    <cellStyle name="Assumptions Center Year 4 4 3 2 2" xfId="51078" xr:uid="{00000000-0005-0000-0000-0000F25F0000}"/>
    <cellStyle name="Assumptions Center Year 4 4 3 3" xfId="37161" xr:uid="{00000000-0005-0000-0000-0000F35F0000}"/>
    <cellStyle name="Assumptions Center Year 4 4 4" xfId="11613" xr:uid="{00000000-0005-0000-0000-0000F45F0000}"/>
    <cellStyle name="Assumptions Center Year 4 4 4 2" xfId="25534" xr:uid="{00000000-0005-0000-0000-0000F55F0000}"/>
    <cellStyle name="Assumptions Center Year 4 4 4 2 2" xfId="53217" xr:uid="{00000000-0005-0000-0000-0000F65F0000}"/>
    <cellStyle name="Assumptions Center Year 4 4 4 3" xfId="39300" xr:uid="{00000000-0005-0000-0000-0000F75F0000}"/>
    <cellStyle name="Assumptions Center Year 4 4 5" xfId="14363" xr:uid="{00000000-0005-0000-0000-0000F85F0000}"/>
    <cellStyle name="Assumptions Center Year 4 4 5 2" xfId="28284" xr:uid="{00000000-0005-0000-0000-0000F95F0000}"/>
    <cellStyle name="Assumptions Center Year 4 4 5 2 2" xfId="55967" xr:uid="{00000000-0005-0000-0000-0000FA5F0000}"/>
    <cellStyle name="Assumptions Center Year 4 4 5 3" xfId="42050" xr:uid="{00000000-0005-0000-0000-0000FB5F0000}"/>
    <cellStyle name="Assumptions Center Year 4 4 6" xfId="17331" xr:uid="{00000000-0005-0000-0000-0000FC5F0000}"/>
    <cellStyle name="Assumptions Center Year 4 4 6 2" xfId="45014" xr:uid="{00000000-0005-0000-0000-0000FD5F0000}"/>
    <cellStyle name="Assumptions Center Year 4 4 7" xfId="31116" xr:uid="{00000000-0005-0000-0000-0000FE5F0000}"/>
    <cellStyle name="Assumptions Center Year 4 5" xfId="3374" xr:uid="{00000000-0005-0000-0000-0000FF5F0000}"/>
    <cellStyle name="Assumptions Center Year 4 5 2" xfId="6814" xr:uid="{00000000-0005-0000-0000-000000600000}"/>
    <cellStyle name="Assumptions Center Year 4 5 2 2" xfId="20755" xr:uid="{00000000-0005-0000-0000-000001600000}"/>
    <cellStyle name="Assumptions Center Year 4 5 2 2 2" xfId="48438" xr:uid="{00000000-0005-0000-0000-000002600000}"/>
    <cellStyle name="Assumptions Center Year 4 5 2 3" xfId="34521" xr:uid="{00000000-0005-0000-0000-000003600000}"/>
    <cellStyle name="Assumptions Center Year 4 5 3" xfId="9552" xr:uid="{00000000-0005-0000-0000-000004600000}"/>
    <cellStyle name="Assumptions Center Year 4 5 3 2" xfId="23473" xr:uid="{00000000-0005-0000-0000-000005600000}"/>
    <cellStyle name="Assumptions Center Year 4 5 3 2 2" xfId="51156" xr:uid="{00000000-0005-0000-0000-000006600000}"/>
    <cellStyle name="Assumptions Center Year 4 5 3 3" xfId="37239" xr:uid="{00000000-0005-0000-0000-000007600000}"/>
    <cellStyle name="Assumptions Center Year 4 5 4" xfId="11693" xr:uid="{00000000-0005-0000-0000-000008600000}"/>
    <cellStyle name="Assumptions Center Year 4 5 4 2" xfId="25614" xr:uid="{00000000-0005-0000-0000-000009600000}"/>
    <cellStyle name="Assumptions Center Year 4 5 4 2 2" xfId="53297" xr:uid="{00000000-0005-0000-0000-00000A600000}"/>
    <cellStyle name="Assumptions Center Year 4 5 4 3" xfId="39380" xr:uid="{00000000-0005-0000-0000-00000B600000}"/>
    <cellStyle name="Assumptions Center Year 4 5 5" xfId="14443" xr:uid="{00000000-0005-0000-0000-00000C600000}"/>
    <cellStyle name="Assumptions Center Year 4 5 5 2" xfId="28364" xr:uid="{00000000-0005-0000-0000-00000D600000}"/>
    <cellStyle name="Assumptions Center Year 4 5 5 2 2" xfId="56047" xr:uid="{00000000-0005-0000-0000-00000E600000}"/>
    <cellStyle name="Assumptions Center Year 4 5 5 3" xfId="42130" xr:uid="{00000000-0005-0000-0000-00000F600000}"/>
    <cellStyle name="Assumptions Center Year 4 5 6" xfId="17411" xr:uid="{00000000-0005-0000-0000-000010600000}"/>
    <cellStyle name="Assumptions Center Year 4 5 6 2" xfId="45094" xr:uid="{00000000-0005-0000-0000-000011600000}"/>
    <cellStyle name="Assumptions Center Year 4 5 7" xfId="31190" xr:uid="{00000000-0005-0000-0000-000012600000}"/>
    <cellStyle name="Assumptions Center Year 4 6" xfId="3422" xr:uid="{00000000-0005-0000-0000-000013600000}"/>
    <cellStyle name="Assumptions Center Year 4 6 2" xfId="6861" xr:uid="{00000000-0005-0000-0000-000014600000}"/>
    <cellStyle name="Assumptions Center Year 4 6 2 2" xfId="20802" xr:uid="{00000000-0005-0000-0000-000015600000}"/>
    <cellStyle name="Assumptions Center Year 4 6 2 2 2" xfId="48485" xr:uid="{00000000-0005-0000-0000-000016600000}"/>
    <cellStyle name="Assumptions Center Year 4 6 2 3" xfId="34568" xr:uid="{00000000-0005-0000-0000-000017600000}"/>
    <cellStyle name="Assumptions Center Year 4 6 3" xfId="9599" xr:uid="{00000000-0005-0000-0000-000018600000}"/>
    <cellStyle name="Assumptions Center Year 4 6 3 2" xfId="23520" xr:uid="{00000000-0005-0000-0000-000019600000}"/>
    <cellStyle name="Assumptions Center Year 4 6 3 2 2" xfId="51203" xr:uid="{00000000-0005-0000-0000-00001A600000}"/>
    <cellStyle name="Assumptions Center Year 4 6 3 3" xfId="37286" xr:uid="{00000000-0005-0000-0000-00001B600000}"/>
    <cellStyle name="Assumptions Center Year 4 6 4" xfId="11740" xr:uid="{00000000-0005-0000-0000-00001C600000}"/>
    <cellStyle name="Assumptions Center Year 4 6 4 2" xfId="25661" xr:uid="{00000000-0005-0000-0000-00001D600000}"/>
    <cellStyle name="Assumptions Center Year 4 6 4 2 2" xfId="53344" xr:uid="{00000000-0005-0000-0000-00001E600000}"/>
    <cellStyle name="Assumptions Center Year 4 6 4 3" xfId="39427" xr:uid="{00000000-0005-0000-0000-00001F600000}"/>
    <cellStyle name="Assumptions Center Year 4 6 5" xfId="14490" xr:uid="{00000000-0005-0000-0000-000020600000}"/>
    <cellStyle name="Assumptions Center Year 4 6 5 2" xfId="28411" xr:uid="{00000000-0005-0000-0000-000021600000}"/>
    <cellStyle name="Assumptions Center Year 4 6 5 2 2" xfId="56094" xr:uid="{00000000-0005-0000-0000-000022600000}"/>
    <cellStyle name="Assumptions Center Year 4 6 5 3" xfId="42177" xr:uid="{00000000-0005-0000-0000-000023600000}"/>
    <cellStyle name="Assumptions Center Year 4 6 6" xfId="17458" xr:uid="{00000000-0005-0000-0000-000024600000}"/>
    <cellStyle name="Assumptions Center Year 4 6 6 2" xfId="45141" xr:uid="{00000000-0005-0000-0000-000025600000}"/>
    <cellStyle name="Assumptions Center Year 4 6 7" xfId="31235" xr:uid="{00000000-0005-0000-0000-000026600000}"/>
    <cellStyle name="Assumptions Center Year 4 7" xfId="3464" xr:uid="{00000000-0005-0000-0000-000027600000}"/>
    <cellStyle name="Assumptions Center Year 4 7 2" xfId="6902" xr:uid="{00000000-0005-0000-0000-000028600000}"/>
    <cellStyle name="Assumptions Center Year 4 7 2 2" xfId="20842" xr:uid="{00000000-0005-0000-0000-000029600000}"/>
    <cellStyle name="Assumptions Center Year 4 7 2 2 2" xfId="48525" xr:uid="{00000000-0005-0000-0000-00002A600000}"/>
    <cellStyle name="Assumptions Center Year 4 7 2 3" xfId="34608" xr:uid="{00000000-0005-0000-0000-00002B600000}"/>
    <cellStyle name="Assumptions Center Year 4 7 3" xfId="9640" xr:uid="{00000000-0005-0000-0000-00002C600000}"/>
    <cellStyle name="Assumptions Center Year 4 7 3 2" xfId="23561" xr:uid="{00000000-0005-0000-0000-00002D600000}"/>
    <cellStyle name="Assumptions Center Year 4 7 3 2 2" xfId="51244" xr:uid="{00000000-0005-0000-0000-00002E600000}"/>
    <cellStyle name="Assumptions Center Year 4 7 3 3" xfId="37327" xr:uid="{00000000-0005-0000-0000-00002F600000}"/>
    <cellStyle name="Assumptions Center Year 4 7 4" xfId="11780" xr:uid="{00000000-0005-0000-0000-000030600000}"/>
    <cellStyle name="Assumptions Center Year 4 7 4 2" xfId="25701" xr:uid="{00000000-0005-0000-0000-000031600000}"/>
    <cellStyle name="Assumptions Center Year 4 7 4 2 2" xfId="53384" xr:uid="{00000000-0005-0000-0000-000032600000}"/>
    <cellStyle name="Assumptions Center Year 4 7 4 3" xfId="39467" xr:uid="{00000000-0005-0000-0000-000033600000}"/>
    <cellStyle name="Assumptions Center Year 4 7 5" xfId="14530" xr:uid="{00000000-0005-0000-0000-000034600000}"/>
    <cellStyle name="Assumptions Center Year 4 7 5 2" xfId="28451" xr:uid="{00000000-0005-0000-0000-000035600000}"/>
    <cellStyle name="Assumptions Center Year 4 7 5 2 2" xfId="56134" xr:uid="{00000000-0005-0000-0000-000036600000}"/>
    <cellStyle name="Assumptions Center Year 4 7 5 3" xfId="42217" xr:uid="{00000000-0005-0000-0000-000037600000}"/>
    <cellStyle name="Assumptions Center Year 4 7 6" xfId="17498" xr:uid="{00000000-0005-0000-0000-000038600000}"/>
    <cellStyle name="Assumptions Center Year 4 7 6 2" xfId="45181" xr:uid="{00000000-0005-0000-0000-000039600000}"/>
    <cellStyle name="Assumptions Center Year 4 7 7" xfId="31270" xr:uid="{00000000-0005-0000-0000-00003A600000}"/>
    <cellStyle name="Assumptions Center Year 4 8" xfId="3530" xr:uid="{00000000-0005-0000-0000-00003B600000}"/>
    <cellStyle name="Assumptions Center Year 4 8 2" xfId="6968" xr:uid="{00000000-0005-0000-0000-00003C600000}"/>
    <cellStyle name="Assumptions Center Year 4 8 2 2" xfId="20908" xr:uid="{00000000-0005-0000-0000-00003D600000}"/>
    <cellStyle name="Assumptions Center Year 4 8 2 2 2" xfId="48591" xr:uid="{00000000-0005-0000-0000-00003E600000}"/>
    <cellStyle name="Assumptions Center Year 4 8 2 3" xfId="34674" xr:uid="{00000000-0005-0000-0000-00003F600000}"/>
    <cellStyle name="Assumptions Center Year 4 8 3" xfId="9705" xr:uid="{00000000-0005-0000-0000-000040600000}"/>
    <cellStyle name="Assumptions Center Year 4 8 3 2" xfId="23626" xr:uid="{00000000-0005-0000-0000-000041600000}"/>
    <cellStyle name="Assumptions Center Year 4 8 3 2 2" xfId="51309" xr:uid="{00000000-0005-0000-0000-000042600000}"/>
    <cellStyle name="Assumptions Center Year 4 8 3 3" xfId="37392" xr:uid="{00000000-0005-0000-0000-000043600000}"/>
    <cellStyle name="Assumptions Center Year 4 8 4" xfId="11846" xr:uid="{00000000-0005-0000-0000-000044600000}"/>
    <cellStyle name="Assumptions Center Year 4 8 4 2" xfId="25767" xr:uid="{00000000-0005-0000-0000-000045600000}"/>
    <cellStyle name="Assumptions Center Year 4 8 4 2 2" xfId="53450" xr:uid="{00000000-0005-0000-0000-000046600000}"/>
    <cellStyle name="Assumptions Center Year 4 8 4 3" xfId="39533" xr:uid="{00000000-0005-0000-0000-000047600000}"/>
    <cellStyle name="Assumptions Center Year 4 8 5" xfId="14596" xr:uid="{00000000-0005-0000-0000-000048600000}"/>
    <cellStyle name="Assumptions Center Year 4 8 5 2" xfId="28517" xr:uid="{00000000-0005-0000-0000-000049600000}"/>
    <cellStyle name="Assumptions Center Year 4 8 5 2 2" xfId="56200" xr:uid="{00000000-0005-0000-0000-00004A600000}"/>
    <cellStyle name="Assumptions Center Year 4 8 5 3" xfId="42283" xr:uid="{00000000-0005-0000-0000-00004B600000}"/>
    <cellStyle name="Assumptions Center Year 4 8 6" xfId="17564" xr:uid="{00000000-0005-0000-0000-00004C600000}"/>
    <cellStyle name="Assumptions Center Year 4 8 6 2" xfId="45247" xr:uid="{00000000-0005-0000-0000-00004D600000}"/>
    <cellStyle name="Assumptions Center Year 4 8 7" xfId="31335" xr:uid="{00000000-0005-0000-0000-00004E600000}"/>
    <cellStyle name="Assumptions Center Year 4 9" xfId="3570" xr:uid="{00000000-0005-0000-0000-00004F600000}"/>
    <cellStyle name="Assumptions Center Year 4 9 2" xfId="7008" xr:uid="{00000000-0005-0000-0000-000050600000}"/>
    <cellStyle name="Assumptions Center Year 4 9 2 2" xfId="20945" xr:uid="{00000000-0005-0000-0000-000051600000}"/>
    <cellStyle name="Assumptions Center Year 4 9 2 2 2" xfId="48628" xr:uid="{00000000-0005-0000-0000-000052600000}"/>
    <cellStyle name="Assumptions Center Year 4 9 2 3" xfId="34711" xr:uid="{00000000-0005-0000-0000-000053600000}"/>
    <cellStyle name="Assumptions Center Year 4 9 3" xfId="9741" xr:uid="{00000000-0005-0000-0000-000054600000}"/>
    <cellStyle name="Assumptions Center Year 4 9 3 2" xfId="23662" xr:uid="{00000000-0005-0000-0000-000055600000}"/>
    <cellStyle name="Assumptions Center Year 4 9 3 2 2" xfId="51345" xr:uid="{00000000-0005-0000-0000-000056600000}"/>
    <cellStyle name="Assumptions Center Year 4 9 3 3" xfId="37428" xr:uid="{00000000-0005-0000-0000-000057600000}"/>
    <cellStyle name="Assumptions Center Year 4 9 4" xfId="11883" xr:uid="{00000000-0005-0000-0000-000058600000}"/>
    <cellStyle name="Assumptions Center Year 4 9 4 2" xfId="25804" xr:uid="{00000000-0005-0000-0000-000059600000}"/>
    <cellStyle name="Assumptions Center Year 4 9 4 2 2" xfId="53487" xr:uid="{00000000-0005-0000-0000-00005A600000}"/>
    <cellStyle name="Assumptions Center Year 4 9 4 3" xfId="39570" xr:uid="{00000000-0005-0000-0000-00005B600000}"/>
    <cellStyle name="Assumptions Center Year 4 9 5" xfId="14633" xr:uid="{00000000-0005-0000-0000-00005C600000}"/>
    <cellStyle name="Assumptions Center Year 4 9 5 2" xfId="28554" xr:uid="{00000000-0005-0000-0000-00005D600000}"/>
    <cellStyle name="Assumptions Center Year 4 9 5 2 2" xfId="56237" xr:uid="{00000000-0005-0000-0000-00005E600000}"/>
    <cellStyle name="Assumptions Center Year 4 9 5 3" xfId="42320" xr:uid="{00000000-0005-0000-0000-00005F600000}"/>
    <cellStyle name="Assumptions Center Year 4 9 6" xfId="17601" xr:uid="{00000000-0005-0000-0000-000060600000}"/>
    <cellStyle name="Assumptions Center Year 4 9 6 2" xfId="45284" xr:uid="{00000000-0005-0000-0000-000061600000}"/>
    <cellStyle name="Assumptions Center Year 4 9 7" xfId="31372" xr:uid="{00000000-0005-0000-0000-000062600000}"/>
    <cellStyle name="Assumptions Center Year 5" xfId="2748" xr:uid="{00000000-0005-0000-0000-000063600000}"/>
    <cellStyle name="Assumptions Center Year 5 2" xfId="6196" xr:uid="{00000000-0005-0000-0000-000064600000}"/>
    <cellStyle name="Assumptions Center Year 5 2 2" xfId="20143" xr:uid="{00000000-0005-0000-0000-000065600000}"/>
    <cellStyle name="Assumptions Center Year 5 2 2 2" xfId="47826" xr:uid="{00000000-0005-0000-0000-000066600000}"/>
    <cellStyle name="Assumptions Center Year 5 2 3" xfId="33909" xr:uid="{00000000-0005-0000-0000-000067600000}"/>
    <cellStyle name="Assumptions Center Year 5 3" xfId="8952" xr:uid="{00000000-0005-0000-0000-000068600000}"/>
    <cellStyle name="Assumptions Center Year 5 3 2" xfId="22873" xr:uid="{00000000-0005-0000-0000-000069600000}"/>
    <cellStyle name="Assumptions Center Year 5 3 2 2" xfId="50556" xr:uid="{00000000-0005-0000-0000-00006A600000}"/>
    <cellStyle name="Assumptions Center Year 5 3 3" xfId="36639" xr:uid="{00000000-0005-0000-0000-00006B600000}"/>
    <cellStyle name="Assumptions Center Year 5 4" xfId="11083" xr:uid="{00000000-0005-0000-0000-00006C600000}"/>
    <cellStyle name="Assumptions Center Year 5 4 2" xfId="25004" xr:uid="{00000000-0005-0000-0000-00006D600000}"/>
    <cellStyle name="Assumptions Center Year 5 4 2 2" xfId="52687" xr:uid="{00000000-0005-0000-0000-00006E600000}"/>
    <cellStyle name="Assumptions Center Year 5 4 3" xfId="38770" xr:uid="{00000000-0005-0000-0000-00006F600000}"/>
    <cellStyle name="Assumptions Center Year 5 5" xfId="13836" xr:uid="{00000000-0005-0000-0000-000070600000}"/>
    <cellStyle name="Assumptions Center Year 5 5 2" xfId="27757" xr:uid="{00000000-0005-0000-0000-000071600000}"/>
    <cellStyle name="Assumptions Center Year 5 5 2 2" xfId="55440" xr:uid="{00000000-0005-0000-0000-000072600000}"/>
    <cellStyle name="Assumptions Center Year 5 5 3" xfId="41523" xr:uid="{00000000-0005-0000-0000-000073600000}"/>
    <cellStyle name="Assumptions Center Year 5 6" xfId="16801" xr:uid="{00000000-0005-0000-0000-000074600000}"/>
    <cellStyle name="Assumptions Center Year 5 6 2" xfId="44484" xr:uid="{00000000-0005-0000-0000-000075600000}"/>
    <cellStyle name="Assumptions Center Year 5 7" xfId="30648" xr:uid="{00000000-0005-0000-0000-000076600000}"/>
    <cellStyle name="Assumptions Center Year 6" xfId="2636" xr:uid="{00000000-0005-0000-0000-000077600000}"/>
    <cellStyle name="Assumptions Center Year 6 2" xfId="6087" xr:uid="{00000000-0005-0000-0000-000078600000}"/>
    <cellStyle name="Assumptions Center Year 6 2 2" xfId="20034" xr:uid="{00000000-0005-0000-0000-000079600000}"/>
    <cellStyle name="Assumptions Center Year 6 2 2 2" xfId="47717" xr:uid="{00000000-0005-0000-0000-00007A600000}"/>
    <cellStyle name="Assumptions Center Year 6 2 3" xfId="33800" xr:uid="{00000000-0005-0000-0000-00007B600000}"/>
    <cellStyle name="Assumptions Center Year 6 3" xfId="8846" xr:uid="{00000000-0005-0000-0000-00007C600000}"/>
    <cellStyle name="Assumptions Center Year 6 3 2" xfId="22767" xr:uid="{00000000-0005-0000-0000-00007D600000}"/>
    <cellStyle name="Assumptions Center Year 6 3 2 2" xfId="50450" xr:uid="{00000000-0005-0000-0000-00007E600000}"/>
    <cellStyle name="Assumptions Center Year 6 3 3" xfId="36533" xr:uid="{00000000-0005-0000-0000-00007F600000}"/>
    <cellStyle name="Assumptions Center Year 6 4" xfId="10974" xr:uid="{00000000-0005-0000-0000-000080600000}"/>
    <cellStyle name="Assumptions Center Year 6 4 2" xfId="24895" xr:uid="{00000000-0005-0000-0000-000081600000}"/>
    <cellStyle name="Assumptions Center Year 6 4 2 2" xfId="52578" xr:uid="{00000000-0005-0000-0000-000082600000}"/>
    <cellStyle name="Assumptions Center Year 6 4 3" xfId="38661" xr:uid="{00000000-0005-0000-0000-000083600000}"/>
    <cellStyle name="Assumptions Center Year 6 5" xfId="13728" xr:uid="{00000000-0005-0000-0000-000084600000}"/>
    <cellStyle name="Assumptions Center Year 6 5 2" xfId="27649" xr:uid="{00000000-0005-0000-0000-000085600000}"/>
    <cellStyle name="Assumptions Center Year 6 5 2 2" xfId="55332" xr:uid="{00000000-0005-0000-0000-000086600000}"/>
    <cellStyle name="Assumptions Center Year 6 5 3" xfId="41415" xr:uid="{00000000-0005-0000-0000-000087600000}"/>
    <cellStyle name="Assumptions Center Year 6 6" xfId="16692" xr:uid="{00000000-0005-0000-0000-000088600000}"/>
    <cellStyle name="Assumptions Center Year 6 6 2" xfId="44375" xr:uid="{00000000-0005-0000-0000-000089600000}"/>
    <cellStyle name="Assumptions Center Year 6 7" xfId="30548" xr:uid="{00000000-0005-0000-0000-00008A600000}"/>
    <cellStyle name="Assumptions Center Year 7" xfId="2733" xr:uid="{00000000-0005-0000-0000-00008B600000}"/>
    <cellStyle name="Assumptions Center Year 7 2" xfId="6181" xr:uid="{00000000-0005-0000-0000-00008C600000}"/>
    <cellStyle name="Assumptions Center Year 7 2 2" xfId="20128" xr:uid="{00000000-0005-0000-0000-00008D600000}"/>
    <cellStyle name="Assumptions Center Year 7 2 2 2" xfId="47811" xr:uid="{00000000-0005-0000-0000-00008E600000}"/>
    <cellStyle name="Assumptions Center Year 7 2 3" xfId="33894" xr:uid="{00000000-0005-0000-0000-00008F600000}"/>
    <cellStyle name="Assumptions Center Year 7 3" xfId="8937" xr:uid="{00000000-0005-0000-0000-000090600000}"/>
    <cellStyle name="Assumptions Center Year 7 3 2" xfId="22858" xr:uid="{00000000-0005-0000-0000-000091600000}"/>
    <cellStyle name="Assumptions Center Year 7 3 2 2" xfId="50541" xr:uid="{00000000-0005-0000-0000-000092600000}"/>
    <cellStyle name="Assumptions Center Year 7 3 3" xfId="36624" xr:uid="{00000000-0005-0000-0000-000093600000}"/>
    <cellStyle name="Assumptions Center Year 7 4" xfId="11068" xr:uid="{00000000-0005-0000-0000-000094600000}"/>
    <cellStyle name="Assumptions Center Year 7 4 2" xfId="24989" xr:uid="{00000000-0005-0000-0000-000095600000}"/>
    <cellStyle name="Assumptions Center Year 7 4 2 2" xfId="52672" xr:uid="{00000000-0005-0000-0000-000096600000}"/>
    <cellStyle name="Assumptions Center Year 7 4 3" xfId="38755" xr:uid="{00000000-0005-0000-0000-000097600000}"/>
    <cellStyle name="Assumptions Center Year 7 5" xfId="13821" xr:uid="{00000000-0005-0000-0000-000098600000}"/>
    <cellStyle name="Assumptions Center Year 7 5 2" xfId="27742" xr:uid="{00000000-0005-0000-0000-000099600000}"/>
    <cellStyle name="Assumptions Center Year 7 5 2 2" xfId="55425" xr:uid="{00000000-0005-0000-0000-00009A600000}"/>
    <cellStyle name="Assumptions Center Year 7 5 3" xfId="41508" xr:uid="{00000000-0005-0000-0000-00009B600000}"/>
    <cellStyle name="Assumptions Center Year 7 6" xfId="16786" xr:uid="{00000000-0005-0000-0000-00009C600000}"/>
    <cellStyle name="Assumptions Center Year 7 6 2" xfId="44469" xr:uid="{00000000-0005-0000-0000-00009D600000}"/>
    <cellStyle name="Assumptions Center Year 7 7" xfId="30633" xr:uid="{00000000-0005-0000-0000-00009E600000}"/>
    <cellStyle name="Assumptions Center Year 8" xfId="3035" xr:uid="{00000000-0005-0000-0000-00009F600000}"/>
    <cellStyle name="Assumptions Center Year 8 2" xfId="6479" xr:uid="{00000000-0005-0000-0000-0000A0600000}"/>
    <cellStyle name="Assumptions Center Year 8 2 2" xfId="20424" xr:uid="{00000000-0005-0000-0000-0000A1600000}"/>
    <cellStyle name="Assumptions Center Year 8 2 2 2" xfId="48107" xr:uid="{00000000-0005-0000-0000-0000A2600000}"/>
    <cellStyle name="Assumptions Center Year 8 2 3" xfId="34190" xr:uid="{00000000-0005-0000-0000-0000A3600000}"/>
    <cellStyle name="Assumptions Center Year 8 3" xfId="9228" xr:uid="{00000000-0005-0000-0000-0000A4600000}"/>
    <cellStyle name="Assumptions Center Year 8 3 2" xfId="23149" xr:uid="{00000000-0005-0000-0000-0000A5600000}"/>
    <cellStyle name="Assumptions Center Year 8 3 2 2" xfId="50832" xr:uid="{00000000-0005-0000-0000-0000A6600000}"/>
    <cellStyle name="Assumptions Center Year 8 3 3" xfId="36915" xr:uid="{00000000-0005-0000-0000-0000A7600000}"/>
    <cellStyle name="Assumptions Center Year 8 4" xfId="11364" xr:uid="{00000000-0005-0000-0000-0000A8600000}"/>
    <cellStyle name="Assumptions Center Year 8 4 2" xfId="25285" xr:uid="{00000000-0005-0000-0000-0000A9600000}"/>
    <cellStyle name="Assumptions Center Year 8 4 2 2" xfId="52968" xr:uid="{00000000-0005-0000-0000-0000AA600000}"/>
    <cellStyle name="Assumptions Center Year 8 4 3" xfId="39051" xr:uid="{00000000-0005-0000-0000-0000AB600000}"/>
    <cellStyle name="Assumptions Center Year 8 5" xfId="14114" xr:uid="{00000000-0005-0000-0000-0000AC600000}"/>
    <cellStyle name="Assumptions Center Year 8 5 2" xfId="28035" xr:uid="{00000000-0005-0000-0000-0000AD600000}"/>
    <cellStyle name="Assumptions Center Year 8 5 2 2" xfId="55718" xr:uid="{00000000-0005-0000-0000-0000AE600000}"/>
    <cellStyle name="Assumptions Center Year 8 5 3" xfId="41801" xr:uid="{00000000-0005-0000-0000-0000AF600000}"/>
    <cellStyle name="Assumptions Center Year 8 6" xfId="17082" xr:uid="{00000000-0005-0000-0000-0000B0600000}"/>
    <cellStyle name="Assumptions Center Year 8 6 2" xfId="44765" xr:uid="{00000000-0005-0000-0000-0000B1600000}"/>
    <cellStyle name="Assumptions Center Year 8 7" xfId="30889" xr:uid="{00000000-0005-0000-0000-0000B2600000}"/>
    <cellStyle name="Assumptions Center Year 9" xfId="2650" xr:uid="{00000000-0005-0000-0000-0000B3600000}"/>
    <cellStyle name="Assumptions Center Year 9 2" xfId="6101" xr:uid="{00000000-0005-0000-0000-0000B4600000}"/>
    <cellStyle name="Assumptions Center Year 9 2 2" xfId="20048" xr:uid="{00000000-0005-0000-0000-0000B5600000}"/>
    <cellStyle name="Assumptions Center Year 9 2 2 2" xfId="47731" xr:uid="{00000000-0005-0000-0000-0000B6600000}"/>
    <cellStyle name="Assumptions Center Year 9 2 3" xfId="33814" xr:uid="{00000000-0005-0000-0000-0000B7600000}"/>
    <cellStyle name="Assumptions Center Year 9 3" xfId="8860" xr:uid="{00000000-0005-0000-0000-0000B8600000}"/>
    <cellStyle name="Assumptions Center Year 9 3 2" xfId="22781" xr:uid="{00000000-0005-0000-0000-0000B9600000}"/>
    <cellStyle name="Assumptions Center Year 9 3 2 2" xfId="50464" xr:uid="{00000000-0005-0000-0000-0000BA600000}"/>
    <cellStyle name="Assumptions Center Year 9 3 3" xfId="36547" xr:uid="{00000000-0005-0000-0000-0000BB600000}"/>
    <cellStyle name="Assumptions Center Year 9 4" xfId="10988" xr:uid="{00000000-0005-0000-0000-0000BC600000}"/>
    <cellStyle name="Assumptions Center Year 9 4 2" xfId="24909" xr:uid="{00000000-0005-0000-0000-0000BD600000}"/>
    <cellStyle name="Assumptions Center Year 9 4 2 2" xfId="52592" xr:uid="{00000000-0005-0000-0000-0000BE600000}"/>
    <cellStyle name="Assumptions Center Year 9 4 3" xfId="38675" xr:uid="{00000000-0005-0000-0000-0000BF600000}"/>
    <cellStyle name="Assumptions Center Year 9 5" xfId="13742" xr:uid="{00000000-0005-0000-0000-0000C0600000}"/>
    <cellStyle name="Assumptions Center Year 9 5 2" xfId="27663" xr:uid="{00000000-0005-0000-0000-0000C1600000}"/>
    <cellStyle name="Assumptions Center Year 9 5 2 2" xfId="55346" xr:uid="{00000000-0005-0000-0000-0000C2600000}"/>
    <cellStyle name="Assumptions Center Year 9 5 3" xfId="41429" xr:uid="{00000000-0005-0000-0000-0000C3600000}"/>
    <cellStyle name="Assumptions Center Year 9 6" xfId="16706" xr:uid="{00000000-0005-0000-0000-0000C4600000}"/>
    <cellStyle name="Assumptions Center Year 9 6 2" xfId="44389" xr:uid="{00000000-0005-0000-0000-0000C5600000}"/>
    <cellStyle name="Assumptions Center Year 9 7" xfId="30562" xr:uid="{00000000-0005-0000-0000-0000C6600000}"/>
    <cellStyle name="Assumptions Heading" xfId="1427" xr:uid="{00000000-0005-0000-0000-0000C7600000}"/>
    <cellStyle name="Assumptions Heading 10" xfId="2712" xr:uid="{00000000-0005-0000-0000-0000C8600000}"/>
    <cellStyle name="Assumptions Heading 10 2" xfId="6160" xr:uid="{00000000-0005-0000-0000-0000C9600000}"/>
    <cellStyle name="Assumptions Heading 10 2 2" xfId="20107" xr:uid="{00000000-0005-0000-0000-0000CA600000}"/>
    <cellStyle name="Assumptions Heading 10 2 2 2" xfId="47790" xr:uid="{00000000-0005-0000-0000-0000CB600000}"/>
    <cellStyle name="Assumptions Heading 10 2 3" xfId="33873" xr:uid="{00000000-0005-0000-0000-0000CC600000}"/>
    <cellStyle name="Assumptions Heading 10 3" xfId="8917" xr:uid="{00000000-0005-0000-0000-0000CD600000}"/>
    <cellStyle name="Assumptions Heading 10 3 2" xfId="22838" xr:uid="{00000000-0005-0000-0000-0000CE600000}"/>
    <cellStyle name="Assumptions Heading 10 3 2 2" xfId="50521" xr:uid="{00000000-0005-0000-0000-0000CF600000}"/>
    <cellStyle name="Assumptions Heading 10 3 3" xfId="36604" xr:uid="{00000000-0005-0000-0000-0000D0600000}"/>
    <cellStyle name="Assumptions Heading 10 4" xfId="11047" xr:uid="{00000000-0005-0000-0000-0000D1600000}"/>
    <cellStyle name="Assumptions Heading 10 4 2" xfId="24968" xr:uid="{00000000-0005-0000-0000-0000D2600000}"/>
    <cellStyle name="Assumptions Heading 10 4 2 2" xfId="52651" xr:uid="{00000000-0005-0000-0000-0000D3600000}"/>
    <cellStyle name="Assumptions Heading 10 4 3" xfId="38734" xr:uid="{00000000-0005-0000-0000-0000D4600000}"/>
    <cellStyle name="Assumptions Heading 10 5" xfId="13800" xr:uid="{00000000-0005-0000-0000-0000D5600000}"/>
    <cellStyle name="Assumptions Heading 10 5 2" xfId="27721" xr:uid="{00000000-0005-0000-0000-0000D6600000}"/>
    <cellStyle name="Assumptions Heading 10 5 2 2" xfId="55404" xr:uid="{00000000-0005-0000-0000-0000D7600000}"/>
    <cellStyle name="Assumptions Heading 10 5 3" xfId="41487" xr:uid="{00000000-0005-0000-0000-0000D8600000}"/>
    <cellStyle name="Assumptions Heading 10 6" xfId="16765" xr:uid="{00000000-0005-0000-0000-0000D9600000}"/>
    <cellStyle name="Assumptions Heading 10 6 2" xfId="44448" xr:uid="{00000000-0005-0000-0000-0000DA600000}"/>
    <cellStyle name="Assumptions Heading 10 7" xfId="30613" xr:uid="{00000000-0005-0000-0000-0000DB600000}"/>
    <cellStyle name="Assumptions Heading 11" xfId="2408" xr:uid="{00000000-0005-0000-0000-0000DC600000}"/>
    <cellStyle name="Assumptions Heading 11 2" xfId="5865" xr:uid="{00000000-0005-0000-0000-0000DD600000}"/>
    <cellStyle name="Assumptions Heading 11 2 2" xfId="19815" xr:uid="{00000000-0005-0000-0000-0000DE600000}"/>
    <cellStyle name="Assumptions Heading 11 2 2 2" xfId="47498" xr:uid="{00000000-0005-0000-0000-0000DF600000}"/>
    <cellStyle name="Assumptions Heading 11 2 3" xfId="33581" xr:uid="{00000000-0005-0000-0000-0000E0600000}"/>
    <cellStyle name="Assumptions Heading 11 3" xfId="8633" xr:uid="{00000000-0005-0000-0000-0000E1600000}"/>
    <cellStyle name="Assumptions Heading 11 3 2" xfId="22554" xr:uid="{00000000-0005-0000-0000-0000E2600000}"/>
    <cellStyle name="Assumptions Heading 11 3 2 2" xfId="50237" xr:uid="{00000000-0005-0000-0000-0000E3600000}"/>
    <cellStyle name="Assumptions Heading 11 3 3" xfId="36320" xr:uid="{00000000-0005-0000-0000-0000E4600000}"/>
    <cellStyle name="Assumptions Heading 11 4" xfId="5663" xr:uid="{00000000-0005-0000-0000-0000E5600000}"/>
    <cellStyle name="Assumptions Heading 11 4 2" xfId="19615" xr:uid="{00000000-0005-0000-0000-0000E6600000}"/>
    <cellStyle name="Assumptions Heading 11 4 2 2" xfId="47298" xr:uid="{00000000-0005-0000-0000-0000E7600000}"/>
    <cellStyle name="Assumptions Heading 11 4 3" xfId="33381" xr:uid="{00000000-0005-0000-0000-0000E8600000}"/>
    <cellStyle name="Assumptions Heading 11 5" xfId="13513" xr:uid="{00000000-0005-0000-0000-0000E9600000}"/>
    <cellStyle name="Assumptions Heading 11 5 2" xfId="27434" xr:uid="{00000000-0005-0000-0000-0000EA600000}"/>
    <cellStyle name="Assumptions Heading 11 5 2 2" xfId="55117" xr:uid="{00000000-0005-0000-0000-0000EB600000}"/>
    <cellStyle name="Assumptions Heading 11 5 3" xfId="41200" xr:uid="{00000000-0005-0000-0000-0000EC600000}"/>
    <cellStyle name="Assumptions Heading 11 6" xfId="16475" xr:uid="{00000000-0005-0000-0000-0000ED600000}"/>
    <cellStyle name="Assumptions Heading 11 6 2" xfId="44158" xr:uid="{00000000-0005-0000-0000-0000EE600000}"/>
    <cellStyle name="Assumptions Heading 11 7" xfId="30357" xr:uid="{00000000-0005-0000-0000-0000EF600000}"/>
    <cellStyle name="Assumptions Heading 12" xfId="2695" xr:uid="{00000000-0005-0000-0000-0000F0600000}"/>
    <cellStyle name="Assumptions Heading 12 2" xfId="6143" xr:uid="{00000000-0005-0000-0000-0000F1600000}"/>
    <cellStyle name="Assumptions Heading 12 2 2" xfId="20090" xr:uid="{00000000-0005-0000-0000-0000F2600000}"/>
    <cellStyle name="Assumptions Heading 12 2 2 2" xfId="47773" xr:uid="{00000000-0005-0000-0000-0000F3600000}"/>
    <cellStyle name="Assumptions Heading 12 2 3" xfId="33856" xr:uid="{00000000-0005-0000-0000-0000F4600000}"/>
    <cellStyle name="Assumptions Heading 12 3" xfId="8901" xr:uid="{00000000-0005-0000-0000-0000F5600000}"/>
    <cellStyle name="Assumptions Heading 12 3 2" xfId="22822" xr:uid="{00000000-0005-0000-0000-0000F6600000}"/>
    <cellStyle name="Assumptions Heading 12 3 2 2" xfId="50505" xr:uid="{00000000-0005-0000-0000-0000F7600000}"/>
    <cellStyle name="Assumptions Heading 12 3 3" xfId="36588" xr:uid="{00000000-0005-0000-0000-0000F8600000}"/>
    <cellStyle name="Assumptions Heading 12 4" xfId="11030" xr:uid="{00000000-0005-0000-0000-0000F9600000}"/>
    <cellStyle name="Assumptions Heading 12 4 2" xfId="24951" xr:uid="{00000000-0005-0000-0000-0000FA600000}"/>
    <cellStyle name="Assumptions Heading 12 4 2 2" xfId="52634" xr:uid="{00000000-0005-0000-0000-0000FB600000}"/>
    <cellStyle name="Assumptions Heading 12 4 3" xfId="38717" xr:uid="{00000000-0005-0000-0000-0000FC600000}"/>
    <cellStyle name="Assumptions Heading 12 5" xfId="13783" xr:uid="{00000000-0005-0000-0000-0000FD600000}"/>
    <cellStyle name="Assumptions Heading 12 5 2" xfId="27704" xr:uid="{00000000-0005-0000-0000-0000FE600000}"/>
    <cellStyle name="Assumptions Heading 12 5 2 2" xfId="55387" xr:uid="{00000000-0005-0000-0000-0000FF600000}"/>
    <cellStyle name="Assumptions Heading 12 5 3" xfId="41470" xr:uid="{00000000-0005-0000-0000-000000610000}"/>
    <cellStyle name="Assumptions Heading 12 6" xfId="16748" xr:uid="{00000000-0005-0000-0000-000001610000}"/>
    <cellStyle name="Assumptions Heading 12 6 2" xfId="44431" xr:uid="{00000000-0005-0000-0000-000002610000}"/>
    <cellStyle name="Assumptions Heading 12 7" xfId="30598" xr:uid="{00000000-0005-0000-0000-000003610000}"/>
    <cellStyle name="Assumptions Heading 13" xfId="2677" xr:uid="{00000000-0005-0000-0000-000004610000}"/>
    <cellStyle name="Assumptions Heading 13 2" xfId="6125" xr:uid="{00000000-0005-0000-0000-000005610000}"/>
    <cellStyle name="Assumptions Heading 13 2 2" xfId="20072" xr:uid="{00000000-0005-0000-0000-000006610000}"/>
    <cellStyle name="Assumptions Heading 13 2 2 2" xfId="47755" xr:uid="{00000000-0005-0000-0000-000007610000}"/>
    <cellStyle name="Assumptions Heading 13 2 3" xfId="33838" xr:uid="{00000000-0005-0000-0000-000008610000}"/>
    <cellStyle name="Assumptions Heading 13 3" xfId="8883" xr:uid="{00000000-0005-0000-0000-000009610000}"/>
    <cellStyle name="Assumptions Heading 13 3 2" xfId="22804" xr:uid="{00000000-0005-0000-0000-00000A610000}"/>
    <cellStyle name="Assumptions Heading 13 3 2 2" xfId="50487" xr:uid="{00000000-0005-0000-0000-00000B610000}"/>
    <cellStyle name="Assumptions Heading 13 3 3" xfId="36570" xr:uid="{00000000-0005-0000-0000-00000C610000}"/>
    <cellStyle name="Assumptions Heading 13 4" xfId="11012" xr:uid="{00000000-0005-0000-0000-00000D610000}"/>
    <cellStyle name="Assumptions Heading 13 4 2" xfId="24933" xr:uid="{00000000-0005-0000-0000-00000E610000}"/>
    <cellStyle name="Assumptions Heading 13 4 2 2" xfId="52616" xr:uid="{00000000-0005-0000-0000-00000F610000}"/>
    <cellStyle name="Assumptions Heading 13 4 3" xfId="38699" xr:uid="{00000000-0005-0000-0000-000010610000}"/>
    <cellStyle name="Assumptions Heading 13 5" xfId="13765" xr:uid="{00000000-0005-0000-0000-000011610000}"/>
    <cellStyle name="Assumptions Heading 13 5 2" xfId="27686" xr:uid="{00000000-0005-0000-0000-000012610000}"/>
    <cellStyle name="Assumptions Heading 13 5 2 2" xfId="55369" xr:uid="{00000000-0005-0000-0000-000013610000}"/>
    <cellStyle name="Assumptions Heading 13 5 3" xfId="41452" xr:uid="{00000000-0005-0000-0000-000014610000}"/>
    <cellStyle name="Assumptions Heading 13 6" xfId="16730" xr:uid="{00000000-0005-0000-0000-000015610000}"/>
    <cellStyle name="Assumptions Heading 13 6 2" xfId="44413" xr:uid="{00000000-0005-0000-0000-000016610000}"/>
    <cellStyle name="Assumptions Heading 13 7" xfId="30580" xr:uid="{00000000-0005-0000-0000-000017610000}"/>
    <cellStyle name="Assumptions Heading 14" xfId="2329" xr:uid="{00000000-0005-0000-0000-000018610000}"/>
    <cellStyle name="Assumptions Heading 14 2" xfId="5789" xr:uid="{00000000-0005-0000-0000-000019610000}"/>
    <cellStyle name="Assumptions Heading 14 2 2" xfId="19739" xr:uid="{00000000-0005-0000-0000-00001A610000}"/>
    <cellStyle name="Assumptions Heading 14 2 2 2" xfId="47422" xr:uid="{00000000-0005-0000-0000-00001B610000}"/>
    <cellStyle name="Assumptions Heading 14 2 3" xfId="33505" xr:uid="{00000000-0005-0000-0000-00001C610000}"/>
    <cellStyle name="Assumptions Heading 14 3" xfId="8558" xr:uid="{00000000-0005-0000-0000-00001D610000}"/>
    <cellStyle name="Assumptions Heading 14 3 2" xfId="22479" xr:uid="{00000000-0005-0000-0000-00001E610000}"/>
    <cellStyle name="Assumptions Heading 14 3 2 2" xfId="50162" xr:uid="{00000000-0005-0000-0000-00001F610000}"/>
    <cellStyle name="Assumptions Heading 14 3 3" xfId="36245" xr:uid="{00000000-0005-0000-0000-000020610000}"/>
    <cellStyle name="Assumptions Heading 14 4" xfId="5100" xr:uid="{00000000-0005-0000-0000-000021610000}"/>
    <cellStyle name="Assumptions Heading 14 4 2" xfId="19072" xr:uid="{00000000-0005-0000-0000-000022610000}"/>
    <cellStyle name="Assumptions Heading 14 4 2 2" xfId="46755" xr:uid="{00000000-0005-0000-0000-000023610000}"/>
    <cellStyle name="Assumptions Heading 14 4 3" xfId="32838" xr:uid="{00000000-0005-0000-0000-000024610000}"/>
    <cellStyle name="Assumptions Heading 14 5" xfId="13437" xr:uid="{00000000-0005-0000-0000-000025610000}"/>
    <cellStyle name="Assumptions Heading 14 5 2" xfId="27358" xr:uid="{00000000-0005-0000-0000-000026610000}"/>
    <cellStyle name="Assumptions Heading 14 5 2 2" xfId="55041" xr:uid="{00000000-0005-0000-0000-000027610000}"/>
    <cellStyle name="Assumptions Heading 14 5 3" xfId="41124" xr:uid="{00000000-0005-0000-0000-000028610000}"/>
    <cellStyle name="Assumptions Heading 14 6" xfId="16399" xr:uid="{00000000-0005-0000-0000-000029610000}"/>
    <cellStyle name="Assumptions Heading 14 6 2" xfId="44082" xr:uid="{00000000-0005-0000-0000-00002A610000}"/>
    <cellStyle name="Assumptions Heading 14 7" xfId="30292" xr:uid="{00000000-0005-0000-0000-00002B610000}"/>
    <cellStyle name="Assumptions Heading 15" xfId="3279" xr:uid="{00000000-0005-0000-0000-00002C610000}"/>
    <cellStyle name="Assumptions Heading 15 2" xfId="6720" xr:uid="{00000000-0005-0000-0000-00002D610000}"/>
    <cellStyle name="Assumptions Heading 15 2 2" xfId="20661" xr:uid="{00000000-0005-0000-0000-00002E610000}"/>
    <cellStyle name="Assumptions Heading 15 2 2 2" xfId="48344" xr:uid="{00000000-0005-0000-0000-00002F610000}"/>
    <cellStyle name="Assumptions Heading 15 2 3" xfId="34427" xr:uid="{00000000-0005-0000-0000-000030610000}"/>
    <cellStyle name="Assumptions Heading 15 3" xfId="9460" xr:uid="{00000000-0005-0000-0000-000031610000}"/>
    <cellStyle name="Assumptions Heading 15 3 2" xfId="23381" xr:uid="{00000000-0005-0000-0000-000032610000}"/>
    <cellStyle name="Assumptions Heading 15 3 2 2" xfId="51064" xr:uid="{00000000-0005-0000-0000-000033610000}"/>
    <cellStyle name="Assumptions Heading 15 3 3" xfId="37147" xr:uid="{00000000-0005-0000-0000-000034610000}"/>
    <cellStyle name="Assumptions Heading 15 4" xfId="11599" xr:uid="{00000000-0005-0000-0000-000035610000}"/>
    <cellStyle name="Assumptions Heading 15 4 2" xfId="25520" xr:uid="{00000000-0005-0000-0000-000036610000}"/>
    <cellStyle name="Assumptions Heading 15 4 2 2" xfId="53203" xr:uid="{00000000-0005-0000-0000-000037610000}"/>
    <cellStyle name="Assumptions Heading 15 4 3" xfId="39286" xr:uid="{00000000-0005-0000-0000-000038610000}"/>
    <cellStyle name="Assumptions Heading 15 5" xfId="14349" xr:uid="{00000000-0005-0000-0000-000039610000}"/>
    <cellStyle name="Assumptions Heading 15 5 2" xfId="28270" xr:uid="{00000000-0005-0000-0000-00003A610000}"/>
    <cellStyle name="Assumptions Heading 15 5 2 2" xfId="55953" xr:uid="{00000000-0005-0000-0000-00003B610000}"/>
    <cellStyle name="Assumptions Heading 15 5 3" xfId="42036" xr:uid="{00000000-0005-0000-0000-00003C610000}"/>
    <cellStyle name="Assumptions Heading 15 6" xfId="17317" xr:uid="{00000000-0005-0000-0000-00003D610000}"/>
    <cellStyle name="Assumptions Heading 15 6 2" xfId="45000" xr:uid="{00000000-0005-0000-0000-00003E610000}"/>
    <cellStyle name="Assumptions Heading 15 7" xfId="31105" xr:uid="{00000000-0005-0000-0000-00003F610000}"/>
    <cellStyle name="Assumptions Heading 16" xfId="3707" xr:uid="{00000000-0005-0000-0000-000040610000}"/>
    <cellStyle name="Assumptions Heading 16 2" xfId="7144" xr:uid="{00000000-0005-0000-0000-000041610000}"/>
    <cellStyle name="Assumptions Heading 16 2 2" xfId="21079" xr:uid="{00000000-0005-0000-0000-000042610000}"/>
    <cellStyle name="Assumptions Heading 16 2 2 2" xfId="48762" xr:uid="{00000000-0005-0000-0000-000043610000}"/>
    <cellStyle name="Assumptions Heading 16 2 3" xfId="34845" xr:uid="{00000000-0005-0000-0000-000044610000}"/>
    <cellStyle name="Assumptions Heading 16 3" xfId="9872" xr:uid="{00000000-0005-0000-0000-000045610000}"/>
    <cellStyle name="Assumptions Heading 16 3 2" xfId="23793" xr:uid="{00000000-0005-0000-0000-000046610000}"/>
    <cellStyle name="Assumptions Heading 16 3 2 2" xfId="51476" xr:uid="{00000000-0005-0000-0000-000047610000}"/>
    <cellStyle name="Assumptions Heading 16 3 3" xfId="37559" xr:uid="{00000000-0005-0000-0000-000048610000}"/>
    <cellStyle name="Assumptions Heading 16 4" xfId="12017" xr:uid="{00000000-0005-0000-0000-000049610000}"/>
    <cellStyle name="Assumptions Heading 16 4 2" xfId="25938" xr:uid="{00000000-0005-0000-0000-00004A610000}"/>
    <cellStyle name="Assumptions Heading 16 4 2 2" xfId="53621" xr:uid="{00000000-0005-0000-0000-00004B610000}"/>
    <cellStyle name="Assumptions Heading 16 4 3" xfId="39704" xr:uid="{00000000-0005-0000-0000-00004C610000}"/>
    <cellStyle name="Assumptions Heading 16 5" xfId="14767" xr:uid="{00000000-0005-0000-0000-00004D610000}"/>
    <cellStyle name="Assumptions Heading 16 5 2" xfId="28688" xr:uid="{00000000-0005-0000-0000-00004E610000}"/>
    <cellStyle name="Assumptions Heading 16 5 2 2" xfId="56371" xr:uid="{00000000-0005-0000-0000-00004F610000}"/>
    <cellStyle name="Assumptions Heading 16 5 3" xfId="42454" xr:uid="{00000000-0005-0000-0000-000050610000}"/>
    <cellStyle name="Assumptions Heading 16 6" xfId="17735" xr:uid="{00000000-0005-0000-0000-000051610000}"/>
    <cellStyle name="Assumptions Heading 16 6 2" xfId="45418" xr:uid="{00000000-0005-0000-0000-000052610000}"/>
    <cellStyle name="Assumptions Heading 16 7" xfId="31505" xr:uid="{00000000-0005-0000-0000-000053610000}"/>
    <cellStyle name="Assumptions Heading 17" xfId="2568" xr:uid="{00000000-0005-0000-0000-000054610000}"/>
    <cellStyle name="Assumptions Heading 17 2" xfId="6025" xr:uid="{00000000-0005-0000-0000-000055610000}"/>
    <cellStyle name="Assumptions Heading 17 2 2" xfId="19974" xr:uid="{00000000-0005-0000-0000-000056610000}"/>
    <cellStyle name="Assumptions Heading 17 2 2 2" xfId="47657" xr:uid="{00000000-0005-0000-0000-000057610000}"/>
    <cellStyle name="Assumptions Heading 17 2 3" xfId="33740" xr:uid="{00000000-0005-0000-0000-000058610000}"/>
    <cellStyle name="Assumptions Heading 17 3" xfId="8790" xr:uid="{00000000-0005-0000-0000-000059610000}"/>
    <cellStyle name="Assumptions Heading 17 3 2" xfId="22711" xr:uid="{00000000-0005-0000-0000-00005A610000}"/>
    <cellStyle name="Assumptions Heading 17 3 2 2" xfId="50394" xr:uid="{00000000-0005-0000-0000-00005B610000}"/>
    <cellStyle name="Assumptions Heading 17 3 3" xfId="36477" xr:uid="{00000000-0005-0000-0000-00005C610000}"/>
    <cellStyle name="Assumptions Heading 17 4" xfId="5140" xr:uid="{00000000-0005-0000-0000-00005D610000}"/>
    <cellStyle name="Assumptions Heading 17 4 2" xfId="19110" xr:uid="{00000000-0005-0000-0000-00005E610000}"/>
    <cellStyle name="Assumptions Heading 17 4 2 2" xfId="46793" xr:uid="{00000000-0005-0000-0000-00005F610000}"/>
    <cellStyle name="Assumptions Heading 17 4 3" xfId="32876" xr:uid="{00000000-0005-0000-0000-000060610000}"/>
    <cellStyle name="Assumptions Heading 17 5" xfId="13670" xr:uid="{00000000-0005-0000-0000-000061610000}"/>
    <cellStyle name="Assumptions Heading 17 5 2" xfId="27591" xr:uid="{00000000-0005-0000-0000-000062610000}"/>
    <cellStyle name="Assumptions Heading 17 5 2 2" xfId="55274" xr:uid="{00000000-0005-0000-0000-000063610000}"/>
    <cellStyle name="Assumptions Heading 17 5 3" xfId="41357" xr:uid="{00000000-0005-0000-0000-000064610000}"/>
    <cellStyle name="Assumptions Heading 17 6" xfId="16634" xr:uid="{00000000-0005-0000-0000-000065610000}"/>
    <cellStyle name="Assumptions Heading 17 6 2" xfId="44317" xr:uid="{00000000-0005-0000-0000-000066610000}"/>
    <cellStyle name="Assumptions Heading 17 7" xfId="30499" xr:uid="{00000000-0005-0000-0000-000067610000}"/>
    <cellStyle name="Assumptions Heading 18" xfId="2666" xr:uid="{00000000-0005-0000-0000-000068610000}"/>
    <cellStyle name="Assumptions Heading 18 2" xfId="6114" xr:uid="{00000000-0005-0000-0000-000069610000}"/>
    <cellStyle name="Assumptions Heading 18 2 2" xfId="20061" xr:uid="{00000000-0005-0000-0000-00006A610000}"/>
    <cellStyle name="Assumptions Heading 18 2 2 2" xfId="47744" xr:uid="{00000000-0005-0000-0000-00006B610000}"/>
    <cellStyle name="Assumptions Heading 18 2 3" xfId="33827" xr:uid="{00000000-0005-0000-0000-00006C610000}"/>
    <cellStyle name="Assumptions Heading 18 3" xfId="8872" xr:uid="{00000000-0005-0000-0000-00006D610000}"/>
    <cellStyle name="Assumptions Heading 18 3 2" xfId="22793" xr:uid="{00000000-0005-0000-0000-00006E610000}"/>
    <cellStyle name="Assumptions Heading 18 3 2 2" xfId="50476" xr:uid="{00000000-0005-0000-0000-00006F610000}"/>
    <cellStyle name="Assumptions Heading 18 3 3" xfId="36559" xr:uid="{00000000-0005-0000-0000-000070610000}"/>
    <cellStyle name="Assumptions Heading 18 4" xfId="11001" xr:uid="{00000000-0005-0000-0000-000071610000}"/>
    <cellStyle name="Assumptions Heading 18 4 2" xfId="24922" xr:uid="{00000000-0005-0000-0000-000072610000}"/>
    <cellStyle name="Assumptions Heading 18 4 2 2" xfId="52605" xr:uid="{00000000-0005-0000-0000-000073610000}"/>
    <cellStyle name="Assumptions Heading 18 4 3" xfId="38688" xr:uid="{00000000-0005-0000-0000-000074610000}"/>
    <cellStyle name="Assumptions Heading 18 5" xfId="13754" xr:uid="{00000000-0005-0000-0000-000075610000}"/>
    <cellStyle name="Assumptions Heading 18 5 2" xfId="27675" xr:uid="{00000000-0005-0000-0000-000076610000}"/>
    <cellStyle name="Assumptions Heading 18 5 2 2" xfId="55358" xr:uid="{00000000-0005-0000-0000-000077610000}"/>
    <cellStyle name="Assumptions Heading 18 5 3" xfId="41441" xr:uid="{00000000-0005-0000-0000-000078610000}"/>
    <cellStyle name="Assumptions Heading 18 6" xfId="16719" xr:uid="{00000000-0005-0000-0000-000079610000}"/>
    <cellStyle name="Assumptions Heading 18 6 2" xfId="44402" xr:uid="{00000000-0005-0000-0000-00007A610000}"/>
    <cellStyle name="Assumptions Heading 18 7" xfId="30569" xr:uid="{00000000-0005-0000-0000-00007B610000}"/>
    <cellStyle name="Assumptions Heading 19" xfId="3594" xr:uid="{00000000-0005-0000-0000-00007C610000}"/>
    <cellStyle name="Assumptions Heading 19 2" xfId="7032" xr:uid="{00000000-0005-0000-0000-00007D610000}"/>
    <cellStyle name="Assumptions Heading 19 2 2" xfId="20969" xr:uid="{00000000-0005-0000-0000-00007E610000}"/>
    <cellStyle name="Assumptions Heading 19 2 2 2" xfId="48652" xr:uid="{00000000-0005-0000-0000-00007F610000}"/>
    <cellStyle name="Assumptions Heading 19 2 3" xfId="34735" xr:uid="{00000000-0005-0000-0000-000080610000}"/>
    <cellStyle name="Assumptions Heading 19 3" xfId="9765" xr:uid="{00000000-0005-0000-0000-000081610000}"/>
    <cellStyle name="Assumptions Heading 19 3 2" xfId="23686" xr:uid="{00000000-0005-0000-0000-000082610000}"/>
    <cellStyle name="Assumptions Heading 19 3 2 2" xfId="51369" xr:uid="{00000000-0005-0000-0000-000083610000}"/>
    <cellStyle name="Assumptions Heading 19 3 3" xfId="37452" xr:uid="{00000000-0005-0000-0000-000084610000}"/>
    <cellStyle name="Assumptions Heading 19 4" xfId="11907" xr:uid="{00000000-0005-0000-0000-000085610000}"/>
    <cellStyle name="Assumptions Heading 19 4 2" xfId="25828" xr:uid="{00000000-0005-0000-0000-000086610000}"/>
    <cellStyle name="Assumptions Heading 19 4 2 2" xfId="53511" xr:uid="{00000000-0005-0000-0000-000087610000}"/>
    <cellStyle name="Assumptions Heading 19 4 3" xfId="39594" xr:uid="{00000000-0005-0000-0000-000088610000}"/>
    <cellStyle name="Assumptions Heading 19 5" xfId="14657" xr:uid="{00000000-0005-0000-0000-000089610000}"/>
    <cellStyle name="Assumptions Heading 19 5 2" xfId="28578" xr:uid="{00000000-0005-0000-0000-00008A610000}"/>
    <cellStyle name="Assumptions Heading 19 5 2 2" xfId="56261" xr:uid="{00000000-0005-0000-0000-00008B610000}"/>
    <cellStyle name="Assumptions Heading 19 5 3" xfId="42344" xr:uid="{00000000-0005-0000-0000-00008C610000}"/>
    <cellStyle name="Assumptions Heading 19 6" xfId="17625" xr:uid="{00000000-0005-0000-0000-00008D610000}"/>
    <cellStyle name="Assumptions Heading 19 6 2" xfId="45308" xr:uid="{00000000-0005-0000-0000-00008E610000}"/>
    <cellStyle name="Assumptions Heading 19 7" xfId="31396" xr:uid="{00000000-0005-0000-0000-00008F610000}"/>
    <cellStyle name="Assumptions Heading 2" xfId="2055" xr:uid="{00000000-0005-0000-0000-000090610000}"/>
    <cellStyle name="Assumptions Heading 2 10" xfId="3391" xr:uid="{00000000-0005-0000-0000-000091610000}"/>
    <cellStyle name="Assumptions Heading 2 10 2" xfId="6831" xr:uid="{00000000-0005-0000-0000-000092610000}"/>
    <cellStyle name="Assumptions Heading 2 10 2 2" xfId="20772" xr:uid="{00000000-0005-0000-0000-000093610000}"/>
    <cellStyle name="Assumptions Heading 2 10 2 2 2" xfId="48455" xr:uid="{00000000-0005-0000-0000-000094610000}"/>
    <cellStyle name="Assumptions Heading 2 10 2 3" xfId="34538" xr:uid="{00000000-0005-0000-0000-000095610000}"/>
    <cellStyle name="Assumptions Heading 2 10 3" xfId="9569" xr:uid="{00000000-0005-0000-0000-000096610000}"/>
    <cellStyle name="Assumptions Heading 2 10 3 2" xfId="23490" xr:uid="{00000000-0005-0000-0000-000097610000}"/>
    <cellStyle name="Assumptions Heading 2 10 3 2 2" xfId="51173" xr:uid="{00000000-0005-0000-0000-000098610000}"/>
    <cellStyle name="Assumptions Heading 2 10 3 3" xfId="37256" xr:uid="{00000000-0005-0000-0000-000099610000}"/>
    <cellStyle name="Assumptions Heading 2 10 4" xfId="11710" xr:uid="{00000000-0005-0000-0000-00009A610000}"/>
    <cellStyle name="Assumptions Heading 2 10 4 2" xfId="25631" xr:uid="{00000000-0005-0000-0000-00009B610000}"/>
    <cellStyle name="Assumptions Heading 2 10 4 2 2" xfId="53314" xr:uid="{00000000-0005-0000-0000-00009C610000}"/>
    <cellStyle name="Assumptions Heading 2 10 4 3" xfId="39397" xr:uid="{00000000-0005-0000-0000-00009D610000}"/>
    <cellStyle name="Assumptions Heading 2 10 5" xfId="14460" xr:uid="{00000000-0005-0000-0000-00009E610000}"/>
    <cellStyle name="Assumptions Heading 2 10 5 2" xfId="28381" xr:uid="{00000000-0005-0000-0000-00009F610000}"/>
    <cellStyle name="Assumptions Heading 2 10 5 2 2" xfId="56064" xr:uid="{00000000-0005-0000-0000-0000A0610000}"/>
    <cellStyle name="Assumptions Heading 2 10 5 3" xfId="42147" xr:uid="{00000000-0005-0000-0000-0000A1610000}"/>
    <cellStyle name="Assumptions Heading 2 10 6" xfId="17428" xr:uid="{00000000-0005-0000-0000-0000A2610000}"/>
    <cellStyle name="Assumptions Heading 2 10 6 2" xfId="45111" xr:uid="{00000000-0005-0000-0000-0000A3610000}"/>
    <cellStyle name="Assumptions Heading 2 10 7" xfId="31205" xr:uid="{00000000-0005-0000-0000-0000A4610000}"/>
    <cellStyle name="Assumptions Heading 2 11" xfId="2841" xr:uid="{00000000-0005-0000-0000-0000A5610000}"/>
    <cellStyle name="Assumptions Heading 2 11 2" xfId="6288" xr:uid="{00000000-0005-0000-0000-0000A6610000}"/>
    <cellStyle name="Assumptions Heading 2 11 2 2" xfId="20235" xr:uid="{00000000-0005-0000-0000-0000A7610000}"/>
    <cellStyle name="Assumptions Heading 2 11 2 2 2" xfId="47918" xr:uid="{00000000-0005-0000-0000-0000A8610000}"/>
    <cellStyle name="Assumptions Heading 2 11 2 3" xfId="34001" xr:uid="{00000000-0005-0000-0000-0000A9610000}"/>
    <cellStyle name="Assumptions Heading 2 11 3" xfId="9042" xr:uid="{00000000-0005-0000-0000-0000AA610000}"/>
    <cellStyle name="Assumptions Heading 2 11 3 2" xfId="22963" xr:uid="{00000000-0005-0000-0000-0000AB610000}"/>
    <cellStyle name="Assumptions Heading 2 11 3 2 2" xfId="50646" xr:uid="{00000000-0005-0000-0000-0000AC610000}"/>
    <cellStyle name="Assumptions Heading 2 11 3 3" xfId="36729" xr:uid="{00000000-0005-0000-0000-0000AD610000}"/>
    <cellStyle name="Assumptions Heading 2 11 4" xfId="11175" xr:uid="{00000000-0005-0000-0000-0000AE610000}"/>
    <cellStyle name="Assumptions Heading 2 11 4 2" xfId="25096" xr:uid="{00000000-0005-0000-0000-0000AF610000}"/>
    <cellStyle name="Assumptions Heading 2 11 4 2 2" xfId="52779" xr:uid="{00000000-0005-0000-0000-0000B0610000}"/>
    <cellStyle name="Assumptions Heading 2 11 4 3" xfId="38862" xr:uid="{00000000-0005-0000-0000-0000B1610000}"/>
    <cellStyle name="Assumptions Heading 2 11 5" xfId="13927" xr:uid="{00000000-0005-0000-0000-0000B2610000}"/>
    <cellStyle name="Assumptions Heading 2 11 5 2" xfId="27848" xr:uid="{00000000-0005-0000-0000-0000B3610000}"/>
    <cellStyle name="Assumptions Heading 2 11 5 2 2" xfId="55531" xr:uid="{00000000-0005-0000-0000-0000B4610000}"/>
    <cellStyle name="Assumptions Heading 2 11 5 3" xfId="41614" xr:uid="{00000000-0005-0000-0000-0000B5610000}"/>
    <cellStyle name="Assumptions Heading 2 11 6" xfId="16893" xr:uid="{00000000-0005-0000-0000-0000B6610000}"/>
    <cellStyle name="Assumptions Heading 2 11 6 2" xfId="44576" xr:uid="{00000000-0005-0000-0000-0000B7610000}"/>
    <cellStyle name="Assumptions Heading 2 11 7" xfId="30722" xr:uid="{00000000-0005-0000-0000-0000B8610000}"/>
    <cellStyle name="Assumptions Heading 2 12" xfId="2545" xr:uid="{00000000-0005-0000-0000-0000B9610000}"/>
    <cellStyle name="Assumptions Heading 2 12 2" xfId="6002" xr:uid="{00000000-0005-0000-0000-0000BA610000}"/>
    <cellStyle name="Assumptions Heading 2 12 2 2" xfId="19951" xr:uid="{00000000-0005-0000-0000-0000BB610000}"/>
    <cellStyle name="Assumptions Heading 2 12 2 2 2" xfId="47634" xr:uid="{00000000-0005-0000-0000-0000BC610000}"/>
    <cellStyle name="Assumptions Heading 2 12 2 3" xfId="33717" xr:uid="{00000000-0005-0000-0000-0000BD610000}"/>
    <cellStyle name="Assumptions Heading 2 12 3" xfId="8767" xr:uid="{00000000-0005-0000-0000-0000BE610000}"/>
    <cellStyle name="Assumptions Heading 2 12 3 2" xfId="22688" xr:uid="{00000000-0005-0000-0000-0000BF610000}"/>
    <cellStyle name="Assumptions Heading 2 12 3 2 2" xfId="50371" xr:uid="{00000000-0005-0000-0000-0000C0610000}"/>
    <cellStyle name="Assumptions Heading 2 12 3 3" xfId="36454" xr:uid="{00000000-0005-0000-0000-0000C1610000}"/>
    <cellStyle name="Assumptions Heading 2 12 4" xfId="5688" xr:uid="{00000000-0005-0000-0000-0000C2610000}"/>
    <cellStyle name="Assumptions Heading 2 12 4 2" xfId="19640" xr:uid="{00000000-0005-0000-0000-0000C3610000}"/>
    <cellStyle name="Assumptions Heading 2 12 4 2 2" xfId="47323" xr:uid="{00000000-0005-0000-0000-0000C4610000}"/>
    <cellStyle name="Assumptions Heading 2 12 4 3" xfId="33406" xr:uid="{00000000-0005-0000-0000-0000C5610000}"/>
    <cellStyle name="Assumptions Heading 2 12 5" xfId="13647" xr:uid="{00000000-0005-0000-0000-0000C6610000}"/>
    <cellStyle name="Assumptions Heading 2 12 5 2" xfId="27568" xr:uid="{00000000-0005-0000-0000-0000C7610000}"/>
    <cellStyle name="Assumptions Heading 2 12 5 2 2" xfId="55251" xr:uid="{00000000-0005-0000-0000-0000C8610000}"/>
    <cellStyle name="Assumptions Heading 2 12 5 3" xfId="41334" xr:uid="{00000000-0005-0000-0000-0000C9610000}"/>
    <cellStyle name="Assumptions Heading 2 12 6" xfId="16611" xr:uid="{00000000-0005-0000-0000-0000CA610000}"/>
    <cellStyle name="Assumptions Heading 2 12 6 2" xfId="44294" xr:uid="{00000000-0005-0000-0000-0000CB610000}"/>
    <cellStyle name="Assumptions Heading 2 12 7" xfId="30478" xr:uid="{00000000-0005-0000-0000-0000CC610000}"/>
    <cellStyle name="Assumptions Heading 2 13" xfId="2819" xr:uid="{00000000-0005-0000-0000-0000CD610000}"/>
    <cellStyle name="Assumptions Heading 2 13 2" xfId="6266" xr:uid="{00000000-0005-0000-0000-0000CE610000}"/>
    <cellStyle name="Assumptions Heading 2 13 2 2" xfId="20213" xr:uid="{00000000-0005-0000-0000-0000CF610000}"/>
    <cellStyle name="Assumptions Heading 2 13 2 2 2" xfId="47896" xr:uid="{00000000-0005-0000-0000-0000D0610000}"/>
    <cellStyle name="Assumptions Heading 2 13 2 3" xfId="33979" xr:uid="{00000000-0005-0000-0000-0000D1610000}"/>
    <cellStyle name="Assumptions Heading 2 13 3" xfId="9020" xr:uid="{00000000-0005-0000-0000-0000D2610000}"/>
    <cellStyle name="Assumptions Heading 2 13 3 2" xfId="22941" xr:uid="{00000000-0005-0000-0000-0000D3610000}"/>
    <cellStyle name="Assumptions Heading 2 13 3 2 2" xfId="50624" xr:uid="{00000000-0005-0000-0000-0000D4610000}"/>
    <cellStyle name="Assumptions Heading 2 13 3 3" xfId="36707" xr:uid="{00000000-0005-0000-0000-0000D5610000}"/>
    <cellStyle name="Assumptions Heading 2 13 4" xfId="11153" xr:uid="{00000000-0005-0000-0000-0000D6610000}"/>
    <cellStyle name="Assumptions Heading 2 13 4 2" xfId="25074" xr:uid="{00000000-0005-0000-0000-0000D7610000}"/>
    <cellStyle name="Assumptions Heading 2 13 4 2 2" xfId="52757" xr:uid="{00000000-0005-0000-0000-0000D8610000}"/>
    <cellStyle name="Assumptions Heading 2 13 4 3" xfId="38840" xr:uid="{00000000-0005-0000-0000-0000D9610000}"/>
    <cellStyle name="Assumptions Heading 2 13 5" xfId="13906" xr:uid="{00000000-0005-0000-0000-0000DA610000}"/>
    <cellStyle name="Assumptions Heading 2 13 5 2" xfId="27827" xr:uid="{00000000-0005-0000-0000-0000DB610000}"/>
    <cellStyle name="Assumptions Heading 2 13 5 2 2" xfId="55510" xr:uid="{00000000-0005-0000-0000-0000DC610000}"/>
    <cellStyle name="Assumptions Heading 2 13 5 3" xfId="41593" xr:uid="{00000000-0005-0000-0000-0000DD610000}"/>
    <cellStyle name="Assumptions Heading 2 13 6" xfId="16871" xr:uid="{00000000-0005-0000-0000-0000DE610000}"/>
    <cellStyle name="Assumptions Heading 2 13 6 2" xfId="44554" xr:uid="{00000000-0005-0000-0000-0000DF610000}"/>
    <cellStyle name="Assumptions Heading 2 13 7" xfId="30704" xr:uid="{00000000-0005-0000-0000-0000E0610000}"/>
    <cellStyle name="Assumptions Heading 2 14" xfId="2376" xr:uid="{00000000-0005-0000-0000-0000E1610000}"/>
    <cellStyle name="Assumptions Heading 2 14 2" xfId="5833" xr:uid="{00000000-0005-0000-0000-0000E2610000}"/>
    <cellStyle name="Assumptions Heading 2 14 2 2" xfId="19783" xr:uid="{00000000-0005-0000-0000-0000E3610000}"/>
    <cellStyle name="Assumptions Heading 2 14 2 2 2" xfId="47466" xr:uid="{00000000-0005-0000-0000-0000E4610000}"/>
    <cellStyle name="Assumptions Heading 2 14 2 3" xfId="33549" xr:uid="{00000000-0005-0000-0000-0000E5610000}"/>
    <cellStyle name="Assumptions Heading 2 14 3" xfId="8603" xr:uid="{00000000-0005-0000-0000-0000E6610000}"/>
    <cellStyle name="Assumptions Heading 2 14 3 2" xfId="22524" xr:uid="{00000000-0005-0000-0000-0000E7610000}"/>
    <cellStyle name="Assumptions Heading 2 14 3 2 2" xfId="50207" xr:uid="{00000000-0005-0000-0000-0000E8610000}"/>
    <cellStyle name="Assumptions Heading 2 14 3 3" xfId="36290" xr:uid="{00000000-0005-0000-0000-0000E9610000}"/>
    <cellStyle name="Assumptions Heading 2 14 4" xfId="5656" xr:uid="{00000000-0005-0000-0000-0000EA610000}"/>
    <cellStyle name="Assumptions Heading 2 14 4 2" xfId="19608" xr:uid="{00000000-0005-0000-0000-0000EB610000}"/>
    <cellStyle name="Assumptions Heading 2 14 4 2 2" xfId="47291" xr:uid="{00000000-0005-0000-0000-0000EC610000}"/>
    <cellStyle name="Assumptions Heading 2 14 4 3" xfId="33374" xr:uid="{00000000-0005-0000-0000-0000ED610000}"/>
    <cellStyle name="Assumptions Heading 2 14 5" xfId="13481" xr:uid="{00000000-0005-0000-0000-0000EE610000}"/>
    <cellStyle name="Assumptions Heading 2 14 5 2" xfId="27402" xr:uid="{00000000-0005-0000-0000-0000EF610000}"/>
    <cellStyle name="Assumptions Heading 2 14 5 2 2" xfId="55085" xr:uid="{00000000-0005-0000-0000-0000F0610000}"/>
    <cellStyle name="Assumptions Heading 2 14 5 3" xfId="41168" xr:uid="{00000000-0005-0000-0000-0000F1610000}"/>
    <cellStyle name="Assumptions Heading 2 14 6" xfId="16443" xr:uid="{00000000-0005-0000-0000-0000F2610000}"/>
    <cellStyle name="Assumptions Heading 2 14 6 2" xfId="44126" xr:uid="{00000000-0005-0000-0000-0000F3610000}"/>
    <cellStyle name="Assumptions Heading 2 14 7" xfId="30336" xr:uid="{00000000-0005-0000-0000-0000F4610000}"/>
    <cellStyle name="Assumptions Heading 2 15" xfId="2799" xr:uid="{00000000-0005-0000-0000-0000F5610000}"/>
    <cellStyle name="Assumptions Heading 2 15 2" xfId="6246" xr:uid="{00000000-0005-0000-0000-0000F6610000}"/>
    <cellStyle name="Assumptions Heading 2 15 2 2" xfId="20193" xr:uid="{00000000-0005-0000-0000-0000F7610000}"/>
    <cellStyle name="Assumptions Heading 2 15 2 2 2" xfId="47876" xr:uid="{00000000-0005-0000-0000-0000F8610000}"/>
    <cellStyle name="Assumptions Heading 2 15 2 3" xfId="33959" xr:uid="{00000000-0005-0000-0000-0000F9610000}"/>
    <cellStyle name="Assumptions Heading 2 15 3" xfId="9001" xr:uid="{00000000-0005-0000-0000-0000FA610000}"/>
    <cellStyle name="Assumptions Heading 2 15 3 2" xfId="22922" xr:uid="{00000000-0005-0000-0000-0000FB610000}"/>
    <cellStyle name="Assumptions Heading 2 15 3 2 2" xfId="50605" xr:uid="{00000000-0005-0000-0000-0000FC610000}"/>
    <cellStyle name="Assumptions Heading 2 15 3 3" xfId="36688" xr:uid="{00000000-0005-0000-0000-0000FD610000}"/>
    <cellStyle name="Assumptions Heading 2 15 4" xfId="11133" xr:uid="{00000000-0005-0000-0000-0000FE610000}"/>
    <cellStyle name="Assumptions Heading 2 15 4 2" xfId="25054" xr:uid="{00000000-0005-0000-0000-0000FF610000}"/>
    <cellStyle name="Assumptions Heading 2 15 4 2 2" xfId="52737" xr:uid="{00000000-0005-0000-0000-000000620000}"/>
    <cellStyle name="Assumptions Heading 2 15 4 3" xfId="38820" xr:uid="{00000000-0005-0000-0000-000001620000}"/>
    <cellStyle name="Assumptions Heading 2 15 5" xfId="13886" xr:uid="{00000000-0005-0000-0000-000002620000}"/>
    <cellStyle name="Assumptions Heading 2 15 5 2" xfId="27807" xr:uid="{00000000-0005-0000-0000-000003620000}"/>
    <cellStyle name="Assumptions Heading 2 15 5 2 2" xfId="55490" xr:uid="{00000000-0005-0000-0000-000004620000}"/>
    <cellStyle name="Assumptions Heading 2 15 5 3" xfId="41573" xr:uid="{00000000-0005-0000-0000-000005620000}"/>
    <cellStyle name="Assumptions Heading 2 15 6" xfId="16851" xr:uid="{00000000-0005-0000-0000-000006620000}"/>
    <cellStyle name="Assumptions Heading 2 15 6 2" xfId="44534" xr:uid="{00000000-0005-0000-0000-000007620000}"/>
    <cellStyle name="Assumptions Heading 2 15 7" xfId="30686" xr:uid="{00000000-0005-0000-0000-000008620000}"/>
    <cellStyle name="Assumptions Heading 2 16" xfId="3740" xr:uid="{00000000-0005-0000-0000-000009620000}"/>
    <cellStyle name="Assumptions Heading 2 16 2" xfId="7175" xr:uid="{00000000-0005-0000-0000-00000A620000}"/>
    <cellStyle name="Assumptions Heading 2 16 2 2" xfId="21110" xr:uid="{00000000-0005-0000-0000-00000B620000}"/>
    <cellStyle name="Assumptions Heading 2 16 2 2 2" xfId="48793" xr:uid="{00000000-0005-0000-0000-00000C620000}"/>
    <cellStyle name="Assumptions Heading 2 16 2 3" xfId="34876" xr:uid="{00000000-0005-0000-0000-00000D620000}"/>
    <cellStyle name="Assumptions Heading 2 16 3" xfId="9903" xr:uid="{00000000-0005-0000-0000-00000E620000}"/>
    <cellStyle name="Assumptions Heading 2 16 3 2" xfId="23824" xr:uid="{00000000-0005-0000-0000-00000F620000}"/>
    <cellStyle name="Assumptions Heading 2 16 3 2 2" xfId="51507" xr:uid="{00000000-0005-0000-0000-000010620000}"/>
    <cellStyle name="Assumptions Heading 2 16 3 3" xfId="37590" xr:uid="{00000000-0005-0000-0000-000011620000}"/>
    <cellStyle name="Assumptions Heading 2 16 4" xfId="12048" xr:uid="{00000000-0005-0000-0000-000012620000}"/>
    <cellStyle name="Assumptions Heading 2 16 4 2" xfId="25969" xr:uid="{00000000-0005-0000-0000-000013620000}"/>
    <cellStyle name="Assumptions Heading 2 16 4 2 2" xfId="53652" xr:uid="{00000000-0005-0000-0000-000014620000}"/>
    <cellStyle name="Assumptions Heading 2 16 4 3" xfId="39735" xr:uid="{00000000-0005-0000-0000-000015620000}"/>
    <cellStyle name="Assumptions Heading 2 16 5" xfId="14798" xr:uid="{00000000-0005-0000-0000-000016620000}"/>
    <cellStyle name="Assumptions Heading 2 16 5 2" xfId="28719" xr:uid="{00000000-0005-0000-0000-000017620000}"/>
    <cellStyle name="Assumptions Heading 2 16 5 2 2" xfId="56402" xr:uid="{00000000-0005-0000-0000-000018620000}"/>
    <cellStyle name="Assumptions Heading 2 16 5 3" xfId="42485" xr:uid="{00000000-0005-0000-0000-000019620000}"/>
    <cellStyle name="Assumptions Heading 2 16 6" xfId="17766" xr:uid="{00000000-0005-0000-0000-00001A620000}"/>
    <cellStyle name="Assumptions Heading 2 16 6 2" xfId="45449" xr:uid="{00000000-0005-0000-0000-00001B620000}"/>
    <cellStyle name="Assumptions Heading 2 16 7" xfId="31535" xr:uid="{00000000-0005-0000-0000-00001C620000}"/>
    <cellStyle name="Assumptions Heading 2 17" xfId="2782" xr:uid="{00000000-0005-0000-0000-00001D620000}"/>
    <cellStyle name="Assumptions Heading 2 17 2" xfId="6229" xr:uid="{00000000-0005-0000-0000-00001E620000}"/>
    <cellStyle name="Assumptions Heading 2 17 2 2" xfId="20176" xr:uid="{00000000-0005-0000-0000-00001F620000}"/>
    <cellStyle name="Assumptions Heading 2 17 2 2 2" xfId="47859" xr:uid="{00000000-0005-0000-0000-000020620000}"/>
    <cellStyle name="Assumptions Heading 2 17 2 3" xfId="33942" xr:uid="{00000000-0005-0000-0000-000021620000}"/>
    <cellStyle name="Assumptions Heading 2 17 3" xfId="8984" xr:uid="{00000000-0005-0000-0000-000022620000}"/>
    <cellStyle name="Assumptions Heading 2 17 3 2" xfId="22905" xr:uid="{00000000-0005-0000-0000-000023620000}"/>
    <cellStyle name="Assumptions Heading 2 17 3 2 2" xfId="50588" xr:uid="{00000000-0005-0000-0000-000024620000}"/>
    <cellStyle name="Assumptions Heading 2 17 3 3" xfId="36671" xr:uid="{00000000-0005-0000-0000-000025620000}"/>
    <cellStyle name="Assumptions Heading 2 17 4" xfId="11116" xr:uid="{00000000-0005-0000-0000-000026620000}"/>
    <cellStyle name="Assumptions Heading 2 17 4 2" xfId="25037" xr:uid="{00000000-0005-0000-0000-000027620000}"/>
    <cellStyle name="Assumptions Heading 2 17 4 2 2" xfId="52720" xr:uid="{00000000-0005-0000-0000-000028620000}"/>
    <cellStyle name="Assumptions Heading 2 17 4 3" xfId="38803" xr:uid="{00000000-0005-0000-0000-000029620000}"/>
    <cellStyle name="Assumptions Heading 2 17 5" xfId="13869" xr:uid="{00000000-0005-0000-0000-00002A620000}"/>
    <cellStyle name="Assumptions Heading 2 17 5 2" xfId="27790" xr:uid="{00000000-0005-0000-0000-00002B620000}"/>
    <cellStyle name="Assumptions Heading 2 17 5 2 2" xfId="55473" xr:uid="{00000000-0005-0000-0000-00002C620000}"/>
    <cellStyle name="Assumptions Heading 2 17 5 3" xfId="41556" xr:uid="{00000000-0005-0000-0000-00002D620000}"/>
    <cellStyle name="Assumptions Heading 2 17 6" xfId="16834" xr:uid="{00000000-0005-0000-0000-00002E620000}"/>
    <cellStyle name="Assumptions Heading 2 17 6 2" xfId="44517" xr:uid="{00000000-0005-0000-0000-00002F620000}"/>
    <cellStyle name="Assumptions Heading 2 17 7" xfId="30673" xr:uid="{00000000-0005-0000-0000-000030620000}"/>
    <cellStyle name="Assumptions Heading 2 18" xfId="2282" xr:uid="{00000000-0005-0000-0000-000031620000}"/>
    <cellStyle name="Assumptions Heading 2 18 2" xfId="5746" xr:uid="{00000000-0005-0000-0000-000032620000}"/>
    <cellStyle name="Assumptions Heading 2 18 2 2" xfId="19696" xr:uid="{00000000-0005-0000-0000-000033620000}"/>
    <cellStyle name="Assumptions Heading 2 18 2 2 2" xfId="47379" xr:uid="{00000000-0005-0000-0000-000034620000}"/>
    <cellStyle name="Assumptions Heading 2 18 2 3" xfId="33462" xr:uid="{00000000-0005-0000-0000-000035620000}"/>
    <cellStyle name="Assumptions Heading 2 18 3" xfId="8515" xr:uid="{00000000-0005-0000-0000-000036620000}"/>
    <cellStyle name="Assumptions Heading 2 18 3 2" xfId="22436" xr:uid="{00000000-0005-0000-0000-000037620000}"/>
    <cellStyle name="Assumptions Heading 2 18 3 2 2" xfId="50119" xr:uid="{00000000-0005-0000-0000-000038620000}"/>
    <cellStyle name="Assumptions Heading 2 18 3 3" xfId="36202" xr:uid="{00000000-0005-0000-0000-000039620000}"/>
    <cellStyle name="Assumptions Heading 2 18 4" xfId="5396" xr:uid="{00000000-0005-0000-0000-00003A620000}"/>
    <cellStyle name="Assumptions Heading 2 18 4 2" xfId="19349" xr:uid="{00000000-0005-0000-0000-00003B620000}"/>
    <cellStyle name="Assumptions Heading 2 18 4 2 2" xfId="47032" xr:uid="{00000000-0005-0000-0000-00003C620000}"/>
    <cellStyle name="Assumptions Heading 2 18 4 3" xfId="33115" xr:uid="{00000000-0005-0000-0000-00003D620000}"/>
    <cellStyle name="Assumptions Heading 2 18 5" xfId="13394" xr:uid="{00000000-0005-0000-0000-00003E620000}"/>
    <cellStyle name="Assumptions Heading 2 18 5 2" xfId="27315" xr:uid="{00000000-0005-0000-0000-00003F620000}"/>
    <cellStyle name="Assumptions Heading 2 18 5 2 2" xfId="54998" xr:uid="{00000000-0005-0000-0000-000040620000}"/>
    <cellStyle name="Assumptions Heading 2 18 5 3" xfId="41081" xr:uid="{00000000-0005-0000-0000-000041620000}"/>
    <cellStyle name="Assumptions Heading 2 18 6" xfId="16356" xr:uid="{00000000-0005-0000-0000-000042620000}"/>
    <cellStyle name="Assumptions Heading 2 18 6 2" xfId="44039" xr:uid="{00000000-0005-0000-0000-000043620000}"/>
    <cellStyle name="Assumptions Heading 2 18 7" xfId="30254" xr:uid="{00000000-0005-0000-0000-000044620000}"/>
    <cellStyle name="Assumptions Heading 2 19" xfId="2778" xr:uid="{00000000-0005-0000-0000-000045620000}"/>
    <cellStyle name="Assumptions Heading 2 19 2" xfId="6225" xr:uid="{00000000-0005-0000-0000-000046620000}"/>
    <cellStyle name="Assumptions Heading 2 19 2 2" xfId="20172" xr:uid="{00000000-0005-0000-0000-000047620000}"/>
    <cellStyle name="Assumptions Heading 2 19 2 2 2" xfId="47855" xr:uid="{00000000-0005-0000-0000-000048620000}"/>
    <cellStyle name="Assumptions Heading 2 19 2 3" xfId="33938" xr:uid="{00000000-0005-0000-0000-000049620000}"/>
    <cellStyle name="Assumptions Heading 2 19 3" xfId="8980" xr:uid="{00000000-0005-0000-0000-00004A620000}"/>
    <cellStyle name="Assumptions Heading 2 19 3 2" xfId="22901" xr:uid="{00000000-0005-0000-0000-00004B620000}"/>
    <cellStyle name="Assumptions Heading 2 19 3 2 2" xfId="50584" xr:uid="{00000000-0005-0000-0000-00004C620000}"/>
    <cellStyle name="Assumptions Heading 2 19 3 3" xfId="36667" xr:uid="{00000000-0005-0000-0000-00004D620000}"/>
    <cellStyle name="Assumptions Heading 2 19 4" xfId="11112" xr:uid="{00000000-0005-0000-0000-00004E620000}"/>
    <cellStyle name="Assumptions Heading 2 19 4 2" xfId="25033" xr:uid="{00000000-0005-0000-0000-00004F620000}"/>
    <cellStyle name="Assumptions Heading 2 19 4 2 2" xfId="52716" xr:uid="{00000000-0005-0000-0000-000050620000}"/>
    <cellStyle name="Assumptions Heading 2 19 4 3" xfId="38799" xr:uid="{00000000-0005-0000-0000-000051620000}"/>
    <cellStyle name="Assumptions Heading 2 19 5" xfId="13865" xr:uid="{00000000-0005-0000-0000-000052620000}"/>
    <cellStyle name="Assumptions Heading 2 19 5 2" xfId="27786" xr:uid="{00000000-0005-0000-0000-000053620000}"/>
    <cellStyle name="Assumptions Heading 2 19 5 2 2" xfId="55469" xr:uid="{00000000-0005-0000-0000-000054620000}"/>
    <cellStyle name="Assumptions Heading 2 19 5 3" xfId="41552" xr:uid="{00000000-0005-0000-0000-000055620000}"/>
    <cellStyle name="Assumptions Heading 2 19 6" xfId="16830" xr:uid="{00000000-0005-0000-0000-000056620000}"/>
    <cellStyle name="Assumptions Heading 2 19 6 2" xfId="44513" xr:uid="{00000000-0005-0000-0000-000057620000}"/>
    <cellStyle name="Assumptions Heading 2 19 7" xfId="30669" xr:uid="{00000000-0005-0000-0000-000058620000}"/>
    <cellStyle name="Assumptions Heading 2 2" xfId="3094" xr:uid="{00000000-0005-0000-0000-000059620000}"/>
    <cellStyle name="Assumptions Heading 2 2 2" xfId="6536" xr:uid="{00000000-0005-0000-0000-00005A620000}"/>
    <cellStyle name="Assumptions Heading 2 2 2 2" xfId="20480" xr:uid="{00000000-0005-0000-0000-00005B620000}"/>
    <cellStyle name="Assumptions Heading 2 2 2 2 2" xfId="48163" xr:uid="{00000000-0005-0000-0000-00005C620000}"/>
    <cellStyle name="Assumptions Heading 2 2 2 3" xfId="34246" xr:uid="{00000000-0005-0000-0000-00005D620000}"/>
    <cellStyle name="Assumptions Heading 2 2 3" xfId="9281" xr:uid="{00000000-0005-0000-0000-00005E620000}"/>
    <cellStyle name="Assumptions Heading 2 2 3 2" xfId="23202" xr:uid="{00000000-0005-0000-0000-00005F620000}"/>
    <cellStyle name="Assumptions Heading 2 2 3 2 2" xfId="50885" xr:uid="{00000000-0005-0000-0000-000060620000}"/>
    <cellStyle name="Assumptions Heading 2 2 3 3" xfId="36968" xr:uid="{00000000-0005-0000-0000-000061620000}"/>
    <cellStyle name="Assumptions Heading 2 2 4" xfId="11418" xr:uid="{00000000-0005-0000-0000-000062620000}"/>
    <cellStyle name="Assumptions Heading 2 2 4 2" xfId="25339" xr:uid="{00000000-0005-0000-0000-000063620000}"/>
    <cellStyle name="Assumptions Heading 2 2 4 2 2" xfId="53022" xr:uid="{00000000-0005-0000-0000-000064620000}"/>
    <cellStyle name="Assumptions Heading 2 2 4 3" xfId="39105" xr:uid="{00000000-0005-0000-0000-000065620000}"/>
    <cellStyle name="Assumptions Heading 2 2 5" xfId="14168" xr:uid="{00000000-0005-0000-0000-000066620000}"/>
    <cellStyle name="Assumptions Heading 2 2 5 2" xfId="28089" xr:uid="{00000000-0005-0000-0000-000067620000}"/>
    <cellStyle name="Assumptions Heading 2 2 5 2 2" xfId="55772" xr:uid="{00000000-0005-0000-0000-000068620000}"/>
    <cellStyle name="Assumptions Heading 2 2 5 3" xfId="41855" xr:uid="{00000000-0005-0000-0000-000069620000}"/>
    <cellStyle name="Assumptions Heading 2 2 6" xfId="17136" xr:uid="{00000000-0005-0000-0000-00006A620000}"/>
    <cellStyle name="Assumptions Heading 2 2 6 2" xfId="44819" xr:uid="{00000000-0005-0000-0000-00006B620000}"/>
    <cellStyle name="Assumptions Heading 2 2 7" xfId="30940" xr:uid="{00000000-0005-0000-0000-00006C620000}"/>
    <cellStyle name="Assumptions Heading 2 20" xfId="4142" xr:uid="{00000000-0005-0000-0000-00006D620000}"/>
    <cellStyle name="Assumptions Heading 2 20 2" xfId="7568" xr:uid="{00000000-0005-0000-0000-00006E620000}"/>
    <cellStyle name="Assumptions Heading 2 20 2 2" xfId="21496" xr:uid="{00000000-0005-0000-0000-00006F620000}"/>
    <cellStyle name="Assumptions Heading 2 20 2 2 2" xfId="49179" xr:uid="{00000000-0005-0000-0000-000070620000}"/>
    <cellStyle name="Assumptions Heading 2 20 2 3" xfId="35262" xr:uid="{00000000-0005-0000-0000-000071620000}"/>
    <cellStyle name="Assumptions Heading 2 20 3" xfId="10266" xr:uid="{00000000-0005-0000-0000-000072620000}"/>
    <cellStyle name="Assumptions Heading 2 20 3 2" xfId="24187" xr:uid="{00000000-0005-0000-0000-000073620000}"/>
    <cellStyle name="Assumptions Heading 2 20 3 2 2" xfId="51870" xr:uid="{00000000-0005-0000-0000-000074620000}"/>
    <cellStyle name="Assumptions Heading 2 20 3 3" xfId="37953" xr:uid="{00000000-0005-0000-0000-000075620000}"/>
    <cellStyle name="Assumptions Heading 2 20 4" xfId="12418" xr:uid="{00000000-0005-0000-0000-000076620000}"/>
    <cellStyle name="Assumptions Heading 2 20 4 2" xfId="26339" xr:uid="{00000000-0005-0000-0000-000077620000}"/>
    <cellStyle name="Assumptions Heading 2 20 4 2 2" xfId="54022" xr:uid="{00000000-0005-0000-0000-000078620000}"/>
    <cellStyle name="Assumptions Heading 2 20 4 3" xfId="40105" xr:uid="{00000000-0005-0000-0000-000079620000}"/>
    <cellStyle name="Assumptions Heading 2 20 5" xfId="15168" xr:uid="{00000000-0005-0000-0000-00007A620000}"/>
    <cellStyle name="Assumptions Heading 2 20 5 2" xfId="29089" xr:uid="{00000000-0005-0000-0000-00007B620000}"/>
    <cellStyle name="Assumptions Heading 2 20 5 2 2" xfId="56772" xr:uid="{00000000-0005-0000-0000-00007C620000}"/>
    <cellStyle name="Assumptions Heading 2 20 5 3" xfId="42855" xr:uid="{00000000-0005-0000-0000-00007D620000}"/>
    <cellStyle name="Assumptions Heading 2 20 6" xfId="18136" xr:uid="{00000000-0005-0000-0000-00007E620000}"/>
    <cellStyle name="Assumptions Heading 2 20 6 2" xfId="45819" xr:uid="{00000000-0005-0000-0000-00007F620000}"/>
    <cellStyle name="Assumptions Heading 2 20 7" xfId="31902" xr:uid="{00000000-0005-0000-0000-000080620000}"/>
    <cellStyle name="Assumptions Heading 2 21" xfId="3946" xr:uid="{00000000-0005-0000-0000-000081620000}"/>
    <cellStyle name="Assumptions Heading 2 21 2" xfId="7372" xr:uid="{00000000-0005-0000-0000-000082620000}"/>
    <cellStyle name="Assumptions Heading 2 21 2 2" xfId="21303" xr:uid="{00000000-0005-0000-0000-000083620000}"/>
    <cellStyle name="Assumptions Heading 2 21 2 2 2" xfId="48986" xr:uid="{00000000-0005-0000-0000-000084620000}"/>
    <cellStyle name="Assumptions Heading 2 21 2 3" xfId="35069" xr:uid="{00000000-0005-0000-0000-000085620000}"/>
    <cellStyle name="Assumptions Heading 2 21 3" xfId="10076" xr:uid="{00000000-0005-0000-0000-000086620000}"/>
    <cellStyle name="Assumptions Heading 2 21 3 2" xfId="23997" xr:uid="{00000000-0005-0000-0000-000087620000}"/>
    <cellStyle name="Assumptions Heading 2 21 3 2 2" xfId="51680" xr:uid="{00000000-0005-0000-0000-000088620000}"/>
    <cellStyle name="Assumptions Heading 2 21 3 3" xfId="37763" xr:uid="{00000000-0005-0000-0000-000089620000}"/>
    <cellStyle name="Assumptions Heading 2 21 4" xfId="12228" xr:uid="{00000000-0005-0000-0000-00008A620000}"/>
    <cellStyle name="Assumptions Heading 2 21 4 2" xfId="26149" xr:uid="{00000000-0005-0000-0000-00008B620000}"/>
    <cellStyle name="Assumptions Heading 2 21 4 2 2" xfId="53832" xr:uid="{00000000-0005-0000-0000-00008C620000}"/>
    <cellStyle name="Assumptions Heading 2 21 4 3" xfId="39915" xr:uid="{00000000-0005-0000-0000-00008D620000}"/>
    <cellStyle name="Assumptions Heading 2 21 5" xfId="14978" xr:uid="{00000000-0005-0000-0000-00008E620000}"/>
    <cellStyle name="Assumptions Heading 2 21 5 2" xfId="28899" xr:uid="{00000000-0005-0000-0000-00008F620000}"/>
    <cellStyle name="Assumptions Heading 2 21 5 2 2" xfId="56582" xr:uid="{00000000-0005-0000-0000-000090620000}"/>
    <cellStyle name="Assumptions Heading 2 21 5 3" xfId="42665" xr:uid="{00000000-0005-0000-0000-000091620000}"/>
    <cellStyle name="Assumptions Heading 2 21 6" xfId="17946" xr:uid="{00000000-0005-0000-0000-000092620000}"/>
    <cellStyle name="Assumptions Heading 2 21 6 2" xfId="45629" xr:uid="{00000000-0005-0000-0000-000093620000}"/>
    <cellStyle name="Assumptions Heading 2 21 7" xfId="31712" xr:uid="{00000000-0005-0000-0000-000094620000}"/>
    <cellStyle name="Assumptions Heading 2 22" xfId="4097" xr:uid="{00000000-0005-0000-0000-000095620000}"/>
    <cellStyle name="Assumptions Heading 2 22 2" xfId="7523" xr:uid="{00000000-0005-0000-0000-000096620000}"/>
    <cellStyle name="Assumptions Heading 2 22 2 2" xfId="21452" xr:uid="{00000000-0005-0000-0000-000097620000}"/>
    <cellStyle name="Assumptions Heading 2 22 2 2 2" xfId="49135" xr:uid="{00000000-0005-0000-0000-000098620000}"/>
    <cellStyle name="Assumptions Heading 2 22 2 3" xfId="35218" xr:uid="{00000000-0005-0000-0000-000099620000}"/>
    <cellStyle name="Assumptions Heading 2 22 3" xfId="10224" xr:uid="{00000000-0005-0000-0000-00009A620000}"/>
    <cellStyle name="Assumptions Heading 2 22 3 2" xfId="24145" xr:uid="{00000000-0005-0000-0000-00009B620000}"/>
    <cellStyle name="Assumptions Heading 2 22 3 2 2" xfId="51828" xr:uid="{00000000-0005-0000-0000-00009C620000}"/>
    <cellStyle name="Assumptions Heading 2 22 3 3" xfId="37911" xr:uid="{00000000-0005-0000-0000-00009D620000}"/>
    <cellStyle name="Assumptions Heading 2 22 4" xfId="12376" xr:uid="{00000000-0005-0000-0000-00009E620000}"/>
    <cellStyle name="Assumptions Heading 2 22 4 2" xfId="26297" xr:uid="{00000000-0005-0000-0000-00009F620000}"/>
    <cellStyle name="Assumptions Heading 2 22 4 2 2" xfId="53980" xr:uid="{00000000-0005-0000-0000-0000A0620000}"/>
    <cellStyle name="Assumptions Heading 2 22 4 3" xfId="40063" xr:uid="{00000000-0005-0000-0000-0000A1620000}"/>
    <cellStyle name="Assumptions Heading 2 22 5" xfId="15126" xr:uid="{00000000-0005-0000-0000-0000A2620000}"/>
    <cellStyle name="Assumptions Heading 2 22 5 2" xfId="29047" xr:uid="{00000000-0005-0000-0000-0000A3620000}"/>
    <cellStyle name="Assumptions Heading 2 22 5 2 2" xfId="56730" xr:uid="{00000000-0005-0000-0000-0000A4620000}"/>
    <cellStyle name="Assumptions Heading 2 22 5 3" xfId="42813" xr:uid="{00000000-0005-0000-0000-0000A5620000}"/>
    <cellStyle name="Assumptions Heading 2 22 6" xfId="18094" xr:uid="{00000000-0005-0000-0000-0000A6620000}"/>
    <cellStyle name="Assumptions Heading 2 22 6 2" xfId="45777" xr:uid="{00000000-0005-0000-0000-0000A7620000}"/>
    <cellStyle name="Assumptions Heading 2 22 7" xfId="31860" xr:uid="{00000000-0005-0000-0000-0000A8620000}"/>
    <cellStyle name="Assumptions Heading 2 23" xfId="3970" xr:uid="{00000000-0005-0000-0000-0000A9620000}"/>
    <cellStyle name="Assumptions Heading 2 23 2" xfId="7396" xr:uid="{00000000-0005-0000-0000-0000AA620000}"/>
    <cellStyle name="Assumptions Heading 2 23 2 2" xfId="21327" xr:uid="{00000000-0005-0000-0000-0000AB620000}"/>
    <cellStyle name="Assumptions Heading 2 23 2 2 2" xfId="49010" xr:uid="{00000000-0005-0000-0000-0000AC620000}"/>
    <cellStyle name="Assumptions Heading 2 23 2 3" xfId="35093" xr:uid="{00000000-0005-0000-0000-0000AD620000}"/>
    <cellStyle name="Assumptions Heading 2 23 3" xfId="10099" xr:uid="{00000000-0005-0000-0000-0000AE620000}"/>
    <cellStyle name="Assumptions Heading 2 23 3 2" xfId="24020" xr:uid="{00000000-0005-0000-0000-0000AF620000}"/>
    <cellStyle name="Assumptions Heading 2 23 3 2 2" xfId="51703" xr:uid="{00000000-0005-0000-0000-0000B0620000}"/>
    <cellStyle name="Assumptions Heading 2 23 3 3" xfId="37786" xr:uid="{00000000-0005-0000-0000-0000B1620000}"/>
    <cellStyle name="Assumptions Heading 2 23 4" xfId="12251" xr:uid="{00000000-0005-0000-0000-0000B2620000}"/>
    <cellStyle name="Assumptions Heading 2 23 4 2" xfId="26172" xr:uid="{00000000-0005-0000-0000-0000B3620000}"/>
    <cellStyle name="Assumptions Heading 2 23 4 2 2" xfId="53855" xr:uid="{00000000-0005-0000-0000-0000B4620000}"/>
    <cellStyle name="Assumptions Heading 2 23 4 3" xfId="39938" xr:uid="{00000000-0005-0000-0000-0000B5620000}"/>
    <cellStyle name="Assumptions Heading 2 23 5" xfId="15001" xr:uid="{00000000-0005-0000-0000-0000B6620000}"/>
    <cellStyle name="Assumptions Heading 2 23 5 2" xfId="28922" xr:uid="{00000000-0005-0000-0000-0000B7620000}"/>
    <cellStyle name="Assumptions Heading 2 23 5 2 2" xfId="56605" xr:uid="{00000000-0005-0000-0000-0000B8620000}"/>
    <cellStyle name="Assumptions Heading 2 23 5 3" xfId="42688" xr:uid="{00000000-0005-0000-0000-0000B9620000}"/>
    <cellStyle name="Assumptions Heading 2 23 6" xfId="17969" xr:uid="{00000000-0005-0000-0000-0000BA620000}"/>
    <cellStyle name="Assumptions Heading 2 23 6 2" xfId="45652" xr:uid="{00000000-0005-0000-0000-0000BB620000}"/>
    <cellStyle name="Assumptions Heading 2 23 7" xfId="31735" xr:uid="{00000000-0005-0000-0000-0000BC620000}"/>
    <cellStyle name="Assumptions Heading 2 24" xfId="4061" xr:uid="{00000000-0005-0000-0000-0000BD620000}"/>
    <cellStyle name="Assumptions Heading 2 24 2" xfId="7487" xr:uid="{00000000-0005-0000-0000-0000BE620000}"/>
    <cellStyle name="Assumptions Heading 2 24 2 2" xfId="21418" xr:uid="{00000000-0005-0000-0000-0000BF620000}"/>
    <cellStyle name="Assumptions Heading 2 24 2 2 2" xfId="49101" xr:uid="{00000000-0005-0000-0000-0000C0620000}"/>
    <cellStyle name="Assumptions Heading 2 24 2 3" xfId="35184" xr:uid="{00000000-0005-0000-0000-0000C1620000}"/>
    <cellStyle name="Assumptions Heading 2 24 3" xfId="10190" xr:uid="{00000000-0005-0000-0000-0000C2620000}"/>
    <cellStyle name="Assumptions Heading 2 24 3 2" xfId="24111" xr:uid="{00000000-0005-0000-0000-0000C3620000}"/>
    <cellStyle name="Assumptions Heading 2 24 3 2 2" xfId="51794" xr:uid="{00000000-0005-0000-0000-0000C4620000}"/>
    <cellStyle name="Assumptions Heading 2 24 3 3" xfId="37877" xr:uid="{00000000-0005-0000-0000-0000C5620000}"/>
    <cellStyle name="Assumptions Heading 2 24 4" xfId="12342" xr:uid="{00000000-0005-0000-0000-0000C6620000}"/>
    <cellStyle name="Assumptions Heading 2 24 4 2" xfId="26263" xr:uid="{00000000-0005-0000-0000-0000C7620000}"/>
    <cellStyle name="Assumptions Heading 2 24 4 2 2" xfId="53946" xr:uid="{00000000-0005-0000-0000-0000C8620000}"/>
    <cellStyle name="Assumptions Heading 2 24 4 3" xfId="40029" xr:uid="{00000000-0005-0000-0000-0000C9620000}"/>
    <cellStyle name="Assumptions Heading 2 24 5" xfId="15092" xr:uid="{00000000-0005-0000-0000-0000CA620000}"/>
    <cellStyle name="Assumptions Heading 2 24 5 2" xfId="29013" xr:uid="{00000000-0005-0000-0000-0000CB620000}"/>
    <cellStyle name="Assumptions Heading 2 24 5 2 2" xfId="56696" xr:uid="{00000000-0005-0000-0000-0000CC620000}"/>
    <cellStyle name="Assumptions Heading 2 24 5 3" xfId="42779" xr:uid="{00000000-0005-0000-0000-0000CD620000}"/>
    <cellStyle name="Assumptions Heading 2 24 6" xfId="18060" xr:uid="{00000000-0005-0000-0000-0000CE620000}"/>
    <cellStyle name="Assumptions Heading 2 24 6 2" xfId="45743" xr:uid="{00000000-0005-0000-0000-0000CF620000}"/>
    <cellStyle name="Assumptions Heading 2 24 7" xfId="31826" xr:uid="{00000000-0005-0000-0000-0000D0620000}"/>
    <cellStyle name="Assumptions Heading 2 25" xfId="4882" xr:uid="{00000000-0005-0000-0000-0000D1620000}"/>
    <cellStyle name="Assumptions Heading 2 25 2" xfId="8288" xr:uid="{00000000-0005-0000-0000-0000D2620000}"/>
    <cellStyle name="Assumptions Heading 2 25 2 2" xfId="22210" xr:uid="{00000000-0005-0000-0000-0000D3620000}"/>
    <cellStyle name="Assumptions Heading 2 25 2 2 2" xfId="49893" xr:uid="{00000000-0005-0000-0000-0000D4620000}"/>
    <cellStyle name="Assumptions Heading 2 25 2 3" xfId="35976" xr:uid="{00000000-0005-0000-0000-0000D5620000}"/>
    <cellStyle name="Assumptions Heading 2 25 3" xfId="10742" xr:uid="{00000000-0005-0000-0000-0000D6620000}"/>
    <cellStyle name="Assumptions Heading 2 25 3 2" xfId="24663" xr:uid="{00000000-0005-0000-0000-0000D7620000}"/>
    <cellStyle name="Assumptions Heading 2 25 3 2 2" xfId="52346" xr:uid="{00000000-0005-0000-0000-0000D8620000}"/>
    <cellStyle name="Assumptions Heading 2 25 3 3" xfId="38429" xr:uid="{00000000-0005-0000-0000-0000D9620000}"/>
    <cellStyle name="Assumptions Heading 2 25 4" xfId="13141" xr:uid="{00000000-0005-0000-0000-0000DA620000}"/>
    <cellStyle name="Assumptions Heading 2 25 4 2" xfId="27062" xr:uid="{00000000-0005-0000-0000-0000DB620000}"/>
    <cellStyle name="Assumptions Heading 2 25 4 2 2" xfId="54745" xr:uid="{00000000-0005-0000-0000-0000DC620000}"/>
    <cellStyle name="Assumptions Heading 2 25 4 3" xfId="40828" xr:uid="{00000000-0005-0000-0000-0000DD620000}"/>
    <cellStyle name="Assumptions Heading 2 25 5" xfId="15891" xr:uid="{00000000-0005-0000-0000-0000DE620000}"/>
    <cellStyle name="Assumptions Heading 2 25 5 2" xfId="29812" xr:uid="{00000000-0005-0000-0000-0000DF620000}"/>
    <cellStyle name="Assumptions Heading 2 25 5 2 2" xfId="57495" xr:uid="{00000000-0005-0000-0000-0000E0620000}"/>
    <cellStyle name="Assumptions Heading 2 25 5 3" xfId="43578" xr:uid="{00000000-0005-0000-0000-0000E1620000}"/>
    <cellStyle name="Assumptions Heading 2 25 6" xfId="18859" xr:uid="{00000000-0005-0000-0000-0000E2620000}"/>
    <cellStyle name="Assumptions Heading 2 25 6 2" xfId="46542" xr:uid="{00000000-0005-0000-0000-0000E3620000}"/>
    <cellStyle name="Assumptions Heading 2 25 7" xfId="32625" xr:uid="{00000000-0005-0000-0000-0000E4620000}"/>
    <cellStyle name="Assumptions Heading 2 26" xfId="4711" xr:uid="{00000000-0005-0000-0000-0000E5620000}"/>
    <cellStyle name="Assumptions Heading 2 26 2" xfId="8117" xr:uid="{00000000-0005-0000-0000-0000E6620000}"/>
    <cellStyle name="Assumptions Heading 2 26 2 2" xfId="22041" xr:uid="{00000000-0005-0000-0000-0000E7620000}"/>
    <cellStyle name="Assumptions Heading 2 26 2 2 2" xfId="49724" xr:uid="{00000000-0005-0000-0000-0000E8620000}"/>
    <cellStyle name="Assumptions Heading 2 26 2 3" xfId="35807" xr:uid="{00000000-0005-0000-0000-0000E9620000}"/>
    <cellStyle name="Assumptions Heading 2 26 3" xfId="10679" xr:uid="{00000000-0005-0000-0000-0000EA620000}"/>
    <cellStyle name="Assumptions Heading 2 26 3 2" xfId="24600" xr:uid="{00000000-0005-0000-0000-0000EB620000}"/>
    <cellStyle name="Assumptions Heading 2 26 3 2 2" xfId="52283" xr:uid="{00000000-0005-0000-0000-0000EC620000}"/>
    <cellStyle name="Assumptions Heading 2 26 3 3" xfId="38366" xr:uid="{00000000-0005-0000-0000-0000ED620000}"/>
    <cellStyle name="Assumptions Heading 2 26 4" xfId="12973" xr:uid="{00000000-0005-0000-0000-0000EE620000}"/>
    <cellStyle name="Assumptions Heading 2 26 4 2" xfId="26894" xr:uid="{00000000-0005-0000-0000-0000EF620000}"/>
    <cellStyle name="Assumptions Heading 2 26 4 2 2" xfId="54577" xr:uid="{00000000-0005-0000-0000-0000F0620000}"/>
    <cellStyle name="Assumptions Heading 2 26 4 3" xfId="40660" xr:uid="{00000000-0005-0000-0000-0000F1620000}"/>
    <cellStyle name="Assumptions Heading 2 26 5" xfId="15723" xr:uid="{00000000-0005-0000-0000-0000F2620000}"/>
    <cellStyle name="Assumptions Heading 2 26 5 2" xfId="29644" xr:uid="{00000000-0005-0000-0000-0000F3620000}"/>
    <cellStyle name="Assumptions Heading 2 26 5 2 2" xfId="57327" xr:uid="{00000000-0005-0000-0000-0000F4620000}"/>
    <cellStyle name="Assumptions Heading 2 26 5 3" xfId="43410" xr:uid="{00000000-0005-0000-0000-0000F5620000}"/>
    <cellStyle name="Assumptions Heading 2 26 6" xfId="18691" xr:uid="{00000000-0005-0000-0000-0000F6620000}"/>
    <cellStyle name="Assumptions Heading 2 26 6 2" xfId="46374" xr:uid="{00000000-0005-0000-0000-0000F7620000}"/>
    <cellStyle name="Assumptions Heading 2 26 7" xfId="32457" xr:uid="{00000000-0005-0000-0000-0000F8620000}"/>
    <cellStyle name="Assumptions Heading 2 27" xfId="4303" xr:uid="{00000000-0005-0000-0000-0000F9620000}"/>
    <cellStyle name="Assumptions Heading 2 27 2" xfId="7728" xr:uid="{00000000-0005-0000-0000-0000FA620000}"/>
    <cellStyle name="Assumptions Heading 2 27 2 2" xfId="21654" xr:uid="{00000000-0005-0000-0000-0000FB620000}"/>
    <cellStyle name="Assumptions Heading 2 27 2 2 2" xfId="49337" xr:uid="{00000000-0005-0000-0000-0000FC620000}"/>
    <cellStyle name="Assumptions Heading 2 27 2 3" xfId="35420" xr:uid="{00000000-0005-0000-0000-0000FD620000}"/>
    <cellStyle name="Assumptions Heading 2 27 3" xfId="10413" xr:uid="{00000000-0005-0000-0000-0000FE620000}"/>
    <cellStyle name="Assumptions Heading 2 27 3 2" xfId="24334" xr:uid="{00000000-0005-0000-0000-0000FF620000}"/>
    <cellStyle name="Assumptions Heading 2 27 3 2 2" xfId="52017" xr:uid="{00000000-0005-0000-0000-000000630000}"/>
    <cellStyle name="Assumptions Heading 2 27 3 3" xfId="38100" xr:uid="{00000000-0005-0000-0000-000001630000}"/>
    <cellStyle name="Assumptions Heading 2 27 4" xfId="12574" xr:uid="{00000000-0005-0000-0000-000002630000}"/>
    <cellStyle name="Assumptions Heading 2 27 4 2" xfId="26495" xr:uid="{00000000-0005-0000-0000-000003630000}"/>
    <cellStyle name="Assumptions Heading 2 27 4 2 2" xfId="54178" xr:uid="{00000000-0005-0000-0000-000004630000}"/>
    <cellStyle name="Assumptions Heading 2 27 4 3" xfId="40261" xr:uid="{00000000-0005-0000-0000-000005630000}"/>
    <cellStyle name="Assumptions Heading 2 27 5" xfId="15324" xr:uid="{00000000-0005-0000-0000-000006630000}"/>
    <cellStyle name="Assumptions Heading 2 27 5 2" xfId="29245" xr:uid="{00000000-0005-0000-0000-000007630000}"/>
    <cellStyle name="Assumptions Heading 2 27 5 2 2" xfId="56928" xr:uid="{00000000-0005-0000-0000-000008630000}"/>
    <cellStyle name="Assumptions Heading 2 27 5 3" xfId="43011" xr:uid="{00000000-0005-0000-0000-000009630000}"/>
    <cellStyle name="Assumptions Heading 2 27 6" xfId="18292" xr:uid="{00000000-0005-0000-0000-00000A630000}"/>
    <cellStyle name="Assumptions Heading 2 27 6 2" xfId="45975" xr:uid="{00000000-0005-0000-0000-00000B630000}"/>
    <cellStyle name="Assumptions Heading 2 27 7" xfId="32058" xr:uid="{00000000-0005-0000-0000-00000C630000}"/>
    <cellStyle name="Assumptions Heading 2 28" xfId="4784" xr:uid="{00000000-0005-0000-0000-00000D630000}"/>
    <cellStyle name="Assumptions Heading 2 28 2" xfId="8190" xr:uid="{00000000-0005-0000-0000-00000E630000}"/>
    <cellStyle name="Assumptions Heading 2 28 2 2" xfId="22113" xr:uid="{00000000-0005-0000-0000-00000F630000}"/>
    <cellStyle name="Assumptions Heading 2 28 2 2 2" xfId="49796" xr:uid="{00000000-0005-0000-0000-000010630000}"/>
    <cellStyle name="Assumptions Heading 2 28 2 3" xfId="35879" xr:uid="{00000000-0005-0000-0000-000011630000}"/>
    <cellStyle name="Assumptions Heading 2 28 3" xfId="10716" xr:uid="{00000000-0005-0000-0000-000012630000}"/>
    <cellStyle name="Assumptions Heading 2 28 3 2" xfId="24637" xr:uid="{00000000-0005-0000-0000-000013630000}"/>
    <cellStyle name="Assumptions Heading 2 28 3 2 2" xfId="52320" xr:uid="{00000000-0005-0000-0000-000014630000}"/>
    <cellStyle name="Assumptions Heading 2 28 3 3" xfId="38403" xr:uid="{00000000-0005-0000-0000-000015630000}"/>
    <cellStyle name="Assumptions Heading 2 28 4" xfId="13045" xr:uid="{00000000-0005-0000-0000-000016630000}"/>
    <cellStyle name="Assumptions Heading 2 28 4 2" xfId="26966" xr:uid="{00000000-0005-0000-0000-000017630000}"/>
    <cellStyle name="Assumptions Heading 2 28 4 2 2" xfId="54649" xr:uid="{00000000-0005-0000-0000-000018630000}"/>
    <cellStyle name="Assumptions Heading 2 28 4 3" xfId="40732" xr:uid="{00000000-0005-0000-0000-000019630000}"/>
    <cellStyle name="Assumptions Heading 2 28 5" xfId="15795" xr:uid="{00000000-0005-0000-0000-00001A630000}"/>
    <cellStyle name="Assumptions Heading 2 28 5 2" xfId="29716" xr:uid="{00000000-0005-0000-0000-00001B630000}"/>
    <cellStyle name="Assumptions Heading 2 28 5 2 2" xfId="57399" xr:uid="{00000000-0005-0000-0000-00001C630000}"/>
    <cellStyle name="Assumptions Heading 2 28 5 3" xfId="43482" xr:uid="{00000000-0005-0000-0000-00001D630000}"/>
    <cellStyle name="Assumptions Heading 2 28 6" xfId="18763" xr:uid="{00000000-0005-0000-0000-00001E630000}"/>
    <cellStyle name="Assumptions Heading 2 28 6 2" xfId="46446" xr:uid="{00000000-0005-0000-0000-00001F630000}"/>
    <cellStyle name="Assumptions Heading 2 28 7" xfId="32529" xr:uid="{00000000-0005-0000-0000-000020630000}"/>
    <cellStyle name="Assumptions Heading 2 29" xfId="4378" xr:uid="{00000000-0005-0000-0000-000021630000}"/>
    <cellStyle name="Assumptions Heading 2 29 2" xfId="7803" xr:uid="{00000000-0005-0000-0000-000022630000}"/>
    <cellStyle name="Assumptions Heading 2 29 2 2" xfId="21727" xr:uid="{00000000-0005-0000-0000-000023630000}"/>
    <cellStyle name="Assumptions Heading 2 29 2 2 2" xfId="49410" xr:uid="{00000000-0005-0000-0000-000024630000}"/>
    <cellStyle name="Assumptions Heading 2 29 2 3" xfId="35493" xr:uid="{00000000-0005-0000-0000-000025630000}"/>
    <cellStyle name="Assumptions Heading 2 29 3" xfId="10476" xr:uid="{00000000-0005-0000-0000-000026630000}"/>
    <cellStyle name="Assumptions Heading 2 29 3 2" xfId="24397" xr:uid="{00000000-0005-0000-0000-000027630000}"/>
    <cellStyle name="Assumptions Heading 2 29 3 2 2" xfId="52080" xr:uid="{00000000-0005-0000-0000-000028630000}"/>
    <cellStyle name="Assumptions Heading 2 29 3 3" xfId="38163" xr:uid="{00000000-0005-0000-0000-000029630000}"/>
    <cellStyle name="Assumptions Heading 2 29 4" xfId="12645" xr:uid="{00000000-0005-0000-0000-00002A630000}"/>
    <cellStyle name="Assumptions Heading 2 29 4 2" xfId="26566" xr:uid="{00000000-0005-0000-0000-00002B630000}"/>
    <cellStyle name="Assumptions Heading 2 29 4 2 2" xfId="54249" xr:uid="{00000000-0005-0000-0000-00002C630000}"/>
    <cellStyle name="Assumptions Heading 2 29 4 3" xfId="40332" xr:uid="{00000000-0005-0000-0000-00002D630000}"/>
    <cellStyle name="Assumptions Heading 2 29 5" xfId="15395" xr:uid="{00000000-0005-0000-0000-00002E630000}"/>
    <cellStyle name="Assumptions Heading 2 29 5 2" xfId="29316" xr:uid="{00000000-0005-0000-0000-00002F630000}"/>
    <cellStyle name="Assumptions Heading 2 29 5 2 2" xfId="56999" xr:uid="{00000000-0005-0000-0000-000030630000}"/>
    <cellStyle name="Assumptions Heading 2 29 5 3" xfId="43082" xr:uid="{00000000-0005-0000-0000-000031630000}"/>
    <cellStyle name="Assumptions Heading 2 29 6" xfId="18363" xr:uid="{00000000-0005-0000-0000-000032630000}"/>
    <cellStyle name="Assumptions Heading 2 29 6 2" xfId="46046" xr:uid="{00000000-0005-0000-0000-000033630000}"/>
    <cellStyle name="Assumptions Heading 2 29 7" xfId="32129" xr:uid="{00000000-0005-0000-0000-000034630000}"/>
    <cellStyle name="Assumptions Heading 2 3" xfId="2348" xr:uid="{00000000-0005-0000-0000-000035630000}"/>
    <cellStyle name="Assumptions Heading 2 3 2" xfId="5807" xr:uid="{00000000-0005-0000-0000-000036630000}"/>
    <cellStyle name="Assumptions Heading 2 3 2 2" xfId="19757" xr:uid="{00000000-0005-0000-0000-000037630000}"/>
    <cellStyle name="Assumptions Heading 2 3 2 2 2" xfId="47440" xr:uid="{00000000-0005-0000-0000-000038630000}"/>
    <cellStyle name="Assumptions Heading 2 3 2 3" xfId="33523" xr:uid="{00000000-0005-0000-0000-000039630000}"/>
    <cellStyle name="Assumptions Heading 2 3 3" xfId="8577" xr:uid="{00000000-0005-0000-0000-00003A630000}"/>
    <cellStyle name="Assumptions Heading 2 3 3 2" xfId="22498" xr:uid="{00000000-0005-0000-0000-00003B630000}"/>
    <cellStyle name="Assumptions Heading 2 3 3 2 2" xfId="50181" xr:uid="{00000000-0005-0000-0000-00003C630000}"/>
    <cellStyle name="Assumptions Heading 2 3 3 3" xfId="36264" xr:uid="{00000000-0005-0000-0000-00003D630000}"/>
    <cellStyle name="Assumptions Heading 2 3 4" xfId="5456" xr:uid="{00000000-0005-0000-0000-00003E630000}"/>
    <cellStyle name="Assumptions Heading 2 3 4 2" xfId="19409" xr:uid="{00000000-0005-0000-0000-00003F630000}"/>
    <cellStyle name="Assumptions Heading 2 3 4 2 2" xfId="47092" xr:uid="{00000000-0005-0000-0000-000040630000}"/>
    <cellStyle name="Assumptions Heading 2 3 4 3" xfId="33175" xr:uid="{00000000-0005-0000-0000-000041630000}"/>
    <cellStyle name="Assumptions Heading 2 3 5" xfId="13455" xr:uid="{00000000-0005-0000-0000-000042630000}"/>
    <cellStyle name="Assumptions Heading 2 3 5 2" xfId="27376" xr:uid="{00000000-0005-0000-0000-000043630000}"/>
    <cellStyle name="Assumptions Heading 2 3 5 2 2" xfId="55059" xr:uid="{00000000-0005-0000-0000-000044630000}"/>
    <cellStyle name="Assumptions Heading 2 3 5 3" xfId="41142" xr:uid="{00000000-0005-0000-0000-000045630000}"/>
    <cellStyle name="Assumptions Heading 2 3 6" xfId="16417" xr:uid="{00000000-0005-0000-0000-000046630000}"/>
    <cellStyle name="Assumptions Heading 2 3 6 2" xfId="44100" xr:uid="{00000000-0005-0000-0000-000047630000}"/>
    <cellStyle name="Assumptions Heading 2 3 7" xfId="30310" xr:uid="{00000000-0005-0000-0000-000048630000}"/>
    <cellStyle name="Assumptions Heading 2 30" xfId="4587" xr:uid="{00000000-0005-0000-0000-000049630000}"/>
    <cellStyle name="Assumptions Heading 2 30 2" xfId="7999" xr:uid="{00000000-0005-0000-0000-00004A630000}"/>
    <cellStyle name="Assumptions Heading 2 30 2 2" xfId="21923" xr:uid="{00000000-0005-0000-0000-00004B630000}"/>
    <cellStyle name="Assumptions Heading 2 30 2 2 2" xfId="49606" xr:uid="{00000000-0005-0000-0000-00004C630000}"/>
    <cellStyle name="Assumptions Heading 2 30 2 3" xfId="35689" xr:uid="{00000000-0005-0000-0000-00004D630000}"/>
    <cellStyle name="Assumptions Heading 2 30 3" xfId="10605" xr:uid="{00000000-0005-0000-0000-00004E630000}"/>
    <cellStyle name="Assumptions Heading 2 30 3 2" xfId="24526" xr:uid="{00000000-0005-0000-0000-00004F630000}"/>
    <cellStyle name="Assumptions Heading 2 30 3 2 2" xfId="52209" xr:uid="{00000000-0005-0000-0000-000050630000}"/>
    <cellStyle name="Assumptions Heading 2 30 3 3" xfId="38292" xr:uid="{00000000-0005-0000-0000-000051630000}"/>
    <cellStyle name="Assumptions Heading 2 30 4" xfId="12851" xr:uid="{00000000-0005-0000-0000-000052630000}"/>
    <cellStyle name="Assumptions Heading 2 30 4 2" xfId="26772" xr:uid="{00000000-0005-0000-0000-000053630000}"/>
    <cellStyle name="Assumptions Heading 2 30 4 2 2" xfId="54455" xr:uid="{00000000-0005-0000-0000-000054630000}"/>
    <cellStyle name="Assumptions Heading 2 30 4 3" xfId="40538" xr:uid="{00000000-0005-0000-0000-000055630000}"/>
    <cellStyle name="Assumptions Heading 2 30 5" xfId="15601" xr:uid="{00000000-0005-0000-0000-000056630000}"/>
    <cellStyle name="Assumptions Heading 2 30 5 2" xfId="29522" xr:uid="{00000000-0005-0000-0000-000057630000}"/>
    <cellStyle name="Assumptions Heading 2 30 5 2 2" xfId="57205" xr:uid="{00000000-0005-0000-0000-000058630000}"/>
    <cellStyle name="Assumptions Heading 2 30 5 3" xfId="43288" xr:uid="{00000000-0005-0000-0000-000059630000}"/>
    <cellStyle name="Assumptions Heading 2 30 6" xfId="18569" xr:uid="{00000000-0005-0000-0000-00005A630000}"/>
    <cellStyle name="Assumptions Heading 2 30 6 2" xfId="46252" xr:uid="{00000000-0005-0000-0000-00005B630000}"/>
    <cellStyle name="Assumptions Heading 2 30 7" xfId="32335" xr:uid="{00000000-0005-0000-0000-00005C630000}"/>
    <cellStyle name="Assumptions Heading 2 31" xfId="5613" xr:uid="{00000000-0005-0000-0000-00005D630000}"/>
    <cellStyle name="Assumptions Heading 2 31 2" xfId="19566" xr:uid="{00000000-0005-0000-0000-00005E630000}"/>
    <cellStyle name="Assumptions Heading 2 31 2 2" xfId="47249" xr:uid="{00000000-0005-0000-0000-00005F630000}"/>
    <cellStyle name="Assumptions Heading 2 31 3" xfId="33332" xr:uid="{00000000-0005-0000-0000-000060630000}"/>
    <cellStyle name="Assumptions Heading 2 32" xfId="5213" xr:uid="{00000000-0005-0000-0000-000061630000}"/>
    <cellStyle name="Assumptions Heading 2 32 2" xfId="19183" xr:uid="{00000000-0005-0000-0000-000062630000}"/>
    <cellStyle name="Assumptions Heading 2 32 2 2" xfId="46866" xr:uid="{00000000-0005-0000-0000-000063630000}"/>
    <cellStyle name="Assumptions Heading 2 32 3" xfId="32949" xr:uid="{00000000-0005-0000-0000-000064630000}"/>
    <cellStyle name="Assumptions Heading 2 4" xfId="2252" xr:uid="{00000000-0005-0000-0000-000065630000}"/>
    <cellStyle name="Assumptions Heading 2 4 2" xfId="5720" xr:uid="{00000000-0005-0000-0000-000066630000}"/>
    <cellStyle name="Assumptions Heading 2 4 2 2" xfId="19671" xr:uid="{00000000-0005-0000-0000-000067630000}"/>
    <cellStyle name="Assumptions Heading 2 4 2 2 2" xfId="47354" xr:uid="{00000000-0005-0000-0000-000068630000}"/>
    <cellStyle name="Assumptions Heading 2 4 2 3" xfId="33437" xr:uid="{00000000-0005-0000-0000-000069630000}"/>
    <cellStyle name="Assumptions Heading 2 4 3" xfId="5158" xr:uid="{00000000-0005-0000-0000-00006A630000}"/>
    <cellStyle name="Assumptions Heading 2 4 3 2" xfId="19128" xr:uid="{00000000-0005-0000-0000-00006B630000}"/>
    <cellStyle name="Assumptions Heading 2 4 3 2 2" xfId="46811" xr:uid="{00000000-0005-0000-0000-00006C630000}"/>
    <cellStyle name="Assumptions Heading 2 4 3 3" xfId="32894" xr:uid="{00000000-0005-0000-0000-00006D630000}"/>
    <cellStyle name="Assumptions Heading 2 4 4" xfId="5108" xr:uid="{00000000-0005-0000-0000-00006E630000}"/>
    <cellStyle name="Assumptions Heading 2 4 4 2" xfId="19079" xr:uid="{00000000-0005-0000-0000-00006F630000}"/>
    <cellStyle name="Assumptions Heading 2 4 4 2 2" xfId="46762" xr:uid="{00000000-0005-0000-0000-000070630000}"/>
    <cellStyle name="Assumptions Heading 2 4 4 3" xfId="32845" xr:uid="{00000000-0005-0000-0000-000071630000}"/>
    <cellStyle name="Assumptions Heading 2 4 5" xfId="13369" xr:uid="{00000000-0005-0000-0000-000072630000}"/>
    <cellStyle name="Assumptions Heading 2 4 5 2" xfId="27290" xr:uid="{00000000-0005-0000-0000-000073630000}"/>
    <cellStyle name="Assumptions Heading 2 4 5 2 2" xfId="54973" xr:uid="{00000000-0005-0000-0000-000074630000}"/>
    <cellStyle name="Assumptions Heading 2 4 5 3" xfId="41056" xr:uid="{00000000-0005-0000-0000-000075630000}"/>
    <cellStyle name="Assumptions Heading 2 4 6" xfId="16331" xr:uid="{00000000-0005-0000-0000-000076630000}"/>
    <cellStyle name="Assumptions Heading 2 4 6 2" xfId="44014" xr:uid="{00000000-0005-0000-0000-000077630000}"/>
    <cellStyle name="Assumptions Heading 2 4 7" xfId="30229" xr:uid="{00000000-0005-0000-0000-000078630000}"/>
    <cellStyle name="Assumptions Heading 2 5" xfId="3152" xr:uid="{00000000-0005-0000-0000-000079630000}"/>
    <cellStyle name="Assumptions Heading 2 5 2" xfId="6594" xr:uid="{00000000-0005-0000-0000-00007A630000}"/>
    <cellStyle name="Assumptions Heading 2 5 2 2" xfId="20538" xr:uid="{00000000-0005-0000-0000-00007B630000}"/>
    <cellStyle name="Assumptions Heading 2 5 2 2 2" xfId="48221" xr:uid="{00000000-0005-0000-0000-00007C630000}"/>
    <cellStyle name="Assumptions Heading 2 5 2 3" xfId="34304" xr:uid="{00000000-0005-0000-0000-00007D630000}"/>
    <cellStyle name="Assumptions Heading 2 5 3" xfId="9338" xr:uid="{00000000-0005-0000-0000-00007E630000}"/>
    <cellStyle name="Assumptions Heading 2 5 3 2" xfId="23259" xr:uid="{00000000-0005-0000-0000-00007F630000}"/>
    <cellStyle name="Assumptions Heading 2 5 3 2 2" xfId="50942" xr:uid="{00000000-0005-0000-0000-000080630000}"/>
    <cellStyle name="Assumptions Heading 2 5 3 3" xfId="37025" xr:uid="{00000000-0005-0000-0000-000081630000}"/>
    <cellStyle name="Assumptions Heading 2 5 4" xfId="11476" xr:uid="{00000000-0005-0000-0000-000082630000}"/>
    <cellStyle name="Assumptions Heading 2 5 4 2" xfId="25397" xr:uid="{00000000-0005-0000-0000-000083630000}"/>
    <cellStyle name="Assumptions Heading 2 5 4 2 2" xfId="53080" xr:uid="{00000000-0005-0000-0000-000084630000}"/>
    <cellStyle name="Assumptions Heading 2 5 4 3" xfId="39163" xr:uid="{00000000-0005-0000-0000-000085630000}"/>
    <cellStyle name="Assumptions Heading 2 5 5" xfId="14226" xr:uid="{00000000-0005-0000-0000-000086630000}"/>
    <cellStyle name="Assumptions Heading 2 5 5 2" xfId="28147" xr:uid="{00000000-0005-0000-0000-000087630000}"/>
    <cellStyle name="Assumptions Heading 2 5 5 2 2" xfId="55830" xr:uid="{00000000-0005-0000-0000-000088630000}"/>
    <cellStyle name="Assumptions Heading 2 5 5 3" xfId="41913" xr:uid="{00000000-0005-0000-0000-000089630000}"/>
    <cellStyle name="Assumptions Heading 2 5 6" xfId="17194" xr:uid="{00000000-0005-0000-0000-00008A630000}"/>
    <cellStyle name="Assumptions Heading 2 5 6 2" xfId="44877" xr:uid="{00000000-0005-0000-0000-00008B630000}"/>
    <cellStyle name="Assumptions Heading 2 5 7" xfId="30996" xr:uid="{00000000-0005-0000-0000-00008C630000}"/>
    <cellStyle name="Assumptions Heading 2 6" xfId="3006" xr:uid="{00000000-0005-0000-0000-00008D630000}"/>
    <cellStyle name="Assumptions Heading 2 6 2" xfId="6450" xr:uid="{00000000-0005-0000-0000-00008E630000}"/>
    <cellStyle name="Assumptions Heading 2 6 2 2" xfId="20395" xr:uid="{00000000-0005-0000-0000-00008F630000}"/>
    <cellStyle name="Assumptions Heading 2 6 2 2 2" xfId="48078" xr:uid="{00000000-0005-0000-0000-000090630000}"/>
    <cellStyle name="Assumptions Heading 2 6 2 3" xfId="34161" xr:uid="{00000000-0005-0000-0000-000091630000}"/>
    <cellStyle name="Assumptions Heading 2 6 3" xfId="9199" xr:uid="{00000000-0005-0000-0000-000092630000}"/>
    <cellStyle name="Assumptions Heading 2 6 3 2" xfId="23120" xr:uid="{00000000-0005-0000-0000-000093630000}"/>
    <cellStyle name="Assumptions Heading 2 6 3 2 2" xfId="50803" xr:uid="{00000000-0005-0000-0000-000094630000}"/>
    <cellStyle name="Assumptions Heading 2 6 3 3" xfId="36886" xr:uid="{00000000-0005-0000-0000-000095630000}"/>
    <cellStyle name="Assumptions Heading 2 6 4" xfId="11335" xr:uid="{00000000-0005-0000-0000-000096630000}"/>
    <cellStyle name="Assumptions Heading 2 6 4 2" xfId="25256" xr:uid="{00000000-0005-0000-0000-000097630000}"/>
    <cellStyle name="Assumptions Heading 2 6 4 2 2" xfId="52939" xr:uid="{00000000-0005-0000-0000-000098630000}"/>
    <cellStyle name="Assumptions Heading 2 6 4 3" xfId="39022" xr:uid="{00000000-0005-0000-0000-000099630000}"/>
    <cellStyle name="Assumptions Heading 2 6 5" xfId="14086" xr:uid="{00000000-0005-0000-0000-00009A630000}"/>
    <cellStyle name="Assumptions Heading 2 6 5 2" xfId="28007" xr:uid="{00000000-0005-0000-0000-00009B630000}"/>
    <cellStyle name="Assumptions Heading 2 6 5 2 2" xfId="55690" xr:uid="{00000000-0005-0000-0000-00009C630000}"/>
    <cellStyle name="Assumptions Heading 2 6 5 3" xfId="41773" xr:uid="{00000000-0005-0000-0000-00009D630000}"/>
    <cellStyle name="Assumptions Heading 2 6 6" xfId="17053" xr:uid="{00000000-0005-0000-0000-00009E630000}"/>
    <cellStyle name="Assumptions Heading 2 6 6 2" xfId="44736" xr:uid="{00000000-0005-0000-0000-00009F630000}"/>
    <cellStyle name="Assumptions Heading 2 6 7" xfId="30864" xr:uid="{00000000-0005-0000-0000-0000A0630000}"/>
    <cellStyle name="Assumptions Heading 2 7" xfId="2910" xr:uid="{00000000-0005-0000-0000-0000A1630000}"/>
    <cellStyle name="Assumptions Heading 2 7 2" xfId="6356" xr:uid="{00000000-0005-0000-0000-0000A2630000}"/>
    <cellStyle name="Assumptions Heading 2 7 2 2" xfId="20302" xr:uid="{00000000-0005-0000-0000-0000A3630000}"/>
    <cellStyle name="Assumptions Heading 2 7 2 2 2" xfId="47985" xr:uid="{00000000-0005-0000-0000-0000A4630000}"/>
    <cellStyle name="Assumptions Heading 2 7 2 3" xfId="34068" xr:uid="{00000000-0005-0000-0000-0000A5630000}"/>
    <cellStyle name="Assumptions Heading 2 7 3" xfId="9107" xr:uid="{00000000-0005-0000-0000-0000A6630000}"/>
    <cellStyle name="Assumptions Heading 2 7 3 2" xfId="23028" xr:uid="{00000000-0005-0000-0000-0000A7630000}"/>
    <cellStyle name="Assumptions Heading 2 7 3 2 2" xfId="50711" xr:uid="{00000000-0005-0000-0000-0000A8630000}"/>
    <cellStyle name="Assumptions Heading 2 7 3 3" xfId="36794" xr:uid="{00000000-0005-0000-0000-0000A9630000}"/>
    <cellStyle name="Assumptions Heading 2 7 4" xfId="11242" xr:uid="{00000000-0005-0000-0000-0000AA630000}"/>
    <cellStyle name="Assumptions Heading 2 7 4 2" xfId="25163" xr:uid="{00000000-0005-0000-0000-0000AB630000}"/>
    <cellStyle name="Assumptions Heading 2 7 4 2 2" xfId="52846" xr:uid="{00000000-0005-0000-0000-0000AC630000}"/>
    <cellStyle name="Assumptions Heading 2 7 4 3" xfId="38929" xr:uid="{00000000-0005-0000-0000-0000AD630000}"/>
    <cellStyle name="Assumptions Heading 2 7 5" xfId="13994" xr:uid="{00000000-0005-0000-0000-0000AE630000}"/>
    <cellStyle name="Assumptions Heading 2 7 5 2" xfId="27915" xr:uid="{00000000-0005-0000-0000-0000AF630000}"/>
    <cellStyle name="Assumptions Heading 2 7 5 2 2" xfId="55598" xr:uid="{00000000-0005-0000-0000-0000B0630000}"/>
    <cellStyle name="Assumptions Heading 2 7 5 3" xfId="41681" xr:uid="{00000000-0005-0000-0000-0000B1630000}"/>
    <cellStyle name="Assumptions Heading 2 7 6" xfId="16960" xr:uid="{00000000-0005-0000-0000-0000B2630000}"/>
    <cellStyle name="Assumptions Heading 2 7 6 2" xfId="44643" xr:uid="{00000000-0005-0000-0000-0000B3630000}"/>
    <cellStyle name="Assumptions Heading 2 7 7" xfId="30782" xr:uid="{00000000-0005-0000-0000-0000B4630000}"/>
    <cellStyle name="Assumptions Heading 2 8" xfId="3404" xr:uid="{00000000-0005-0000-0000-0000B5630000}"/>
    <cellStyle name="Assumptions Heading 2 8 2" xfId="6844" xr:uid="{00000000-0005-0000-0000-0000B6630000}"/>
    <cellStyle name="Assumptions Heading 2 8 2 2" xfId="20785" xr:uid="{00000000-0005-0000-0000-0000B7630000}"/>
    <cellStyle name="Assumptions Heading 2 8 2 2 2" xfId="48468" xr:uid="{00000000-0005-0000-0000-0000B8630000}"/>
    <cellStyle name="Assumptions Heading 2 8 2 3" xfId="34551" xr:uid="{00000000-0005-0000-0000-0000B9630000}"/>
    <cellStyle name="Assumptions Heading 2 8 3" xfId="9582" xr:uid="{00000000-0005-0000-0000-0000BA630000}"/>
    <cellStyle name="Assumptions Heading 2 8 3 2" xfId="23503" xr:uid="{00000000-0005-0000-0000-0000BB630000}"/>
    <cellStyle name="Assumptions Heading 2 8 3 2 2" xfId="51186" xr:uid="{00000000-0005-0000-0000-0000BC630000}"/>
    <cellStyle name="Assumptions Heading 2 8 3 3" xfId="37269" xr:uid="{00000000-0005-0000-0000-0000BD630000}"/>
    <cellStyle name="Assumptions Heading 2 8 4" xfId="11723" xr:uid="{00000000-0005-0000-0000-0000BE630000}"/>
    <cellStyle name="Assumptions Heading 2 8 4 2" xfId="25644" xr:uid="{00000000-0005-0000-0000-0000BF630000}"/>
    <cellStyle name="Assumptions Heading 2 8 4 2 2" xfId="53327" xr:uid="{00000000-0005-0000-0000-0000C0630000}"/>
    <cellStyle name="Assumptions Heading 2 8 4 3" xfId="39410" xr:uid="{00000000-0005-0000-0000-0000C1630000}"/>
    <cellStyle name="Assumptions Heading 2 8 5" xfId="14473" xr:uid="{00000000-0005-0000-0000-0000C2630000}"/>
    <cellStyle name="Assumptions Heading 2 8 5 2" xfId="28394" xr:uid="{00000000-0005-0000-0000-0000C3630000}"/>
    <cellStyle name="Assumptions Heading 2 8 5 2 2" xfId="56077" xr:uid="{00000000-0005-0000-0000-0000C4630000}"/>
    <cellStyle name="Assumptions Heading 2 8 5 3" xfId="42160" xr:uid="{00000000-0005-0000-0000-0000C5630000}"/>
    <cellStyle name="Assumptions Heading 2 8 6" xfId="17441" xr:uid="{00000000-0005-0000-0000-0000C6630000}"/>
    <cellStyle name="Assumptions Heading 2 8 6 2" xfId="45124" xr:uid="{00000000-0005-0000-0000-0000C7630000}"/>
    <cellStyle name="Assumptions Heading 2 8 7" xfId="31218" xr:uid="{00000000-0005-0000-0000-0000C8630000}"/>
    <cellStyle name="Assumptions Heading 2 9" xfId="2369" xr:uid="{00000000-0005-0000-0000-0000C9630000}"/>
    <cellStyle name="Assumptions Heading 2 9 2" xfId="5827" xr:uid="{00000000-0005-0000-0000-0000CA630000}"/>
    <cellStyle name="Assumptions Heading 2 9 2 2" xfId="19777" xr:uid="{00000000-0005-0000-0000-0000CB630000}"/>
    <cellStyle name="Assumptions Heading 2 9 2 2 2" xfId="47460" xr:uid="{00000000-0005-0000-0000-0000CC630000}"/>
    <cellStyle name="Assumptions Heading 2 9 2 3" xfId="33543" xr:uid="{00000000-0005-0000-0000-0000CD630000}"/>
    <cellStyle name="Assumptions Heading 2 9 3" xfId="8597" xr:uid="{00000000-0005-0000-0000-0000CE630000}"/>
    <cellStyle name="Assumptions Heading 2 9 3 2" xfId="22518" xr:uid="{00000000-0005-0000-0000-0000CF630000}"/>
    <cellStyle name="Assumptions Heading 2 9 3 2 2" xfId="50201" xr:uid="{00000000-0005-0000-0000-0000D0630000}"/>
    <cellStyle name="Assumptions Heading 2 9 3 3" xfId="36284" xr:uid="{00000000-0005-0000-0000-0000D1630000}"/>
    <cellStyle name="Assumptions Heading 2 9 4" xfId="8454" xr:uid="{00000000-0005-0000-0000-0000D2630000}"/>
    <cellStyle name="Assumptions Heading 2 9 4 2" xfId="22375" xr:uid="{00000000-0005-0000-0000-0000D3630000}"/>
    <cellStyle name="Assumptions Heading 2 9 4 2 2" xfId="50058" xr:uid="{00000000-0005-0000-0000-0000D4630000}"/>
    <cellStyle name="Assumptions Heading 2 9 4 3" xfId="36141" xr:uid="{00000000-0005-0000-0000-0000D5630000}"/>
    <cellStyle name="Assumptions Heading 2 9 5" xfId="13475" xr:uid="{00000000-0005-0000-0000-0000D6630000}"/>
    <cellStyle name="Assumptions Heading 2 9 5 2" xfId="27396" xr:uid="{00000000-0005-0000-0000-0000D7630000}"/>
    <cellStyle name="Assumptions Heading 2 9 5 2 2" xfId="55079" xr:uid="{00000000-0005-0000-0000-0000D8630000}"/>
    <cellStyle name="Assumptions Heading 2 9 5 3" xfId="41162" xr:uid="{00000000-0005-0000-0000-0000D9630000}"/>
    <cellStyle name="Assumptions Heading 2 9 6" xfId="16437" xr:uid="{00000000-0005-0000-0000-0000DA630000}"/>
    <cellStyle name="Assumptions Heading 2 9 6 2" xfId="44120" xr:uid="{00000000-0005-0000-0000-0000DB630000}"/>
    <cellStyle name="Assumptions Heading 2 9 7" xfId="30330" xr:uid="{00000000-0005-0000-0000-0000DC630000}"/>
    <cellStyle name="Assumptions Heading 20" xfId="4038" xr:uid="{00000000-0005-0000-0000-0000DD630000}"/>
    <cellStyle name="Assumptions Heading 20 2" xfId="7464" xr:uid="{00000000-0005-0000-0000-0000DE630000}"/>
    <cellStyle name="Assumptions Heading 20 2 2" xfId="21395" xr:uid="{00000000-0005-0000-0000-0000DF630000}"/>
    <cellStyle name="Assumptions Heading 20 2 2 2" xfId="49078" xr:uid="{00000000-0005-0000-0000-0000E0630000}"/>
    <cellStyle name="Assumptions Heading 20 2 3" xfId="35161" xr:uid="{00000000-0005-0000-0000-0000E1630000}"/>
    <cellStyle name="Assumptions Heading 20 3" xfId="10167" xr:uid="{00000000-0005-0000-0000-0000E2630000}"/>
    <cellStyle name="Assumptions Heading 20 3 2" xfId="24088" xr:uid="{00000000-0005-0000-0000-0000E3630000}"/>
    <cellStyle name="Assumptions Heading 20 3 2 2" xfId="51771" xr:uid="{00000000-0005-0000-0000-0000E4630000}"/>
    <cellStyle name="Assumptions Heading 20 3 3" xfId="37854" xr:uid="{00000000-0005-0000-0000-0000E5630000}"/>
    <cellStyle name="Assumptions Heading 20 4" xfId="12319" xr:uid="{00000000-0005-0000-0000-0000E6630000}"/>
    <cellStyle name="Assumptions Heading 20 4 2" xfId="26240" xr:uid="{00000000-0005-0000-0000-0000E7630000}"/>
    <cellStyle name="Assumptions Heading 20 4 2 2" xfId="53923" xr:uid="{00000000-0005-0000-0000-0000E8630000}"/>
    <cellStyle name="Assumptions Heading 20 4 3" xfId="40006" xr:uid="{00000000-0005-0000-0000-0000E9630000}"/>
    <cellStyle name="Assumptions Heading 20 5" xfId="15069" xr:uid="{00000000-0005-0000-0000-0000EA630000}"/>
    <cellStyle name="Assumptions Heading 20 5 2" xfId="28990" xr:uid="{00000000-0005-0000-0000-0000EB630000}"/>
    <cellStyle name="Assumptions Heading 20 5 2 2" xfId="56673" xr:uid="{00000000-0005-0000-0000-0000EC630000}"/>
    <cellStyle name="Assumptions Heading 20 5 3" xfId="42756" xr:uid="{00000000-0005-0000-0000-0000ED630000}"/>
    <cellStyle name="Assumptions Heading 20 6" xfId="18037" xr:uid="{00000000-0005-0000-0000-0000EE630000}"/>
    <cellStyle name="Assumptions Heading 20 6 2" xfId="45720" xr:uid="{00000000-0005-0000-0000-0000EF630000}"/>
    <cellStyle name="Assumptions Heading 20 7" xfId="31803" xr:uid="{00000000-0005-0000-0000-0000F0630000}"/>
    <cellStyle name="Assumptions Heading 21" xfId="3999" xr:uid="{00000000-0005-0000-0000-0000F1630000}"/>
    <cellStyle name="Assumptions Heading 21 2" xfId="7425" xr:uid="{00000000-0005-0000-0000-0000F2630000}"/>
    <cellStyle name="Assumptions Heading 21 2 2" xfId="21356" xr:uid="{00000000-0005-0000-0000-0000F3630000}"/>
    <cellStyle name="Assumptions Heading 21 2 2 2" xfId="49039" xr:uid="{00000000-0005-0000-0000-0000F4630000}"/>
    <cellStyle name="Assumptions Heading 21 2 3" xfId="35122" xr:uid="{00000000-0005-0000-0000-0000F5630000}"/>
    <cellStyle name="Assumptions Heading 21 3" xfId="10128" xr:uid="{00000000-0005-0000-0000-0000F6630000}"/>
    <cellStyle name="Assumptions Heading 21 3 2" xfId="24049" xr:uid="{00000000-0005-0000-0000-0000F7630000}"/>
    <cellStyle name="Assumptions Heading 21 3 2 2" xfId="51732" xr:uid="{00000000-0005-0000-0000-0000F8630000}"/>
    <cellStyle name="Assumptions Heading 21 3 3" xfId="37815" xr:uid="{00000000-0005-0000-0000-0000F9630000}"/>
    <cellStyle name="Assumptions Heading 21 4" xfId="12280" xr:uid="{00000000-0005-0000-0000-0000FA630000}"/>
    <cellStyle name="Assumptions Heading 21 4 2" xfId="26201" xr:uid="{00000000-0005-0000-0000-0000FB630000}"/>
    <cellStyle name="Assumptions Heading 21 4 2 2" xfId="53884" xr:uid="{00000000-0005-0000-0000-0000FC630000}"/>
    <cellStyle name="Assumptions Heading 21 4 3" xfId="39967" xr:uid="{00000000-0005-0000-0000-0000FD630000}"/>
    <cellStyle name="Assumptions Heading 21 5" xfId="15030" xr:uid="{00000000-0005-0000-0000-0000FE630000}"/>
    <cellStyle name="Assumptions Heading 21 5 2" xfId="28951" xr:uid="{00000000-0005-0000-0000-0000FF630000}"/>
    <cellStyle name="Assumptions Heading 21 5 2 2" xfId="56634" xr:uid="{00000000-0005-0000-0000-000000640000}"/>
    <cellStyle name="Assumptions Heading 21 5 3" xfId="42717" xr:uid="{00000000-0005-0000-0000-000001640000}"/>
    <cellStyle name="Assumptions Heading 21 6" xfId="17998" xr:uid="{00000000-0005-0000-0000-000002640000}"/>
    <cellStyle name="Assumptions Heading 21 6 2" xfId="45681" xr:uid="{00000000-0005-0000-0000-000003640000}"/>
    <cellStyle name="Assumptions Heading 21 7" xfId="31764" xr:uid="{00000000-0005-0000-0000-000004640000}"/>
    <cellStyle name="Assumptions Heading 22" xfId="4024" xr:uid="{00000000-0005-0000-0000-000005640000}"/>
    <cellStyle name="Assumptions Heading 22 2" xfId="7450" xr:uid="{00000000-0005-0000-0000-000006640000}"/>
    <cellStyle name="Assumptions Heading 22 2 2" xfId="21381" xr:uid="{00000000-0005-0000-0000-000007640000}"/>
    <cellStyle name="Assumptions Heading 22 2 2 2" xfId="49064" xr:uid="{00000000-0005-0000-0000-000008640000}"/>
    <cellStyle name="Assumptions Heading 22 2 3" xfId="35147" xr:uid="{00000000-0005-0000-0000-000009640000}"/>
    <cellStyle name="Assumptions Heading 22 3" xfId="10153" xr:uid="{00000000-0005-0000-0000-00000A640000}"/>
    <cellStyle name="Assumptions Heading 22 3 2" xfId="24074" xr:uid="{00000000-0005-0000-0000-00000B640000}"/>
    <cellStyle name="Assumptions Heading 22 3 2 2" xfId="51757" xr:uid="{00000000-0005-0000-0000-00000C640000}"/>
    <cellStyle name="Assumptions Heading 22 3 3" xfId="37840" xr:uid="{00000000-0005-0000-0000-00000D640000}"/>
    <cellStyle name="Assumptions Heading 22 4" xfId="12305" xr:uid="{00000000-0005-0000-0000-00000E640000}"/>
    <cellStyle name="Assumptions Heading 22 4 2" xfId="26226" xr:uid="{00000000-0005-0000-0000-00000F640000}"/>
    <cellStyle name="Assumptions Heading 22 4 2 2" xfId="53909" xr:uid="{00000000-0005-0000-0000-000010640000}"/>
    <cellStyle name="Assumptions Heading 22 4 3" xfId="39992" xr:uid="{00000000-0005-0000-0000-000011640000}"/>
    <cellStyle name="Assumptions Heading 22 5" xfId="15055" xr:uid="{00000000-0005-0000-0000-000012640000}"/>
    <cellStyle name="Assumptions Heading 22 5 2" xfId="28976" xr:uid="{00000000-0005-0000-0000-000013640000}"/>
    <cellStyle name="Assumptions Heading 22 5 2 2" xfId="56659" xr:uid="{00000000-0005-0000-0000-000014640000}"/>
    <cellStyle name="Assumptions Heading 22 5 3" xfId="42742" xr:uid="{00000000-0005-0000-0000-000015640000}"/>
    <cellStyle name="Assumptions Heading 22 6" xfId="18023" xr:uid="{00000000-0005-0000-0000-000016640000}"/>
    <cellStyle name="Assumptions Heading 22 6 2" xfId="45706" xr:uid="{00000000-0005-0000-0000-000017640000}"/>
    <cellStyle name="Assumptions Heading 22 7" xfId="31789" xr:uid="{00000000-0005-0000-0000-000018640000}"/>
    <cellStyle name="Assumptions Heading 23" xfId="4245" xr:uid="{00000000-0005-0000-0000-000019640000}"/>
    <cellStyle name="Assumptions Heading 23 2" xfId="7670" xr:uid="{00000000-0005-0000-0000-00001A640000}"/>
    <cellStyle name="Assumptions Heading 23 2 2" xfId="21598" xr:uid="{00000000-0005-0000-0000-00001B640000}"/>
    <cellStyle name="Assumptions Heading 23 2 2 2" xfId="49281" xr:uid="{00000000-0005-0000-0000-00001C640000}"/>
    <cellStyle name="Assumptions Heading 23 2 3" xfId="35364" xr:uid="{00000000-0005-0000-0000-00001D640000}"/>
    <cellStyle name="Assumptions Heading 23 3" xfId="10363" xr:uid="{00000000-0005-0000-0000-00001E640000}"/>
    <cellStyle name="Assumptions Heading 23 3 2" xfId="24284" xr:uid="{00000000-0005-0000-0000-00001F640000}"/>
    <cellStyle name="Assumptions Heading 23 3 2 2" xfId="51967" xr:uid="{00000000-0005-0000-0000-000020640000}"/>
    <cellStyle name="Assumptions Heading 23 3 3" xfId="38050" xr:uid="{00000000-0005-0000-0000-000021640000}"/>
    <cellStyle name="Assumptions Heading 23 4" xfId="12519" xr:uid="{00000000-0005-0000-0000-000022640000}"/>
    <cellStyle name="Assumptions Heading 23 4 2" xfId="26440" xr:uid="{00000000-0005-0000-0000-000023640000}"/>
    <cellStyle name="Assumptions Heading 23 4 2 2" xfId="54123" xr:uid="{00000000-0005-0000-0000-000024640000}"/>
    <cellStyle name="Assumptions Heading 23 4 3" xfId="40206" xr:uid="{00000000-0005-0000-0000-000025640000}"/>
    <cellStyle name="Assumptions Heading 23 5" xfId="15269" xr:uid="{00000000-0005-0000-0000-000026640000}"/>
    <cellStyle name="Assumptions Heading 23 5 2" xfId="29190" xr:uid="{00000000-0005-0000-0000-000027640000}"/>
    <cellStyle name="Assumptions Heading 23 5 2 2" xfId="56873" xr:uid="{00000000-0005-0000-0000-000028640000}"/>
    <cellStyle name="Assumptions Heading 23 5 3" xfId="42956" xr:uid="{00000000-0005-0000-0000-000029640000}"/>
    <cellStyle name="Assumptions Heading 23 6" xfId="18237" xr:uid="{00000000-0005-0000-0000-00002A640000}"/>
    <cellStyle name="Assumptions Heading 23 6 2" xfId="45920" xr:uid="{00000000-0005-0000-0000-00002B640000}"/>
    <cellStyle name="Assumptions Heading 23 7" xfId="32003" xr:uid="{00000000-0005-0000-0000-00002C640000}"/>
    <cellStyle name="Assumptions Heading 24" xfId="4521" xr:uid="{00000000-0005-0000-0000-00002D640000}"/>
    <cellStyle name="Assumptions Heading 24 2" xfId="7938" xr:uid="{00000000-0005-0000-0000-00002E640000}"/>
    <cellStyle name="Assumptions Heading 24 2 2" xfId="21862" xr:uid="{00000000-0005-0000-0000-00002F640000}"/>
    <cellStyle name="Assumptions Heading 24 2 2 2" xfId="49545" xr:uid="{00000000-0005-0000-0000-000030640000}"/>
    <cellStyle name="Assumptions Heading 24 2 3" xfId="35628" xr:uid="{00000000-0005-0000-0000-000031640000}"/>
    <cellStyle name="Assumptions Heading 24 3" xfId="10580" xr:uid="{00000000-0005-0000-0000-000032640000}"/>
    <cellStyle name="Assumptions Heading 24 3 2" xfId="24501" xr:uid="{00000000-0005-0000-0000-000033640000}"/>
    <cellStyle name="Assumptions Heading 24 3 2 2" xfId="52184" xr:uid="{00000000-0005-0000-0000-000034640000}"/>
    <cellStyle name="Assumptions Heading 24 3 3" xfId="38267" xr:uid="{00000000-0005-0000-0000-000035640000}"/>
    <cellStyle name="Assumptions Heading 24 4" xfId="12785" xr:uid="{00000000-0005-0000-0000-000036640000}"/>
    <cellStyle name="Assumptions Heading 24 4 2" xfId="26706" xr:uid="{00000000-0005-0000-0000-000037640000}"/>
    <cellStyle name="Assumptions Heading 24 4 2 2" xfId="54389" xr:uid="{00000000-0005-0000-0000-000038640000}"/>
    <cellStyle name="Assumptions Heading 24 4 3" xfId="40472" xr:uid="{00000000-0005-0000-0000-000039640000}"/>
    <cellStyle name="Assumptions Heading 24 5" xfId="15535" xr:uid="{00000000-0005-0000-0000-00003A640000}"/>
    <cellStyle name="Assumptions Heading 24 5 2" xfId="29456" xr:uid="{00000000-0005-0000-0000-00003B640000}"/>
    <cellStyle name="Assumptions Heading 24 5 2 2" xfId="57139" xr:uid="{00000000-0005-0000-0000-00003C640000}"/>
    <cellStyle name="Assumptions Heading 24 5 3" xfId="43222" xr:uid="{00000000-0005-0000-0000-00003D640000}"/>
    <cellStyle name="Assumptions Heading 24 6" xfId="18503" xr:uid="{00000000-0005-0000-0000-00003E640000}"/>
    <cellStyle name="Assumptions Heading 24 6 2" xfId="46186" xr:uid="{00000000-0005-0000-0000-00003F640000}"/>
    <cellStyle name="Assumptions Heading 24 7" xfId="32269" xr:uid="{00000000-0005-0000-0000-000040640000}"/>
    <cellStyle name="Assumptions Heading 25" xfId="4440" xr:uid="{00000000-0005-0000-0000-000041640000}"/>
    <cellStyle name="Assumptions Heading 25 2" xfId="7862" xr:uid="{00000000-0005-0000-0000-000042640000}"/>
    <cellStyle name="Assumptions Heading 25 2 2" xfId="21786" xr:uid="{00000000-0005-0000-0000-000043640000}"/>
    <cellStyle name="Assumptions Heading 25 2 2 2" xfId="49469" xr:uid="{00000000-0005-0000-0000-000044640000}"/>
    <cellStyle name="Assumptions Heading 25 2 3" xfId="35552" xr:uid="{00000000-0005-0000-0000-000045640000}"/>
    <cellStyle name="Assumptions Heading 25 3" xfId="10525" xr:uid="{00000000-0005-0000-0000-000046640000}"/>
    <cellStyle name="Assumptions Heading 25 3 2" xfId="24446" xr:uid="{00000000-0005-0000-0000-000047640000}"/>
    <cellStyle name="Assumptions Heading 25 3 2 2" xfId="52129" xr:uid="{00000000-0005-0000-0000-000048640000}"/>
    <cellStyle name="Assumptions Heading 25 3 3" xfId="38212" xr:uid="{00000000-0005-0000-0000-000049640000}"/>
    <cellStyle name="Assumptions Heading 25 4" xfId="12707" xr:uid="{00000000-0005-0000-0000-00004A640000}"/>
    <cellStyle name="Assumptions Heading 25 4 2" xfId="26628" xr:uid="{00000000-0005-0000-0000-00004B640000}"/>
    <cellStyle name="Assumptions Heading 25 4 2 2" xfId="54311" xr:uid="{00000000-0005-0000-0000-00004C640000}"/>
    <cellStyle name="Assumptions Heading 25 4 3" xfId="40394" xr:uid="{00000000-0005-0000-0000-00004D640000}"/>
    <cellStyle name="Assumptions Heading 25 5" xfId="15457" xr:uid="{00000000-0005-0000-0000-00004E640000}"/>
    <cellStyle name="Assumptions Heading 25 5 2" xfId="29378" xr:uid="{00000000-0005-0000-0000-00004F640000}"/>
    <cellStyle name="Assumptions Heading 25 5 2 2" xfId="57061" xr:uid="{00000000-0005-0000-0000-000050640000}"/>
    <cellStyle name="Assumptions Heading 25 5 3" xfId="43144" xr:uid="{00000000-0005-0000-0000-000051640000}"/>
    <cellStyle name="Assumptions Heading 25 6" xfId="18425" xr:uid="{00000000-0005-0000-0000-000052640000}"/>
    <cellStyle name="Assumptions Heading 25 6 2" xfId="46108" xr:uid="{00000000-0005-0000-0000-000053640000}"/>
    <cellStyle name="Assumptions Heading 25 7" xfId="32191" xr:uid="{00000000-0005-0000-0000-000054640000}"/>
    <cellStyle name="Assumptions Heading 26" xfId="4487" xr:uid="{00000000-0005-0000-0000-000055640000}"/>
    <cellStyle name="Assumptions Heading 26 2" xfId="7908" xr:uid="{00000000-0005-0000-0000-000056640000}"/>
    <cellStyle name="Assumptions Heading 26 2 2" xfId="21832" xr:uid="{00000000-0005-0000-0000-000057640000}"/>
    <cellStyle name="Assumptions Heading 26 2 2 2" xfId="49515" xr:uid="{00000000-0005-0000-0000-000058640000}"/>
    <cellStyle name="Assumptions Heading 26 2 3" xfId="35598" xr:uid="{00000000-0005-0000-0000-000059640000}"/>
    <cellStyle name="Assumptions Heading 26 3" xfId="10562" xr:uid="{00000000-0005-0000-0000-00005A640000}"/>
    <cellStyle name="Assumptions Heading 26 3 2" xfId="24483" xr:uid="{00000000-0005-0000-0000-00005B640000}"/>
    <cellStyle name="Assumptions Heading 26 3 2 2" xfId="52166" xr:uid="{00000000-0005-0000-0000-00005C640000}"/>
    <cellStyle name="Assumptions Heading 26 3 3" xfId="38249" xr:uid="{00000000-0005-0000-0000-00005D640000}"/>
    <cellStyle name="Assumptions Heading 26 4" xfId="12754" xr:uid="{00000000-0005-0000-0000-00005E640000}"/>
    <cellStyle name="Assumptions Heading 26 4 2" xfId="26675" xr:uid="{00000000-0005-0000-0000-00005F640000}"/>
    <cellStyle name="Assumptions Heading 26 4 2 2" xfId="54358" xr:uid="{00000000-0005-0000-0000-000060640000}"/>
    <cellStyle name="Assumptions Heading 26 4 3" xfId="40441" xr:uid="{00000000-0005-0000-0000-000061640000}"/>
    <cellStyle name="Assumptions Heading 26 5" xfId="15504" xr:uid="{00000000-0005-0000-0000-000062640000}"/>
    <cellStyle name="Assumptions Heading 26 5 2" xfId="29425" xr:uid="{00000000-0005-0000-0000-000063640000}"/>
    <cellStyle name="Assumptions Heading 26 5 2 2" xfId="57108" xr:uid="{00000000-0005-0000-0000-000064640000}"/>
    <cellStyle name="Assumptions Heading 26 5 3" xfId="43191" xr:uid="{00000000-0005-0000-0000-000065640000}"/>
    <cellStyle name="Assumptions Heading 26 6" xfId="18472" xr:uid="{00000000-0005-0000-0000-000066640000}"/>
    <cellStyle name="Assumptions Heading 26 6 2" xfId="46155" xr:uid="{00000000-0005-0000-0000-000067640000}"/>
    <cellStyle name="Assumptions Heading 26 7" xfId="32238" xr:uid="{00000000-0005-0000-0000-000068640000}"/>
    <cellStyle name="Assumptions Heading 27" xfId="4418" xr:uid="{00000000-0005-0000-0000-000069640000}"/>
    <cellStyle name="Assumptions Heading 27 2" xfId="7840" xr:uid="{00000000-0005-0000-0000-00006A640000}"/>
    <cellStyle name="Assumptions Heading 27 2 2" xfId="21764" xr:uid="{00000000-0005-0000-0000-00006B640000}"/>
    <cellStyle name="Assumptions Heading 27 2 2 2" xfId="49447" xr:uid="{00000000-0005-0000-0000-00006C640000}"/>
    <cellStyle name="Assumptions Heading 27 2 3" xfId="35530" xr:uid="{00000000-0005-0000-0000-00006D640000}"/>
    <cellStyle name="Assumptions Heading 27 3" xfId="10503" xr:uid="{00000000-0005-0000-0000-00006E640000}"/>
    <cellStyle name="Assumptions Heading 27 3 2" xfId="24424" xr:uid="{00000000-0005-0000-0000-00006F640000}"/>
    <cellStyle name="Assumptions Heading 27 3 2 2" xfId="52107" xr:uid="{00000000-0005-0000-0000-000070640000}"/>
    <cellStyle name="Assumptions Heading 27 3 3" xfId="38190" xr:uid="{00000000-0005-0000-0000-000071640000}"/>
    <cellStyle name="Assumptions Heading 27 4" xfId="12685" xr:uid="{00000000-0005-0000-0000-000072640000}"/>
    <cellStyle name="Assumptions Heading 27 4 2" xfId="26606" xr:uid="{00000000-0005-0000-0000-000073640000}"/>
    <cellStyle name="Assumptions Heading 27 4 2 2" xfId="54289" xr:uid="{00000000-0005-0000-0000-000074640000}"/>
    <cellStyle name="Assumptions Heading 27 4 3" xfId="40372" xr:uid="{00000000-0005-0000-0000-000075640000}"/>
    <cellStyle name="Assumptions Heading 27 5" xfId="15435" xr:uid="{00000000-0005-0000-0000-000076640000}"/>
    <cellStyle name="Assumptions Heading 27 5 2" xfId="29356" xr:uid="{00000000-0005-0000-0000-000077640000}"/>
    <cellStyle name="Assumptions Heading 27 5 2 2" xfId="57039" xr:uid="{00000000-0005-0000-0000-000078640000}"/>
    <cellStyle name="Assumptions Heading 27 5 3" xfId="43122" xr:uid="{00000000-0005-0000-0000-000079640000}"/>
    <cellStyle name="Assumptions Heading 27 6" xfId="18403" xr:uid="{00000000-0005-0000-0000-00007A640000}"/>
    <cellStyle name="Assumptions Heading 27 6 2" xfId="46086" xr:uid="{00000000-0005-0000-0000-00007B640000}"/>
    <cellStyle name="Assumptions Heading 27 7" xfId="32169" xr:uid="{00000000-0005-0000-0000-00007C640000}"/>
    <cellStyle name="Assumptions Heading 28" xfId="4467" xr:uid="{00000000-0005-0000-0000-00007D640000}"/>
    <cellStyle name="Assumptions Heading 28 2" xfId="7888" xr:uid="{00000000-0005-0000-0000-00007E640000}"/>
    <cellStyle name="Assumptions Heading 28 2 2" xfId="21812" xr:uid="{00000000-0005-0000-0000-00007F640000}"/>
    <cellStyle name="Assumptions Heading 28 2 2 2" xfId="49495" xr:uid="{00000000-0005-0000-0000-000080640000}"/>
    <cellStyle name="Assumptions Heading 28 2 3" xfId="35578" xr:uid="{00000000-0005-0000-0000-000081640000}"/>
    <cellStyle name="Assumptions Heading 28 3" xfId="10548" xr:uid="{00000000-0005-0000-0000-000082640000}"/>
    <cellStyle name="Assumptions Heading 28 3 2" xfId="24469" xr:uid="{00000000-0005-0000-0000-000083640000}"/>
    <cellStyle name="Assumptions Heading 28 3 2 2" xfId="52152" xr:uid="{00000000-0005-0000-0000-000084640000}"/>
    <cellStyle name="Assumptions Heading 28 3 3" xfId="38235" xr:uid="{00000000-0005-0000-0000-000085640000}"/>
    <cellStyle name="Assumptions Heading 28 4" xfId="12734" xr:uid="{00000000-0005-0000-0000-000086640000}"/>
    <cellStyle name="Assumptions Heading 28 4 2" xfId="26655" xr:uid="{00000000-0005-0000-0000-000087640000}"/>
    <cellStyle name="Assumptions Heading 28 4 2 2" xfId="54338" xr:uid="{00000000-0005-0000-0000-000088640000}"/>
    <cellStyle name="Assumptions Heading 28 4 3" xfId="40421" xr:uid="{00000000-0005-0000-0000-000089640000}"/>
    <cellStyle name="Assumptions Heading 28 5" xfId="15484" xr:uid="{00000000-0005-0000-0000-00008A640000}"/>
    <cellStyle name="Assumptions Heading 28 5 2" xfId="29405" xr:uid="{00000000-0005-0000-0000-00008B640000}"/>
    <cellStyle name="Assumptions Heading 28 5 2 2" xfId="57088" xr:uid="{00000000-0005-0000-0000-00008C640000}"/>
    <cellStyle name="Assumptions Heading 28 5 3" xfId="43171" xr:uid="{00000000-0005-0000-0000-00008D640000}"/>
    <cellStyle name="Assumptions Heading 28 6" xfId="18452" xr:uid="{00000000-0005-0000-0000-00008E640000}"/>
    <cellStyle name="Assumptions Heading 28 6 2" xfId="46135" xr:uid="{00000000-0005-0000-0000-00008F640000}"/>
    <cellStyle name="Assumptions Heading 28 7" xfId="32218" xr:uid="{00000000-0005-0000-0000-000090640000}"/>
    <cellStyle name="Assumptions Heading 29" xfId="4890" xr:uid="{00000000-0005-0000-0000-000091640000}"/>
    <cellStyle name="Assumptions Heading 29 2" xfId="8296" xr:uid="{00000000-0005-0000-0000-000092640000}"/>
    <cellStyle name="Assumptions Heading 29 2 2" xfId="22218" xr:uid="{00000000-0005-0000-0000-000093640000}"/>
    <cellStyle name="Assumptions Heading 29 2 2 2" xfId="49901" xr:uid="{00000000-0005-0000-0000-000094640000}"/>
    <cellStyle name="Assumptions Heading 29 2 3" xfId="35984" xr:uid="{00000000-0005-0000-0000-000095640000}"/>
    <cellStyle name="Assumptions Heading 29 3" xfId="10750" xr:uid="{00000000-0005-0000-0000-000096640000}"/>
    <cellStyle name="Assumptions Heading 29 3 2" xfId="24671" xr:uid="{00000000-0005-0000-0000-000097640000}"/>
    <cellStyle name="Assumptions Heading 29 3 2 2" xfId="52354" xr:uid="{00000000-0005-0000-0000-000098640000}"/>
    <cellStyle name="Assumptions Heading 29 3 3" xfId="38437" xr:uid="{00000000-0005-0000-0000-000099640000}"/>
    <cellStyle name="Assumptions Heading 29 4" xfId="13149" xr:uid="{00000000-0005-0000-0000-00009A640000}"/>
    <cellStyle name="Assumptions Heading 29 4 2" xfId="27070" xr:uid="{00000000-0005-0000-0000-00009B640000}"/>
    <cellStyle name="Assumptions Heading 29 4 2 2" xfId="54753" xr:uid="{00000000-0005-0000-0000-00009C640000}"/>
    <cellStyle name="Assumptions Heading 29 4 3" xfId="40836" xr:uid="{00000000-0005-0000-0000-00009D640000}"/>
    <cellStyle name="Assumptions Heading 29 5" xfId="15899" xr:uid="{00000000-0005-0000-0000-00009E640000}"/>
    <cellStyle name="Assumptions Heading 29 5 2" xfId="29820" xr:uid="{00000000-0005-0000-0000-00009F640000}"/>
    <cellStyle name="Assumptions Heading 29 5 2 2" xfId="57503" xr:uid="{00000000-0005-0000-0000-0000A0640000}"/>
    <cellStyle name="Assumptions Heading 29 5 3" xfId="43586" xr:uid="{00000000-0005-0000-0000-0000A1640000}"/>
    <cellStyle name="Assumptions Heading 29 6" xfId="18867" xr:uid="{00000000-0005-0000-0000-0000A2640000}"/>
    <cellStyle name="Assumptions Heading 29 6 2" xfId="46550" xr:uid="{00000000-0005-0000-0000-0000A3640000}"/>
    <cellStyle name="Assumptions Heading 29 7" xfId="32633" xr:uid="{00000000-0005-0000-0000-0000A4640000}"/>
    <cellStyle name="Assumptions Heading 3" xfId="2097" xr:uid="{00000000-0005-0000-0000-0000A5640000}"/>
    <cellStyle name="Assumptions Heading 3 10" xfId="2505" xr:uid="{00000000-0005-0000-0000-0000A6640000}"/>
    <cellStyle name="Assumptions Heading 3 10 2" xfId="5962" xr:uid="{00000000-0005-0000-0000-0000A7640000}"/>
    <cellStyle name="Assumptions Heading 3 10 2 2" xfId="19911" xr:uid="{00000000-0005-0000-0000-0000A8640000}"/>
    <cellStyle name="Assumptions Heading 3 10 2 2 2" xfId="47594" xr:uid="{00000000-0005-0000-0000-0000A9640000}"/>
    <cellStyle name="Assumptions Heading 3 10 2 3" xfId="33677" xr:uid="{00000000-0005-0000-0000-0000AA640000}"/>
    <cellStyle name="Assumptions Heading 3 10 3" xfId="8727" xr:uid="{00000000-0005-0000-0000-0000AB640000}"/>
    <cellStyle name="Assumptions Heading 3 10 3 2" xfId="22648" xr:uid="{00000000-0005-0000-0000-0000AC640000}"/>
    <cellStyle name="Assumptions Heading 3 10 3 2 2" xfId="50331" xr:uid="{00000000-0005-0000-0000-0000AD640000}"/>
    <cellStyle name="Assumptions Heading 3 10 3 3" xfId="36414" xr:uid="{00000000-0005-0000-0000-0000AE640000}"/>
    <cellStyle name="Assumptions Heading 3 10 4" xfId="5576" xr:uid="{00000000-0005-0000-0000-0000AF640000}"/>
    <cellStyle name="Assumptions Heading 3 10 4 2" xfId="19529" xr:uid="{00000000-0005-0000-0000-0000B0640000}"/>
    <cellStyle name="Assumptions Heading 3 10 4 2 2" xfId="47212" xr:uid="{00000000-0005-0000-0000-0000B1640000}"/>
    <cellStyle name="Assumptions Heading 3 10 4 3" xfId="33295" xr:uid="{00000000-0005-0000-0000-0000B2640000}"/>
    <cellStyle name="Assumptions Heading 3 10 5" xfId="13609" xr:uid="{00000000-0005-0000-0000-0000B3640000}"/>
    <cellStyle name="Assumptions Heading 3 10 5 2" xfId="27530" xr:uid="{00000000-0005-0000-0000-0000B4640000}"/>
    <cellStyle name="Assumptions Heading 3 10 5 2 2" xfId="55213" xr:uid="{00000000-0005-0000-0000-0000B5640000}"/>
    <cellStyle name="Assumptions Heading 3 10 5 3" xfId="41296" xr:uid="{00000000-0005-0000-0000-0000B6640000}"/>
    <cellStyle name="Assumptions Heading 3 10 6" xfId="16571" xr:uid="{00000000-0005-0000-0000-0000B7640000}"/>
    <cellStyle name="Assumptions Heading 3 10 6 2" xfId="44254" xr:uid="{00000000-0005-0000-0000-0000B8640000}"/>
    <cellStyle name="Assumptions Heading 3 10 7" xfId="30442" xr:uid="{00000000-0005-0000-0000-0000B9640000}"/>
    <cellStyle name="Assumptions Heading 3 11" xfId="2858" xr:uid="{00000000-0005-0000-0000-0000BA640000}"/>
    <cellStyle name="Assumptions Heading 3 11 2" xfId="6305" xr:uid="{00000000-0005-0000-0000-0000BB640000}"/>
    <cellStyle name="Assumptions Heading 3 11 2 2" xfId="20252" xr:uid="{00000000-0005-0000-0000-0000BC640000}"/>
    <cellStyle name="Assumptions Heading 3 11 2 2 2" xfId="47935" xr:uid="{00000000-0005-0000-0000-0000BD640000}"/>
    <cellStyle name="Assumptions Heading 3 11 2 3" xfId="34018" xr:uid="{00000000-0005-0000-0000-0000BE640000}"/>
    <cellStyle name="Assumptions Heading 3 11 3" xfId="9058" xr:uid="{00000000-0005-0000-0000-0000BF640000}"/>
    <cellStyle name="Assumptions Heading 3 11 3 2" xfId="22979" xr:uid="{00000000-0005-0000-0000-0000C0640000}"/>
    <cellStyle name="Assumptions Heading 3 11 3 2 2" xfId="50662" xr:uid="{00000000-0005-0000-0000-0000C1640000}"/>
    <cellStyle name="Assumptions Heading 3 11 3 3" xfId="36745" xr:uid="{00000000-0005-0000-0000-0000C2640000}"/>
    <cellStyle name="Assumptions Heading 3 11 4" xfId="11192" xr:uid="{00000000-0005-0000-0000-0000C3640000}"/>
    <cellStyle name="Assumptions Heading 3 11 4 2" xfId="25113" xr:uid="{00000000-0005-0000-0000-0000C4640000}"/>
    <cellStyle name="Assumptions Heading 3 11 4 2 2" xfId="52796" xr:uid="{00000000-0005-0000-0000-0000C5640000}"/>
    <cellStyle name="Assumptions Heading 3 11 4 3" xfId="38879" xr:uid="{00000000-0005-0000-0000-0000C6640000}"/>
    <cellStyle name="Assumptions Heading 3 11 5" xfId="13944" xr:uid="{00000000-0005-0000-0000-0000C7640000}"/>
    <cellStyle name="Assumptions Heading 3 11 5 2" xfId="27865" xr:uid="{00000000-0005-0000-0000-0000C8640000}"/>
    <cellStyle name="Assumptions Heading 3 11 5 2 2" xfId="55548" xr:uid="{00000000-0005-0000-0000-0000C9640000}"/>
    <cellStyle name="Assumptions Heading 3 11 5 3" xfId="41631" xr:uid="{00000000-0005-0000-0000-0000CA640000}"/>
    <cellStyle name="Assumptions Heading 3 11 6" xfId="16910" xr:uid="{00000000-0005-0000-0000-0000CB640000}"/>
    <cellStyle name="Assumptions Heading 3 11 6 2" xfId="44593" xr:uid="{00000000-0005-0000-0000-0000CC640000}"/>
    <cellStyle name="Assumptions Heading 3 11 7" xfId="30738" xr:uid="{00000000-0005-0000-0000-0000CD640000}"/>
    <cellStyle name="Assumptions Heading 3 12" xfId="2532" xr:uid="{00000000-0005-0000-0000-0000CE640000}"/>
    <cellStyle name="Assumptions Heading 3 12 2" xfId="5989" xr:uid="{00000000-0005-0000-0000-0000CF640000}"/>
    <cellStyle name="Assumptions Heading 3 12 2 2" xfId="19938" xr:uid="{00000000-0005-0000-0000-0000D0640000}"/>
    <cellStyle name="Assumptions Heading 3 12 2 2 2" xfId="47621" xr:uid="{00000000-0005-0000-0000-0000D1640000}"/>
    <cellStyle name="Assumptions Heading 3 12 2 3" xfId="33704" xr:uid="{00000000-0005-0000-0000-0000D2640000}"/>
    <cellStyle name="Assumptions Heading 3 12 3" xfId="8754" xr:uid="{00000000-0005-0000-0000-0000D3640000}"/>
    <cellStyle name="Assumptions Heading 3 12 3 2" xfId="22675" xr:uid="{00000000-0005-0000-0000-0000D4640000}"/>
    <cellStyle name="Assumptions Heading 3 12 3 2 2" xfId="50358" xr:uid="{00000000-0005-0000-0000-0000D5640000}"/>
    <cellStyle name="Assumptions Heading 3 12 3 3" xfId="36441" xr:uid="{00000000-0005-0000-0000-0000D6640000}"/>
    <cellStyle name="Assumptions Heading 3 12 4" xfId="5117" xr:uid="{00000000-0005-0000-0000-0000D7640000}"/>
    <cellStyle name="Assumptions Heading 3 12 4 2" xfId="19088" xr:uid="{00000000-0005-0000-0000-0000D8640000}"/>
    <cellStyle name="Assumptions Heading 3 12 4 2 2" xfId="46771" xr:uid="{00000000-0005-0000-0000-0000D9640000}"/>
    <cellStyle name="Assumptions Heading 3 12 4 3" xfId="32854" xr:uid="{00000000-0005-0000-0000-0000DA640000}"/>
    <cellStyle name="Assumptions Heading 3 12 5" xfId="13635" xr:uid="{00000000-0005-0000-0000-0000DB640000}"/>
    <cellStyle name="Assumptions Heading 3 12 5 2" xfId="27556" xr:uid="{00000000-0005-0000-0000-0000DC640000}"/>
    <cellStyle name="Assumptions Heading 3 12 5 2 2" xfId="55239" xr:uid="{00000000-0005-0000-0000-0000DD640000}"/>
    <cellStyle name="Assumptions Heading 3 12 5 3" xfId="41322" xr:uid="{00000000-0005-0000-0000-0000DE640000}"/>
    <cellStyle name="Assumptions Heading 3 12 6" xfId="16598" xr:uid="{00000000-0005-0000-0000-0000DF640000}"/>
    <cellStyle name="Assumptions Heading 3 12 6 2" xfId="44281" xr:uid="{00000000-0005-0000-0000-0000E0640000}"/>
    <cellStyle name="Assumptions Heading 3 12 7" xfId="30466" xr:uid="{00000000-0005-0000-0000-0000E1640000}"/>
    <cellStyle name="Assumptions Heading 3 13" xfId="2830" xr:uid="{00000000-0005-0000-0000-0000E2640000}"/>
    <cellStyle name="Assumptions Heading 3 13 2" xfId="6277" xr:uid="{00000000-0005-0000-0000-0000E3640000}"/>
    <cellStyle name="Assumptions Heading 3 13 2 2" xfId="20224" xr:uid="{00000000-0005-0000-0000-0000E4640000}"/>
    <cellStyle name="Assumptions Heading 3 13 2 2 2" xfId="47907" xr:uid="{00000000-0005-0000-0000-0000E5640000}"/>
    <cellStyle name="Assumptions Heading 3 13 2 3" xfId="33990" xr:uid="{00000000-0005-0000-0000-0000E6640000}"/>
    <cellStyle name="Assumptions Heading 3 13 3" xfId="9031" xr:uid="{00000000-0005-0000-0000-0000E7640000}"/>
    <cellStyle name="Assumptions Heading 3 13 3 2" xfId="22952" xr:uid="{00000000-0005-0000-0000-0000E8640000}"/>
    <cellStyle name="Assumptions Heading 3 13 3 2 2" xfId="50635" xr:uid="{00000000-0005-0000-0000-0000E9640000}"/>
    <cellStyle name="Assumptions Heading 3 13 3 3" xfId="36718" xr:uid="{00000000-0005-0000-0000-0000EA640000}"/>
    <cellStyle name="Assumptions Heading 3 13 4" xfId="11164" xr:uid="{00000000-0005-0000-0000-0000EB640000}"/>
    <cellStyle name="Assumptions Heading 3 13 4 2" xfId="25085" xr:uid="{00000000-0005-0000-0000-0000EC640000}"/>
    <cellStyle name="Assumptions Heading 3 13 4 2 2" xfId="52768" xr:uid="{00000000-0005-0000-0000-0000ED640000}"/>
    <cellStyle name="Assumptions Heading 3 13 4 3" xfId="38851" xr:uid="{00000000-0005-0000-0000-0000EE640000}"/>
    <cellStyle name="Assumptions Heading 3 13 5" xfId="13916" xr:uid="{00000000-0005-0000-0000-0000EF640000}"/>
    <cellStyle name="Assumptions Heading 3 13 5 2" xfId="27837" xr:uid="{00000000-0005-0000-0000-0000F0640000}"/>
    <cellStyle name="Assumptions Heading 3 13 5 2 2" xfId="55520" xr:uid="{00000000-0005-0000-0000-0000F1640000}"/>
    <cellStyle name="Assumptions Heading 3 13 5 3" xfId="41603" xr:uid="{00000000-0005-0000-0000-0000F2640000}"/>
    <cellStyle name="Assumptions Heading 3 13 6" xfId="16882" xr:uid="{00000000-0005-0000-0000-0000F3640000}"/>
    <cellStyle name="Assumptions Heading 3 13 6 2" xfId="44565" xr:uid="{00000000-0005-0000-0000-0000F4640000}"/>
    <cellStyle name="Assumptions Heading 3 13 7" xfId="30711" xr:uid="{00000000-0005-0000-0000-0000F5640000}"/>
    <cellStyle name="Assumptions Heading 3 14" xfId="3450" xr:uid="{00000000-0005-0000-0000-0000F6640000}"/>
    <cellStyle name="Assumptions Heading 3 14 2" xfId="6889" xr:uid="{00000000-0005-0000-0000-0000F7640000}"/>
    <cellStyle name="Assumptions Heading 3 14 2 2" xfId="20829" xr:uid="{00000000-0005-0000-0000-0000F8640000}"/>
    <cellStyle name="Assumptions Heading 3 14 2 2 2" xfId="48512" xr:uid="{00000000-0005-0000-0000-0000F9640000}"/>
    <cellStyle name="Assumptions Heading 3 14 2 3" xfId="34595" xr:uid="{00000000-0005-0000-0000-0000FA640000}"/>
    <cellStyle name="Assumptions Heading 3 14 3" xfId="9626" xr:uid="{00000000-0005-0000-0000-0000FB640000}"/>
    <cellStyle name="Assumptions Heading 3 14 3 2" xfId="23547" xr:uid="{00000000-0005-0000-0000-0000FC640000}"/>
    <cellStyle name="Assumptions Heading 3 14 3 2 2" xfId="51230" xr:uid="{00000000-0005-0000-0000-0000FD640000}"/>
    <cellStyle name="Assumptions Heading 3 14 3 3" xfId="37313" xr:uid="{00000000-0005-0000-0000-0000FE640000}"/>
    <cellStyle name="Assumptions Heading 3 14 4" xfId="11767" xr:uid="{00000000-0005-0000-0000-0000FF640000}"/>
    <cellStyle name="Assumptions Heading 3 14 4 2" xfId="25688" xr:uid="{00000000-0005-0000-0000-000000650000}"/>
    <cellStyle name="Assumptions Heading 3 14 4 2 2" xfId="53371" xr:uid="{00000000-0005-0000-0000-000001650000}"/>
    <cellStyle name="Assumptions Heading 3 14 4 3" xfId="39454" xr:uid="{00000000-0005-0000-0000-000002650000}"/>
    <cellStyle name="Assumptions Heading 3 14 5" xfId="14517" xr:uid="{00000000-0005-0000-0000-000003650000}"/>
    <cellStyle name="Assumptions Heading 3 14 5 2" xfId="28438" xr:uid="{00000000-0005-0000-0000-000004650000}"/>
    <cellStyle name="Assumptions Heading 3 14 5 2 2" xfId="56121" xr:uid="{00000000-0005-0000-0000-000005650000}"/>
    <cellStyle name="Assumptions Heading 3 14 5 3" xfId="42204" xr:uid="{00000000-0005-0000-0000-000006650000}"/>
    <cellStyle name="Assumptions Heading 3 14 6" xfId="17485" xr:uid="{00000000-0005-0000-0000-000007650000}"/>
    <cellStyle name="Assumptions Heading 3 14 6 2" xfId="45168" xr:uid="{00000000-0005-0000-0000-000008650000}"/>
    <cellStyle name="Assumptions Heading 3 14 7" xfId="31258" xr:uid="{00000000-0005-0000-0000-000009650000}"/>
    <cellStyle name="Assumptions Heading 3 15" xfId="3687" xr:uid="{00000000-0005-0000-0000-00000A650000}"/>
    <cellStyle name="Assumptions Heading 3 15 2" xfId="7124" xr:uid="{00000000-0005-0000-0000-00000B650000}"/>
    <cellStyle name="Assumptions Heading 3 15 2 2" xfId="21059" xr:uid="{00000000-0005-0000-0000-00000C650000}"/>
    <cellStyle name="Assumptions Heading 3 15 2 2 2" xfId="48742" xr:uid="{00000000-0005-0000-0000-00000D650000}"/>
    <cellStyle name="Assumptions Heading 3 15 2 3" xfId="34825" xr:uid="{00000000-0005-0000-0000-00000E650000}"/>
    <cellStyle name="Assumptions Heading 3 15 3" xfId="9854" xr:uid="{00000000-0005-0000-0000-00000F650000}"/>
    <cellStyle name="Assumptions Heading 3 15 3 2" xfId="23775" xr:uid="{00000000-0005-0000-0000-000010650000}"/>
    <cellStyle name="Assumptions Heading 3 15 3 2 2" xfId="51458" xr:uid="{00000000-0005-0000-0000-000011650000}"/>
    <cellStyle name="Assumptions Heading 3 15 3 3" xfId="37541" xr:uid="{00000000-0005-0000-0000-000012650000}"/>
    <cellStyle name="Assumptions Heading 3 15 4" xfId="11997" xr:uid="{00000000-0005-0000-0000-000013650000}"/>
    <cellStyle name="Assumptions Heading 3 15 4 2" xfId="25918" xr:uid="{00000000-0005-0000-0000-000014650000}"/>
    <cellStyle name="Assumptions Heading 3 15 4 2 2" xfId="53601" xr:uid="{00000000-0005-0000-0000-000015650000}"/>
    <cellStyle name="Assumptions Heading 3 15 4 3" xfId="39684" xr:uid="{00000000-0005-0000-0000-000016650000}"/>
    <cellStyle name="Assumptions Heading 3 15 5" xfId="14747" xr:uid="{00000000-0005-0000-0000-000017650000}"/>
    <cellStyle name="Assumptions Heading 3 15 5 2" xfId="28668" xr:uid="{00000000-0005-0000-0000-000018650000}"/>
    <cellStyle name="Assumptions Heading 3 15 5 2 2" xfId="56351" xr:uid="{00000000-0005-0000-0000-000019650000}"/>
    <cellStyle name="Assumptions Heading 3 15 5 3" xfId="42434" xr:uid="{00000000-0005-0000-0000-00001A650000}"/>
    <cellStyle name="Assumptions Heading 3 15 6" xfId="17715" xr:uid="{00000000-0005-0000-0000-00001B650000}"/>
    <cellStyle name="Assumptions Heading 3 15 6 2" xfId="45398" xr:uid="{00000000-0005-0000-0000-00001C650000}"/>
    <cellStyle name="Assumptions Heading 3 15 7" xfId="31485" xr:uid="{00000000-0005-0000-0000-00001D650000}"/>
    <cellStyle name="Assumptions Heading 3 16" xfId="3178" xr:uid="{00000000-0005-0000-0000-00001E650000}"/>
    <cellStyle name="Assumptions Heading 3 16 2" xfId="6620" xr:uid="{00000000-0005-0000-0000-00001F650000}"/>
    <cellStyle name="Assumptions Heading 3 16 2 2" xfId="20563" xr:uid="{00000000-0005-0000-0000-000020650000}"/>
    <cellStyle name="Assumptions Heading 3 16 2 2 2" xfId="48246" xr:uid="{00000000-0005-0000-0000-000021650000}"/>
    <cellStyle name="Assumptions Heading 3 16 2 3" xfId="34329" xr:uid="{00000000-0005-0000-0000-000022650000}"/>
    <cellStyle name="Assumptions Heading 3 16 3" xfId="9363" xr:uid="{00000000-0005-0000-0000-000023650000}"/>
    <cellStyle name="Assumptions Heading 3 16 3 2" xfId="23284" xr:uid="{00000000-0005-0000-0000-000024650000}"/>
    <cellStyle name="Assumptions Heading 3 16 3 2 2" xfId="50967" xr:uid="{00000000-0005-0000-0000-000025650000}"/>
    <cellStyle name="Assumptions Heading 3 16 3 3" xfId="37050" xr:uid="{00000000-0005-0000-0000-000026650000}"/>
    <cellStyle name="Assumptions Heading 3 16 4" xfId="11501" xr:uid="{00000000-0005-0000-0000-000027650000}"/>
    <cellStyle name="Assumptions Heading 3 16 4 2" xfId="25422" xr:uid="{00000000-0005-0000-0000-000028650000}"/>
    <cellStyle name="Assumptions Heading 3 16 4 2 2" xfId="53105" xr:uid="{00000000-0005-0000-0000-000029650000}"/>
    <cellStyle name="Assumptions Heading 3 16 4 3" xfId="39188" xr:uid="{00000000-0005-0000-0000-00002A650000}"/>
    <cellStyle name="Assumptions Heading 3 16 5" xfId="14251" xr:uid="{00000000-0005-0000-0000-00002B650000}"/>
    <cellStyle name="Assumptions Heading 3 16 5 2" xfId="28172" xr:uid="{00000000-0005-0000-0000-00002C650000}"/>
    <cellStyle name="Assumptions Heading 3 16 5 2 2" xfId="55855" xr:uid="{00000000-0005-0000-0000-00002D650000}"/>
    <cellStyle name="Assumptions Heading 3 16 5 3" xfId="41938" xr:uid="{00000000-0005-0000-0000-00002E650000}"/>
    <cellStyle name="Assumptions Heading 3 16 6" xfId="17219" xr:uid="{00000000-0005-0000-0000-00002F650000}"/>
    <cellStyle name="Assumptions Heading 3 16 6 2" xfId="44902" xr:uid="{00000000-0005-0000-0000-000030650000}"/>
    <cellStyle name="Assumptions Heading 3 16 7" xfId="31019" xr:uid="{00000000-0005-0000-0000-000031650000}"/>
    <cellStyle name="Assumptions Heading 3 17" xfId="3679" xr:uid="{00000000-0005-0000-0000-000032650000}"/>
    <cellStyle name="Assumptions Heading 3 17 2" xfId="7116" xr:uid="{00000000-0005-0000-0000-000033650000}"/>
    <cellStyle name="Assumptions Heading 3 17 2 2" xfId="21051" xr:uid="{00000000-0005-0000-0000-000034650000}"/>
    <cellStyle name="Assumptions Heading 3 17 2 2 2" xfId="48734" xr:uid="{00000000-0005-0000-0000-000035650000}"/>
    <cellStyle name="Assumptions Heading 3 17 2 3" xfId="34817" xr:uid="{00000000-0005-0000-0000-000036650000}"/>
    <cellStyle name="Assumptions Heading 3 17 3" xfId="9847" xr:uid="{00000000-0005-0000-0000-000037650000}"/>
    <cellStyle name="Assumptions Heading 3 17 3 2" xfId="23768" xr:uid="{00000000-0005-0000-0000-000038650000}"/>
    <cellStyle name="Assumptions Heading 3 17 3 2 2" xfId="51451" xr:uid="{00000000-0005-0000-0000-000039650000}"/>
    <cellStyle name="Assumptions Heading 3 17 3 3" xfId="37534" xr:uid="{00000000-0005-0000-0000-00003A650000}"/>
    <cellStyle name="Assumptions Heading 3 17 4" xfId="11989" xr:uid="{00000000-0005-0000-0000-00003B650000}"/>
    <cellStyle name="Assumptions Heading 3 17 4 2" xfId="25910" xr:uid="{00000000-0005-0000-0000-00003C650000}"/>
    <cellStyle name="Assumptions Heading 3 17 4 2 2" xfId="53593" xr:uid="{00000000-0005-0000-0000-00003D650000}"/>
    <cellStyle name="Assumptions Heading 3 17 4 3" xfId="39676" xr:uid="{00000000-0005-0000-0000-00003E650000}"/>
    <cellStyle name="Assumptions Heading 3 17 5" xfId="14739" xr:uid="{00000000-0005-0000-0000-00003F650000}"/>
    <cellStyle name="Assumptions Heading 3 17 5 2" xfId="28660" xr:uid="{00000000-0005-0000-0000-000040650000}"/>
    <cellStyle name="Assumptions Heading 3 17 5 2 2" xfId="56343" xr:uid="{00000000-0005-0000-0000-000041650000}"/>
    <cellStyle name="Assumptions Heading 3 17 5 3" xfId="42426" xr:uid="{00000000-0005-0000-0000-000042650000}"/>
    <cellStyle name="Assumptions Heading 3 17 6" xfId="17707" xr:uid="{00000000-0005-0000-0000-000043650000}"/>
    <cellStyle name="Assumptions Heading 3 17 6 2" xfId="45390" xr:uid="{00000000-0005-0000-0000-000044650000}"/>
    <cellStyle name="Assumptions Heading 3 17 7" xfId="31477" xr:uid="{00000000-0005-0000-0000-000045650000}"/>
    <cellStyle name="Assumptions Heading 3 18" xfId="3786" xr:uid="{00000000-0005-0000-0000-000046650000}"/>
    <cellStyle name="Assumptions Heading 3 18 2" xfId="7220" xr:uid="{00000000-0005-0000-0000-000047650000}"/>
    <cellStyle name="Assumptions Heading 3 18 2 2" xfId="21154" xr:uid="{00000000-0005-0000-0000-000048650000}"/>
    <cellStyle name="Assumptions Heading 3 18 2 2 2" xfId="48837" xr:uid="{00000000-0005-0000-0000-000049650000}"/>
    <cellStyle name="Assumptions Heading 3 18 2 3" xfId="34920" xr:uid="{00000000-0005-0000-0000-00004A650000}"/>
    <cellStyle name="Assumptions Heading 3 18 3" xfId="9942" xr:uid="{00000000-0005-0000-0000-00004B650000}"/>
    <cellStyle name="Assumptions Heading 3 18 3 2" xfId="23863" xr:uid="{00000000-0005-0000-0000-00004C650000}"/>
    <cellStyle name="Assumptions Heading 3 18 3 2 2" xfId="51546" xr:uid="{00000000-0005-0000-0000-00004D650000}"/>
    <cellStyle name="Assumptions Heading 3 18 3 3" xfId="37629" xr:uid="{00000000-0005-0000-0000-00004E650000}"/>
    <cellStyle name="Assumptions Heading 3 18 4" xfId="12092" xr:uid="{00000000-0005-0000-0000-00004F650000}"/>
    <cellStyle name="Assumptions Heading 3 18 4 2" xfId="26013" xr:uid="{00000000-0005-0000-0000-000050650000}"/>
    <cellStyle name="Assumptions Heading 3 18 4 2 2" xfId="53696" xr:uid="{00000000-0005-0000-0000-000051650000}"/>
    <cellStyle name="Assumptions Heading 3 18 4 3" xfId="39779" xr:uid="{00000000-0005-0000-0000-000052650000}"/>
    <cellStyle name="Assumptions Heading 3 18 5" xfId="14842" xr:uid="{00000000-0005-0000-0000-000053650000}"/>
    <cellStyle name="Assumptions Heading 3 18 5 2" xfId="28763" xr:uid="{00000000-0005-0000-0000-000054650000}"/>
    <cellStyle name="Assumptions Heading 3 18 5 2 2" xfId="56446" xr:uid="{00000000-0005-0000-0000-000055650000}"/>
    <cellStyle name="Assumptions Heading 3 18 5 3" xfId="42529" xr:uid="{00000000-0005-0000-0000-000056650000}"/>
    <cellStyle name="Assumptions Heading 3 18 6" xfId="17810" xr:uid="{00000000-0005-0000-0000-000057650000}"/>
    <cellStyle name="Assumptions Heading 3 18 6 2" xfId="45493" xr:uid="{00000000-0005-0000-0000-000058650000}"/>
    <cellStyle name="Assumptions Heading 3 18 7" xfId="31576" xr:uid="{00000000-0005-0000-0000-000059650000}"/>
    <cellStyle name="Assumptions Heading 3 19" xfId="3324" xr:uid="{00000000-0005-0000-0000-00005A650000}"/>
    <cellStyle name="Assumptions Heading 3 19 2" xfId="6764" xr:uid="{00000000-0005-0000-0000-00005B650000}"/>
    <cellStyle name="Assumptions Heading 3 19 2 2" xfId="20705" xr:uid="{00000000-0005-0000-0000-00005C650000}"/>
    <cellStyle name="Assumptions Heading 3 19 2 2 2" xfId="48388" xr:uid="{00000000-0005-0000-0000-00005D650000}"/>
    <cellStyle name="Assumptions Heading 3 19 2 3" xfId="34471" xr:uid="{00000000-0005-0000-0000-00005E650000}"/>
    <cellStyle name="Assumptions Heading 3 19 3" xfId="9504" xr:uid="{00000000-0005-0000-0000-00005F650000}"/>
    <cellStyle name="Assumptions Heading 3 19 3 2" xfId="23425" xr:uid="{00000000-0005-0000-0000-000060650000}"/>
    <cellStyle name="Assumptions Heading 3 19 3 2 2" xfId="51108" xr:uid="{00000000-0005-0000-0000-000061650000}"/>
    <cellStyle name="Assumptions Heading 3 19 3 3" xfId="37191" xr:uid="{00000000-0005-0000-0000-000062650000}"/>
    <cellStyle name="Assumptions Heading 3 19 4" xfId="11643" xr:uid="{00000000-0005-0000-0000-000063650000}"/>
    <cellStyle name="Assumptions Heading 3 19 4 2" xfId="25564" xr:uid="{00000000-0005-0000-0000-000064650000}"/>
    <cellStyle name="Assumptions Heading 3 19 4 2 2" xfId="53247" xr:uid="{00000000-0005-0000-0000-000065650000}"/>
    <cellStyle name="Assumptions Heading 3 19 4 3" xfId="39330" xr:uid="{00000000-0005-0000-0000-000066650000}"/>
    <cellStyle name="Assumptions Heading 3 19 5" xfId="14393" xr:uid="{00000000-0005-0000-0000-000067650000}"/>
    <cellStyle name="Assumptions Heading 3 19 5 2" xfId="28314" xr:uid="{00000000-0005-0000-0000-000068650000}"/>
    <cellStyle name="Assumptions Heading 3 19 5 2 2" xfId="55997" xr:uid="{00000000-0005-0000-0000-000069650000}"/>
    <cellStyle name="Assumptions Heading 3 19 5 3" xfId="42080" xr:uid="{00000000-0005-0000-0000-00006A650000}"/>
    <cellStyle name="Assumptions Heading 3 19 6" xfId="17361" xr:uid="{00000000-0005-0000-0000-00006B650000}"/>
    <cellStyle name="Assumptions Heading 3 19 6 2" xfId="45044" xr:uid="{00000000-0005-0000-0000-00006C650000}"/>
    <cellStyle name="Assumptions Heading 3 19 7" xfId="31145" xr:uid="{00000000-0005-0000-0000-00006D650000}"/>
    <cellStyle name="Assumptions Heading 3 2" xfId="3123" xr:uid="{00000000-0005-0000-0000-00006E650000}"/>
    <cellStyle name="Assumptions Heading 3 2 2" xfId="6565" xr:uid="{00000000-0005-0000-0000-00006F650000}"/>
    <cellStyle name="Assumptions Heading 3 2 2 2" xfId="20509" xr:uid="{00000000-0005-0000-0000-000070650000}"/>
    <cellStyle name="Assumptions Heading 3 2 2 2 2" xfId="48192" xr:uid="{00000000-0005-0000-0000-000071650000}"/>
    <cellStyle name="Assumptions Heading 3 2 2 3" xfId="34275" xr:uid="{00000000-0005-0000-0000-000072650000}"/>
    <cellStyle name="Assumptions Heading 3 2 3" xfId="9309" xr:uid="{00000000-0005-0000-0000-000073650000}"/>
    <cellStyle name="Assumptions Heading 3 2 3 2" xfId="23230" xr:uid="{00000000-0005-0000-0000-000074650000}"/>
    <cellStyle name="Assumptions Heading 3 2 3 2 2" xfId="50913" xr:uid="{00000000-0005-0000-0000-000075650000}"/>
    <cellStyle name="Assumptions Heading 3 2 3 3" xfId="36996" xr:uid="{00000000-0005-0000-0000-000076650000}"/>
    <cellStyle name="Assumptions Heading 3 2 4" xfId="11447" xr:uid="{00000000-0005-0000-0000-000077650000}"/>
    <cellStyle name="Assumptions Heading 3 2 4 2" xfId="25368" xr:uid="{00000000-0005-0000-0000-000078650000}"/>
    <cellStyle name="Assumptions Heading 3 2 4 2 2" xfId="53051" xr:uid="{00000000-0005-0000-0000-000079650000}"/>
    <cellStyle name="Assumptions Heading 3 2 4 3" xfId="39134" xr:uid="{00000000-0005-0000-0000-00007A650000}"/>
    <cellStyle name="Assumptions Heading 3 2 5" xfId="14197" xr:uid="{00000000-0005-0000-0000-00007B650000}"/>
    <cellStyle name="Assumptions Heading 3 2 5 2" xfId="28118" xr:uid="{00000000-0005-0000-0000-00007C650000}"/>
    <cellStyle name="Assumptions Heading 3 2 5 2 2" xfId="55801" xr:uid="{00000000-0005-0000-0000-00007D650000}"/>
    <cellStyle name="Assumptions Heading 3 2 5 3" xfId="41884" xr:uid="{00000000-0005-0000-0000-00007E650000}"/>
    <cellStyle name="Assumptions Heading 3 2 6" xfId="17165" xr:uid="{00000000-0005-0000-0000-00007F650000}"/>
    <cellStyle name="Assumptions Heading 3 2 6 2" xfId="44848" xr:uid="{00000000-0005-0000-0000-000080650000}"/>
    <cellStyle name="Assumptions Heading 3 2 7" xfId="30968" xr:uid="{00000000-0005-0000-0000-000081650000}"/>
    <cellStyle name="Assumptions Heading 3 20" xfId="4169" xr:uid="{00000000-0005-0000-0000-000082650000}"/>
    <cellStyle name="Assumptions Heading 3 20 2" xfId="7595" xr:uid="{00000000-0005-0000-0000-000083650000}"/>
    <cellStyle name="Assumptions Heading 3 20 2 2" xfId="21523" xr:uid="{00000000-0005-0000-0000-000084650000}"/>
    <cellStyle name="Assumptions Heading 3 20 2 2 2" xfId="49206" xr:uid="{00000000-0005-0000-0000-000085650000}"/>
    <cellStyle name="Assumptions Heading 3 20 2 3" xfId="35289" xr:uid="{00000000-0005-0000-0000-000086650000}"/>
    <cellStyle name="Assumptions Heading 3 20 3" xfId="10289" xr:uid="{00000000-0005-0000-0000-000087650000}"/>
    <cellStyle name="Assumptions Heading 3 20 3 2" xfId="24210" xr:uid="{00000000-0005-0000-0000-000088650000}"/>
    <cellStyle name="Assumptions Heading 3 20 3 2 2" xfId="51893" xr:uid="{00000000-0005-0000-0000-000089650000}"/>
    <cellStyle name="Assumptions Heading 3 20 3 3" xfId="37976" xr:uid="{00000000-0005-0000-0000-00008A650000}"/>
    <cellStyle name="Assumptions Heading 3 20 4" xfId="12444" xr:uid="{00000000-0005-0000-0000-00008B650000}"/>
    <cellStyle name="Assumptions Heading 3 20 4 2" xfId="26365" xr:uid="{00000000-0005-0000-0000-00008C650000}"/>
    <cellStyle name="Assumptions Heading 3 20 4 2 2" xfId="54048" xr:uid="{00000000-0005-0000-0000-00008D650000}"/>
    <cellStyle name="Assumptions Heading 3 20 4 3" xfId="40131" xr:uid="{00000000-0005-0000-0000-00008E650000}"/>
    <cellStyle name="Assumptions Heading 3 20 5" xfId="15194" xr:uid="{00000000-0005-0000-0000-00008F650000}"/>
    <cellStyle name="Assumptions Heading 3 20 5 2" xfId="29115" xr:uid="{00000000-0005-0000-0000-000090650000}"/>
    <cellStyle name="Assumptions Heading 3 20 5 2 2" xfId="56798" xr:uid="{00000000-0005-0000-0000-000091650000}"/>
    <cellStyle name="Assumptions Heading 3 20 5 3" xfId="42881" xr:uid="{00000000-0005-0000-0000-000092650000}"/>
    <cellStyle name="Assumptions Heading 3 20 6" xfId="18162" xr:uid="{00000000-0005-0000-0000-000093650000}"/>
    <cellStyle name="Assumptions Heading 3 20 6 2" xfId="45845" xr:uid="{00000000-0005-0000-0000-000094650000}"/>
    <cellStyle name="Assumptions Heading 3 20 7" xfId="31928" xr:uid="{00000000-0005-0000-0000-000095650000}"/>
    <cellStyle name="Assumptions Heading 3 21" xfId="3928" xr:uid="{00000000-0005-0000-0000-000096650000}"/>
    <cellStyle name="Assumptions Heading 3 21 2" xfId="7354" xr:uid="{00000000-0005-0000-0000-000097650000}"/>
    <cellStyle name="Assumptions Heading 3 21 2 2" xfId="21285" xr:uid="{00000000-0005-0000-0000-000098650000}"/>
    <cellStyle name="Assumptions Heading 3 21 2 2 2" xfId="48968" xr:uid="{00000000-0005-0000-0000-000099650000}"/>
    <cellStyle name="Assumptions Heading 3 21 2 3" xfId="35051" xr:uid="{00000000-0005-0000-0000-00009A650000}"/>
    <cellStyle name="Assumptions Heading 3 21 3" xfId="10058" xr:uid="{00000000-0005-0000-0000-00009B650000}"/>
    <cellStyle name="Assumptions Heading 3 21 3 2" xfId="23979" xr:uid="{00000000-0005-0000-0000-00009C650000}"/>
    <cellStyle name="Assumptions Heading 3 21 3 2 2" xfId="51662" xr:uid="{00000000-0005-0000-0000-00009D650000}"/>
    <cellStyle name="Assumptions Heading 3 21 3 3" xfId="37745" xr:uid="{00000000-0005-0000-0000-00009E650000}"/>
    <cellStyle name="Assumptions Heading 3 21 4" xfId="12210" xr:uid="{00000000-0005-0000-0000-00009F650000}"/>
    <cellStyle name="Assumptions Heading 3 21 4 2" xfId="26131" xr:uid="{00000000-0005-0000-0000-0000A0650000}"/>
    <cellStyle name="Assumptions Heading 3 21 4 2 2" xfId="53814" xr:uid="{00000000-0005-0000-0000-0000A1650000}"/>
    <cellStyle name="Assumptions Heading 3 21 4 3" xfId="39897" xr:uid="{00000000-0005-0000-0000-0000A2650000}"/>
    <cellStyle name="Assumptions Heading 3 21 5" xfId="14960" xr:uid="{00000000-0005-0000-0000-0000A3650000}"/>
    <cellStyle name="Assumptions Heading 3 21 5 2" xfId="28881" xr:uid="{00000000-0005-0000-0000-0000A4650000}"/>
    <cellStyle name="Assumptions Heading 3 21 5 2 2" xfId="56564" xr:uid="{00000000-0005-0000-0000-0000A5650000}"/>
    <cellStyle name="Assumptions Heading 3 21 5 3" xfId="42647" xr:uid="{00000000-0005-0000-0000-0000A6650000}"/>
    <cellStyle name="Assumptions Heading 3 21 6" xfId="17928" xr:uid="{00000000-0005-0000-0000-0000A7650000}"/>
    <cellStyle name="Assumptions Heading 3 21 6 2" xfId="45611" xr:uid="{00000000-0005-0000-0000-0000A8650000}"/>
    <cellStyle name="Assumptions Heading 3 21 7" xfId="31694" xr:uid="{00000000-0005-0000-0000-0000A9650000}"/>
    <cellStyle name="Assumptions Heading 3 22" xfId="4115" xr:uid="{00000000-0005-0000-0000-0000AA650000}"/>
    <cellStyle name="Assumptions Heading 3 22 2" xfId="7541" xr:uid="{00000000-0005-0000-0000-0000AB650000}"/>
    <cellStyle name="Assumptions Heading 3 22 2 2" xfId="21470" xr:uid="{00000000-0005-0000-0000-0000AC650000}"/>
    <cellStyle name="Assumptions Heading 3 22 2 2 2" xfId="49153" xr:uid="{00000000-0005-0000-0000-0000AD650000}"/>
    <cellStyle name="Assumptions Heading 3 22 2 3" xfId="35236" xr:uid="{00000000-0005-0000-0000-0000AE650000}"/>
    <cellStyle name="Assumptions Heading 3 22 3" xfId="10242" xr:uid="{00000000-0005-0000-0000-0000AF650000}"/>
    <cellStyle name="Assumptions Heading 3 22 3 2" xfId="24163" xr:uid="{00000000-0005-0000-0000-0000B0650000}"/>
    <cellStyle name="Assumptions Heading 3 22 3 2 2" xfId="51846" xr:uid="{00000000-0005-0000-0000-0000B1650000}"/>
    <cellStyle name="Assumptions Heading 3 22 3 3" xfId="37929" xr:uid="{00000000-0005-0000-0000-0000B2650000}"/>
    <cellStyle name="Assumptions Heading 3 22 4" xfId="12394" xr:uid="{00000000-0005-0000-0000-0000B3650000}"/>
    <cellStyle name="Assumptions Heading 3 22 4 2" xfId="26315" xr:uid="{00000000-0005-0000-0000-0000B4650000}"/>
    <cellStyle name="Assumptions Heading 3 22 4 2 2" xfId="53998" xr:uid="{00000000-0005-0000-0000-0000B5650000}"/>
    <cellStyle name="Assumptions Heading 3 22 4 3" xfId="40081" xr:uid="{00000000-0005-0000-0000-0000B6650000}"/>
    <cellStyle name="Assumptions Heading 3 22 5" xfId="15144" xr:uid="{00000000-0005-0000-0000-0000B7650000}"/>
    <cellStyle name="Assumptions Heading 3 22 5 2" xfId="29065" xr:uid="{00000000-0005-0000-0000-0000B8650000}"/>
    <cellStyle name="Assumptions Heading 3 22 5 2 2" xfId="56748" xr:uid="{00000000-0005-0000-0000-0000B9650000}"/>
    <cellStyle name="Assumptions Heading 3 22 5 3" xfId="42831" xr:uid="{00000000-0005-0000-0000-0000BA650000}"/>
    <cellStyle name="Assumptions Heading 3 22 6" xfId="18112" xr:uid="{00000000-0005-0000-0000-0000BB650000}"/>
    <cellStyle name="Assumptions Heading 3 22 6 2" xfId="45795" xr:uid="{00000000-0005-0000-0000-0000BC650000}"/>
    <cellStyle name="Assumptions Heading 3 22 7" xfId="31878" xr:uid="{00000000-0005-0000-0000-0000BD650000}"/>
    <cellStyle name="Assumptions Heading 3 23" xfId="4252" xr:uid="{00000000-0005-0000-0000-0000BE650000}"/>
    <cellStyle name="Assumptions Heading 3 23 2" xfId="7677" xr:uid="{00000000-0005-0000-0000-0000BF650000}"/>
    <cellStyle name="Assumptions Heading 3 23 2 2" xfId="21605" xr:uid="{00000000-0005-0000-0000-0000C0650000}"/>
    <cellStyle name="Assumptions Heading 3 23 2 2 2" xfId="49288" xr:uid="{00000000-0005-0000-0000-0000C1650000}"/>
    <cellStyle name="Assumptions Heading 3 23 2 3" xfId="35371" xr:uid="{00000000-0005-0000-0000-0000C2650000}"/>
    <cellStyle name="Assumptions Heading 3 23 3" xfId="10370" xr:uid="{00000000-0005-0000-0000-0000C3650000}"/>
    <cellStyle name="Assumptions Heading 3 23 3 2" xfId="24291" xr:uid="{00000000-0005-0000-0000-0000C4650000}"/>
    <cellStyle name="Assumptions Heading 3 23 3 2 2" xfId="51974" xr:uid="{00000000-0005-0000-0000-0000C5650000}"/>
    <cellStyle name="Assumptions Heading 3 23 3 3" xfId="38057" xr:uid="{00000000-0005-0000-0000-0000C6650000}"/>
    <cellStyle name="Assumptions Heading 3 23 4" xfId="12526" xr:uid="{00000000-0005-0000-0000-0000C7650000}"/>
    <cellStyle name="Assumptions Heading 3 23 4 2" xfId="26447" xr:uid="{00000000-0005-0000-0000-0000C8650000}"/>
    <cellStyle name="Assumptions Heading 3 23 4 2 2" xfId="54130" xr:uid="{00000000-0005-0000-0000-0000C9650000}"/>
    <cellStyle name="Assumptions Heading 3 23 4 3" xfId="40213" xr:uid="{00000000-0005-0000-0000-0000CA650000}"/>
    <cellStyle name="Assumptions Heading 3 23 5" xfId="15276" xr:uid="{00000000-0005-0000-0000-0000CB650000}"/>
    <cellStyle name="Assumptions Heading 3 23 5 2" xfId="29197" xr:uid="{00000000-0005-0000-0000-0000CC650000}"/>
    <cellStyle name="Assumptions Heading 3 23 5 2 2" xfId="56880" xr:uid="{00000000-0005-0000-0000-0000CD650000}"/>
    <cellStyle name="Assumptions Heading 3 23 5 3" xfId="42963" xr:uid="{00000000-0005-0000-0000-0000CE650000}"/>
    <cellStyle name="Assumptions Heading 3 23 6" xfId="18244" xr:uid="{00000000-0005-0000-0000-0000CF650000}"/>
    <cellStyle name="Assumptions Heading 3 23 6 2" xfId="45927" xr:uid="{00000000-0005-0000-0000-0000D0650000}"/>
    <cellStyle name="Assumptions Heading 3 23 7" xfId="32010" xr:uid="{00000000-0005-0000-0000-0000D1650000}"/>
    <cellStyle name="Assumptions Heading 3 24" xfId="4905" xr:uid="{00000000-0005-0000-0000-0000D2650000}"/>
    <cellStyle name="Assumptions Heading 3 24 2" xfId="8309" xr:uid="{00000000-0005-0000-0000-0000D3650000}"/>
    <cellStyle name="Assumptions Heading 3 24 2 2" xfId="22231" xr:uid="{00000000-0005-0000-0000-0000D4650000}"/>
    <cellStyle name="Assumptions Heading 3 24 2 2 2" xfId="49914" xr:uid="{00000000-0005-0000-0000-0000D5650000}"/>
    <cellStyle name="Assumptions Heading 3 24 2 3" xfId="35997" xr:uid="{00000000-0005-0000-0000-0000D6650000}"/>
    <cellStyle name="Assumptions Heading 3 24 3" xfId="10763" xr:uid="{00000000-0005-0000-0000-0000D7650000}"/>
    <cellStyle name="Assumptions Heading 3 24 3 2" xfId="24684" xr:uid="{00000000-0005-0000-0000-0000D8650000}"/>
    <cellStyle name="Assumptions Heading 3 24 3 2 2" xfId="52367" xr:uid="{00000000-0005-0000-0000-0000D9650000}"/>
    <cellStyle name="Assumptions Heading 3 24 3 3" xfId="38450" xr:uid="{00000000-0005-0000-0000-0000DA650000}"/>
    <cellStyle name="Assumptions Heading 3 24 4" xfId="13164" xr:uid="{00000000-0005-0000-0000-0000DB650000}"/>
    <cellStyle name="Assumptions Heading 3 24 4 2" xfId="27085" xr:uid="{00000000-0005-0000-0000-0000DC650000}"/>
    <cellStyle name="Assumptions Heading 3 24 4 2 2" xfId="54768" xr:uid="{00000000-0005-0000-0000-0000DD650000}"/>
    <cellStyle name="Assumptions Heading 3 24 4 3" xfId="40851" xr:uid="{00000000-0005-0000-0000-0000DE650000}"/>
    <cellStyle name="Assumptions Heading 3 24 5" xfId="15914" xr:uid="{00000000-0005-0000-0000-0000DF650000}"/>
    <cellStyle name="Assumptions Heading 3 24 5 2" xfId="29835" xr:uid="{00000000-0005-0000-0000-0000E0650000}"/>
    <cellStyle name="Assumptions Heading 3 24 5 2 2" xfId="57518" xr:uid="{00000000-0005-0000-0000-0000E1650000}"/>
    <cellStyle name="Assumptions Heading 3 24 5 3" xfId="43601" xr:uid="{00000000-0005-0000-0000-0000E2650000}"/>
    <cellStyle name="Assumptions Heading 3 24 6" xfId="18882" xr:uid="{00000000-0005-0000-0000-0000E3650000}"/>
    <cellStyle name="Assumptions Heading 3 24 6 2" xfId="46565" xr:uid="{00000000-0005-0000-0000-0000E4650000}"/>
    <cellStyle name="Assumptions Heading 3 24 7" xfId="32648" xr:uid="{00000000-0005-0000-0000-0000E5650000}"/>
    <cellStyle name="Assumptions Heading 3 25" xfId="4734" xr:uid="{00000000-0005-0000-0000-0000E6650000}"/>
    <cellStyle name="Assumptions Heading 3 25 2" xfId="8140" xr:uid="{00000000-0005-0000-0000-0000E7650000}"/>
    <cellStyle name="Assumptions Heading 3 25 2 2" xfId="22064" xr:uid="{00000000-0005-0000-0000-0000E8650000}"/>
    <cellStyle name="Assumptions Heading 3 25 2 2 2" xfId="49747" xr:uid="{00000000-0005-0000-0000-0000E9650000}"/>
    <cellStyle name="Assumptions Heading 3 25 2 3" xfId="35830" xr:uid="{00000000-0005-0000-0000-0000EA650000}"/>
    <cellStyle name="Assumptions Heading 3 25 3" xfId="10697" xr:uid="{00000000-0005-0000-0000-0000EB650000}"/>
    <cellStyle name="Assumptions Heading 3 25 3 2" xfId="24618" xr:uid="{00000000-0005-0000-0000-0000EC650000}"/>
    <cellStyle name="Assumptions Heading 3 25 3 2 2" xfId="52301" xr:uid="{00000000-0005-0000-0000-0000ED650000}"/>
    <cellStyle name="Assumptions Heading 3 25 3 3" xfId="38384" xr:uid="{00000000-0005-0000-0000-0000EE650000}"/>
    <cellStyle name="Assumptions Heading 3 25 4" xfId="12996" xr:uid="{00000000-0005-0000-0000-0000EF650000}"/>
    <cellStyle name="Assumptions Heading 3 25 4 2" xfId="26917" xr:uid="{00000000-0005-0000-0000-0000F0650000}"/>
    <cellStyle name="Assumptions Heading 3 25 4 2 2" xfId="54600" xr:uid="{00000000-0005-0000-0000-0000F1650000}"/>
    <cellStyle name="Assumptions Heading 3 25 4 3" xfId="40683" xr:uid="{00000000-0005-0000-0000-0000F2650000}"/>
    <cellStyle name="Assumptions Heading 3 25 5" xfId="15746" xr:uid="{00000000-0005-0000-0000-0000F3650000}"/>
    <cellStyle name="Assumptions Heading 3 25 5 2" xfId="29667" xr:uid="{00000000-0005-0000-0000-0000F4650000}"/>
    <cellStyle name="Assumptions Heading 3 25 5 2 2" xfId="57350" xr:uid="{00000000-0005-0000-0000-0000F5650000}"/>
    <cellStyle name="Assumptions Heading 3 25 5 3" xfId="43433" xr:uid="{00000000-0005-0000-0000-0000F6650000}"/>
    <cellStyle name="Assumptions Heading 3 25 6" xfId="18714" xr:uid="{00000000-0005-0000-0000-0000F7650000}"/>
    <cellStyle name="Assumptions Heading 3 25 6 2" xfId="46397" xr:uid="{00000000-0005-0000-0000-0000F8650000}"/>
    <cellStyle name="Assumptions Heading 3 25 7" xfId="32480" xr:uid="{00000000-0005-0000-0000-0000F9650000}"/>
    <cellStyle name="Assumptions Heading 3 26" xfId="4934" xr:uid="{00000000-0005-0000-0000-0000FA650000}"/>
    <cellStyle name="Assumptions Heading 3 26 2" xfId="8338" xr:uid="{00000000-0005-0000-0000-0000FB650000}"/>
    <cellStyle name="Assumptions Heading 3 26 2 2" xfId="22259" xr:uid="{00000000-0005-0000-0000-0000FC650000}"/>
    <cellStyle name="Assumptions Heading 3 26 2 2 2" xfId="49942" xr:uid="{00000000-0005-0000-0000-0000FD650000}"/>
    <cellStyle name="Assumptions Heading 3 26 2 3" xfId="36025" xr:uid="{00000000-0005-0000-0000-0000FE650000}"/>
    <cellStyle name="Assumptions Heading 3 26 3" xfId="10790" xr:uid="{00000000-0005-0000-0000-0000FF650000}"/>
    <cellStyle name="Assumptions Heading 3 26 3 2" xfId="24711" xr:uid="{00000000-0005-0000-0000-000000660000}"/>
    <cellStyle name="Assumptions Heading 3 26 3 2 2" xfId="52394" xr:uid="{00000000-0005-0000-0000-000001660000}"/>
    <cellStyle name="Assumptions Heading 3 26 3 3" xfId="38477" xr:uid="{00000000-0005-0000-0000-000002660000}"/>
    <cellStyle name="Assumptions Heading 3 26 4" xfId="13191" xr:uid="{00000000-0005-0000-0000-000003660000}"/>
    <cellStyle name="Assumptions Heading 3 26 4 2" xfId="27112" xr:uid="{00000000-0005-0000-0000-000004660000}"/>
    <cellStyle name="Assumptions Heading 3 26 4 2 2" xfId="54795" xr:uid="{00000000-0005-0000-0000-000005660000}"/>
    <cellStyle name="Assumptions Heading 3 26 4 3" xfId="40878" xr:uid="{00000000-0005-0000-0000-000006660000}"/>
    <cellStyle name="Assumptions Heading 3 26 5" xfId="15941" xr:uid="{00000000-0005-0000-0000-000007660000}"/>
    <cellStyle name="Assumptions Heading 3 26 5 2" xfId="29862" xr:uid="{00000000-0005-0000-0000-000008660000}"/>
    <cellStyle name="Assumptions Heading 3 26 5 2 2" xfId="57545" xr:uid="{00000000-0005-0000-0000-000009660000}"/>
    <cellStyle name="Assumptions Heading 3 26 5 3" xfId="43628" xr:uid="{00000000-0005-0000-0000-00000A660000}"/>
    <cellStyle name="Assumptions Heading 3 26 6" xfId="18909" xr:uid="{00000000-0005-0000-0000-00000B660000}"/>
    <cellStyle name="Assumptions Heading 3 26 6 2" xfId="46592" xr:uid="{00000000-0005-0000-0000-00000C660000}"/>
    <cellStyle name="Assumptions Heading 3 26 7" xfId="32675" xr:uid="{00000000-0005-0000-0000-00000D660000}"/>
    <cellStyle name="Assumptions Heading 3 27" xfId="4665" xr:uid="{00000000-0005-0000-0000-00000E660000}"/>
    <cellStyle name="Assumptions Heading 3 27 2" xfId="8073" xr:uid="{00000000-0005-0000-0000-00000F660000}"/>
    <cellStyle name="Assumptions Heading 3 27 2 2" xfId="21997" xr:uid="{00000000-0005-0000-0000-000010660000}"/>
    <cellStyle name="Assumptions Heading 3 27 2 2 2" xfId="49680" xr:uid="{00000000-0005-0000-0000-000011660000}"/>
    <cellStyle name="Assumptions Heading 3 27 2 3" xfId="35763" xr:uid="{00000000-0005-0000-0000-000012660000}"/>
    <cellStyle name="Assumptions Heading 3 27 3" xfId="10661" xr:uid="{00000000-0005-0000-0000-000013660000}"/>
    <cellStyle name="Assumptions Heading 3 27 3 2" xfId="24582" xr:uid="{00000000-0005-0000-0000-000014660000}"/>
    <cellStyle name="Assumptions Heading 3 27 3 2 2" xfId="52265" xr:uid="{00000000-0005-0000-0000-000015660000}"/>
    <cellStyle name="Assumptions Heading 3 27 3 3" xfId="38348" xr:uid="{00000000-0005-0000-0000-000016660000}"/>
    <cellStyle name="Assumptions Heading 3 27 4" xfId="12929" xr:uid="{00000000-0005-0000-0000-000017660000}"/>
    <cellStyle name="Assumptions Heading 3 27 4 2" xfId="26850" xr:uid="{00000000-0005-0000-0000-000018660000}"/>
    <cellStyle name="Assumptions Heading 3 27 4 2 2" xfId="54533" xr:uid="{00000000-0005-0000-0000-000019660000}"/>
    <cellStyle name="Assumptions Heading 3 27 4 3" xfId="40616" xr:uid="{00000000-0005-0000-0000-00001A660000}"/>
    <cellStyle name="Assumptions Heading 3 27 5" xfId="15679" xr:uid="{00000000-0005-0000-0000-00001B660000}"/>
    <cellStyle name="Assumptions Heading 3 27 5 2" xfId="29600" xr:uid="{00000000-0005-0000-0000-00001C660000}"/>
    <cellStyle name="Assumptions Heading 3 27 5 2 2" xfId="57283" xr:uid="{00000000-0005-0000-0000-00001D660000}"/>
    <cellStyle name="Assumptions Heading 3 27 5 3" xfId="43366" xr:uid="{00000000-0005-0000-0000-00001E660000}"/>
    <cellStyle name="Assumptions Heading 3 27 6" xfId="18647" xr:uid="{00000000-0005-0000-0000-00001F660000}"/>
    <cellStyle name="Assumptions Heading 3 27 6 2" xfId="46330" xr:uid="{00000000-0005-0000-0000-000020660000}"/>
    <cellStyle name="Assumptions Heading 3 27 7" xfId="32413" xr:uid="{00000000-0005-0000-0000-000021660000}"/>
    <cellStyle name="Assumptions Heading 3 28" xfId="4365" xr:uid="{00000000-0005-0000-0000-000022660000}"/>
    <cellStyle name="Assumptions Heading 3 28 2" xfId="7790" xr:uid="{00000000-0005-0000-0000-000023660000}"/>
    <cellStyle name="Assumptions Heading 3 28 2 2" xfId="21714" xr:uid="{00000000-0005-0000-0000-000024660000}"/>
    <cellStyle name="Assumptions Heading 3 28 2 2 2" xfId="49397" xr:uid="{00000000-0005-0000-0000-000025660000}"/>
    <cellStyle name="Assumptions Heading 3 28 2 3" xfId="35480" xr:uid="{00000000-0005-0000-0000-000026660000}"/>
    <cellStyle name="Assumptions Heading 3 28 3" xfId="10463" xr:uid="{00000000-0005-0000-0000-000027660000}"/>
    <cellStyle name="Assumptions Heading 3 28 3 2" xfId="24384" xr:uid="{00000000-0005-0000-0000-000028660000}"/>
    <cellStyle name="Assumptions Heading 3 28 3 2 2" xfId="52067" xr:uid="{00000000-0005-0000-0000-000029660000}"/>
    <cellStyle name="Assumptions Heading 3 28 3 3" xfId="38150" xr:uid="{00000000-0005-0000-0000-00002A660000}"/>
    <cellStyle name="Assumptions Heading 3 28 4" xfId="12632" xr:uid="{00000000-0005-0000-0000-00002B660000}"/>
    <cellStyle name="Assumptions Heading 3 28 4 2" xfId="26553" xr:uid="{00000000-0005-0000-0000-00002C660000}"/>
    <cellStyle name="Assumptions Heading 3 28 4 2 2" xfId="54236" xr:uid="{00000000-0005-0000-0000-00002D660000}"/>
    <cellStyle name="Assumptions Heading 3 28 4 3" xfId="40319" xr:uid="{00000000-0005-0000-0000-00002E660000}"/>
    <cellStyle name="Assumptions Heading 3 28 5" xfId="15382" xr:uid="{00000000-0005-0000-0000-00002F660000}"/>
    <cellStyle name="Assumptions Heading 3 28 5 2" xfId="29303" xr:uid="{00000000-0005-0000-0000-000030660000}"/>
    <cellStyle name="Assumptions Heading 3 28 5 2 2" xfId="56986" xr:uid="{00000000-0005-0000-0000-000031660000}"/>
    <cellStyle name="Assumptions Heading 3 28 5 3" xfId="43069" xr:uid="{00000000-0005-0000-0000-000032660000}"/>
    <cellStyle name="Assumptions Heading 3 28 6" xfId="18350" xr:uid="{00000000-0005-0000-0000-000033660000}"/>
    <cellStyle name="Assumptions Heading 3 28 6 2" xfId="46033" xr:uid="{00000000-0005-0000-0000-000034660000}"/>
    <cellStyle name="Assumptions Heading 3 28 7" xfId="32116" xr:uid="{00000000-0005-0000-0000-000035660000}"/>
    <cellStyle name="Assumptions Heading 3 29" xfId="4619" xr:uid="{00000000-0005-0000-0000-000036660000}"/>
    <cellStyle name="Assumptions Heading 3 29 2" xfId="8028" xr:uid="{00000000-0005-0000-0000-000037660000}"/>
    <cellStyle name="Assumptions Heading 3 29 2 2" xfId="21952" xr:uid="{00000000-0005-0000-0000-000038660000}"/>
    <cellStyle name="Assumptions Heading 3 29 2 2 2" xfId="49635" xr:uid="{00000000-0005-0000-0000-000039660000}"/>
    <cellStyle name="Assumptions Heading 3 29 2 3" xfId="35718" xr:uid="{00000000-0005-0000-0000-00003A660000}"/>
    <cellStyle name="Assumptions Heading 3 29 3" xfId="10620" xr:uid="{00000000-0005-0000-0000-00003B660000}"/>
    <cellStyle name="Assumptions Heading 3 29 3 2" xfId="24541" xr:uid="{00000000-0005-0000-0000-00003C660000}"/>
    <cellStyle name="Assumptions Heading 3 29 3 2 2" xfId="52224" xr:uid="{00000000-0005-0000-0000-00003D660000}"/>
    <cellStyle name="Assumptions Heading 3 29 3 3" xfId="38307" xr:uid="{00000000-0005-0000-0000-00003E660000}"/>
    <cellStyle name="Assumptions Heading 3 29 4" xfId="12883" xr:uid="{00000000-0005-0000-0000-00003F660000}"/>
    <cellStyle name="Assumptions Heading 3 29 4 2" xfId="26804" xr:uid="{00000000-0005-0000-0000-000040660000}"/>
    <cellStyle name="Assumptions Heading 3 29 4 2 2" xfId="54487" xr:uid="{00000000-0005-0000-0000-000041660000}"/>
    <cellStyle name="Assumptions Heading 3 29 4 3" xfId="40570" xr:uid="{00000000-0005-0000-0000-000042660000}"/>
    <cellStyle name="Assumptions Heading 3 29 5" xfId="15633" xr:uid="{00000000-0005-0000-0000-000043660000}"/>
    <cellStyle name="Assumptions Heading 3 29 5 2" xfId="29554" xr:uid="{00000000-0005-0000-0000-000044660000}"/>
    <cellStyle name="Assumptions Heading 3 29 5 2 2" xfId="57237" xr:uid="{00000000-0005-0000-0000-000045660000}"/>
    <cellStyle name="Assumptions Heading 3 29 5 3" xfId="43320" xr:uid="{00000000-0005-0000-0000-000046660000}"/>
    <cellStyle name="Assumptions Heading 3 29 6" xfId="18601" xr:uid="{00000000-0005-0000-0000-000047660000}"/>
    <cellStyle name="Assumptions Heading 3 29 6 2" xfId="46284" xr:uid="{00000000-0005-0000-0000-000048660000}"/>
    <cellStyle name="Assumptions Heading 3 29 7" xfId="32367" xr:uid="{00000000-0005-0000-0000-000049660000}"/>
    <cellStyle name="Assumptions Heading 3 3" xfId="2321" xr:uid="{00000000-0005-0000-0000-00004A660000}"/>
    <cellStyle name="Assumptions Heading 3 3 2" xfId="5781" xr:uid="{00000000-0005-0000-0000-00004B660000}"/>
    <cellStyle name="Assumptions Heading 3 3 2 2" xfId="19731" xr:uid="{00000000-0005-0000-0000-00004C660000}"/>
    <cellStyle name="Assumptions Heading 3 3 2 2 2" xfId="47414" xr:uid="{00000000-0005-0000-0000-00004D660000}"/>
    <cellStyle name="Assumptions Heading 3 3 2 3" xfId="33497" xr:uid="{00000000-0005-0000-0000-00004E660000}"/>
    <cellStyle name="Assumptions Heading 3 3 3" xfId="8550" xr:uid="{00000000-0005-0000-0000-00004F660000}"/>
    <cellStyle name="Assumptions Heading 3 3 3 2" xfId="22471" xr:uid="{00000000-0005-0000-0000-000050660000}"/>
    <cellStyle name="Assumptions Heading 3 3 3 2 2" xfId="50154" xr:uid="{00000000-0005-0000-0000-000051660000}"/>
    <cellStyle name="Assumptions Heading 3 3 3 3" xfId="36237" xr:uid="{00000000-0005-0000-0000-000052660000}"/>
    <cellStyle name="Assumptions Heading 3 3 4" xfId="5431" xr:uid="{00000000-0005-0000-0000-000053660000}"/>
    <cellStyle name="Assumptions Heading 3 3 4 2" xfId="19384" xr:uid="{00000000-0005-0000-0000-000054660000}"/>
    <cellStyle name="Assumptions Heading 3 3 4 2 2" xfId="47067" xr:uid="{00000000-0005-0000-0000-000055660000}"/>
    <cellStyle name="Assumptions Heading 3 3 4 3" xfId="33150" xr:uid="{00000000-0005-0000-0000-000056660000}"/>
    <cellStyle name="Assumptions Heading 3 3 5" xfId="13429" xr:uid="{00000000-0005-0000-0000-000057660000}"/>
    <cellStyle name="Assumptions Heading 3 3 5 2" xfId="27350" xr:uid="{00000000-0005-0000-0000-000058660000}"/>
    <cellStyle name="Assumptions Heading 3 3 5 2 2" xfId="55033" xr:uid="{00000000-0005-0000-0000-000059660000}"/>
    <cellStyle name="Assumptions Heading 3 3 5 3" xfId="41116" xr:uid="{00000000-0005-0000-0000-00005A660000}"/>
    <cellStyle name="Assumptions Heading 3 3 6" xfId="16391" xr:uid="{00000000-0005-0000-0000-00005B660000}"/>
    <cellStyle name="Assumptions Heading 3 3 6 2" xfId="44074" xr:uid="{00000000-0005-0000-0000-00005C660000}"/>
    <cellStyle name="Assumptions Heading 3 3 7" xfId="30284" xr:uid="{00000000-0005-0000-0000-00005D660000}"/>
    <cellStyle name="Assumptions Heading 3 30" xfId="16189" xr:uid="{00000000-0005-0000-0000-00005E660000}"/>
    <cellStyle name="Assumptions Heading 3 30 2" xfId="30106" xr:uid="{00000000-0005-0000-0000-00005F660000}"/>
    <cellStyle name="Assumptions Heading 3 30 2 2" xfId="57789" xr:uid="{00000000-0005-0000-0000-000060660000}"/>
    <cellStyle name="Assumptions Heading 3 30 3" xfId="43872" xr:uid="{00000000-0005-0000-0000-000061660000}"/>
    <cellStyle name="Assumptions Heading 3 31" xfId="16116" xr:uid="{00000000-0005-0000-0000-000062660000}"/>
    <cellStyle name="Assumptions Heading 3 31 2" xfId="30033" xr:uid="{00000000-0005-0000-0000-000063660000}"/>
    <cellStyle name="Assumptions Heading 3 31 2 2" xfId="57716" xr:uid="{00000000-0005-0000-0000-000064660000}"/>
    <cellStyle name="Assumptions Heading 3 31 3" xfId="43799" xr:uid="{00000000-0005-0000-0000-000065660000}"/>
    <cellStyle name="Assumptions Heading 3 4" xfId="3046" xr:uid="{00000000-0005-0000-0000-000066660000}"/>
    <cellStyle name="Assumptions Heading 3 4 2" xfId="6490" xr:uid="{00000000-0005-0000-0000-000067660000}"/>
    <cellStyle name="Assumptions Heading 3 4 2 2" xfId="20435" xr:uid="{00000000-0005-0000-0000-000068660000}"/>
    <cellStyle name="Assumptions Heading 3 4 2 2 2" xfId="48118" xr:uid="{00000000-0005-0000-0000-000069660000}"/>
    <cellStyle name="Assumptions Heading 3 4 2 3" xfId="34201" xr:uid="{00000000-0005-0000-0000-00006A660000}"/>
    <cellStyle name="Assumptions Heading 3 4 3" xfId="9239" xr:uid="{00000000-0005-0000-0000-00006B660000}"/>
    <cellStyle name="Assumptions Heading 3 4 3 2" xfId="23160" xr:uid="{00000000-0005-0000-0000-00006C660000}"/>
    <cellStyle name="Assumptions Heading 3 4 3 2 2" xfId="50843" xr:uid="{00000000-0005-0000-0000-00006D660000}"/>
    <cellStyle name="Assumptions Heading 3 4 3 3" xfId="36926" xr:uid="{00000000-0005-0000-0000-00006E660000}"/>
    <cellStyle name="Assumptions Heading 3 4 4" xfId="11375" xr:uid="{00000000-0005-0000-0000-00006F660000}"/>
    <cellStyle name="Assumptions Heading 3 4 4 2" xfId="25296" xr:uid="{00000000-0005-0000-0000-000070660000}"/>
    <cellStyle name="Assumptions Heading 3 4 4 2 2" xfId="52979" xr:uid="{00000000-0005-0000-0000-000071660000}"/>
    <cellStyle name="Assumptions Heading 3 4 4 3" xfId="39062" xr:uid="{00000000-0005-0000-0000-000072660000}"/>
    <cellStyle name="Assumptions Heading 3 4 5" xfId="14125" xr:uid="{00000000-0005-0000-0000-000073660000}"/>
    <cellStyle name="Assumptions Heading 3 4 5 2" xfId="28046" xr:uid="{00000000-0005-0000-0000-000074660000}"/>
    <cellStyle name="Assumptions Heading 3 4 5 2 2" xfId="55729" xr:uid="{00000000-0005-0000-0000-000075660000}"/>
    <cellStyle name="Assumptions Heading 3 4 5 3" xfId="41812" xr:uid="{00000000-0005-0000-0000-000076660000}"/>
    <cellStyle name="Assumptions Heading 3 4 6" xfId="17093" xr:uid="{00000000-0005-0000-0000-000077660000}"/>
    <cellStyle name="Assumptions Heading 3 4 6 2" xfId="44776" xr:uid="{00000000-0005-0000-0000-000078660000}"/>
    <cellStyle name="Assumptions Heading 3 4 7" xfId="30900" xr:uid="{00000000-0005-0000-0000-000079660000}"/>
    <cellStyle name="Assumptions Heading 3 5" xfId="2982" xr:uid="{00000000-0005-0000-0000-00007A660000}"/>
    <cellStyle name="Assumptions Heading 3 5 2" xfId="6427" xr:uid="{00000000-0005-0000-0000-00007B660000}"/>
    <cellStyle name="Assumptions Heading 3 5 2 2" xfId="20373" xr:uid="{00000000-0005-0000-0000-00007C660000}"/>
    <cellStyle name="Assumptions Heading 3 5 2 2 2" xfId="48056" xr:uid="{00000000-0005-0000-0000-00007D660000}"/>
    <cellStyle name="Assumptions Heading 3 5 2 3" xfId="34139" xr:uid="{00000000-0005-0000-0000-00007E660000}"/>
    <cellStyle name="Assumptions Heading 3 5 3" xfId="9178" xr:uid="{00000000-0005-0000-0000-00007F660000}"/>
    <cellStyle name="Assumptions Heading 3 5 3 2" xfId="23099" xr:uid="{00000000-0005-0000-0000-000080660000}"/>
    <cellStyle name="Assumptions Heading 3 5 3 2 2" xfId="50782" xr:uid="{00000000-0005-0000-0000-000081660000}"/>
    <cellStyle name="Assumptions Heading 3 5 3 3" xfId="36865" xr:uid="{00000000-0005-0000-0000-000082660000}"/>
    <cellStyle name="Assumptions Heading 3 5 4" xfId="11313" xr:uid="{00000000-0005-0000-0000-000083660000}"/>
    <cellStyle name="Assumptions Heading 3 5 4 2" xfId="25234" xr:uid="{00000000-0005-0000-0000-000084660000}"/>
    <cellStyle name="Assumptions Heading 3 5 4 2 2" xfId="52917" xr:uid="{00000000-0005-0000-0000-000085660000}"/>
    <cellStyle name="Assumptions Heading 3 5 4 3" xfId="39000" xr:uid="{00000000-0005-0000-0000-000086660000}"/>
    <cellStyle name="Assumptions Heading 3 5 5" xfId="14064" xr:uid="{00000000-0005-0000-0000-000087660000}"/>
    <cellStyle name="Assumptions Heading 3 5 5 2" xfId="27985" xr:uid="{00000000-0005-0000-0000-000088660000}"/>
    <cellStyle name="Assumptions Heading 3 5 5 2 2" xfId="55668" xr:uid="{00000000-0005-0000-0000-000089660000}"/>
    <cellStyle name="Assumptions Heading 3 5 5 3" xfId="41751" xr:uid="{00000000-0005-0000-0000-00008A660000}"/>
    <cellStyle name="Assumptions Heading 3 5 6" xfId="17031" xr:uid="{00000000-0005-0000-0000-00008B660000}"/>
    <cellStyle name="Assumptions Heading 3 5 6 2" xfId="44714" xr:uid="{00000000-0005-0000-0000-00008C660000}"/>
    <cellStyle name="Assumptions Heading 3 5 7" xfId="30843" xr:uid="{00000000-0005-0000-0000-00008D660000}"/>
    <cellStyle name="Assumptions Heading 3 6" xfId="3214" xr:uid="{00000000-0005-0000-0000-00008E660000}"/>
    <cellStyle name="Assumptions Heading 3 6 2" xfId="6656" xr:uid="{00000000-0005-0000-0000-00008F660000}"/>
    <cellStyle name="Assumptions Heading 3 6 2 2" xfId="20599" xr:uid="{00000000-0005-0000-0000-000090660000}"/>
    <cellStyle name="Assumptions Heading 3 6 2 2 2" xfId="48282" xr:uid="{00000000-0005-0000-0000-000091660000}"/>
    <cellStyle name="Assumptions Heading 3 6 2 3" xfId="34365" xr:uid="{00000000-0005-0000-0000-000092660000}"/>
    <cellStyle name="Assumptions Heading 3 6 3" xfId="9399" xr:uid="{00000000-0005-0000-0000-000093660000}"/>
    <cellStyle name="Assumptions Heading 3 6 3 2" xfId="23320" xr:uid="{00000000-0005-0000-0000-000094660000}"/>
    <cellStyle name="Assumptions Heading 3 6 3 2 2" xfId="51003" xr:uid="{00000000-0005-0000-0000-000095660000}"/>
    <cellStyle name="Assumptions Heading 3 6 3 3" xfId="37086" xr:uid="{00000000-0005-0000-0000-000096660000}"/>
    <cellStyle name="Assumptions Heading 3 6 4" xfId="11537" xr:uid="{00000000-0005-0000-0000-000097660000}"/>
    <cellStyle name="Assumptions Heading 3 6 4 2" xfId="25458" xr:uid="{00000000-0005-0000-0000-000098660000}"/>
    <cellStyle name="Assumptions Heading 3 6 4 2 2" xfId="53141" xr:uid="{00000000-0005-0000-0000-000099660000}"/>
    <cellStyle name="Assumptions Heading 3 6 4 3" xfId="39224" xr:uid="{00000000-0005-0000-0000-00009A660000}"/>
    <cellStyle name="Assumptions Heading 3 6 5" xfId="14287" xr:uid="{00000000-0005-0000-0000-00009B660000}"/>
    <cellStyle name="Assumptions Heading 3 6 5 2" xfId="28208" xr:uid="{00000000-0005-0000-0000-00009C660000}"/>
    <cellStyle name="Assumptions Heading 3 6 5 2 2" xfId="55891" xr:uid="{00000000-0005-0000-0000-00009D660000}"/>
    <cellStyle name="Assumptions Heading 3 6 5 3" xfId="41974" xr:uid="{00000000-0005-0000-0000-00009E660000}"/>
    <cellStyle name="Assumptions Heading 3 6 6" xfId="17255" xr:uid="{00000000-0005-0000-0000-00009F660000}"/>
    <cellStyle name="Assumptions Heading 3 6 6 2" xfId="44938" xr:uid="{00000000-0005-0000-0000-0000A0660000}"/>
    <cellStyle name="Assumptions Heading 3 6 7" xfId="31051" xr:uid="{00000000-0005-0000-0000-0000A1660000}"/>
    <cellStyle name="Assumptions Heading 3 7" xfId="2934" xr:uid="{00000000-0005-0000-0000-0000A2660000}"/>
    <cellStyle name="Assumptions Heading 3 7 2" xfId="6380" xr:uid="{00000000-0005-0000-0000-0000A3660000}"/>
    <cellStyle name="Assumptions Heading 3 7 2 2" xfId="20326" xr:uid="{00000000-0005-0000-0000-0000A4660000}"/>
    <cellStyle name="Assumptions Heading 3 7 2 2 2" xfId="48009" xr:uid="{00000000-0005-0000-0000-0000A5660000}"/>
    <cellStyle name="Assumptions Heading 3 7 2 3" xfId="34092" xr:uid="{00000000-0005-0000-0000-0000A6660000}"/>
    <cellStyle name="Assumptions Heading 3 7 3" xfId="9131" xr:uid="{00000000-0005-0000-0000-0000A7660000}"/>
    <cellStyle name="Assumptions Heading 3 7 3 2" xfId="23052" xr:uid="{00000000-0005-0000-0000-0000A8660000}"/>
    <cellStyle name="Assumptions Heading 3 7 3 2 2" xfId="50735" xr:uid="{00000000-0005-0000-0000-0000A9660000}"/>
    <cellStyle name="Assumptions Heading 3 7 3 3" xfId="36818" xr:uid="{00000000-0005-0000-0000-0000AA660000}"/>
    <cellStyle name="Assumptions Heading 3 7 4" xfId="11266" xr:uid="{00000000-0005-0000-0000-0000AB660000}"/>
    <cellStyle name="Assumptions Heading 3 7 4 2" xfId="25187" xr:uid="{00000000-0005-0000-0000-0000AC660000}"/>
    <cellStyle name="Assumptions Heading 3 7 4 2 2" xfId="52870" xr:uid="{00000000-0005-0000-0000-0000AD660000}"/>
    <cellStyle name="Assumptions Heading 3 7 4 3" xfId="38953" xr:uid="{00000000-0005-0000-0000-0000AE660000}"/>
    <cellStyle name="Assumptions Heading 3 7 5" xfId="14018" xr:uid="{00000000-0005-0000-0000-0000AF660000}"/>
    <cellStyle name="Assumptions Heading 3 7 5 2" xfId="27939" xr:uid="{00000000-0005-0000-0000-0000B0660000}"/>
    <cellStyle name="Assumptions Heading 3 7 5 2 2" xfId="55622" xr:uid="{00000000-0005-0000-0000-0000B1660000}"/>
    <cellStyle name="Assumptions Heading 3 7 5 3" xfId="41705" xr:uid="{00000000-0005-0000-0000-0000B2660000}"/>
    <cellStyle name="Assumptions Heading 3 7 6" xfId="16984" xr:uid="{00000000-0005-0000-0000-0000B3660000}"/>
    <cellStyle name="Assumptions Heading 3 7 6 2" xfId="44667" xr:uid="{00000000-0005-0000-0000-0000B4660000}"/>
    <cellStyle name="Assumptions Heading 3 7 7" xfId="30797" xr:uid="{00000000-0005-0000-0000-0000B5660000}"/>
    <cellStyle name="Assumptions Heading 3 8" xfId="3486" xr:uid="{00000000-0005-0000-0000-0000B6660000}"/>
    <cellStyle name="Assumptions Heading 3 8 2" xfId="6924" xr:uid="{00000000-0005-0000-0000-0000B7660000}"/>
    <cellStyle name="Assumptions Heading 3 8 2 2" xfId="20864" xr:uid="{00000000-0005-0000-0000-0000B8660000}"/>
    <cellStyle name="Assumptions Heading 3 8 2 2 2" xfId="48547" xr:uid="{00000000-0005-0000-0000-0000B9660000}"/>
    <cellStyle name="Assumptions Heading 3 8 2 3" xfId="34630" xr:uid="{00000000-0005-0000-0000-0000BA660000}"/>
    <cellStyle name="Assumptions Heading 3 8 3" xfId="9662" xr:uid="{00000000-0005-0000-0000-0000BB660000}"/>
    <cellStyle name="Assumptions Heading 3 8 3 2" xfId="23583" xr:uid="{00000000-0005-0000-0000-0000BC660000}"/>
    <cellStyle name="Assumptions Heading 3 8 3 2 2" xfId="51266" xr:uid="{00000000-0005-0000-0000-0000BD660000}"/>
    <cellStyle name="Assumptions Heading 3 8 3 3" xfId="37349" xr:uid="{00000000-0005-0000-0000-0000BE660000}"/>
    <cellStyle name="Assumptions Heading 3 8 4" xfId="11802" xr:uid="{00000000-0005-0000-0000-0000BF660000}"/>
    <cellStyle name="Assumptions Heading 3 8 4 2" xfId="25723" xr:uid="{00000000-0005-0000-0000-0000C0660000}"/>
    <cellStyle name="Assumptions Heading 3 8 4 2 2" xfId="53406" xr:uid="{00000000-0005-0000-0000-0000C1660000}"/>
    <cellStyle name="Assumptions Heading 3 8 4 3" xfId="39489" xr:uid="{00000000-0005-0000-0000-0000C2660000}"/>
    <cellStyle name="Assumptions Heading 3 8 5" xfId="14552" xr:uid="{00000000-0005-0000-0000-0000C3660000}"/>
    <cellStyle name="Assumptions Heading 3 8 5 2" xfId="28473" xr:uid="{00000000-0005-0000-0000-0000C4660000}"/>
    <cellStyle name="Assumptions Heading 3 8 5 2 2" xfId="56156" xr:uid="{00000000-0005-0000-0000-0000C5660000}"/>
    <cellStyle name="Assumptions Heading 3 8 5 3" xfId="42239" xr:uid="{00000000-0005-0000-0000-0000C6660000}"/>
    <cellStyle name="Assumptions Heading 3 8 6" xfId="17520" xr:uid="{00000000-0005-0000-0000-0000C7660000}"/>
    <cellStyle name="Assumptions Heading 3 8 6 2" xfId="45203" xr:uid="{00000000-0005-0000-0000-0000C8660000}"/>
    <cellStyle name="Assumptions Heading 3 8 7" xfId="31291" xr:uid="{00000000-0005-0000-0000-0000C9660000}"/>
    <cellStyle name="Assumptions Heading 3 9" xfId="2893" xr:uid="{00000000-0005-0000-0000-0000CA660000}"/>
    <cellStyle name="Assumptions Heading 3 9 2" xfId="6340" xr:uid="{00000000-0005-0000-0000-0000CB660000}"/>
    <cellStyle name="Assumptions Heading 3 9 2 2" xfId="20287" xr:uid="{00000000-0005-0000-0000-0000CC660000}"/>
    <cellStyle name="Assumptions Heading 3 9 2 2 2" xfId="47970" xr:uid="{00000000-0005-0000-0000-0000CD660000}"/>
    <cellStyle name="Assumptions Heading 3 9 2 3" xfId="34053" xr:uid="{00000000-0005-0000-0000-0000CE660000}"/>
    <cellStyle name="Assumptions Heading 3 9 3" xfId="9092" xr:uid="{00000000-0005-0000-0000-0000CF660000}"/>
    <cellStyle name="Assumptions Heading 3 9 3 2" xfId="23013" xr:uid="{00000000-0005-0000-0000-0000D0660000}"/>
    <cellStyle name="Assumptions Heading 3 9 3 2 2" xfId="50696" xr:uid="{00000000-0005-0000-0000-0000D1660000}"/>
    <cellStyle name="Assumptions Heading 3 9 3 3" xfId="36779" xr:uid="{00000000-0005-0000-0000-0000D2660000}"/>
    <cellStyle name="Assumptions Heading 3 9 4" xfId="11227" xr:uid="{00000000-0005-0000-0000-0000D3660000}"/>
    <cellStyle name="Assumptions Heading 3 9 4 2" xfId="25148" xr:uid="{00000000-0005-0000-0000-0000D4660000}"/>
    <cellStyle name="Assumptions Heading 3 9 4 2 2" xfId="52831" xr:uid="{00000000-0005-0000-0000-0000D5660000}"/>
    <cellStyle name="Assumptions Heading 3 9 4 3" xfId="38914" xr:uid="{00000000-0005-0000-0000-0000D6660000}"/>
    <cellStyle name="Assumptions Heading 3 9 5" xfId="13979" xr:uid="{00000000-0005-0000-0000-0000D7660000}"/>
    <cellStyle name="Assumptions Heading 3 9 5 2" xfId="27900" xr:uid="{00000000-0005-0000-0000-0000D8660000}"/>
    <cellStyle name="Assumptions Heading 3 9 5 2 2" xfId="55583" xr:uid="{00000000-0005-0000-0000-0000D9660000}"/>
    <cellStyle name="Assumptions Heading 3 9 5 3" xfId="41666" xr:uid="{00000000-0005-0000-0000-0000DA660000}"/>
    <cellStyle name="Assumptions Heading 3 9 6" xfId="16945" xr:uid="{00000000-0005-0000-0000-0000DB660000}"/>
    <cellStyle name="Assumptions Heading 3 9 6 2" xfId="44628" xr:uid="{00000000-0005-0000-0000-0000DC660000}"/>
    <cellStyle name="Assumptions Heading 3 9 7" xfId="30768" xr:uid="{00000000-0005-0000-0000-0000DD660000}"/>
    <cellStyle name="Assumptions Heading 30" xfId="4655" xr:uid="{00000000-0005-0000-0000-0000DE660000}"/>
    <cellStyle name="Assumptions Heading 30 2" xfId="8063" xr:uid="{00000000-0005-0000-0000-0000DF660000}"/>
    <cellStyle name="Assumptions Heading 30 2 2" xfId="21987" xr:uid="{00000000-0005-0000-0000-0000E0660000}"/>
    <cellStyle name="Assumptions Heading 30 2 2 2" xfId="49670" xr:uid="{00000000-0005-0000-0000-0000E1660000}"/>
    <cellStyle name="Assumptions Heading 30 2 3" xfId="35753" xr:uid="{00000000-0005-0000-0000-0000E2660000}"/>
    <cellStyle name="Assumptions Heading 30 3" xfId="10651" xr:uid="{00000000-0005-0000-0000-0000E3660000}"/>
    <cellStyle name="Assumptions Heading 30 3 2" xfId="24572" xr:uid="{00000000-0005-0000-0000-0000E4660000}"/>
    <cellStyle name="Assumptions Heading 30 3 2 2" xfId="52255" xr:uid="{00000000-0005-0000-0000-0000E5660000}"/>
    <cellStyle name="Assumptions Heading 30 3 3" xfId="38338" xr:uid="{00000000-0005-0000-0000-0000E6660000}"/>
    <cellStyle name="Assumptions Heading 30 4" xfId="12919" xr:uid="{00000000-0005-0000-0000-0000E7660000}"/>
    <cellStyle name="Assumptions Heading 30 4 2" xfId="26840" xr:uid="{00000000-0005-0000-0000-0000E8660000}"/>
    <cellStyle name="Assumptions Heading 30 4 2 2" xfId="54523" xr:uid="{00000000-0005-0000-0000-0000E9660000}"/>
    <cellStyle name="Assumptions Heading 30 4 3" xfId="40606" xr:uid="{00000000-0005-0000-0000-0000EA660000}"/>
    <cellStyle name="Assumptions Heading 30 5" xfId="15669" xr:uid="{00000000-0005-0000-0000-0000EB660000}"/>
    <cellStyle name="Assumptions Heading 30 5 2" xfId="29590" xr:uid="{00000000-0005-0000-0000-0000EC660000}"/>
    <cellStyle name="Assumptions Heading 30 5 2 2" xfId="57273" xr:uid="{00000000-0005-0000-0000-0000ED660000}"/>
    <cellStyle name="Assumptions Heading 30 5 3" xfId="43356" xr:uid="{00000000-0005-0000-0000-0000EE660000}"/>
    <cellStyle name="Assumptions Heading 30 6" xfId="18637" xr:uid="{00000000-0005-0000-0000-0000EF660000}"/>
    <cellStyle name="Assumptions Heading 30 6 2" xfId="46320" xr:uid="{00000000-0005-0000-0000-0000F0660000}"/>
    <cellStyle name="Assumptions Heading 30 7" xfId="32403" xr:uid="{00000000-0005-0000-0000-0000F1660000}"/>
    <cellStyle name="Assumptions Heading 31" xfId="5283" xr:uid="{00000000-0005-0000-0000-0000F2660000}"/>
    <cellStyle name="Assumptions Heading 31 2" xfId="19250" xr:uid="{00000000-0005-0000-0000-0000F3660000}"/>
    <cellStyle name="Assumptions Heading 31 2 2" xfId="46933" xr:uid="{00000000-0005-0000-0000-0000F4660000}"/>
    <cellStyle name="Assumptions Heading 31 3" xfId="33016" xr:uid="{00000000-0005-0000-0000-0000F5660000}"/>
    <cellStyle name="Assumptions Heading 32" xfId="5245" xr:uid="{00000000-0005-0000-0000-0000F6660000}"/>
    <cellStyle name="Assumptions Heading 32 2" xfId="19215" xr:uid="{00000000-0005-0000-0000-0000F7660000}"/>
    <cellStyle name="Assumptions Heading 32 2 2" xfId="46898" xr:uid="{00000000-0005-0000-0000-0000F8660000}"/>
    <cellStyle name="Assumptions Heading 32 3" xfId="32981" xr:uid="{00000000-0005-0000-0000-0000F9660000}"/>
    <cellStyle name="Assumptions Heading 33" xfId="16158" xr:uid="{00000000-0005-0000-0000-0000FA660000}"/>
    <cellStyle name="Assumptions Heading 33 2" xfId="30075" xr:uid="{00000000-0005-0000-0000-0000FB660000}"/>
    <cellStyle name="Assumptions Heading 33 2 2" xfId="57758" xr:uid="{00000000-0005-0000-0000-0000FC660000}"/>
    <cellStyle name="Assumptions Heading 33 3" xfId="43841" xr:uid="{00000000-0005-0000-0000-0000FD660000}"/>
    <cellStyle name="Assumptions Heading 34" xfId="16143" xr:uid="{00000000-0005-0000-0000-0000FE660000}"/>
    <cellStyle name="Assumptions Heading 34 2" xfId="30060" xr:uid="{00000000-0005-0000-0000-0000FF660000}"/>
    <cellStyle name="Assumptions Heading 34 2 2" xfId="57743" xr:uid="{00000000-0005-0000-0000-000000670000}"/>
    <cellStyle name="Assumptions Heading 34 3" xfId="43826" xr:uid="{00000000-0005-0000-0000-000001670000}"/>
    <cellStyle name="Assumptions Heading 35" xfId="16276" xr:uid="{00000000-0005-0000-0000-000002670000}"/>
    <cellStyle name="Assumptions Heading 35 2" xfId="43959" xr:uid="{00000000-0005-0000-0000-000003670000}"/>
    <cellStyle name="Assumptions Heading 36" xfId="30193" xr:uid="{00000000-0005-0000-0000-000004670000}"/>
    <cellStyle name="Assumptions Heading 4" xfId="2211" xr:uid="{00000000-0005-0000-0000-000005670000}"/>
    <cellStyle name="Assumptions Heading 4 10" xfId="3604" xr:uid="{00000000-0005-0000-0000-000006670000}"/>
    <cellStyle name="Assumptions Heading 4 10 2" xfId="7042" xr:uid="{00000000-0005-0000-0000-000007670000}"/>
    <cellStyle name="Assumptions Heading 4 10 2 2" xfId="20978" xr:uid="{00000000-0005-0000-0000-000008670000}"/>
    <cellStyle name="Assumptions Heading 4 10 2 2 2" xfId="48661" xr:uid="{00000000-0005-0000-0000-000009670000}"/>
    <cellStyle name="Assumptions Heading 4 10 2 3" xfId="34744" xr:uid="{00000000-0005-0000-0000-00000A670000}"/>
    <cellStyle name="Assumptions Heading 4 10 3" xfId="9774" xr:uid="{00000000-0005-0000-0000-00000B670000}"/>
    <cellStyle name="Assumptions Heading 4 10 3 2" xfId="23695" xr:uid="{00000000-0005-0000-0000-00000C670000}"/>
    <cellStyle name="Assumptions Heading 4 10 3 2 2" xfId="51378" xr:uid="{00000000-0005-0000-0000-00000D670000}"/>
    <cellStyle name="Assumptions Heading 4 10 3 3" xfId="37461" xr:uid="{00000000-0005-0000-0000-00000E670000}"/>
    <cellStyle name="Assumptions Heading 4 10 4" xfId="11916" xr:uid="{00000000-0005-0000-0000-00000F670000}"/>
    <cellStyle name="Assumptions Heading 4 10 4 2" xfId="25837" xr:uid="{00000000-0005-0000-0000-000010670000}"/>
    <cellStyle name="Assumptions Heading 4 10 4 2 2" xfId="53520" xr:uid="{00000000-0005-0000-0000-000011670000}"/>
    <cellStyle name="Assumptions Heading 4 10 4 3" xfId="39603" xr:uid="{00000000-0005-0000-0000-000012670000}"/>
    <cellStyle name="Assumptions Heading 4 10 5" xfId="14666" xr:uid="{00000000-0005-0000-0000-000013670000}"/>
    <cellStyle name="Assumptions Heading 4 10 5 2" xfId="28587" xr:uid="{00000000-0005-0000-0000-000014670000}"/>
    <cellStyle name="Assumptions Heading 4 10 5 2 2" xfId="56270" xr:uid="{00000000-0005-0000-0000-000015670000}"/>
    <cellStyle name="Assumptions Heading 4 10 5 3" xfId="42353" xr:uid="{00000000-0005-0000-0000-000016670000}"/>
    <cellStyle name="Assumptions Heading 4 10 6" xfId="17634" xr:uid="{00000000-0005-0000-0000-000017670000}"/>
    <cellStyle name="Assumptions Heading 4 10 6 2" xfId="45317" xr:uid="{00000000-0005-0000-0000-000018670000}"/>
    <cellStyle name="Assumptions Heading 4 10 7" xfId="31405" xr:uid="{00000000-0005-0000-0000-000019670000}"/>
    <cellStyle name="Assumptions Heading 4 11" xfId="3632" xr:uid="{00000000-0005-0000-0000-00001A670000}"/>
    <cellStyle name="Assumptions Heading 4 11 2" xfId="7070" xr:uid="{00000000-0005-0000-0000-00001B670000}"/>
    <cellStyle name="Assumptions Heading 4 11 2 2" xfId="21006" xr:uid="{00000000-0005-0000-0000-00001C670000}"/>
    <cellStyle name="Assumptions Heading 4 11 2 2 2" xfId="48689" xr:uid="{00000000-0005-0000-0000-00001D670000}"/>
    <cellStyle name="Assumptions Heading 4 11 2 3" xfId="34772" xr:uid="{00000000-0005-0000-0000-00001E670000}"/>
    <cellStyle name="Assumptions Heading 4 11 3" xfId="9802" xr:uid="{00000000-0005-0000-0000-00001F670000}"/>
    <cellStyle name="Assumptions Heading 4 11 3 2" xfId="23723" xr:uid="{00000000-0005-0000-0000-000020670000}"/>
    <cellStyle name="Assumptions Heading 4 11 3 2 2" xfId="51406" xr:uid="{00000000-0005-0000-0000-000021670000}"/>
    <cellStyle name="Assumptions Heading 4 11 3 3" xfId="37489" xr:uid="{00000000-0005-0000-0000-000022670000}"/>
    <cellStyle name="Assumptions Heading 4 11 4" xfId="11944" xr:uid="{00000000-0005-0000-0000-000023670000}"/>
    <cellStyle name="Assumptions Heading 4 11 4 2" xfId="25865" xr:uid="{00000000-0005-0000-0000-000024670000}"/>
    <cellStyle name="Assumptions Heading 4 11 4 2 2" xfId="53548" xr:uid="{00000000-0005-0000-0000-000025670000}"/>
    <cellStyle name="Assumptions Heading 4 11 4 3" xfId="39631" xr:uid="{00000000-0005-0000-0000-000026670000}"/>
    <cellStyle name="Assumptions Heading 4 11 5" xfId="14694" xr:uid="{00000000-0005-0000-0000-000027670000}"/>
    <cellStyle name="Assumptions Heading 4 11 5 2" xfId="28615" xr:uid="{00000000-0005-0000-0000-000028670000}"/>
    <cellStyle name="Assumptions Heading 4 11 5 2 2" xfId="56298" xr:uid="{00000000-0005-0000-0000-000029670000}"/>
    <cellStyle name="Assumptions Heading 4 11 5 3" xfId="42381" xr:uid="{00000000-0005-0000-0000-00002A670000}"/>
    <cellStyle name="Assumptions Heading 4 11 6" xfId="17662" xr:uid="{00000000-0005-0000-0000-00002B670000}"/>
    <cellStyle name="Assumptions Heading 4 11 6 2" xfId="45345" xr:uid="{00000000-0005-0000-0000-00002C670000}"/>
    <cellStyle name="Assumptions Heading 4 11 7" xfId="31433" xr:uid="{00000000-0005-0000-0000-00002D670000}"/>
    <cellStyle name="Assumptions Heading 4 12" xfId="3665" xr:uid="{00000000-0005-0000-0000-00002E670000}"/>
    <cellStyle name="Assumptions Heading 4 12 2" xfId="7102" xr:uid="{00000000-0005-0000-0000-00002F670000}"/>
    <cellStyle name="Assumptions Heading 4 12 2 2" xfId="21038" xr:uid="{00000000-0005-0000-0000-000030670000}"/>
    <cellStyle name="Assumptions Heading 4 12 2 2 2" xfId="48721" xr:uid="{00000000-0005-0000-0000-000031670000}"/>
    <cellStyle name="Assumptions Heading 4 12 2 3" xfId="34804" xr:uid="{00000000-0005-0000-0000-000032670000}"/>
    <cellStyle name="Assumptions Heading 4 12 3" xfId="9834" xr:uid="{00000000-0005-0000-0000-000033670000}"/>
    <cellStyle name="Assumptions Heading 4 12 3 2" xfId="23755" xr:uid="{00000000-0005-0000-0000-000034670000}"/>
    <cellStyle name="Assumptions Heading 4 12 3 2 2" xfId="51438" xr:uid="{00000000-0005-0000-0000-000035670000}"/>
    <cellStyle name="Assumptions Heading 4 12 3 3" xfId="37521" xr:uid="{00000000-0005-0000-0000-000036670000}"/>
    <cellStyle name="Assumptions Heading 4 12 4" xfId="11976" xr:uid="{00000000-0005-0000-0000-000037670000}"/>
    <cellStyle name="Assumptions Heading 4 12 4 2" xfId="25897" xr:uid="{00000000-0005-0000-0000-000038670000}"/>
    <cellStyle name="Assumptions Heading 4 12 4 2 2" xfId="53580" xr:uid="{00000000-0005-0000-0000-000039670000}"/>
    <cellStyle name="Assumptions Heading 4 12 4 3" xfId="39663" xr:uid="{00000000-0005-0000-0000-00003A670000}"/>
    <cellStyle name="Assumptions Heading 4 12 5" xfId="14726" xr:uid="{00000000-0005-0000-0000-00003B670000}"/>
    <cellStyle name="Assumptions Heading 4 12 5 2" xfId="28647" xr:uid="{00000000-0005-0000-0000-00003C670000}"/>
    <cellStyle name="Assumptions Heading 4 12 5 2 2" xfId="56330" xr:uid="{00000000-0005-0000-0000-00003D670000}"/>
    <cellStyle name="Assumptions Heading 4 12 5 3" xfId="42413" xr:uid="{00000000-0005-0000-0000-00003E670000}"/>
    <cellStyle name="Assumptions Heading 4 12 6" xfId="17694" xr:uid="{00000000-0005-0000-0000-00003F670000}"/>
    <cellStyle name="Assumptions Heading 4 12 6 2" xfId="45377" xr:uid="{00000000-0005-0000-0000-000040670000}"/>
    <cellStyle name="Assumptions Heading 4 12 7" xfId="31464" xr:uid="{00000000-0005-0000-0000-000041670000}"/>
    <cellStyle name="Assumptions Heading 4 13" xfId="3699" xr:uid="{00000000-0005-0000-0000-000042670000}"/>
    <cellStyle name="Assumptions Heading 4 13 2" xfId="7136" xr:uid="{00000000-0005-0000-0000-000043670000}"/>
    <cellStyle name="Assumptions Heading 4 13 2 2" xfId="21071" xr:uid="{00000000-0005-0000-0000-000044670000}"/>
    <cellStyle name="Assumptions Heading 4 13 2 2 2" xfId="48754" xr:uid="{00000000-0005-0000-0000-000045670000}"/>
    <cellStyle name="Assumptions Heading 4 13 2 3" xfId="34837" xr:uid="{00000000-0005-0000-0000-000046670000}"/>
    <cellStyle name="Assumptions Heading 4 13 3" xfId="9864" xr:uid="{00000000-0005-0000-0000-000047670000}"/>
    <cellStyle name="Assumptions Heading 4 13 3 2" xfId="23785" xr:uid="{00000000-0005-0000-0000-000048670000}"/>
    <cellStyle name="Assumptions Heading 4 13 3 2 2" xfId="51468" xr:uid="{00000000-0005-0000-0000-000049670000}"/>
    <cellStyle name="Assumptions Heading 4 13 3 3" xfId="37551" xr:uid="{00000000-0005-0000-0000-00004A670000}"/>
    <cellStyle name="Assumptions Heading 4 13 4" xfId="12009" xr:uid="{00000000-0005-0000-0000-00004B670000}"/>
    <cellStyle name="Assumptions Heading 4 13 4 2" xfId="25930" xr:uid="{00000000-0005-0000-0000-00004C670000}"/>
    <cellStyle name="Assumptions Heading 4 13 4 2 2" xfId="53613" xr:uid="{00000000-0005-0000-0000-00004D670000}"/>
    <cellStyle name="Assumptions Heading 4 13 4 3" xfId="39696" xr:uid="{00000000-0005-0000-0000-00004E670000}"/>
    <cellStyle name="Assumptions Heading 4 13 5" xfId="14759" xr:uid="{00000000-0005-0000-0000-00004F670000}"/>
    <cellStyle name="Assumptions Heading 4 13 5 2" xfId="28680" xr:uid="{00000000-0005-0000-0000-000050670000}"/>
    <cellStyle name="Assumptions Heading 4 13 5 2 2" xfId="56363" xr:uid="{00000000-0005-0000-0000-000051670000}"/>
    <cellStyle name="Assumptions Heading 4 13 5 3" xfId="42446" xr:uid="{00000000-0005-0000-0000-000052670000}"/>
    <cellStyle name="Assumptions Heading 4 13 6" xfId="17727" xr:uid="{00000000-0005-0000-0000-000053670000}"/>
    <cellStyle name="Assumptions Heading 4 13 6 2" xfId="45410" xr:uid="{00000000-0005-0000-0000-000054670000}"/>
    <cellStyle name="Assumptions Heading 4 13 7" xfId="31497" xr:uid="{00000000-0005-0000-0000-000055670000}"/>
    <cellStyle name="Assumptions Heading 4 14" xfId="3726" xr:uid="{00000000-0005-0000-0000-000056670000}"/>
    <cellStyle name="Assumptions Heading 4 14 2" xfId="7161" xr:uid="{00000000-0005-0000-0000-000057670000}"/>
    <cellStyle name="Assumptions Heading 4 14 2 2" xfId="21096" xr:uid="{00000000-0005-0000-0000-000058670000}"/>
    <cellStyle name="Assumptions Heading 4 14 2 2 2" xfId="48779" xr:uid="{00000000-0005-0000-0000-000059670000}"/>
    <cellStyle name="Assumptions Heading 4 14 2 3" xfId="34862" xr:uid="{00000000-0005-0000-0000-00005A670000}"/>
    <cellStyle name="Assumptions Heading 4 14 3" xfId="9889" xr:uid="{00000000-0005-0000-0000-00005B670000}"/>
    <cellStyle name="Assumptions Heading 4 14 3 2" xfId="23810" xr:uid="{00000000-0005-0000-0000-00005C670000}"/>
    <cellStyle name="Assumptions Heading 4 14 3 2 2" xfId="51493" xr:uid="{00000000-0005-0000-0000-00005D670000}"/>
    <cellStyle name="Assumptions Heading 4 14 3 3" xfId="37576" xr:uid="{00000000-0005-0000-0000-00005E670000}"/>
    <cellStyle name="Assumptions Heading 4 14 4" xfId="12034" xr:uid="{00000000-0005-0000-0000-00005F670000}"/>
    <cellStyle name="Assumptions Heading 4 14 4 2" xfId="25955" xr:uid="{00000000-0005-0000-0000-000060670000}"/>
    <cellStyle name="Assumptions Heading 4 14 4 2 2" xfId="53638" xr:uid="{00000000-0005-0000-0000-000061670000}"/>
    <cellStyle name="Assumptions Heading 4 14 4 3" xfId="39721" xr:uid="{00000000-0005-0000-0000-000062670000}"/>
    <cellStyle name="Assumptions Heading 4 14 5" xfId="14784" xr:uid="{00000000-0005-0000-0000-000063670000}"/>
    <cellStyle name="Assumptions Heading 4 14 5 2" xfId="28705" xr:uid="{00000000-0005-0000-0000-000064670000}"/>
    <cellStyle name="Assumptions Heading 4 14 5 2 2" xfId="56388" xr:uid="{00000000-0005-0000-0000-000065670000}"/>
    <cellStyle name="Assumptions Heading 4 14 5 3" xfId="42471" xr:uid="{00000000-0005-0000-0000-000066670000}"/>
    <cellStyle name="Assumptions Heading 4 14 6" xfId="17752" xr:uid="{00000000-0005-0000-0000-000067670000}"/>
    <cellStyle name="Assumptions Heading 4 14 6 2" xfId="45435" xr:uid="{00000000-0005-0000-0000-000068670000}"/>
    <cellStyle name="Assumptions Heading 4 14 7" xfId="31521" xr:uid="{00000000-0005-0000-0000-000069670000}"/>
    <cellStyle name="Assumptions Heading 4 15" xfId="3764" xr:uid="{00000000-0005-0000-0000-00006A670000}"/>
    <cellStyle name="Assumptions Heading 4 15 2" xfId="7198" xr:uid="{00000000-0005-0000-0000-00006B670000}"/>
    <cellStyle name="Assumptions Heading 4 15 2 2" xfId="21132" xr:uid="{00000000-0005-0000-0000-00006C670000}"/>
    <cellStyle name="Assumptions Heading 4 15 2 2 2" xfId="48815" xr:uid="{00000000-0005-0000-0000-00006D670000}"/>
    <cellStyle name="Assumptions Heading 4 15 2 3" xfId="34898" xr:uid="{00000000-0005-0000-0000-00006E670000}"/>
    <cellStyle name="Assumptions Heading 4 15 3" xfId="9921" xr:uid="{00000000-0005-0000-0000-00006F670000}"/>
    <cellStyle name="Assumptions Heading 4 15 3 2" xfId="23842" xr:uid="{00000000-0005-0000-0000-000070670000}"/>
    <cellStyle name="Assumptions Heading 4 15 3 2 2" xfId="51525" xr:uid="{00000000-0005-0000-0000-000071670000}"/>
    <cellStyle name="Assumptions Heading 4 15 3 3" xfId="37608" xr:uid="{00000000-0005-0000-0000-000072670000}"/>
    <cellStyle name="Assumptions Heading 4 15 4" xfId="12070" xr:uid="{00000000-0005-0000-0000-000073670000}"/>
    <cellStyle name="Assumptions Heading 4 15 4 2" xfId="25991" xr:uid="{00000000-0005-0000-0000-000074670000}"/>
    <cellStyle name="Assumptions Heading 4 15 4 2 2" xfId="53674" xr:uid="{00000000-0005-0000-0000-000075670000}"/>
    <cellStyle name="Assumptions Heading 4 15 4 3" xfId="39757" xr:uid="{00000000-0005-0000-0000-000076670000}"/>
    <cellStyle name="Assumptions Heading 4 15 5" xfId="14820" xr:uid="{00000000-0005-0000-0000-000077670000}"/>
    <cellStyle name="Assumptions Heading 4 15 5 2" xfId="28741" xr:uid="{00000000-0005-0000-0000-000078670000}"/>
    <cellStyle name="Assumptions Heading 4 15 5 2 2" xfId="56424" xr:uid="{00000000-0005-0000-0000-000079670000}"/>
    <cellStyle name="Assumptions Heading 4 15 5 3" xfId="42507" xr:uid="{00000000-0005-0000-0000-00007A670000}"/>
    <cellStyle name="Assumptions Heading 4 15 6" xfId="17788" xr:uid="{00000000-0005-0000-0000-00007B670000}"/>
    <cellStyle name="Assumptions Heading 4 15 6 2" xfId="45471" xr:uid="{00000000-0005-0000-0000-00007C670000}"/>
    <cellStyle name="Assumptions Heading 4 15 7" xfId="31554" xr:uid="{00000000-0005-0000-0000-00007D670000}"/>
    <cellStyle name="Assumptions Heading 4 16" xfId="3796" xr:uid="{00000000-0005-0000-0000-00007E670000}"/>
    <cellStyle name="Assumptions Heading 4 16 2" xfId="7230" xr:uid="{00000000-0005-0000-0000-00007F670000}"/>
    <cellStyle name="Assumptions Heading 4 16 2 2" xfId="21163" xr:uid="{00000000-0005-0000-0000-000080670000}"/>
    <cellStyle name="Assumptions Heading 4 16 2 2 2" xfId="48846" xr:uid="{00000000-0005-0000-0000-000081670000}"/>
    <cellStyle name="Assumptions Heading 4 16 2 3" xfId="34929" xr:uid="{00000000-0005-0000-0000-000082670000}"/>
    <cellStyle name="Assumptions Heading 4 16 3" xfId="9951" xr:uid="{00000000-0005-0000-0000-000083670000}"/>
    <cellStyle name="Assumptions Heading 4 16 3 2" xfId="23872" xr:uid="{00000000-0005-0000-0000-000084670000}"/>
    <cellStyle name="Assumptions Heading 4 16 3 2 2" xfId="51555" xr:uid="{00000000-0005-0000-0000-000085670000}"/>
    <cellStyle name="Assumptions Heading 4 16 3 3" xfId="37638" xr:uid="{00000000-0005-0000-0000-000086670000}"/>
    <cellStyle name="Assumptions Heading 4 16 4" xfId="12101" xr:uid="{00000000-0005-0000-0000-000087670000}"/>
    <cellStyle name="Assumptions Heading 4 16 4 2" xfId="26022" xr:uid="{00000000-0005-0000-0000-000088670000}"/>
    <cellStyle name="Assumptions Heading 4 16 4 2 2" xfId="53705" xr:uid="{00000000-0005-0000-0000-000089670000}"/>
    <cellStyle name="Assumptions Heading 4 16 4 3" xfId="39788" xr:uid="{00000000-0005-0000-0000-00008A670000}"/>
    <cellStyle name="Assumptions Heading 4 16 5" xfId="14851" xr:uid="{00000000-0005-0000-0000-00008B670000}"/>
    <cellStyle name="Assumptions Heading 4 16 5 2" xfId="28772" xr:uid="{00000000-0005-0000-0000-00008C670000}"/>
    <cellStyle name="Assumptions Heading 4 16 5 2 2" xfId="56455" xr:uid="{00000000-0005-0000-0000-00008D670000}"/>
    <cellStyle name="Assumptions Heading 4 16 5 3" xfId="42538" xr:uid="{00000000-0005-0000-0000-00008E670000}"/>
    <cellStyle name="Assumptions Heading 4 16 6" xfId="17819" xr:uid="{00000000-0005-0000-0000-00008F670000}"/>
    <cellStyle name="Assumptions Heading 4 16 6 2" xfId="45502" xr:uid="{00000000-0005-0000-0000-000090670000}"/>
    <cellStyle name="Assumptions Heading 4 16 7" xfId="31585" xr:uid="{00000000-0005-0000-0000-000091670000}"/>
    <cellStyle name="Assumptions Heading 4 17" xfId="3819" xr:uid="{00000000-0005-0000-0000-000092670000}"/>
    <cellStyle name="Assumptions Heading 4 17 2" xfId="7253" xr:uid="{00000000-0005-0000-0000-000093670000}"/>
    <cellStyle name="Assumptions Heading 4 17 2 2" xfId="21186" xr:uid="{00000000-0005-0000-0000-000094670000}"/>
    <cellStyle name="Assumptions Heading 4 17 2 2 2" xfId="48869" xr:uid="{00000000-0005-0000-0000-000095670000}"/>
    <cellStyle name="Assumptions Heading 4 17 2 3" xfId="34952" xr:uid="{00000000-0005-0000-0000-000096670000}"/>
    <cellStyle name="Assumptions Heading 4 17 3" xfId="9972" xr:uid="{00000000-0005-0000-0000-000097670000}"/>
    <cellStyle name="Assumptions Heading 4 17 3 2" xfId="23893" xr:uid="{00000000-0005-0000-0000-000098670000}"/>
    <cellStyle name="Assumptions Heading 4 17 3 2 2" xfId="51576" xr:uid="{00000000-0005-0000-0000-000099670000}"/>
    <cellStyle name="Assumptions Heading 4 17 3 3" xfId="37659" xr:uid="{00000000-0005-0000-0000-00009A670000}"/>
    <cellStyle name="Assumptions Heading 4 17 4" xfId="12124" xr:uid="{00000000-0005-0000-0000-00009B670000}"/>
    <cellStyle name="Assumptions Heading 4 17 4 2" xfId="26045" xr:uid="{00000000-0005-0000-0000-00009C670000}"/>
    <cellStyle name="Assumptions Heading 4 17 4 2 2" xfId="53728" xr:uid="{00000000-0005-0000-0000-00009D670000}"/>
    <cellStyle name="Assumptions Heading 4 17 4 3" xfId="39811" xr:uid="{00000000-0005-0000-0000-00009E670000}"/>
    <cellStyle name="Assumptions Heading 4 17 5" xfId="14874" xr:uid="{00000000-0005-0000-0000-00009F670000}"/>
    <cellStyle name="Assumptions Heading 4 17 5 2" xfId="28795" xr:uid="{00000000-0005-0000-0000-0000A0670000}"/>
    <cellStyle name="Assumptions Heading 4 17 5 2 2" xfId="56478" xr:uid="{00000000-0005-0000-0000-0000A1670000}"/>
    <cellStyle name="Assumptions Heading 4 17 5 3" xfId="42561" xr:uid="{00000000-0005-0000-0000-0000A2670000}"/>
    <cellStyle name="Assumptions Heading 4 17 6" xfId="17842" xr:uid="{00000000-0005-0000-0000-0000A3670000}"/>
    <cellStyle name="Assumptions Heading 4 17 6 2" xfId="45525" xr:uid="{00000000-0005-0000-0000-0000A4670000}"/>
    <cellStyle name="Assumptions Heading 4 17 7" xfId="31608" xr:uid="{00000000-0005-0000-0000-0000A5670000}"/>
    <cellStyle name="Assumptions Heading 4 18" xfId="3851" xr:uid="{00000000-0005-0000-0000-0000A6670000}"/>
    <cellStyle name="Assumptions Heading 4 18 2" xfId="7285" xr:uid="{00000000-0005-0000-0000-0000A7670000}"/>
    <cellStyle name="Assumptions Heading 4 18 2 2" xfId="21218" xr:uid="{00000000-0005-0000-0000-0000A8670000}"/>
    <cellStyle name="Assumptions Heading 4 18 2 2 2" xfId="48901" xr:uid="{00000000-0005-0000-0000-0000A9670000}"/>
    <cellStyle name="Assumptions Heading 4 18 2 3" xfId="34984" xr:uid="{00000000-0005-0000-0000-0000AA670000}"/>
    <cellStyle name="Assumptions Heading 4 18 3" xfId="10004" xr:uid="{00000000-0005-0000-0000-0000AB670000}"/>
    <cellStyle name="Assumptions Heading 4 18 3 2" xfId="23925" xr:uid="{00000000-0005-0000-0000-0000AC670000}"/>
    <cellStyle name="Assumptions Heading 4 18 3 2 2" xfId="51608" xr:uid="{00000000-0005-0000-0000-0000AD670000}"/>
    <cellStyle name="Assumptions Heading 4 18 3 3" xfId="37691" xr:uid="{00000000-0005-0000-0000-0000AE670000}"/>
    <cellStyle name="Assumptions Heading 4 18 4" xfId="12156" xr:uid="{00000000-0005-0000-0000-0000AF670000}"/>
    <cellStyle name="Assumptions Heading 4 18 4 2" xfId="26077" xr:uid="{00000000-0005-0000-0000-0000B0670000}"/>
    <cellStyle name="Assumptions Heading 4 18 4 2 2" xfId="53760" xr:uid="{00000000-0005-0000-0000-0000B1670000}"/>
    <cellStyle name="Assumptions Heading 4 18 4 3" xfId="39843" xr:uid="{00000000-0005-0000-0000-0000B2670000}"/>
    <cellStyle name="Assumptions Heading 4 18 5" xfId="14906" xr:uid="{00000000-0005-0000-0000-0000B3670000}"/>
    <cellStyle name="Assumptions Heading 4 18 5 2" xfId="28827" xr:uid="{00000000-0005-0000-0000-0000B4670000}"/>
    <cellStyle name="Assumptions Heading 4 18 5 2 2" xfId="56510" xr:uid="{00000000-0005-0000-0000-0000B5670000}"/>
    <cellStyle name="Assumptions Heading 4 18 5 3" xfId="42593" xr:uid="{00000000-0005-0000-0000-0000B6670000}"/>
    <cellStyle name="Assumptions Heading 4 18 6" xfId="17874" xr:uid="{00000000-0005-0000-0000-0000B7670000}"/>
    <cellStyle name="Assumptions Heading 4 18 6 2" xfId="45557" xr:uid="{00000000-0005-0000-0000-0000B8670000}"/>
    <cellStyle name="Assumptions Heading 4 18 7" xfId="31640" xr:uid="{00000000-0005-0000-0000-0000B9670000}"/>
    <cellStyle name="Assumptions Heading 4 19" xfId="3873" xr:uid="{00000000-0005-0000-0000-0000BA670000}"/>
    <cellStyle name="Assumptions Heading 4 19 2" xfId="7307" xr:uid="{00000000-0005-0000-0000-0000BB670000}"/>
    <cellStyle name="Assumptions Heading 4 19 2 2" xfId="21240" xr:uid="{00000000-0005-0000-0000-0000BC670000}"/>
    <cellStyle name="Assumptions Heading 4 19 2 2 2" xfId="48923" xr:uid="{00000000-0005-0000-0000-0000BD670000}"/>
    <cellStyle name="Assumptions Heading 4 19 2 3" xfId="35006" xr:uid="{00000000-0005-0000-0000-0000BE670000}"/>
    <cellStyle name="Assumptions Heading 4 19 3" xfId="10026" xr:uid="{00000000-0005-0000-0000-0000BF670000}"/>
    <cellStyle name="Assumptions Heading 4 19 3 2" xfId="23947" xr:uid="{00000000-0005-0000-0000-0000C0670000}"/>
    <cellStyle name="Assumptions Heading 4 19 3 2 2" xfId="51630" xr:uid="{00000000-0005-0000-0000-0000C1670000}"/>
    <cellStyle name="Assumptions Heading 4 19 3 3" xfId="37713" xr:uid="{00000000-0005-0000-0000-0000C2670000}"/>
    <cellStyle name="Assumptions Heading 4 19 4" xfId="12178" xr:uid="{00000000-0005-0000-0000-0000C3670000}"/>
    <cellStyle name="Assumptions Heading 4 19 4 2" xfId="26099" xr:uid="{00000000-0005-0000-0000-0000C4670000}"/>
    <cellStyle name="Assumptions Heading 4 19 4 2 2" xfId="53782" xr:uid="{00000000-0005-0000-0000-0000C5670000}"/>
    <cellStyle name="Assumptions Heading 4 19 4 3" xfId="39865" xr:uid="{00000000-0005-0000-0000-0000C6670000}"/>
    <cellStyle name="Assumptions Heading 4 19 5" xfId="14928" xr:uid="{00000000-0005-0000-0000-0000C7670000}"/>
    <cellStyle name="Assumptions Heading 4 19 5 2" xfId="28849" xr:uid="{00000000-0005-0000-0000-0000C8670000}"/>
    <cellStyle name="Assumptions Heading 4 19 5 2 2" xfId="56532" xr:uid="{00000000-0005-0000-0000-0000C9670000}"/>
    <cellStyle name="Assumptions Heading 4 19 5 3" xfId="42615" xr:uid="{00000000-0005-0000-0000-0000CA670000}"/>
    <cellStyle name="Assumptions Heading 4 19 6" xfId="17896" xr:uid="{00000000-0005-0000-0000-0000CB670000}"/>
    <cellStyle name="Assumptions Heading 4 19 6 2" xfId="45579" xr:uid="{00000000-0005-0000-0000-0000CC670000}"/>
    <cellStyle name="Assumptions Heading 4 19 7" xfId="31662" xr:uid="{00000000-0005-0000-0000-0000CD670000}"/>
    <cellStyle name="Assumptions Heading 4 2" xfId="3191" xr:uid="{00000000-0005-0000-0000-0000CE670000}"/>
    <cellStyle name="Assumptions Heading 4 2 2" xfId="6633" xr:uid="{00000000-0005-0000-0000-0000CF670000}"/>
    <cellStyle name="Assumptions Heading 4 2 2 2" xfId="20576" xr:uid="{00000000-0005-0000-0000-0000D0670000}"/>
    <cellStyle name="Assumptions Heading 4 2 2 2 2" xfId="48259" xr:uid="{00000000-0005-0000-0000-0000D1670000}"/>
    <cellStyle name="Assumptions Heading 4 2 2 3" xfId="34342" xr:uid="{00000000-0005-0000-0000-0000D2670000}"/>
    <cellStyle name="Assumptions Heading 4 2 3" xfId="9376" xr:uid="{00000000-0005-0000-0000-0000D3670000}"/>
    <cellStyle name="Assumptions Heading 4 2 3 2" xfId="23297" xr:uid="{00000000-0005-0000-0000-0000D4670000}"/>
    <cellStyle name="Assumptions Heading 4 2 3 2 2" xfId="50980" xr:uid="{00000000-0005-0000-0000-0000D5670000}"/>
    <cellStyle name="Assumptions Heading 4 2 3 3" xfId="37063" xr:uid="{00000000-0005-0000-0000-0000D6670000}"/>
    <cellStyle name="Assumptions Heading 4 2 4" xfId="11514" xr:uid="{00000000-0005-0000-0000-0000D7670000}"/>
    <cellStyle name="Assumptions Heading 4 2 4 2" xfId="25435" xr:uid="{00000000-0005-0000-0000-0000D8670000}"/>
    <cellStyle name="Assumptions Heading 4 2 4 2 2" xfId="53118" xr:uid="{00000000-0005-0000-0000-0000D9670000}"/>
    <cellStyle name="Assumptions Heading 4 2 4 3" xfId="39201" xr:uid="{00000000-0005-0000-0000-0000DA670000}"/>
    <cellStyle name="Assumptions Heading 4 2 5" xfId="14264" xr:uid="{00000000-0005-0000-0000-0000DB670000}"/>
    <cellStyle name="Assumptions Heading 4 2 5 2" xfId="28185" xr:uid="{00000000-0005-0000-0000-0000DC670000}"/>
    <cellStyle name="Assumptions Heading 4 2 5 2 2" xfId="55868" xr:uid="{00000000-0005-0000-0000-0000DD670000}"/>
    <cellStyle name="Assumptions Heading 4 2 5 3" xfId="41951" xr:uid="{00000000-0005-0000-0000-0000DE670000}"/>
    <cellStyle name="Assumptions Heading 4 2 6" xfId="17232" xr:uid="{00000000-0005-0000-0000-0000DF670000}"/>
    <cellStyle name="Assumptions Heading 4 2 6 2" xfId="44915" xr:uid="{00000000-0005-0000-0000-0000E0670000}"/>
    <cellStyle name="Assumptions Heading 4 2 7" xfId="31030" xr:uid="{00000000-0005-0000-0000-0000E1670000}"/>
    <cellStyle name="Assumptions Heading 4 20" xfId="4203" xr:uid="{00000000-0005-0000-0000-0000E2670000}"/>
    <cellStyle name="Assumptions Heading 4 20 2" xfId="7628" xr:uid="{00000000-0005-0000-0000-0000E3670000}"/>
    <cellStyle name="Assumptions Heading 4 20 2 2" xfId="21556" xr:uid="{00000000-0005-0000-0000-0000E4670000}"/>
    <cellStyle name="Assumptions Heading 4 20 2 2 2" xfId="49239" xr:uid="{00000000-0005-0000-0000-0000E5670000}"/>
    <cellStyle name="Assumptions Heading 4 20 2 3" xfId="35322" xr:uid="{00000000-0005-0000-0000-0000E6670000}"/>
    <cellStyle name="Assumptions Heading 4 20 3" xfId="10321" xr:uid="{00000000-0005-0000-0000-0000E7670000}"/>
    <cellStyle name="Assumptions Heading 4 20 3 2" xfId="24242" xr:uid="{00000000-0005-0000-0000-0000E8670000}"/>
    <cellStyle name="Assumptions Heading 4 20 3 2 2" xfId="51925" xr:uid="{00000000-0005-0000-0000-0000E9670000}"/>
    <cellStyle name="Assumptions Heading 4 20 3 3" xfId="38008" xr:uid="{00000000-0005-0000-0000-0000EA670000}"/>
    <cellStyle name="Assumptions Heading 4 20 4" xfId="12477" xr:uid="{00000000-0005-0000-0000-0000EB670000}"/>
    <cellStyle name="Assumptions Heading 4 20 4 2" xfId="26398" xr:uid="{00000000-0005-0000-0000-0000EC670000}"/>
    <cellStyle name="Assumptions Heading 4 20 4 2 2" xfId="54081" xr:uid="{00000000-0005-0000-0000-0000ED670000}"/>
    <cellStyle name="Assumptions Heading 4 20 4 3" xfId="40164" xr:uid="{00000000-0005-0000-0000-0000EE670000}"/>
    <cellStyle name="Assumptions Heading 4 20 5" xfId="15227" xr:uid="{00000000-0005-0000-0000-0000EF670000}"/>
    <cellStyle name="Assumptions Heading 4 20 5 2" xfId="29148" xr:uid="{00000000-0005-0000-0000-0000F0670000}"/>
    <cellStyle name="Assumptions Heading 4 20 5 2 2" xfId="56831" xr:uid="{00000000-0005-0000-0000-0000F1670000}"/>
    <cellStyle name="Assumptions Heading 4 20 5 3" xfId="42914" xr:uid="{00000000-0005-0000-0000-0000F2670000}"/>
    <cellStyle name="Assumptions Heading 4 20 6" xfId="18195" xr:uid="{00000000-0005-0000-0000-0000F3670000}"/>
    <cellStyle name="Assumptions Heading 4 20 6 2" xfId="45878" xr:uid="{00000000-0005-0000-0000-0000F4670000}"/>
    <cellStyle name="Assumptions Heading 4 20 7" xfId="31961" xr:uid="{00000000-0005-0000-0000-0000F5670000}"/>
    <cellStyle name="Assumptions Heading 4 21" xfId="4231" xr:uid="{00000000-0005-0000-0000-0000F6670000}"/>
    <cellStyle name="Assumptions Heading 4 21 2" xfId="7656" xr:uid="{00000000-0005-0000-0000-0000F7670000}"/>
    <cellStyle name="Assumptions Heading 4 21 2 2" xfId="21584" xr:uid="{00000000-0005-0000-0000-0000F8670000}"/>
    <cellStyle name="Assumptions Heading 4 21 2 2 2" xfId="49267" xr:uid="{00000000-0005-0000-0000-0000F9670000}"/>
    <cellStyle name="Assumptions Heading 4 21 2 3" xfId="35350" xr:uid="{00000000-0005-0000-0000-0000FA670000}"/>
    <cellStyle name="Assumptions Heading 4 21 3" xfId="10349" xr:uid="{00000000-0005-0000-0000-0000FB670000}"/>
    <cellStyle name="Assumptions Heading 4 21 3 2" xfId="24270" xr:uid="{00000000-0005-0000-0000-0000FC670000}"/>
    <cellStyle name="Assumptions Heading 4 21 3 2 2" xfId="51953" xr:uid="{00000000-0005-0000-0000-0000FD670000}"/>
    <cellStyle name="Assumptions Heading 4 21 3 3" xfId="38036" xr:uid="{00000000-0005-0000-0000-0000FE670000}"/>
    <cellStyle name="Assumptions Heading 4 21 4" xfId="12505" xr:uid="{00000000-0005-0000-0000-0000FF670000}"/>
    <cellStyle name="Assumptions Heading 4 21 4 2" xfId="26426" xr:uid="{00000000-0005-0000-0000-000000680000}"/>
    <cellStyle name="Assumptions Heading 4 21 4 2 2" xfId="54109" xr:uid="{00000000-0005-0000-0000-000001680000}"/>
    <cellStyle name="Assumptions Heading 4 21 4 3" xfId="40192" xr:uid="{00000000-0005-0000-0000-000002680000}"/>
    <cellStyle name="Assumptions Heading 4 21 5" xfId="15255" xr:uid="{00000000-0005-0000-0000-000003680000}"/>
    <cellStyle name="Assumptions Heading 4 21 5 2" xfId="29176" xr:uid="{00000000-0005-0000-0000-000004680000}"/>
    <cellStyle name="Assumptions Heading 4 21 5 2 2" xfId="56859" xr:uid="{00000000-0005-0000-0000-000005680000}"/>
    <cellStyle name="Assumptions Heading 4 21 5 3" xfId="42942" xr:uid="{00000000-0005-0000-0000-000006680000}"/>
    <cellStyle name="Assumptions Heading 4 21 6" xfId="18223" xr:uid="{00000000-0005-0000-0000-000007680000}"/>
    <cellStyle name="Assumptions Heading 4 21 6 2" xfId="45906" xr:uid="{00000000-0005-0000-0000-000008680000}"/>
    <cellStyle name="Assumptions Heading 4 21 7" xfId="31989" xr:uid="{00000000-0005-0000-0000-000009680000}"/>
    <cellStyle name="Assumptions Heading 4 22" xfId="4264" xr:uid="{00000000-0005-0000-0000-00000A680000}"/>
    <cellStyle name="Assumptions Heading 4 22 2" xfId="7689" xr:uid="{00000000-0005-0000-0000-00000B680000}"/>
    <cellStyle name="Assumptions Heading 4 22 2 2" xfId="21617" xr:uid="{00000000-0005-0000-0000-00000C680000}"/>
    <cellStyle name="Assumptions Heading 4 22 2 2 2" xfId="49300" xr:uid="{00000000-0005-0000-0000-00000D680000}"/>
    <cellStyle name="Assumptions Heading 4 22 2 3" xfId="35383" xr:uid="{00000000-0005-0000-0000-00000E680000}"/>
    <cellStyle name="Assumptions Heading 4 22 3" xfId="10382" xr:uid="{00000000-0005-0000-0000-00000F680000}"/>
    <cellStyle name="Assumptions Heading 4 22 3 2" xfId="24303" xr:uid="{00000000-0005-0000-0000-000010680000}"/>
    <cellStyle name="Assumptions Heading 4 22 3 2 2" xfId="51986" xr:uid="{00000000-0005-0000-0000-000011680000}"/>
    <cellStyle name="Assumptions Heading 4 22 3 3" xfId="38069" xr:uid="{00000000-0005-0000-0000-000012680000}"/>
    <cellStyle name="Assumptions Heading 4 22 4" xfId="12538" xr:uid="{00000000-0005-0000-0000-000013680000}"/>
    <cellStyle name="Assumptions Heading 4 22 4 2" xfId="26459" xr:uid="{00000000-0005-0000-0000-000014680000}"/>
    <cellStyle name="Assumptions Heading 4 22 4 2 2" xfId="54142" xr:uid="{00000000-0005-0000-0000-000015680000}"/>
    <cellStyle name="Assumptions Heading 4 22 4 3" xfId="40225" xr:uid="{00000000-0005-0000-0000-000016680000}"/>
    <cellStyle name="Assumptions Heading 4 22 5" xfId="15288" xr:uid="{00000000-0005-0000-0000-000017680000}"/>
    <cellStyle name="Assumptions Heading 4 22 5 2" xfId="29209" xr:uid="{00000000-0005-0000-0000-000018680000}"/>
    <cellStyle name="Assumptions Heading 4 22 5 2 2" xfId="56892" xr:uid="{00000000-0005-0000-0000-000019680000}"/>
    <cellStyle name="Assumptions Heading 4 22 5 3" xfId="42975" xr:uid="{00000000-0005-0000-0000-00001A680000}"/>
    <cellStyle name="Assumptions Heading 4 22 6" xfId="18256" xr:uid="{00000000-0005-0000-0000-00001B680000}"/>
    <cellStyle name="Assumptions Heading 4 22 6 2" xfId="45939" xr:uid="{00000000-0005-0000-0000-00001C680000}"/>
    <cellStyle name="Assumptions Heading 4 22 7" xfId="32022" xr:uid="{00000000-0005-0000-0000-00001D680000}"/>
    <cellStyle name="Assumptions Heading 4 23" xfId="3912" xr:uid="{00000000-0005-0000-0000-00001E680000}"/>
    <cellStyle name="Assumptions Heading 4 23 2" xfId="7338" xr:uid="{00000000-0005-0000-0000-00001F680000}"/>
    <cellStyle name="Assumptions Heading 4 23 2 2" xfId="21269" xr:uid="{00000000-0005-0000-0000-000020680000}"/>
    <cellStyle name="Assumptions Heading 4 23 2 2 2" xfId="48952" xr:uid="{00000000-0005-0000-0000-000021680000}"/>
    <cellStyle name="Assumptions Heading 4 23 2 3" xfId="35035" xr:uid="{00000000-0005-0000-0000-000022680000}"/>
    <cellStyle name="Assumptions Heading 4 23 3" xfId="10043" xr:uid="{00000000-0005-0000-0000-000023680000}"/>
    <cellStyle name="Assumptions Heading 4 23 3 2" xfId="23964" xr:uid="{00000000-0005-0000-0000-000024680000}"/>
    <cellStyle name="Assumptions Heading 4 23 3 2 2" xfId="51647" xr:uid="{00000000-0005-0000-0000-000025680000}"/>
    <cellStyle name="Assumptions Heading 4 23 3 3" xfId="37730" xr:uid="{00000000-0005-0000-0000-000026680000}"/>
    <cellStyle name="Assumptions Heading 4 23 4" xfId="12198" xr:uid="{00000000-0005-0000-0000-000027680000}"/>
    <cellStyle name="Assumptions Heading 4 23 4 2" xfId="26119" xr:uid="{00000000-0005-0000-0000-000028680000}"/>
    <cellStyle name="Assumptions Heading 4 23 4 2 2" xfId="53802" xr:uid="{00000000-0005-0000-0000-000029680000}"/>
    <cellStyle name="Assumptions Heading 4 23 4 3" xfId="39885" xr:uid="{00000000-0005-0000-0000-00002A680000}"/>
    <cellStyle name="Assumptions Heading 4 23 5" xfId="14948" xr:uid="{00000000-0005-0000-0000-00002B680000}"/>
    <cellStyle name="Assumptions Heading 4 23 5 2" xfId="28869" xr:uid="{00000000-0005-0000-0000-00002C680000}"/>
    <cellStyle name="Assumptions Heading 4 23 5 2 2" xfId="56552" xr:uid="{00000000-0005-0000-0000-00002D680000}"/>
    <cellStyle name="Assumptions Heading 4 23 5 3" xfId="42635" xr:uid="{00000000-0005-0000-0000-00002E680000}"/>
    <cellStyle name="Assumptions Heading 4 23 6" xfId="17916" xr:uid="{00000000-0005-0000-0000-00002F680000}"/>
    <cellStyle name="Assumptions Heading 4 23 6 2" xfId="45599" xr:uid="{00000000-0005-0000-0000-000030680000}"/>
    <cellStyle name="Assumptions Heading 4 23 7" xfId="31682" xr:uid="{00000000-0005-0000-0000-000031680000}"/>
    <cellStyle name="Assumptions Heading 4 24" xfId="4945" xr:uid="{00000000-0005-0000-0000-000032680000}"/>
    <cellStyle name="Assumptions Heading 4 24 2" xfId="8349" xr:uid="{00000000-0005-0000-0000-000033680000}"/>
    <cellStyle name="Assumptions Heading 4 24 2 2" xfId="22270" xr:uid="{00000000-0005-0000-0000-000034680000}"/>
    <cellStyle name="Assumptions Heading 4 24 2 2 2" xfId="49953" xr:uid="{00000000-0005-0000-0000-000035680000}"/>
    <cellStyle name="Assumptions Heading 4 24 2 3" xfId="36036" xr:uid="{00000000-0005-0000-0000-000036680000}"/>
    <cellStyle name="Assumptions Heading 4 24 3" xfId="10801" xr:uid="{00000000-0005-0000-0000-000037680000}"/>
    <cellStyle name="Assumptions Heading 4 24 3 2" xfId="24722" xr:uid="{00000000-0005-0000-0000-000038680000}"/>
    <cellStyle name="Assumptions Heading 4 24 3 2 2" xfId="52405" xr:uid="{00000000-0005-0000-0000-000039680000}"/>
    <cellStyle name="Assumptions Heading 4 24 3 3" xfId="38488" xr:uid="{00000000-0005-0000-0000-00003A680000}"/>
    <cellStyle name="Assumptions Heading 4 24 4" xfId="13202" xr:uid="{00000000-0005-0000-0000-00003B680000}"/>
    <cellStyle name="Assumptions Heading 4 24 4 2" xfId="27123" xr:uid="{00000000-0005-0000-0000-00003C680000}"/>
    <cellStyle name="Assumptions Heading 4 24 4 2 2" xfId="54806" xr:uid="{00000000-0005-0000-0000-00003D680000}"/>
    <cellStyle name="Assumptions Heading 4 24 4 3" xfId="40889" xr:uid="{00000000-0005-0000-0000-00003E680000}"/>
    <cellStyle name="Assumptions Heading 4 24 5" xfId="15952" xr:uid="{00000000-0005-0000-0000-00003F680000}"/>
    <cellStyle name="Assumptions Heading 4 24 5 2" xfId="29873" xr:uid="{00000000-0005-0000-0000-000040680000}"/>
    <cellStyle name="Assumptions Heading 4 24 5 2 2" xfId="57556" xr:uid="{00000000-0005-0000-0000-000041680000}"/>
    <cellStyle name="Assumptions Heading 4 24 5 3" xfId="43639" xr:uid="{00000000-0005-0000-0000-000042680000}"/>
    <cellStyle name="Assumptions Heading 4 24 6" xfId="18920" xr:uid="{00000000-0005-0000-0000-000043680000}"/>
    <cellStyle name="Assumptions Heading 4 24 6 2" xfId="46603" xr:uid="{00000000-0005-0000-0000-000044680000}"/>
    <cellStyle name="Assumptions Heading 4 24 7" xfId="32686" xr:uid="{00000000-0005-0000-0000-000045680000}"/>
    <cellStyle name="Assumptions Heading 4 25" xfId="4978" xr:uid="{00000000-0005-0000-0000-000046680000}"/>
    <cellStyle name="Assumptions Heading 4 25 2" xfId="8382" xr:uid="{00000000-0005-0000-0000-000047680000}"/>
    <cellStyle name="Assumptions Heading 4 25 2 2" xfId="22303" xr:uid="{00000000-0005-0000-0000-000048680000}"/>
    <cellStyle name="Assumptions Heading 4 25 2 2 2" xfId="49986" xr:uid="{00000000-0005-0000-0000-000049680000}"/>
    <cellStyle name="Assumptions Heading 4 25 2 3" xfId="36069" xr:uid="{00000000-0005-0000-0000-00004A680000}"/>
    <cellStyle name="Assumptions Heading 4 25 3" xfId="10831" xr:uid="{00000000-0005-0000-0000-00004B680000}"/>
    <cellStyle name="Assumptions Heading 4 25 3 2" xfId="24752" xr:uid="{00000000-0005-0000-0000-00004C680000}"/>
    <cellStyle name="Assumptions Heading 4 25 3 2 2" xfId="52435" xr:uid="{00000000-0005-0000-0000-00004D680000}"/>
    <cellStyle name="Assumptions Heading 4 25 3 3" xfId="38518" xr:uid="{00000000-0005-0000-0000-00004E680000}"/>
    <cellStyle name="Assumptions Heading 4 25 4" xfId="13234" xr:uid="{00000000-0005-0000-0000-00004F680000}"/>
    <cellStyle name="Assumptions Heading 4 25 4 2" xfId="27155" xr:uid="{00000000-0005-0000-0000-000050680000}"/>
    <cellStyle name="Assumptions Heading 4 25 4 2 2" xfId="54838" xr:uid="{00000000-0005-0000-0000-000051680000}"/>
    <cellStyle name="Assumptions Heading 4 25 4 3" xfId="40921" xr:uid="{00000000-0005-0000-0000-000052680000}"/>
    <cellStyle name="Assumptions Heading 4 25 5" xfId="15984" xr:uid="{00000000-0005-0000-0000-000053680000}"/>
    <cellStyle name="Assumptions Heading 4 25 5 2" xfId="29905" xr:uid="{00000000-0005-0000-0000-000054680000}"/>
    <cellStyle name="Assumptions Heading 4 25 5 2 2" xfId="57588" xr:uid="{00000000-0005-0000-0000-000055680000}"/>
    <cellStyle name="Assumptions Heading 4 25 5 3" xfId="43671" xr:uid="{00000000-0005-0000-0000-000056680000}"/>
    <cellStyle name="Assumptions Heading 4 25 6" xfId="18952" xr:uid="{00000000-0005-0000-0000-000057680000}"/>
    <cellStyle name="Assumptions Heading 4 25 6 2" xfId="46635" xr:uid="{00000000-0005-0000-0000-000058680000}"/>
    <cellStyle name="Assumptions Heading 4 25 7" xfId="32718" xr:uid="{00000000-0005-0000-0000-000059680000}"/>
    <cellStyle name="Assumptions Heading 4 26" xfId="5015" xr:uid="{00000000-0005-0000-0000-00005A680000}"/>
    <cellStyle name="Assumptions Heading 4 26 2" xfId="8419" xr:uid="{00000000-0005-0000-0000-00005B680000}"/>
    <cellStyle name="Assumptions Heading 4 26 2 2" xfId="22340" xr:uid="{00000000-0005-0000-0000-00005C680000}"/>
    <cellStyle name="Assumptions Heading 4 26 2 2 2" xfId="50023" xr:uid="{00000000-0005-0000-0000-00005D680000}"/>
    <cellStyle name="Assumptions Heading 4 26 2 3" xfId="36106" xr:uid="{00000000-0005-0000-0000-00005E680000}"/>
    <cellStyle name="Assumptions Heading 4 26 3" xfId="10867" xr:uid="{00000000-0005-0000-0000-00005F680000}"/>
    <cellStyle name="Assumptions Heading 4 26 3 2" xfId="24788" xr:uid="{00000000-0005-0000-0000-000060680000}"/>
    <cellStyle name="Assumptions Heading 4 26 3 2 2" xfId="52471" xr:uid="{00000000-0005-0000-0000-000061680000}"/>
    <cellStyle name="Assumptions Heading 4 26 3 3" xfId="38554" xr:uid="{00000000-0005-0000-0000-000062680000}"/>
    <cellStyle name="Assumptions Heading 4 26 4" xfId="13270" xr:uid="{00000000-0005-0000-0000-000063680000}"/>
    <cellStyle name="Assumptions Heading 4 26 4 2" xfId="27191" xr:uid="{00000000-0005-0000-0000-000064680000}"/>
    <cellStyle name="Assumptions Heading 4 26 4 2 2" xfId="54874" xr:uid="{00000000-0005-0000-0000-000065680000}"/>
    <cellStyle name="Assumptions Heading 4 26 4 3" xfId="40957" xr:uid="{00000000-0005-0000-0000-000066680000}"/>
    <cellStyle name="Assumptions Heading 4 26 5" xfId="16020" xr:uid="{00000000-0005-0000-0000-000067680000}"/>
    <cellStyle name="Assumptions Heading 4 26 5 2" xfId="29941" xr:uid="{00000000-0005-0000-0000-000068680000}"/>
    <cellStyle name="Assumptions Heading 4 26 5 2 2" xfId="57624" xr:uid="{00000000-0005-0000-0000-000069680000}"/>
    <cellStyle name="Assumptions Heading 4 26 5 3" xfId="43707" xr:uid="{00000000-0005-0000-0000-00006A680000}"/>
    <cellStyle name="Assumptions Heading 4 26 6" xfId="18988" xr:uid="{00000000-0005-0000-0000-00006B680000}"/>
    <cellStyle name="Assumptions Heading 4 26 6 2" xfId="46671" xr:uid="{00000000-0005-0000-0000-00006C680000}"/>
    <cellStyle name="Assumptions Heading 4 26 7" xfId="32754" xr:uid="{00000000-0005-0000-0000-00006D680000}"/>
    <cellStyle name="Assumptions Heading 4 27" xfId="5040" xr:uid="{00000000-0005-0000-0000-00006E680000}"/>
    <cellStyle name="Assumptions Heading 4 27 2" xfId="8444" xr:uid="{00000000-0005-0000-0000-00006F680000}"/>
    <cellStyle name="Assumptions Heading 4 27 2 2" xfId="22365" xr:uid="{00000000-0005-0000-0000-000070680000}"/>
    <cellStyle name="Assumptions Heading 4 27 2 2 2" xfId="50048" xr:uid="{00000000-0005-0000-0000-000071680000}"/>
    <cellStyle name="Assumptions Heading 4 27 2 3" xfId="36131" xr:uid="{00000000-0005-0000-0000-000072680000}"/>
    <cellStyle name="Assumptions Heading 4 27 3" xfId="10891" xr:uid="{00000000-0005-0000-0000-000073680000}"/>
    <cellStyle name="Assumptions Heading 4 27 3 2" xfId="24812" xr:uid="{00000000-0005-0000-0000-000074680000}"/>
    <cellStyle name="Assumptions Heading 4 27 3 2 2" xfId="52495" xr:uid="{00000000-0005-0000-0000-000075680000}"/>
    <cellStyle name="Assumptions Heading 4 27 3 3" xfId="38578" xr:uid="{00000000-0005-0000-0000-000076680000}"/>
    <cellStyle name="Assumptions Heading 4 27 4" xfId="13295" xr:uid="{00000000-0005-0000-0000-000077680000}"/>
    <cellStyle name="Assumptions Heading 4 27 4 2" xfId="27216" xr:uid="{00000000-0005-0000-0000-000078680000}"/>
    <cellStyle name="Assumptions Heading 4 27 4 2 2" xfId="54899" xr:uid="{00000000-0005-0000-0000-000079680000}"/>
    <cellStyle name="Assumptions Heading 4 27 4 3" xfId="40982" xr:uid="{00000000-0005-0000-0000-00007A680000}"/>
    <cellStyle name="Assumptions Heading 4 27 5" xfId="16045" xr:uid="{00000000-0005-0000-0000-00007B680000}"/>
    <cellStyle name="Assumptions Heading 4 27 5 2" xfId="29966" xr:uid="{00000000-0005-0000-0000-00007C680000}"/>
    <cellStyle name="Assumptions Heading 4 27 5 2 2" xfId="57649" xr:uid="{00000000-0005-0000-0000-00007D680000}"/>
    <cellStyle name="Assumptions Heading 4 27 5 3" xfId="43732" xr:uid="{00000000-0005-0000-0000-00007E680000}"/>
    <cellStyle name="Assumptions Heading 4 27 6" xfId="19013" xr:uid="{00000000-0005-0000-0000-00007F680000}"/>
    <cellStyle name="Assumptions Heading 4 27 6 2" xfId="46696" xr:uid="{00000000-0005-0000-0000-000080680000}"/>
    <cellStyle name="Assumptions Heading 4 27 7" xfId="32779" xr:uid="{00000000-0005-0000-0000-000081680000}"/>
    <cellStyle name="Assumptions Heading 4 28" xfId="5063" xr:uid="{00000000-0005-0000-0000-000082680000}"/>
    <cellStyle name="Assumptions Heading 4 28 2" xfId="8466" xr:uid="{00000000-0005-0000-0000-000083680000}"/>
    <cellStyle name="Assumptions Heading 4 28 2 2" xfId="22387" xr:uid="{00000000-0005-0000-0000-000084680000}"/>
    <cellStyle name="Assumptions Heading 4 28 2 2 2" xfId="50070" xr:uid="{00000000-0005-0000-0000-000085680000}"/>
    <cellStyle name="Assumptions Heading 4 28 2 3" xfId="36153" xr:uid="{00000000-0005-0000-0000-000086680000}"/>
    <cellStyle name="Assumptions Heading 4 28 3" xfId="10912" xr:uid="{00000000-0005-0000-0000-000087680000}"/>
    <cellStyle name="Assumptions Heading 4 28 3 2" xfId="24833" xr:uid="{00000000-0005-0000-0000-000088680000}"/>
    <cellStyle name="Assumptions Heading 4 28 3 2 2" xfId="52516" xr:uid="{00000000-0005-0000-0000-000089680000}"/>
    <cellStyle name="Assumptions Heading 4 28 3 3" xfId="38599" xr:uid="{00000000-0005-0000-0000-00008A680000}"/>
    <cellStyle name="Assumptions Heading 4 28 4" xfId="13317" xr:uid="{00000000-0005-0000-0000-00008B680000}"/>
    <cellStyle name="Assumptions Heading 4 28 4 2" xfId="27238" xr:uid="{00000000-0005-0000-0000-00008C680000}"/>
    <cellStyle name="Assumptions Heading 4 28 4 2 2" xfId="54921" xr:uid="{00000000-0005-0000-0000-00008D680000}"/>
    <cellStyle name="Assumptions Heading 4 28 4 3" xfId="41004" xr:uid="{00000000-0005-0000-0000-00008E680000}"/>
    <cellStyle name="Assumptions Heading 4 28 5" xfId="16067" xr:uid="{00000000-0005-0000-0000-00008F680000}"/>
    <cellStyle name="Assumptions Heading 4 28 5 2" xfId="29988" xr:uid="{00000000-0005-0000-0000-000090680000}"/>
    <cellStyle name="Assumptions Heading 4 28 5 2 2" xfId="57671" xr:uid="{00000000-0005-0000-0000-000091680000}"/>
    <cellStyle name="Assumptions Heading 4 28 5 3" xfId="43754" xr:uid="{00000000-0005-0000-0000-000092680000}"/>
    <cellStyle name="Assumptions Heading 4 28 6" xfId="19035" xr:uid="{00000000-0005-0000-0000-000093680000}"/>
    <cellStyle name="Assumptions Heading 4 28 6 2" xfId="46718" xr:uid="{00000000-0005-0000-0000-000094680000}"/>
    <cellStyle name="Assumptions Heading 4 28 7" xfId="32801" xr:uid="{00000000-0005-0000-0000-000095680000}"/>
    <cellStyle name="Assumptions Heading 4 29" xfId="5085" xr:uid="{00000000-0005-0000-0000-000096680000}"/>
    <cellStyle name="Assumptions Heading 4 29 2" xfId="8488" xr:uid="{00000000-0005-0000-0000-000097680000}"/>
    <cellStyle name="Assumptions Heading 4 29 2 2" xfId="22409" xr:uid="{00000000-0005-0000-0000-000098680000}"/>
    <cellStyle name="Assumptions Heading 4 29 2 2 2" xfId="50092" xr:uid="{00000000-0005-0000-0000-000099680000}"/>
    <cellStyle name="Assumptions Heading 4 29 2 3" xfId="36175" xr:uid="{00000000-0005-0000-0000-00009A680000}"/>
    <cellStyle name="Assumptions Heading 4 29 3" xfId="10934" xr:uid="{00000000-0005-0000-0000-00009B680000}"/>
    <cellStyle name="Assumptions Heading 4 29 3 2" xfId="24855" xr:uid="{00000000-0005-0000-0000-00009C680000}"/>
    <cellStyle name="Assumptions Heading 4 29 3 2 2" xfId="52538" xr:uid="{00000000-0005-0000-0000-00009D680000}"/>
    <cellStyle name="Assumptions Heading 4 29 3 3" xfId="38621" xr:uid="{00000000-0005-0000-0000-00009E680000}"/>
    <cellStyle name="Assumptions Heading 4 29 4" xfId="13339" xr:uid="{00000000-0005-0000-0000-00009F680000}"/>
    <cellStyle name="Assumptions Heading 4 29 4 2" xfId="27260" xr:uid="{00000000-0005-0000-0000-0000A0680000}"/>
    <cellStyle name="Assumptions Heading 4 29 4 2 2" xfId="54943" xr:uid="{00000000-0005-0000-0000-0000A1680000}"/>
    <cellStyle name="Assumptions Heading 4 29 4 3" xfId="41026" xr:uid="{00000000-0005-0000-0000-0000A2680000}"/>
    <cellStyle name="Assumptions Heading 4 29 5" xfId="16089" xr:uid="{00000000-0005-0000-0000-0000A3680000}"/>
    <cellStyle name="Assumptions Heading 4 29 5 2" xfId="30010" xr:uid="{00000000-0005-0000-0000-0000A4680000}"/>
    <cellStyle name="Assumptions Heading 4 29 5 2 2" xfId="57693" xr:uid="{00000000-0005-0000-0000-0000A5680000}"/>
    <cellStyle name="Assumptions Heading 4 29 5 3" xfId="43776" xr:uid="{00000000-0005-0000-0000-0000A6680000}"/>
    <cellStyle name="Assumptions Heading 4 29 6" xfId="19057" xr:uid="{00000000-0005-0000-0000-0000A7680000}"/>
    <cellStyle name="Assumptions Heading 4 29 6 2" xfId="46740" xr:uid="{00000000-0005-0000-0000-0000A8680000}"/>
    <cellStyle name="Assumptions Heading 4 29 7" xfId="32823" xr:uid="{00000000-0005-0000-0000-0000A9680000}"/>
    <cellStyle name="Assumptions Heading 4 3" xfId="3242" xr:uid="{00000000-0005-0000-0000-0000AA680000}"/>
    <cellStyle name="Assumptions Heading 4 3 2" xfId="6684" xr:uid="{00000000-0005-0000-0000-0000AB680000}"/>
    <cellStyle name="Assumptions Heading 4 3 2 2" xfId="20626" xr:uid="{00000000-0005-0000-0000-0000AC680000}"/>
    <cellStyle name="Assumptions Heading 4 3 2 2 2" xfId="48309" xr:uid="{00000000-0005-0000-0000-0000AD680000}"/>
    <cellStyle name="Assumptions Heading 4 3 2 3" xfId="34392" xr:uid="{00000000-0005-0000-0000-0000AE680000}"/>
    <cellStyle name="Assumptions Heading 4 3 3" xfId="9426" xr:uid="{00000000-0005-0000-0000-0000AF680000}"/>
    <cellStyle name="Assumptions Heading 4 3 3 2" xfId="23347" xr:uid="{00000000-0005-0000-0000-0000B0680000}"/>
    <cellStyle name="Assumptions Heading 4 3 3 2 2" xfId="51030" xr:uid="{00000000-0005-0000-0000-0000B1680000}"/>
    <cellStyle name="Assumptions Heading 4 3 3 3" xfId="37113" xr:uid="{00000000-0005-0000-0000-0000B2680000}"/>
    <cellStyle name="Assumptions Heading 4 3 4" xfId="11564" xr:uid="{00000000-0005-0000-0000-0000B3680000}"/>
    <cellStyle name="Assumptions Heading 4 3 4 2" xfId="25485" xr:uid="{00000000-0005-0000-0000-0000B4680000}"/>
    <cellStyle name="Assumptions Heading 4 3 4 2 2" xfId="53168" xr:uid="{00000000-0005-0000-0000-0000B5680000}"/>
    <cellStyle name="Assumptions Heading 4 3 4 3" xfId="39251" xr:uid="{00000000-0005-0000-0000-0000B6680000}"/>
    <cellStyle name="Assumptions Heading 4 3 5" xfId="14314" xr:uid="{00000000-0005-0000-0000-0000B7680000}"/>
    <cellStyle name="Assumptions Heading 4 3 5 2" xfId="28235" xr:uid="{00000000-0005-0000-0000-0000B8680000}"/>
    <cellStyle name="Assumptions Heading 4 3 5 2 2" xfId="55918" xr:uid="{00000000-0005-0000-0000-0000B9680000}"/>
    <cellStyle name="Assumptions Heading 4 3 5 3" xfId="42001" xr:uid="{00000000-0005-0000-0000-0000BA680000}"/>
    <cellStyle name="Assumptions Heading 4 3 6" xfId="17282" xr:uid="{00000000-0005-0000-0000-0000BB680000}"/>
    <cellStyle name="Assumptions Heading 4 3 6 2" xfId="44965" xr:uid="{00000000-0005-0000-0000-0000BC680000}"/>
    <cellStyle name="Assumptions Heading 4 3 7" xfId="31071" xr:uid="{00000000-0005-0000-0000-0000BD680000}"/>
    <cellStyle name="Assumptions Heading 4 30" xfId="16227" xr:uid="{00000000-0005-0000-0000-0000BE680000}"/>
    <cellStyle name="Assumptions Heading 4 30 2" xfId="30144" xr:uid="{00000000-0005-0000-0000-0000BF680000}"/>
    <cellStyle name="Assumptions Heading 4 30 2 2" xfId="57827" xr:uid="{00000000-0005-0000-0000-0000C0680000}"/>
    <cellStyle name="Assumptions Heading 4 30 3" xfId="43910" xr:uid="{00000000-0005-0000-0000-0000C1680000}"/>
    <cellStyle name="Assumptions Heading 4 31" xfId="16255" xr:uid="{00000000-0005-0000-0000-0000C2680000}"/>
    <cellStyle name="Assumptions Heading 4 31 2" xfId="30172" xr:uid="{00000000-0005-0000-0000-0000C3680000}"/>
    <cellStyle name="Assumptions Heading 4 31 2 2" xfId="57855" xr:uid="{00000000-0005-0000-0000-0000C4680000}"/>
    <cellStyle name="Assumptions Heading 4 31 3" xfId="43938" xr:uid="{00000000-0005-0000-0000-0000C5680000}"/>
    <cellStyle name="Assumptions Heading 4 4" xfId="3294" xr:uid="{00000000-0005-0000-0000-0000C6680000}"/>
    <cellStyle name="Assumptions Heading 4 4 2" xfId="6735" xr:uid="{00000000-0005-0000-0000-0000C7680000}"/>
    <cellStyle name="Assumptions Heading 4 4 2 2" xfId="20676" xr:uid="{00000000-0005-0000-0000-0000C8680000}"/>
    <cellStyle name="Assumptions Heading 4 4 2 2 2" xfId="48359" xr:uid="{00000000-0005-0000-0000-0000C9680000}"/>
    <cellStyle name="Assumptions Heading 4 4 2 3" xfId="34442" xr:uid="{00000000-0005-0000-0000-0000CA680000}"/>
    <cellStyle name="Assumptions Heading 4 4 3" xfId="9475" xr:uid="{00000000-0005-0000-0000-0000CB680000}"/>
    <cellStyle name="Assumptions Heading 4 4 3 2" xfId="23396" xr:uid="{00000000-0005-0000-0000-0000CC680000}"/>
    <cellStyle name="Assumptions Heading 4 4 3 2 2" xfId="51079" xr:uid="{00000000-0005-0000-0000-0000CD680000}"/>
    <cellStyle name="Assumptions Heading 4 4 3 3" xfId="37162" xr:uid="{00000000-0005-0000-0000-0000CE680000}"/>
    <cellStyle name="Assumptions Heading 4 4 4" xfId="11614" xr:uid="{00000000-0005-0000-0000-0000CF680000}"/>
    <cellStyle name="Assumptions Heading 4 4 4 2" xfId="25535" xr:uid="{00000000-0005-0000-0000-0000D0680000}"/>
    <cellStyle name="Assumptions Heading 4 4 4 2 2" xfId="53218" xr:uid="{00000000-0005-0000-0000-0000D1680000}"/>
    <cellStyle name="Assumptions Heading 4 4 4 3" xfId="39301" xr:uid="{00000000-0005-0000-0000-0000D2680000}"/>
    <cellStyle name="Assumptions Heading 4 4 5" xfId="14364" xr:uid="{00000000-0005-0000-0000-0000D3680000}"/>
    <cellStyle name="Assumptions Heading 4 4 5 2" xfId="28285" xr:uid="{00000000-0005-0000-0000-0000D4680000}"/>
    <cellStyle name="Assumptions Heading 4 4 5 2 2" xfId="55968" xr:uid="{00000000-0005-0000-0000-0000D5680000}"/>
    <cellStyle name="Assumptions Heading 4 4 5 3" xfId="42051" xr:uid="{00000000-0005-0000-0000-0000D6680000}"/>
    <cellStyle name="Assumptions Heading 4 4 6" xfId="17332" xr:uid="{00000000-0005-0000-0000-0000D7680000}"/>
    <cellStyle name="Assumptions Heading 4 4 6 2" xfId="45015" xr:uid="{00000000-0005-0000-0000-0000D8680000}"/>
    <cellStyle name="Assumptions Heading 4 4 7" xfId="31117" xr:uid="{00000000-0005-0000-0000-0000D9680000}"/>
    <cellStyle name="Assumptions Heading 4 5" xfId="3375" xr:uid="{00000000-0005-0000-0000-0000DA680000}"/>
    <cellStyle name="Assumptions Heading 4 5 2" xfId="6815" xr:uid="{00000000-0005-0000-0000-0000DB680000}"/>
    <cellStyle name="Assumptions Heading 4 5 2 2" xfId="20756" xr:uid="{00000000-0005-0000-0000-0000DC680000}"/>
    <cellStyle name="Assumptions Heading 4 5 2 2 2" xfId="48439" xr:uid="{00000000-0005-0000-0000-0000DD680000}"/>
    <cellStyle name="Assumptions Heading 4 5 2 3" xfId="34522" xr:uid="{00000000-0005-0000-0000-0000DE680000}"/>
    <cellStyle name="Assumptions Heading 4 5 3" xfId="9553" xr:uid="{00000000-0005-0000-0000-0000DF680000}"/>
    <cellStyle name="Assumptions Heading 4 5 3 2" xfId="23474" xr:uid="{00000000-0005-0000-0000-0000E0680000}"/>
    <cellStyle name="Assumptions Heading 4 5 3 2 2" xfId="51157" xr:uid="{00000000-0005-0000-0000-0000E1680000}"/>
    <cellStyle name="Assumptions Heading 4 5 3 3" xfId="37240" xr:uid="{00000000-0005-0000-0000-0000E2680000}"/>
    <cellStyle name="Assumptions Heading 4 5 4" xfId="11694" xr:uid="{00000000-0005-0000-0000-0000E3680000}"/>
    <cellStyle name="Assumptions Heading 4 5 4 2" xfId="25615" xr:uid="{00000000-0005-0000-0000-0000E4680000}"/>
    <cellStyle name="Assumptions Heading 4 5 4 2 2" xfId="53298" xr:uid="{00000000-0005-0000-0000-0000E5680000}"/>
    <cellStyle name="Assumptions Heading 4 5 4 3" xfId="39381" xr:uid="{00000000-0005-0000-0000-0000E6680000}"/>
    <cellStyle name="Assumptions Heading 4 5 5" xfId="14444" xr:uid="{00000000-0005-0000-0000-0000E7680000}"/>
    <cellStyle name="Assumptions Heading 4 5 5 2" xfId="28365" xr:uid="{00000000-0005-0000-0000-0000E8680000}"/>
    <cellStyle name="Assumptions Heading 4 5 5 2 2" xfId="56048" xr:uid="{00000000-0005-0000-0000-0000E9680000}"/>
    <cellStyle name="Assumptions Heading 4 5 5 3" xfId="42131" xr:uid="{00000000-0005-0000-0000-0000EA680000}"/>
    <cellStyle name="Assumptions Heading 4 5 6" xfId="17412" xr:uid="{00000000-0005-0000-0000-0000EB680000}"/>
    <cellStyle name="Assumptions Heading 4 5 6 2" xfId="45095" xr:uid="{00000000-0005-0000-0000-0000EC680000}"/>
    <cellStyle name="Assumptions Heading 4 5 7" xfId="31191" xr:uid="{00000000-0005-0000-0000-0000ED680000}"/>
    <cellStyle name="Assumptions Heading 4 6" xfId="3423" xr:uid="{00000000-0005-0000-0000-0000EE680000}"/>
    <cellStyle name="Assumptions Heading 4 6 2" xfId="6862" xr:uid="{00000000-0005-0000-0000-0000EF680000}"/>
    <cellStyle name="Assumptions Heading 4 6 2 2" xfId="20803" xr:uid="{00000000-0005-0000-0000-0000F0680000}"/>
    <cellStyle name="Assumptions Heading 4 6 2 2 2" xfId="48486" xr:uid="{00000000-0005-0000-0000-0000F1680000}"/>
    <cellStyle name="Assumptions Heading 4 6 2 3" xfId="34569" xr:uid="{00000000-0005-0000-0000-0000F2680000}"/>
    <cellStyle name="Assumptions Heading 4 6 3" xfId="9600" xr:uid="{00000000-0005-0000-0000-0000F3680000}"/>
    <cellStyle name="Assumptions Heading 4 6 3 2" xfId="23521" xr:uid="{00000000-0005-0000-0000-0000F4680000}"/>
    <cellStyle name="Assumptions Heading 4 6 3 2 2" xfId="51204" xr:uid="{00000000-0005-0000-0000-0000F5680000}"/>
    <cellStyle name="Assumptions Heading 4 6 3 3" xfId="37287" xr:uid="{00000000-0005-0000-0000-0000F6680000}"/>
    <cellStyle name="Assumptions Heading 4 6 4" xfId="11741" xr:uid="{00000000-0005-0000-0000-0000F7680000}"/>
    <cellStyle name="Assumptions Heading 4 6 4 2" xfId="25662" xr:uid="{00000000-0005-0000-0000-0000F8680000}"/>
    <cellStyle name="Assumptions Heading 4 6 4 2 2" xfId="53345" xr:uid="{00000000-0005-0000-0000-0000F9680000}"/>
    <cellStyle name="Assumptions Heading 4 6 4 3" xfId="39428" xr:uid="{00000000-0005-0000-0000-0000FA680000}"/>
    <cellStyle name="Assumptions Heading 4 6 5" xfId="14491" xr:uid="{00000000-0005-0000-0000-0000FB680000}"/>
    <cellStyle name="Assumptions Heading 4 6 5 2" xfId="28412" xr:uid="{00000000-0005-0000-0000-0000FC680000}"/>
    <cellStyle name="Assumptions Heading 4 6 5 2 2" xfId="56095" xr:uid="{00000000-0005-0000-0000-0000FD680000}"/>
    <cellStyle name="Assumptions Heading 4 6 5 3" xfId="42178" xr:uid="{00000000-0005-0000-0000-0000FE680000}"/>
    <cellStyle name="Assumptions Heading 4 6 6" xfId="17459" xr:uid="{00000000-0005-0000-0000-0000FF680000}"/>
    <cellStyle name="Assumptions Heading 4 6 6 2" xfId="45142" xr:uid="{00000000-0005-0000-0000-000000690000}"/>
    <cellStyle name="Assumptions Heading 4 6 7" xfId="31236" xr:uid="{00000000-0005-0000-0000-000001690000}"/>
    <cellStyle name="Assumptions Heading 4 7" xfId="3465" xr:uid="{00000000-0005-0000-0000-000002690000}"/>
    <cellStyle name="Assumptions Heading 4 7 2" xfId="6903" xr:uid="{00000000-0005-0000-0000-000003690000}"/>
    <cellStyle name="Assumptions Heading 4 7 2 2" xfId="20843" xr:uid="{00000000-0005-0000-0000-000004690000}"/>
    <cellStyle name="Assumptions Heading 4 7 2 2 2" xfId="48526" xr:uid="{00000000-0005-0000-0000-000005690000}"/>
    <cellStyle name="Assumptions Heading 4 7 2 3" xfId="34609" xr:uid="{00000000-0005-0000-0000-000006690000}"/>
    <cellStyle name="Assumptions Heading 4 7 3" xfId="9641" xr:uid="{00000000-0005-0000-0000-000007690000}"/>
    <cellStyle name="Assumptions Heading 4 7 3 2" xfId="23562" xr:uid="{00000000-0005-0000-0000-000008690000}"/>
    <cellStyle name="Assumptions Heading 4 7 3 2 2" xfId="51245" xr:uid="{00000000-0005-0000-0000-000009690000}"/>
    <cellStyle name="Assumptions Heading 4 7 3 3" xfId="37328" xr:uid="{00000000-0005-0000-0000-00000A690000}"/>
    <cellStyle name="Assumptions Heading 4 7 4" xfId="11781" xr:uid="{00000000-0005-0000-0000-00000B690000}"/>
    <cellStyle name="Assumptions Heading 4 7 4 2" xfId="25702" xr:uid="{00000000-0005-0000-0000-00000C690000}"/>
    <cellStyle name="Assumptions Heading 4 7 4 2 2" xfId="53385" xr:uid="{00000000-0005-0000-0000-00000D690000}"/>
    <cellStyle name="Assumptions Heading 4 7 4 3" xfId="39468" xr:uid="{00000000-0005-0000-0000-00000E690000}"/>
    <cellStyle name="Assumptions Heading 4 7 5" xfId="14531" xr:uid="{00000000-0005-0000-0000-00000F690000}"/>
    <cellStyle name="Assumptions Heading 4 7 5 2" xfId="28452" xr:uid="{00000000-0005-0000-0000-000010690000}"/>
    <cellStyle name="Assumptions Heading 4 7 5 2 2" xfId="56135" xr:uid="{00000000-0005-0000-0000-000011690000}"/>
    <cellStyle name="Assumptions Heading 4 7 5 3" xfId="42218" xr:uid="{00000000-0005-0000-0000-000012690000}"/>
    <cellStyle name="Assumptions Heading 4 7 6" xfId="17499" xr:uid="{00000000-0005-0000-0000-000013690000}"/>
    <cellStyle name="Assumptions Heading 4 7 6 2" xfId="45182" xr:uid="{00000000-0005-0000-0000-000014690000}"/>
    <cellStyle name="Assumptions Heading 4 7 7" xfId="31271" xr:uid="{00000000-0005-0000-0000-000015690000}"/>
    <cellStyle name="Assumptions Heading 4 8" xfId="3531" xr:uid="{00000000-0005-0000-0000-000016690000}"/>
    <cellStyle name="Assumptions Heading 4 8 2" xfId="6969" xr:uid="{00000000-0005-0000-0000-000017690000}"/>
    <cellStyle name="Assumptions Heading 4 8 2 2" xfId="20909" xr:uid="{00000000-0005-0000-0000-000018690000}"/>
    <cellStyle name="Assumptions Heading 4 8 2 2 2" xfId="48592" xr:uid="{00000000-0005-0000-0000-000019690000}"/>
    <cellStyle name="Assumptions Heading 4 8 2 3" xfId="34675" xr:uid="{00000000-0005-0000-0000-00001A690000}"/>
    <cellStyle name="Assumptions Heading 4 8 3" xfId="9706" xr:uid="{00000000-0005-0000-0000-00001B690000}"/>
    <cellStyle name="Assumptions Heading 4 8 3 2" xfId="23627" xr:uid="{00000000-0005-0000-0000-00001C690000}"/>
    <cellStyle name="Assumptions Heading 4 8 3 2 2" xfId="51310" xr:uid="{00000000-0005-0000-0000-00001D690000}"/>
    <cellStyle name="Assumptions Heading 4 8 3 3" xfId="37393" xr:uid="{00000000-0005-0000-0000-00001E690000}"/>
    <cellStyle name="Assumptions Heading 4 8 4" xfId="11847" xr:uid="{00000000-0005-0000-0000-00001F690000}"/>
    <cellStyle name="Assumptions Heading 4 8 4 2" xfId="25768" xr:uid="{00000000-0005-0000-0000-000020690000}"/>
    <cellStyle name="Assumptions Heading 4 8 4 2 2" xfId="53451" xr:uid="{00000000-0005-0000-0000-000021690000}"/>
    <cellStyle name="Assumptions Heading 4 8 4 3" xfId="39534" xr:uid="{00000000-0005-0000-0000-000022690000}"/>
    <cellStyle name="Assumptions Heading 4 8 5" xfId="14597" xr:uid="{00000000-0005-0000-0000-000023690000}"/>
    <cellStyle name="Assumptions Heading 4 8 5 2" xfId="28518" xr:uid="{00000000-0005-0000-0000-000024690000}"/>
    <cellStyle name="Assumptions Heading 4 8 5 2 2" xfId="56201" xr:uid="{00000000-0005-0000-0000-000025690000}"/>
    <cellStyle name="Assumptions Heading 4 8 5 3" xfId="42284" xr:uid="{00000000-0005-0000-0000-000026690000}"/>
    <cellStyle name="Assumptions Heading 4 8 6" xfId="17565" xr:uid="{00000000-0005-0000-0000-000027690000}"/>
    <cellStyle name="Assumptions Heading 4 8 6 2" xfId="45248" xr:uid="{00000000-0005-0000-0000-000028690000}"/>
    <cellStyle name="Assumptions Heading 4 8 7" xfId="31336" xr:uid="{00000000-0005-0000-0000-000029690000}"/>
    <cellStyle name="Assumptions Heading 4 9" xfId="3571" xr:uid="{00000000-0005-0000-0000-00002A690000}"/>
    <cellStyle name="Assumptions Heading 4 9 2" xfId="7009" xr:uid="{00000000-0005-0000-0000-00002B690000}"/>
    <cellStyle name="Assumptions Heading 4 9 2 2" xfId="20946" xr:uid="{00000000-0005-0000-0000-00002C690000}"/>
    <cellStyle name="Assumptions Heading 4 9 2 2 2" xfId="48629" xr:uid="{00000000-0005-0000-0000-00002D690000}"/>
    <cellStyle name="Assumptions Heading 4 9 2 3" xfId="34712" xr:uid="{00000000-0005-0000-0000-00002E690000}"/>
    <cellStyle name="Assumptions Heading 4 9 3" xfId="9742" xr:uid="{00000000-0005-0000-0000-00002F690000}"/>
    <cellStyle name="Assumptions Heading 4 9 3 2" xfId="23663" xr:uid="{00000000-0005-0000-0000-000030690000}"/>
    <cellStyle name="Assumptions Heading 4 9 3 2 2" xfId="51346" xr:uid="{00000000-0005-0000-0000-000031690000}"/>
    <cellStyle name="Assumptions Heading 4 9 3 3" xfId="37429" xr:uid="{00000000-0005-0000-0000-000032690000}"/>
    <cellStyle name="Assumptions Heading 4 9 4" xfId="11884" xr:uid="{00000000-0005-0000-0000-000033690000}"/>
    <cellStyle name="Assumptions Heading 4 9 4 2" xfId="25805" xr:uid="{00000000-0005-0000-0000-000034690000}"/>
    <cellStyle name="Assumptions Heading 4 9 4 2 2" xfId="53488" xr:uid="{00000000-0005-0000-0000-000035690000}"/>
    <cellStyle name="Assumptions Heading 4 9 4 3" xfId="39571" xr:uid="{00000000-0005-0000-0000-000036690000}"/>
    <cellStyle name="Assumptions Heading 4 9 5" xfId="14634" xr:uid="{00000000-0005-0000-0000-000037690000}"/>
    <cellStyle name="Assumptions Heading 4 9 5 2" xfId="28555" xr:uid="{00000000-0005-0000-0000-000038690000}"/>
    <cellStyle name="Assumptions Heading 4 9 5 2 2" xfId="56238" xr:uid="{00000000-0005-0000-0000-000039690000}"/>
    <cellStyle name="Assumptions Heading 4 9 5 3" xfId="42321" xr:uid="{00000000-0005-0000-0000-00003A690000}"/>
    <cellStyle name="Assumptions Heading 4 9 6" xfId="17602" xr:uid="{00000000-0005-0000-0000-00003B690000}"/>
    <cellStyle name="Assumptions Heading 4 9 6 2" xfId="45285" xr:uid="{00000000-0005-0000-0000-00003C690000}"/>
    <cellStyle name="Assumptions Heading 4 9 7" xfId="31373" xr:uid="{00000000-0005-0000-0000-00003D690000}"/>
    <cellStyle name="Assumptions Heading 5" xfId="2749" xr:uid="{00000000-0005-0000-0000-00003E690000}"/>
    <cellStyle name="Assumptions Heading 5 2" xfId="6197" xr:uid="{00000000-0005-0000-0000-00003F690000}"/>
    <cellStyle name="Assumptions Heading 5 2 2" xfId="20144" xr:uid="{00000000-0005-0000-0000-000040690000}"/>
    <cellStyle name="Assumptions Heading 5 2 2 2" xfId="47827" xr:uid="{00000000-0005-0000-0000-000041690000}"/>
    <cellStyle name="Assumptions Heading 5 2 3" xfId="33910" xr:uid="{00000000-0005-0000-0000-000042690000}"/>
    <cellStyle name="Assumptions Heading 5 3" xfId="8953" xr:uid="{00000000-0005-0000-0000-000043690000}"/>
    <cellStyle name="Assumptions Heading 5 3 2" xfId="22874" xr:uid="{00000000-0005-0000-0000-000044690000}"/>
    <cellStyle name="Assumptions Heading 5 3 2 2" xfId="50557" xr:uid="{00000000-0005-0000-0000-000045690000}"/>
    <cellStyle name="Assumptions Heading 5 3 3" xfId="36640" xr:uid="{00000000-0005-0000-0000-000046690000}"/>
    <cellStyle name="Assumptions Heading 5 4" xfId="11084" xr:uid="{00000000-0005-0000-0000-000047690000}"/>
    <cellStyle name="Assumptions Heading 5 4 2" xfId="25005" xr:uid="{00000000-0005-0000-0000-000048690000}"/>
    <cellStyle name="Assumptions Heading 5 4 2 2" xfId="52688" xr:uid="{00000000-0005-0000-0000-000049690000}"/>
    <cellStyle name="Assumptions Heading 5 4 3" xfId="38771" xr:uid="{00000000-0005-0000-0000-00004A690000}"/>
    <cellStyle name="Assumptions Heading 5 5" xfId="13837" xr:uid="{00000000-0005-0000-0000-00004B690000}"/>
    <cellStyle name="Assumptions Heading 5 5 2" xfId="27758" xr:uid="{00000000-0005-0000-0000-00004C690000}"/>
    <cellStyle name="Assumptions Heading 5 5 2 2" xfId="55441" xr:uid="{00000000-0005-0000-0000-00004D690000}"/>
    <cellStyle name="Assumptions Heading 5 5 3" xfId="41524" xr:uid="{00000000-0005-0000-0000-00004E690000}"/>
    <cellStyle name="Assumptions Heading 5 6" xfId="16802" xr:uid="{00000000-0005-0000-0000-00004F690000}"/>
    <cellStyle name="Assumptions Heading 5 6 2" xfId="44485" xr:uid="{00000000-0005-0000-0000-000050690000}"/>
    <cellStyle name="Assumptions Heading 5 7" xfId="30649" xr:uid="{00000000-0005-0000-0000-000051690000}"/>
    <cellStyle name="Assumptions Heading 6" xfId="2635" xr:uid="{00000000-0005-0000-0000-000052690000}"/>
    <cellStyle name="Assumptions Heading 6 2" xfId="6086" xr:uid="{00000000-0005-0000-0000-000053690000}"/>
    <cellStyle name="Assumptions Heading 6 2 2" xfId="20033" xr:uid="{00000000-0005-0000-0000-000054690000}"/>
    <cellStyle name="Assumptions Heading 6 2 2 2" xfId="47716" xr:uid="{00000000-0005-0000-0000-000055690000}"/>
    <cellStyle name="Assumptions Heading 6 2 3" xfId="33799" xr:uid="{00000000-0005-0000-0000-000056690000}"/>
    <cellStyle name="Assumptions Heading 6 3" xfId="8845" xr:uid="{00000000-0005-0000-0000-000057690000}"/>
    <cellStyle name="Assumptions Heading 6 3 2" xfId="22766" xr:uid="{00000000-0005-0000-0000-000058690000}"/>
    <cellStyle name="Assumptions Heading 6 3 2 2" xfId="50449" xr:uid="{00000000-0005-0000-0000-000059690000}"/>
    <cellStyle name="Assumptions Heading 6 3 3" xfId="36532" xr:uid="{00000000-0005-0000-0000-00005A690000}"/>
    <cellStyle name="Assumptions Heading 6 4" xfId="10973" xr:uid="{00000000-0005-0000-0000-00005B690000}"/>
    <cellStyle name="Assumptions Heading 6 4 2" xfId="24894" xr:uid="{00000000-0005-0000-0000-00005C690000}"/>
    <cellStyle name="Assumptions Heading 6 4 2 2" xfId="52577" xr:uid="{00000000-0005-0000-0000-00005D690000}"/>
    <cellStyle name="Assumptions Heading 6 4 3" xfId="38660" xr:uid="{00000000-0005-0000-0000-00005E690000}"/>
    <cellStyle name="Assumptions Heading 6 5" xfId="13727" xr:uid="{00000000-0005-0000-0000-00005F690000}"/>
    <cellStyle name="Assumptions Heading 6 5 2" xfId="27648" xr:uid="{00000000-0005-0000-0000-000060690000}"/>
    <cellStyle name="Assumptions Heading 6 5 2 2" xfId="55331" xr:uid="{00000000-0005-0000-0000-000061690000}"/>
    <cellStyle name="Assumptions Heading 6 5 3" xfId="41414" xr:uid="{00000000-0005-0000-0000-000062690000}"/>
    <cellStyle name="Assumptions Heading 6 6" xfId="16691" xr:uid="{00000000-0005-0000-0000-000063690000}"/>
    <cellStyle name="Assumptions Heading 6 6 2" xfId="44374" xr:uid="{00000000-0005-0000-0000-000064690000}"/>
    <cellStyle name="Assumptions Heading 6 7" xfId="30547" xr:uid="{00000000-0005-0000-0000-000065690000}"/>
    <cellStyle name="Assumptions Heading 7" xfId="2243" xr:uid="{00000000-0005-0000-0000-000066690000}"/>
    <cellStyle name="Assumptions Heading 7 2" xfId="5711" xr:uid="{00000000-0005-0000-0000-000067690000}"/>
    <cellStyle name="Assumptions Heading 7 2 2" xfId="19663" xr:uid="{00000000-0005-0000-0000-000068690000}"/>
    <cellStyle name="Assumptions Heading 7 2 2 2" xfId="47346" xr:uid="{00000000-0005-0000-0000-000069690000}"/>
    <cellStyle name="Assumptions Heading 7 2 3" xfId="33429" xr:uid="{00000000-0005-0000-0000-00006A690000}"/>
    <cellStyle name="Assumptions Heading 7 3" xfId="5166" xr:uid="{00000000-0005-0000-0000-00006B690000}"/>
    <cellStyle name="Assumptions Heading 7 3 2" xfId="19136" xr:uid="{00000000-0005-0000-0000-00006C690000}"/>
    <cellStyle name="Assumptions Heading 7 3 2 2" xfId="46819" xr:uid="{00000000-0005-0000-0000-00006D690000}"/>
    <cellStyle name="Assumptions Heading 7 3 3" xfId="32902" xr:uid="{00000000-0005-0000-0000-00006E690000}"/>
    <cellStyle name="Assumptions Heading 7 4" xfId="5367" xr:uid="{00000000-0005-0000-0000-00006F690000}"/>
    <cellStyle name="Assumptions Heading 7 4 2" xfId="19320" xr:uid="{00000000-0005-0000-0000-000070690000}"/>
    <cellStyle name="Assumptions Heading 7 4 2 2" xfId="47003" xr:uid="{00000000-0005-0000-0000-000071690000}"/>
    <cellStyle name="Assumptions Heading 7 4 3" xfId="33086" xr:uid="{00000000-0005-0000-0000-000072690000}"/>
    <cellStyle name="Assumptions Heading 7 5" xfId="13361" xr:uid="{00000000-0005-0000-0000-000073690000}"/>
    <cellStyle name="Assumptions Heading 7 5 2" xfId="27282" xr:uid="{00000000-0005-0000-0000-000074690000}"/>
    <cellStyle name="Assumptions Heading 7 5 2 2" xfId="54965" xr:uid="{00000000-0005-0000-0000-000075690000}"/>
    <cellStyle name="Assumptions Heading 7 5 3" xfId="41048" xr:uid="{00000000-0005-0000-0000-000076690000}"/>
    <cellStyle name="Assumptions Heading 7 6" xfId="16323" xr:uid="{00000000-0005-0000-0000-000077690000}"/>
    <cellStyle name="Assumptions Heading 7 6 2" xfId="44006" xr:uid="{00000000-0005-0000-0000-000078690000}"/>
    <cellStyle name="Assumptions Heading 7 7" xfId="30222" xr:uid="{00000000-0005-0000-0000-000079690000}"/>
    <cellStyle name="Assumptions Heading 8" xfId="2721" xr:uid="{00000000-0005-0000-0000-00007A690000}"/>
    <cellStyle name="Assumptions Heading 8 2" xfId="6169" xr:uid="{00000000-0005-0000-0000-00007B690000}"/>
    <cellStyle name="Assumptions Heading 8 2 2" xfId="20116" xr:uid="{00000000-0005-0000-0000-00007C690000}"/>
    <cellStyle name="Assumptions Heading 8 2 2 2" xfId="47799" xr:uid="{00000000-0005-0000-0000-00007D690000}"/>
    <cellStyle name="Assumptions Heading 8 2 3" xfId="33882" xr:uid="{00000000-0005-0000-0000-00007E690000}"/>
    <cellStyle name="Assumptions Heading 8 3" xfId="8926" xr:uid="{00000000-0005-0000-0000-00007F690000}"/>
    <cellStyle name="Assumptions Heading 8 3 2" xfId="22847" xr:uid="{00000000-0005-0000-0000-000080690000}"/>
    <cellStyle name="Assumptions Heading 8 3 2 2" xfId="50530" xr:uid="{00000000-0005-0000-0000-000081690000}"/>
    <cellStyle name="Assumptions Heading 8 3 3" xfId="36613" xr:uid="{00000000-0005-0000-0000-000082690000}"/>
    <cellStyle name="Assumptions Heading 8 4" xfId="11056" xr:uid="{00000000-0005-0000-0000-000083690000}"/>
    <cellStyle name="Assumptions Heading 8 4 2" xfId="24977" xr:uid="{00000000-0005-0000-0000-000084690000}"/>
    <cellStyle name="Assumptions Heading 8 4 2 2" xfId="52660" xr:uid="{00000000-0005-0000-0000-000085690000}"/>
    <cellStyle name="Assumptions Heading 8 4 3" xfId="38743" xr:uid="{00000000-0005-0000-0000-000086690000}"/>
    <cellStyle name="Assumptions Heading 8 5" xfId="13809" xr:uid="{00000000-0005-0000-0000-000087690000}"/>
    <cellStyle name="Assumptions Heading 8 5 2" xfId="27730" xr:uid="{00000000-0005-0000-0000-000088690000}"/>
    <cellStyle name="Assumptions Heading 8 5 2 2" xfId="55413" xr:uid="{00000000-0005-0000-0000-000089690000}"/>
    <cellStyle name="Assumptions Heading 8 5 3" xfId="41496" xr:uid="{00000000-0005-0000-0000-00008A690000}"/>
    <cellStyle name="Assumptions Heading 8 6" xfId="16774" xr:uid="{00000000-0005-0000-0000-00008B690000}"/>
    <cellStyle name="Assumptions Heading 8 6 2" xfId="44457" xr:uid="{00000000-0005-0000-0000-00008C690000}"/>
    <cellStyle name="Assumptions Heading 8 7" xfId="30622" xr:uid="{00000000-0005-0000-0000-00008D690000}"/>
    <cellStyle name="Assumptions Heading 9" xfId="3071" xr:uid="{00000000-0005-0000-0000-00008E690000}"/>
    <cellStyle name="Assumptions Heading 9 2" xfId="6514" xr:uid="{00000000-0005-0000-0000-00008F690000}"/>
    <cellStyle name="Assumptions Heading 9 2 2" xfId="20459" xr:uid="{00000000-0005-0000-0000-000090690000}"/>
    <cellStyle name="Assumptions Heading 9 2 2 2" xfId="48142" xr:uid="{00000000-0005-0000-0000-000091690000}"/>
    <cellStyle name="Assumptions Heading 9 2 3" xfId="34225" xr:uid="{00000000-0005-0000-0000-000092690000}"/>
    <cellStyle name="Assumptions Heading 9 3" xfId="9261" xr:uid="{00000000-0005-0000-0000-000093690000}"/>
    <cellStyle name="Assumptions Heading 9 3 2" xfId="23182" xr:uid="{00000000-0005-0000-0000-000094690000}"/>
    <cellStyle name="Assumptions Heading 9 3 2 2" xfId="50865" xr:uid="{00000000-0005-0000-0000-000095690000}"/>
    <cellStyle name="Assumptions Heading 9 3 3" xfId="36948" xr:uid="{00000000-0005-0000-0000-000096690000}"/>
    <cellStyle name="Assumptions Heading 9 4" xfId="11398" xr:uid="{00000000-0005-0000-0000-000097690000}"/>
    <cellStyle name="Assumptions Heading 9 4 2" xfId="25319" xr:uid="{00000000-0005-0000-0000-000098690000}"/>
    <cellStyle name="Assumptions Heading 9 4 2 2" xfId="53002" xr:uid="{00000000-0005-0000-0000-000099690000}"/>
    <cellStyle name="Assumptions Heading 9 4 3" xfId="39085" xr:uid="{00000000-0005-0000-0000-00009A690000}"/>
    <cellStyle name="Assumptions Heading 9 5" xfId="14148" xr:uid="{00000000-0005-0000-0000-00009B690000}"/>
    <cellStyle name="Assumptions Heading 9 5 2" xfId="28069" xr:uid="{00000000-0005-0000-0000-00009C690000}"/>
    <cellStyle name="Assumptions Heading 9 5 2 2" xfId="55752" xr:uid="{00000000-0005-0000-0000-00009D690000}"/>
    <cellStyle name="Assumptions Heading 9 5 3" xfId="41835" xr:uid="{00000000-0005-0000-0000-00009E690000}"/>
    <cellStyle name="Assumptions Heading 9 6" xfId="17116" xr:uid="{00000000-0005-0000-0000-00009F690000}"/>
    <cellStyle name="Assumptions Heading 9 6 2" xfId="44799" xr:uid="{00000000-0005-0000-0000-0000A0690000}"/>
    <cellStyle name="Assumptions Heading 9 7" xfId="30922" xr:uid="{00000000-0005-0000-0000-0000A1690000}"/>
    <cellStyle name="Assumptions Right Currency" xfId="1428" xr:uid="{00000000-0005-0000-0000-0000A2690000}"/>
    <cellStyle name="Assumptions Right Currency 10" xfId="3034" xr:uid="{00000000-0005-0000-0000-0000A3690000}"/>
    <cellStyle name="Assumptions Right Currency 10 2" xfId="6478" xr:uid="{00000000-0005-0000-0000-0000A4690000}"/>
    <cellStyle name="Assumptions Right Currency 10 2 2" xfId="20423" xr:uid="{00000000-0005-0000-0000-0000A5690000}"/>
    <cellStyle name="Assumptions Right Currency 10 2 2 2" xfId="48106" xr:uid="{00000000-0005-0000-0000-0000A6690000}"/>
    <cellStyle name="Assumptions Right Currency 10 2 3" xfId="34189" xr:uid="{00000000-0005-0000-0000-0000A7690000}"/>
    <cellStyle name="Assumptions Right Currency 10 3" xfId="9227" xr:uid="{00000000-0005-0000-0000-0000A8690000}"/>
    <cellStyle name="Assumptions Right Currency 10 3 2" xfId="23148" xr:uid="{00000000-0005-0000-0000-0000A9690000}"/>
    <cellStyle name="Assumptions Right Currency 10 3 2 2" xfId="50831" xr:uid="{00000000-0005-0000-0000-0000AA690000}"/>
    <cellStyle name="Assumptions Right Currency 10 3 3" xfId="36914" xr:uid="{00000000-0005-0000-0000-0000AB690000}"/>
    <cellStyle name="Assumptions Right Currency 10 4" xfId="11363" xr:uid="{00000000-0005-0000-0000-0000AC690000}"/>
    <cellStyle name="Assumptions Right Currency 10 4 2" xfId="25284" xr:uid="{00000000-0005-0000-0000-0000AD690000}"/>
    <cellStyle name="Assumptions Right Currency 10 4 2 2" xfId="52967" xr:uid="{00000000-0005-0000-0000-0000AE690000}"/>
    <cellStyle name="Assumptions Right Currency 10 4 3" xfId="39050" xr:uid="{00000000-0005-0000-0000-0000AF690000}"/>
    <cellStyle name="Assumptions Right Currency 10 5" xfId="14113" xr:uid="{00000000-0005-0000-0000-0000B0690000}"/>
    <cellStyle name="Assumptions Right Currency 10 5 2" xfId="28034" xr:uid="{00000000-0005-0000-0000-0000B1690000}"/>
    <cellStyle name="Assumptions Right Currency 10 5 2 2" xfId="55717" xr:uid="{00000000-0005-0000-0000-0000B2690000}"/>
    <cellStyle name="Assumptions Right Currency 10 5 3" xfId="41800" xr:uid="{00000000-0005-0000-0000-0000B3690000}"/>
    <cellStyle name="Assumptions Right Currency 10 6" xfId="17081" xr:uid="{00000000-0005-0000-0000-0000B4690000}"/>
    <cellStyle name="Assumptions Right Currency 10 6 2" xfId="44764" xr:uid="{00000000-0005-0000-0000-0000B5690000}"/>
    <cellStyle name="Assumptions Right Currency 10 7" xfId="30888" xr:uid="{00000000-0005-0000-0000-0000B6690000}"/>
    <cellStyle name="Assumptions Right Currency 11" xfId="2384" xr:uid="{00000000-0005-0000-0000-0000B7690000}"/>
    <cellStyle name="Assumptions Right Currency 11 2" xfId="5841" xr:uid="{00000000-0005-0000-0000-0000B8690000}"/>
    <cellStyle name="Assumptions Right Currency 11 2 2" xfId="19791" xr:uid="{00000000-0005-0000-0000-0000B9690000}"/>
    <cellStyle name="Assumptions Right Currency 11 2 2 2" xfId="47474" xr:uid="{00000000-0005-0000-0000-0000BA690000}"/>
    <cellStyle name="Assumptions Right Currency 11 2 3" xfId="33557" xr:uid="{00000000-0005-0000-0000-0000BB690000}"/>
    <cellStyle name="Assumptions Right Currency 11 3" xfId="8611" xr:uid="{00000000-0005-0000-0000-0000BC690000}"/>
    <cellStyle name="Assumptions Right Currency 11 3 2" xfId="22532" xr:uid="{00000000-0005-0000-0000-0000BD690000}"/>
    <cellStyle name="Assumptions Right Currency 11 3 2 2" xfId="50215" xr:uid="{00000000-0005-0000-0000-0000BE690000}"/>
    <cellStyle name="Assumptions Right Currency 11 3 3" xfId="36298" xr:uid="{00000000-0005-0000-0000-0000BF690000}"/>
    <cellStyle name="Assumptions Right Currency 11 4" xfId="5487" xr:uid="{00000000-0005-0000-0000-0000C0690000}"/>
    <cellStyle name="Assumptions Right Currency 11 4 2" xfId="19440" xr:uid="{00000000-0005-0000-0000-0000C1690000}"/>
    <cellStyle name="Assumptions Right Currency 11 4 2 2" xfId="47123" xr:uid="{00000000-0005-0000-0000-0000C2690000}"/>
    <cellStyle name="Assumptions Right Currency 11 4 3" xfId="33206" xr:uid="{00000000-0005-0000-0000-0000C3690000}"/>
    <cellStyle name="Assumptions Right Currency 11 5" xfId="13489" xr:uid="{00000000-0005-0000-0000-0000C4690000}"/>
    <cellStyle name="Assumptions Right Currency 11 5 2" xfId="27410" xr:uid="{00000000-0005-0000-0000-0000C5690000}"/>
    <cellStyle name="Assumptions Right Currency 11 5 2 2" xfId="55093" xr:uid="{00000000-0005-0000-0000-0000C6690000}"/>
    <cellStyle name="Assumptions Right Currency 11 5 3" xfId="41176" xr:uid="{00000000-0005-0000-0000-0000C7690000}"/>
    <cellStyle name="Assumptions Right Currency 11 6" xfId="16451" xr:uid="{00000000-0005-0000-0000-0000C8690000}"/>
    <cellStyle name="Assumptions Right Currency 11 6 2" xfId="44134" xr:uid="{00000000-0005-0000-0000-0000C9690000}"/>
    <cellStyle name="Assumptions Right Currency 11 7" xfId="30341" xr:uid="{00000000-0005-0000-0000-0000CA690000}"/>
    <cellStyle name="Assumptions Right Currency 12" xfId="2696" xr:uid="{00000000-0005-0000-0000-0000CB690000}"/>
    <cellStyle name="Assumptions Right Currency 12 2" xfId="6144" xr:uid="{00000000-0005-0000-0000-0000CC690000}"/>
    <cellStyle name="Assumptions Right Currency 12 2 2" xfId="20091" xr:uid="{00000000-0005-0000-0000-0000CD690000}"/>
    <cellStyle name="Assumptions Right Currency 12 2 2 2" xfId="47774" xr:uid="{00000000-0005-0000-0000-0000CE690000}"/>
    <cellStyle name="Assumptions Right Currency 12 2 3" xfId="33857" xr:uid="{00000000-0005-0000-0000-0000CF690000}"/>
    <cellStyle name="Assumptions Right Currency 12 3" xfId="8902" xr:uid="{00000000-0005-0000-0000-0000D0690000}"/>
    <cellStyle name="Assumptions Right Currency 12 3 2" xfId="22823" xr:uid="{00000000-0005-0000-0000-0000D1690000}"/>
    <cellStyle name="Assumptions Right Currency 12 3 2 2" xfId="50506" xr:uid="{00000000-0005-0000-0000-0000D2690000}"/>
    <cellStyle name="Assumptions Right Currency 12 3 3" xfId="36589" xr:uid="{00000000-0005-0000-0000-0000D3690000}"/>
    <cellStyle name="Assumptions Right Currency 12 4" xfId="11031" xr:uid="{00000000-0005-0000-0000-0000D4690000}"/>
    <cellStyle name="Assumptions Right Currency 12 4 2" xfId="24952" xr:uid="{00000000-0005-0000-0000-0000D5690000}"/>
    <cellStyle name="Assumptions Right Currency 12 4 2 2" xfId="52635" xr:uid="{00000000-0005-0000-0000-0000D6690000}"/>
    <cellStyle name="Assumptions Right Currency 12 4 3" xfId="38718" xr:uid="{00000000-0005-0000-0000-0000D7690000}"/>
    <cellStyle name="Assumptions Right Currency 12 5" xfId="13784" xr:uid="{00000000-0005-0000-0000-0000D8690000}"/>
    <cellStyle name="Assumptions Right Currency 12 5 2" xfId="27705" xr:uid="{00000000-0005-0000-0000-0000D9690000}"/>
    <cellStyle name="Assumptions Right Currency 12 5 2 2" xfId="55388" xr:uid="{00000000-0005-0000-0000-0000DA690000}"/>
    <cellStyle name="Assumptions Right Currency 12 5 3" xfId="41471" xr:uid="{00000000-0005-0000-0000-0000DB690000}"/>
    <cellStyle name="Assumptions Right Currency 12 6" xfId="16749" xr:uid="{00000000-0005-0000-0000-0000DC690000}"/>
    <cellStyle name="Assumptions Right Currency 12 6 2" xfId="44432" xr:uid="{00000000-0005-0000-0000-0000DD690000}"/>
    <cellStyle name="Assumptions Right Currency 12 7" xfId="30599" xr:uid="{00000000-0005-0000-0000-0000DE690000}"/>
    <cellStyle name="Assumptions Right Currency 13" xfId="2678" xr:uid="{00000000-0005-0000-0000-0000DF690000}"/>
    <cellStyle name="Assumptions Right Currency 13 2" xfId="6126" xr:uid="{00000000-0005-0000-0000-0000E0690000}"/>
    <cellStyle name="Assumptions Right Currency 13 2 2" xfId="20073" xr:uid="{00000000-0005-0000-0000-0000E1690000}"/>
    <cellStyle name="Assumptions Right Currency 13 2 2 2" xfId="47756" xr:uid="{00000000-0005-0000-0000-0000E2690000}"/>
    <cellStyle name="Assumptions Right Currency 13 2 3" xfId="33839" xr:uid="{00000000-0005-0000-0000-0000E3690000}"/>
    <cellStyle name="Assumptions Right Currency 13 3" xfId="8884" xr:uid="{00000000-0005-0000-0000-0000E4690000}"/>
    <cellStyle name="Assumptions Right Currency 13 3 2" xfId="22805" xr:uid="{00000000-0005-0000-0000-0000E5690000}"/>
    <cellStyle name="Assumptions Right Currency 13 3 2 2" xfId="50488" xr:uid="{00000000-0005-0000-0000-0000E6690000}"/>
    <cellStyle name="Assumptions Right Currency 13 3 3" xfId="36571" xr:uid="{00000000-0005-0000-0000-0000E7690000}"/>
    <cellStyle name="Assumptions Right Currency 13 4" xfId="11013" xr:uid="{00000000-0005-0000-0000-0000E8690000}"/>
    <cellStyle name="Assumptions Right Currency 13 4 2" xfId="24934" xr:uid="{00000000-0005-0000-0000-0000E9690000}"/>
    <cellStyle name="Assumptions Right Currency 13 4 2 2" xfId="52617" xr:uid="{00000000-0005-0000-0000-0000EA690000}"/>
    <cellStyle name="Assumptions Right Currency 13 4 3" xfId="38700" xr:uid="{00000000-0005-0000-0000-0000EB690000}"/>
    <cellStyle name="Assumptions Right Currency 13 5" xfId="13766" xr:uid="{00000000-0005-0000-0000-0000EC690000}"/>
    <cellStyle name="Assumptions Right Currency 13 5 2" xfId="27687" xr:uid="{00000000-0005-0000-0000-0000ED690000}"/>
    <cellStyle name="Assumptions Right Currency 13 5 2 2" xfId="55370" xr:uid="{00000000-0005-0000-0000-0000EE690000}"/>
    <cellStyle name="Assumptions Right Currency 13 5 3" xfId="41453" xr:uid="{00000000-0005-0000-0000-0000EF690000}"/>
    <cellStyle name="Assumptions Right Currency 13 6" xfId="16731" xr:uid="{00000000-0005-0000-0000-0000F0690000}"/>
    <cellStyle name="Assumptions Right Currency 13 6 2" xfId="44414" xr:uid="{00000000-0005-0000-0000-0000F1690000}"/>
    <cellStyle name="Assumptions Right Currency 13 7" xfId="30581" xr:uid="{00000000-0005-0000-0000-0000F2690000}"/>
    <cellStyle name="Assumptions Right Currency 14" xfId="2645" xr:uid="{00000000-0005-0000-0000-0000F3690000}"/>
    <cellStyle name="Assumptions Right Currency 14 2" xfId="6096" xr:uid="{00000000-0005-0000-0000-0000F4690000}"/>
    <cellStyle name="Assumptions Right Currency 14 2 2" xfId="20043" xr:uid="{00000000-0005-0000-0000-0000F5690000}"/>
    <cellStyle name="Assumptions Right Currency 14 2 2 2" xfId="47726" xr:uid="{00000000-0005-0000-0000-0000F6690000}"/>
    <cellStyle name="Assumptions Right Currency 14 2 3" xfId="33809" xr:uid="{00000000-0005-0000-0000-0000F7690000}"/>
    <cellStyle name="Assumptions Right Currency 14 3" xfId="8855" xr:uid="{00000000-0005-0000-0000-0000F8690000}"/>
    <cellStyle name="Assumptions Right Currency 14 3 2" xfId="22776" xr:uid="{00000000-0005-0000-0000-0000F9690000}"/>
    <cellStyle name="Assumptions Right Currency 14 3 2 2" xfId="50459" xr:uid="{00000000-0005-0000-0000-0000FA690000}"/>
    <cellStyle name="Assumptions Right Currency 14 3 3" xfId="36542" xr:uid="{00000000-0005-0000-0000-0000FB690000}"/>
    <cellStyle name="Assumptions Right Currency 14 4" xfId="10983" xr:uid="{00000000-0005-0000-0000-0000FC690000}"/>
    <cellStyle name="Assumptions Right Currency 14 4 2" xfId="24904" xr:uid="{00000000-0005-0000-0000-0000FD690000}"/>
    <cellStyle name="Assumptions Right Currency 14 4 2 2" xfId="52587" xr:uid="{00000000-0005-0000-0000-0000FE690000}"/>
    <cellStyle name="Assumptions Right Currency 14 4 3" xfId="38670" xr:uid="{00000000-0005-0000-0000-0000FF690000}"/>
    <cellStyle name="Assumptions Right Currency 14 5" xfId="13737" xr:uid="{00000000-0005-0000-0000-0000006A0000}"/>
    <cellStyle name="Assumptions Right Currency 14 5 2" xfId="27658" xr:uid="{00000000-0005-0000-0000-0000016A0000}"/>
    <cellStyle name="Assumptions Right Currency 14 5 2 2" xfId="55341" xr:uid="{00000000-0005-0000-0000-0000026A0000}"/>
    <cellStyle name="Assumptions Right Currency 14 5 3" xfId="41424" xr:uid="{00000000-0005-0000-0000-0000036A0000}"/>
    <cellStyle name="Assumptions Right Currency 14 6" xfId="16701" xr:uid="{00000000-0005-0000-0000-0000046A0000}"/>
    <cellStyle name="Assumptions Right Currency 14 6 2" xfId="44384" xr:uid="{00000000-0005-0000-0000-0000056A0000}"/>
    <cellStyle name="Assumptions Right Currency 14 7" xfId="30557" xr:uid="{00000000-0005-0000-0000-0000066A0000}"/>
    <cellStyle name="Assumptions Right Currency 15" xfId="2512" xr:uid="{00000000-0005-0000-0000-0000076A0000}"/>
    <cellStyle name="Assumptions Right Currency 15 2" xfId="5969" xr:uid="{00000000-0005-0000-0000-0000086A0000}"/>
    <cellStyle name="Assumptions Right Currency 15 2 2" xfId="19918" xr:uid="{00000000-0005-0000-0000-0000096A0000}"/>
    <cellStyle name="Assumptions Right Currency 15 2 2 2" xfId="47601" xr:uid="{00000000-0005-0000-0000-00000A6A0000}"/>
    <cellStyle name="Assumptions Right Currency 15 2 3" xfId="33684" xr:uid="{00000000-0005-0000-0000-00000B6A0000}"/>
    <cellStyle name="Assumptions Right Currency 15 3" xfId="8734" xr:uid="{00000000-0005-0000-0000-00000C6A0000}"/>
    <cellStyle name="Assumptions Right Currency 15 3 2" xfId="22655" xr:uid="{00000000-0005-0000-0000-00000D6A0000}"/>
    <cellStyle name="Assumptions Right Currency 15 3 2 2" xfId="50338" xr:uid="{00000000-0005-0000-0000-00000E6A0000}"/>
    <cellStyle name="Assumptions Right Currency 15 3 3" xfId="36421" xr:uid="{00000000-0005-0000-0000-00000F6A0000}"/>
    <cellStyle name="Assumptions Right Currency 15 4" xfId="5583" xr:uid="{00000000-0005-0000-0000-0000106A0000}"/>
    <cellStyle name="Assumptions Right Currency 15 4 2" xfId="19536" xr:uid="{00000000-0005-0000-0000-0000116A0000}"/>
    <cellStyle name="Assumptions Right Currency 15 4 2 2" xfId="47219" xr:uid="{00000000-0005-0000-0000-0000126A0000}"/>
    <cellStyle name="Assumptions Right Currency 15 4 3" xfId="33302" xr:uid="{00000000-0005-0000-0000-0000136A0000}"/>
    <cellStyle name="Assumptions Right Currency 15 5" xfId="13616" xr:uid="{00000000-0005-0000-0000-0000146A0000}"/>
    <cellStyle name="Assumptions Right Currency 15 5 2" xfId="27537" xr:uid="{00000000-0005-0000-0000-0000156A0000}"/>
    <cellStyle name="Assumptions Right Currency 15 5 2 2" xfId="55220" xr:uid="{00000000-0005-0000-0000-0000166A0000}"/>
    <cellStyle name="Assumptions Right Currency 15 5 3" xfId="41303" xr:uid="{00000000-0005-0000-0000-0000176A0000}"/>
    <cellStyle name="Assumptions Right Currency 15 6" xfId="16578" xr:uid="{00000000-0005-0000-0000-0000186A0000}"/>
    <cellStyle name="Assumptions Right Currency 15 6 2" xfId="44261" xr:uid="{00000000-0005-0000-0000-0000196A0000}"/>
    <cellStyle name="Assumptions Right Currency 15 7" xfId="30449" xr:uid="{00000000-0005-0000-0000-00001A6A0000}"/>
    <cellStyle name="Assumptions Right Currency 16" xfId="2684" xr:uid="{00000000-0005-0000-0000-00001B6A0000}"/>
    <cellStyle name="Assumptions Right Currency 16 2" xfId="6132" xr:uid="{00000000-0005-0000-0000-00001C6A0000}"/>
    <cellStyle name="Assumptions Right Currency 16 2 2" xfId="20079" xr:uid="{00000000-0005-0000-0000-00001D6A0000}"/>
    <cellStyle name="Assumptions Right Currency 16 2 2 2" xfId="47762" xr:uid="{00000000-0005-0000-0000-00001E6A0000}"/>
    <cellStyle name="Assumptions Right Currency 16 2 3" xfId="33845" xr:uid="{00000000-0005-0000-0000-00001F6A0000}"/>
    <cellStyle name="Assumptions Right Currency 16 3" xfId="8890" xr:uid="{00000000-0005-0000-0000-0000206A0000}"/>
    <cellStyle name="Assumptions Right Currency 16 3 2" xfId="22811" xr:uid="{00000000-0005-0000-0000-0000216A0000}"/>
    <cellStyle name="Assumptions Right Currency 16 3 2 2" xfId="50494" xr:uid="{00000000-0005-0000-0000-0000226A0000}"/>
    <cellStyle name="Assumptions Right Currency 16 3 3" xfId="36577" xr:uid="{00000000-0005-0000-0000-0000236A0000}"/>
    <cellStyle name="Assumptions Right Currency 16 4" xfId="11019" xr:uid="{00000000-0005-0000-0000-0000246A0000}"/>
    <cellStyle name="Assumptions Right Currency 16 4 2" xfId="24940" xr:uid="{00000000-0005-0000-0000-0000256A0000}"/>
    <cellStyle name="Assumptions Right Currency 16 4 2 2" xfId="52623" xr:uid="{00000000-0005-0000-0000-0000266A0000}"/>
    <cellStyle name="Assumptions Right Currency 16 4 3" xfId="38706" xr:uid="{00000000-0005-0000-0000-0000276A0000}"/>
    <cellStyle name="Assumptions Right Currency 16 5" xfId="13772" xr:uid="{00000000-0005-0000-0000-0000286A0000}"/>
    <cellStyle name="Assumptions Right Currency 16 5 2" xfId="27693" xr:uid="{00000000-0005-0000-0000-0000296A0000}"/>
    <cellStyle name="Assumptions Right Currency 16 5 2 2" xfId="55376" xr:uid="{00000000-0005-0000-0000-00002A6A0000}"/>
    <cellStyle name="Assumptions Right Currency 16 5 3" xfId="41459" xr:uid="{00000000-0005-0000-0000-00002B6A0000}"/>
    <cellStyle name="Assumptions Right Currency 16 6" xfId="16737" xr:uid="{00000000-0005-0000-0000-00002C6A0000}"/>
    <cellStyle name="Assumptions Right Currency 16 6 2" xfId="44420" xr:uid="{00000000-0005-0000-0000-00002D6A0000}"/>
    <cellStyle name="Assumptions Right Currency 16 7" xfId="30587" xr:uid="{00000000-0005-0000-0000-00002E6A0000}"/>
    <cellStyle name="Assumptions Right Currency 17" xfId="3175" xr:uid="{00000000-0005-0000-0000-00002F6A0000}"/>
    <cellStyle name="Assumptions Right Currency 17 2" xfId="6617" xr:uid="{00000000-0005-0000-0000-0000306A0000}"/>
    <cellStyle name="Assumptions Right Currency 17 2 2" xfId="20560" xr:uid="{00000000-0005-0000-0000-0000316A0000}"/>
    <cellStyle name="Assumptions Right Currency 17 2 2 2" xfId="48243" xr:uid="{00000000-0005-0000-0000-0000326A0000}"/>
    <cellStyle name="Assumptions Right Currency 17 2 3" xfId="34326" xr:uid="{00000000-0005-0000-0000-0000336A0000}"/>
    <cellStyle name="Assumptions Right Currency 17 3" xfId="9360" xr:uid="{00000000-0005-0000-0000-0000346A0000}"/>
    <cellStyle name="Assumptions Right Currency 17 3 2" xfId="23281" xr:uid="{00000000-0005-0000-0000-0000356A0000}"/>
    <cellStyle name="Assumptions Right Currency 17 3 2 2" xfId="50964" xr:uid="{00000000-0005-0000-0000-0000366A0000}"/>
    <cellStyle name="Assumptions Right Currency 17 3 3" xfId="37047" xr:uid="{00000000-0005-0000-0000-0000376A0000}"/>
    <cellStyle name="Assumptions Right Currency 17 4" xfId="11498" xr:uid="{00000000-0005-0000-0000-0000386A0000}"/>
    <cellStyle name="Assumptions Right Currency 17 4 2" xfId="25419" xr:uid="{00000000-0005-0000-0000-0000396A0000}"/>
    <cellStyle name="Assumptions Right Currency 17 4 2 2" xfId="53102" xr:uid="{00000000-0005-0000-0000-00003A6A0000}"/>
    <cellStyle name="Assumptions Right Currency 17 4 3" xfId="39185" xr:uid="{00000000-0005-0000-0000-00003B6A0000}"/>
    <cellStyle name="Assumptions Right Currency 17 5" xfId="14248" xr:uid="{00000000-0005-0000-0000-00003C6A0000}"/>
    <cellStyle name="Assumptions Right Currency 17 5 2" xfId="28169" xr:uid="{00000000-0005-0000-0000-00003D6A0000}"/>
    <cellStyle name="Assumptions Right Currency 17 5 2 2" xfId="55852" xr:uid="{00000000-0005-0000-0000-00003E6A0000}"/>
    <cellStyle name="Assumptions Right Currency 17 5 3" xfId="41935" xr:uid="{00000000-0005-0000-0000-00003F6A0000}"/>
    <cellStyle name="Assumptions Right Currency 17 6" xfId="17216" xr:uid="{00000000-0005-0000-0000-0000406A0000}"/>
    <cellStyle name="Assumptions Right Currency 17 6 2" xfId="44899" xr:uid="{00000000-0005-0000-0000-0000416A0000}"/>
    <cellStyle name="Assumptions Right Currency 17 7" xfId="31017" xr:uid="{00000000-0005-0000-0000-0000426A0000}"/>
    <cellStyle name="Assumptions Right Currency 18" xfId="2667" xr:uid="{00000000-0005-0000-0000-0000436A0000}"/>
    <cellStyle name="Assumptions Right Currency 18 2" xfId="6115" xr:uid="{00000000-0005-0000-0000-0000446A0000}"/>
    <cellStyle name="Assumptions Right Currency 18 2 2" xfId="20062" xr:uid="{00000000-0005-0000-0000-0000456A0000}"/>
    <cellStyle name="Assumptions Right Currency 18 2 2 2" xfId="47745" xr:uid="{00000000-0005-0000-0000-0000466A0000}"/>
    <cellStyle name="Assumptions Right Currency 18 2 3" xfId="33828" xr:uid="{00000000-0005-0000-0000-0000476A0000}"/>
    <cellStyle name="Assumptions Right Currency 18 3" xfId="8873" xr:uid="{00000000-0005-0000-0000-0000486A0000}"/>
    <cellStyle name="Assumptions Right Currency 18 3 2" xfId="22794" xr:uid="{00000000-0005-0000-0000-0000496A0000}"/>
    <cellStyle name="Assumptions Right Currency 18 3 2 2" xfId="50477" xr:uid="{00000000-0005-0000-0000-00004A6A0000}"/>
    <cellStyle name="Assumptions Right Currency 18 3 3" xfId="36560" xr:uid="{00000000-0005-0000-0000-00004B6A0000}"/>
    <cellStyle name="Assumptions Right Currency 18 4" xfId="11002" xr:uid="{00000000-0005-0000-0000-00004C6A0000}"/>
    <cellStyle name="Assumptions Right Currency 18 4 2" xfId="24923" xr:uid="{00000000-0005-0000-0000-00004D6A0000}"/>
    <cellStyle name="Assumptions Right Currency 18 4 2 2" xfId="52606" xr:uid="{00000000-0005-0000-0000-00004E6A0000}"/>
    <cellStyle name="Assumptions Right Currency 18 4 3" xfId="38689" xr:uid="{00000000-0005-0000-0000-00004F6A0000}"/>
    <cellStyle name="Assumptions Right Currency 18 5" xfId="13755" xr:uid="{00000000-0005-0000-0000-0000506A0000}"/>
    <cellStyle name="Assumptions Right Currency 18 5 2" xfId="27676" xr:uid="{00000000-0005-0000-0000-0000516A0000}"/>
    <cellStyle name="Assumptions Right Currency 18 5 2 2" xfId="55359" xr:uid="{00000000-0005-0000-0000-0000526A0000}"/>
    <cellStyle name="Assumptions Right Currency 18 5 3" xfId="41442" xr:uid="{00000000-0005-0000-0000-0000536A0000}"/>
    <cellStyle name="Assumptions Right Currency 18 6" xfId="16720" xr:uid="{00000000-0005-0000-0000-0000546A0000}"/>
    <cellStyle name="Assumptions Right Currency 18 6 2" xfId="44403" xr:uid="{00000000-0005-0000-0000-0000556A0000}"/>
    <cellStyle name="Assumptions Right Currency 18 7" xfId="30570" xr:uid="{00000000-0005-0000-0000-0000566A0000}"/>
    <cellStyle name="Assumptions Right Currency 19" xfId="3409" xr:uid="{00000000-0005-0000-0000-0000576A0000}"/>
    <cellStyle name="Assumptions Right Currency 19 2" xfId="6848" xr:uid="{00000000-0005-0000-0000-0000586A0000}"/>
    <cellStyle name="Assumptions Right Currency 19 2 2" xfId="20789" xr:uid="{00000000-0005-0000-0000-0000596A0000}"/>
    <cellStyle name="Assumptions Right Currency 19 2 2 2" xfId="48472" xr:uid="{00000000-0005-0000-0000-00005A6A0000}"/>
    <cellStyle name="Assumptions Right Currency 19 2 3" xfId="34555" xr:uid="{00000000-0005-0000-0000-00005B6A0000}"/>
    <cellStyle name="Assumptions Right Currency 19 3" xfId="9586" xr:uid="{00000000-0005-0000-0000-00005C6A0000}"/>
    <cellStyle name="Assumptions Right Currency 19 3 2" xfId="23507" xr:uid="{00000000-0005-0000-0000-00005D6A0000}"/>
    <cellStyle name="Assumptions Right Currency 19 3 2 2" xfId="51190" xr:uid="{00000000-0005-0000-0000-00005E6A0000}"/>
    <cellStyle name="Assumptions Right Currency 19 3 3" xfId="37273" xr:uid="{00000000-0005-0000-0000-00005F6A0000}"/>
    <cellStyle name="Assumptions Right Currency 19 4" xfId="11727" xr:uid="{00000000-0005-0000-0000-0000606A0000}"/>
    <cellStyle name="Assumptions Right Currency 19 4 2" xfId="25648" xr:uid="{00000000-0005-0000-0000-0000616A0000}"/>
    <cellStyle name="Assumptions Right Currency 19 4 2 2" xfId="53331" xr:uid="{00000000-0005-0000-0000-0000626A0000}"/>
    <cellStyle name="Assumptions Right Currency 19 4 3" xfId="39414" xr:uid="{00000000-0005-0000-0000-0000636A0000}"/>
    <cellStyle name="Assumptions Right Currency 19 5" xfId="14477" xr:uid="{00000000-0005-0000-0000-0000646A0000}"/>
    <cellStyle name="Assumptions Right Currency 19 5 2" xfId="28398" xr:uid="{00000000-0005-0000-0000-0000656A0000}"/>
    <cellStyle name="Assumptions Right Currency 19 5 2 2" xfId="56081" xr:uid="{00000000-0005-0000-0000-0000666A0000}"/>
    <cellStyle name="Assumptions Right Currency 19 5 3" xfId="42164" xr:uid="{00000000-0005-0000-0000-0000676A0000}"/>
    <cellStyle name="Assumptions Right Currency 19 6" xfId="17445" xr:uid="{00000000-0005-0000-0000-0000686A0000}"/>
    <cellStyle name="Assumptions Right Currency 19 6 2" xfId="45128" xr:uid="{00000000-0005-0000-0000-0000696A0000}"/>
    <cellStyle name="Assumptions Right Currency 19 7" xfId="31222" xr:uid="{00000000-0005-0000-0000-00006A6A0000}"/>
    <cellStyle name="Assumptions Right Currency 2" xfId="2056" xr:uid="{00000000-0005-0000-0000-00006B6A0000}"/>
    <cellStyle name="Assumptions Right Currency 2 10" xfId="2516" xr:uid="{00000000-0005-0000-0000-00006C6A0000}"/>
    <cellStyle name="Assumptions Right Currency 2 10 2" xfId="5973" xr:uid="{00000000-0005-0000-0000-00006D6A0000}"/>
    <cellStyle name="Assumptions Right Currency 2 10 2 2" xfId="19922" xr:uid="{00000000-0005-0000-0000-00006E6A0000}"/>
    <cellStyle name="Assumptions Right Currency 2 10 2 2 2" xfId="47605" xr:uid="{00000000-0005-0000-0000-00006F6A0000}"/>
    <cellStyle name="Assumptions Right Currency 2 10 2 3" xfId="33688" xr:uid="{00000000-0005-0000-0000-0000706A0000}"/>
    <cellStyle name="Assumptions Right Currency 2 10 3" xfId="8738" xr:uid="{00000000-0005-0000-0000-0000716A0000}"/>
    <cellStyle name="Assumptions Right Currency 2 10 3 2" xfId="22659" xr:uid="{00000000-0005-0000-0000-0000726A0000}"/>
    <cellStyle name="Assumptions Right Currency 2 10 3 2 2" xfId="50342" xr:uid="{00000000-0005-0000-0000-0000736A0000}"/>
    <cellStyle name="Assumptions Right Currency 2 10 3 3" xfId="36425" xr:uid="{00000000-0005-0000-0000-0000746A0000}"/>
    <cellStyle name="Assumptions Right Currency 2 10 4" xfId="5587" xr:uid="{00000000-0005-0000-0000-0000756A0000}"/>
    <cellStyle name="Assumptions Right Currency 2 10 4 2" xfId="19540" xr:uid="{00000000-0005-0000-0000-0000766A0000}"/>
    <cellStyle name="Assumptions Right Currency 2 10 4 2 2" xfId="47223" xr:uid="{00000000-0005-0000-0000-0000776A0000}"/>
    <cellStyle name="Assumptions Right Currency 2 10 4 3" xfId="33306" xr:uid="{00000000-0005-0000-0000-0000786A0000}"/>
    <cellStyle name="Assumptions Right Currency 2 10 5" xfId="13620" xr:uid="{00000000-0005-0000-0000-0000796A0000}"/>
    <cellStyle name="Assumptions Right Currency 2 10 5 2" xfId="27541" xr:uid="{00000000-0005-0000-0000-00007A6A0000}"/>
    <cellStyle name="Assumptions Right Currency 2 10 5 2 2" xfId="55224" xr:uid="{00000000-0005-0000-0000-00007B6A0000}"/>
    <cellStyle name="Assumptions Right Currency 2 10 5 3" xfId="41307" xr:uid="{00000000-0005-0000-0000-00007C6A0000}"/>
    <cellStyle name="Assumptions Right Currency 2 10 6" xfId="16582" xr:uid="{00000000-0005-0000-0000-00007D6A0000}"/>
    <cellStyle name="Assumptions Right Currency 2 10 6 2" xfId="44265" xr:uid="{00000000-0005-0000-0000-00007E6A0000}"/>
    <cellStyle name="Assumptions Right Currency 2 10 7" xfId="30453" xr:uid="{00000000-0005-0000-0000-00007F6A0000}"/>
    <cellStyle name="Assumptions Right Currency 2 11" xfId="2842" xr:uid="{00000000-0005-0000-0000-0000806A0000}"/>
    <cellStyle name="Assumptions Right Currency 2 11 2" xfId="6289" xr:uid="{00000000-0005-0000-0000-0000816A0000}"/>
    <cellStyle name="Assumptions Right Currency 2 11 2 2" xfId="20236" xr:uid="{00000000-0005-0000-0000-0000826A0000}"/>
    <cellStyle name="Assumptions Right Currency 2 11 2 2 2" xfId="47919" xr:uid="{00000000-0005-0000-0000-0000836A0000}"/>
    <cellStyle name="Assumptions Right Currency 2 11 2 3" xfId="34002" xr:uid="{00000000-0005-0000-0000-0000846A0000}"/>
    <cellStyle name="Assumptions Right Currency 2 11 3" xfId="9043" xr:uid="{00000000-0005-0000-0000-0000856A0000}"/>
    <cellStyle name="Assumptions Right Currency 2 11 3 2" xfId="22964" xr:uid="{00000000-0005-0000-0000-0000866A0000}"/>
    <cellStyle name="Assumptions Right Currency 2 11 3 2 2" xfId="50647" xr:uid="{00000000-0005-0000-0000-0000876A0000}"/>
    <cellStyle name="Assumptions Right Currency 2 11 3 3" xfId="36730" xr:uid="{00000000-0005-0000-0000-0000886A0000}"/>
    <cellStyle name="Assumptions Right Currency 2 11 4" xfId="11176" xr:uid="{00000000-0005-0000-0000-0000896A0000}"/>
    <cellStyle name="Assumptions Right Currency 2 11 4 2" xfId="25097" xr:uid="{00000000-0005-0000-0000-00008A6A0000}"/>
    <cellStyle name="Assumptions Right Currency 2 11 4 2 2" xfId="52780" xr:uid="{00000000-0005-0000-0000-00008B6A0000}"/>
    <cellStyle name="Assumptions Right Currency 2 11 4 3" xfId="38863" xr:uid="{00000000-0005-0000-0000-00008C6A0000}"/>
    <cellStyle name="Assumptions Right Currency 2 11 5" xfId="13928" xr:uid="{00000000-0005-0000-0000-00008D6A0000}"/>
    <cellStyle name="Assumptions Right Currency 2 11 5 2" xfId="27849" xr:uid="{00000000-0005-0000-0000-00008E6A0000}"/>
    <cellStyle name="Assumptions Right Currency 2 11 5 2 2" xfId="55532" xr:uid="{00000000-0005-0000-0000-00008F6A0000}"/>
    <cellStyle name="Assumptions Right Currency 2 11 5 3" xfId="41615" xr:uid="{00000000-0005-0000-0000-0000906A0000}"/>
    <cellStyle name="Assumptions Right Currency 2 11 6" xfId="16894" xr:uid="{00000000-0005-0000-0000-0000916A0000}"/>
    <cellStyle name="Assumptions Right Currency 2 11 6 2" xfId="44577" xr:uid="{00000000-0005-0000-0000-0000926A0000}"/>
    <cellStyle name="Assumptions Right Currency 2 11 7" xfId="30723" xr:uid="{00000000-0005-0000-0000-0000936A0000}"/>
    <cellStyle name="Assumptions Right Currency 2 12" xfId="2544" xr:uid="{00000000-0005-0000-0000-0000946A0000}"/>
    <cellStyle name="Assumptions Right Currency 2 12 2" xfId="6001" xr:uid="{00000000-0005-0000-0000-0000956A0000}"/>
    <cellStyle name="Assumptions Right Currency 2 12 2 2" xfId="19950" xr:uid="{00000000-0005-0000-0000-0000966A0000}"/>
    <cellStyle name="Assumptions Right Currency 2 12 2 2 2" xfId="47633" xr:uid="{00000000-0005-0000-0000-0000976A0000}"/>
    <cellStyle name="Assumptions Right Currency 2 12 2 3" xfId="33716" xr:uid="{00000000-0005-0000-0000-0000986A0000}"/>
    <cellStyle name="Assumptions Right Currency 2 12 3" xfId="8766" xr:uid="{00000000-0005-0000-0000-0000996A0000}"/>
    <cellStyle name="Assumptions Right Currency 2 12 3 2" xfId="22687" xr:uid="{00000000-0005-0000-0000-00009A6A0000}"/>
    <cellStyle name="Assumptions Right Currency 2 12 3 2 2" xfId="50370" xr:uid="{00000000-0005-0000-0000-00009B6A0000}"/>
    <cellStyle name="Assumptions Right Currency 2 12 3 3" xfId="36453" xr:uid="{00000000-0005-0000-0000-00009C6A0000}"/>
    <cellStyle name="Assumptions Right Currency 2 12 4" xfId="5611" xr:uid="{00000000-0005-0000-0000-00009D6A0000}"/>
    <cellStyle name="Assumptions Right Currency 2 12 4 2" xfId="19564" xr:uid="{00000000-0005-0000-0000-00009E6A0000}"/>
    <cellStyle name="Assumptions Right Currency 2 12 4 2 2" xfId="47247" xr:uid="{00000000-0005-0000-0000-00009F6A0000}"/>
    <cellStyle name="Assumptions Right Currency 2 12 4 3" xfId="33330" xr:uid="{00000000-0005-0000-0000-0000A06A0000}"/>
    <cellStyle name="Assumptions Right Currency 2 12 5" xfId="13646" xr:uid="{00000000-0005-0000-0000-0000A16A0000}"/>
    <cellStyle name="Assumptions Right Currency 2 12 5 2" xfId="27567" xr:uid="{00000000-0005-0000-0000-0000A26A0000}"/>
    <cellStyle name="Assumptions Right Currency 2 12 5 2 2" xfId="55250" xr:uid="{00000000-0005-0000-0000-0000A36A0000}"/>
    <cellStyle name="Assumptions Right Currency 2 12 5 3" xfId="41333" xr:uid="{00000000-0005-0000-0000-0000A46A0000}"/>
    <cellStyle name="Assumptions Right Currency 2 12 6" xfId="16610" xr:uid="{00000000-0005-0000-0000-0000A56A0000}"/>
    <cellStyle name="Assumptions Right Currency 2 12 6 2" xfId="44293" xr:uid="{00000000-0005-0000-0000-0000A66A0000}"/>
    <cellStyle name="Assumptions Right Currency 2 12 7" xfId="30477" xr:uid="{00000000-0005-0000-0000-0000A76A0000}"/>
    <cellStyle name="Assumptions Right Currency 2 13" xfId="2969" xr:uid="{00000000-0005-0000-0000-0000A86A0000}"/>
    <cellStyle name="Assumptions Right Currency 2 13 2" xfId="6414" xr:uid="{00000000-0005-0000-0000-0000A96A0000}"/>
    <cellStyle name="Assumptions Right Currency 2 13 2 2" xfId="20360" xr:uid="{00000000-0005-0000-0000-0000AA6A0000}"/>
    <cellStyle name="Assumptions Right Currency 2 13 2 2 2" xfId="48043" xr:uid="{00000000-0005-0000-0000-0000AB6A0000}"/>
    <cellStyle name="Assumptions Right Currency 2 13 2 3" xfId="34126" xr:uid="{00000000-0005-0000-0000-0000AC6A0000}"/>
    <cellStyle name="Assumptions Right Currency 2 13 3" xfId="9165" xr:uid="{00000000-0005-0000-0000-0000AD6A0000}"/>
    <cellStyle name="Assumptions Right Currency 2 13 3 2" xfId="23086" xr:uid="{00000000-0005-0000-0000-0000AE6A0000}"/>
    <cellStyle name="Assumptions Right Currency 2 13 3 2 2" xfId="50769" xr:uid="{00000000-0005-0000-0000-0000AF6A0000}"/>
    <cellStyle name="Assumptions Right Currency 2 13 3 3" xfId="36852" xr:uid="{00000000-0005-0000-0000-0000B06A0000}"/>
    <cellStyle name="Assumptions Right Currency 2 13 4" xfId="11300" xr:uid="{00000000-0005-0000-0000-0000B16A0000}"/>
    <cellStyle name="Assumptions Right Currency 2 13 4 2" xfId="25221" xr:uid="{00000000-0005-0000-0000-0000B26A0000}"/>
    <cellStyle name="Assumptions Right Currency 2 13 4 2 2" xfId="52904" xr:uid="{00000000-0005-0000-0000-0000B36A0000}"/>
    <cellStyle name="Assumptions Right Currency 2 13 4 3" xfId="38987" xr:uid="{00000000-0005-0000-0000-0000B46A0000}"/>
    <cellStyle name="Assumptions Right Currency 2 13 5" xfId="14052" xr:uid="{00000000-0005-0000-0000-0000B56A0000}"/>
    <cellStyle name="Assumptions Right Currency 2 13 5 2" xfId="27973" xr:uid="{00000000-0005-0000-0000-0000B66A0000}"/>
    <cellStyle name="Assumptions Right Currency 2 13 5 2 2" xfId="55656" xr:uid="{00000000-0005-0000-0000-0000B76A0000}"/>
    <cellStyle name="Assumptions Right Currency 2 13 5 3" xfId="41739" xr:uid="{00000000-0005-0000-0000-0000B86A0000}"/>
    <cellStyle name="Assumptions Right Currency 2 13 6" xfId="17018" xr:uid="{00000000-0005-0000-0000-0000B96A0000}"/>
    <cellStyle name="Assumptions Right Currency 2 13 6 2" xfId="44701" xr:uid="{00000000-0005-0000-0000-0000BA6A0000}"/>
    <cellStyle name="Assumptions Right Currency 2 13 7" xfId="30831" xr:uid="{00000000-0005-0000-0000-0000BB6A0000}"/>
    <cellStyle name="Assumptions Right Currency 2 14" xfId="3164" xr:uid="{00000000-0005-0000-0000-0000BC6A0000}"/>
    <cellStyle name="Assumptions Right Currency 2 14 2" xfId="6606" xr:uid="{00000000-0005-0000-0000-0000BD6A0000}"/>
    <cellStyle name="Assumptions Right Currency 2 14 2 2" xfId="20550" xr:uid="{00000000-0005-0000-0000-0000BE6A0000}"/>
    <cellStyle name="Assumptions Right Currency 2 14 2 2 2" xfId="48233" xr:uid="{00000000-0005-0000-0000-0000BF6A0000}"/>
    <cellStyle name="Assumptions Right Currency 2 14 2 3" xfId="34316" xr:uid="{00000000-0005-0000-0000-0000C06A0000}"/>
    <cellStyle name="Assumptions Right Currency 2 14 3" xfId="9350" xr:uid="{00000000-0005-0000-0000-0000C16A0000}"/>
    <cellStyle name="Assumptions Right Currency 2 14 3 2" xfId="23271" xr:uid="{00000000-0005-0000-0000-0000C26A0000}"/>
    <cellStyle name="Assumptions Right Currency 2 14 3 2 2" xfId="50954" xr:uid="{00000000-0005-0000-0000-0000C36A0000}"/>
    <cellStyle name="Assumptions Right Currency 2 14 3 3" xfId="37037" xr:uid="{00000000-0005-0000-0000-0000C46A0000}"/>
    <cellStyle name="Assumptions Right Currency 2 14 4" xfId="11488" xr:uid="{00000000-0005-0000-0000-0000C56A0000}"/>
    <cellStyle name="Assumptions Right Currency 2 14 4 2" xfId="25409" xr:uid="{00000000-0005-0000-0000-0000C66A0000}"/>
    <cellStyle name="Assumptions Right Currency 2 14 4 2 2" xfId="53092" xr:uid="{00000000-0005-0000-0000-0000C76A0000}"/>
    <cellStyle name="Assumptions Right Currency 2 14 4 3" xfId="39175" xr:uid="{00000000-0005-0000-0000-0000C86A0000}"/>
    <cellStyle name="Assumptions Right Currency 2 14 5" xfId="14238" xr:uid="{00000000-0005-0000-0000-0000C96A0000}"/>
    <cellStyle name="Assumptions Right Currency 2 14 5 2" xfId="28159" xr:uid="{00000000-0005-0000-0000-0000CA6A0000}"/>
    <cellStyle name="Assumptions Right Currency 2 14 5 2 2" xfId="55842" xr:uid="{00000000-0005-0000-0000-0000CB6A0000}"/>
    <cellStyle name="Assumptions Right Currency 2 14 5 3" xfId="41925" xr:uid="{00000000-0005-0000-0000-0000CC6A0000}"/>
    <cellStyle name="Assumptions Right Currency 2 14 6" xfId="17206" xr:uid="{00000000-0005-0000-0000-0000CD6A0000}"/>
    <cellStyle name="Assumptions Right Currency 2 14 6 2" xfId="44889" xr:uid="{00000000-0005-0000-0000-0000CE6A0000}"/>
    <cellStyle name="Assumptions Right Currency 2 14 7" xfId="31007" xr:uid="{00000000-0005-0000-0000-0000CF6A0000}"/>
    <cellStyle name="Assumptions Right Currency 2 15" xfId="2800" xr:uid="{00000000-0005-0000-0000-0000D06A0000}"/>
    <cellStyle name="Assumptions Right Currency 2 15 2" xfId="6247" xr:uid="{00000000-0005-0000-0000-0000D16A0000}"/>
    <cellStyle name="Assumptions Right Currency 2 15 2 2" xfId="20194" xr:uid="{00000000-0005-0000-0000-0000D26A0000}"/>
    <cellStyle name="Assumptions Right Currency 2 15 2 2 2" xfId="47877" xr:uid="{00000000-0005-0000-0000-0000D36A0000}"/>
    <cellStyle name="Assumptions Right Currency 2 15 2 3" xfId="33960" xr:uid="{00000000-0005-0000-0000-0000D46A0000}"/>
    <cellStyle name="Assumptions Right Currency 2 15 3" xfId="9002" xr:uid="{00000000-0005-0000-0000-0000D56A0000}"/>
    <cellStyle name="Assumptions Right Currency 2 15 3 2" xfId="22923" xr:uid="{00000000-0005-0000-0000-0000D66A0000}"/>
    <cellStyle name="Assumptions Right Currency 2 15 3 2 2" xfId="50606" xr:uid="{00000000-0005-0000-0000-0000D76A0000}"/>
    <cellStyle name="Assumptions Right Currency 2 15 3 3" xfId="36689" xr:uid="{00000000-0005-0000-0000-0000D86A0000}"/>
    <cellStyle name="Assumptions Right Currency 2 15 4" xfId="11134" xr:uid="{00000000-0005-0000-0000-0000D96A0000}"/>
    <cellStyle name="Assumptions Right Currency 2 15 4 2" xfId="25055" xr:uid="{00000000-0005-0000-0000-0000DA6A0000}"/>
    <cellStyle name="Assumptions Right Currency 2 15 4 2 2" xfId="52738" xr:uid="{00000000-0005-0000-0000-0000DB6A0000}"/>
    <cellStyle name="Assumptions Right Currency 2 15 4 3" xfId="38821" xr:uid="{00000000-0005-0000-0000-0000DC6A0000}"/>
    <cellStyle name="Assumptions Right Currency 2 15 5" xfId="13887" xr:uid="{00000000-0005-0000-0000-0000DD6A0000}"/>
    <cellStyle name="Assumptions Right Currency 2 15 5 2" xfId="27808" xr:uid="{00000000-0005-0000-0000-0000DE6A0000}"/>
    <cellStyle name="Assumptions Right Currency 2 15 5 2 2" xfId="55491" xr:uid="{00000000-0005-0000-0000-0000DF6A0000}"/>
    <cellStyle name="Assumptions Right Currency 2 15 5 3" xfId="41574" xr:uid="{00000000-0005-0000-0000-0000E06A0000}"/>
    <cellStyle name="Assumptions Right Currency 2 15 6" xfId="16852" xr:uid="{00000000-0005-0000-0000-0000E16A0000}"/>
    <cellStyle name="Assumptions Right Currency 2 15 6 2" xfId="44535" xr:uid="{00000000-0005-0000-0000-0000E26A0000}"/>
    <cellStyle name="Assumptions Right Currency 2 15 7" xfId="30687" xr:uid="{00000000-0005-0000-0000-0000E36A0000}"/>
    <cellStyle name="Assumptions Right Currency 2 16" xfId="2454" xr:uid="{00000000-0005-0000-0000-0000E46A0000}"/>
    <cellStyle name="Assumptions Right Currency 2 16 2" xfId="5911" xr:uid="{00000000-0005-0000-0000-0000E56A0000}"/>
    <cellStyle name="Assumptions Right Currency 2 16 2 2" xfId="19861" xr:uid="{00000000-0005-0000-0000-0000E66A0000}"/>
    <cellStyle name="Assumptions Right Currency 2 16 2 2 2" xfId="47544" xr:uid="{00000000-0005-0000-0000-0000E76A0000}"/>
    <cellStyle name="Assumptions Right Currency 2 16 2 3" xfId="33627" xr:uid="{00000000-0005-0000-0000-0000E86A0000}"/>
    <cellStyle name="Assumptions Right Currency 2 16 3" xfId="8677" xr:uid="{00000000-0005-0000-0000-0000E96A0000}"/>
    <cellStyle name="Assumptions Right Currency 2 16 3 2" xfId="22598" xr:uid="{00000000-0005-0000-0000-0000EA6A0000}"/>
    <cellStyle name="Assumptions Right Currency 2 16 3 2 2" xfId="50281" xr:uid="{00000000-0005-0000-0000-0000EB6A0000}"/>
    <cellStyle name="Assumptions Right Currency 2 16 3 3" xfId="36364" xr:uid="{00000000-0005-0000-0000-0000EC6A0000}"/>
    <cellStyle name="Assumptions Right Currency 2 16 4" xfId="5538" xr:uid="{00000000-0005-0000-0000-0000ED6A0000}"/>
    <cellStyle name="Assumptions Right Currency 2 16 4 2" xfId="19491" xr:uid="{00000000-0005-0000-0000-0000EE6A0000}"/>
    <cellStyle name="Assumptions Right Currency 2 16 4 2 2" xfId="47174" xr:uid="{00000000-0005-0000-0000-0000EF6A0000}"/>
    <cellStyle name="Assumptions Right Currency 2 16 4 3" xfId="33257" xr:uid="{00000000-0005-0000-0000-0000F06A0000}"/>
    <cellStyle name="Assumptions Right Currency 2 16 5" xfId="13559" xr:uid="{00000000-0005-0000-0000-0000F16A0000}"/>
    <cellStyle name="Assumptions Right Currency 2 16 5 2" xfId="27480" xr:uid="{00000000-0005-0000-0000-0000F26A0000}"/>
    <cellStyle name="Assumptions Right Currency 2 16 5 2 2" xfId="55163" xr:uid="{00000000-0005-0000-0000-0000F36A0000}"/>
    <cellStyle name="Assumptions Right Currency 2 16 5 3" xfId="41246" xr:uid="{00000000-0005-0000-0000-0000F46A0000}"/>
    <cellStyle name="Assumptions Right Currency 2 16 6" xfId="16521" xr:uid="{00000000-0005-0000-0000-0000F56A0000}"/>
    <cellStyle name="Assumptions Right Currency 2 16 6 2" xfId="44204" xr:uid="{00000000-0005-0000-0000-0000F66A0000}"/>
    <cellStyle name="Assumptions Right Currency 2 16 7" xfId="30399" xr:uid="{00000000-0005-0000-0000-0000F76A0000}"/>
    <cellStyle name="Assumptions Right Currency 2 17" xfId="3170" xr:uid="{00000000-0005-0000-0000-0000F86A0000}"/>
    <cellStyle name="Assumptions Right Currency 2 17 2" xfId="6612" xr:uid="{00000000-0005-0000-0000-0000F96A0000}"/>
    <cellStyle name="Assumptions Right Currency 2 17 2 2" xfId="20556" xr:uid="{00000000-0005-0000-0000-0000FA6A0000}"/>
    <cellStyle name="Assumptions Right Currency 2 17 2 2 2" xfId="48239" xr:uid="{00000000-0005-0000-0000-0000FB6A0000}"/>
    <cellStyle name="Assumptions Right Currency 2 17 2 3" xfId="34322" xr:uid="{00000000-0005-0000-0000-0000FC6A0000}"/>
    <cellStyle name="Assumptions Right Currency 2 17 3" xfId="9356" xr:uid="{00000000-0005-0000-0000-0000FD6A0000}"/>
    <cellStyle name="Assumptions Right Currency 2 17 3 2" xfId="23277" xr:uid="{00000000-0005-0000-0000-0000FE6A0000}"/>
    <cellStyle name="Assumptions Right Currency 2 17 3 2 2" xfId="50960" xr:uid="{00000000-0005-0000-0000-0000FF6A0000}"/>
    <cellStyle name="Assumptions Right Currency 2 17 3 3" xfId="37043" xr:uid="{00000000-0005-0000-0000-0000006B0000}"/>
    <cellStyle name="Assumptions Right Currency 2 17 4" xfId="11494" xr:uid="{00000000-0005-0000-0000-0000016B0000}"/>
    <cellStyle name="Assumptions Right Currency 2 17 4 2" xfId="25415" xr:uid="{00000000-0005-0000-0000-0000026B0000}"/>
    <cellStyle name="Assumptions Right Currency 2 17 4 2 2" xfId="53098" xr:uid="{00000000-0005-0000-0000-0000036B0000}"/>
    <cellStyle name="Assumptions Right Currency 2 17 4 3" xfId="39181" xr:uid="{00000000-0005-0000-0000-0000046B0000}"/>
    <cellStyle name="Assumptions Right Currency 2 17 5" xfId="14244" xr:uid="{00000000-0005-0000-0000-0000056B0000}"/>
    <cellStyle name="Assumptions Right Currency 2 17 5 2" xfId="28165" xr:uid="{00000000-0005-0000-0000-0000066B0000}"/>
    <cellStyle name="Assumptions Right Currency 2 17 5 2 2" xfId="55848" xr:uid="{00000000-0005-0000-0000-0000076B0000}"/>
    <cellStyle name="Assumptions Right Currency 2 17 5 3" xfId="41931" xr:uid="{00000000-0005-0000-0000-0000086B0000}"/>
    <cellStyle name="Assumptions Right Currency 2 17 6" xfId="17212" xr:uid="{00000000-0005-0000-0000-0000096B0000}"/>
    <cellStyle name="Assumptions Right Currency 2 17 6 2" xfId="44895" xr:uid="{00000000-0005-0000-0000-00000A6B0000}"/>
    <cellStyle name="Assumptions Right Currency 2 17 7" xfId="31013" xr:uid="{00000000-0005-0000-0000-00000B6B0000}"/>
    <cellStyle name="Assumptions Right Currency 2 18" xfId="3407" xr:uid="{00000000-0005-0000-0000-00000C6B0000}"/>
    <cellStyle name="Assumptions Right Currency 2 18 2" xfId="6847" xr:uid="{00000000-0005-0000-0000-00000D6B0000}"/>
    <cellStyle name="Assumptions Right Currency 2 18 2 2" xfId="20788" xr:uid="{00000000-0005-0000-0000-00000E6B0000}"/>
    <cellStyle name="Assumptions Right Currency 2 18 2 2 2" xfId="48471" xr:uid="{00000000-0005-0000-0000-00000F6B0000}"/>
    <cellStyle name="Assumptions Right Currency 2 18 2 3" xfId="34554" xr:uid="{00000000-0005-0000-0000-0000106B0000}"/>
    <cellStyle name="Assumptions Right Currency 2 18 3" xfId="9585" xr:uid="{00000000-0005-0000-0000-0000116B0000}"/>
    <cellStyle name="Assumptions Right Currency 2 18 3 2" xfId="23506" xr:uid="{00000000-0005-0000-0000-0000126B0000}"/>
    <cellStyle name="Assumptions Right Currency 2 18 3 2 2" xfId="51189" xr:uid="{00000000-0005-0000-0000-0000136B0000}"/>
    <cellStyle name="Assumptions Right Currency 2 18 3 3" xfId="37272" xr:uid="{00000000-0005-0000-0000-0000146B0000}"/>
    <cellStyle name="Assumptions Right Currency 2 18 4" xfId="11726" xr:uid="{00000000-0005-0000-0000-0000156B0000}"/>
    <cellStyle name="Assumptions Right Currency 2 18 4 2" xfId="25647" xr:uid="{00000000-0005-0000-0000-0000166B0000}"/>
    <cellStyle name="Assumptions Right Currency 2 18 4 2 2" xfId="53330" xr:uid="{00000000-0005-0000-0000-0000176B0000}"/>
    <cellStyle name="Assumptions Right Currency 2 18 4 3" xfId="39413" xr:uid="{00000000-0005-0000-0000-0000186B0000}"/>
    <cellStyle name="Assumptions Right Currency 2 18 5" xfId="14476" xr:uid="{00000000-0005-0000-0000-0000196B0000}"/>
    <cellStyle name="Assumptions Right Currency 2 18 5 2" xfId="28397" xr:uid="{00000000-0005-0000-0000-00001A6B0000}"/>
    <cellStyle name="Assumptions Right Currency 2 18 5 2 2" xfId="56080" xr:uid="{00000000-0005-0000-0000-00001B6B0000}"/>
    <cellStyle name="Assumptions Right Currency 2 18 5 3" xfId="42163" xr:uid="{00000000-0005-0000-0000-00001C6B0000}"/>
    <cellStyle name="Assumptions Right Currency 2 18 6" xfId="17444" xr:uid="{00000000-0005-0000-0000-00001D6B0000}"/>
    <cellStyle name="Assumptions Right Currency 2 18 6 2" xfId="45127" xr:uid="{00000000-0005-0000-0000-00001E6B0000}"/>
    <cellStyle name="Assumptions Right Currency 2 18 7" xfId="31221" xr:uid="{00000000-0005-0000-0000-00001F6B0000}"/>
    <cellStyle name="Assumptions Right Currency 2 19" xfId="2869" xr:uid="{00000000-0005-0000-0000-0000206B0000}"/>
    <cellStyle name="Assumptions Right Currency 2 19 2" xfId="6316" xr:uid="{00000000-0005-0000-0000-0000216B0000}"/>
    <cellStyle name="Assumptions Right Currency 2 19 2 2" xfId="20263" xr:uid="{00000000-0005-0000-0000-0000226B0000}"/>
    <cellStyle name="Assumptions Right Currency 2 19 2 2 2" xfId="47946" xr:uid="{00000000-0005-0000-0000-0000236B0000}"/>
    <cellStyle name="Assumptions Right Currency 2 19 2 3" xfId="34029" xr:uid="{00000000-0005-0000-0000-0000246B0000}"/>
    <cellStyle name="Assumptions Right Currency 2 19 3" xfId="9068" xr:uid="{00000000-0005-0000-0000-0000256B0000}"/>
    <cellStyle name="Assumptions Right Currency 2 19 3 2" xfId="22989" xr:uid="{00000000-0005-0000-0000-0000266B0000}"/>
    <cellStyle name="Assumptions Right Currency 2 19 3 2 2" xfId="50672" xr:uid="{00000000-0005-0000-0000-0000276B0000}"/>
    <cellStyle name="Assumptions Right Currency 2 19 3 3" xfId="36755" xr:uid="{00000000-0005-0000-0000-0000286B0000}"/>
    <cellStyle name="Assumptions Right Currency 2 19 4" xfId="11203" xr:uid="{00000000-0005-0000-0000-0000296B0000}"/>
    <cellStyle name="Assumptions Right Currency 2 19 4 2" xfId="25124" xr:uid="{00000000-0005-0000-0000-00002A6B0000}"/>
    <cellStyle name="Assumptions Right Currency 2 19 4 2 2" xfId="52807" xr:uid="{00000000-0005-0000-0000-00002B6B0000}"/>
    <cellStyle name="Assumptions Right Currency 2 19 4 3" xfId="38890" xr:uid="{00000000-0005-0000-0000-00002C6B0000}"/>
    <cellStyle name="Assumptions Right Currency 2 19 5" xfId="13955" xr:uid="{00000000-0005-0000-0000-00002D6B0000}"/>
    <cellStyle name="Assumptions Right Currency 2 19 5 2" xfId="27876" xr:uid="{00000000-0005-0000-0000-00002E6B0000}"/>
    <cellStyle name="Assumptions Right Currency 2 19 5 2 2" xfId="55559" xr:uid="{00000000-0005-0000-0000-00002F6B0000}"/>
    <cellStyle name="Assumptions Right Currency 2 19 5 3" xfId="41642" xr:uid="{00000000-0005-0000-0000-0000306B0000}"/>
    <cellStyle name="Assumptions Right Currency 2 19 6" xfId="16921" xr:uid="{00000000-0005-0000-0000-0000316B0000}"/>
    <cellStyle name="Assumptions Right Currency 2 19 6 2" xfId="44604" xr:uid="{00000000-0005-0000-0000-0000326B0000}"/>
    <cellStyle name="Assumptions Right Currency 2 19 7" xfId="30746" xr:uid="{00000000-0005-0000-0000-0000336B0000}"/>
    <cellStyle name="Assumptions Right Currency 2 2" xfId="3095" xr:uid="{00000000-0005-0000-0000-0000346B0000}"/>
    <cellStyle name="Assumptions Right Currency 2 2 2" xfId="6537" xr:uid="{00000000-0005-0000-0000-0000356B0000}"/>
    <cellStyle name="Assumptions Right Currency 2 2 2 2" xfId="20481" xr:uid="{00000000-0005-0000-0000-0000366B0000}"/>
    <cellStyle name="Assumptions Right Currency 2 2 2 2 2" xfId="48164" xr:uid="{00000000-0005-0000-0000-0000376B0000}"/>
    <cellStyle name="Assumptions Right Currency 2 2 2 3" xfId="34247" xr:uid="{00000000-0005-0000-0000-0000386B0000}"/>
    <cellStyle name="Assumptions Right Currency 2 2 3" xfId="9282" xr:uid="{00000000-0005-0000-0000-0000396B0000}"/>
    <cellStyle name="Assumptions Right Currency 2 2 3 2" xfId="23203" xr:uid="{00000000-0005-0000-0000-00003A6B0000}"/>
    <cellStyle name="Assumptions Right Currency 2 2 3 2 2" xfId="50886" xr:uid="{00000000-0005-0000-0000-00003B6B0000}"/>
    <cellStyle name="Assumptions Right Currency 2 2 3 3" xfId="36969" xr:uid="{00000000-0005-0000-0000-00003C6B0000}"/>
    <cellStyle name="Assumptions Right Currency 2 2 4" xfId="11419" xr:uid="{00000000-0005-0000-0000-00003D6B0000}"/>
    <cellStyle name="Assumptions Right Currency 2 2 4 2" xfId="25340" xr:uid="{00000000-0005-0000-0000-00003E6B0000}"/>
    <cellStyle name="Assumptions Right Currency 2 2 4 2 2" xfId="53023" xr:uid="{00000000-0005-0000-0000-00003F6B0000}"/>
    <cellStyle name="Assumptions Right Currency 2 2 4 3" xfId="39106" xr:uid="{00000000-0005-0000-0000-0000406B0000}"/>
    <cellStyle name="Assumptions Right Currency 2 2 5" xfId="14169" xr:uid="{00000000-0005-0000-0000-0000416B0000}"/>
    <cellStyle name="Assumptions Right Currency 2 2 5 2" xfId="28090" xr:uid="{00000000-0005-0000-0000-0000426B0000}"/>
    <cellStyle name="Assumptions Right Currency 2 2 5 2 2" xfId="55773" xr:uid="{00000000-0005-0000-0000-0000436B0000}"/>
    <cellStyle name="Assumptions Right Currency 2 2 5 3" xfId="41856" xr:uid="{00000000-0005-0000-0000-0000446B0000}"/>
    <cellStyle name="Assumptions Right Currency 2 2 6" xfId="17137" xr:uid="{00000000-0005-0000-0000-0000456B0000}"/>
    <cellStyle name="Assumptions Right Currency 2 2 6 2" xfId="44820" xr:uid="{00000000-0005-0000-0000-0000466B0000}"/>
    <cellStyle name="Assumptions Right Currency 2 2 7" xfId="30941" xr:uid="{00000000-0005-0000-0000-0000476B0000}"/>
    <cellStyle name="Assumptions Right Currency 2 20" xfId="4143" xr:uid="{00000000-0005-0000-0000-0000486B0000}"/>
    <cellStyle name="Assumptions Right Currency 2 20 2" xfId="7569" xr:uid="{00000000-0005-0000-0000-0000496B0000}"/>
    <cellStyle name="Assumptions Right Currency 2 20 2 2" xfId="21497" xr:uid="{00000000-0005-0000-0000-00004A6B0000}"/>
    <cellStyle name="Assumptions Right Currency 2 20 2 2 2" xfId="49180" xr:uid="{00000000-0005-0000-0000-00004B6B0000}"/>
    <cellStyle name="Assumptions Right Currency 2 20 2 3" xfId="35263" xr:uid="{00000000-0005-0000-0000-00004C6B0000}"/>
    <cellStyle name="Assumptions Right Currency 2 20 3" xfId="10267" xr:uid="{00000000-0005-0000-0000-00004D6B0000}"/>
    <cellStyle name="Assumptions Right Currency 2 20 3 2" xfId="24188" xr:uid="{00000000-0005-0000-0000-00004E6B0000}"/>
    <cellStyle name="Assumptions Right Currency 2 20 3 2 2" xfId="51871" xr:uid="{00000000-0005-0000-0000-00004F6B0000}"/>
    <cellStyle name="Assumptions Right Currency 2 20 3 3" xfId="37954" xr:uid="{00000000-0005-0000-0000-0000506B0000}"/>
    <cellStyle name="Assumptions Right Currency 2 20 4" xfId="12419" xr:uid="{00000000-0005-0000-0000-0000516B0000}"/>
    <cellStyle name="Assumptions Right Currency 2 20 4 2" xfId="26340" xr:uid="{00000000-0005-0000-0000-0000526B0000}"/>
    <cellStyle name="Assumptions Right Currency 2 20 4 2 2" xfId="54023" xr:uid="{00000000-0005-0000-0000-0000536B0000}"/>
    <cellStyle name="Assumptions Right Currency 2 20 4 3" xfId="40106" xr:uid="{00000000-0005-0000-0000-0000546B0000}"/>
    <cellStyle name="Assumptions Right Currency 2 20 5" xfId="15169" xr:uid="{00000000-0005-0000-0000-0000556B0000}"/>
    <cellStyle name="Assumptions Right Currency 2 20 5 2" xfId="29090" xr:uid="{00000000-0005-0000-0000-0000566B0000}"/>
    <cellStyle name="Assumptions Right Currency 2 20 5 2 2" xfId="56773" xr:uid="{00000000-0005-0000-0000-0000576B0000}"/>
    <cellStyle name="Assumptions Right Currency 2 20 5 3" xfId="42856" xr:uid="{00000000-0005-0000-0000-0000586B0000}"/>
    <cellStyle name="Assumptions Right Currency 2 20 6" xfId="18137" xr:uid="{00000000-0005-0000-0000-0000596B0000}"/>
    <cellStyle name="Assumptions Right Currency 2 20 6 2" xfId="45820" xr:uid="{00000000-0005-0000-0000-00005A6B0000}"/>
    <cellStyle name="Assumptions Right Currency 2 20 7" xfId="31903" xr:uid="{00000000-0005-0000-0000-00005B6B0000}"/>
    <cellStyle name="Assumptions Right Currency 2 21" xfId="3945" xr:uid="{00000000-0005-0000-0000-00005C6B0000}"/>
    <cellStyle name="Assumptions Right Currency 2 21 2" xfId="7371" xr:uid="{00000000-0005-0000-0000-00005D6B0000}"/>
    <cellStyle name="Assumptions Right Currency 2 21 2 2" xfId="21302" xr:uid="{00000000-0005-0000-0000-00005E6B0000}"/>
    <cellStyle name="Assumptions Right Currency 2 21 2 2 2" xfId="48985" xr:uid="{00000000-0005-0000-0000-00005F6B0000}"/>
    <cellStyle name="Assumptions Right Currency 2 21 2 3" xfId="35068" xr:uid="{00000000-0005-0000-0000-0000606B0000}"/>
    <cellStyle name="Assumptions Right Currency 2 21 3" xfId="10075" xr:uid="{00000000-0005-0000-0000-0000616B0000}"/>
    <cellStyle name="Assumptions Right Currency 2 21 3 2" xfId="23996" xr:uid="{00000000-0005-0000-0000-0000626B0000}"/>
    <cellStyle name="Assumptions Right Currency 2 21 3 2 2" xfId="51679" xr:uid="{00000000-0005-0000-0000-0000636B0000}"/>
    <cellStyle name="Assumptions Right Currency 2 21 3 3" xfId="37762" xr:uid="{00000000-0005-0000-0000-0000646B0000}"/>
    <cellStyle name="Assumptions Right Currency 2 21 4" xfId="12227" xr:uid="{00000000-0005-0000-0000-0000656B0000}"/>
    <cellStyle name="Assumptions Right Currency 2 21 4 2" xfId="26148" xr:uid="{00000000-0005-0000-0000-0000666B0000}"/>
    <cellStyle name="Assumptions Right Currency 2 21 4 2 2" xfId="53831" xr:uid="{00000000-0005-0000-0000-0000676B0000}"/>
    <cellStyle name="Assumptions Right Currency 2 21 4 3" xfId="39914" xr:uid="{00000000-0005-0000-0000-0000686B0000}"/>
    <cellStyle name="Assumptions Right Currency 2 21 5" xfId="14977" xr:uid="{00000000-0005-0000-0000-0000696B0000}"/>
    <cellStyle name="Assumptions Right Currency 2 21 5 2" xfId="28898" xr:uid="{00000000-0005-0000-0000-00006A6B0000}"/>
    <cellStyle name="Assumptions Right Currency 2 21 5 2 2" xfId="56581" xr:uid="{00000000-0005-0000-0000-00006B6B0000}"/>
    <cellStyle name="Assumptions Right Currency 2 21 5 3" xfId="42664" xr:uid="{00000000-0005-0000-0000-00006C6B0000}"/>
    <cellStyle name="Assumptions Right Currency 2 21 6" xfId="17945" xr:uid="{00000000-0005-0000-0000-00006D6B0000}"/>
    <cellStyle name="Assumptions Right Currency 2 21 6 2" xfId="45628" xr:uid="{00000000-0005-0000-0000-00006E6B0000}"/>
    <cellStyle name="Assumptions Right Currency 2 21 7" xfId="31711" xr:uid="{00000000-0005-0000-0000-00006F6B0000}"/>
    <cellStyle name="Assumptions Right Currency 2 22" xfId="4098" xr:uid="{00000000-0005-0000-0000-0000706B0000}"/>
    <cellStyle name="Assumptions Right Currency 2 22 2" xfId="7524" xr:uid="{00000000-0005-0000-0000-0000716B0000}"/>
    <cellStyle name="Assumptions Right Currency 2 22 2 2" xfId="21453" xr:uid="{00000000-0005-0000-0000-0000726B0000}"/>
    <cellStyle name="Assumptions Right Currency 2 22 2 2 2" xfId="49136" xr:uid="{00000000-0005-0000-0000-0000736B0000}"/>
    <cellStyle name="Assumptions Right Currency 2 22 2 3" xfId="35219" xr:uid="{00000000-0005-0000-0000-0000746B0000}"/>
    <cellStyle name="Assumptions Right Currency 2 22 3" xfId="10225" xr:uid="{00000000-0005-0000-0000-0000756B0000}"/>
    <cellStyle name="Assumptions Right Currency 2 22 3 2" xfId="24146" xr:uid="{00000000-0005-0000-0000-0000766B0000}"/>
    <cellStyle name="Assumptions Right Currency 2 22 3 2 2" xfId="51829" xr:uid="{00000000-0005-0000-0000-0000776B0000}"/>
    <cellStyle name="Assumptions Right Currency 2 22 3 3" xfId="37912" xr:uid="{00000000-0005-0000-0000-0000786B0000}"/>
    <cellStyle name="Assumptions Right Currency 2 22 4" xfId="12377" xr:uid="{00000000-0005-0000-0000-0000796B0000}"/>
    <cellStyle name="Assumptions Right Currency 2 22 4 2" xfId="26298" xr:uid="{00000000-0005-0000-0000-00007A6B0000}"/>
    <cellStyle name="Assumptions Right Currency 2 22 4 2 2" xfId="53981" xr:uid="{00000000-0005-0000-0000-00007B6B0000}"/>
    <cellStyle name="Assumptions Right Currency 2 22 4 3" xfId="40064" xr:uid="{00000000-0005-0000-0000-00007C6B0000}"/>
    <cellStyle name="Assumptions Right Currency 2 22 5" xfId="15127" xr:uid="{00000000-0005-0000-0000-00007D6B0000}"/>
    <cellStyle name="Assumptions Right Currency 2 22 5 2" xfId="29048" xr:uid="{00000000-0005-0000-0000-00007E6B0000}"/>
    <cellStyle name="Assumptions Right Currency 2 22 5 2 2" xfId="56731" xr:uid="{00000000-0005-0000-0000-00007F6B0000}"/>
    <cellStyle name="Assumptions Right Currency 2 22 5 3" xfId="42814" xr:uid="{00000000-0005-0000-0000-0000806B0000}"/>
    <cellStyle name="Assumptions Right Currency 2 22 6" xfId="18095" xr:uid="{00000000-0005-0000-0000-0000816B0000}"/>
    <cellStyle name="Assumptions Right Currency 2 22 6 2" xfId="45778" xr:uid="{00000000-0005-0000-0000-0000826B0000}"/>
    <cellStyle name="Assumptions Right Currency 2 22 7" xfId="31861" xr:uid="{00000000-0005-0000-0000-0000836B0000}"/>
    <cellStyle name="Assumptions Right Currency 2 23" xfId="3969" xr:uid="{00000000-0005-0000-0000-0000846B0000}"/>
    <cellStyle name="Assumptions Right Currency 2 23 2" xfId="7395" xr:uid="{00000000-0005-0000-0000-0000856B0000}"/>
    <cellStyle name="Assumptions Right Currency 2 23 2 2" xfId="21326" xr:uid="{00000000-0005-0000-0000-0000866B0000}"/>
    <cellStyle name="Assumptions Right Currency 2 23 2 2 2" xfId="49009" xr:uid="{00000000-0005-0000-0000-0000876B0000}"/>
    <cellStyle name="Assumptions Right Currency 2 23 2 3" xfId="35092" xr:uid="{00000000-0005-0000-0000-0000886B0000}"/>
    <cellStyle name="Assumptions Right Currency 2 23 3" xfId="10098" xr:uid="{00000000-0005-0000-0000-0000896B0000}"/>
    <cellStyle name="Assumptions Right Currency 2 23 3 2" xfId="24019" xr:uid="{00000000-0005-0000-0000-00008A6B0000}"/>
    <cellStyle name="Assumptions Right Currency 2 23 3 2 2" xfId="51702" xr:uid="{00000000-0005-0000-0000-00008B6B0000}"/>
    <cellStyle name="Assumptions Right Currency 2 23 3 3" xfId="37785" xr:uid="{00000000-0005-0000-0000-00008C6B0000}"/>
    <cellStyle name="Assumptions Right Currency 2 23 4" xfId="12250" xr:uid="{00000000-0005-0000-0000-00008D6B0000}"/>
    <cellStyle name="Assumptions Right Currency 2 23 4 2" xfId="26171" xr:uid="{00000000-0005-0000-0000-00008E6B0000}"/>
    <cellStyle name="Assumptions Right Currency 2 23 4 2 2" xfId="53854" xr:uid="{00000000-0005-0000-0000-00008F6B0000}"/>
    <cellStyle name="Assumptions Right Currency 2 23 4 3" xfId="39937" xr:uid="{00000000-0005-0000-0000-0000906B0000}"/>
    <cellStyle name="Assumptions Right Currency 2 23 5" xfId="15000" xr:uid="{00000000-0005-0000-0000-0000916B0000}"/>
    <cellStyle name="Assumptions Right Currency 2 23 5 2" xfId="28921" xr:uid="{00000000-0005-0000-0000-0000926B0000}"/>
    <cellStyle name="Assumptions Right Currency 2 23 5 2 2" xfId="56604" xr:uid="{00000000-0005-0000-0000-0000936B0000}"/>
    <cellStyle name="Assumptions Right Currency 2 23 5 3" xfId="42687" xr:uid="{00000000-0005-0000-0000-0000946B0000}"/>
    <cellStyle name="Assumptions Right Currency 2 23 6" xfId="17968" xr:uid="{00000000-0005-0000-0000-0000956B0000}"/>
    <cellStyle name="Assumptions Right Currency 2 23 6 2" xfId="45651" xr:uid="{00000000-0005-0000-0000-0000966B0000}"/>
    <cellStyle name="Assumptions Right Currency 2 23 7" xfId="31734" xr:uid="{00000000-0005-0000-0000-0000976B0000}"/>
    <cellStyle name="Assumptions Right Currency 2 24" xfId="4062" xr:uid="{00000000-0005-0000-0000-0000986B0000}"/>
    <cellStyle name="Assumptions Right Currency 2 24 2" xfId="7488" xr:uid="{00000000-0005-0000-0000-0000996B0000}"/>
    <cellStyle name="Assumptions Right Currency 2 24 2 2" xfId="21419" xr:uid="{00000000-0005-0000-0000-00009A6B0000}"/>
    <cellStyle name="Assumptions Right Currency 2 24 2 2 2" xfId="49102" xr:uid="{00000000-0005-0000-0000-00009B6B0000}"/>
    <cellStyle name="Assumptions Right Currency 2 24 2 3" xfId="35185" xr:uid="{00000000-0005-0000-0000-00009C6B0000}"/>
    <cellStyle name="Assumptions Right Currency 2 24 3" xfId="10191" xr:uid="{00000000-0005-0000-0000-00009D6B0000}"/>
    <cellStyle name="Assumptions Right Currency 2 24 3 2" xfId="24112" xr:uid="{00000000-0005-0000-0000-00009E6B0000}"/>
    <cellStyle name="Assumptions Right Currency 2 24 3 2 2" xfId="51795" xr:uid="{00000000-0005-0000-0000-00009F6B0000}"/>
    <cellStyle name="Assumptions Right Currency 2 24 3 3" xfId="37878" xr:uid="{00000000-0005-0000-0000-0000A06B0000}"/>
    <cellStyle name="Assumptions Right Currency 2 24 4" xfId="12343" xr:uid="{00000000-0005-0000-0000-0000A16B0000}"/>
    <cellStyle name="Assumptions Right Currency 2 24 4 2" xfId="26264" xr:uid="{00000000-0005-0000-0000-0000A26B0000}"/>
    <cellStyle name="Assumptions Right Currency 2 24 4 2 2" xfId="53947" xr:uid="{00000000-0005-0000-0000-0000A36B0000}"/>
    <cellStyle name="Assumptions Right Currency 2 24 4 3" xfId="40030" xr:uid="{00000000-0005-0000-0000-0000A46B0000}"/>
    <cellStyle name="Assumptions Right Currency 2 24 5" xfId="15093" xr:uid="{00000000-0005-0000-0000-0000A56B0000}"/>
    <cellStyle name="Assumptions Right Currency 2 24 5 2" xfId="29014" xr:uid="{00000000-0005-0000-0000-0000A66B0000}"/>
    <cellStyle name="Assumptions Right Currency 2 24 5 2 2" xfId="56697" xr:uid="{00000000-0005-0000-0000-0000A76B0000}"/>
    <cellStyle name="Assumptions Right Currency 2 24 5 3" xfId="42780" xr:uid="{00000000-0005-0000-0000-0000A86B0000}"/>
    <cellStyle name="Assumptions Right Currency 2 24 6" xfId="18061" xr:uid="{00000000-0005-0000-0000-0000A96B0000}"/>
    <cellStyle name="Assumptions Right Currency 2 24 6 2" xfId="45744" xr:uid="{00000000-0005-0000-0000-0000AA6B0000}"/>
    <cellStyle name="Assumptions Right Currency 2 24 7" xfId="31827" xr:uid="{00000000-0005-0000-0000-0000AB6B0000}"/>
    <cellStyle name="Assumptions Right Currency 2 25" xfId="4883" xr:uid="{00000000-0005-0000-0000-0000AC6B0000}"/>
    <cellStyle name="Assumptions Right Currency 2 25 2" xfId="8289" xr:uid="{00000000-0005-0000-0000-0000AD6B0000}"/>
    <cellStyle name="Assumptions Right Currency 2 25 2 2" xfId="22211" xr:uid="{00000000-0005-0000-0000-0000AE6B0000}"/>
    <cellStyle name="Assumptions Right Currency 2 25 2 2 2" xfId="49894" xr:uid="{00000000-0005-0000-0000-0000AF6B0000}"/>
    <cellStyle name="Assumptions Right Currency 2 25 2 3" xfId="35977" xr:uid="{00000000-0005-0000-0000-0000B06B0000}"/>
    <cellStyle name="Assumptions Right Currency 2 25 3" xfId="10743" xr:uid="{00000000-0005-0000-0000-0000B16B0000}"/>
    <cellStyle name="Assumptions Right Currency 2 25 3 2" xfId="24664" xr:uid="{00000000-0005-0000-0000-0000B26B0000}"/>
    <cellStyle name="Assumptions Right Currency 2 25 3 2 2" xfId="52347" xr:uid="{00000000-0005-0000-0000-0000B36B0000}"/>
    <cellStyle name="Assumptions Right Currency 2 25 3 3" xfId="38430" xr:uid="{00000000-0005-0000-0000-0000B46B0000}"/>
    <cellStyle name="Assumptions Right Currency 2 25 4" xfId="13142" xr:uid="{00000000-0005-0000-0000-0000B56B0000}"/>
    <cellStyle name="Assumptions Right Currency 2 25 4 2" xfId="27063" xr:uid="{00000000-0005-0000-0000-0000B66B0000}"/>
    <cellStyle name="Assumptions Right Currency 2 25 4 2 2" xfId="54746" xr:uid="{00000000-0005-0000-0000-0000B76B0000}"/>
    <cellStyle name="Assumptions Right Currency 2 25 4 3" xfId="40829" xr:uid="{00000000-0005-0000-0000-0000B86B0000}"/>
    <cellStyle name="Assumptions Right Currency 2 25 5" xfId="15892" xr:uid="{00000000-0005-0000-0000-0000B96B0000}"/>
    <cellStyle name="Assumptions Right Currency 2 25 5 2" xfId="29813" xr:uid="{00000000-0005-0000-0000-0000BA6B0000}"/>
    <cellStyle name="Assumptions Right Currency 2 25 5 2 2" xfId="57496" xr:uid="{00000000-0005-0000-0000-0000BB6B0000}"/>
    <cellStyle name="Assumptions Right Currency 2 25 5 3" xfId="43579" xr:uid="{00000000-0005-0000-0000-0000BC6B0000}"/>
    <cellStyle name="Assumptions Right Currency 2 25 6" xfId="18860" xr:uid="{00000000-0005-0000-0000-0000BD6B0000}"/>
    <cellStyle name="Assumptions Right Currency 2 25 6 2" xfId="46543" xr:uid="{00000000-0005-0000-0000-0000BE6B0000}"/>
    <cellStyle name="Assumptions Right Currency 2 25 7" xfId="32626" xr:uid="{00000000-0005-0000-0000-0000BF6B0000}"/>
    <cellStyle name="Assumptions Right Currency 2 26" xfId="4712" xr:uid="{00000000-0005-0000-0000-0000C06B0000}"/>
    <cellStyle name="Assumptions Right Currency 2 26 2" xfId="8118" xr:uid="{00000000-0005-0000-0000-0000C16B0000}"/>
    <cellStyle name="Assumptions Right Currency 2 26 2 2" xfId="22042" xr:uid="{00000000-0005-0000-0000-0000C26B0000}"/>
    <cellStyle name="Assumptions Right Currency 2 26 2 2 2" xfId="49725" xr:uid="{00000000-0005-0000-0000-0000C36B0000}"/>
    <cellStyle name="Assumptions Right Currency 2 26 2 3" xfId="35808" xr:uid="{00000000-0005-0000-0000-0000C46B0000}"/>
    <cellStyle name="Assumptions Right Currency 2 26 3" xfId="10680" xr:uid="{00000000-0005-0000-0000-0000C56B0000}"/>
    <cellStyle name="Assumptions Right Currency 2 26 3 2" xfId="24601" xr:uid="{00000000-0005-0000-0000-0000C66B0000}"/>
    <cellStyle name="Assumptions Right Currency 2 26 3 2 2" xfId="52284" xr:uid="{00000000-0005-0000-0000-0000C76B0000}"/>
    <cellStyle name="Assumptions Right Currency 2 26 3 3" xfId="38367" xr:uid="{00000000-0005-0000-0000-0000C86B0000}"/>
    <cellStyle name="Assumptions Right Currency 2 26 4" xfId="12974" xr:uid="{00000000-0005-0000-0000-0000C96B0000}"/>
    <cellStyle name="Assumptions Right Currency 2 26 4 2" xfId="26895" xr:uid="{00000000-0005-0000-0000-0000CA6B0000}"/>
    <cellStyle name="Assumptions Right Currency 2 26 4 2 2" xfId="54578" xr:uid="{00000000-0005-0000-0000-0000CB6B0000}"/>
    <cellStyle name="Assumptions Right Currency 2 26 4 3" xfId="40661" xr:uid="{00000000-0005-0000-0000-0000CC6B0000}"/>
    <cellStyle name="Assumptions Right Currency 2 26 5" xfId="15724" xr:uid="{00000000-0005-0000-0000-0000CD6B0000}"/>
    <cellStyle name="Assumptions Right Currency 2 26 5 2" xfId="29645" xr:uid="{00000000-0005-0000-0000-0000CE6B0000}"/>
    <cellStyle name="Assumptions Right Currency 2 26 5 2 2" xfId="57328" xr:uid="{00000000-0005-0000-0000-0000CF6B0000}"/>
    <cellStyle name="Assumptions Right Currency 2 26 5 3" xfId="43411" xr:uid="{00000000-0005-0000-0000-0000D06B0000}"/>
    <cellStyle name="Assumptions Right Currency 2 26 6" xfId="18692" xr:uid="{00000000-0005-0000-0000-0000D16B0000}"/>
    <cellStyle name="Assumptions Right Currency 2 26 6 2" xfId="46375" xr:uid="{00000000-0005-0000-0000-0000D26B0000}"/>
    <cellStyle name="Assumptions Right Currency 2 26 7" xfId="32458" xr:uid="{00000000-0005-0000-0000-0000D36B0000}"/>
    <cellStyle name="Assumptions Right Currency 2 27" xfId="4345" xr:uid="{00000000-0005-0000-0000-0000D46B0000}"/>
    <cellStyle name="Assumptions Right Currency 2 27 2" xfId="7770" xr:uid="{00000000-0005-0000-0000-0000D56B0000}"/>
    <cellStyle name="Assumptions Right Currency 2 27 2 2" xfId="21694" xr:uid="{00000000-0005-0000-0000-0000D66B0000}"/>
    <cellStyle name="Assumptions Right Currency 2 27 2 2 2" xfId="49377" xr:uid="{00000000-0005-0000-0000-0000D76B0000}"/>
    <cellStyle name="Assumptions Right Currency 2 27 2 3" xfId="35460" xr:uid="{00000000-0005-0000-0000-0000D86B0000}"/>
    <cellStyle name="Assumptions Right Currency 2 27 3" xfId="10443" xr:uid="{00000000-0005-0000-0000-0000D96B0000}"/>
    <cellStyle name="Assumptions Right Currency 2 27 3 2" xfId="24364" xr:uid="{00000000-0005-0000-0000-0000DA6B0000}"/>
    <cellStyle name="Assumptions Right Currency 2 27 3 2 2" xfId="52047" xr:uid="{00000000-0005-0000-0000-0000DB6B0000}"/>
    <cellStyle name="Assumptions Right Currency 2 27 3 3" xfId="38130" xr:uid="{00000000-0005-0000-0000-0000DC6B0000}"/>
    <cellStyle name="Assumptions Right Currency 2 27 4" xfId="12612" xr:uid="{00000000-0005-0000-0000-0000DD6B0000}"/>
    <cellStyle name="Assumptions Right Currency 2 27 4 2" xfId="26533" xr:uid="{00000000-0005-0000-0000-0000DE6B0000}"/>
    <cellStyle name="Assumptions Right Currency 2 27 4 2 2" xfId="54216" xr:uid="{00000000-0005-0000-0000-0000DF6B0000}"/>
    <cellStyle name="Assumptions Right Currency 2 27 4 3" xfId="40299" xr:uid="{00000000-0005-0000-0000-0000E06B0000}"/>
    <cellStyle name="Assumptions Right Currency 2 27 5" xfId="15362" xr:uid="{00000000-0005-0000-0000-0000E16B0000}"/>
    <cellStyle name="Assumptions Right Currency 2 27 5 2" xfId="29283" xr:uid="{00000000-0005-0000-0000-0000E26B0000}"/>
    <cellStyle name="Assumptions Right Currency 2 27 5 2 2" xfId="56966" xr:uid="{00000000-0005-0000-0000-0000E36B0000}"/>
    <cellStyle name="Assumptions Right Currency 2 27 5 3" xfId="43049" xr:uid="{00000000-0005-0000-0000-0000E46B0000}"/>
    <cellStyle name="Assumptions Right Currency 2 27 6" xfId="18330" xr:uid="{00000000-0005-0000-0000-0000E56B0000}"/>
    <cellStyle name="Assumptions Right Currency 2 27 6 2" xfId="46013" xr:uid="{00000000-0005-0000-0000-0000E66B0000}"/>
    <cellStyle name="Assumptions Right Currency 2 27 7" xfId="32096" xr:uid="{00000000-0005-0000-0000-0000E76B0000}"/>
    <cellStyle name="Assumptions Right Currency 2 28" xfId="4829" xr:uid="{00000000-0005-0000-0000-0000E86B0000}"/>
    <cellStyle name="Assumptions Right Currency 2 28 2" xfId="8235" xr:uid="{00000000-0005-0000-0000-0000E96B0000}"/>
    <cellStyle name="Assumptions Right Currency 2 28 2 2" xfId="22158" xr:uid="{00000000-0005-0000-0000-0000EA6B0000}"/>
    <cellStyle name="Assumptions Right Currency 2 28 2 2 2" xfId="49841" xr:uid="{00000000-0005-0000-0000-0000EB6B0000}"/>
    <cellStyle name="Assumptions Right Currency 2 28 2 3" xfId="35924" xr:uid="{00000000-0005-0000-0000-0000EC6B0000}"/>
    <cellStyle name="Assumptions Right Currency 2 28 3" xfId="10721" xr:uid="{00000000-0005-0000-0000-0000ED6B0000}"/>
    <cellStyle name="Assumptions Right Currency 2 28 3 2" xfId="24642" xr:uid="{00000000-0005-0000-0000-0000EE6B0000}"/>
    <cellStyle name="Assumptions Right Currency 2 28 3 2 2" xfId="52325" xr:uid="{00000000-0005-0000-0000-0000EF6B0000}"/>
    <cellStyle name="Assumptions Right Currency 2 28 3 3" xfId="38408" xr:uid="{00000000-0005-0000-0000-0000F06B0000}"/>
    <cellStyle name="Assumptions Right Currency 2 28 4" xfId="13090" xr:uid="{00000000-0005-0000-0000-0000F16B0000}"/>
    <cellStyle name="Assumptions Right Currency 2 28 4 2" xfId="27011" xr:uid="{00000000-0005-0000-0000-0000F26B0000}"/>
    <cellStyle name="Assumptions Right Currency 2 28 4 2 2" xfId="54694" xr:uid="{00000000-0005-0000-0000-0000F36B0000}"/>
    <cellStyle name="Assumptions Right Currency 2 28 4 3" xfId="40777" xr:uid="{00000000-0005-0000-0000-0000F46B0000}"/>
    <cellStyle name="Assumptions Right Currency 2 28 5" xfId="15840" xr:uid="{00000000-0005-0000-0000-0000F56B0000}"/>
    <cellStyle name="Assumptions Right Currency 2 28 5 2" xfId="29761" xr:uid="{00000000-0005-0000-0000-0000F66B0000}"/>
    <cellStyle name="Assumptions Right Currency 2 28 5 2 2" xfId="57444" xr:uid="{00000000-0005-0000-0000-0000F76B0000}"/>
    <cellStyle name="Assumptions Right Currency 2 28 5 3" xfId="43527" xr:uid="{00000000-0005-0000-0000-0000F86B0000}"/>
    <cellStyle name="Assumptions Right Currency 2 28 6" xfId="18808" xr:uid="{00000000-0005-0000-0000-0000F96B0000}"/>
    <cellStyle name="Assumptions Right Currency 2 28 6 2" xfId="46491" xr:uid="{00000000-0005-0000-0000-0000FA6B0000}"/>
    <cellStyle name="Assumptions Right Currency 2 28 7" xfId="32574" xr:uid="{00000000-0005-0000-0000-0000FB6B0000}"/>
    <cellStyle name="Assumptions Right Currency 2 29" xfId="4377" xr:uid="{00000000-0005-0000-0000-0000FC6B0000}"/>
    <cellStyle name="Assumptions Right Currency 2 29 2" xfId="7802" xr:uid="{00000000-0005-0000-0000-0000FD6B0000}"/>
    <cellStyle name="Assumptions Right Currency 2 29 2 2" xfId="21726" xr:uid="{00000000-0005-0000-0000-0000FE6B0000}"/>
    <cellStyle name="Assumptions Right Currency 2 29 2 2 2" xfId="49409" xr:uid="{00000000-0005-0000-0000-0000FF6B0000}"/>
    <cellStyle name="Assumptions Right Currency 2 29 2 3" xfId="35492" xr:uid="{00000000-0005-0000-0000-0000006C0000}"/>
    <cellStyle name="Assumptions Right Currency 2 29 3" xfId="10475" xr:uid="{00000000-0005-0000-0000-0000016C0000}"/>
    <cellStyle name="Assumptions Right Currency 2 29 3 2" xfId="24396" xr:uid="{00000000-0005-0000-0000-0000026C0000}"/>
    <cellStyle name="Assumptions Right Currency 2 29 3 2 2" xfId="52079" xr:uid="{00000000-0005-0000-0000-0000036C0000}"/>
    <cellStyle name="Assumptions Right Currency 2 29 3 3" xfId="38162" xr:uid="{00000000-0005-0000-0000-0000046C0000}"/>
    <cellStyle name="Assumptions Right Currency 2 29 4" xfId="12644" xr:uid="{00000000-0005-0000-0000-0000056C0000}"/>
    <cellStyle name="Assumptions Right Currency 2 29 4 2" xfId="26565" xr:uid="{00000000-0005-0000-0000-0000066C0000}"/>
    <cellStyle name="Assumptions Right Currency 2 29 4 2 2" xfId="54248" xr:uid="{00000000-0005-0000-0000-0000076C0000}"/>
    <cellStyle name="Assumptions Right Currency 2 29 4 3" xfId="40331" xr:uid="{00000000-0005-0000-0000-0000086C0000}"/>
    <cellStyle name="Assumptions Right Currency 2 29 5" xfId="15394" xr:uid="{00000000-0005-0000-0000-0000096C0000}"/>
    <cellStyle name="Assumptions Right Currency 2 29 5 2" xfId="29315" xr:uid="{00000000-0005-0000-0000-00000A6C0000}"/>
    <cellStyle name="Assumptions Right Currency 2 29 5 2 2" xfId="56998" xr:uid="{00000000-0005-0000-0000-00000B6C0000}"/>
    <cellStyle name="Assumptions Right Currency 2 29 5 3" xfId="43081" xr:uid="{00000000-0005-0000-0000-00000C6C0000}"/>
    <cellStyle name="Assumptions Right Currency 2 29 6" xfId="18362" xr:uid="{00000000-0005-0000-0000-00000D6C0000}"/>
    <cellStyle name="Assumptions Right Currency 2 29 6 2" xfId="46045" xr:uid="{00000000-0005-0000-0000-00000E6C0000}"/>
    <cellStyle name="Assumptions Right Currency 2 29 7" xfId="32128" xr:uid="{00000000-0005-0000-0000-00000F6C0000}"/>
    <cellStyle name="Assumptions Right Currency 2 3" xfId="2347" xr:uid="{00000000-0005-0000-0000-0000106C0000}"/>
    <cellStyle name="Assumptions Right Currency 2 3 2" xfId="5806" xr:uid="{00000000-0005-0000-0000-0000116C0000}"/>
    <cellStyle name="Assumptions Right Currency 2 3 2 2" xfId="19756" xr:uid="{00000000-0005-0000-0000-0000126C0000}"/>
    <cellStyle name="Assumptions Right Currency 2 3 2 2 2" xfId="47439" xr:uid="{00000000-0005-0000-0000-0000136C0000}"/>
    <cellStyle name="Assumptions Right Currency 2 3 2 3" xfId="33522" xr:uid="{00000000-0005-0000-0000-0000146C0000}"/>
    <cellStyle name="Assumptions Right Currency 2 3 3" xfId="8576" xr:uid="{00000000-0005-0000-0000-0000156C0000}"/>
    <cellStyle name="Assumptions Right Currency 2 3 3 2" xfId="22497" xr:uid="{00000000-0005-0000-0000-0000166C0000}"/>
    <cellStyle name="Assumptions Right Currency 2 3 3 2 2" xfId="50180" xr:uid="{00000000-0005-0000-0000-0000176C0000}"/>
    <cellStyle name="Assumptions Right Currency 2 3 3 3" xfId="36263" xr:uid="{00000000-0005-0000-0000-0000186C0000}"/>
    <cellStyle name="Assumptions Right Currency 2 3 4" xfId="5455" xr:uid="{00000000-0005-0000-0000-0000196C0000}"/>
    <cellStyle name="Assumptions Right Currency 2 3 4 2" xfId="19408" xr:uid="{00000000-0005-0000-0000-00001A6C0000}"/>
    <cellStyle name="Assumptions Right Currency 2 3 4 2 2" xfId="47091" xr:uid="{00000000-0005-0000-0000-00001B6C0000}"/>
    <cellStyle name="Assumptions Right Currency 2 3 4 3" xfId="33174" xr:uid="{00000000-0005-0000-0000-00001C6C0000}"/>
    <cellStyle name="Assumptions Right Currency 2 3 5" xfId="13454" xr:uid="{00000000-0005-0000-0000-00001D6C0000}"/>
    <cellStyle name="Assumptions Right Currency 2 3 5 2" xfId="27375" xr:uid="{00000000-0005-0000-0000-00001E6C0000}"/>
    <cellStyle name="Assumptions Right Currency 2 3 5 2 2" xfId="55058" xr:uid="{00000000-0005-0000-0000-00001F6C0000}"/>
    <cellStyle name="Assumptions Right Currency 2 3 5 3" xfId="41141" xr:uid="{00000000-0005-0000-0000-0000206C0000}"/>
    <cellStyle name="Assumptions Right Currency 2 3 6" xfId="16416" xr:uid="{00000000-0005-0000-0000-0000216C0000}"/>
    <cellStyle name="Assumptions Right Currency 2 3 6 2" xfId="44099" xr:uid="{00000000-0005-0000-0000-0000226C0000}"/>
    <cellStyle name="Assumptions Right Currency 2 3 7" xfId="30309" xr:uid="{00000000-0005-0000-0000-0000236C0000}"/>
    <cellStyle name="Assumptions Right Currency 2 30" xfId="4588" xr:uid="{00000000-0005-0000-0000-0000246C0000}"/>
    <cellStyle name="Assumptions Right Currency 2 30 2" xfId="8000" xr:uid="{00000000-0005-0000-0000-0000256C0000}"/>
    <cellStyle name="Assumptions Right Currency 2 30 2 2" xfId="21924" xr:uid="{00000000-0005-0000-0000-0000266C0000}"/>
    <cellStyle name="Assumptions Right Currency 2 30 2 2 2" xfId="49607" xr:uid="{00000000-0005-0000-0000-0000276C0000}"/>
    <cellStyle name="Assumptions Right Currency 2 30 2 3" xfId="35690" xr:uid="{00000000-0005-0000-0000-0000286C0000}"/>
    <cellStyle name="Assumptions Right Currency 2 30 3" xfId="10606" xr:uid="{00000000-0005-0000-0000-0000296C0000}"/>
    <cellStyle name="Assumptions Right Currency 2 30 3 2" xfId="24527" xr:uid="{00000000-0005-0000-0000-00002A6C0000}"/>
    <cellStyle name="Assumptions Right Currency 2 30 3 2 2" xfId="52210" xr:uid="{00000000-0005-0000-0000-00002B6C0000}"/>
    <cellStyle name="Assumptions Right Currency 2 30 3 3" xfId="38293" xr:uid="{00000000-0005-0000-0000-00002C6C0000}"/>
    <cellStyle name="Assumptions Right Currency 2 30 4" xfId="12852" xr:uid="{00000000-0005-0000-0000-00002D6C0000}"/>
    <cellStyle name="Assumptions Right Currency 2 30 4 2" xfId="26773" xr:uid="{00000000-0005-0000-0000-00002E6C0000}"/>
    <cellStyle name="Assumptions Right Currency 2 30 4 2 2" xfId="54456" xr:uid="{00000000-0005-0000-0000-00002F6C0000}"/>
    <cellStyle name="Assumptions Right Currency 2 30 4 3" xfId="40539" xr:uid="{00000000-0005-0000-0000-0000306C0000}"/>
    <cellStyle name="Assumptions Right Currency 2 30 5" xfId="15602" xr:uid="{00000000-0005-0000-0000-0000316C0000}"/>
    <cellStyle name="Assumptions Right Currency 2 30 5 2" xfId="29523" xr:uid="{00000000-0005-0000-0000-0000326C0000}"/>
    <cellStyle name="Assumptions Right Currency 2 30 5 2 2" xfId="57206" xr:uid="{00000000-0005-0000-0000-0000336C0000}"/>
    <cellStyle name="Assumptions Right Currency 2 30 5 3" xfId="43289" xr:uid="{00000000-0005-0000-0000-0000346C0000}"/>
    <cellStyle name="Assumptions Right Currency 2 30 6" xfId="18570" xr:uid="{00000000-0005-0000-0000-0000356C0000}"/>
    <cellStyle name="Assumptions Right Currency 2 30 6 2" xfId="46253" xr:uid="{00000000-0005-0000-0000-0000366C0000}"/>
    <cellStyle name="Assumptions Right Currency 2 30 7" xfId="32336" xr:uid="{00000000-0005-0000-0000-0000376C0000}"/>
    <cellStyle name="Assumptions Right Currency 2 31" xfId="5691" xr:uid="{00000000-0005-0000-0000-0000386C0000}"/>
    <cellStyle name="Assumptions Right Currency 2 31 2" xfId="19643" xr:uid="{00000000-0005-0000-0000-0000396C0000}"/>
    <cellStyle name="Assumptions Right Currency 2 31 2 2" xfId="47326" xr:uid="{00000000-0005-0000-0000-00003A6C0000}"/>
    <cellStyle name="Assumptions Right Currency 2 31 3" xfId="33409" xr:uid="{00000000-0005-0000-0000-00003B6C0000}"/>
    <cellStyle name="Assumptions Right Currency 2 32" xfId="5212" xr:uid="{00000000-0005-0000-0000-00003C6C0000}"/>
    <cellStyle name="Assumptions Right Currency 2 32 2" xfId="19182" xr:uid="{00000000-0005-0000-0000-00003D6C0000}"/>
    <cellStyle name="Assumptions Right Currency 2 32 2 2" xfId="46865" xr:uid="{00000000-0005-0000-0000-00003E6C0000}"/>
    <cellStyle name="Assumptions Right Currency 2 32 3" xfId="32948" xr:uid="{00000000-0005-0000-0000-00003F6C0000}"/>
    <cellStyle name="Assumptions Right Currency 2 4" xfId="3016" xr:uid="{00000000-0005-0000-0000-0000406C0000}"/>
    <cellStyle name="Assumptions Right Currency 2 4 2" xfId="6460" xr:uid="{00000000-0005-0000-0000-0000416C0000}"/>
    <cellStyle name="Assumptions Right Currency 2 4 2 2" xfId="20405" xr:uid="{00000000-0005-0000-0000-0000426C0000}"/>
    <cellStyle name="Assumptions Right Currency 2 4 2 2 2" xfId="48088" xr:uid="{00000000-0005-0000-0000-0000436C0000}"/>
    <cellStyle name="Assumptions Right Currency 2 4 2 3" xfId="34171" xr:uid="{00000000-0005-0000-0000-0000446C0000}"/>
    <cellStyle name="Assumptions Right Currency 2 4 3" xfId="9209" xr:uid="{00000000-0005-0000-0000-0000456C0000}"/>
    <cellStyle name="Assumptions Right Currency 2 4 3 2" xfId="23130" xr:uid="{00000000-0005-0000-0000-0000466C0000}"/>
    <cellStyle name="Assumptions Right Currency 2 4 3 2 2" xfId="50813" xr:uid="{00000000-0005-0000-0000-0000476C0000}"/>
    <cellStyle name="Assumptions Right Currency 2 4 3 3" xfId="36896" xr:uid="{00000000-0005-0000-0000-0000486C0000}"/>
    <cellStyle name="Assumptions Right Currency 2 4 4" xfId="11345" xr:uid="{00000000-0005-0000-0000-0000496C0000}"/>
    <cellStyle name="Assumptions Right Currency 2 4 4 2" xfId="25266" xr:uid="{00000000-0005-0000-0000-00004A6C0000}"/>
    <cellStyle name="Assumptions Right Currency 2 4 4 2 2" xfId="52949" xr:uid="{00000000-0005-0000-0000-00004B6C0000}"/>
    <cellStyle name="Assumptions Right Currency 2 4 4 3" xfId="39032" xr:uid="{00000000-0005-0000-0000-00004C6C0000}"/>
    <cellStyle name="Assumptions Right Currency 2 4 5" xfId="14096" xr:uid="{00000000-0005-0000-0000-00004D6C0000}"/>
    <cellStyle name="Assumptions Right Currency 2 4 5 2" xfId="28017" xr:uid="{00000000-0005-0000-0000-00004E6C0000}"/>
    <cellStyle name="Assumptions Right Currency 2 4 5 2 2" xfId="55700" xr:uid="{00000000-0005-0000-0000-00004F6C0000}"/>
    <cellStyle name="Assumptions Right Currency 2 4 5 3" xfId="41783" xr:uid="{00000000-0005-0000-0000-0000506C0000}"/>
    <cellStyle name="Assumptions Right Currency 2 4 6" xfId="17063" xr:uid="{00000000-0005-0000-0000-0000516C0000}"/>
    <cellStyle name="Assumptions Right Currency 2 4 6 2" xfId="44746" xr:uid="{00000000-0005-0000-0000-0000526C0000}"/>
    <cellStyle name="Assumptions Right Currency 2 4 7" xfId="30873" xr:uid="{00000000-0005-0000-0000-0000536C0000}"/>
    <cellStyle name="Assumptions Right Currency 2 5" xfId="2960" xr:uid="{00000000-0005-0000-0000-0000546C0000}"/>
    <cellStyle name="Assumptions Right Currency 2 5 2" xfId="6405" xr:uid="{00000000-0005-0000-0000-0000556C0000}"/>
    <cellStyle name="Assumptions Right Currency 2 5 2 2" xfId="20351" xr:uid="{00000000-0005-0000-0000-0000566C0000}"/>
    <cellStyle name="Assumptions Right Currency 2 5 2 2 2" xfId="48034" xr:uid="{00000000-0005-0000-0000-0000576C0000}"/>
    <cellStyle name="Assumptions Right Currency 2 5 2 3" xfId="34117" xr:uid="{00000000-0005-0000-0000-0000586C0000}"/>
    <cellStyle name="Assumptions Right Currency 2 5 3" xfId="9156" xr:uid="{00000000-0005-0000-0000-0000596C0000}"/>
    <cellStyle name="Assumptions Right Currency 2 5 3 2" xfId="23077" xr:uid="{00000000-0005-0000-0000-00005A6C0000}"/>
    <cellStyle name="Assumptions Right Currency 2 5 3 2 2" xfId="50760" xr:uid="{00000000-0005-0000-0000-00005B6C0000}"/>
    <cellStyle name="Assumptions Right Currency 2 5 3 3" xfId="36843" xr:uid="{00000000-0005-0000-0000-00005C6C0000}"/>
    <cellStyle name="Assumptions Right Currency 2 5 4" xfId="11291" xr:uid="{00000000-0005-0000-0000-00005D6C0000}"/>
    <cellStyle name="Assumptions Right Currency 2 5 4 2" xfId="25212" xr:uid="{00000000-0005-0000-0000-00005E6C0000}"/>
    <cellStyle name="Assumptions Right Currency 2 5 4 2 2" xfId="52895" xr:uid="{00000000-0005-0000-0000-00005F6C0000}"/>
    <cellStyle name="Assumptions Right Currency 2 5 4 3" xfId="38978" xr:uid="{00000000-0005-0000-0000-0000606C0000}"/>
    <cellStyle name="Assumptions Right Currency 2 5 5" xfId="14043" xr:uid="{00000000-0005-0000-0000-0000616C0000}"/>
    <cellStyle name="Assumptions Right Currency 2 5 5 2" xfId="27964" xr:uid="{00000000-0005-0000-0000-0000626C0000}"/>
    <cellStyle name="Assumptions Right Currency 2 5 5 2 2" xfId="55647" xr:uid="{00000000-0005-0000-0000-0000636C0000}"/>
    <cellStyle name="Assumptions Right Currency 2 5 5 3" xfId="41730" xr:uid="{00000000-0005-0000-0000-0000646C0000}"/>
    <cellStyle name="Assumptions Right Currency 2 5 6" xfId="17009" xr:uid="{00000000-0005-0000-0000-0000656C0000}"/>
    <cellStyle name="Assumptions Right Currency 2 5 6 2" xfId="44692" xr:uid="{00000000-0005-0000-0000-0000666C0000}"/>
    <cellStyle name="Assumptions Right Currency 2 5 7" xfId="30822" xr:uid="{00000000-0005-0000-0000-0000676C0000}"/>
    <cellStyle name="Assumptions Right Currency 2 6" xfId="2464" xr:uid="{00000000-0005-0000-0000-0000686C0000}"/>
    <cellStyle name="Assumptions Right Currency 2 6 2" xfId="5921" xr:uid="{00000000-0005-0000-0000-0000696C0000}"/>
    <cellStyle name="Assumptions Right Currency 2 6 2 2" xfId="19871" xr:uid="{00000000-0005-0000-0000-00006A6C0000}"/>
    <cellStyle name="Assumptions Right Currency 2 6 2 2 2" xfId="47554" xr:uid="{00000000-0005-0000-0000-00006B6C0000}"/>
    <cellStyle name="Assumptions Right Currency 2 6 2 3" xfId="33637" xr:uid="{00000000-0005-0000-0000-00006C6C0000}"/>
    <cellStyle name="Assumptions Right Currency 2 6 3" xfId="8687" xr:uid="{00000000-0005-0000-0000-00006D6C0000}"/>
    <cellStyle name="Assumptions Right Currency 2 6 3 2" xfId="22608" xr:uid="{00000000-0005-0000-0000-00006E6C0000}"/>
    <cellStyle name="Assumptions Right Currency 2 6 3 2 2" xfId="50291" xr:uid="{00000000-0005-0000-0000-00006F6C0000}"/>
    <cellStyle name="Assumptions Right Currency 2 6 3 3" xfId="36374" xr:uid="{00000000-0005-0000-0000-0000706C0000}"/>
    <cellStyle name="Assumptions Right Currency 2 6 4" xfId="5128" xr:uid="{00000000-0005-0000-0000-0000716C0000}"/>
    <cellStyle name="Assumptions Right Currency 2 6 4 2" xfId="19098" xr:uid="{00000000-0005-0000-0000-0000726C0000}"/>
    <cellStyle name="Assumptions Right Currency 2 6 4 2 2" xfId="46781" xr:uid="{00000000-0005-0000-0000-0000736C0000}"/>
    <cellStyle name="Assumptions Right Currency 2 6 4 3" xfId="32864" xr:uid="{00000000-0005-0000-0000-0000746C0000}"/>
    <cellStyle name="Assumptions Right Currency 2 6 5" xfId="13569" xr:uid="{00000000-0005-0000-0000-0000756C0000}"/>
    <cellStyle name="Assumptions Right Currency 2 6 5 2" xfId="27490" xr:uid="{00000000-0005-0000-0000-0000766C0000}"/>
    <cellStyle name="Assumptions Right Currency 2 6 5 2 2" xfId="55173" xr:uid="{00000000-0005-0000-0000-0000776C0000}"/>
    <cellStyle name="Assumptions Right Currency 2 6 5 3" xfId="41256" xr:uid="{00000000-0005-0000-0000-0000786C0000}"/>
    <cellStyle name="Assumptions Right Currency 2 6 6" xfId="16531" xr:uid="{00000000-0005-0000-0000-0000796C0000}"/>
    <cellStyle name="Assumptions Right Currency 2 6 6 2" xfId="44214" xr:uid="{00000000-0005-0000-0000-00007A6C0000}"/>
    <cellStyle name="Assumptions Right Currency 2 6 7" xfId="30409" xr:uid="{00000000-0005-0000-0000-00007B6C0000}"/>
    <cellStyle name="Assumptions Right Currency 2 7" xfId="3310" xr:uid="{00000000-0005-0000-0000-00007C6C0000}"/>
    <cellStyle name="Assumptions Right Currency 2 7 2" xfId="6751" xr:uid="{00000000-0005-0000-0000-00007D6C0000}"/>
    <cellStyle name="Assumptions Right Currency 2 7 2 2" xfId="20692" xr:uid="{00000000-0005-0000-0000-00007E6C0000}"/>
    <cellStyle name="Assumptions Right Currency 2 7 2 2 2" xfId="48375" xr:uid="{00000000-0005-0000-0000-00007F6C0000}"/>
    <cellStyle name="Assumptions Right Currency 2 7 2 3" xfId="34458" xr:uid="{00000000-0005-0000-0000-0000806C0000}"/>
    <cellStyle name="Assumptions Right Currency 2 7 3" xfId="9490" xr:uid="{00000000-0005-0000-0000-0000816C0000}"/>
    <cellStyle name="Assumptions Right Currency 2 7 3 2" xfId="23411" xr:uid="{00000000-0005-0000-0000-0000826C0000}"/>
    <cellStyle name="Assumptions Right Currency 2 7 3 2 2" xfId="51094" xr:uid="{00000000-0005-0000-0000-0000836C0000}"/>
    <cellStyle name="Assumptions Right Currency 2 7 3 3" xfId="37177" xr:uid="{00000000-0005-0000-0000-0000846C0000}"/>
    <cellStyle name="Assumptions Right Currency 2 7 4" xfId="11630" xr:uid="{00000000-0005-0000-0000-0000856C0000}"/>
    <cellStyle name="Assumptions Right Currency 2 7 4 2" xfId="25551" xr:uid="{00000000-0005-0000-0000-0000866C0000}"/>
    <cellStyle name="Assumptions Right Currency 2 7 4 2 2" xfId="53234" xr:uid="{00000000-0005-0000-0000-0000876C0000}"/>
    <cellStyle name="Assumptions Right Currency 2 7 4 3" xfId="39317" xr:uid="{00000000-0005-0000-0000-0000886C0000}"/>
    <cellStyle name="Assumptions Right Currency 2 7 5" xfId="14380" xr:uid="{00000000-0005-0000-0000-0000896C0000}"/>
    <cellStyle name="Assumptions Right Currency 2 7 5 2" xfId="28301" xr:uid="{00000000-0005-0000-0000-00008A6C0000}"/>
    <cellStyle name="Assumptions Right Currency 2 7 5 2 2" xfId="55984" xr:uid="{00000000-0005-0000-0000-00008B6C0000}"/>
    <cellStyle name="Assumptions Right Currency 2 7 5 3" xfId="42067" xr:uid="{00000000-0005-0000-0000-00008C6C0000}"/>
    <cellStyle name="Assumptions Right Currency 2 7 6" xfId="17348" xr:uid="{00000000-0005-0000-0000-00008D6C0000}"/>
    <cellStyle name="Assumptions Right Currency 2 7 6 2" xfId="45031" xr:uid="{00000000-0005-0000-0000-00008E6C0000}"/>
    <cellStyle name="Assumptions Right Currency 2 7 7" xfId="31133" xr:uid="{00000000-0005-0000-0000-00008F6C0000}"/>
    <cellStyle name="Assumptions Right Currency 2 8" xfId="2908" xr:uid="{00000000-0005-0000-0000-0000906C0000}"/>
    <cellStyle name="Assumptions Right Currency 2 8 2" xfId="6354" xr:uid="{00000000-0005-0000-0000-0000916C0000}"/>
    <cellStyle name="Assumptions Right Currency 2 8 2 2" xfId="20300" xr:uid="{00000000-0005-0000-0000-0000926C0000}"/>
    <cellStyle name="Assumptions Right Currency 2 8 2 2 2" xfId="47983" xr:uid="{00000000-0005-0000-0000-0000936C0000}"/>
    <cellStyle name="Assumptions Right Currency 2 8 2 3" xfId="34066" xr:uid="{00000000-0005-0000-0000-0000946C0000}"/>
    <cellStyle name="Assumptions Right Currency 2 8 3" xfId="9105" xr:uid="{00000000-0005-0000-0000-0000956C0000}"/>
    <cellStyle name="Assumptions Right Currency 2 8 3 2" xfId="23026" xr:uid="{00000000-0005-0000-0000-0000966C0000}"/>
    <cellStyle name="Assumptions Right Currency 2 8 3 2 2" xfId="50709" xr:uid="{00000000-0005-0000-0000-0000976C0000}"/>
    <cellStyle name="Assumptions Right Currency 2 8 3 3" xfId="36792" xr:uid="{00000000-0005-0000-0000-0000986C0000}"/>
    <cellStyle name="Assumptions Right Currency 2 8 4" xfId="11240" xr:uid="{00000000-0005-0000-0000-0000996C0000}"/>
    <cellStyle name="Assumptions Right Currency 2 8 4 2" xfId="25161" xr:uid="{00000000-0005-0000-0000-00009A6C0000}"/>
    <cellStyle name="Assumptions Right Currency 2 8 4 2 2" xfId="52844" xr:uid="{00000000-0005-0000-0000-00009B6C0000}"/>
    <cellStyle name="Assumptions Right Currency 2 8 4 3" xfId="38927" xr:uid="{00000000-0005-0000-0000-00009C6C0000}"/>
    <cellStyle name="Assumptions Right Currency 2 8 5" xfId="13992" xr:uid="{00000000-0005-0000-0000-00009D6C0000}"/>
    <cellStyle name="Assumptions Right Currency 2 8 5 2" xfId="27913" xr:uid="{00000000-0005-0000-0000-00009E6C0000}"/>
    <cellStyle name="Assumptions Right Currency 2 8 5 2 2" xfId="55596" xr:uid="{00000000-0005-0000-0000-00009F6C0000}"/>
    <cellStyle name="Assumptions Right Currency 2 8 5 3" xfId="41679" xr:uid="{00000000-0005-0000-0000-0000A06C0000}"/>
    <cellStyle name="Assumptions Right Currency 2 8 6" xfId="16958" xr:uid="{00000000-0005-0000-0000-0000A16C0000}"/>
    <cellStyle name="Assumptions Right Currency 2 8 6 2" xfId="44641" xr:uid="{00000000-0005-0000-0000-0000A26C0000}"/>
    <cellStyle name="Assumptions Right Currency 2 8 7" xfId="30780" xr:uid="{00000000-0005-0000-0000-0000A36C0000}"/>
    <cellStyle name="Assumptions Right Currency 2 9" xfId="2473" xr:uid="{00000000-0005-0000-0000-0000A46C0000}"/>
    <cellStyle name="Assumptions Right Currency 2 9 2" xfId="5930" xr:uid="{00000000-0005-0000-0000-0000A56C0000}"/>
    <cellStyle name="Assumptions Right Currency 2 9 2 2" xfId="19879" xr:uid="{00000000-0005-0000-0000-0000A66C0000}"/>
    <cellStyle name="Assumptions Right Currency 2 9 2 2 2" xfId="47562" xr:uid="{00000000-0005-0000-0000-0000A76C0000}"/>
    <cellStyle name="Assumptions Right Currency 2 9 2 3" xfId="33645" xr:uid="{00000000-0005-0000-0000-0000A86C0000}"/>
    <cellStyle name="Assumptions Right Currency 2 9 3" xfId="8695" xr:uid="{00000000-0005-0000-0000-0000A96C0000}"/>
    <cellStyle name="Assumptions Right Currency 2 9 3 2" xfId="22616" xr:uid="{00000000-0005-0000-0000-0000AA6C0000}"/>
    <cellStyle name="Assumptions Right Currency 2 9 3 2 2" xfId="50299" xr:uid="{00000000-0005-0000-0000-0000AB6C0000}"/>
    <cellStyle name="Assumptions Right Currency 2 9 3 3" xfId="36382" xr:uid="{00000000-0005-0000-0000-0000AC6C0000}"/>
    <cellStyle name="Assumptions Right Currency 2 9 4" xfId="5544" xr:uid="{00000000-0005-0000-0000-0000AD6C0000}"/>
    <cellStyle name="Assumptions Right Currency 2 9 4 2" xfId="19497" xr:uid="{00000000-0005-0000-0000-0000AE6C0000}"/>
    <cellStyle name="Assumptions Right Currency 2 9 4 2 2" xfId="47180" xr:uid="{00000000-0005-0000-0000-0000AF6C0000}"/>
    <cellStyle name="Assumptions Right Currency 2 9 4 3" xfId="33263" xr:uid="{00000000-0005-0000-0000-0000B06C0000}"/>
    <cellStyle name="Assumptions Right Currency 2 9 5" xfId="13577" xr:uid="{00000000-0005-0000-0000-0000B16C0000}"/>
    <cellStyle name="Assumptions Right Currency 2 9 5 2" xfId="27498" xr:uid="{00000000-0005-0000-0000-0000B26C0000}"/>
    <cellStyle name="Assumptions Right Currency 2 9 5 2 2" xfId="55181" xr:uid="{00000000-0005-0000-0000-0000B36C0000}"/>
    <cellStyle name="Assumptions Right Currency 2 9 5 3" xfId="41264" xr:uid="{00000000-0005-0000-0000-0000B46C0000}"/>
    <cellStyle name="Assumptions Right Currency 2 9 6" xfId="16539" xr:uid="{00000000-0005-0000-0000-0000B56C0000}"/>
    <cellStyle name="Assumptions Right Currency 2 9 6 2" xfId="44222" xr:uid="{00000000-0005-0000-0000-0000B66C0000}"/>
    <cellStyle name="Assumptions Right Currency 2 9 7" xfId="30415" xr:uid="{00000000-0005-0000-0000-0000B76C0000}"/>
    <cellStyle name="Assumptions Right Currency 20" xfId="4039" xr:uid="{00000000-0005-0000-0000-0000B86C0000}"/>
    <cellStyle name="Assumptions Right Currency 20 2" xfId="7465" xr:uid="{00000000-0005-0000-0000-0000B96C0000}"/>
    <cellStyle name="Assumptions Right Currency 20 2 2" xfId="21396" xr:uid="{00000000-0005-0000-0000-0000BA6C0000}"/>
    <cellStyle name="Assumptions Right Currency 20 2 2 2" xfId="49079" xr:uid="{00000000-0005-0000-0000-0000BB6C0000}"/>
    <cellStyle name="Assumptions Right Currency 20 2 3" xfId="35162" xr:uid="{00000000-0005-0000-0000-0000BC6C0000}"/>
    <cellStyle name="Assumptions Right Currency 20 3" xfId="10168" xr:uid="{00000000-0005-0000-0000-0000BD6C0000}"/>
    <cellStyle name="Assumptions Right Currency 20 3 2" xfId="24089" xr:uid="{00000000-0005-0000-0000-0000BE6C0000}"/>
    <cellStyle name="Assumptions Right Currency 20 3 2 2" xfId="51772" xr:uid="{00000000-0005-0000-0000-0000BF6C0000}"/>
    <cellStyle name="Assumptions Right Currency 20 3 3" xfId="37855" xr:uid="{00000000-0005-0000-0000-0000C06C0000}"/>
    <cellStyle name="Assumptions Right Currency 20 4" xfId="12320" xr:uid="{00000000-0005-0000-0000-0000C16C0000}"/>
    <cellStyle name="Assumptions Right Currency 20 4 2" xfId="26241" xr:uid="{00000000-0005-0000-0000-0000C26C0000}"/>
    <cellStyle name="Assumptions Right Currency 20 4 2 2" xfId="53924" xr:uid="{00000000-0005-0000-0000-0000C36C0000}"/>
    <cellStyle name="Assumptions Right Currency 20 4 3" xfId="40007" xr:uid="{00000000-0005-0000-0000-0000C46C0000}"/>
    <cellStyle name="Assumptions Right Currency 20 5" xfId="15070" xr:uid="{00000000-0005-0000-0000-0000C56C0000}"/>
    <cellStyle name="Assumptions Right Currency 20 5 2" xfId="28991" xr:uid="{00000000-0005-0000-0000-0000C66C0000}"/>
    <cellStyle name="Assumptions Right Currency 20 5 2 2" xfId="56674" xr:uid="{00000000-0005-0000-0000-0000C76C0000}"/>
    <cellStyle name="Assumptions Right Currency 20 5 3" xfId="42757" xr:uid="{00000000-0005-0000-0000-0000C86C0000}"/>
    <cellStyle name="Assumptions Right Currency 20 6" xfId="18038" xr:uid="{00000000-0005-0000-0000-0000C96C0000}"/>
    <cellStyle name="Assumptions Right Currency 20 6 2" xfId="45721" xr:uid="{00000000-0005-0000-0000-0000CA6C0000}"/>
    <cellStyle name="Assumptions Right Currency 20 7" xfId="31804" xr:uid="{00000000-0005-0000-0000-0000CB6C0000}"/>
    <cellStyle name="Assumptions Right Currency 21" xfId="3998" xr:uid="{00000000-0005-0000-0000-0000CC6C0000}"/>
    <cellStyle name="Assumptions Right Currency 21 2" xfId="7424" xr:uid="{00000000-0005-0000-0000-0000CD6C0000}"/>
    <cellStyle name="Assumptions Right Currency 21 2 2" xfId="21355" xr:uid="{00000000-0005-0000-0000-0000CE6C0000}"/>
    <cellStyle name="Assumptions Right Currency 21 2 2 2" xfId="49038" xr:uid="{00000000-0005-0000-0000-0000CF6C0000}"/>
    <cellStyle name="Assumptions Right Currency 21 2 3" xfId="35121" xr:uid="{00000000-0005-0000-0000-0000D06C0000}"/>
    <cellStyle name="Assumptions Right Currency 21 3" xfId="10127" xr:uid="{00000000-0005-0000-0000-0000D16C0000}"/>
    <cellStyle name="Assumptions Right Currency 21 3 2" xfId="24048" xr:uid="{00000000-0005-0000-0000-0000D26C0000}"/>
    <cellStyle name="Assumptions Right Currency 21 3 2 2" xfId="51731" xr:uid="{00000000-0005-0000-0000-0000D36C0000}"/>
    <cellStyle name="Assumptions Right Currency 21 3 3" xfId="37814" xr:uid="{00000000-0005-0000-0000-0000D46C0000}"/>
    <cellStyle name="Assumptions Right Currency 21 4" xfId="12279" xr:uid="{00000000-0005-0000-0000-0000D56C0000}"/>
    <cellStyle name="Assumptions Right Currency 21 4 2" xfId="26200" xr:uid="{00000000-0005-0000-0000-0000D66C0000}"/>
    <cellStyle name="Assumptions Right Currency 21 4 2 2" xfId="53883" xr:uid="{00000000-0005-0000-0000-0000D76C0000}"/>
    <cellStyle name="Assumptions Right Currency 21 4 3" xfId="39966" xr:uid="{00000000-0005-0000-0000-0000D86C0000}"/>
    <cellStyle name="Assumptions Right Currency 21 5" xfId="15029" xr:uid="{00000000-0005-0000-0000-0000D96C0000}"/>
    <cellStyle name="Assumptions Right Currency 21 5 2" xfId="28950" xr:uid="{00000000-0005-0000-0000-0000DA6C0000}"/>
    <cellStyle name="Assumptions Right Currency 21 5 2 2" xfId="56633" xr:uid="{00000000-0005-0000-0000-0000DB6C0000}"/>
    <cellStyle name="Assumptions Right Currency 21 5 3" xfId="42716" xr:uid="{00000000-0005-0000-0000-0000DC6C0000}"/>
    <cellStyle name="Assumptions Right Currency 21 6" xfId="17997" xr:uid="{00000000-0005-0000-0000-0000DD6C0000}"/>
    <cellStyle name="Assumptions Right Currency 21 6 2" xfId="45680" xr:uid="{00000000-0005-0000-0000-0000DE6C0000}"/>
    <cellStyle name="Assumptions Right Currency 21 7" xfId="31763" xr:uid="{00000000-0005-0000-0000-0000DF6C0000}"/>
    <cellStyle name="Assumptions Right Currency 22" xfId="4025" xr:uid="{00000000-0005-0000-0000-0000E06C0000}"/>
    <cellStyle name="Assumptions Right Currency 22 2" xfId="7451" xr:uid="{00000000-0005-0000-0000-0000E16C0000}"/>
    <cellStyle name="Assumptions Right Currency 22 2 2" xfId="21382" xr:uid="{00000000-0005-0000-0000-0000E26C0000}"/>
    <cellStyle name="Assumptions Right Currency 22 2 2 2" xfId="49065" xr:uid="{00000000-0005-0000-0000-0000E36C0000}"/>
    <cellStyle name="Assumptions Right Currency 22 2 3" xfId="35148" xr:uid="{00000000-0005-0000-0000-0000E46C0000}"/>
    <cellStyle name="Assumptions Right Currency 22 3" xfId="10154" xr:uid="{00000000-0005-0000-0000-0000E56C0000}"/>
    <cellStyle name="Assumptions Right Currency 22 3 2" xfId="24075" xr:uid="{00000000-0005-0000-0000-0000E66C0000}"/>
    <cellStyle name="Assumptions Right Currency 22 3 2 2" xfId="51758" xr:uid="{00000000-0005-0000-0000-0000E76C0000}"/>
    <cellStyle name="Assumptions Right Currency 22 3 3" xfId="37841" xr:uid="{00000000-0005-0000-0000-0000E86C0000}"/>
    <cellStyle name="Assumptions Right Currency 22 4" xfId="12306" xr:uid="{00000000-0005-0000-0000-0000E96C0000}"/>
    <cellStyle name="Assumptions Right Currency 22 4 2" xfId="26227" xr:uid="{00000000-0005-0000-0000-0000EA6C0000}"/>
    <cellStyle name="Assumptions Right Currency 22 4 2 2" xfId="53910" xr:uid="{00000000-0005-0000-0000-0000EB6C0000}"/>
    <cellStyle name="Assumptions Right Currency 22 4 3" xfId="39993" xr:uid="{00000000-0005-0000-0000-0000EC6C0000}"/>
    <cellStyle name="Assumptions Right Currency 22 5" xfId="15056" xr:uid="{00000000-0005-0000-0000-0000ED6C0000}"/>
    <cellStyle name="Assumptions Right Currency 22 5 2" xfId="28977" xr:uid="{00000000-0005-0000-0000-0000EE6C0000}"/>
    <cellStyle name="Assumptions Right Currency 22 5 2 2" xfId="56660" xr:uid="{00000000-0005-0000-0000-0000EF6C0000}"/>
    <cellStyle name="Assumptions Right Currency 22 5 3" xfId="42743" xr:uid="{00000000-0005-0000-0000-0000F06C0000}"/>
    <cellStyle name="Assumptions Right Currency 22 6" xfId="18024" xr:uid="{00000000-0005-0000-0000-0000F16C0000}"/>
    <cellStyle name="Assumptions Right Currency 22 6 2" xfId="45707" xr:uid="{00000000-0005-0000-0000-0000F26C0000}"/>
    <cellStyle name="Assumptions Right Currency 22 7" xfId="31790" xr:uid="{00000000-0005-0000-0000-0000F36C0000}"/>
    <cellStyle name="Assumptions Right Currency 23" xfId="4221" xr:uid="{00000000-0005-0000-0000-0000F46C0000}"/>
    <cellStyle name="Assumptions Right Currency 23 2" xfId="7646" xr:uid="{00000000-0005-0000-0000-0000F56C0000}"/>
    <cellStyle name="Assumptions Right Currency 23 2 2" xfId="21574" xr:uid="{00000000-0005-0000-0000-0000F66C0000}"/>
    <cellStyle name="Assumptions Right Currency 23 2 2 2" xfId="49257" xr:uid="{00000000-0005-0000-0000-0000F76C0000}"/>
    <cellStyle name="Assumptions Right Currency 23 2 3" xfId="35340" xr:uid="{00000000-0005-0000-0000-0000F86C0000}"/>
    <cellStyle name="Assumptions Right Currency 23 3" xfId="10339" xr:uid="{00000000-0005-0000-0000-0000F96C0000}"/>
    <cellStyle name="Assumptions Right Currency 23 3 2" xfId="24260" xr:uid="{00000000-0005-0000-0000-0000FA6C0000}"/>
    <cellStyle name="Assumptions Right Currency 23 3 2 2" xfId="51943" xr:uid="{00000000-0005-0000-0000-0000FB6C0000}"/>
    <cellStyle name="Assumptions Right Currency 23 3 3" xfId="38026" xr:uid="{00000000-0005-0000-0000-0000FC6C0000}"/>
    <cellStyle name="Assumptions Right Currency 23 4" xfId="12495" xr:uid="{00000000-0005-0000-0000-0000FD6C0000}"/>
    <cellStyle name="Assumptions Right Currency 23 4 2" xfId="26416" xr:uid="{00000000-0005-0000-0000-0000FE6C0000}"/>
    <cellStyle name="Assumptions Right Currency 23 4 2 2" xfId="54099" xr:uid="{00000000-0005-0000-0000-0000FF6C0000}"/>
    <cellStyle name="Assumptions Right Currency 23 4 3" xfId="40182" xr:uid="{00000000-0005-0000-0000-0000006D0000}"/>
    <cellStyle name="Assumptions Right Currency 23 5" xfId="15245" xr:uid="{00000000-0005-0000-0000-0000016D0000}"/>
    <cellStyle name="Assumptions Right Currency 23 5 2" xfId="29166" xr:uid="{00000000-0005-0000-0000-0000026D0000}"/>
    <cellStyle name="Assumptions Right Currency 23 5 2 2" xfId="56849" xr:uid="{00000000-0005-0000-0000-0000036D0000}"/>
    <cellStyle name="Assumptions Right Currency 23 5 3" xfId="42932" xr:uid="{00000000-0005-0000-0000-0000046D0000}"/>
    <cellStyle name="Assumptions Right Currency 23 6" xfId="18213" xr:uid="{00000000-0005-0000-0000-0000056D0000}"/>
    <cellStyle name="Assumptions Right Currency 23 6 2" xfId="45896" xr:uid="{00000000-0005-0000-0000-0000066D0000}"/>
    <cellStyle name="Assumptions Right Currency 23 7" xfId="31979" xr:uid="{00000000-0005-0000-0000-0000076D0000}"/>
    <cellStyle name="Assumptions Right Currency 24" xfId="4522" xr:uid="{00000000-0005-0000-0000-0000086D0000}"/>
    <cellStyle name="Assumptions Right Currency 24 2" xfId="7939" xr:uid="{00000000-0005-0000-0000-0000096D0000}"/>
    <cellStyle name="Assumptions Right Currency 24 2 2" xfId="21863" xr:uid="{00000000-0005-0000-0000-00000A6D0000}"/>
    <cellStyle name="Assumptions Right Currency 24 2 2 2" xfId="49546" xr:uid="{00000000-0005-0000-0000-00000B6D0000}"/>
    <cellStyle name="Assumptions Right Currency 24 2 3" xfId="35629" xr:uid="{00000000-0005-0000-0000-00000C6D0000}"/>
    <cellStyle name="Assumptions Right Currency 24 3" xfId="10581" xr:uid="{00000000-0005-0000-0000-00000D6D0000}"/>
    <cellStyle name="Assumptions Right Currency 24 3 2" xfId="24502" xr:uid="{00000000-0005-0000-0000-00000E6D0000}"/>
    <cellStyle name="Assumptions Right Currency 24 3 2 2" xfId="52185" xr:uid="{00000000-0005-0000-0000-00000F6D0000}"/>
    <cellStyle name="Assumptions Right Currency 24 3 3" xfId="38268" xr:uid="{00000000-0005-0000-0000-0000106D0000}"/>
    <cellStyle name="Assumptions Right Currency 24 4" xfId="12786" xr:uid="{00000000-0005-0000-0000-0000116D0000}"/>
    <cellStyle name="Assumptions Right Currency 24 4 2" xfId="26707" xr:uid="{00000000-0005-0000-0000-0000126D0000}"/>
    <cellStyle name="Assumptions Right Currency 24 4 2 2" xfId="54390" xr:uid="{00000000-0005-0000-0000-0000136D0000}"/>
    <cellStyle name="Assumptions Right Currency 24 4 3" xfId="40473" xr:uid="{00000000-0005-0000-0000-0000146D0000}"/>
    <cellStyle name="Assumptions Right Currency 24 5" xfId="15536" xr:uid="{00000000-0005-0000-0000-0000156D0000}"/>
    <cellStyle name="Assumptions Right Currency 24 5 2" xfId="29457" xr:uid="{00000000-0005-0000-0000-0000166D0000}"/>
    <cellStyle name="Assumptions Right Currency 24 5 2 2" xfId="57140" xr:uid="{00000000-0005-0000-0000-0000176D0000}"/>
    <cellStyle name="Assumptions Right Currency 24 5 3" xfId="43223" xr:uid="{00000000-0005-0000-0000-0000186D0000}"/>
    <cellStyle name="Assumptions Right Currency 24 6" xfId="18504" xr:uid="{00000000-0005-0000-0000-0000196D0000}"/>
    <cellStyle name="Assumptions Right Currency 24 6 2" xfId="46187" xr:uid="{00000000-0005-0000-0000-00001A6D0000}"/>
    <cellStyle name="Assumptions Right Currency 24 7" xfId="32270" xr:uid="{00000000-0005-0000-0000-00001B6D0000}"/>
    <cellStyle name="Assumptions Right Currency 25" xfId="4439" xr:uid="{00000000-0005-0000-0000-00001C6D0000}"/>
    <cellStyle name="Assumptions Right Currency 25 2" xfId="7861" xr:uid="{00000000-0005-0000-0000-00001D6D0000}"/>
    <cellStyle name="Assumptions Right Currency 25 2 2" xfId="21785" xr:uid="{00000000-0005-0000-0000-00001E6D0000}"/>
    <cellStyle name="Assumptions Right Currency 25 2 2 2" xfId="49468" xr:uid="{00000000-0005-0000-0000-00001F6D0000}"/>
    <cellStyle name="Assumptions Right Currency 25 2 3" xfId="35551" xr:uid="{00000000-0005-0000-0000-0000206D0000}"/>
    <cellStyle name="Assumptions Right Currency 25 3" xfId="10524" xr:uid="{00000000-0005-0000-0000-0000216D0000}"/>
    <cellStyle name="Assumptions Right Currency 25 3 2" xfId="24445" xr:uid="{00000000-0005-0000-0000-0000226D0000}"/>
    <cellStyle name="Assumptions Right Currency 25 3 2 2" xfId="52128" xr:uid="{00000000-0005-0000-0000-0000236D0000}"/>
    <cellStyle name="Assumptions Right Currency 25 3 3" xfId="38211" xr:uid="{00000000-0005-0000-0000-0000246D0000}"/>
    <cellStyle name="Assumptions Right Currency 25 4" xfId="12706" xr:uid="{00000000-0005-0000-0000-0000256D0000}"/>
    <cellStyle name="Assumptions Right Currency 25 4 2" xfId="26627" xr:uid="{00000000-0005-0000-0000-0000266D0000}"/>
    <cellStyle name="Assumptions Right Currency 25 4 2 2" xfId="54310" xr:uid="{00000000-0005-0000-0000-0000276D0000}"/>
    <cellStyle name="Assumptions Right Currency 25 4 3" xfId="40393" xr:uid="{00000000-0005-0000-0000-0000286D0000}"/>
    <cellStyle name="Assumptions Right Currency 25 5" xfId="15456" xr:uid="{00000000-0005-0000-0000-0000296D0000}"/>
    <cellStyle name="Assumptions Right Currency 25 5 2" xfId="29377" xr:uid="{00000000-0005-0000-0000-00002A6D0000}"/>
    <cellStyle name="Assumptions Right Currency 25 5 2 2" xfId="57060" xr:uid="{00000000-0005-0000-0000-00002B6D0000}"/>
    <cellStyle name="Assumptions Right Currency 25 5 3" xfId="43143" xr:uid="{00000000-0005-0000-0000-00002C6D0000}"/>
    <cellStyle name="Assumptions Right Currency 25 6" xfId="18424" xr:uid="{00000000-0005-0000-0000-00002D6D0000}"/>
    <cellStyle name="Assumptions Right Currency 25 6 2" xfId="46107" xr:uid="{00000000-0005-0000-0000-00002E6D0000}"/>
    <cellStyle name="Assumptions Right Currency 25 7" xfId="32190" xr:uid="{00000000-0005-0000-0000-00002F6D0000}"/>
    <cellStyle name="Assumptions Right Currency 26" xfId="4488" xr:uid="{00000000-0005-0000-0000-0000306D0000}"/>
    <cellStyle name="Assumptions Right Currency 26 2" xfId="7909" xr:uid="{00000000-0005-0000-0000-0000316D0000}"/>
    <cellStyle name="Assumptions Right Currency 26 2 2" xfId="21833" xr:uid="{00000000-0005-0000-0000-0000326D0000}"/>
    <cellStyle name="Assumptions Right Currency 26 2 2 2" xfId="49516" xr:uid="{00000000-0005-0000-0000-0000336D0000}"/>
    <cellStyle name="Assumptions Right Currency 26 2 3" xfId="35599" xr:uid="{00000000-0005-0000-0000-0000346D0000}"/>
    <cellStyle name="Assumptions Right Currency 26 3" xfId="10563" xr:uid="{00000000-0005-0000-0000-0000356D0000}"/>
    <cellStyle name="Assumptions Right Currency 26 3 2" xfId="24484" xr:uid="{00000000-0005-0000-0000-0000366D0000}"/>
    <cellStyle name="Assumptions Right Currency 26 3 2 2" xfId="52167" xr:uid="{00000000-0005-0000-0000-0000376D0000}"/>
    <cellStyle name="Assumptions Right Currency 26 3 3" xfId="38250" xr:uid="{00000000-0005-0000-0000-0000386D0000}"/>
    <cellStyle name="Assumptions Right Currency 26 4" xfId="12755" xr:uid="{00000000-0005-0000-0000-0000396D0000}"/>
    <cellStyle name="Assumptions Right Currency 26 4 2" xfId="26676" xr:uid="{00000000-0005-0000-0000-00003A6D0000}"/>
    <cellStyle name="Assumptions Right Currency 26 4 2 2" xfId="54359" xr:uid="{00000000-0005-0000-0000-00003B6D0000}"/>
    <cellStyle name="Assumptions Right Currency 26 4 3" xfId="40442" xr:uid="{00000000-0005-0000-0000-00003C6D0000}"/>
    <cellStyle name="Assumptions Right Currency 26 5" xfId="15505" xr:uid="{00000000-0005-0000-0000-00003D6D0000}"/>
    <cellStyle name="Assumptions Right Currency 26 5 2" xfId="29426" xr:uid="{00000000-0005-0000-0000-00003E6D0000}"/>
    <cellStyle name="Assumptions Right Currency 26 5 2 2" xfId="57109" xr:uid="{00000000-0005-0000-0000-00003F6D0000}"/>
    <cellStyle name="Assumptions Right Currency 26 5 3" xfId="43192" xr:uid="{00000000-0005-0000-0000-0000406D0000}"/>
    <cellStyle name="Assumptions Right Currency 26 6" xfId="18473" xr:uid="{00000000-0005-0000-0000-0000416D0000}"/>
    <cellStyle name="Assumptions Right Currency 26 6 2" xfId="46156" xr:uid="{00000000-0005-0000-0000-0000426D0000}"/>
    <cellStyle name="Assumptions Right Currency 26 7" xfId="32239" xr:uid="{00000000-0005-0000-0000-0000436D0000}"/>
    <cellStyle name="Assumptions Right Currency 27" xfId="4417" xr:uid="{00000000-0005-0000-0000-0000446D0000}"/>
    <cellStyle name="Assumptions Right Currency 27 2" xfId="7839" xr:uid="{00000000-0005-0000-0000-0000456D0000}"/>
    <cellStyle name="Assumptions Right Currency 27 2 2" xfId="21763" xr:uid="{00000000-0005-0000-0000-0000466D0000}"/>
    <cellStyle name="Assumptions Right Currency 27 2 2 2" xfId="49446" xr:uid="{00000000-0005-0000-0000-0000476D0000}"/>
    <cellStyle name="Assumptions Right Currency 27 2 3" xfId="35529" xr:uid="{00000000-0005-0000-0000-0000486D0000}"/>
    <cellStyle name="Assumptions Right Currency 27 3" xfId="10502" xr:uid="{00000000-0005-0000-0000-0000496D0000}"/>
    <cellStyle name="Assumptions Right Currency 27 3 2" xfId="24423" xr:uid="{00000000-0005-0000-0000-00004A6D0000}"/>
    <cellStyle name="Assumptions Right Currency 27 3 2 2" xfId="52106" xr:uid="{00000000-0005-0000-0000-00004B6D0000}"/>
    <cellStyle name="Assumptions Right Currency 27 3 3" xfId="38189" xr:uid="{00000000-0005-0000-0000-00004C6D0000}"/>
    <cellStyle name="Assumptions Right Currency 27 4" xfId="12684" xr:uid="{00000000-0005-0000-0000-00004D6D0000}"/>
    <cellStyle name="Assumptions Right Currency 27 4 2" xfId="26605" xr:uid="{00000000-0005-0000-0000-00004E6D0000}"/>
    <cellStyle name="Assumptions Right Currency 27 4 2 2" xfId="54288" xr:uid="{00000000-0005-0000-0000-00004F6D0000}"/>
    <cellStyle name="Assumptions Right Currency 27 4 3" xfId="40371" xr:uid="{00000000-0005-0000-0000-0000506D0000}"/>
    <cellStyle name="Assumptions Right Currency 27 5" xfId="15434" xr:uid="{00000000-0005-0000-0000-0000516D0000}"/>
    <cellStyle name="Assumptions Right Currency 27 5 2" xfId="29355" xr:uid="{00000000-0005-0000-0000-0000526D0000}"/>
    <cellStyle name="Assumptions Right Currency 27 5 2 2" xfId="57038" xr:uid="{00000000-0005-0000-0000-0000536D0000}"/>
    <cellStyle name="Assumptions Right Currency 27 5 3" xfId="43121" xr:uid="{00000000-0005-0000-0000-0000546D0000}"/>
    <cellStyle name="Assumptions Right Currency 27 6" xfId="18402" xr:uid="{00000000-0005-0000-0000-0000556D0000}"/>
    <cellStyle name="Assumptions Right Currency 27 6 2" xfId="46085" xr:uid="{00000000-0005-0000-0000-0000566D0000}"/>
    <cellStyle name="Assumptions Right Currency 27 7" xfId="32168" xr:uid="{00000000-0005-0000-0000-0000576D0000}"/>
    <cellStyle name="Assumptions Right Currency 28" xfId="4468" xr:uid="{00000000-0005-0000-0000-0000586D0000}"/>
    <cellStyle name="Assumptions Right Currency 28 2" xfId="7889" xr:uid="{00000000-0005-0000-0000-0000596D0000}"/>
    <cellStyle name="Assumptions Right Currency 28 2 2" xfId="21813" xr:uid="{00000000-0005-0000-0000-00005A6D0000}"/>
    <cellStyle name="Assumptions Right Currency 28 2 2 2" xfId="49496" xr:uid="{00000000-0005-0000-0000-00005B6D0000}"/>
    <cellStyle name="Assumptions Right Currency 28 2 3" xfId="35579" xr:uid="{00000000-0005-0000-0000-00005C6D0000}"/>
    <cellStyle name="Assumptions Right Currency 28 3" xfId="10549" xr:uid="{00000000-0005-0000-0000-00005D6D0000}"/>
    <cellStyle name="Assumptions Right Currency 28 3 2" xfId="24470" xr:uid="{00000000-0005-0000-0000-00005E6D0000}"/>
    <cellStyle name="Assumptions Right Currency 28 3 2 2" xfId="52153" xr:uid="{00000000-0005-0000-0000-00005F6D0000}"/>
    <cellStyle name="Assumptions Right Currency 28 3 3" xfId="38236" xr:uid="{00000000-0005-0000-0000-0000606D0000}"/>
    <cellStyle name="Assumptions Right Currency 28 4" xfId="12735" xr:uid="{00000000-0005-0000-0000-0000616D0000}"/>
    <cellStyle name="Assumptions Right Currency 28 4 2" xfId="26656" xr:uid="{00000000-0005-0000-0000-0000626D0000}"/>
    <cellStyle name="Assumptions Right Currency 28 4 2 2" xfId="54339" xr:uid="{00000000-0005-0000-0000-0000636D0000}"/>
    <cellStyle name="Assumptions Right Currency 28 4 3" xfId="40422" xr:uid="{00000000-0005-0000-0000-0000646D0000}"/>
    <cellStyle name="Assumptions Right Currency 28 5" xfId="15485" xr:uid="{00000000-0005-0000-0000-0000656D0000}"/>
    <cellStyle name="Assumptions Right Currency 28 5 2" xfId="29406" xr:uid="{00000000-0005-0000-0000-0000666D0000}"/>
    <cellStyle name="Assumptions Right Currency 28 5 2 2" xfId="57089" xr:uid="{00000000-0005-0000-0000-0000676D0000}"/>
    <cellStyle name="Assumptions Right Currency 28 5 3" xfId="43172" xr:uid="{00000000-0005-0000-0000-0000686D0000}"/>
    <cellStyle name="Assumptions Right Currency 28 6" xfId="18453" xr:uid="{00000000-0005-0000-0000-0000696D0000}"/>
    <cellStyle name="Assumptions Right Currency 28 6 2" xfId="46136" xr:uid="{00000000-0005-0000-0000-00006A6D0000}"/>
    <cellStyle name="Assumptions Right Currency 28 7" xfId="32219" xr:uid="{00000000-0005-0000-0000-00006B6D0000}"/>
    <cellStyle name="Assumptions Right Currency 29" xfId="4953" xr:uid="{00000000-0005-0000-0000-00006C6D0000}"/>
    <cellStyle name="Assumptions Right Currency 29 2" xfId="8357" xr:uid="{00000000-0005-0000-0000-00006D6D0000}"/>
    <cellStyle name="Assumptions Right Currency 29 2 2" xfId="22278" xr:uid="{00000000-0005-0000-0000-00006E6D0000}"/>
    <cellStyle name="Assumptions Right Currency 29 2 2 2" xfId="49961" xr:uid="{00000000-0005-0000-0000-00006F6D0000}"/>
    <cellStyle name="Assumptions Right Currency 29 2 3" xfId="36044" xr:uid="{00000000-0005-0000-0000-0000706D0000}"/>
    <cellStyle name="Assumptions Right Currency 29 3" xfId="10809" xr:uid="{00000000-0005-0000-0000-0000716D0000}"/>
    <cellStyle name="Assumptions Right Currency 29 3 2" xfId="24730" xr:uid="{00000000-0005-0000-0000-0000726D0000}"/>
    <cellStyle name="Assumptions Right Currency 29 3 2 2" xfId="52413" xr:uid="{00000000-0005-0000-0000-0000736D0000}"/>
    <cellStyle name="Assumptions Right Currency 29 3 3" xfId="38496" xr:uid="{00000000-0005-0000-0000-0000746D0000}"/>
    <cellStyle name="Assumptions Right Currency 29 4" xfId="13210" xr:uid="{00000000-0005-0000-0000-0000756D0000}"/>
    <cellStyle name="Assumptions Right Currency 29 4 2" xfId="27131" xr:uid="{00000000-0005-0000-0000-0000766D0000}"/>
    <cellStyle name="Assumptions Right Currency 29 4 2 2" xfId="54814" xr:uid="{00000000-0005-0000-0000-0000776D0000}"/>
    <cellStyle name="Assumptions Right Currency 29 4 3" xfId="40897" xr:uid="{00000000-0005-0000-0000-0000786D0000}"/>
    <cellStyle name="Assumptions Right Currency 29 5" xfId="15960" xr:uid="{00000000-0005-0000-0000-0000796D0000}"/>
    <cellStyle name="Assumptions Right Currency 29 5 2" xfId="29881" xr:uid="{00000000-0005-0000-0000-00007A6D0000}"/>
    <cellStyle name="Assumptions Right Currency 29 5 2 2" xfId="57564" xr:uid="{00000000-0005-0000-0000-00007B6D0000}"/>
    <cellStyle name="Assumptions Right Currency 29 5 3" xfId="43647" xr:uid="{00000000-0005-0000-0000-00007C6D0000}"/>
    <cellStyle name="Assumptions Right Currency 29 6" xfId="18928" xr:uid="{00000000-0005-0000-0000-00007D6D0000}"/>
    <cellStyle name="Assumptions Right Currency 29 6 2" xfId="46611" xr:uid="{00000000-0005-0000-0000-00007E6D0000}"/>
    <cellStyle name="Assumptions Right Currency 29 7" xfId="32694" xr:uid="{00000000-0005-0000-0000-00007F6D0000}"/>
    <cellStyle name="Assumptions Right Currency 3" xfId="2098" xr:uid="{00000000-0005-0000-0000-0000806D0000}"/>
    <cellStyle name="Assumptions Right Currency 3 10" xfId="3228" xr:uid="{00000000-0005-0000-0000-0000816D0000}"/>
    <cellStyle name="Assumptions Right Currency 3 10 2" xfId="6670" xr:uid="{00000000-0005-0000-0000-0000826D0000}"/>
    <cellStyle name="Assumptions Right Currency 3 10 2 2" xfId="20612" xr:uid="{00000000-0005-0000-0000-0000836D0000}"/>
    <cellStyle name="Assumptions Right Currency 3 10 2 2 2" xfId="48295" xr:uid="{00000000-0005-0000-0000-0000846D0000}"/>
    <cellStyle name="Assumptions Right Currency 3 10 2 3" xfId="34378" xr:uid="{00000000-0005-0000-0000-0000856D0000}"/>
    <cellStyle name="Assumptions Right Currency 3 10 3" xfId="9412" xr:uid="{00000000-0005-0000-0000-0000866D0000}"/>
    <cellStyle name="Assumptions Right Currency 3 10 3 2" xfId="23333" xr:uid="{00000000-0005-0000-0000-0000876D0000}"/>
    <cellStyle name="Assumptions Right Currency 3 10 3 2 2" xfId="51016" xr:uid="{00000000-0005-0000-0000-0000886D0000}"/>
    <cellStyle name="Assumptions Right Currency 3 10 3 3" xfId="37099" xr:uid="{00000000-0005-0000-0000-0000896D0000}"/>
    <cellStyle name="Assumptions Right Currency 3 10 4" xfId="11550" xr:uid="{00000000-0005-0000-0000-00008A6D0000}"/>
    <cellStyle name="Assumptions Right Currency 3 10 4 2" xfId="25471" xr:uid="{00000000-0005-0000-0000-00008B6D0000}"/>
    <cellStyle name="Assumptions Right Currency 3 10 4 2 2" xfId="53154" xr:uid="{00000000-0005-0000-0000-00008C6D0000}"/>
    <cellStyle name="Assumptions Right Currency 3 10 4 3" xfId="39237" xr:uid="{00000000-0005-0000-0000-00008D6D0000}"/>
    <cellStyle name="Assumptions Right Currency 3 10 5" xfId="14300" xr:uid="{00000000-0005-0000-0000-00008E6D0000}"/>
    <cellStyle name="Assumptions Right Currency 3 10 5 2" xfId="28221" xr:uid="{00000000-0005-0000-0000-00008F6D0000}"/>
    <cellStyle name="Assumptions Right Currency 3 10 5 2 2" xfId="55904" xr:uid="{00000000-0005-0000-0000-0000906D0000}"/>
    <cellStyle name="Assumptions Right Currency 3 10 5 3" xfId="41987" xr:uid="{00000000-0005-0000-0000-0000916D0000}"/>
    <cellStyle name="Assumptions Right Currency 3 10 6" xfId="17268" xr:uid="{00000000-0005-0000-0000-0000926D0000}"/>
    <cellStyle name="Assumptions Right Currency 3 10 6 2" xfId="44951" xr:uid="{00000000-0005-0000-0000-0000936D0000}"/>
    <cellStyle name="Assumptions Right Currency 3 10 7" xfId="31058" xr:uid="{00000000-0005-0000-0000-0000946D0000}"/>
    <cellStyle name="Assumptions Right Currency 3 11" xfId="3064" xr:uid="{00000000-0005-0000-0000-0000956D0000}"/>
    <cellStyle name="Assumptions Right Currency 3 11 2" xfId="6508" xr:uid="{00000000-0005-0000-0000-0000966D0000}"/>
    <cellStyle name="Assumptions Right Currency 3 11 2 2" xfId="20453" xr:uid="{00000000-0005-0000-0000-0000976D0000}"/>
    <cellStyle name="Assumptions Right Currency 3 11 2 2 2" xfId="48136" xr:uid="{00000000-0005-0000-0000-0000986D0000}"/>
    <cellStyle name="Assumptions Right Currency 3 11 2 3" xfId="34219" xr:uid="{00000000-0005-0000-0000-0000996D0000}"/>
    <cellStyle name="Assumptions Right Currency 3 11 3" xfId="9255" xr:uid="{00000000-0005-0000-0000-00009A6D0000}"/>
    <cellStyle name="Assumptions Right Currency 3 11 3 2" xfId="23176" xr:uid="{00000000-0005-0000-0000-00009B6D0000}"/>
    <cellStyle name="Assumptions Right Currency 3 11 3 2 2" xfId="50859" xr:uid="{00000000-0005-0000-0000-00009C6D0000}"/>
    <cellStyle name="Assumptions Right Currency 3 11 3 3" xfId="36942" xr:uid="{00000000-0005-0000-0000-00009D6D0000}"/>
    <cellStyle name="Assumptions Right Currency 3 11 4" xfId="11392" xr:uid="{00000000-0005-0000-0000-00009E6D0000}"/>
    <cellStyle name="Assumptions Right Currency 3 11 4 2" xfId="25313" xr:uid="{00000000-0005-0000-0000-00009F6D0000}"/>
    <cellStyle name="Assumptions Right Currency 3 11 4 2 2" xfId="52996" xr:uid="{00000000-0005-0000-0000-0000A06D0000}"/>
    <cellStyle name="Assumptions Right Currency 3 11 4 3" xfId="39079" xr:uid="{00000000-0005-0000-0000-0000A16D0000}"/>
    <cellStyle name="Assumptions Right Currency 3 11 5" xfId="14142" xr:uid="{00000000-0005-0000-0000-0000A26D0000}"/>
    <cellStyle name="Assumptions Right Currency 3 11 5 2" xfId="28063" xr:uid="{00000000-0005-0000-0000-0000A36D0000}"/>
    <cellStyle name="Assumptions Right Currency 3 11 5 2 2" xfId="55746" xr:uid="{00000000-0005-0000-0000-0000A46D0000}"/>
    <cellStyle name="Assumptions Right Currency 3 11 5 3" xfId="41829" xr:uid="{00000000-0005-0000-0000-0000A56D0000}"/>
    <cellStyle name="Assumptions Right Currency 3 11 6" xfId="17110" xr:uid="{00000000-0005-0000-0000-0000A66D0000}"/>
    <cellStyle name="Assumptions Right Currency 3 11 6 2" xfId="44793" xr:uid="{00000000-0005-0000-0000-0000A76D0000}"/>
    <cellStyle name="Assumptions Right Currency 3 11 7" xfId="30917" xr:uid="{00000000-0005-0000-0000-0000A86D0000}"/>
    <cellStyle name="Assumptions Right Currency 3 12" xfId="2531" xr:uid="{00000000-0005-0000-0000-0000A96D0000}"/>
    <cellStyle name="Assumptions Right Currency 3 12 2" xfId="5988" xr:uid="{00000000-0005-0000-0000-0000AA6D0000}"/>
    <cellStyle name="Assumptions Right Currency 3 12 2 2" xfId="19937" xr:uid="{00000000-0005-0000-0000-0000AB6D0000}"/>
    <cellStyle name="Assumptions Right Currency 3 12 2 2 2" xfId="47620" xr:uid="{00000000-0005-0000-0000-0000AC6D0000}"/>
    <cellStyle name="Assumptions Right Currency 3 12 2 3" xfId="33703" xr:uid="{00000000-0005-0000-0000-0000AD6D0000}"/>
    <cellStyle name="Assumptions Right Currency 3 12 3" xfId="8753" xr:uid="{00000000-0005-0000-0000-0000AE6D0000}"/>
    <cellStyle name="Assumptions Right Currency 3 12 3 2" xfId="22674" xr:uid="{00000000-0005-0000-0000-0000AF6D0000}"/>
    <cellStyle name="Assumptions Right Currency 3 12 3 2 2" xfId="50357" xr:uid="{00000000-0005-0000-0000-0000B06D0000}"/>
    <cellStyle name="Assumptions Right Currency 3 12 3 3" xfId="36440" xr:uid="{00000000-0005-0000-0000-0000B16D0000}"/>
    <cellStyle name="Assumptions Right Currency 3 12 4" xfId="5601" xr:uid="{00000000-0005-0000-0000-0000B26D0000}"/>
    <cellStyle name="Assumptions Right Currency 3 12 4 2" xfId="19554" xr:uid="{00000000-0005-0000-0000-0000B36D0000}"/>
    <cellStyle name="Assumptions Right Currency 3 12 4 2 2" xfId="47237" xr:uid="{00000000-0005-0000-0000-0000B46D0000}"/>
    <cellStyle name="Assumptions Right Currency 3 12 4 3" xfId="33320" xr:uid="{00000000-0005-0000-0000-0000B56D0000}"/>
    <cellStyle name="Assumptions Right Currency 3 12 5" xfId="13634" xr:uid="{00000000-0005-0000-0000-0000B66D0000}"/>
    <cellStyle name="Assumptions Right Currency 3 12 5 2" xfId="27555" xr:uid="{00000000-0005-0000-0000-0000B76D0000}"/>
    <cellStyle name="Assumptions Right Currency 3 12 5 2 2" xfId="55238" xr:uid="{00000000-0005-0000-0000-0000B86D0000}"/>
    <cellStyle name="Assumptions Right Currency 3 12 5 3" xfId="41321" xr:uid="{00000000-0005-0000-0000-0000B96D0000}"/>
    <cellStyle name="Assumptions Right Currency 3 12 6" xfId="16597" xr:uid="{00000000-0005-0000-0000-0000BA6D0000}"/>
    <cellStyle name="Assumptions Right Currency 3 12 6 2" xfId="44280" xr:uid="{00000000-0005-0000-0000-0000BB6D0000}"/>
    <cellStyle name="Assumptions Right Currency 3 12 7" xfId="30465" xr:uid="{00000000-0005-0000-0000-0000BC6D0000}"/>
    <cellStyle name="Assumptions Right Currency 3 13" xfId="2953" xr:uid="{00000000-0005-0000-0000-0000BD6D0000}"/>
    <cellStyle name="Assumptions Right Currency 3 13 2" xfId="6398" xr:uid="{00000000-0005-0000-0000-0000BE6D0000}"/>
    <cellStyle name="Assumptions Right Currency 3 13 2 2" xfId="20344" xr:uid="{00000000-0005-0000-0000-0000BF6D0000}"/>
    <cellStyle name="Assumptions Right Currency 3 13 2 2 2" xfId="48027" xr:uid="{00000000-0005-0000-0000-0000C06D0000}"/>
    <cellStyle name="Assumptions Right Currency 3 13 2 3" xfId="34110" xr:uid="{00000000-0005-0000-0000-0000C16D0000}"/>
    <cellStyle name="Assumptions Right Currency 3 13 3" xfId="9149" xr:uid="{00000000-0005-0000-0000-0000C26D0000}"/>
    <cellStyle name="Assumptions Right Currency 3 13 3 2" xfId="23070" xr:uid="{00000000-0005-0000-0000-0000C36D0000}"/>
    <cellStyle name="Assumptions Right Currency 3 13 3 2 2" xfId="50753" xr:uid="{00000000-0005-0000-0000-0000C46D0000}"/>
    <cellStyle name="Assumptions Right Currency 3 13 3 3" xfId="36836" xr:uid="{00000000-0005-0000-0000-0000C56D0000}"/>
    <cellStyle name="Assumptions Right Currency 3 13 4" xfId="11284" xr:uid="{00000000-0005-0000-0000-0000C66D0000}"/>
    <cellStyle name="Assumptions Right Currency 3 13 4 2" xfId="25205" xr:uid="{00000000-0005-0000-0000-0000C76D0000}"/>
    <cellStyle name="Assumptions Right Currency 3 13 4 2 2" xfId="52888" xr:uid="{00000000-0005-0000-0000-0000C86D0000}"/>
    <cellStyle name="Assumptions Right Currency 3 13 4 3" xfId="38971" xr:uid="{00000000-0005-0000-0000-0000C96D0000}"/>
    <cellStyle name="Assumptions Right Currency 3 13 5" xfId="14036" xr:uid="{00000000-0005-0000-0000-0000CA6D0000}"/>
    <cellStyle name="Assumptions Right Currency 3 13 5 2" xfId="27957" xr:uid="{00000000-0005-0000-0000-0000CB6D0000}"/>
    <cellStyle name="Assumptions Right Currency 3 13 5 2 2" xfId="55640" xr:uid="{00000000-0005-0000-0000-0000CC6D0000}"/>
    <cellStyle name="Assumptions Right Currency 3 13 5 3" xfId="41723" xr:uid="{00000000-0005-0000-0000-0000CD6D0000}"/>
    <cellStyle name="Assumptions Right Currency 3 13 6" xfId="17002" xr:uid="{00000000-0005-0000-0000-0000CE6D0000}"/>
    <cellStyle name="Assumptions Right Currency 3 13 6 2" xfId="44685" xr:uid="{00000000-0005-0000-0000-0000CF6D0000}"/>
    <cellStyle name="Assumptions Right Currency 3 13 7" xfId="30815" xr:uid="{00000000-0005-0000-0000-0000D06D0000}"/>
    <cellStyle name="Assumptions Right Currency 3 14" xfId="2561" xr:uid="{00000000-0005-0000-0000-0000D16D0000}"/>
    <cellStyle name="Assumptions Right Currency 3 14 2" xfId="6018" xr:uid="{00000000-0005-0000-0000-0000D26D0000}"/>
    <cellStyle name="Assumptions Right Currency 3 14 2 2" xfId="19967" xr:uid="{00000000-0005-0000-0000-0000D36D0000}"/>
    <cellStyle name="Assumptions Right Currency 3 14 2 2 2" xfId="47650" xr:uid="{00000000-0005-0000-0000-0000D46D0000}"/>
    <cellStyle name="Assumptions Right Currency 3 14 2 3" xfId="33733" xr:uid="{00000000-0005-0000-0000-0000D56D0000}"/>
    <cellStyle name="Assumptions Right Currency 3 14 3" xfId="8783" xr:uid="{00000000-0005-0000-0000-0000D66D0000}"/>
    <cellStyle name="Assumptions Right Currency 3 14 3 2" xfId="22704" xr:uid="{00000000-0005-0000-0000-0000D76D0000}"/>
    <cellStyle name="Assumptions Right Currency 3 14 3 2 2" xfId="50387" xr:uid="{00000000-0005-0000-0000-0000D86D0000}"/>
    <cellStyle name="Assumptions Right Currency 3 14 3 3" xfId="36470" xr:uid="{00000000-0005-0000-0000-0000D96D0000}"/>
    <cellStyle name="Assumptions Right Currency 3 14 4" xfId="5610" xr:uid="{00000000-0005-0000-0000-0000DA6D0000}"/>
    <cellStyle name="Assumptions Right Currency 3 14 4 2" xfId="19563" xr:uid="{00000000-0005-0000-0000-0000DB6D0000}"/>
    <cellStyle name="Assumptions Right Currency 3 14 4 2 2" xfId="47246" xr:uid="{00000000-0005-0000-0000-0000DC6D0000}"/>
    <cellStyle name="Assumptions Right Currency 3 14 4 3" xfId="33329" xr:uid="{00000000-0005-0000-0000-0000DD6D0000}"/>
    <cellStyle name="Assumptions Right Currency 3 14 5" xfId="13663" xr:uid="{00000000-0005-0000-0000-0000DE6D0000}"/>
    <cellStyle name="Assumptions Right Currency 3 14 5 2" xfId="27584" xr:uid="{00000000-0005-0000-0000-0000DF6D0000}"/>
    <cellStyle name="Assumptions Right Currency 3 14 5 2 2" xfId="55267" xr:uid="{00000000-0005-0000-0000-0000E06D0000}"/>
    <cellStyle name="Assumptions Right Currency 3 14 5 3" xfId="41350" xr:uid="{00000000-0005-0000-0000-0000E16D0000}"/>
    <cellStyle name="Assumptions Right Currency 3 14 6" xfId="16627" xr:uid="{00000000-0005-0000-0000-0000E26D0000}"/>
    <cellStyle name="Assumptions Right Currency 3 14 6 2" xfId="44310" xr:uid="{00000000-0005-0000-0000-0000E36D0000}"/>
    <cellStyle name="Assumptions Right Currency 3 14 7" xfId="30492" xr:uid="{00000000-0005-0000-0000-0000E46D0000}"/>
    <cellStyle name="Assumptions Right Currency 3 15" xfId="3617" xr:uid="{00000000-0005-0000-0000-0000E56D0000}"/>
    <cellStyle name="Assumptions Right Currency 3 15 2" xfId="7055" xr:uid="{00000000-0005-0000-0000-0000E66D0000}"/>
    <cellStyle name="Assumptions Right Currency 3 15 2 2" xfId="20991" xr:uid="{00000000-0005-0000-0000-0000E76D0000}"/>
    <cellStyle name="Assumptions Right Currency 3 15 2 2 2" xfId="48674" xr:uid="{00000000-0005-0000-0000-0000E86D0000}"/>
    <cellStyle name="Assumptions Right Currency 3 15 2 3" xfId="34757" xr:uid="{00000000-0005-0000-0000-0000E96D0000}"/>
    <cellStyle name="Assumptions Right Currency 3 15 3" xfId="9787" xr:uid="{00000000-0005-0000-0000-0000EA6D0000}"/>
    <cellStyle name="Assumptions Right Currency 3 15 3 2" xfId="23708" xr:uid="{00000000-0005-0000-0000-0000EB6D0000}"/>
    <cellStyle name="Assumptions Right Currency 3 15 3 2 2" xfId="51391" xr:uid="{00000000-0005-0000-0000-0000EC6D0000}"/>
    <cellStyle name="Assumptions Right Currency 3 15 3 3" xfId="37474" xr:uid="{00000000-0005-0000-0000-0000ED6D0000}"/>
    <cellStyle name="Assumptions Right Currency 3 15 4" xfId="11929" xr:uid="{00000000-0005-0000-0000-0000EE6D0000}"/>
    <cellStyle name="Assumptions Right Currency 3 15 4 2" xfId="25850" xr:uid="{00000000-0005-0000-0000-0000EF6D0000}"/>
    <cellStyle name="Assumptions Right Currency 3 15 4 2 2" xfId="53533" xr:uid="{00000000-0005-0000-0000-0000F06D0000}"/>
    <cellStyle name="Assumptions Right Currency 3 15 4 3" xfId="39616" xr:uid="{00000000-0005-0000-0000-0000F16D0000}"/>
    <cellStyle name="Assumptions Right Currency 3 15 5" xfId="14679" xr:uid="{00000000-0005-0000-0000-0000F26D0000}"/>
    <cellStyle name="Assumptions Right Currency 3 15 5 2" xfId="28600" xr:uid="{00000000-0005-0000-0000-0000F36D0000}"/>
    <cellStyle name="Assumptions Right Currency 3 15 5 2 2" xfId="56283" xr:uid="{00000000-0005-0000-0000-0000F46D0000}"/>
    <cellStyle name="Assumptions Right Currency 3 15 5 3" xfId="42366" xr:uid="{00000000-0005-0000-0000-0000F56D0000}"/>
    <cellStyle name="Assumptions Right Currency 3 15 6" xfId="17647" xr:uid="{00000000-0005-0000-0000-0000F66D0000}"/>
    <cellStyle name="Assumptions Right Currency 3 15 6 2" xfId="45330" xr:uid="{00000000-0005-0000-0000-0000F76D0000}"/>
    <cellStyle name="Assumptions Right Currency 3 15 7" xfId="31418" xr:uid="{00000000-0005-0000-0000-0000F86D0000}"/>
    <cellStyle name="Assumptions Right Currency 3 16" xfId="3208" xr:uid="{00000000-0005-0000-0000-0000F96D0000}"/>
    <cellStyle name="Assumptions Right Currency 3 16 2" xfId="6650" xr:uid="{00000000-0005-0000-0000-0000FA6D0000}"/>
    <cellStyle name="Assumptions Right Currency 3 16 2 2" xfId="20593" xr:uid="{00000000-0005-0000-0000-0000FB6D0000}"/>
    <cellStyle name="Assumptions Right Currency 3 16 2 2 2" xfId="48276" xr:uid="{00000000-0005-0000-0000-0000FC6D0000}"/>
    <cellStyle name="Assumptions Right Currency 3 16 2 3" xfId="34359" xr:uid="{00000000-0005-0000-0000-0000FD6D0000}"/>
    <cellStyle name="Assumptions Right Currency 3 16 3" xfId="9393" xr:uid="{00000000-0005-0000-0000-0000FE6D0000}"/>
    <cellStyle name="Assumptions Right Currency 3 16 3 2" xfId="23314" xr:uid="{00000000-0005-0000-0000-0000FF6D0000}"/>
    <cellStyle name="Assumptions Right Currency 3 16 3 2 2" xfId="50997" xr:uid="{00000000-0005-0000-0000-0000006E0000}"/>
    <cellStyle name="Assumptions Right Currency 3 16 3 3" xfId="37080" xr:uid="{00000000-0005-0000-0000-0000016E0000}"/>
    <cellStyle name="Assumptions Right Currency 3 16 4" xfId="11531" xr:uid="{00000000-0005-0000-0000-0000026E0000}"/>
    <cellStyle name="Assumptions Right Currency 3 16 4 2" xfId="25452" xr:uid="{00000000-0005-0000-0000-0000036E0000}"/>
    <cellStyle name="Assumptions Right Currency 3 16 4 2 2" xfId="53135" xr:uid="{00000000-0005-0000-0000-0000046E0000}"/>
    <cellStyle name="Assumptions Right Currency 3 16 4 3" xfId="39218" xr:uid="{00000000-0005-0000-0000-0000056E0000}"/>
    <cellStyle name="Assumptions Right Currency 3 16 5" xfId="14281" xr:uid="{00000000-0005-0000-0000-0000066E0000}"/>
    <cellStyle name="Assumptions Right Currency 3 16 5 2" xfId="28202" xr:uid="{00000000-0005-0000-0000-0000076E0000}"/>
    <cellStyle name="Assumptions Right Currency 3 16 5 2 2" xfId="55885" xr:uid="{00000000-0005-0000-0000-0000086E0000}"/>
    <cellStyle name="Assumptions Right Currency 3 16 5 3" xfId="41968" xr:uid="{00000000-0005-0000-0000-0000096E0000}"/>
    <cellStyle name="Assumptions Right Currency 3 16 6" xfId="17249" xr:uid="{00000000-0005-0000-0000-00000A6E0000}"/>
    <cellStyle name="Assumptions Right Currency 3 16 6 2" xfId="44932" xr:uid="{00000000-0005-0000-0000-00000B6E0000}"/>
    <cellStyle name="Assumptions Right Currency 3 16 7" xfId="31045" xr:uid="{00000000-0005-0000-0000-00000C6E0000}"/>
    <cellStyle name="Assumptions Right Currency 3 17" xfId="2952" xr:uid="{00000000-0005-0000-0000-00000D6E0000}"/>
    <cellStyle name="Assumptions Right Currency 3 17 2" xfId="6397" xr:uid="{00000000-0005-0000-0000-00000E6E0000}"/>
    <cellStyle name="Assumptions Right Currency 3 17 2 2" xfId="20343" xr:uid="{00000000-0005-0000-0000-00000F6E0000}"/>
    <cellStyle name="Assumptions Right Currency 3 17 2 2 2" xfId="48026" xr:uid="{00000000-0005-0000-0000-0000106E0000}"/>
    <cellStyle name="Assumptions Right Currency 3 17 2 3" xfId="34109" xr:uid="{00000000-0005-0000-0000-0000116E0000}"/>
    <cellStyle name="Assumptions Right Currency 3 17 3" xfId="9148" xr:uid="{00000000-0005-0000-0000-0000126E0000}"/>
    <cellStyle name="Assumptions Right Currency 3 17 3 2" xfId="23069" xr:uid="{00000000-0005-0000-0000-0000136E0000}"/>
    <cellStyle name="Assumptions Right Currency 3 17 3 2 2" xfId="50752" xr:uid="{00000000-0005-0000-0000-0000146E0000}"/>
    <cellStyle name="Assumptions Right Currency 3 17 3 3" xfId="36835" xr:uid="{00000000-0005-0000-0000-0000156E0000}"/>
    <cellStyle name="Assumptions Right Currency 3 17 4" xfId="11283" xr:uid="{00000000-0005-0000-0000-0000166E0000}"/>
    <cellStyle name="Assumptions Right Currency 3 17 4 2" xfId="25204" xr:uid="{00000000-0005-0000-0000-0000176E0000}"/>
    <cellStyle name="Assumptions Right Currency 3 17 4 2 2" xfId="52887" xr:uid="{00000000-0005-0000-0000-0000186E0000}"/>
    <cellStyle name="Assumptions Right Currency 3 17 4 3" xfId="38970" xr:uid="{00000000-0005-0000-0000-0000196E0000}"/>
    <cellStyle name="Assumptions Right Currency 3 17 5" xfId="14035" xr:uid="{00000000-0005-0000-0000-00001A6E0000}"/>
    <cellStyle name="Assumptions Right Currency 3 17 5 2" xfId="27956" xr:uid="{00000000-0005-0000-0000-00001B6E0000}"/>
    <cellStyle name="Assumptions Right Currency 3 17 5 2 2" xfId="55639" xr:uid="{00000000-0005-0000-0000-00001C6E0000}"/>
    <cellStyle name="Assumptions Right Currency 3 17 5 3" xfId="41722" xr:uid="{00000000-0005-0000-0000-00001D6E0000}"/>
    <cellStyle name="Assumptions Right Currency 3 17 6" xfId="17001" xr:uid="{00000000-0005-0000-0000-00001E6E0000}"/>
    <cellStyle name="Assumptions Right Currency 3 17 6 2" xfId="44684" xr:uid="{00000000-0005-0000-0000-00001F6E0000}"/>
    <cellStyle name="Assumptions Right Currency 3 17 7" xfId="30814" xr:uid="{00000000-0005-0000-0000-0000206E0000}"/>
    <cellStyle name="Assumptions Right Currency 3 18" xfId="3741" xr:uid="{00000000-0005-0000-0000-0000216E0000}"/>
    <cellStyle name="Assumptions Right Currency 3 18 2" xfId="7176" xr:uid="{00000000-0005-0000-0000-0000226E0000}"/>
    <cellStyle name="Assumptions Right Currency 3 18 2 2" xfId="21111" xr:uid="{00000000-0005-0000-0000-0000236E0000}"/>
    <cellStyle name="Assumptions Right Currency 3 18 2 2 2" xfId="48794" xr:uid="{00000000-0005-0000-0000-0000246E0000}"/>
    <cellStyle name="Assumptions Right Currency 3 18 2 3" xfId="34877" xr:uid="{00000000-0005-0000-0000-0000256E0000}"/>
    <cellStyle name="Assumptions Right Currency 3 18 3" xfId="9904" xr:uid="{00000000-0005-0000-0000-0000266E0000}"/>
    <cellStyle name="Assumptions Right Currency 3 18 3 2" xfId="23825" xr:uid="{00000000-0005-0000-0000-0000276E0000}"/>
    <cellStyle name="Assumptions Right Currency 3 18 3 2 2" xfId="51508" xr:uid="{00000000-0005-0000-0000-0000286E0000}"/>
    <cellStyle name="Assumptions Right Currency 3 18 3 3" xfId="37591" xr:uid="{00000000-0005-0000-0000-0000296E0000}"/>
    <cellStyle name="Assumptions Right Currency 3 18 4" xfId="12049" xr:uid="{00000000-0005-0000-0000-00002A6E0000}"/>
    <cellStyle name="Assumptions Right Currency 3 18 4 2" xfId="25970" xr:uid="{00000000-0005-0000-0000-00002B6E0000}"/>
    <cellStyle name="Assumptions Right Currency 3 18 4 2 2" xfId="53653" xr:uid="{00000000-0005-0000-0000-00002C6E0000}"/>
    <cellStyle name="Assumptions Right Currency 3 18 4 3" xfId="39736" xr:uid="{00000000-0005-0000-0000-00002D6E0000}"/>
    <cellStyle name="Assumptions Right Currency 3 18 5" xfId="14799" xr:uid="{00000000-0005-0000-0000-00002E6E0000}"/>
    <cellStyle name="Assumptions Right Currency 3 18 5 2" xfId="28720" xr:uid="{00000000-0005-0000-0000-00002F6E0000}"/>
    <cellStyle name="Assumptions Right Currency 3 18 5 2 2" xfId="56403" xr:uid="{00000000-0005-0000-0000-0000306E0000}"/>
    <cellStyle name="Assumptions Right Currency 3 18 5 3" xfId="42486" xr:uid="{00000000-0005-0000-0000-0000316E0000}"/>
    <cellStyle name="Assumptions Right Currency 3 18 6" xfId="17767" xr:uid="{00000000-0005-0000-0000-0000326E0000}"/>
    <cellStyle name="Assumptions Right Currency 3 18 6 2" xfId="45450" xr:uid="{00000000-0005-0000-0000-0000336E0000}"/>
    <cellStyle name="Assumptions Right Currency 3 18 7" xfId="31536" xr:uid="{00000000-0005-0000-0000-0000346E0000}"/>
    <cellStyle name="Assumptions Right Currency 3 19" xfId="3438" xr:uid="{00000000-0005-0000-0000-0000356E0000}"/>
    <cellStyle name="Assumptions Right Currency 3 19 2" xfId="6877" xr:uid="{00000000-0005-0000-0000-0000366E0000}"/>
    <cellStyle name="Assumptions Right Currency 3 19 2 2" xfId="20818" xr:uid="{00000000-0005-0000-0000-0000376E0000}"/>
    <cellStyle name="Assumptions Right Currency 3 19 2 2 2" xfId="48501" xr:uid="{00000000-0005-0000-0000-0000386E0000}"/>
    <cellStyle name="Assumptions Right Currency 3 19 2 3" xfId="34584" xr:uid="{00000000-0005-0000-0000-0000396E0000}"/>
    <cellStyle name="Assumptions Right Currency 3 19 3" xfId="9615" xr:uid="{00000000-0005-0000-0000-00003A6E0000}"/>
    <cellStyle name="Assumptions Right Currency 3 19 3 2" xfId="23536" xr:uid="{00000000-0005-0000-0000-00003B6E0000}"/>
    <cellStyle name="Assumptions Right Currency 3 19 3 2 2" xfId="51219" xr:uid="{00000000-0005-0000-0000-00003C6E0000}"/>
    <cellStyle name="Assumptions Right Currency 3 19 3 3" xfId="37302" xr:uid="{00000000-0005-0000-0000-00003D6E0000}"/>
    <cellStyle name="Assumptions Right Currency 3 19 4" xfId="11756" xr:uid="{00000000-0005-0000-0000-00003E6E0000}"/>
    <cellStyle name="Assumptions Right Currency 3 19 4 2" xfId="25677" xr:uid="{00000000-0005-0000-0000-00003F6E0000}"/>
    <cellStyle name="Assumptions Right Currency 3 19 4 2 2" xfId="53360" xr:uid="{00000000-0005-0000-0000-0000406E0000}"/>
    <cellStyle name="Assumptions Right Currency 3 19 4 3" xfId="39443" xr:uid="{00000000-0005-0000-0000-0000416E0000}"/>
    <cellStyle name="Assumptions Right Currency 3 19 5" xfId="14506" xr:uid="{00000000-0005-0000-0000-0000426E0000}"/>
    <cellStyle name="Assumptions Right Currency 3 19 5 2" xfId="28427" xr:uid="{00000000-0005-0000-0000-0000436E0000}"/>
    <cellStyle name="Assumptions Right Currency 3 19 5 2 2" xfId="56110" xr:uid="{00000000-0005-0000-0000-0000446E0000}"/>
    <cellStyle name="Assumptions Right Currency 3 19 5 3" xfId="42193" xr:uid="{00000000-0005-0000-0000-0000456E0000}"/>
    <cellStyle name="Assumptions Right Currency 3 19 6" xfId="17474" xr:uid="{00000000-0005-0000-0000-0000466E0000}"/>
    <cellStyle name="Assumptions Right Currency 3 19 6 2" xfId="45157" xr:uid="{00000000-0005-0000-0000-0000476E0000}"/>
    <cellStyle name="Assumptions Right Currency 3 19 7" xfId="31250" xr:uid="{00000000-0005-0000-0000-0000486E0000}"/>
    <cellStyle name="Assumptions Right Currency 3 2" xfId="3124" xr:uid="{00000000-0005-0000-0000-0000496E0000}"/>
    <cellStyle name="Assumptions Right Currency 3 2 2" xfId="6566" xr:uid="{00000000-0005-0000-0000-00004A6E0000}"/>
    <cellStyle name="Assumptions Right Currency 3 2 2 2" xfId="20510" xr:uid="{00000000-0005-0000-0000-00004B6E0000}"/>
    <cellStyle name="Assumptions Right Currency 3 2 2 2 2" xfId="48193" xr:uid="{00000000-0005-0000-0000-00004C6E0000}"/>
    <cellStyle name="Assumptions Right Currency 3 2 2 3" xfId="34276" xr:uid="{00000000-0005-0000-0000-00004D6E0000}"/>
    <cellStyle name="Assumptions Right Currency 3 2 3" xfId="9310" xr:uid="{00000000-0005-0000-0000-00004E6E0000}"/>
    <cellStyle name="Assumptions Right Currency 3 2 3 2" xfId="23231" xr:uid="{00000000-0005-0000-0000-00004F6E0000}"/>
    <cellStyle name="Assumptions Right Currency 3 2 3 2 2" xfId="50914" xr:uid="{00000000-0005-0000-0000-0000506E0000}"/>
    <cellStyle name="Assumptions Right Currency 3 2 3 3" xfId="36997" xr:uid="{00000000-0005-0000-0000-0000516E0000}"/>
    <cellStyle name="Assumptions Right Currency 3 2 4" xfId="11448" xr:uid="{00000000-0005-0000-0000-0000526E0000}"/>
    <cellStyle name="Assumptions Right Currency 3 2 4 2" xfId="25369" xr:uid="{00000000-0005-0000-0000-0000536E0000}"/>
    <cellStyle name="Assumptions Right Currency 3 2 4 2 2" xfId="53052" xr:uid="{00000000-0005-0000-0000-0000546E0000}"/>
    <cellStyle name="Assumptions Right Currency 3 2 4 3" xfId="39135" xr:uid="{00000000-0005-0000-0000-0000556E0000}"/>
    <cellStyle name="Assumptions Right Currency 3 2 5" xfId="14198" xr:uid="{00000000-0005-0000-0000-0000566E0000}"/>
    <cellStyle name="Assumptions Right Currency 3 2 5 2" xfId="28119" xr:uid="{00000000-0005-0000-0000-0000576E0000}"/>
    <cellStyle name="Assumptions Right Currency 3 2 5 2 2" xfId="55802" xr:uid="{00000000-0005-0000-0000-0000586E0000}"/>
    <cellStyle name="Assumptions Right Currency 3 2 5 3" xfId="41885" xr:uid="{00000000-0005-0000-0000-0000596E0000}"/>
    <cellStyle name="Assumptions Right Currency 3 2 6" xfId="17166" xr:uid="{00000000-0005-0000-0000-00005A6E0000}"/>
    <cellStyle name="Assumptions Right Currency 3 2 6 2" xfId="44849" xr:uid="{00000000-0005-0000-0000-00005B6E0000}"/>
    <cellStyle name="Assumptions Right Currency 3 2 7" xfId="30969" xr:uid="{00000000-0005-0000-0000-00005C6E0000}"/>
    <cellStyle name="Assumptions Right Currency 3 20" xfId="4170" xr:uid="{00000000-0005-0000-0000-00005D6E0000}"/>
    <cellStyle name="Assumptions Right Currency 3 20 2" xfId="7596" xr:uid="{00000000-0005-0000-0000-00005E6E0000}"/>
    <cellStyle name="Assumptions Right Currency 3 20 2 2" xfId="21524" xr:uid="{00000000-0005-0000-0000-00005F6E0000}"/>
    <cellStyle name="Assumptions Right Currency 3 20 2 2 2" xfId="49207" xr:uid="{00000000-0005-0000-0000-0000606E0000}"/>
    <cellStyle name="Assumptions Right Currency 3 20 2 3" xfId="35290" xr:uid="{00000000-0005-0000-0000-0000616E0000}"/>
    <cellStyle name="Assumptions Right Currency 3 20 3" xfId="10290" xr:uid="{00000000-0005-0000-0000-0000626E0000}"/>
    <cellStyle name="Assumptions Right Currency 3 20 3 2" xfId="24211" xr:uid="{00000000-0005-0000-0000-0000636E0000}"/>
    <cellStyle name="Assumptions Right Currency 3 20 3 2 2" xfId="51894" xr:uid="{00000000-0005-0000-0000-0000646E0000}"/>
    <cellStyle name="Assumptions Right Currency 3 20 3 3" xfId="37977" xr:uid="{00000000-0005-0000-0000-0000656E0000}"/>
    <cellStyle name="Assumptions Right Currency 3 20 4" xfId="12445" xr:uid="{00000000-0005-0000-0000-0000666E0000}"/>
    <cellStyle name="Assumptions Right Currency 3 20 4 2" xfId="26366" xr:uid="{00000000-0005-0000-0000-0000676E0000}"/>
    <cellStyle name="Assumptions Right Currency 3 20 4 2 2" xfId="54049" xr:uid="{00000000-0005-0000-0000-0000686E0000}"/>
    <cellStyle name="Assumptions Right Currency 3 20 4 3" xfId="40132" xr:uid="{00000000-0005-0000-0000-0000696E0000}"/>
    <cellStyle name="Assumptions Right Currency 3 20 5" xfId="15195" xr:uid="{00000000-0005-0000-0000-00006A6E0000}"/>
    <cellStyle name="Assumptions Right Currency 3 20 5 2" xfId="29116" xr:uid="{00000000-0005-0000-0000-00006B6E0000}"/>
    <cellStyle name="Assumptions Right Currency 3 20 5 2 2" xfId="56799" xr:uid="{00000000-0005-0000-0000-00006C6E0000}"/>
    <cellStyle name="Assumptions Right Currency 3 20 5 3" xfId="42882" xr:uid="{00000000-0005-0000-0000-00006D6E0000}"/>
    <cellStyle name="Assumptions Right Currency 3 20 6" xfId="18163" xr:uid="{00000000-0005-0000-0000-00006E6E0000}"/>
    <cellStyle name="Assumptions Right Currency 3 20 6 2" xfId="45846" xr:uid="{00000000-0005-0000-0000-00006F6E0000}"/>
    <cellStyle name="Assumptions Right Currency 3 20 7" xfId="31929" xr:uid="{00000000-0005-0000-0000-0000706E0000}"/>
    <cellStyle name="Assumptions Right Currency 3 21" xfId="3927" xr:uid="{00000000-0005-0000-0000-0000716E0000}"/>
    <cellStyle name="Assumptions Right Currency 3 21 2" xfId="7353" xr:uid="{00000000-0005-0000-0000-0000726E0000}"/>
    <cellStyle name="Assumptions Right Currency 3 21 2 2" xfId="21284" xr:uid="{00000000-0005-0000-0000-0000736E0000}"/>
    <cellStyle name="Assumptions Right Currency 3 21 2 2 2" xfId="48967" xr:uid="{00000000-0005-0000-0000-0000746E0000}"/>
    <cellStyle name="Assumptions Right Currency 3 21 2 3" xfId="35050" xr:uid="{00000000-0005-0000-0000-0000756E0000}"/>
    <cellStyle name="Assumptions Right Currency 3 21 3" xfId="10057" xr:uid="{00000000-0005-0000-0000-0000766E0000}"/>
    <cellStyle name="Assumptions Right Currency 3 21 3 2" xfId="23978" xr:uid="{00000000-0005-0000-0000-0000776E0000}"/>
    <cellStyle name="Assumptions Right Currency 3 21 3 2 2" xfId="51661" xr:uid="{00000000-0005-0000-0000-0000786E0000}"/>
    <cellStyle name="Assumptions Right Currency 3 21 3 3" xfId="37744" xr:uid="{00000000-0005-0000-0000-0000796E0000}"/>
    <cellStyle name="Assumptions Right Currency 3 21 4" xfId="12209" xr:uid="{00000000-0005-0000-0000-00007A6E0000}"/>
    <cellStyle name="Assumptions Right Currency 3 21 4 2" xfId="26130" xr:uid="{00000000-0005-0000-0000-00007B6E0000}"/>
    <cellStyle name="Assumptions Right Currency 3 21 4 2 2" xfId="53813" xr:uid="{00000000-0005-0000-0000-00007C6E0000}"/>
    <cellStyle name="Assumptions Right Currency 3 21 4 3" xfId="39896" xr:uid="{00000000-0005-0000-0000-00007D6E0000}"/>
    <cellStyle name="Assumptions Right Currency 3 21 5" xfId="14959" xr:uid="{00000000-0005-0000-0000-00007E6E0000}"/>
    <cellStyle name="Assumptions Right Currency 3 21 5 2" xfId="28880" xr:uid="{00000000-0005-0000-0000-00007F6E0000}"/>
    <cellStyle name="Assumptions Right Currency 3 21 5 2 2" xfId="56563" xr:uid="{00000000-0005-0000-0000-0000806E0000}"/>
    <cellStyle name="Assumptions Right Currency 3 21 5 3" xfId="42646" xr:uid="{00000000-0005-0000-0000-0000816E0000}"/>
    <cellStyle name="Assumptions Right Currency 3 21 6" xfId="17927" xr:uid="{00000000-0005-0000-0000-0000826E0000}"/>
    <cellStyle name="Assumptions Right Currency 3 21 6 2" xfId="45610" xr:uid="{00000000-0005-0000-0000-0000836E0000}"/>
    <cellStyle name="Assumptions Right Currency 3 21 7" xfId="31693" xr:uid="{00000000-0005-0000-0000-0000846E0000}"/>
    <cellStyle name="Assumptions Right Currency 3 22" xfId="4116" xr:uid="{00000000-0005-0000-0000-0000856E0000}"/>
    <cellStyle name="Assumptions Right Currency 3 22 2" xfId="7542" xr:uid="{00000000-0005-0000-0000-0000866E0000}"/>
    <cellStyle name="Assumptions Right Currency 3 22 2 2" xfId="21471" xr:uid="{00000000-0005-0000-0000-0000876E0000}"/>
    <cellStyle name="Assumptions Right Currency 3 22 2 2 2" xfId="49154" xr:uid="{00000000-0005-0000-0000-0000886E0000}"/>
    <cellStyle name="Assumptions Right Currency 3 22 2 3" xfId="35237" xr:uid="{00000000-0005-0000-0000-0000896E0000}"/>
    <cellStyle name="Assumptions Right Currency 3 22 3" xfId="10243" xr:uid="{00000000-0005-0000-0000-00008A6E0000}"/>
    <cellStyle name="Assumptions Right Currency 3 22 3 2" xfId="24164" xr:uid="{00000000-0005-0000-0000-00008B6E0000}"/>
    <cellStyle name="Assumptions Right Currency 3 22 3 2 2" xfId="51847" xr:uid="{00000000-0005-0000-0000-00008C6E0000}"/>
    <cellStyle name="Assumptions Right Currency 3 22 3 3" xfId="37930" xr:uid="{00000000-0005-0000-0000-00008D6E0000}"/>
    <cellStyle name="Assumptions Right Currency 3 22 4" xfId="12395" xr:uid="{00000000-0005-0000-0000-00008E6E0000}"/>
    <cellStyle name="Assumptions Right Currency 3 22 4 2" xfId="26316" xr:uid="{00000000-0005-0000-0000-00008F6E0000}"/>
    <cellStyle name="Assumptions Right Currency 3 22 4 2 2" xfId="53999" xr:uid="{00000000-0005-0000-0000-0000906E0000}"/>
    <cellStyle name="Assumptions Right Currency 3 22 4 3" xfId="40082" xr:uid="{00000000-0005-0000-0000-0000916E0000}"/>
    <cellStyle name="Assumptions Right Currency 3 22 5" xfId="15145" xr:uid="{00000000-0005-0000-0000-0000926E0000}"/>
    <cellStyle name="Assumptions Right Currency 3 22 5 2" xfId="29066" xr:uid="{00000000-0005-0000-0000-0000936E0000}"/>
    <cellStyle name="Assumptions Right Currency 3 22 5 2 2" xfId="56749" xr:uid="{00000000-0005-0000-0000-0000946E0000}"/>
    <cellStyle name="Assumptions Right Currency 3 22 5 3" xfId="42832" xr:uid="{00000000-0005-0000-0000-0000956E0000}"/>
    <cellStyle name="Assumptions Right Currency 3 22 6" xfId="18113" xr:uid="{00000000-0005-0000-0000-0000966E0000}"/>
    <cellStyle name="Assumptions Right Currency 3 22 6 2" xfId="45796" xr:uid="{00000000-0005-0000-0000-0000976E0000}"/>
    <cellStyle name="Assumptions Right Currency 3 22 7" xfId="31879" xr:uid="{00000000-0005-0000-0000-0000986E0000}"/>
    <cellStyle name="Assumptions Right Currency 3 23" xfId="4075" xr:uid="{00000000-0005-0000-0000-0000996E0000}"/>
    <cellStyle name="Assumptions Right Currency 3 23 2" xfId="7501" xr:uid="{00000000-0005-0000-0000-00009A6E0000}"/>
    <cellStyle name="Assumptions Right Currency 3 23 2 2" xfId="21432" xr:uid="{00000000-0005-0000-0000-00009B6E0000}"/>
    <cellStyle name="Assumptions Right Currency 3 23 2 2 2" xfId="49115" xr:uid="{00000000-0005-0000-0000-00009C6E0000}"/>
    <cellStyle name="Assumptions Right Currency 3 23 2 3" xfId="35198" xr:uid="{00000000-0005-0000-0000-00009D6E0000}"/>
    <cellStyle name="Assumptions Right Currency 3 23 3" xfId="10204" xr:uid="{00000000-0005-0000-0000-00009E6E0000}"/>
    <cellStyle name="Assumptions Right Currency 3 23 3 2" xfId="24125" xr:uid="{00000000-0005-0000-0000-00009F6E0000}"/>
    <cellStyle name="Assumptions Right Currency 3 23 3 2 2" xfId="51808" xr:uid="{00000000-0005-0000-0000-0000A06E0000}"/>
    <cellStyle name="Assumptions Right Currency 3 23 3 3" xfId="37891" xr:uid="{00000000-0005-0000-0000-0000A16E0000}"/>
    <cellStyle name="Assumptions Right Currency 3 23 4" xfId="12356" xr:uid="{00000000-0005-0000-0000-0000A26E0000}"/>
    <cellStyle name="Assumptions Right Currency 3 23 4 2" xfId="26277" xr:uid="{00000000-0005-0000-0000-0000A36E0000}"/>
    <cellStyle name="Assumptions Right Currency 3 23 4 2 2" xfId="53960" xr:uid="{00000000-0005-0000-0000-0000A46E0000}"/>
    <cellStyle name="Assumptions Right Currency 3 23 4 3" xfId="40043" xr:uid="{00000000-0005-0000-0000-0000A56E0000}"/>
    <cellStyle name="Assumptions Right Currency 3 23 5" xfId="15106" xr:uid="{00000000-0005-0000-0000-0000A66E0000}"/>
    <cellStyle name="Assumptions Right Currency 3 23 5 2" xfId="29027" xr:uid="{00000000-0005-0000-0000-0000A76E0000}"/>
    <cellStyle name="Assumptions Right Currency 3 23 5 2 2" xfId="56710" xr:uid="{00000000-0005-0000-0000-0000A86E0000}"/>
    <cellStyle name="Assumptions Right Currency 3 23 5 3" xfId="42793" xr:uid="{00000000-0005-0000-0000-0000A96E0000}"/>
    <cellStyle name="Assumptions Right Currency 3 23 6" xfId="18074" xr:uid="{00000000-0005-0000-0000-0000AA6E0000}"/>
    <cellStyle name="Assumptions Right Currency 3 23 6 2" xfId="45757" xr:uid="{00000000-0005-0000-0000-0000AB6E0000}"/>
    <cellStyle name="Assumptions Right Currency 3 23 7" xfId="31840" xr:uid="{00000000-0005-0000-0000-0000AC6E0000}"/>
    <cellStyle name="Assumptions Right Currency 3 24" xfId="4906" xr:uid="{00000000-0005-0000-0000-0000AD6E0000}"/>
    <cellStyle name="Assumptions Right Currency 3 24 2" xfId="8310" xr:uid="{00000000-0005-0000-0000-0000AE6E0000}"/>
    <cellStyle name="Assumptions Right Currency 3 24 2 2" xfId="22232" xr:uid="{00000000-0005-0000-0000-0000AF6E0000}"/>
    <cellStyle name="Assumptions Right Currency 3 24 2 2 2" xfId="49915" xr:uid="{00000000-0005-0000-0000-0000B06E0000}"/>
    <cellStyle name="Assumptions Right Currency 3 24 2 3" xfId="35998" xr:uid="{00000000-0005-0000-0000-0000B16E0000}"/>
    <cellStyle name="Assumptions Right Currency 3 24 3" xfId="10764" xr:uid="{00000000-0005-0000-0000-0000B26E0000}"/>
    <cellStyle name="Assumptions Right Currency 3 24 3 2" xfId="24685" xr:uid="{00000000-0005-0000-0000-0000B36E0000}"/>
    <cellStyle name="Assumptions Right Currency 3 24 3 2 2" xfId="52368" xr:uid="{00000000-0005-0000-0000-0000B46E0000}"/>
    <cellStyle name="Assumptions Right Currency 3 24 3 3" xfId="38451" xr:uid="{00000000-0005-0000-0000-0000B56E0000}"/>
    <cellStyle name="Assumptions Right Currency 3 24 4" xfId="13165" xr:uid="{00000000-0005-0000-0000-0000B66E0000}"/>
    <cellStyle name="Assumptions Right Currency 3 24 4 2" xfId="27086" xr:uid="{00000000-0005-0000-0000-0000B76E0000}"/>
    <cellStyle name="Assumptions Right Currency 3 24 4 2 2" xfId="54769" xr:uid="{00000000-0005-0000-0000-0000B86E0000}"/>
    <cellStyle name="Assumptions Right Currency 3 24 4 3" xfId="40852" xr:uid="{00000000-0005-0000-0000-0000B96E0000}"/>
    <cellStyle name="Assumptions Right Currency 3 24 5" xfId="15915" xr:uid="{00000000-0005-0000-0000-0000BA6E0000}"/>
    <cellStyle name="Assumptions Right Currency 3 24 5 2" xfId="29836" xr:uid="{00000000-0005-0000-0000-0000BB6E0000}"/>
    <cellStyle name="Assumptions Right Currency 3 24 5 2 2" xfId="57519" xr:uid="{00000000-0005-0000-0000-0000BC6E0000}"/>
    <cellStyle name="Assumptions Right Currency 3 24 5 3" xfId="43602" xr:uid="{00000000-0005-0000-0000-0000BD6E0000}"/>
    <cellStyle name="Assumptions Right Currency 3 24 6" xfId="18883" xr:uid="{00000000-0005-0000-0000-0000BE6E0000}"/>
    <cellStyle name="Assumptions Right Currency 3 24 6 2" xfId="46566" xr:uid="{00000000-0005-0000-0000-0000BF6E0000}"/>
    <cellStyle name="Assumptions Right Currency 3 24 7" xfId="32649" xr:uid="{00000000-0005-0000-0000-0000C06E0000}"/>
    <cellStyle name="Assumptions Right Currency 3 25" xfId="4735" xr:uid="{00000000-0005-0000-0000-0000C16E0000}"/>
    <cellStyle name="Assumptions Right Currency 3 25 2" xfId="8141" xr:uid="{00000000-0005-0000-0000-0000C26E0000}"/>
    <cellStyle name="Assumptions Right Currency 3 25 2 2" xfId="22065" xr:uid="{00000000-0005-0000-0000-0000C36E0000}"/>
    <cellStyle name="Assumptions Right Currency 3 25 2 2 2" xfId="49748" xr:uid="{00000000-0005-0000-0000-0000C46E0000}"/>
    <cellStyle name="Assumptions Right Currency 3 25 2 3" xfId="35831" xr:uid="{00000000-0005-0000-0000-0000C56E0000}"/>
    <cellStyle name="Assumptions Right Currency 3 25 3" xfId="10698" xr:uid="{00000000-0005-0000-0000-0000C66E0000}"/>
    <cellStyle name="Assumptions Right Currency 3 25 3 2" xfId="24619" xr:uid="{00000000-0005-0000-0000-0000C76E0000}"/>
    <cellStyle name="Assumptions Right Currency 3 25 3 2 2" xfId="52302" xr:uid="{00000000-0005-0000-0000-0000C86E0000}"/>
    <cellStyle name="Assumptions Right Currency 3 25 3 3" xfId="38385" xr:uid="{00000000-0005-0000-0000-0000C96E0000}"/>
    <cellStyle name="Assumptions Right Currency 3 25 4" xfId="12997" xr:uid="{00000000-0005-0000-0000-0000CA6E0000}"/>
    <cellStyle name="Assumptions Right Currency 3 25 4 2" xfId="26918" xr:uid="{00000000-0005-0000-0000-0000CB6E0000}"/>
    <cellStyle name="Assumptions Right Currency 3 25 4 2 2" xfId="54601" xr:uid="{00000000-0005-0000-0000-0000CC6E0000}"/>
    <cellStyle name="Assumptions Right Currency 3 25 4 3" xfId="40684" xr:uid="{00000000-0005-0000-0000-0000CD6E0000}"/>
    <cellStyle name="Assumptions Right Currency 3 25 5" xfId="15747" xr:uid="{00000000-0005-0000-0000-0000CE6E0000}"/>
    <cellStyle name="Assumptions Right Currency 3 25 5 2" xfId="29668" xr:uid="{00000000-0005-0000-0000-0000CF6E0000}"/>
    <cellStyle name="Assumptions Right Currency 3 25 5 2 2" xfId="57351" xr:uid="{00000000-0005-0000-0000-0000D06E0000}"/>
    <cellStyle name="Assumptions Right Currency 3 25 5 3" xfId="43434" xr:uid="{00000000-0005-0000-0000-0000D16E0000}"/>
    <cellStyle name="Assumptions Right Currency 3 25 6" xfId="18715" xr:uid="{00000000-0005-0000-0000-0000D26E0000}"/>
    <cellStyle name="Assumptions Right Currency 3 25 6 2" xfId="46398" xr:uid="{00000000-0005-0000-0000-0000D36E0000}"/>
    <cellStyle name="Assumptions Right Currency 3 25 7" xfId="32481" xr:uid="{00000000-0005-0000-0000-0000D46E0000}"/>
    <cellStyle name="Assumptions Right Currency 3 26" xfId="4862" xr:uid="{00000000-0005-0000-0000-0000D56E0000}"/>
    <cellStyle name="Assumptions Right Currency 3 26 2" xfId="8268" xr:uid="{00000000-0005-0000-0000-0000D66E0000}"/>
    <cellStyle name="Assumptions Right Currency 3 26 2 2" xfId="22191" xr:uid="{00000000-0005-0000-0000-0000D76E0000}"/>
    <cellStyle name="Assumptions Right Currency 3 26 2 2 2" xfId="49874" xr:uid="{00000000-0005-0000-0000-0000D86E0000}"/>
    <cellStyle name="Assumptions Right Currency 3 26 2 3" xfId="35957" xr:uid="{00000000-0005-0000-0000-0000D96E0000}"/>
    <cellStyle name="Assumptions Right Currency 3 26 3" xfId="10730" xr:uid="{00000000-0005-0000-0000-0000DA6E0000}"/>
    <cellStyle name="Assumptions Right Currency 3 26 3 2" xfId="24651" xr:uid="{00000000-0005-0000-0000-0000DB6E0000}"/>
    <cellStyle name="Assumptions Right Currency 3 26 3 2 2" xfId="52334" xr:uid="{00000000-0005-0000-0000-0000DC6E0000}"/>
    <cellStyle name="Assumptions Right Currency 3 26 3 3" xfId="38417" xr:uid="{00000000-0005-0000-0000-0000DD6E0000}"/>
    <cellStyle name="Assumptions Right Currency 3 26 4" xfId="13122" xr:uid="{00000000-0005-0000-0000-0000DE6E0000}"/>
    <cellStyle name="Assumptions Right Currency 3 26 4 2" xfId="27043" xr:uid="{00000000-0005-0000-0000-0000DF6E0000}"/>
    <cellStyle name="Assumptions Right Currency 3 26 4 2 2" xfId="54726" xr:uid="{00000000-0005-0000-0000-0000E06E0000}"/>
    <cellStyle name="Assumptions Right Currency 3 26 4 3" xfId="40809" xr:uid="{00000000-0005-0000-0000-0000E16E0000}"/>
    <cellStyle name="Assumptions Right Currency 3 26 5" xfId="15872" xr:uid="{00000000-0005-0000-0000-0000E26E0000}"/>
    <cellStyle name="Assumptions Right Currency 3 26 5 2" xfId="29793" xr:uid="{00000000-0005-0000-0000-0000E36E0000}"/>
    <cellStyle name="Assumptions Right Currency 3 26 5 2 2" xfId="57476" xr:uid="{00000000-0005-0000-0000-0000E46E0000}"/>
    <cellStyle name="Assumptions Right Currency 3 26 5 3" xfId="43559" xr:uid="{00000000-0005-0000-0000-0000E56E0000}"/>
    <cellStyle name="Assumptions Right Currency 3 26 6" xfId="18840" xr:uid="{00000000-0005-0000-0000-0000E66E0000}"/>
    <cellStyle name="Assumptions Right Currency 3 26 6 2" xfId="46523" xr:uid="{00000000-0005-0000-0000-0000E76E0000}"/>
    <cellStyle name="Assumptions Right Currency 3 26 7" xfId="32606" xr:uid="{00000000-0005-0000-0000-0000E86E0000}"/>
    <cellStyle name="Assumptions Right Currency 3 27" xfId="5005" xr:uid="{00000000-0005-0000-0000-0000E96E0000}"/>
    <cellStyle name="Assumptions Right Currency 3 27 2" xfId="8409" xr:uid="{00000000-0005-0000-0000-0000EA6E0000}"/>
    <cellStyle name="Assumptions Right Currency 3 27 2 2" xfId="22330" xr:uid="{00000000-0005-0000-0000-0000EB6E0000}"/>
    <cellStyle name="Assumptions Right Currency 3 27 2 2 2" xfId="50013" xr:uid="{00000000-0005-0000-0000-0000EC6E0000}"/>
    <cellStyle name="Assumptions Right Currency 3 27 2 3" xfId="36096" xr:uid="{00000000-0005-0000-0000-0000ED6E0000}"/>
    <cellStyle name="Assumptions Right Currency 3 27 3" xfId="10858" xr:uid="{00000000-0005-0000-0000-0000EE6E0000}"/>
    <cellStyle name="Assumptions Right Currency 3 27 3 2" xfId="24779" xr:uid="{00000000-0005-0000-0000-0000EF6E0000}"/>
    <cellStyle name="Assumptions Right Currency 3 27 3 2 2" xfId="52462" xr:uid="{00000000-0005-0000-0000-0000F06E0000}"/>
    <cellStyle name="Assumptions Right Currency 3 27 3 3" xfId="38545" xr:uid="{00000000-0005-0000-0000-0000F16E0000}"/>
    <cellStyle name="Assumptions Right Currency 3 27 4" xfId="13261" xr:uid="{00000000-0005-0000-0000-0000F26E0000}"/>
    <cellStyle name="Assumptions Right Currency 3 27 4 2" xfId="27182" xr:uid="{00000000-0005-0000-0000-0000F36E0000}"/>
    <cellStyle name="Assumptions Right Currency 3 27 4 2 2" xfId="54865" xr:uid="{00000000-0005-0000-0000-0000F46E0000}"/>
    <cellStyle name="Assumptions Right Currency 3 27 4 3" xfId="40948" xr:uid="{00000000-0005-0000-0000-0000F56E0000}"/>
    <cellStyle name="Assumptions Right Currency 3 27 5" xfId="16011" xr:uid="{00000000-0005-0000-0000-0000F66E0000}"/>
    <cellStyle name="Assumptions Right Currency 3 27 5 2" xfId="29932" xr:uid="{00000000-0005-0000-0000-0000F76E0000}"/>
    <cellStyle name="Assumptions Right Currency 3 27 5 2 2" xfId="57615" xr:uid="{00000000-0005-0000-0000-0000F86E0000}"/>
    <cellStyle name="Assumptions Right Currency 3 27 5 3" xfId="43698" xr:uid="{00000000-0005-0000-0000-0000F96E0000}"/>
    <cellStyle name="Assumptions Right Currency 3 27 6" xfId="18979" xr:uid="{00000000-0005-0000-0000-0000FA6E0000}"/>
    <cellStyle name="Assumptions Right Currency 3 27 6 2" xfId="46662" xr:uid="{00000000-0005-0000-0000-0000FB6E0000}"/>
    <cellStyle name="Assumptions Right Currency 3 27 7" xfId="32745" xr:uid="{00000000-0005-0000-0000-0000FC6E0000}"/>
    <cellStyle name="Assumptions Right Currency 3 28" xfId="4364" xr:uid="{00000000-0005-0000-0000-0000FD6E0000}"/>
    <cellStyle name="Assumptions Right Currency 3 28 2" xfId="7789" xr:uid="{00000000-0005-0000-0000-0000FE6E0000}"/>
    <cellStyle name="Assumptions Right Currency 3 28 2 2" xfId="21713" xr:uid="{00000000-0005-0000-0000-0000FF6E0000}"/>
    <cellStyle name="Assumptions Right Currency 3 28 2 2 2" xfId="49396" xr:uid="{00000000-0005-0000-0000-0000006F0000}"/>
    <cellStyle name="Assumptions Right Currency 3 28 2 3" xfId="35479" xr:uid="{00000000-0005-0000-0000-0000016F0000}"/>
    <cellStyle name="Assumptions Right Currency 3 28 3" xfId="10462" xr:uid="{00000000-0005-0000-0000-0000026F0000}"/>
    <cellStyle name="Assumptions Right Currency 3 28 3 2" xfId="24383" xr:uid="{00000000-0005-0000-0000-0000036F0000}"/>
    <cellStyle name="Assumptions Right Currency 3 28 3 2 2" xfId="52066" xr:uid="{00000000-0005-0000-0000-0000046F0000}"/>
    <cellStyle name="Assumptions Right Currency 3 28 3 3" xfId="38149" xr:uid="{00000000-0005-0000-0000-0000056F0000}"/>
    <cellStyle name="Assumptions Right Currency 3 28 4" xfId="12631" xr:uid="{00000000-0005-0000-0000-0000066F0000}"/>
    <cellStyle name="Assumptions Right Currency 3 28 4 2" xfId="26552" xr:uid="{00000000-0005-0000-0000-0000076F0000}"/>
    <cellStyle name="Assumptions Right Currency 3 28 4 2 2" xfId="54235" xr:uid="{00000000-0005-0000-0000-0000086F0000}"/>
    <cellStyle name="Assumptions Right Currency 3 28 4 3" xfId="40318" xr:uid="{00000000-0005-0000-0000-0000096F0000}"/>
    <cellStyle name="Assumptions Right Currency 3 28 5" xfId="15381" xr:uid="{00000000-0005-0000-0000-00000A6F0000}"/>
    <cellStyle name="Assumptions Right Currency 3 28 5 2" xfId="29302" xr:uid="{00000000-0005-0000-0000-00000B6F0000}"/>
    <cellStyle name="Assumptions Right Currency 3 28 5 2 2" xfId="56985" xr:uid="{00000000-0005-0000-0000-00000C6F0000}"/>
    <cellStyle name="Assumptions Right Currency 3 28 5 3" xfId="43068" xr:uid="{00000000-0005-0000-0000-00000D6F0000}"/>
    <cellStyle name="Assumptions Right Currency 3 28 6" xfId="18349" xr:uid="{00000000-0005-0000-0000-00000E6F0000}"/>
    <cellStyle name="Assumptions Right Currency 3 28 6 2" xfId="46032" xr:uid="{00000000-0005-0000-0000-00000F6F0000}"/>
    <cellStyle name="Assumptions Right Currency 3 28 7" xfId="32115" xr:uid="{00000000-0005-0000-0000-0000106F0000}"/>
    <cellStyle name="Assumptions Right Currency 3 29" xfId="4620" xr:uid="{00000000-0005-0000-0000-0000116F0000}"/>
    <cellStyle name="Assumptions Right Currency 3 29 2" xfId="8029" xr:uid="{00000000-0005-0000-0000-0000126F0000}"/>
    <cellStyle name="Assumptions Right Currency 3 29 2 2" xfId="21953" xr:uid="{00000000-0005-0000-0000-0000136F0000}"/>
    <cellStyle name="Assumptions Right Currency 3 29 2 2 2" xfId="49636" xr:uid="{00000000-0005-0000-0000-0000146F0000}"/>
    <cellStyle name="Assumptions Right Currency 3 29 2 3" xfId="35719" xr:uid="{00000000-0005-0000-0000-0000156F0000}"/>
    <cellStyle name="Assumptions Right Currency 3 29 3" xfId="10621" xr:uid="{00000000-0005-0000-0000-0000166F0000}"/>
    <cellStyle name="Assumptions Right Currency 3 29 3 2" xfId="24542" xr:uid="{00000000-0005-0000-0000-0000176F0000}"/>
    <cellStyle name="Assumptions Right Currency 3 29 3 2 2" xfId="52225" xr:uid="{00000000-0005-0000-0000-0000186F0000}"/>
    <cellStyle name="Assumptions Right Currency 3 29 3 3" xfId="38308" xr:uid="{00000000-0005-0000-0000-0000196F0000}"/>
    <cellStyle name="Assumptions Right Currency 3 29 4" xfId="12884" xr:uid="{00000000-0005-0000-0000-00001A6F0000}"/>
    <cellStyle name="Assumptions Right Currency 3 29 4 2" xfId="26805" xr:uid="{00000000-0005-0000-0000-00001B6F0000}"/>
    <cellStyle name="Assumptions Right Currency 3 29 4 2 2" xfId="54488" xr:uid="{00000000-0005-0000-0000-00001C6F0000}"/>
    <cellStyle name="Assumptions Right Currency 3 29 4 3" xfId="40571" xr:uid="{00000000-0005-0000-0000-00001D6F0000}"/>
    <cellStyle name="Assumptions Right Currency 3 29 5" xfId="15634" xr:uid="{00000000-0005-0000-0000-00001E6F0000}"/>
    <cellStyle name="Assumptions Right Currency 3 29 5 2" xfId="29555" xr:uid="{00000000-0005-0000-0000-00001F6F0000}"/>
    <cellStyle name="Assumptions Right Currency 3 29 5 2 2" xfId="57238" xr:uid="{00000000-0005-0000-0000-0000206F0000}"/>
    <cellStyle name="Assumptions Right Currency 3 29 5 3" xfId="43321" xr:uid="{00000000-0005-0000-0000-0000216F0000}"/>
    <cellStyle name="Assumptions Right Currency 3 29 6" xfId="18602" xr:uid="{00000000-0005-0000-0000-0000226F0000}"/>
    <cellStyle name="Assumptions Right Currency 3 29 6 2" xfId="46285" xr:uid="{00000000-0005-0000-0000-0000236F0000}"/>
    <cellStyle name="Assumptions Right Currency 3 29 7" xfId="32368" xr:uid="{00000000-0005-0000-0000-0000246F0000}"/>
    <cellStyle name="Assumptions Right Currency 3 3" xfId="2320" xr:uid="{00000000-0005-0000-0000-0000256F0000}"/>
    <cellStyle name="Assumptions Right Currency 3 3 2" xfId="5780" xr:uid="{00000000-0005-0000-0000-0000266F0000}"/>
    <cellStyle name="Assumptions Right Currency 3 3 2 2" xfId="19730" xr:uid="{00000000-0005-0000-0000-0000276F0000}"/>
    <cellStyle name="Assumptions Right Currency 3 3 2 2 2" xfId="47413" xr:uid="{00000000-0005-0000-0000-0000286F0000}"/>
    <cellStyle name="Assumptions Right Currency 3 3 2 3" xfId="33496" xr:uid="{00000000-0005-0000-0000-0000296F0000}"/>
    <cellStyle name="Assumptions Right Currency 3 3 3" xfId="8549" xr:uid="{00000000-0005-0000-0000-00002A6F0000}"/>
    <cellStyle name="Assumptions Right Currency 3 3 3 2" xfId="22470" xr:uid="{00000000-0005-0000-0000-00002B6F0000}"/>
    <cellStyle name="Assumptions Right Currency 3 3 3 2 2" xfId="50153" xr:uid="{00000000-0005-0000-0000-00002C6F0000}"/>
    <cellStyle name="Assumptions Right Currency 3 3 3 3" xfId="36236" xr:uid="{00000000-0005-0000-0000-00002D6F0000}"/>
    <cellStyle name="Assumptions Right Currency 3 3 4" xfId="5430" xr:uid="{00000000-0005-0000-0000-00002E6F0000}"/>
    <cellStyle name="Assumptions Right Currency 3 3 4 2" xfId="19383" xr:uid="{00000000-0005-0000-0000-00002F6F0000}"/>
    <cellStyle name="Assumptions Right Currency 3 3 4 2 2" xfId="47066" xr:uid="{00000000-0005-0000-0000-0000306F0000}"/>
    <cellStyle name="Assumptions Right Currency 3 3 4 3" xfId="33149" xr:uid="{00000000-0005-0000-0000-0000316F0000}"/>
    <cellStyle name="Assumptions Right Currency 3 3 5" xfId="13428" xr:uid="{00000000-0005-0000-0000-0000326F0000}"/>
    <cellStyle name="Assumptions Right Currency 3 3 5 2" xfId="27349" xr:uid="{00000000-0005-0000-0000-0000336F0000}"/>
    <cellStyle name="Assumptions Right Currency 3 3 5 2 2" xfId="55032" xr:uid="{00000000-0005-0000-0000-0000346F0000}"/>
    <cellStyle name="Assumptions Right Currency 3 3 5 3" xfId="41115" xr:uid="{00000000-0005-0000-0000-0000356F0000}"/>
    <cellStyle name="Assumptions Right Currency 3 3 6" xfId="16390" xr:uid="{00000000-0005-0000-0000-0000366F0000}"/>
    <cellStyle name="Assumptions Right Currency 3 3 6 2" xfId="44073" xr:uid="{00000000-0005-0000-0000-0000376F0000}"/>
    <cellStyle name="Assumptions Right Currency 3 3 7" xfId="30283" xr:uid="{00000000-0005-0000-0000-0000386F0000}"/>
    <cellStyle name="Assumptions Right Currency 3 30" xfId="16190" xr:uid="{00000000-0005-0000-0000-0000396F0000}"/>
    <cellStyle name="Assumptions Right Currency 3 30 2" xfId="30107" xr:uid="{00000000-0005-0000-0000-00003A6F0000}"/>
    <cellStyle name="Assumptions Right Currency 3 30 2 2" xfId="57790" xr:uid="{00000000-0005-0000-0000-00003B6F0000}"/>
    <cellStyle name="Assumptions Right Currency 3 30 3" xfId="43873" xr:uid="{00000000-0005-0000-0000-00003C6F0000}"/>
    <cellStyle name="Assumptions Right Currency 3 31" xfId="16115" xr:uid="{00000000-0005-0000-0000-00003D6F0000}"/>
    <cellStyle name="Assumptions Right Currency 3 31 2" xfId="30032" xr:uid="{00000000-0005-0000-0000-00003E6F0000}"/>
    <cellStyle name="Assumptions Right Currency 3 31 2 2" xfId="57715" xr:uid="{00000000-0005-0000-0000-00003F6F0000}"/>
    <cellStyle name="Assumptions Right Currency 3 31 3" xfId="43798" xr:uid="{00000000-0005-0000-0000-0000406F0000}"/>
    <cellStyle name="Assumptions Right Currency 3 4" xfId="3047" xr:uid="{00000000-0005-0000-0000-0000416F0000}"/>
    <cellStyle name="Assumptions Right Currency 3 4 2" xfId="6491" xr:uid="{00000000-0005-0000-0000-0000426F0000}"/>
    <cellStyle name="Assumptions Right Currency 3 4 2 2" xfId="20436" xr:uid="{00000000-0005-0000-0000-0000436F0000}"/>
    <cellStyle name="Assumptions Right Currency 3 4 2 2 2" xfId="48119" xr:uid="{00000000-0005-0000-0000-0000446F0000}"/>
    <cellStyle name="Assumptions Right Currency 3 4 2 3" xfId="34202" xr:uid="{00000000-0005-0000-0000-0000456F0000}"/>
    <cellStyle name="Assumptions Right Currency 3 4 3" xfId="9240" xr:uid="{00000000-0005-0000-0000-0000466F0000}"/>
    <cellStyle name="Assumptions Right Currency 3 4 3 2" xfId="23161" xr:uid="{00000000-0005-0000-0000-0000476F0000}"/>
    <cellStyle name="Assumptions Right Currency 3 4 3 2 2" xfId="50844" xr:uid="{00000000-0005-0000-0000-0000486F0000}"/>
    <cellStyle name="Assumptions Right Currency 3 4 3 3" xfId="36927" xr:uid="{00000000-0005-0000-0000-0000496F0000}"/>
    <cellStyle name="Assumptions Right Currency 3 4 4" xfId="11376" xr:uid="{00000000-0005-0000-0000-00004A6F0000}"/>
    <cellStyle name="Assumptions Right Currency 3 4 4 2" xfId="25297" xr:uid="{00000000-0005-0000-0000-00004B6F0000}"/>
    <cellStyle name="Assumptions Right Currency 3 4 4 2 2" xfId="52980" xr:uid="{00000000-0005-0000-0000-00004C6F0000}"/>
    <cellStyle name="Assumptions Right Currency 3 4 4 3" xfId="39063" xr:uid="{00000000-0005-0000-0000-00004D6F0000}"/>
    <cellStyle name="Assumptions Right Currency 3 4 5" xfId="14126" xr:uid="{00000000-0005-0000-0000-00004E6F0000}"/>
    <cellStyle name="Assumptions Right Currency 3 4 5 2" xfId="28047" xr:uid="{00000000-0005-0000-0000-00004F6F0000}"/>
    <cellStyle name="Assumptions Right Currency 3 4 5 2 2" xfId="55730" xr:uid="{00000000-0005-0000-0000-0000506F0000}"/>
    <cellStyle name="Assumptions Right Currency 3 4 5 3" xfId="41813" xr:uid="{00000000-0005-0000-0000-0000516F0000}"/>
    <cellStyle name="Assumptions Right Currency 3 4 6" xfId="17094" xr:uid="{00000000-0005-0000-0000-0000526F0000}"/>
    <cellStyle name="Assumptions Right Currency 3 4 6 2" xfId="44777" xr:uid="{00000000-0005-0000-0000-0000536F0000}"/>
    <cellStyle name="Assumptions Right Currency 3 4 7" xfId="30901" xr:uid="{00000000-0005-0000-0000-0000546F0000}"/>
    <cellStyle name="Assumptions Right Currency 3 5" xfId="2983" xr:uid="{00000000-0005-0000-0000-0000556F0000}"/>
    <cellStyle name="Assumptions Right Currency 3 5 2" xfId="6428" xr:uid="{00000000-0005-0000-0000-0000566F0000}"/>
    <cellStyle name="Assumptions Right Currency 3 5 2 2" xfId="20374" xr:uid="{00000000-0005-0000-0000-0000576F0000}"/>
    <cellStyle name="Assumptions Right Currency 3 5 2 2 2" xfId="48057" xr:uid="{00000000-0005-0000-0000-0000586F0000}"/>
    <cellStyle name="Assumptions Right Currency 3 5 2 3" xfId="34140" xr:uid="{00000000-0005-0000-0000-0000596F0000}"/>
    <cellStyle name="Assumptions Right Currency 3 5 3" xfId="9179" xr:uid="{00000000-0005-0000-0000-00005A6F0000}"/>
    <cellStyle name="Assumptions Right Currency 3 5 3 2" xfId="23100" xr:uid="{00000000-0005-0000-0000-00005B6F0000}"/>
    <cellStyle name="Assumptions Right Currency 3 5 3 2 2" xfId="50783" xr:uid="{00000000-0005-0000-0000-00005C6F0000}"/>
    <cellStyle name="Assumptions Right Currency 3 5 3 3" xfId="36866" xr:uid="{00000000-0005-0000-0000-00005D6F0000}"/>
    <cellStyle name="Assumptions Right Currency 3 5 4" xfId="11314" xr:uid="{00000000-0005-0000-0000-00005E6F0000}"/>
    <cellStyle name="Assumptions Right Currency 3 5 4 2" xfId="25235" xr:uid="{00000000-0005-0000-0000-00005F6F0000}"/>
    <cellStyle name="Assumptions Right Currency 3 5 4 2 2" xfId="52918" xr:uid="{00000000-0005-0000-0000-0000606F0000}"/>
    <cellStyle name="Assumptions Right Currency 3 5 4 3" xfId="39001" xr:uid="{00000000-0005-0000-0000-0000616F0000}"/>
    <cellStyle name="Assumptions Right Currency 3 5 5" xfId="14065" xr:uid="{00000000-0005-0000-0000-0000626F0000}"/>
    <cellStyle name="Assumptions Right Currency 3 5 5 2" xfId="27986" xr:uid="{00000000-0005-0000-0000-0000636F0000}"/>
    <cellStyle name="Assumptions Right Currency 3 5 5 2 2" xfId="55669" xr:uid="{00000000-0005-0000-0000-0000646F0000}"/>
    <cellStyle name="Assumptions Right Currency 3 5 5 3" xfId="41752" xr:uid="{00000000-0005-0000-0000-0000656F0000}"/>
    <cellStyle name="Assumptions Right Currency 3 5 6" xfId="17032" xr:uid="{00000000-0005-0000-0000-0000666F0000}"/>
    <cellStyle name="Assumptions Right Currency 3 5 6 2" xfId="44715" xr:uid="{00000000-0005-0000-0000-0000676F0000}"/>
    <cellStyle name="Assumptions Right Currency 3 5 7" xfId="30844" xr:uid="{00000000-0005-0000-0000-0000686F0000}"/>
    <cellStyle name="Assumptions Right Currency 3 6" xfId="2443" xr:uid="{00000000-0005-0000-0000-0000696F0000}"/>
    <cellStyle name="Assumptions Right Currency 3 6 2" xfId="5900" xr:uid="{00000000-0005-0000-0000-00006A6F0000}"/>
    <cellStyle name="Assumptions Right Currency 3 6 2 2" xfId="19850" xr:uid="{00000000-0005-0000-0000-00006B6F0000}"/>
    <cellStyle name="Assumptions Right Currency 3 6 2 2 2" xfId="47533" xr:uid="{00000000-0005-0000-0000-00006C6F0000}"/>
    <cellStyle name="Assumptions Right Currency 3 6 2 3" xfId="33616" xr:uid="{00000000-0005-0000-0000-00006D6F0000}"/>
    <cellStyle name="Assumptions Right Currency 3 6 3" xfId="8666" xr:uid="{00000000-0005-0000-0000-00006E6F0000}"/>
    <cellStyle name="Assumptions Right Currency 3 6 3 2" xfId="22587" xr:uid="{00000000-0005-0000-0000-00006F6F0000}"/>
    <cellStyle name="Assumptions Right Currency 3 6 3 2 2" xfId="50270" xr:uid="{00000000-0005-0000-0000-0000706F0000}"/>
    <cellStyle name="Assumptions Right Currency 3 6 3 3" xfId="36353" xr:uid="{00000000-0005-0000-0000-0000716F0000}"/>
    <cellStyle name="Assumptions Right Currency 3 6 4" xfId="5528" xr:uid="{00000000-0005-0000-0000-0000726F0000}"/>
    <cellStyle name="Assumptions Right Currency 3 6 4 2" xfId="19481" xr:uid="{00000000-0005-0000-0000-0000736F0000}"/>
    <cellStyle name="Assumptions Right Currency 3 6 4 2 2" xfId="47164" xr:uid="{00000000-0005-0000-0000-0000746F0000}"/>
    <cellStyle name="Assumptions Right Currency 3 6 4 3" xfId="33247" xr:uid="{00000000-0005-0000-0000-0000756F0000}"/>
    <cellStyle name="Assumptions Right Currency 3 6 5" xfId="13548" xr:uid="{00000000-0005-0000-0000-0000766F0000}"/>
    <cellStyle name="Assumptions Right Currency 3 6 5 2" xfId="27469" xr:uid="{00000000-0005-0000-0000-0000776F0000}"/>
    <cellStyle name="Assumptions Right Currency 3 6 5 2 2" xfId="55152" xr:uid="{00000000-0005-0000-0000-0000786F0000}"/>
    <cellStyle name="Assumptions Right Currency 3 6 5 3" xfId="41235" xr:uid="{00000000-0005-0000-0000-0000796F0000}"/>
    <cellStyle name="Assumptions Right Currency 3 6 6" xfId="16510" xr:uid="{00000000-0005-0000-0000-00007A6F0000}"/>
    <cellStyle name="Assumptions Right Currency 3 6 6 2" xfId="44193" xr:uid="{00000000-0005-0000-0000-00007B6F0000}"/>
    <cellStyle name="Assumptions Right Currency 3 6 7" xfId="30388" xr:uid="{00000000-0005-0000-0000-00007C6F0000}"/>
    <cellStyle name="Assumptions Right Currency 3 7" xfId="2271" xr:uid="{00000000-0005-0000-0000-00007D6F0000}"/>
    <cellStyle name="Assumptions Right Currency 3 7 2" xfId="5738" xr:uid="{00000000-0005-0000-0000-00007E6F0000}"/>
    <cellStyle name="Assumptions Right Currency 3 7 2 2" xfId="19688" xr:uid="{00000000-0005-0000-0000-00007F6F0000}"/>
    <cellStyle name="Assumptions Right Currency 3 7 2 2 2" xfId="47371" xr:uid="{00000000-0005-0000-0000-0000806F0000}"/>
    <cellStyle name="Assumptions Right Currency 3 7 2 3" xfId="33454" xr:uid="{00000000-0005-0000-0000-0000816F0000}"/>
    <cellStyle name="Assumptions Right Currency 3 7 3" xfId="8507" xr:uid="{00000000-0005-0000-0000-0000826F0000}"/>
    <cellStyle name="Assumptions Right Currency 3 7 3 2" xfId="22428" xr:uid="{00000000-0005-0000-0000-0000836F0000}"/>
    <cellStyle name="Assumptions Right Currency 3 7 3 2 2" xfId="50111" xr:uid="{00000000-0005-0000-0000-0000846F0000}"/>
    <cellStyle name="Assumptions Right Currency 3 7 3 3" xfId="36194" xr:uid="{00000000-0005-0000-0000-0000856F0000}"/>
    <cellStyle name="Assumptions Right Currency 3 7 4" xfId="5387" xr:uid="{00000000-0005-0000-0000-0000866F0000}"/>
    <cellStyle name="Assumptions Right Currency 3 7 4 2" xfId="19340" xr:uid="{00000000-0005-0000-0000-0000876F0000}"/>
    <cellStyle name="Assumptions Right Currency 3 7 4 2 2" xfId="47023" xr:uid="{00000000-0005-0000-0000-0000886F0000}"/>
    <cellStyle name="Assumptions Right Currency 3 7 4 3" xfId="33106" xr:uid="{00000000-0005-0000-0000-0000896F0000}"/>
    <cellStyle name="Assumptions Right Currency 3 7 5" xfId="13386" xr:uid="{00000000-0005-0000-0000-00008A6F0000}"/>
    <cellStyle name="Assumptions Right Currency 3 7 5 2" xfId="27307" xr:uid="{00000000-0005-0000-0000-00008B6F0000}"/>
    <cellStyle name="Assumptions Right Currency 3 7 5 2 2" xfId="54990" xr:uid="{00000000-0005-0000-0000-00008C6F0000}"/>
    <cellStyle name="Assumptions Right Currency 3 7 5 3" xfId="41073" xr:uid="{00000000-0005-0000-0000-00008D6F0000}"/>
    <cellStyle name="Assumptions Right Currency 3 7 6" xfId="16348" xr:uid="{00000000-0005-0000-0000-00008E6F0000}"/>
    <cellStyle name="Assumptions Right Currency 3 7 6 2" xfId="44031" xr:uid="{00000000-0005-0000-0000-00008F6F0000}"/>
    <cellStyle name="Assumptions Right Currency 3 7 7" xfId="30246" xr:uid="{00000000-0005-0000-0000-0000906F0000}"/>
    <cellStyle name="Assumptions Right Currency 3 8" xfId="3487" xr:uid="{00000000-0005-0000-0000-0000916F0000}"/>
    <cellStyle name="Assumptions Right Currency 3 8 2" xfId="6925" xr:uid="{00000000-0005-0000-0000-0000926F0000}"/>
    <cellStyle name="Assumptions Right Currency 3 8 2 2" xfId="20865" xr:uid="{00000000-0005-0000-0000-0000936F0000}"/>
    <cellStyle name="Assumptions Right Currency 3 8 2 2 2" xfId="48548" xr:uid="{00000000-0005-0000-0000-0000946F0000}"/>
    <cellStyle name="Assumptions Right Currency 3 8 2 3" xfId="34631" xr:uid="{00000000-0005-0000-0000-0000956F0000}"/>
    <cellStyle name="Assumptions Right Currency 3 8 3" xfId="9663" xr:uid="{00000000-0005-0000-0000-0000966F0000}"/>
    <cellStyle name="Assumptions Right Currency 3 8 3 2" xfId="23584" xr:uid="{00000000-0005-0000-0000-0000976F0000}"/>
    <cellStyle name="Assumptions Right Currency 3 8 3 2 2" xfId="51267" xr:uid="{00000000-0005-0000-0000-0000986F0000}"/>
    <cellStyle name="Assumptions Right Currency 3 8 3 3" xfId="37350" xr:uid="{00000000-0005-0000-0000-0000996F0000}"/>
    <cellStyle name="Assumptions Right Currency 3 8 4" xfId="11803" xr:uid="{00000000-0005-0000-0000-00009A6F0000}"/>
    <cellStyle name="Assumptions Right Currency 3 8 4 2" xfId="25724" xr:uid="{00000000-0005-0000-0000-00009B6F0000}"/>
    <cellStyle name="Assumptions Right Currency 3 8 4 2 2" xfId="53407" xr:uid="{00000000-0005-0000-0000-00009C6F0000}"/>
    <cellStyle name="Assumptions Right Currency 3 8 4 3" xfId="39490" xr:uid="{00000000-0005-0000-0000-00009D6F0000}"/>
    <cellStyle name="Assumptions Right Currency 3 8 5" xfId="14553" xr:uid="{00000000-0005-0000-0000-00009E6F0000}"/>
    <cellStyle name="Assumptions Right Currency 3 8 5 2" xfId="28474" xr:uid="{00000000-0005-0000-0000-00009F6F0000}"/>
    <cellStyle name="Assumptions Right Currency 3 8 5 2 2" xfId="56157" xr:uid="{00000000-0005-0000-0000-0000A06F0000}"/>
    <cellStyle name="Assumptions Right Currency 3 8 5 3" xfId="42240" xr:uid="{00000000-0005-0000-0000-0000A16F0000}"/>
    <cellStyle name="Assumptions Right Currency 3 8 6" xfId="17521" xr:uid="{00000000-0005-0000-0000-0000A26F0000}"/>
    <cellStyle name="Assumptions Right Currency 3 8 6 2" xfId="45204" xr:uid="{00000000-0005-0000-0000-0000A36F0000}"/>
    <cellStyle name="Assumptions Right Currency 3 8 7" xfId="31292" xr:uid="{00000000-0005-0000-0000-0000A46F0000}"/>
    <cellStyle name="Assumptions Right Currency 3 9" xfId="2894" xr:uid="{00000000-0005-0000-0000-0000A56F0000}"/>
    <cellStyle name="Assumptions Right Currency 3 9 2" xfId="6341" xr:uid="{00000000-0005-0000-0000-0000A66F0000}"/>
    <cellStyle name="Assumptions Right Currency 3 9 2 2" xfId="20288" xr:uid="{00000000-0005-0000-0000-0000A76F0000}"/>
    <cellStyle name="Assumptions Right Currency 3 9 2 2 2" xfId="47971" xr:uid="{00000000-0005-0000-0000-0000A86F0000}"/>
    <cellStyle name="Assumptions Right Currency 3 9 2 3" xfId="34054" xr:uid="{00000000-0005-0000-0000-0000A96F0000}"/>
    <cellStyle name="Assumptions Right Currency 3 9 3" xfId="9093" xr:uid="{00000000-0005-0000-0000-0000AA6F0000}"/>
    <cellStyle name="Assumptions Right Currency 3 9 3 2" xfId="23014" xr:uid="{00000000-0005-0000-0000-0000AB6F0000}"/>
    <cellStyle name="Assumptions Right Currency 3 9 3 2 2" xfId="50697" xr:uid="{00000000-0005-0000-0000-0000AC6F0000}"/>
    <cellStyle name="Assumptions Right Currency 3 9 3 3" xfId="36780" xr:uid="{00000000-0005-0000-0000-0000AD6F0000}"/>
    <cellStyle name="Assumptions Right Currency 3 9 4" xfId="11228" xr:uid="{00000000-0005-0000-0000-0000AE6F0000}"/>
    <cellStyle name="Assumptions Right Currency 3 9 4 2" xfId="25149" xr:uid="{00000000-0005-0000-0000-0000AF6F0000}"/>
    <cellStyle name="Assumptions Right Currency 3 9 4 2 2" xfId="52832" xr:uid="{00000000-0005-0000-0000-0000B06F0000}"/>
    <cellStyle name="Assumptions Right Currency 3 9 4 3" xfId="38915" xr:uid="{00000000-0005-0000-0000-0000B16F0000}"/>
    <cellStyle name="Assumptions Right Currency 3 9 5" xfId="13980" xr:uid="{00000000-0005-0000-0000-0000B26F0000}"/>
    <cellStyle name="Assumptions Right Currency 3 9 5 2" xfId="27901" xr:uid="{00000000-0005-0000-0000-0000B36F0000}"/>
    <cellStyle name="Assumptions Right Currency 3 9 5 2 2" xfId="55584" xr:uid="{00000000-0005-0000-0000-0000B46F0000}"/>
    <cellStyle name="Assumptions Right Currency 3 9 5 3" xfId="41667" xr:uid="{00000000-0005-0000-0000-0000B56F0000}"/>
    <cellStyle name="Assumptions Right Currency 3 9 6" xfId="16946" xr:uid="{00000000-0005-0000-0000-0000B66F0000}"/>
    <cellStyle name="Assumptions Right Currency 3 9 6 2" xfId="44629" xr:uid="{00000000-0005-0000-0000-0000B76F0000}"/>
    <cellStyle name="Assumptions Right Currency 3 9 7" xfId="30769" xr:uid="{00000000-0005-0000-0000-0000B86F0000}"/>
    <cellStyle name="Assumptions Right Currency 30" xfId="4458" xr:uid="{00000000-0005-0000-0000-0000B96F0000}"/>
    <cellStyle name="Assumptions Right Currency 30 2" xfId="7879" xr:uid="{00000000-0005-0000-0000-0000BA6F0000}"/>
    <cellStyle name="Assumptions Right Currency 30 2 2" xfId="21803" xr:uid="{00000000-0005-0000-0000-0000BB6F0000}"/>
    <cellStyle name="Assumptions Right Currency 30 2 2 2" xfId="49486" xr:uid="{00000000-0005-0000-0000-0000BC6F0000}"/>
    <cellStyle name="Assumptions Right Currency 30 2 3" xfId="35569" xr:uid="{00000000-0005-0000-0000-0000BD6F0000}"/>
    <cellStyle name="Assumptions Right Currency 30 3" xfId="10539" xr:uid="{00000000-0005-0000-0000-0000BE6F0000}"/>
    <cellStyle name="Assumptions Right Currency 30 3 2" xfId="24460" xr:uid="{00000000-0005-0000-0000-0000BF6F0000}"/>
    <cellStyle name="Assumptions Right Currency 30 3 2 2" xfId="52143" xr:uid="{00000000-0005-0000-0000-0000C06F0000}"/>
    <cellStyle name="Assumptions Right Currency 30 3 3" xfId="38226" xr:uid="{00000000-0005-0000-0000-0000C16F0000}"/>
    <cellStyle name="Assumptions Right Currency 30 4" xfId="12725" xr:uid="{00000000-0005-0000-0000-0000C26F0000}"/>
    <cellStyle name="Assumptions Right Currency 30 4 2" xfId="26646" xr:uid="{00000000-0005-0000-0000-0000C36F0000}"/>
    <cellStyle name="Assumptions Right Currency 30 4 2 2" xfId="54329" xr:uid="{00000000-0005-0000-0000-0000C46F0000}"/>
    <cellStyle name="Assumptions Right Currency 30 4 3" xfId="40412" xr:uid="{00000000-0005-0000-0000-0000C56F0000}"/>
    <cellStyle name="Assumptions Right Currency 30 5" xfId="15475" xr:uid="{00000000-0005-0000-0000-0000C66F0000}"/>
    <cellStyle name="Assumptions Right Currency 30 5 2" xfId="29396" xr:uid="{00000000-0005-0000-0000-0000C76F0000}"/>
    <cellStyle name="Assumptions Right Currency 30 5 2 2" xfId="57079" xr:uid="{00000000-0005-0000-0000-0000C86F0000}"/>
    <cellStyle name="Assumptions Right Currency 30 5 3" xfId="43162" xr:uid="{00000000-0005-0000-0000-0000C96F0000}"/>
    <cellStyle name="Assumptions Right Currency 30 6" xfId="18443" xr:uid="{00000000-0005-0000-0000-0000CA6F0000}"/>
    <cellStyle name="Assumptions Right Currency 30 6 2" xfId="46126" xr:uid="{00000000-0005-0000-0000-0000CB6F0000}"/>
    <cellStyle name="Assumptions Right Currency 30 7" xfId="32209" xr:uid="{00000000-0005-0000-0000-0000CC6F0000}"/>
    <cellStyle name="Assumptions Right Currency 31" xfId="5284" xr:uid="{00000000-0005-0000-0000-0000CD6F0000}"/>
    <cellStyle name="Assumptions Right Currency 31 2" xfId="19251" xr:uid="{00000000-0005-0000-0000-0000CE6F0000}"/>
    <cellStyle name="Assumptions Right Currency 31 2 2" xfId="46934" xr:uid="{00000000-0005-0000-0000-0000CF6F0000}"/>
    <cellStyle name="Assumptions Right Currency 31 3" xfId="33017" xr:uid="{00000000-0005-0000-0000-0000D06F0000}"/>
    <cellStyle name="Assumptions Right Currency 32" xfId="5246" xr:uid="{00000000-0005-0000-0000-0000D16F0000}"/>
    <cellStyle name="Assumptions Right Currency 32 2" xfId="19216" xr:uid="{00000000-0005-0000-0000-0000D26F0000}"/>
    <cellStyle name="Assumptions Right Currency 32 2 2" xfId="46899" xr:uid="{00000000-0005-0000-0000-0000D36F0000}"/>
    <cellStyle name="Assumptions Right Currency 32 3" xfId="32982" xr:uid="{00000000-0005-0000-0000-0000D46F0000}"/>
    <cellStyle name="Assumptions Right Currency 33" xfId="16159" xr:uid="{00000000-0005-0000-0000-0000D56F0000}"/>
    <cellStyle name="Assumptions Right Currency 33 2" xfId="30076" xr:uid="{00000000-0005-0000-0000-0000D66F0000}"/>
    <cellStyle name="Assumptions Right Currency 33 2 2" xfId="57759" xr:uid="{00000000-0005-0000-0000-0000D76F0000}"/>
    <cellStyle name="Assumptions Right Currency 33 3" xfId="43842" xr:uid="{00000000-0005-0000-0000-0000D86F0000}"/>
    <cellStyle name="Assumptions Right Currency 34" xfId="16142" xr:uid="{00000000-0005-0000-0000-0000D96F0000}"/>
    <cellStyle name="Assumptions Right Currency 34 2" xfId="30059" xr:uid="{00000000-0005-0000-0000-0000DA6F0000}"/>
    <cellStyle name="Assumptions Right Currency 34 2 2" xfId="57742" xr:uid="{00000000-0005-0000-0000-0000DB6F0000}"/>
    <cellStyle name="Assumptions Right Currency 34 3" xfId="43825" xr:uid="{00000000-0005-0000-0000-0000DC6F0000}"/>
    <cellStyle name="Assumptions Right Currency 35" xfId="16277" xr:uid="{00000000-0005-0000-0000-0000DD6F0000}"/>
    <cellStyle name="Assumptions Right Currency 35 2" xfId="43960" xr:uid="{00000000-0005-0000-0000-0000DE6F0000}"/>
    <cellStyle name="Assumptions Right Currency 36" xfId="30194" xr:uid="{00000000-0005-0000-0000-0000DF6F0000}"/>
    <cellStyle name="Assumptions Right Currency 4" xfId="2212" xr:uid="{00000000-0005-0000-0000-0000E06F0000}"/>
    <cellStyle name="Assumptions Right Currency 4 10" xfId="3605" xr:uid="{00000000-0005-0000-0000-0000E16F0000}"/>
    <cellStyle name="Assumptions Right Currency 4 10 2" xfId="7043" xr:uid="{00000000-0005-0000-0000-0000E26F0000}"/>
    <cellStyle name="Assumptions Right Currency 4 10 2 2" xfId="20979" xr:uid="{00000000-0005-0000-0000-0000E36F0000}"/>
    <cellStyle name="Assumptions Right Currency 4 10 2 2 2" xfId="48662" xr:uid="{00000000-0005-0000-0000-0000E46F0000}"/>
    <cellStyle name="Assumptions Right Currency 4 10 2 3" xfId="34745" xr:uid="{00000000-0005-0000-0000-0000E56F0000}"/>
    <cellStyle name="Assumptions Right Currency 4 10 3" xfId="9775" xr:uid="{00000000-0005-0000-0000-0000E66F0000}"/>
    <cellStyle name="Assumptions Right Currency 4 10 3 2" xfId="23696" xr:uid="{00000000-0005-0000-0000-0000E76F0000}"/>
    <cellStyle name="Assumptions Right Currency 4 10 3 2 2" xfId="51379" xr:uid="{00000000-0005-0000-0000-0000E86F0000}"/>
    <cellStyle name="Assumptions Right Currency 4 10 3 3" xfId="37462" xr:uid="{00000000-0005-0000-0000-0000E96F0000}"/>
    <cellStyle name="Assumptions Right Currency 4 10 4" xfId="11917" xr:uid="{00000000-0005-0000-0000-0000EA6F0000}"/>
    <cellStyle name="Assumptions Right Currency 4 10 4 2" xfId="25838" xr:uid="{00000000-0005-0000-0000-0000EB6F0000}"/>
    <cellStyle name="Assumptions Right Currency 4 10 4 2 2" xfId="53521" xr:uid="{00000000-0005-0000-0000-0000EC6F0000}"/>
    <cellStyle name="Assumptions Right Currency 4 10 4 3" xfId="39604" xr:uid="{00000000-0005-0000-0000-0000ED6F0000}"/>
    <cellStyle name="Assumptions Right Currency 4 10 5" xfId="14667" xr:uid="{00000000-0005-0000-0000-0000EE6F0000}"/>
    <cellStyle name="Assumptions Right Currency 4 10 5 2" xfId="28588" xr:uid="{00000000-0005-0000-0000-0000EF6F0000}"/>
    <cellStyle name="Assumptions Right Currency 4 10 5 2 2" xfId="56271" xr:uid="{00000000-0005-0000-0000-0000F06F0000}"/>
    <cellStyle name="Assumptions Right Currency 4 10 5 3" xfId="42354" xr:uid="{00000000-0005-0000-0000-0000F16F0000}"/>
    <cellStyle name="Assumptions Right Currency 4 10 6" xfId="17635" xr:uid="{00000000-0005-0000-0000-0000F26F0000}"/>
    <cellStyle name="Assumptions Right Currency 4 10 6 2" xfId="45318" xr:uid="{00000000-0005-0000-0000-0000F36F0000}"/>
    <cellStyle name="Assumptions Right Currency 4 10 7" xfId="31406" xr:uid="{00000000-0005-0000-0000-0000F46F0000}"/>
    <cellStyle name="Assumptions Right Currency 4 11" xfId="3633" xr:uid="{00000000-0005-0000-0000-0000F56F0000}"/>
    <cellStyle name="Assumptions Right Currency 4 11 2" xfId="7071" xr:uid="{00000000-0005-0000-0000-0000F66F0000}"/>
    <cellStyle name="Assumptions Right Currency 4 11 2 2" xfId="21007" xr:uid="{00000000-0005-0000-0000-0000F76F0000}"/>
    <cellStyle name="Assumptions Right Currency 4 11 2 2 2" xfId="48690" xr:uid="{00000000-0005-0000-0000-0000F86F0000}"/>
    <cellStyle name="Assumptions Right Currency 4 11 2 3" xfId="34773" xr:uid="{00000000-0005-0000-0000-0000F96F0000}"/>
    <cellStyle name="Assumptions Right Currency 4 11 3" xfId="9803" xr:uid="{00000000-0005-0000-0000-0000FA6F0000}"/>
    <cellStyle name="Assumptions Right Currency 4 11 3 2" xfId="23724" xr:uid="{00000000-0005-0000-0000-0000FB6F0000}"/>
    <cellStyle name="Assumptions Right Currency 4 11 3 2 2" xfId="51407" xr:uid="{00000000-0005-0000-0000-0000FC6F0000}"/>
    <cellStyle name="Assumptions Right Currency 4 11 3 3" xfId="37490" xr:uid="{00000000-0005-0000-0000-0000FD6F0000}"/>
    <cellStyle name="Assumptions Right Currency 4 11 4" xfId="11945" xr:uid="{00000000-0005-0000-0000-0000FE6F0000}"/>
    <cellStyle name="Assumptions Right Currency 4 11 4 2" xfId="25866" xr:uid="{00000000-0005-0000-0000-0000FF6F0000}"/>
    <cellStyle name="Assumptions Right Currency 4 11 4 2 2" xfId="53549" xr:uid="{00000000-0005-0000-0000-000000700000}"/>
    <cellStyle name="Assumptions Right Currency 4 11 4 3" xfId="39632" xr:uid="{00000000-0005-0000-0000-000001700000}"/>
    <cellStyle name="Assumptions Right Currency 4 11 5" xfId="14695" xr:uid="{00000000-0005-0000-0000-000002700000}"/>
    <cellStyle name="Assumptions Right Currency 4 11 5 2" xfId="28616" xr:uid="{00000000-0005-0000-0000-000003700000}"/>
    <cellStyle name="Assumptions Right Currency 4 11 5 2 2" xfId="56299" xr:uid="{00000000-0005-0000-0000-000004700000}"/>
    <cellStyle name="Assumptions Right Currency 4 11 5 3" xfId="42382" xr:uid="{00000000-0005-0000-0000-000005700000}"/>
    <cellStyle name="Assumptions Right Currency 4 11 6" xfId="17663" xr:uid="{00000000-0005-0000-0000-000006700000}"/>
    <cellStyle name="Assumptions Right Currency 4 11 6 2" xfId="45346" xr:uid="{00000000-0005-0000-0000-000007700000}"/>
    <cellStyle name="Assumptions Right Currency 4 11 7" xfId="31434" xr:uid="{00000000-0005-0000-0000-000008700000}"/>
    <cellStyle name="Assumptions Right Currency 4 12" xfId="3666" xr:uid="{00000000-0005-0000-0000-000009700000}"/>
    <cellStyle name="Assumptions Right Currency 4 12 2" xfId="7103" xr:uid="{00000000-0005-0000-0000-00000A700000}"/>
    <cellStyle name="Assumptions Right Currency 4 12 2 2" xfId="21039" xr:uid="{00000000-0005-0000-0000-00000B700000}"/>
    <cellStyle name="Assumptions Right Currency 4 12 2 2 2" xfId="48722" xr:uid="{00000000-0005-0000-0000-00000C700000}"/>
    <cellStyle name="Assumptions Right Currency 4 12 2 3" xfId="34805" xr:uid="{00000000-0005-0000-0000-00000D700000}"/>
    <cellStyle name="Assumptions Right Currency 4 12 3" xfId="9835" xr:uid="{00000000-0005-0000-0000-00000E700000}"/>
    <cellStyle name="Assumptions Right Currency 4 12 3 2" xfId="23756" xr:uid="{00000000-0005-0000-0000-00000F700000}"/>
    <cellStyle name="Assumptions Right Currency 4 12 3 2 2" xfId="51439" xr:uid="{00000000-0005-0000-0000-000010700000}"/>
    <cellStyle name="Assumptions Right Currency 4 12 3 3" xfId="37522" xr:uid="{00000000-0005-0000-0000-000011700000}"/>
    <cellStyle name="Assumptions Right Currency 4 12 4" xfId="11977" xr:uid="{00000000-0005-0000-0000-000012700000}"/>
    <cellStyle name="Assumptions Right Currency 4 12 4 2" xfId="25898" xr:uid="{00000000-0005-0000-0000-000013700000}"/>
    <cellStyle name="Assumptions Right Currency 4 12 4 2 2" xfId="53581" xr:uid="{00000000-0005-0000-0000-000014700000}"/>
    <cellStyle name="Assumptions Right Currency 4 12 4 3" xfId="39664" xr:uid="{00000000-0005-0000-0000-000015700000}"/>
    <cellStyle name="Assumptions Right Currency 4 12 5" xfId="14727" xr:uid="{00000000-0005-0000-0000-000016700000}"/>
    <cellStyle name="Assumptions Right Currency 4 12 5 2" xfId="28648" xr:uid="{00000000-0005-0000-0000-000017700000}"/>
    <cellStyle name="Assumptions Right Currency 4 12 5 2 2" xfId="56331" xr:uid="{00000000-0005-0000-0000-000018700000}"/>
    <cellStyle name="Assumptions Right Currency 4 12 5 3" xfId="42414" xr:uid="{00000000-0005-0000-0000-000019700000}"/>
    <cellStyle name="Assumptions Right Currency 4 12 6" xfId="17695" xr:uid="{00000000-0005-0000-0000-00001A700000}"/>
    <cellStyle name="Assumptions Right Currency 4 12 6 2" xfId="45378" xr:uid="{00000000-0005-0000-0000-00001B700000}"/>
    <cellStyle name="Assumptions Right Currency 4 12 7" xfId="31465" xr:uid="{00000000-0005-0000-0000-00001C700000}"/>
    <cellStyle name="Assumptions Right Currency 4 13" xfId="3700" xr:uid="{00000000-0005-0000-0000-00001D700000}"/>
    <cellStyle name="Assumptions Right Currency 4 13 2" xfId="7137" xr:uid="{00000000-0005-0000-0000-00001E700000}"/>
    <cellStyle name="Assumptions Right Currency 4 13 2 2" xfId="21072" xr:uid="{00000000-0005-0000-0000-00001F700000}"/>
    <cellStyle name="Assumptions Right Currency 4 13 2 2 2" xfId="48755" xr:uid="{00000000-0005-0000-0000-000020700000}"/>
    <cellStyle name="Assumptions Right Currency 4 13 2 3" xfId="34838" xr:uid="{00000000-0005-0000-0000-000021700000}"/>
    <cellStyle name="Assumptions Right Currency 4 13 3" xfId="9865" xr:uid="{00000000-0005-0000-0000-000022700000}"/>
    <cellStyle name="Assumptions Right Currency 4 13 3 2" xfId="23786" xr:uid="{00000000-0005-0000-0000-000023700000}"/>
    <cellStyle name="Assumptions Right Currency 4 13 3 2 2" xfId="51469" xr:uid="{00000000-0005-0000-0000-000024700000}"/>
    <cellStyle name="Assumptions Right Currency 4 13 3 3" xfId="37552" xr:uid="{00000000-0005-0000-0000-000025700000}"/>
    <cellStyle name="Assumptions Right Currency 4 13 4" xfId="12010" xr:uid="{00000000-0005-0000-0000-000026700000}"/>
    <cellStyle name="Assumptions Right Currency 4 13 4 2" xfId="25931" xr:uid="{00000000-0005-0000-0000-000027700000}"/>
    <cellStyle name="Assumptions Right Currency 4 13 4 2 2" xfId="53614" xr:uid="{00000000-0005-0000-0000-000028700000}"/>
    <cellStyle name="Assumptions Right Currency 4 13 4 3" xfId="39697" xr:uid="{00000000-0005-0000-0000-000029700000}"/>
    <cellStyle name="Assumptions Right Currency 4 13 5" xfId="14760" xr:uid="{00000000-0005-0000-0000-00002A700000}"/>
    <cellStyle name="Assumptions Right Currency 4 13 5 2" xfId="28681" xr:uid="{00000000-0005-0000-0000-00002B700000}"/>
    <cellStyle name="Assumptions Right Currency 4 13 5 2 2" xfId="56364" xr:uid="{00000000-0005-0000-0000-00002C700000}"/>
    <cellStyle name="Assumptions Right Currency 4 13 5 3" xfId="42447" xr:uid="{00000000-0005-0000-0000-00002D700000}"/>
    <cellStyle name="Assumptions Right Currency 4 13 6" xfId="17728" xr:uid="{00000000-0005-0000-0000-00002E700000}"/>
    <cellStyle name="Assumptions Right Currency 4 13 6 2" xfId="45411" xr:uid="{00000000-0005-0000-0000-00002F700000}"/>
    <cellStyle name="Assumptions Right Currency 4 13 7" xfId="31498" xr:uid="{00000000-0005-0000-0000-000030700000}"/>
    <cellStyle name="Assumptions Right Currency 4 14" xfId="3727" xr:uid="{00000000-0005-0000-0000-000031700000}"/>
    <cellStyle name="Assumptions Right Currency 4 14 2" xfId="7162" xr:uid="{00000000-0005-0000-0000-000032700000}"/>
    <cellStyle name="Assumptions Right Currency 4 14 2 2" xfId="21097" xr:uid="{00000000-0005-0000-0000-000033700000}"/>
    <cellStyle name="Assumptions Right Currency 4 14 2 2 2" xfId="48780" xr:uid="{00000000-0005-0000-0000-000034700000}"/>
    <cellStyle name="Assumptions Right Currency 4 14 2 3" xfId="34863" xr:uid="{00000000-0005-0000-0000-000035700000}"/>
    <cellStyle name="Assumptions Right Currency 4 14 3" xfId="9890" xr:uid="{00000000-0005-0000-0000-000036700000}"/>
    <cellStyle name="Assumptions Right Currency 4 14 3 2" xfId="23811" xr:uid="{00000000-0005-0000-0000-000037700000}"/>
    <cellStyle name="Assumptions Right Currency 4 14 3 2 2" xfId="51494" xr:uid="{00000000-0005-0000-0000-000038700000}"/>
    <cellStyle name="Assumptions Right Currency 4 14 3 3" xfId="37577" xr:uid="{00000000-0005-0000-0000-000039700000}"/>
    <cellStyle name="Assumptions Right Currency 4 14 4" xfId="12035" xr:uid="{00000000-0005-0000-0000-00003A700000}"/>
    <cellStyle name="Assumptions Right Currency 4 14 4 2" xfId="25956" xr:uid="{00000000-0005-0000-0000-00003B700000}"/>
    <cellStyle name="Assumptions Right Currency 4 14 4 2 2" xfId="53639" xr:uid="{00000000-0005-0000-0000-00003C700000}"/>
    <cellStyle name="Assumptions Right Currency 4 14 4 3" xfId="39722" xr:uid="{00000000-0005-0000-0000-00003D700000}"/>
    <cellStyle name="Assumptions Right Currency 4 14 5" xfId="14785" xr:uid="{00000000-0005-0000-0000-00003E700000}"/>
    <cellStyle name="Assumptions Right Currency 4 14 5 2" xfId="28706" xr:uid="{00000000-0005-0000-0000-00003F700000}"/>
    <cellStyle name="Assumptions Right Currency 4 14 5 2 2" xfId="56389" xr:uid="{00000000-0005-0000-0000-000040700000}"/>
    <cellStyle name="Assumptions Right Currency 4 14 5 3" xfId="42472" xr:uid="{00000000-0005-0000-0000-000041700000}"/>
    <cellStyle name="Assumptions Right Currency 4 14 6" xfId="17753" xr:uid="{00000000-0005-0000-0000-000042700000}"/>
    <cellStyle name="Assumptions Right Currency 4 14 6 2" xfId="45436" xr:uid="{00000000-0005-0000-0000-000043700000}"/>
    <cellStyle name="Assumptions Right Currency 4 14 7" xfId="31522" xr:uid="{00000000-0005-0000-0000-000044700000}"/>
    <cellStyle name="Assumptions Right Currency 4 15" xfId="3765" xr:uid="{00000000-0005-0000-0000-000045700000}"/>
    <cellStyle name="Assumptions Right Currency 4 15 2" xfId="7199" xr:uid="{00000000-0005-0000-0000-000046700000}"/>
    <cellStyle name="Assumptions Right Currency 4 15 2 2" xfId="21133" xr:uid="{00000000-0005-0000-0000-000047700000}"/>
    <cellStyle name="Assumptions Right Currency 4 15 2 2 2" xfId="48816" xr:uid="{00000000-0005-0000-0000-000048700000}"/>
    <cellStyle name="Assumptions Right Currency 4 15 2 3" xfId="34899" xr:uid="{00000000-0005-0000-0000-000049700000}"/>
    <cellStyle name="Assumptions Right Currency 4 15 3" xfId="9922" xr:uid="{00000000-0005-0000-0000-00004A700000}"/>
    <cellStyle name="Assumptions Right Currency 4 15 3 2" xfId="23843" xr:uid="{00000000-0005-0000-0000-00004B700000}"/>
    <cellStyle name="Assumptions Right Currency 4 15 3 2 2" xfId="51526" xr:uid="{00000000-0005-0000-0000-00004C700000}"/>
    <cellStyle name="Assumptions Right Currency 4 15 3 3" xfId="37609" xr:uid="{00000000-0005-0000-0000-00004D700000}"/>
    <cellStyle name="Assumptions Right Currency 4 15 4" xfId="12071" xr:uid="{00000000-0005-0000-0000-00004E700000}"/>
    <cellStyle name="Assumptions Right Currency 4 15 4 2" xfId="25992" xr:uid="{00000000-0005-0000-0000-00004F700000}"/>
    <cellStyle name="Assumptions Right Currency 4 15 4 2 2" xfId="53675" xr:uid="{00000000-0005-0000-0000-000050700000}"/>
    <cellStyle name="Assumptions Right Currency 4 15 4 3" xfId="39758" xr:uid="{00000000-0005-0000-0000-000051700000}"/>
    <cellStyle name="Assumptions Right Currency 4 15 5" xfId="14821" xr:uid="{00000000-0005-0000-0000-000052700000}"/>
    <cellStyle name="Assumptions Right Currency 4 15 5 2" xfId="28742" xr:uid="{00000000-0005-0000-0000-000053700000}"/>
    <cellStyle name="Assumptions Right Currency 4 15 5 2 2" xfId="56425" xr:uid="{00000000-0005-0000-0000-000054700000}"/>
    <cellStyle name="Assumptions Right Currency 4 15 5 3" xfId="42508" xr:uid="{00000000-0005-0000-0000-000055700000}"/>
    <cellStyle name="Assumptions Right Currency 4 15 6" xfId="17789" xr:uid="{00000000-0005-0000-0000-000056700000}"/>
    <cellStyle name="Assumptions Right Currency 4 15 6 2" xfId="45472" xr:uid="{00000000-0005-0000-0000-000057700000}"/>
    <cellStyle name="Assumptions Right Currency 4 15 7" xfId="31555" xr:uid="{00000000-0005-0000-0000-000058700000}"/>
    <cellStyle name="Assumptions Right Currency 4 16" xfId="3797" xr:uid="{00000000-0005-0000-0000-000059700000}"/>
    <cellStyle name="Assumptions Right Currency 4 16 2" xfId="7231" xr:uid="{00000000-0005-0000-0000-00005A700000}"/>
    <cellStyle name="Assumptions Right Currency 4 16 2 2" xfId="21164" xr:uid="{00000000-0005-0000-0000-00005B700000}"/>
    <cellStyle name="Assumptions Right Currency 4 16 2 2 2" xfId="48847" xr:uid="{00000000-0005-0000-0000-00005C700000}"/>
    <cellStyle name="Assumptions Right Currency 4 16 2 3" xfId="34930" xr:uid="{00000000-0005-0000-0000-00005D700000}"/>
    <cellStyle name="Assumptions Right Currency 4 16 3" xfId="9952" xr:uid="{00000000-0005-0000-0000-00005E700000}"/>
    <cellStyle name="Assumptions Right Currency 4 16 3 2" xfId="23873" xr:uid="{00000000-0005-0000-0000-00005F700000}"/>
    <cellStyle name="Assumptions Right Currency 4 16 3 2 2" xfId="51556" xr:uid="{00000000-0005-0000-0000-000060700000}"/>
    <cellStyle name="Assumptions Right Currency 4 16 3 3" xfId="37639" xr:uid="{00000000-0005-0000-0000-000061700000}"/>
    <cellStyle name="Assumptions Right Currency 4 16 4" xfId="12102" xr:uid="{00000000-0005-0000-0000-000062700000}"/>
    <cellStyle name="Assumptions Right Currency 4 16 4 2" xfId="26023" xr:uid="{00000000-0005-0000-0000-000063700000}"/>
    <cellStyle name="Assumptions Right Currency 4 16 4 2 2" xfId="53706" xr:uid="{00000000-0005-0000-0000-000064700000}"/>
    <cellStyle name="Assumptions Right Currency 4 16 4 3" xfId="39789" xr:uid="{00000000-0005-0000-0000-000065700000}"/>
    <cellStyle name="Assumptions Right Currency 4 16 5" xfId="14852" xr:uid="{00000000-0005-0000-0000-000066700000}"/>
    <cellStyle name="Assumptions Right Currency 4 16 5 2" xfId="28773" xr:uid="{00000000-0005-0000-0000-000067700000}"/>
    <cellStyle name="Assumptions Right Currency 4 16 5 2 2" xfId="56456" xr:uid="{00000000-0005-0000-0000-000068700000}"/>
    <cellStyle name="Assumptions Right Currency 4 16 5 3" xfId="42539" xr:uid="{00000000-0005-0000-0000-000069700000}"/>
    <cellStyle name="Assumptions Right Currency 4 16 6" xfId="17820" xr:uid="{00000000-0005-0000-0000-00006A700000}"/>
    <cellStyle name="Assumptions Right Currency 4 16 6 2" xfId="45503" xr:uid="{00000000-0005-0000-0000-00006B700000}"/>
    <cellStyle name="Assumptions Right Currency 4 16 7" xfId="31586" xr:uid="{00000000-0005-0000-0000-00006C700000}"/>
    <cellStyle name="Assumptions Right Currency 4 17" xfId="3820" xr:uid="{00000000-0005-0000-0000-00006D700000}"/>
    <cellStyle name="Assumptions Right Currency 4 17 2" xfId="7254" xr:uid="{00000000-0005-0000-0000-00006E700000}"/>
    <cellStyle name="Assumptions Right Currency 4 17 2 2" xfId="21187" xr:uid="{00000000-0005-0000-0000-00006F700000}"/>
    <cellStyle name="Assumptions Right Currency 4 17 2 2 2" xfId="48870" xr:uid="{00000000-0005-0000-0000-000070700000}"/>
    <cellStyle name="Assumptions Right Currency 4 17 2 3" xfId="34953" xr:uid="{00000000-0005-0000-0000-000071700000}"/>
    <cellStyle name="Assumptions Right Currency 4 17 3" xfId="9973" xr:uid="{00000000-0005-0000-0000-000072700000}"/>
    <cellStyle name="Assumptions Right Currency 4 17 3 2" xfId="23894" xr:uid="{00000000-0005-0000-0000-000073700000}"/>
    <cellStyle name="Assumptions Right Currency 4 17 3 2 2" xfId="51577" xr:uid="{00000000-0005-0000-0000-000074700000}"/>
    <cellStyle name="Assumptions Right Currency 4 17 3 3" xfId="37660" xr:uid="{00000000-0005-0000-0000-000075700000}"/>
    <cellStyle name="Assumptions Right Currency 4 17 4" xfId="12125" xr:uid="{00000000-0005-0000-0000-000076700000}"/>
    <cellStyle name="Assumptions Right Currency 4 17 4 2" xfId="26046" xr:uid="{00000000-0005-0000-0000-000077700000}"/>
    <cellStyle name="Assumptions Right Currency 4 17 4 2 2" xfId="53729" xr:uid="{00000000-0005-0000-0000-000078700000}"/>
    <cellStyle name="Assumptions Right Currency 4 17 4 3" xfId="39812" xr:uid="{00000000-0005-0000-0000-000079700000}"/>
    <cellStyle name="Assumptions Right Currency 4 17 5" xfId="14875" xr:uid="{00000000-0005-0000-0000-00007A700000}"/>
    <cellStyle name="Assumptions Right Currency 4 17 5 2" xfId="28796" xr:uid="{00000000-0005-0000-0000-00007B700000}"/>
    <cellStyle name="Assumptions Right Currency 4 17 5 2 2" xfId="56479" xr:uid="{00000000-0005-0000-0000-00007C700000}"/>
    <cellStyle name="Assumptions Right Currency 4 17 5 3" xfId="42562" xr:uid="{00000000-0005-0000-0000-00007D700000}"/>
    <cellStyle name="Assumptions Right Currency 4 17 6" xfId="17843" xr:uid="{00000000-0005-0000-0000-00007E700000}"/>
    <cellStyle name="Assumptions Right Currency 4 17 6 2" xfId="45526" xr:uid="{00000000-0005-0000-0000-00007F700000}"/>
    <cellStyle name="Assumptions Right Currency 4 17 7" xfId="31609" xr:uid="{00000000-0005-0000-0000-000080700000}"/>
    <cellStyle name="Assumptions Right Currency 4 18" xfId="3852" xr:uid="{00000000-0005-0000-0000-000081700000}"/>
    <cellStyle name="Assumptions Right Currency 4 18 2" xfId="7286" xr:uid="{00000000-0005-0000-0000-000082700000}"/>
    <cellStyle name="Assumptions Right Currency 4 18 2 2" xfId="21219" xr:uid="{00000000-0005-0000-0000-000083700000}"/>
    <cellStyle name="Assumptions Right Currency 4 18 2 2 2" xfId="48902" xr:uid="{00000000-0005-0000-0000-000084700000}"/>
    <cellStyle name="Assumptions Right Currency 4 18 2 3" xfId="34985" xr:uid="{00000000-0005-0000-0000-000085700000}"/>
    <cellStyle name="Assumptions Right Currency 4 18 3" xfId="10005" xr:uid="{00000000-0005-0000-0000-000086700000}"/>
    <cellStyle name="Assumptions Right Currency 4 18 3 2" xfId="23926" xr:uid="{00000000-0005-0000-0000-000087700000}"/>
    <cellStyle name="Assumptions Right Currency 4 18 3 2 2" xfId="51609" xr:uid="{00000000-0005-0000-0000-000088700000}"/>
    <cellStyle name="Assumptions Right Currency 4 18 3 3" xfId="37692" xr:uid="{00000000-0005-0000-0000-000089700000}"/>
    <cellStyle name="Assumptions Right Currency 4 18 4" xfId="12157" xr:uid="{00000000-0005-0000-0000-00008A700000}"/>
    <cellStyle name="Assumptions Right Currency 4 18 4 2" xfId="26078" xr:uid="{00000000-0005-0000-0000-00008B700000}"/>
    <cellStyle name="Assumptions Right Currency 4 18 4 2 2" xfId="53761" xr:uid="{00000000-0005-0000-0000-00008C700000}"/>
    <cellStyle name="Assumptions Right Currency 4 18 4 3" xfId="39844" xr:uid="{00000000-0005-0000-0000-00008D700000}"/>
    <cellStyle name="Assumptions Right Currency 4 18 5" xfId="14907" xr:uid="{00000000-0005-0000-0000-00008E700000}"/>
    <cellStyle name="Assumptions Right Currency 4 18 5 2" xfId="28828" xr:uid="{00000000-0005-0000-0000-00008F700000}"/>
    <cellStyle name="Assumptions Right Currency 4 18 5 2 2" xfId="56511" xr:uid="{00000000-0005-0000-0000-000090700000}"/>
    <cellStyle name="Assumptions Right Currency 4 18 5 3" xfId="42594" xr:uid="{00000000-0005-0000-0000-000091700000}"/>
    <cellStyle name="Assumptions Right Currency 4 18 6" xfId="17875" xr:uid="{00000000-0005-0000-0000-000092700000}"/>
    <cellStyle name="Assumptions Right Currency 4 18 6 2" xfId="45558" xr:uid="{00000000-0005-0000-0000-000093700000}"/>
    <cellStyle name="Assumptions Right Currency 4 18 7" xfId="31641" xr:uid="{00000000-0005-0000-0000-000094700000}"/>
    <cellStyle name="Assumptions Right Currency 4 19" xfId="3874" xr:uid="{00000000-0005-0000-0000-000095700000}"/>
    <cellStyle name="Assumptions Right Currency 4 19 2" xfId="7308" xr:uid="{00000000-0005-0000-0000-000096700000}"/>
    <cellStyle name="Assumptions Right Currency 4 19 2 2" xfId="21241" xr:uid="{00000000-0005-0000-0000-000097700000}"/>
    <cellStyle name="Assumptions Right Currency 4 19 2 2 2" xfId="48924" xr:uid="{00000000-0005-0000-0000-000098700000}"/>
    <cellStyle name="Assumptions Right Currency 4 19 2 3" xfId="35007" xr:uid="{00000000-0005-0000-0000-000099700000}"/>
    <cellStyle name="Assumptions Right Currency 4 19 3" xfId="10027" xr:uid="{00000000-0005-0000-0000-00009A700000}"/>
    <cellStyle name="Assumptions Right Currency 4 19 3 2" xfId="23948" xr:uid="{00000000-0005-0000-0000-00009B700000}"/>
    <cellStyle name="Assumptions Right Currency 4 19 3 2 2" xfId="51631" xr:uid="{00000000-0005-0000-0000-00009C700000}"/>
    <cellStyle name="Assumptions Right Currency 4 19 3 3" xfId="37714" xr:uid="{00000000-0005-0000-0000-00009D700000}"/>
    <cellStyle name="Assumptions Right Currency 4 19 4" xfId="12179" xr:uid="{00000000-0005-0000-0000-00009E700000}"/>
    <cellStyle name="Assumptions Right Currency 4 19 4 2" xfId="26100" xr:uid="{00000000-0005-0000-0000-00009F700000}"/>
    <cellStyle name="Assumptions Right Currency 4 19 4 2 2" xfId="53783" xr:uid="{00000000-0005-0000-0000-0000A0700000}"/>
    <cellStyle name="Assumptions Right Currency 4 19 4 3" xfId="39866" xr:uid="{00000000-0005-0000-0000-0000A1700000}"/>
    <cellStyle name="Assumptions Right Currency 4 19 5" xfId="14929" xr:uid="{00000000-0005-0000-0000-0000A2700000}"/>
    <cellStyle name="Assumptions Right Currency 4 19 5 2" xfId="28850" xr:uid="{00000000-0005-0000-0000-0000A3700000}"/>
    <cellStyle name="Assumptions Right Currency 4 19 5 2 2" xfId="56533" xr:uid="{00000000-0005-0000-0000-0000A4700000}"/>
    <cellStyle name="Assumptions Right Currency 4 19 5 3" xfId="42616" xr:uid="{00000000-0005-0000-0000-0000A5700000}"/>
    <cellStyle name="Assumptions Right Currency 4 19 6" xfId="17897" xr:uid="{00000000-0005-0000-0000-0000A6700000}"/>
    <cellStyle name="Assumptions Right Currency 4 19 6 2" xfId="45580" xr:uid="{00000000-0005-0000-0000-0000A7700000}"/>
    <cellStyle name="Assumptions Right Currency 4 19 7" xfId="31663" xr:uid="{00000000-0005-0000-0000-0000A8700000}"/>
    <cellStyle name="Assumptions Right Currency 4 2" xfId="3192" xr:uid="{00000000-0005-0000-0000-0000A9700000}"/>
    <cellStyle name="Assumptions Right Currency 4 2 2" xfId="6634" xr:uid="{00000000-0005-0000-0000-0000AA700000}"/>
    <cellStyle name="Assumptions Right Currency 4 2 2 2" xfId="20577" xr:uid="{00000000-0005-0000-0000-0000AB700000}"/>
    <cellStyle name="Assumptions Right Currency 4 2 2 2 2" xfId="48260" xr:uid="{00000000-0005-0000-0000-0000AC700000}"/>
    <cellStyle name="Assumptions Right Currency 4 2 2 3" xfId="34343" xr:uid="{00000000-0005-0000-0000-0000AD700000}"/>
    <cellStyle name="Assumptions Right Currency 4 2 3" xfId="9377" xr:uid="{00000000-0005-0000-0000-0000AE700000}"/>
    <cellStyle name="Assumptions Right Currency 4 2 3 2" xfId="23298" xr:uid="{00000000-0005-0000-0000-0000AF700000}"/>
    <cellStyle name="Assumptions Right Currency 4 2 3 2 2" xfId="50981" xr:uid="{00000000-0005-0000-0000-0000B0700000}"/>
    <cellStyle name="Assumptions Right Currency 4 2 3 3" xfId="37064" xr:uid="{00000000-0005-0000-0000-0000B1700000}"/>
    <cellStyle name="Assumptions Right Currency 4 2 4" xfId="11515" xr:uid="{00000000-0005-0000-0000-0000B2700000}"/>
    <cellStyle name="Assumptions Right Currency 4 2 4 2" xfId="25436" xr:uid="{00000000-0005-0000-0000-0000B3700000}"/>
    <cellStyle name="Assumptions Right Currency 4 2 4 2 2" xfId="53119" xr:uid="{00000000-0005-0000-0000-0000B4700000}"/>
    <cellStyle name="Assumptions Right Currency 4 2 4 3" xfId="39202" xr:uid="{00000000-0005-0000-0000-0000B5700000}"/>
    <cellStyle name="Assumptions Right Currency 4 2 5" xfId="14265" xr:uid="{00000000-0005-0000-0000-0000B6700000}"/>
    <cellStyle name="Assumptions Right Currency 4 2 5 2" xfId="28186" xr:uid="{00000000-0005-0000-0000-0000B7700000}"/>
    <cellStyle name="Assumptions Right Currency 4 2 5 2 2" xfId="55869" xr:uid="{00000000-0005-0000-0000-0000B8700000}"/>
    <cellStyle name="Assumptions Right Currency 4 2 5 3" xfId="41952" xr:uid="{00000000-0005-0000-0000-0000B9700000}"/>
    <cellStyle name="Assumptions Right Currency 4 2 6" xfId="17233" xr:uid="{00000000-0005-0000-0000-0000BA700000}"/>
    <cellStyle name="Assumptions Right Currency 4 2 6 2" xfId="44916" xr:uid="{00000000-0005-0000-0000-0000BB700000}"/>
    <cellStyle name="Assumptions Right Currency 4 2 7" xfId="31031" xr:uid="{00000000-0005-0000-0000-0000BC700000}"/>
    <cellStyle name="Assumptions Right Currency 4 20" xfId="4204" xr:uid="{00000000-0005-0000-0000-0000BD700000}"/>
    <cellStyle name="Assumptions Right Currency 4 20 2" xfId="7629" xr:uid="{00000000-0005-0000-0000-0000BE700000}"/>
    <cellStyle name="Assumptions Right Currency 4 20 2 2" xfId="21557" xr:uid="{00000000-0005-0000-0000-0000BF700000}"/>
    <cellStyle name="Assumptions Right Currency 4 20 2 2 2" xfId="49240" xr:uid="{00000000-0005-0000-0000-0000C0700000}"/>
    <cellStyle name="Assumptions Right Currency 4 20 2 3" xfId="35323" xr:uid="{00000000-0005-0000-0000-0000C1700000}"/>
    <cellStyle name="Assumptions Right Currency 4 20 3" xfId="10322" xr:uid="{00000000-0005-0000-0000-0000C2700000}"/>
    <cellStyle name="Assumptions Right Currency 4 20 3 2" xfId="24243" xr:uid="{00000000-0005-0000-0000-0000C3700000}"/>
    <cellStyle name="Assumptions Right Currency 4 20 3 2 2" xfId="51926" xr:uid="{00000000-0005-0000-0000-0000C4700000}"/>
    <cellStyle name="Assumptions Right Currency 4 20 3 3" xfId="38009" xr:uid="{00000000-0005-0000-0000-0000C5700000}"/>
    <cellStyle name="Assumptions Right Currency 4 20 4" xfId="12478" xr:uid="{00000000-0005-0000-0000-0000C6700000}"/>
    <cellStyle name="Assumptions Right Currency 4 20 4 2" xfId="26399" xr:uid="{00000000-0005-0000-0000-0000C7700000}"/>
    <cellStyle name="Assumptions Right Currency 4 20 4 2 2" xfId="54082" xr:uid="{00000000-0005-0000-0000-0000C8700000}"/>
    <cellStyle name="Assumptions Right Currency 4 20 4 3" xfId="40165" xr:uid="{00000000-0005-0000-0000-0000C9700000}"/>
    <cellStyle name="Assumptions Right Currency 4 20 5" xfId="15228" xr:uid="{00000000-0005-0000-0000-0000CA700000}"/>
    <cellStyle name="Assumptions Right Currency 4 20 5 2" xfId="29149" xr:uid="{00000000-0005-0000-0000-0000CB700000}"/>
    <cellStyle name="Assumptions Right Currency 4 20 5 2 2" xfId="56832" xr:uid="{00000000-0005-0000-0000-0000CC700000}"/>
    <cellStyle name="Assumptions Right Currency 4 20 5 3" xfId="42915" xr:uid="{00000000-0005-0000-0000-0000CD700000}"/>
    <cellStyle name="Assumptions Right Currency 4 20 6" xfId="18196" xr:uid="{00000000-0005-0000-0000-0000CE700000}"/>
    <cellStyle name="Assumptions Right Currency 4 20 6 2" xfId="45879" xr:uid="{00000000-0005-0000-0000-0000CF700000}"/>
    <cellStyle name="Assumptions Right Currency 4 20 7" xfId="31962" xr:uid="{00000000-0005-0000-0000-0000D0700000}"/>
    <cellStyle name="Assumptions Right Currency 4 21" xfId="4232" xr:uid="{00000000-0005-0000-0000-0000D1700000}"/>
    <cellStyle name="Assumptions Right Currency 4 21 2" xfId="7657" xr:uid="{00000000-0005-0000-0000-0000D2700000}"/>
    <cellStyle name="Assumptions Right Currency 4 21 2 2" xfId="21585" xr:uid="{00000000-0005-0000-0000-0000D3700000}"/>
    <cellStyle name="Assumptions Right Currency 4 21 2 2 2" xfId="49268" xr:uid="{00000000-0005-0000-0000-0000D4700000}"/>
    <cellStyle name="Assumptions Right Currency 4 21 2 3" xfId="35351" xr:uid="{00000000-0005-0000-0000-0000D5700000}"/>
    <cellStyle name="Assumptions Right Currency 4 21 3" xfId="10350" xr:uid="{00000000-0005-0000-0000-0000D6700000}"/>
    <cellStyle name="Assumptions Right Currency 4 21 3 2" xfId="24271" xr:uid="{00000000-0005-0000-0000-0000D7700000}"/>
    <cellStyle name="Assumptions Right Currency 4 21 3 2 2" xfId="51954" xr:uid="{00000000-0005-0000-0000-0000D8700000}"/>
    <cellStyle name="Assumptions Right Currency 4 21 3 3" xfId="38037" xr:uid="{00000000-0005-0000-0000-0000D9700000}"/>
    <cellStyle name="Assumptions Right Currency 4 21 4" xfId="12506" xr:uid="{00000000-0005-0000-0000-0000DA700000}"/>
    <cellStyle name="Assumptions Right Currency 4 21 4 2" xfId="26427" xr:uid="{00000000-0005-0000-0000-0000DB700000}"/>
    <cellStyle name="Assumptions Right Currency 4 21 4 2 2" xfId="54110" xr:uid="{00000000-0005-0000-0000-0000DC700000}"/>
    <cellStyle name="Assumptions Right Currency 4 21 4 3" xfId="40193" xr:uid="{00000000-0005-0000-0000-0000DD700000}"/>
    <cellStyle name="Assumptions Right Currency 4 21 5" xfId="15256" xr:uid="{00000000-0005-0000-0000-0000DE700000}"/>
    <cellStyle name="Assumptions Right Currency 4 21 5 2" xfId="29177" xr:uid="{00000000-0005-0000-0000-0000DF700000}"/>
    <cellStyle name="Assumptions Right Currency 4 21 5 2 2" xfId="56860" xr:uid="{00000000-0005-0000-0000-0000E0700000}"/>
    <cellStyle name="Assumptions Right Currency 4 21 5 3" xfId="42943" xr:uid="{00000000-0005-0000-0000-0000E1700000}"/>
    <cellStyle name="Assumptions Right Currency 4 21 6" xfId="18224" xr:uid="{00000000-0005-0000-0000-0000E2700000}"/>
    <cellStyle name="Assumptions Right Currency 4 21 6 2" xfId="45907" xr:uid="{00000000-0005-0000-0000-0000E3700000}"/>
    <cellStyle name="Assumptions Right Currency 4 21 7" xfId="31990" xr:uid="{00000000-0005-0000-0000-0000E4700000}"/>
    <cellStyle name="Assumptions Right Currency 4 22" xfId="4265" xr:uid="{00000000-0005-0000-0000-0000E5700000}"/>
    <cellStyle name="Assumptions Right Currency 4 22 2" xfId="7690" xr:uid="{00000000-0005-0000-0000-0000E6700000}"/>
    <cellStyle name="Assumptions Right Currency 4 22 2 2" xfId="21618" xr:uid="{00000000-0005-0000-0000-0000E7700000}"/>
    <cellStyle name="Assumptions Right Currency 4 22 2 2 2" xfId="49301" xr:uid="{00000000-0005-0000-0000-0000E8700000}"/>
    <cellStyle name="Assumptions Right Currency 4 22 2 3" xfId="35384" xr:uid="{00000000-0005-0000-0000-0000E9700000}"/>
    <cellStyle name="Assumptions Right Currency 4 22 3" xfId="10383" xr:uid="{00000000-0005-0000-0000-0000EA700000}"/>
    <cellStyle name="Assumptions Right Currency 4 22 3 2" xfId="24304" xr:uid="{00000000-0005-0000-0000-0000EB700000}"/>
    <cellStyle name="Assumptions Right Currency 4 22 3 2 2" xfId="51987" xr:uid="{00000000-0005-0000-0000-0000EC700000}"/>
    <cellStyle name="Assumptions Right Currency 4 22 3 3" xfId="38070" xr:uid="{00000000-0005-0000-0000-0000ED700000}"/>
    <cellStyle name="Assumptions Right Currency 4 22 4" xfId="12539" xr:uid="{00000000-0005-0000-0000-0000EE700000}"/>
    <cellStyle name="Assumptions Right Currency 4 22 4 2" xfId="26460" xr:uid="{00000000-0005-0000-0000-0000EF700000}"/>
    <cellStyle name="Assumptions Right Currency 4 22 4 2 2" xfId="54143" xr:uid="{00000000-0005-0000-0000-0000F0700000}"/>
    <cellStyle name="Assumptions Right Currency 4 22 4 3" xfId="40226" xr:uid="{00000000-0005-0000-0000-0000F1700000}"/>
    <cellStyle name="Assumptions Right Currency 4 22 5" xfId="15289" xr:uid="{00000000-0005-0000-0000-0000F2700000}"/>
    <cellStyle name="Assumptions Right Currency 4 22 5 2" xfId="29210" xr:uid="{00000000-0005-0000-0000-0000F3700000}"/>
    <cellStyle name="Assumptions Right Currency 4 22 5 2 2" xfId="56893" xr:uid="{00000000-0005-0000-0000-0000F4700000}"/>
    <cellStyle name="Assumptions Right Currency 4 22 5 3" xfId="42976" xr:uid="{00000000-0005-0000-0000-0000F5700000}"/>
    <cellStyle name="Assumptions Right Currency 4 22 6" xfId="18257" xr:uid="{00000000-0005-0000-0000-0000F6700000}"/>
    <cellStyle name="Assumptions Right Currency 4 22 6 2" xfId="45940" xr:uid="{00000000-0005-0000-0000-0000F7700000}"/>
    <cellStyle name="Assumptions Right Currency 4 22 7" xfId="32023" xr:uid="{00000000-0005-0000-0000-0000F8700000}"/>
    <cellStyle name="Assumptions Right Currency 4 23" xfId="3956" xr:uid="{00000000-0005-0000-0000-0000F9700000}"/>
    <cellStyle name="Assumptions Right Currency 4 23 2" xfId="7382" xr:uid="{00000000-0005-0000-0000-0000FA700000}"/>
    <cellStyle name="Assumptions Right Currency 4 23 2 2" xfId="21313" xr:uid="{00000000-0005-0000-0000-0000FB700000}"/>
    <cellStyle name="Assumptions Right Currency 4 23 2 2 2" xfId="48996" xr:uid="{00000000-0005-0000-0000-0000FC700000}"/>
    <cellStyle name="Assumptions Right Currency 4 23 2 3" xfId="35079" xr:uid="{00000000-0005-0000-0000-0000FD700000}"/>
    <cellStyle name="Assumptions Right Currency 4 23 3" xfId="10086" xr:uid="{00000000-0005-0000-0000-0000FE700000}"/>
    <cellStyle name="Assumptions Right Currency 4 23 3 2" xfId="24007" xr:uid="{00000000-0005-0000-0000-0000FF700000}"/>
    <cellStyle name="Assumptions Right Currency 4 23 3 2 2" xfId="51690" xr:uid="{00000000-0005-0000-0000-000000710000}"/>
    <cellStyle name="Assumptions Right Currency 4 23 3 3" xfId="37773" xr:uid="{00000000-0005-0000-0000-000001710000}"/>
    <cellStyle name="Assumptions Right Currency 4 23 4" xfId="12238" xr:uid="{00000000-0005-0000-0000-000002710000}"/>
    <cellStyle name="Assumptions Right Currency 4 23 4 2" xfId="26159" xr:uid="{00000000-0005-0000-0000-000003710000}"/>
    <cellStyle name="Assumptions Right Currency 4 23 4 2 2" xfId="53842" xr:uid="{00000000-0005-0000-0000-000004710000}"/>
    <cellStyle name="Assumptions Right Currency 4 23 4 3" xfId="39925" xr:uid="{00000000-0005-0000-0000-000005710000}"/>
    <cellStyle name="Assumptions Right Currency 4 23 5" xfId="14988" xr:uid="{00000000-0005-0000-0000-000006710000}"/>
    <cellStyle name="Assumptions Right Currency 4 23 5 2" xfId="28909" xr:uid="{00000000-0005-0000-0000-000007710000}"/>
    <cellStyle name="Assumptions Right Currency 4 23 5 2 2" xfId="56592" xr:uid="{00000000-0005-0000-0000-000008710000}"/>
    <cellStyle name="Assumptions Right Currency 4 23 5 3" xfId="42675" xr:uid="{00000000-0005-0000-0000-000009710000}"/>
    <cellStyle name="Assumptions Right Currency 4 23 6" xfId="17956" xr:uid="{00000000-0005-0000-0000-00000A710000}"/>
    <cellStyle name="Assumptions Right Currency 4 23 6 2" xfId="45639" xr:uid="{00000000-0005-0000-0000-00000B710000}"/>
    <cellStyle name="Assumptions Right Currency 4 23 7" xfId="31722" xr:uid="{00000000-0005-0000-0000-00000C710000}"/>
    <cellStyle name="Assumptions Right Currency 4 24" xfId="4946" xr:uid="{00000000-0005-0000-0000-00000D710000}"/>
    <cellStyle name="Assumptions Right Currency 4 24 2" xfId="8350" xr:uid="{00000000-0005-0000-0000-00000E710000}"/>
    <cellStyle name="Assumptions Right Currency 4 24 2 2" xfId="22271" xr:uid="{00000000-0005-0000-0000-00000F710000}"/>
    <cellStyle name="Assumptions Right Currency 4 24 2 2 2" xfId="49954" xr:uid="{00000000-0005-0000-0000-000010710000}"/>
    <cellStyle name="Assumptions Right Currency 4 24 2 3" xfId="36037" xr:uid="{00000000-0005-0000-0000-000011710000}"/>
    <cellStyle name="Assumptions Right Currency 4 24 3" xfId="10802" xr:uid="{00000000-0005-0000-0000-000012710000}"/>
    <cellStyle name="Assumptions Right Currency 4 24 3 2" xfId="24723" xr:uid="{00000000-0005-0000-0000-000013710000}"/>
    <cellStyle name="Assumptions Right Currency 4 24 3 2 2" xfId="52406" xr:uid="{00000000-0005-0000-0000-000014710000}"/>
    <cellStyle name="Assumptions Right Currency 4 24 3 3" xfId="38489" xr:uid="{00000000-0005-0000-0000-000015710000}"/>
    <cellStyle name="Assumptions Right Currency 4 24 4" xfId="13203" xr:uid="{00000000-0005-0000-0000-000016710000}"/>
    <cellStyle name="Assumptions Right Currency 4 24 4 2" xfId="27124" xr:uid="{00000000-0005-0000-0000-000017710000}"/>
    <cellStyle name="Assumptions Right Currency 4 24 4 2 2" xfId="54807" xr:uid="{00000000-0005-0000-0000-000018710000}"/>
    <cellStyle name="Assumptions Right Currency 4 24 4 3" xfId="40890" xr:uid="{00000000-0005-0000-0000-000019710000}"/>
    <cellStyle name="Assumptions Right Currency 4 24 5" xfId="15953" xr:uid="{00000000-0005-0000-0000-00001A710000}"/>
    <cellStyle name="Assumptions Right Currency 4 24 5 2" xfId="29874" xr:uid="{00000000-0005-0000-0000-00001B710000}"/>
    <cellStyle name="Assumptions Right Currency 4 24 5 2 2" xfId="57557" xr:uid="{00000000-0005-0000-0000-00001C710000}"/>
    <cellStyle name="Assumptions Right Currency 4 24 5 3" xfId="43640" xr:uid="{00000000-0005-0000-0000-00001D710000}"/>
    <cellStyle name="Assumptions Right Currency 4 24 6" xfId="18921" xr:uid="{00000000-0005-0000-0000-00001E710000}"/>
    <cellStyle name="Assumptions Right Currency 4 24 6 2" xfId="46604" xr:uid="{00000000-0005-0000-0000-00001F710000}"/>
    <cellStyle name="Assumptions Right Currency 4 24 7" xfId="32687" xr:uid="{00000000-0005-0000-0000-000020710000}"/>
    <cellStyle name="Assumptions Right Currency 4 25" xfId="4979" xr:uid="{00000000-0005-0000-0000-000021710000}"/>
    <cellStyle name="Assumptions Right Currency 4 25 2" xfId="8383" xr:uid="{00000000-0005-0000-0000-000022710000}"/>
    <cellStyle name="Assumptions Right Currency 4 25 2 2" xfId="22304" xr:uid="{00000000-0005-0000-0000-000023710000}"/>
    <cellStyle name="Assumptions Right Currency 4 25 2 2 2" xfId="49987" xr:uid="{00000000-0005-0000-0000-000024710000}"/>
    <cellStyle name="Assumptions Right Currency 4 25 2 3" xfId="36070" xr:uid="{00000000-0005-0000-0000-000025710000}"/>
    <cellStyle name="Assumptions Right Currency 4 25 3" xfId="10832" xr:uid="{00000000-0005-0000-0000-000026710000}"/>
    <cellStyle name="Assumptions Right Currency 4 25 3 2" xfId="24753" xr:uid="{00000000-0005-0000-0000-000027710000}"/>
    <cellStyle name="Assumptions Right Currency 4 25 3 2 2" xfId="52436" xr:uid="{00000000-0005-0000-0000-000028710000}"/>
    <cellStyle name="Assumptions Right Currency 4 25 3 3" xfId="38519" xr:uid="{00000000-0005-0000-0000-000029710000}"/>
    <cellStyle name="Assumptions Right Currency 4 25 4" xfId="13235" xr:uid="{00000000-0005-0000-0000-00002A710000}"/>
    <cellStyle name="Assumptions Right Currency 4 25 4 2" xfId="27156" xr:uid="{00000000-0005-0000-0000-00002B710000}"/>
    <cellStyle name="Assumptions Right Currency 4 25 4 2 2" xfId="54839" xr:uid="{00000000-0005-0000-0000-00002C710000}"/>
    <cellStyle name="Assumptions Right Currency 4 25 4 3" xfId="40922" xr:uid="{00000000-0005-0000-0000-00002D710000}"/>
    <cellStyle name="Assumptions Right Currency 4 25 5" xfId="15985" xr:uid="{00000000-0005-0000-0000-00002E710000}"/>
    <cellStyle name="Assumptions Right Currency 4 25 5 2" xfId="29906" xr:uid="{00000000-0005-0000-0000-00002F710000}"/>
    <cellStyle name="Assumptions Right Currency 4 25 5 2 2" xfId="57589" xr:uid="{00000000-0005-0000-0000-000030710000}"/>
    <cellStyle name="Assumptions Right Currency 4 25 5 3" xfId="43672" xr:uid="{00000000-0005-0000-0000-000031710000}"/>
    <cellStyle name="Assumptions Right Currency 4 25 6" xfId="18953" xr:uid="{00000000-0005-0000-0000-000032710000}"/>
    <cellStyle name="Assumptions Right Currency 4 25 6 2" xfId="46636" xr:uid="{00000000-0005-0000-0000-000033710000}"/>
    <cellStyle name="Assumptions Right Currency 4 25 7" xfId="32719" xr:uid="{00000000-0005-0000-0000-000034710000}"/>
    <cellStyle name="Assumptions Right Currency 4 26" xfId="5016" xr:uid="{00000000-0005-0000-0000-000035710000}"/>
    <cellStyle name="Assumptions Right Currency 4 26 2" xfId="8420" xr:uid="{00000000-0005-0000-0000-000036710000}"/>
    <cellStyle name="Assumptions Right Currency 4 26 2 2" xfId="22341" xr:uid="{00000000-0005-0000-0000-000037710000}"/>
    <cellStyle name="Assumptions Right Currency 4 26 2 2 2" xfId="50024" xr:uid="{00000000-0005-0000-0000-000038710000}"/>
    <cellStyle name="Assumptions Right Currency 4 26 2 3" xfId="36107" xr:uid="{00000000-0005-0000-0000-000039710000}"/>
    <cellStyle name="Assumptions Right Currency 4 26 3" xfId="10868" xr:uid="{00000000-0005-0000-0000-00003A710000}"/>
    <cellStyle name="Assumptions Right Currency 4 26 3 2" xfId="24789" xr:uid="{00000000-0005-0000-0000-00003B710000}"/>
    <cellStyle name="Assumptions Right Currency 4 26 3 2 2" xfId="52472" xr:uid="{00000000-0005-0000-0000-00003C710000}"/>
    <cellStyle name="Assumptions Right Currency 4 26 3 3" xfId="38555" xr:uid="{00000000-0005-0000-0000-00003D710000}"/>
    <cellStyle name="Assumptions Right Currency 4 26 4" xfId="13271" xr:uid="{00000000-0005-0000-0000-00003E710000}"/>
    <cellStyle name="Assumptions Right Currency 4 26 4 2" xfId="27192" xr:uid="{00000000-0005-0000-0000-00003F710000}"/>
    <cellStyle name="Assumptions Right Currency 4 26 4 2 2" xfId="54875" xr:uid="{00000000-0005-0000-0000-000040710000}"/>
    <cellStyle name="Assumptions Right Currency 4 26 4 3" xfId="40958" xr:uid="{00000000-0005-0000-0000-000041710000}"/>
    <cellStyle name="Assumptions Right Currency 4 26 5" xfId="16021" xr:uid="{00000000-0005-0000-0000-000042710000}"/>
    <cellStyle name="Assumptions Right Currency 4 26 5 2" xfId="29942" xr:uid="{00000000-0005-0000-0000-000043710000}"/>
    <cellStyle name="Assumptions Right Currency 4 26 5 2 2" xfId="57625" xr:uid="{00000000-0005-0000-0000-000044710000}"/>
    <cellStyle name="Assumptions Right Currency 4 26 5 3" xfId="43708" xr:uid="{00000000-0005-0000-0000-000045710000}"/>
    <cellStyle name="Assumptions Right Currency 4 26 6" xfId="18989" xr:uid="{00000000-0005-0000-0000-000046710000}"/>
    <cellStyle name="Assumptions Right Currency 4 26 6 2" xfId="46672" xr:uid="{00000000-0005-0000-0000-000047710000}"/>
    <cellStyle name="Assumptions Right Currency 4 26 7" xfId="32755" xr:uid="{00000000-0005-0000-0000-000048710000}"/>
    <cellStyle name="Assumptions Right Currency 4 27" xfId="5041" xr:uid="{00000000-0005-0000-0000-000049710000}"/>
    <cellStyle name="Assumptions Right Currency 4 27 2" xfId="8445" xr:uid="{00000000-0005-0000-0000-00004A710000}"/>
    <cellStyle name="Assumptions Right Currency 4 27 2 2" xfId="22366" xr:uid="{00000000-0005-0000-0000-00004B710000}"/>
    <cellStyle name="Assumptions Right Currency 4 27 2 2 2" xfId="50049" xr:uid="{00000000-0005-0000-0000-00004C710000}"/>
    <cellStyle name="Assumptions Right Currency 4 27 2 3" xfId="36132" xr:uid="{00000000-0005-0000-0000-00004D710000}"/>
    <cellStyle name="Assumptions Right Currency 4 27 3" xfId="10892" xr:uid="{00000000-0005-0000-0000-00004E710000}"/>
    <cellStyle name="Assumptions Right Currency 4 27 3 2" xfId="24813" xr:uid="{00000000-0005-0000-0000-00004F710000}"/>
    <cellStyle name="Assumptions Right Currency 4 27 3 2 2" xfId="52496" xr:uid="{00000000-0005-0000-0000-000050710000}"/>
    <cellStyle name="Assumptions Right Currency 4 27 3 3" xfId="38579" xr:uid="{00000000-0005-0000-0000-000051710000}"/>
    <cellStyle name="Assumptions Right Currency 4 27 4" xfId="13296" xr:uid="{00000000-0005-0000-0000-000052710000}"/>
    <cellStyle name="Assumptions Right Currency 4 27 4 2" xfId="27217" xr:uid="{00000000-0005-0000-0000-000053710000}"/>
    <cellStyle name="Assumptions Right Currency 4 27 4 2 2" xfId="54900" xr:uid="{00000000-0005-0000-0000-000054710000}"/>
    <cellStyle name="Assumptions Right Currency 4 27 4 3" xfId="40983" xr:uid="{00000000-0005-0000-0000-000055710000}"/>
    <cellStyle name="Assumptions Right Currency 4 27 5" xfId="16046" xr:uid="{00000000-0005-0000-0000-000056710000}"/>
    <cellStyle name="Assumptions Right Currency 4 27 5 2" xfId="29967" xr:uid="{00000000-0005-0000-0000-000057710000}"/>
    <cellStyle name="Assumptions Right Currency 4 27 5 2 2" xfId="57650" xr:uid="{00000000-0005-0000-0000-000058710000}"/>
    <cellStyle name="Assumptions Right Currency 4 27 5 3" xfId="43733" xr:uid="{00000000-0005-0000-0000-000059710000}"/>
    <cellStyle name="Assumptions Right Currency 4 27 6" xfId="19014" xr:uid="{00000000-0005-0000-0000-00005A710000}"/>
    <cellStyle name="Assumptions Right Currency 4 27 6 2" xfId="46697" xr:uid="{00000000-0005-0000-0000-00005B710000}"/>
    <cellStyle name="Assumptions Right Currency 4 27 7" xfId="32780" xr:uid="{00000000-0005-0000-0000-00005C710000}"/>
    <cellStyle name="Assumptions Right Currency 4 28" xfId="5064" xr:uid="{00000000-0005-0000-0000-00005D710000}"/>
    <cellStyle name="Assumptions Right Currency 4 28 2" xfId="8467" xr:uid="{00000000-0005-0000-0000-00005E710000}"/>
    <cellStyle name="Assumptions Right Currency 4 28 2 2" xfId="22388" xr:uid="{00000000-0005-0000-0000-00005F710000}"/>
    <cellStyle name="Assumptions Right Currency 4 28 2 2 2" xfId="50071" xr:uid="{00000000-0005-0000-0000-000060710000}"/>
    <cellStyle name="Assumptions Right Currency 4 28 2 3" xfId="36154" xr:uid="{00000000-0005-0000-0000-000061710000}"/>
    <cellStyle name="Assumptions Right Currency 4 28 3" xfId="10913" xr:uid="{00000000-0005-0000-0000-000062710000}"/>
    <cellStyle name="Assumptions Right Currency 4 28 3 2" xfId="24834" xr:uid="{00000000-0005-0000-0000-000063710000}"/>
    <cellStyle name="Assumptions Right Currency 4 28 3 2 2" xfId="52517" xr:uid="{00000000-0005-0000-0000-000064710000}"/>
    <cellStyle name="Assumptions Right Currency 4 28 3 3" xfId="38600" xr:uid="{00000000-0005-0000-0000-000065710000}"/>
    <cellStyle name="Assumptions Right Currency 4 28 4" xfId="13318" xr:uid="{00000000-0005-0000-0000-000066710000}"/>
    <cellStyle name="Assumptions Right Currency 4 28 4 2" xfId="27239" xr:uid="{00000000-0005-0000-0000-000067710000}"/>
    <cellStyle name="Assumptions Right Currency 4 28 4 2 2" xfId="54922" xr:uid="{00000000-0005-0000-0000-000068710000}"/>
    <cellStyle name="Assumptions Right Currency 4 28 4 3" xfId="41005" xr:uid="{00000000-0005-0000-0000-000069710000}"/>
    <cellStyle name="Assumptions Right Currency 4 28 5" xfId="16068" xr:uid="{00000000-0005-0000-0000-00006A710000}"/>
    <cellStyle name="Assumptions Right Currency 4 28 5 2" xfId="29989" xr:uid="{00000000-0005-0000-0000-00006B710000}"/>
    <cellStyle name="Assumptions Right Currency 4 28 5 2 2" xfId="57672" xr:uid="{00000000-0005-0000-0000-00006C710000}"/>
    <cellStyle name="Assumptions Right Currency 4 28 5 3" xfId="43755" xr:uid="{00000000-0005-0000-0000-00006D710000}"/>
    <cellStyle name="Assumptions Right Currency 4 28 6" xfId="19036" xr:uid="{00000000-0005-0000-0000-00006E710000}"/>
    <cellStyle name="Assumptions Right Currency 4 28 6 2" xfId="46719" xr:uid="{00000000-0005-0000-0000-00006F710000}"/>
    <cellStyle name="Assumptions Right Currency 4 28 7" xfId="32802" xr:uid="{00000000-0005-0000-0000-000070710000}"/>
    <cellStyle name="Assumptions Right Currency 4 29" xfId="5086" xr:uid="{00000000-0005-0000-0000-000071710000}"/>
    <cellStyle name="Assumptions Right Currency 4 29 2" xfId="8489" xr:uid="{00000000-0005-0000-0000-000072710000}"/>
    <cellStyle name="Assumptions Right Currency 4 29 2 2" xfId="22410" xr:uid="{00000000-0005-0000-0000-000073710000}"/>
    <cellStyle name="Assumptions Right Currency 4 29 2 2 2" xfId="50093" xr:uid="{00000000-0005-0000-0000-000074710000}"/>
    <cellStyle name="Assumptions Right Currency 4 29 2 3" xfId="36176" xr:uid="{00000000-0005-0000-0000-000075710000}"/>
    <cellStyle name="Assumptions Right Currency 4 29 3" xfId="10935" xr:uid="{00000000-0005-0000-0000-000076710000}"/>
    <cellStyle name="Assumptions Right Currency 4 29 3 2" xfId="24856" xr:uid="{00000000-0005-0000-0000-000077710000}"/>
    <cellStyle name="Assumptions Right Currency 4 29 3 2 2" xfId="52539" xr:uid="{00000000-0005-0000-0000-000078710000}"/>
    <cellStyle name="Assumptions Right Currency 4 29 3 3" xfId="38622" xr:uid="{00000000-0005-0000-0000-000079710000}"/>
    <cellStyle name="Assumptions Right Currency 4 29 4" xfId="13340" xr:uid="{00000000-0005-0000-0000-00007A710000}"/>
    <cellStyle name="Assumptions Right Currency 4 29 4 2" xfId="27261" xr:uid="{00000000-0005-0000-0000-00007B710000}"/>
    <cellStyle name="Assumptions Right Currency 4 29 4 2 2" xfId="54944" xr:uid="{00000000-0005-0000-0000-00007C710000}"/>
    <cellStyle name="Assumptions Right Currency 4 29 4 3" xfId="41027" xr:uid="{00000000-0005-0000-0000-00007D710000}"/>
    <cellStyle name="Assumptions Right Currency 4 29 5" xfId="16090" xr:uid="{00000000-0005-0000-0000-00007E710000}"/>
    <cellStyle name="Assumptions Right Currency 4 29 5 2" xfId="30011" xr:uid="{00000000-0005-0000-0000-00007F710000}"/>
    <cellStyle name="Assumptions Right Currency 4 29 5 2 2" xfId="57694" xr:uid="{00000000-0005-0000-0000-000080710000}"/>
    <cellStyle name="Assumptions Right Currency 4 29 5 3" xfId="43777" xr:uid="{00000000-0005-0000-0000-000081710000}"/>
    <cellStyle name="Assumptions Right Currency 4 29 6" xfId="19058" xr:uid="{00000000-0005-0000-0000-000082710000}"/>
    <cellStyle name="Assumptions Right Currency 4 29 6 2" xfId="46741" xr:uid="{00000000-0005-0000-0000-000083710000}"/>
    <cellStyle name="Assumptions Right Currency 4 29 7" xfId="32824" xr:uid="{00000000-0005-0000-0000-000084710000}"/>
    <cellStyle name="Assumptions Right Currency 4 3" xfId="3243" xr:uid="{00000000-0005-0000-0000-000085710000}"/>
    <cellStyle name="Assumptions Right Currency 4 3 2" xfId="6685" xr:uid="{00000000-0005-0000-0000-000086710000}"/>
    <cellStyle name="Assumptions Right Currency 4 3 2 2" xfId="20627" xr:uid="{00000000-0005-0000-0000-000087710000}"/>
    <cellStyle name="Assumptions Right Currency 4 3 2 2 2" xfId="48310" xr:uid="{00000000-0005-0000-0000-000088710000}"/>
    <cellStyle name="Assumptions Right Currency 4 3 2 3" xfId="34393" xr:uid="{00000000-0005-0000-0000-000089710000}"/>
    <cellStyle name="Assumptions Right Currency 4 3 3" xfId="9427" xr:uid="{00000000-0005-0000-0000-00008A710000}"/>
    <cellStyle name="Assumptions Right Currency 4 3 3 2" xfId="23348" xr:uid="{00000000-0005-0000-0000-00008B710000}"/>
    <cellStyle name="Assumptions Right Currency 4 3 3 2 2" xfId="51031" xr:uid="{00000000-0005-0000-0000-00008C710000}"/>
    <cellStyle name="Assumptions Right Currency 4 3 3 3" xfId="37114" xr:uid="{00000000-0005-0000-0000-00008D710000}"/>
    <cellStyle name="Assumptions Right Currency 4 3 4" xfId="11565" xr:uid="{00000000-0005-0000-0000-00008E710000}"/>
    <cellStyle name="Assumptions Right Currency 4 3 4 2" xfId="25486" xr:uid="{00000000-0005-0000-0000-00008F710000}"/>
    <cellStyle name="Assumptions Right Currency 4 3 4 2 2" xfId="53169" xr:uid="{00000000-0005-0000-0000-000090710000}"/>
    <cellStyle name="Assumptions Right Currency 4 3 4 3" xfId="39252" xr:uid="{00000000-0005-0000-0000-000091710000}"/>
    <cellStyle name="Assumptions Right Currency 4 3 5" xfId="14315" xr:uid="{00000000-0005-0000-0000-000092710000}"/>
    <cellStyle name="Assumptions Right Currency 4 3 5 2" xfId="28236" xr:uid="{00000000-0005-0000-0000-000093710000}"/>
    <cellStyle name="Assumptions Right Currency 4 3 5 2 2" xfId="55919" xr:uid="{00000000-0005-0000-0000-000094710000}"/>
    <cellStyle name="Assumptions Right Currency 4 3 5 3" xfId="42002" xr:uid="{00000000-0005-0000-0000-000095710000}"/>
    <cellStyle name="Assumptions Right Currency 4 3 6" xfId="17283" xr:uid="{00000000-0005-0000-0000-000096710000}"/>
    <cellStyle name="Assumptions Right Currency 4 3 6 2" xfId="44966" xr:uid="{00000000-0005-0000-0000-000097710000}"/>
    <cellStyle name="Assumptions Right Currency 4 3 7" xfId="31072" xr:uid="{00000000-0005-0000-0000-000098710000}"/>
    <cellStyle name="Assumptions Right Currency 4 30" xfId="16228" xr:uid="{00000000-0005-0000-0000-000099710000}"/>
    <cellStyle name="Assumptions Right Currency 4 30 2" xfId="30145" xr:uid="{00000000-0005-0000-0000-00009A710000}"/>
    <cellStyle name="Assumptions Right Currency 4 30 2 2" xfId="57828" xr:uid="{00000000-0005-0000-0000-00009B710000}"/>
    <cellStyle name="Assumptions Right Currency 4 30 3" xfId="43911" xr:uid="{00000000-0005-0000-0000-00009C710000}"/>
    <cellStyle name="Assumptions Right Currency 4 31" xfId="16256" xr:uid="{00000000-0005-0000-0000-00009D710000}"/>
    <cellStyle name="Assumptions Right Currency 4 31 2" xfId="30173" xr:uid="{00000000-0005-0000-0000-00009E710000}"/>
    <cellStyle name="Assumptions Right Currency 4 31 2 2" xfId="57856" xr:uid="{00000000-0005-0000-0000-00009F710000}"/>
    <cellStyle name="Assumptions Right Currency 4 31 3" xfId="43939" xr:uid="{00000000-0005-0000-0000-0000A0710000}"/>
    <cellStyle name="Assumptions Right Currency 4 4" xfId="3295" xr:uid="{00000000-0005-0000-0000-0000A1710000}"/>
    <cellStyle name="Assumptions Right Currency 4 4 2" xfId="6736" xr:uid="{00000000-0005-0000-0000-0000A2710000}"/>
    <cellStyle name="Assumptions Right Currency 4 4 2 2" xfId="20677" xr:uid="{00000000-0005-0000-0000-0000A3710000}"/>
    <cellStyle name="Assumptions Right Currency 4 4 2 2 2" xfId="48360" xr:uid="{00000000-0005-0000-0000-0000A4710000}"/>
    <cellStyle name="Assumptions Right Currency 4 4 2 3" xfId="34443" xr:uid="{00000000-0005-0000-0000-0000A5710000}"/>
    <cellStyle name="Assumptions Right Currency 4 4 3" xfId="9476" xr:uid="{00000000-0005-0000-0000-0000A6710000}"/>
    <cellStyle name="Assumptions Right Currency 4 4 3 2" xfId="23397" xr:uid="{00000000-0005-0000-0000-0000A7710000}"/>
    <cellStyle name="Assumptions Right Currency 4 4 3 2 2" xfId="51080" xr:uid="{00000000-0005-0000-0000-0000A8710000}"/>
    <cellStyle name="Assumptions Right Currency 4 4 3 3" xfId="37163" xr:uid="{00000000-0005-0000-0000-0000A9710000}"/>
    <cellStyle name="Assumptions Right Currency 4 4 4" xfId="11615" xr:uid="{00000000-0005-0000-0000-0000AA710000}"/>
    <cellStyle name="Assumptions Right Currency 4 4 4 2" xfId="25536" xr:uid="{00000000-0005-0000-0000-0000AB710000}"/>
    <cellStyle name="Assumptions Right Currency 4 4 4 2 2" xfId="53219" xr:uid="{00000000-0005-0000-0000-0000AC710000}"/>
    <cellStyle name="Assumptions Right Currency 4 4 4 3" xfId="39302" xr:uid="{00000000-0005-0000-0000-0000AD710000}"/>
    <cellStyle name="Assumptions Right Currency 4 4 5" xfId="14365" xr:uid="{00000000-0005-0000-0000-0000AE710000}"/>
    <cellStyle name="Assumptions Right Currency 4 4 5 2" xfId="28286" xr:uid="{00000000-0005-0000-0000-0000AF710000}"/>
    <cellStyle name="Assumptions Right Currency 4 4 5 2 2" xfId="55969" xr:uid="{00000000-0005-0000-0000-0000B0710000}"/>
    <cellStyle name="Assumptions Right Currency 4 4 5 3" xfId="42052" xr:uid="{00000000-0005-0000-0000-0000B1710000}"/>
    <cellStyle name="Assumptions Right Currency 4 4 6" xfId="17333" xr:uid="{00000000-0005-0000-0000-0000B2710000}"/>
    <cellStyle name="Assumptions Right Currency 4 4 6 2" xfId="45016" xr:uid="{00000000-0005-0000-0000-0000B3710000}"/>
    <cellStyle name="Assumptions Right Currency 4 4 7" xfId="31118" xr:uid="{00000000-0005-0000-0000-0000B4710000}"/>
    <cellStyle name="Assumptions Right Currency 4 5" xfId="3376" xr:uid="{00000000-0005-0000-0000-0000B5710000}"/>
    <cellStyle name="Assumptions Right Currency 4 5 2" xfId="6816" xr:uid="{00000000-0005-0000-0000-0000B6710000}"/>
    <cellStyle name="Assumptions Right Currency 4 5 2 2" xfId="20757" xr:uid="{00000000-0005-0000-0000-0000B7710000}"/>
    <cellStyle name="Assumptions Right Currency 4 5 2 2 2" xfId="48440" xr:uid="{00000000-0005-0000-0000-0000B8710000}"/>
    <cellStyle name="Assumptions Right Currency 4 5 2 3" xfId="34523" xr:uid="{00000000-0005-0000-0000-0000B9710000}"/>
    <cellStyle name="Assumptions Right Currency 4 5 3" xfId="9554" xr:uid="{00000000-0005-0000-0000-0000BA710000}"/>
    <cellStyle name="Assumptions Right Currency 4 5 3 2" xfId="23475" xr:uid="{00000000-0005-0000-0000-0000BB710000}"/>
    <cellStyle name="Assumptions Right Currency 4 5 3 2 2" xfId="51158" xr:uid="{00000000-0005-0000-0000-0000BC710000}"/>
    <cellStyle name="Assumptions Right Currency 4 5 3 3" xfId="37241" xr:uid="{00000000-0005-0000-0000-0000BD710000}"/>
    <cellStyle name="Assumptions Right Currency 4 5 4" xfId="11695" xr:uid="{00000000-0005-0000-0000-0000BE710000}"/>
    <cellStyle name="Assumptions Right Currency 4 5 4 2" xfId="25616" xr:uid="{00000000-0005-0000-0000-0000BF710000}"/>
    <cellStyle name="Assumptions Right Currency 4 5 4 2 2" xfId="53299" xr:uid="{00000000-0005-0000-0000-0000C0710000}"/>
    <cellStyle name="Assumptions Right Currency 4 5 4 3" xfId="39382" xr:uid="{00000000-0005-0000-0000-0000C1710000}"/>
    <cellStyle name="Assumptions Right Currency 4 5 5" xfId="14445" xr:uid="{00000000-0005-0000-0000-0000C2710000}"/>
    <cellStyle name="Assumptions Right Currency 4 5 5 2" xfId="28366" xr:uid="{00000000-0005-0000-0000-0000C3710000}"/>
    <cellStyle name="Assumptions Right Currency 4 5 5 2 2" xfId="56049" xr:uid="{00000000-0005-0000-0000-0000C4710000}"/>
    <cellStyle name="Assumptions Right Currency 4 5 5 3" xfId="42132" xr:uid="{00000000-0005-0000-0000-0000C5710000}"/>
    <cellStyle name="Assumptions Right Currency 4 5 6" xfId="17413" xr:uid="{00000000-0005-0000-0000-0000C6710000}"/>
    <cellStyle name="Assumptions Right Currency 4 5 6 2" xfId="45096" xr:uid="{00000000-0005-0000-0000-0000C7710000}"/>
    <cellStyle name="Assumptions Right Currency 4 5 7" xfId="31192" xr:uid="{00000000-0005-0000-0000-0000C8710000}"/>
    <cellStyle name="Assumptions Right Currency 4 6" xfId="3424" xr:uid="{00000000-0005-0000-0000-0000C9710000}"/>
    <cellStyle name="Assumptions Right Currency 4 6 2" xfId="6863" xr:uid="{00000000-0005-0000-0000-0000CA710000}"/>
    <cellStyle name="Assumptions Right Currency 4 6 2 2" xfId="20804" xr:uid="{00000000-0005-0000-0000-0000CB710000}"/>
    <cellStyle name="Assumptions Right Currency 4 6 2 2 2" xfId="48487" xr:uid="{00000000-0005-0000-0000-0000CC710000}"/>
    <cellStyle name="Assumptions Right Currency 4 6 2 3" xfId="34570" xr:uid="{00000000-0005-0000-0000-0000CD710000}"/>
    <cellStyle name="Assumptions Right Currency 4 6 3" xfId="9601" xr:uid="{00000000-0005-0000-0000-0000CE710000}"/>
    <cellStyle name="Assumptions Right Currency 4 6 3 2" xfId="23522" xr:uid="{00000000-0005-0000-0000-0000CF710000}"/>
    <cellStyle name="Assumptions Right Currency 4 6 3 2 2" xfId="51205" xr:uid="{00000000-0005-0000-0000-0000D0710000}"/>
    <cellStyle name="Assumptions Right Currency 4 6 3 3" xfId="37288" xr:uid="{00000000-0005-0000-0000-0000D1710000}"/>
    <cellStyle name="Assumptions Right Currency 4 6 4" xfId="11742" xr:uid="{00000000-0005-0000-0000-0000D2710000}"/>
    <cellStyle name="Assumptions Right Currency 4 6 4 2" xfId="25663" xr:uid="{00000000-0005-0000-0000-0000D3710000}"/>
    <cellStyle name="Assumptions Right Currency 4 6 4 2 2" xfId="53346" xr:uid="{00000000-0005-0000-0000-0000D4710000}"/>
    <cellStyle name="Assumptions Right Currency 4 6 4 3" xfId="39429" xr:uid="{00000000-0005-0000-0000-0000D5710000}"/>
    <cellStyle name="Assumptions Right Currency 4 6 5" xfId="14492" xr:uid="{00000000-0005-0000-0000-0000D6710000}"/>
    <cellStyle name="Assumptions Right Currency 4 6 5 2" xfId="28413" xr:uid="{00000000-0005-0000-0000-0000D7710000}"/>
    <cellStyle name="Assumptions Right Currency 4 6 5 2 2" xfId="56096" xr:uid="{00000000-0005-0000-0000-0000D8710000}"/>
    <cellStyle name="Assumptions Right Currency 4 6 5 3" xfId="42179" xr:uid="{00000000-0005-0000-0000-0000D9710000}"/>
    <cellStyle name="Assumptions Right Currency 4 6 6" xfId="17460" xr:uid="{00000000-0005-0000-0000-0000DA710000}"/>
    <cellStyle name="Assumptions Right Currency 4 6 6 2" xfId="45143" xr:uid="{00000000-0005-0000-0000-0000DB710000}"/>
    <cellStyle name="Assumptions Right Currency 4 6 7" xfId="31237" xr:uid="{00000000-0005-0000-0000-0000DC710000}"/>
    <cellStyle name="Assumptions Right Currency 4 7" xfId="3466" xr:uid="{00000000-0005-0000-0000-0000DD710000}"/>
    <cellStyle name="Assumptions Right Currency 4 7 2" xfId="6904" xr:uid="{00000000-0005-0000-0000-0000DE710000}"/>
    <cellStyle name="Assumptions Right Currency 4 7 2 2" xfId="20844" xr:uid="{00000000-0005-0000-0000-0000DF710000}"/>
    <cellStyle name="Assumptions Right Currency 4 7 2 2 2" xfId="48527" xr:uid="{00000000-0005-0000-0000-0000E0710000}"/>
    <cellStyle name="Assumptions Right Currency 4 7 2 3" xfId="34610" xr:uid="{00000000-0005-0000-0000-0000E1710000}"/>
    <cellStyle name="Assumptions Right Currency 4 7 3" xfId="9642" xr:uid="{00000000-0005-0000-0000-0000E2710000}"/>
    <cellStyle name="Assumptions Right Currency 4 7 3 2" xfId="23563" xr:uid="{00000000-0005-0000-0000-0000E3710000}"/>
    <cellStyle name="Assumptions Right Currency 4 7 3 2 2" xfId="51246" xr:uid="{00000000-0005-0000-0000-0000E4710000}"/>
    <cellStyle name="Assumptions Right Currency 4 7 3 3" xfId="37329" xr:uid="{00000000-0005-0000-0000-0000E5710000}"/>
    <cellStyle name="Assumptions Right Currency 4 7 4" xfId="11782" xr:uid="{00000000-0005-0000-0000-0000E6710000}"/>
    <cellStyle name="Assumptions Right Currency 4 7 4 2" xfId="25703" xr:uid="{00000000-0005-0000-0000-0000E7710000}"/>
    <cellStyle name="Assumptions Right Currency 4 7 4 2 2" xfId="53386" xr:uid="{00000000-0005-0000-0000-0000E8710000}"/>
    <cellStyle name="Assumptions Right Currency 4 7 4 3" xfId="39469" xr:uid="{00000000-0005-0000-0000-0000E9710000}"/>
    <cellStyle name="Assumptions Right Currency 4 7 5" xfId="14532" xr:uid="{00000000-0005-0000-0000-0000EA710000}"/>
    <cellStyle name="Assumptions Right Currency 4 7 5 2" xfId="28453" xr:uid="{00000000-0005-0000-0000-0000EB710000}"/>
    <cellStyle name="Assumptions Right Currency 4 7 5 2 2" xfId="56136" xr:uid="{00000000-0005-0000-0000-0000EC710000}"/>
    <cellStyle name="Assumptions Right Currency 4 7 5 3" xfId="42219" xr:uid="{00000000-0005-0000-0000-0000ED710000}"/>
    <cellStyle name="Assumptions Right Currency 4 7 6" xfId="17500" xr:uid="{00000000-0005-0000-0000-0000EE710000}"/>
    <cellStyle name="Assumptions Right Currency 4 7 6 2" xfId="45183" xr:uid="{00000000-0005-0000-0000-0000EF710000}"/>
    <cellStyle name="Assumptions Right Currency 4 7 7" xfId="31272" xr:uid="{00000000-0005-0000-0000-0000F0710000}"/>
    <cellStyle name="Assumptions Right Currency 4 8" xfId="3532" xr:uid="{00000000-0005-0000-0000-0000F1710000}"/>
    <cellStyle name="Assumptions Right Currency 4 8 2" xfId="6970" xr:uid="{00000000-0005-0000-0000-0000F2710000}"/>
    <cellStyle name="Assumptions Right Currency 4 8 2 2" xfId="20910" xr:uid="{00000000-0005-0000-0000-0000F3710000}"/>
    <cellStyle name="Assumptions Right Currency 4 8 2 2 2" xfId="48593" xr:uid="{00000000-0005-0000-0000-0000F4710000}"/>
    <cellStyle name="Assumptions Right Currency 4 8 2 3" xfId="34676" xr:uid="{00000000-0005-0000-0000-0000F5710000}"/>
    <cellStyle name="Assumptions Right Currency 4 8 3" xfId="9707" xr:uid="{00000000-0005-0000-0000-0000F6710000}"/>
    <cellStyle name="Assumptions Right Currency 4 8 3 2" xfId="23628" xr:uid="{00000000-0005-0000-0000-0000F7710000}"/>
    <cellStyle name="Assumptions Right Currency 4 8 3 2 2" xfId="51311" xr:uid="{00000000-0005-0000-0000-0000F8710000}"/>
    <cellStyle name="Assumptions Right Currency 4 8 3 3" xfId="37394" xr:uid="{00000000-0005-0000-0000-0000F9710000}"/>
    <cellStyle name="Assumptions Right Currency 4 8 4" xfId="11848" xr:uid="{00000000-0005-0000-0000-0000FA710000}"/>
    <cellStyle name="Assumptions Right Currency 4 8 4 2" xfId="25769" xr:uid="{00000000-0005-0000-0000-0000FB710000}"/>
    <cellStyle name="Assumptions Right Currency 4 8 4 2 2" xfId="53452" xr:uid="{00000000-0005-0000-0000-0000FC710000}"/>
    <cellStyle name="Assumptions Right Currency 4 8 4 3" xfId="39535" xr:uid="{00000000-0005-0000-0000-0000FD710000}"/>
    <cellStyle name="Assumptions Right Currency 4 8 5" xfId="14598" xr:uid="{00000000-0005-0000-0000-0000FE710000}"/>
    <cellStyle name="Assumptions Right Currency 4 8 5 2" xfId="28519" xr:uid="{00000000-0005-0000-0000-0000FF710000}"/>
    <cellStyle name="Assumptions Right Currency 4 8 5 2 2" xfId="56202" xr:uid="{00000000-0005-0000-0000-000000720000}"/>
    <cellStyle name="Assumptions Right Currency 4 8 5 3" xfId="42285" xr:uid="{00000000-0005-0000-0000-000001720000}"/>
    <cellStyle name="Assumptions Right Currency 4 8 6" xfId="17566" xr:uid="{00000000-0005-0000-0000-000002720000}"/>
    <cellStyle name="Assumptions Right Currency 4 8 6 2" xfId="45249" xr:uid="{00000000-0005-0000-0000-000003720000}"/>
    <cellStyle name="Assumptions Right Currency 4 8 7" xfId="31337" xr:uid="{00000000-0005-0000-0000-000004720000}"/>
    <cellStyle name="Assumptions Right Currency 4 9" xfId="3572" xr:uid="{00000000-0005-0000-0000-000005720000}"/>
    <cellStyle name="Assumptions Right Currency 4 9 2" xfId="7010" xr:uid="{00000000-0005-0000-0000-000006720000}"/>
    <cellStyle name="Assumptions Right Currency 4 9 2 2" xfId="20947" xr:uid="{00000000-0005-0000-0000-000007720000}"/>
    <cellStyle name="Assumptions Right Currency 4 9 2 2 2" xfId="48630" xr:uid="{00000000-0005-0000-0000-000008720000}"/>
    <cellStyle name="Assumptions Right Currency 4 9 2 3" xfId="34713" xr:uid="{00000000-0005-0000-0000-000009720000}"/>
    <cellStyle name="Assumptions Right Currency 4 9 3" xfId="9743" xr:uid="{00000000-0005-0000-0000-00000A720000}"/>
    <cellStyle name="Assumptions Right Currency 4 9 3 2" xfId="23664" xr:uid="{00000000-0005-0000-0000-00000B720000}"/>
    <cellStyle name="Assumptions Right Currency 4 9 3 2 2" xfId="51347" xr:uid="{00000000-0005-0000-0000-00000C720000}"/>
    <cellStyle name="Assumptions Right Currency 4 9 3 3" xfId="37430" xr:uid="{00000000-0005-0000-0000-00000D720000}"/>
    <cellStyle name="Assumptions Right Currency 4 9 4" xfId="11885" xr:uid="{00000000-0005-0000-0000-00000E720000}"/>
    <cellStyle name="Assumptions Right Currency 4 9 4 2" xfId="25806" xr:uid="{00000000-0005-0000-0000-00000F720000}"/>
    <cellStyle name="Assumptions Right Currency 4 9 4 2 2" xfId="53489" xr:uid="{00000000-0005-0000-0000-000010720000}"/>
    <cellStyle name="Assumptions Right Currency 4 9 4 3" xfId="39572" xr:uid="{00000000-0005-0000-0000-000011720000}"/>
    <cellStyle name="Assumptions Right Currency 4 9 5" xfId="14635" xr:uid="{00000000-0005-0000-0000-000012720000}"/>
    <cellStyle name="Assumptions Right Currency 4 9 5 2" xfId="28556" xr:uid="{00000000-0005-0000-0000-000013720000}"/>
    <cellStyle name="Assumptions Right Currency 4 9 5 2 2" xfId="56239" xr:uid="{00000000-0005-0000-0000-000014720000}"/>
    <cellStyle name="Assumptions Right Currency 4 9 5 3" xfId="42322" xr:uid="{00000000-0005-0000-0000-000015720000}"/>
    <cellStyle name="Assumptions Right Currency 4 9 6" xfId="17603" xr:uid="{00000000-0005-0000-0000-000016720000}"/>
    <cellStyle name="Assumptions Right Currency 4 9 6 2" xfId="45286" xr:uid="{00000000-0005-0000-0000-000017720000}"/>
    <cellStyle name="Assumptions Right Currency 4 9 7" xfId="31374" xr:uid="{00000000-0005-0000-0000-000018720000}"/>
    <cellStyle name="Assumptions Right Currency 5" xfId="2750" xr:uid="{00000000-0005-0000-0000-000019720000}"/>
    <cellStyle name="Assumptions Right Currency 5 2" xfId="6198" xr:uid="{00000000-0005-0000-0000-00001A720000}"/>
    <cellStyle name="Assumptions Right Currency 5 2 2" xfId="20145" xr:uid="{00000000-0005-0000-0000-00001B720000}"/>
    <cellStyle name="Assumptions Right Currency 5 2 2 2" xfId="47828" xr:uid="{00000000-0005-0000-0000-00001C720000}"/>
    <cellStyle name="Assumptions Right Currency 5 2 3" xfId="33911" xr:uid="{00000000-0005-0000-0000-00001D720000}"/>
    <cellStyle name="Assumptions Right Currency 5 3" xfId="8954" xr:uid="{00000000-0005-0000-0000-00001E720000}"/>
    <cellStyle name="Assumptions Right Currency 5 3 2" xfId="22875" xr:uid="{00000000-0005-0000-0000-00001F720000}"/>
    <cellStyle name="Assumptions Right Currency 5 3 2 2" xfId="50558" xr:uid="{00000000-0005-0000-0000-000020720000}"/>
    <cellStyle name="Assumptions Right Currency 5 3 3" xfId="36641" xr:uid="{00000000-0005-0000-0000-000021720000}"/>
    <cellStyle name="Assumptions Right Currency 5 4" xfId="11085" xr:uid="{00000000-0005-0000-0000-000022720000}"/>
    <cellStyle name="Assumptions Right Currency 5 4 2" xfId="25006" xr:uid="{00000000-0005-0000-0000-000023720000}"/>
    <cellStyle name="Assumptions Right Currency 5 4 2 2" xfId="52689" xr:uid="{00000000-0005-0000-0000-000024720000}"/>
    <cellStyle name="Assumptions Right Currency 5 4 3" xfId="38772" xr:uid="{00000000-0005-0000-0000-000025720000}"/>
    <cellStyle name="Assumptions Right Currency 5 5" xfId="13838" xr:uid="{00000000-0005-0000-0000-000026720000}"/>
    <cellStyle name="Assumptions Right Currency 5 5 2" xfId="27759" xr:uid="{00000000-0005-0000-0000-000027720000}"/>
    <cellStyle name="Assumptions Right Currency 5 5 2 2" xfId="55442" xr:uid="{00000000-0005-0000-0000-000028720000}"/>
    <cellStyle name="Assumptions Right Currency 5 5 3" xfId="41525" xr:uid="{00000000-0005-0000-0000-000029720000}"/>
    <cellStyle name="Assumptions Right Currency 5 6" xfId="16803" xr:uid="{00000000-0005-0000-0000-00002A720000}"/>
    <cellStyle name="Assumptions Right Currency 5 6 2" xfId="44486" xr:uid="{00000000-0005-0000-0000-00002B720000}"/>
    <cellStyle name="Assumptions Right Currency 5 7" xfId="30650" xr:uid="{00000000-0005-0000-0000-00002C720000}"/>
    <cellStyle name="Assumptions Right Currency 6" xfId="2634" xr:uid="{00000000-0005-0000-0000-00002D720000}"/>
    <cellStyle name="Assumptions Right Currency 6 2" xfId="6085" xr:uid="{00000000-0005-0000-0000-00002E720000}"/>
    <cellStyle name="Assumptions Right Currency 6 2 2" xfId="20032" xr:uid="{00000000-0005-0000-0000-00002F720000}"/>
    <cellStyle name="Assumptions Right Currency 6 2 2 2" xfId="47715" xr:uid="{00000000-0005-0000-0000-000030720000}"/>
    <cellStyle name="Assumptions Right Currency 6 2 3" xfId="33798" xr:uid="{00000000-0005-0000-0000-000031720000}"/>
    <cellStyle name="Assumptions Right Currency 6 3" xfId="8844" xr:uid="{00000000-0005-0000-0000-000032720000}"/>
    <cellStyle name="Assumptions Right Currency 6 3 2" xfId="22765" xr:uid="{00000000-0005-0000-0000-000033720000}"/>
    <cellStyle name="Assumptions Right Currency 6 3 2 2" xfId="50448" xr:uid="{00000000-0005-0000-0000-000034720000}"/>
    <cellStyle name="Assumptions Right Currency 6 3 3" xfId="36531" xr:uid="{00000000-0005-0000-0000-000035720000}"/>
    <cellStyle name="Assumptions Right Currency 6 4" xfId="10972" xr:uid="{00000000-0005-0000-0000-000036720000}"/>
    <cellStyle name="Assumptions Right Currency 6 4 2" xfId="24893" xr:uid="{00000000-0005-0000-0000-000037720000}"/>
    <cellStyle name="Assumptions Right Currency 6 4 2 2" xfId="52576" xr:uid="{00000000-0005-0000-0000-000038720000}"/>
    <cellStyle name="Assumptions Right Currency 6 4 3" xfId="38659" xr:uid="{00000000-0005-0000-0000-000039720000}"/>
    <cellStyle name="Assumptions Right Currency 6 5" xfId="13726" xr:uid="{00000000-0005-0000-0000-00003A720000}"/>
    <cellStyle name="Assumptions Right Currency 6 5 2" xfId="27647" xr:uid="{00000000-0005-0000-0000-00003B720000}"/>
    <cellStyle name="Assumptions Right Currency 6 5 2 2" xfId="55330" xr:uid="{00000000-0005-0000-0000-00003C720000}"/>
    <cellStyle name="Assumptions Right Currency 6 5 3" xfId="41413" xr:uid="{00000000-0005-0000-0000-00003D720000}"/>
    <cellStyle name="Assumptions Right Currency 6 6" xfId="16690" xr:uid="{00000000-0005-0000-0000-00003E720000}"/>
    <cellStyle name="Assumptions Right Currency 6 6 2" xfId="44373" xr:uid="{00000000-0005-0000-0000-00003F720000}"/>
    <cellStyle name="Assumptions Right Currency 6 7" xfId="30546" xr:uid="{00000000-0005-0000-0000-000040720000}"/>
    <cellStyle name="Assumptions Right Currency 7" xfId="2274" xr:uid="{00000000-0005-0000-0000-000041720000}"/>
    <cellStyle name="Assumptions Right Currency 7 2" xfId="5740" xr:uid="{00000000-0005-0000-0000-000042720000}"/>
    <cellStyle name="Assumptions Right Currency 7 2 2" xfId="19690" xr:uid="{00000000-0005-0000-0000-000043720000}"/>
    <cellStyle name="Assumptions Right Currency 7 2 2 2" xfId="47373" xr:uid="{00000000-0005-0000-0000-000044720000}"/>
    <cellStyle name="Assumptions Right Currency 7 2 3" xfId="33456" xr:uid="{00000000-0005-0000-0000-000045720000}"/>
    <cellStyle name="Assumptions Right Currency 7 3" xfId="8509" xr:uid="{00000000-0005-0000-0000-000046720000}"/>
    <cellStyle name="Assumptions Right Currency 7 3 2" xfId="22430" xr:uid="{00000000-0005-0000-0000-000047720000}"/>
    <cellStyle name="Assumptions Right Currency 7 3 2 2" xfId="50113" xr:uid="{00000000-0005-0000-0000-000048720000}"/>
    <cellStyle name="Assumptions Right Currency 7 3 3" xfId="36196" xr:uid="{00000000-0005-0000-0000-000049720000}"/>
    <cellStyle name="Assumptions Right Currency 7 4" xfId="7960" xr:uid="{00000000-0005-0000-0000-00004A720000}"/>
    <cellStyle name="Assumptions Right Currency 7 4 2" xfId="21884" xr:uid="{00000000-0005-0000-0000-00004B720000}"/>
    <cellStyle name="Assumptions Right Currency 7 4 2 2" xfId="49567" xr:uid="{00000000-0005-0000-0000-00004C720000}"/>
    <cellStyle name="Assumptions Right Currency 7 4 3" xfId="35650" xr:uid="{00000000-0005-0000-0000-00004D720000}"/>
    <cellStyle name="Assumptions Right Currency 7 5" xfId="13388" xr:uid="{00000000-0005-0000-0000-00004E720000}"/>
    <cellStyle name="Assumptions Right Currency 7 5 2" xfId="27309" xr:uid="{00000000-0005-0000-0000-00004F720000}"/>
    <cellStyle name="Assumptions Right Currency 7 5 2 2" xfId="54992" xr:uid="{00000000-0005-0000-0000-000050720000}"/>
    <cellStyle name="Assumptions Right Currency 7 5 3" xfId="41075" xr:uid="{00000000-0005-0000-0000-000051720000}"/>
    <cellStyle name="Assumptions Right Currency 7 6" xfId="16350" xr:uid="{00000000-0005-0000-0000-000052720000}"/>
    <cellStyle name="Assumptions Right Currency 7 6 2" xfId="44033" xr:uid="{00000000-0005-0000-0000-000053720000}"/>
    <cellStyle name="Assumptions Right Currency 7 7" xfId="30248" xr:uid="{00000000-0005-0000-0000-000054720000}"/>
    <cellStyle name="Assumptions Right Currency 8" xfId="3114" xr:uid="{00000000-0005-0000-0000-000055720000}"/>
    <cellStyle name="Assumptions Right Currency 8 2" xfId="6556" xr:uid="{00000000-0005-0000-0000-000056720000}"/>
    <cellStyle name="Assumptions Right Currency 8 2 2" xfId="20500" xr:uid="{00000000-0005-0000-0000-000057720000}"/>
    <cellStyle name="Assumptions Right Currency 8 2 2 2" xfId="48183" xr:uid="{00000000-0005-0000-0000-000058720000}"/>
    <cellStyle name="Assumptions Right Currency 8 2 3" xfId="34266" xr:uid="{00000000-0005-0000-0000-000059720000}"/>
    <cellStyle name="Assumptions Right Currency 8 3" xfId="9300" xr:uid="{00000000-0005-0000-0000-00005A720000}"/>
    <cellStyle name="Assumptions Right Currency 8 3 2" xfId="23221" xr:uid="{00000000-0005-0000-0000-00005B720000}"/>
    <cellStyle name="Assumptions Right Currency 8 3 2 2" xfId="50904" xr:uid="{00000000-0005-0000-0000-00005C720000}"/>
    <cellStyle name="Assumptions Right Currency 8 3 3" xfId="36987" xr:uid="{00000000-0005-0000-0000-00005D720000}"/>
    <cellStyle name="Assumptions Right Currency 8 4" xfId="11438" xr:uid="{00000000-0005-0000-0000-00005E720000}"/>
    <cellStyle name="Assumptions Right Currency 8 4 2" xfId="25359" xr:uid="{00000000-0005-0000-0000-00005F720000}"/>
    <cellStyle name="Assumptions Right Currency 8 4 2 2" xfId="53042" xr:uid="{00000000-0005-0000-0000-000060720000}"/>
    <cellStyle name="Assumptions Right Currency 8 4 3" xfId="39125" xr:uid="{00000000-0005-0000-0000-000061720000}"/>
    <cellStyle name="Assumptions Right Currency 8 5" xfId="14188" xr:uid="{00000000-0005-0000-0000-000062720000}"/>
    <cellStyle name="Assumptions Right Currency 8 5 2" xfId="28109" xr:uid="{00000000-0005-0000-0000-000063720000}"/>
    <cellStyle name="Assumptions Right Currency 8 5 2 2" xfId="55792" xr:uid="{00000000-0005-0000-0000-000064720000}"/>
    <cellStyle name="Assumptions Right Currency 8 5 3" xfId="41875" xr:uid="{00000000-0005-0000-0000-000065720000}"/>
    <cellStyle name="Assumptions Right Currency 8 6" xfId="17156" xr:uid="{00000000-0005-0000-0000-000066720000}"/>
    <cellStyle name="Assumptions Right Currency 8 6 2" xfId="44839" xr:uid="{00000000-0005-0000-0000-000067720000}"/>
    <cellStyle name="Assumptions Right Currency 8 7" xfId="30959" xr:uid="{00000000-0005-0000-0000-000068720000}"/>
    <cellStyle name="Assumptions Right Currency 9" xfId="2391" xr:uid="{00000000-0005-0000-0000-000069720000}"/>
    <cellStyle name="Assumptions Right Currency 9 2" xfId="5848" xr:uid="{00000000-0005-0000-0000-00006A720000}"/>
    <cellStyle name="Assumptions Right Currency 9 2 2" xfId="19798" xr:uid="{00000000-0005-0000-0000-00006B720000}"/>
    <cellStyle name="Assumptions Right Currency 9 2 2 2" xfId="47481" xr:uid="{00000000-0005-0000-0000-00006C720000}"/>
    <cellStyle name="Assumptions Right Currency 9 2 3" xfId="33564" xr:uid="{00000000-0005-0000-0000-00006D720000}"/>
    <cellStyle name="Assumptions Right Currency 9 3" xfId="8617" xr:uid="{00000000-0005-0000-0000-00006E720000}"/>
    <cellStyle name="Assumptions Right Currency 9 3 2" xfId="22538" xr:uid="{00000000-0005-0000-0000-00006F720000}"/>
    <cellStyle name="Assumptions Right Currency 9 3 2 2" xfId="50221" xr:uid="{00000000-0005-0000-0000-000070720000}"/>
    <cellStyle name="Assumptions Right Currency 9 3 3" xfId="36304" xr:uid="{00000000-0005-0000-0000-000071720000}"/>
    <cellStyle name="Assumptions Right Currency 9 4" xfId="5493" xr:uid="{00000000-0005-0000-0000-000072720000}"/>
    <cellStyle name="Assumptions Right Currency 9 4 2" xfId="19446" xr:uid="{00000000-0005-0000-0000-000073720000}"/>
    <cellStyle name="Assumptions Right Currency 9 4 2 2" xfId="47129" xr:uid="{00000000-0005-0000-0000-000074720000}"/>
    <cellStyle name="Assumptions Right Currency 9 4 3" xfId="33212" xr:uid="{00000000-0005-0000-0000-000075720000}"/>
    <cellStyle name="Assumptions Right Currency 9 5" xfId="13496" xr:uid="{00000000-0005-0000-0000-000076720000}"/>
    <cellStyle name="Assumptions Right Currency 9 5 2" xfId="27417" xr:uid="{00000000-0005-0000-0000-000077720000}"/>
    <cellStyle name="Assumptions Right Currency 9 5 2 2" xfId="55100" xr:uid="{00000000-0005-0000-0000-000078720000}"/>
    <cellStyle name="Assumptions Right Currency 9 5 3" xfId="41183" xr:uid="{00000000-0005-0000-0000-000079720000}"/>
    <cellStyle name="Assumptions Right Currency 9 6" xfId="16458" xr:uid="{00000000-0005-0000-0000-00007A720000}"/>
    <cellStyle name="Assumptions Right Currency 9 6 2" xfId="44141" xr:uid="{00000000-0005-0000-0000-00007B720000}"/>
    <cellStyle name="Assumptions Right Currency 9 7" xfId="30348" xr:uid="{00000000-0005-0000-0000-00007C720000}"/>
    <cellStyle name="Assumptions Right Date" xfId="1429" xr:uid="{00000000-0005-0000-0000-00007D720000}"/>
    <cellStyle name="Assumptions Right Date 10" xfId="2972" xr:uid="{00000000-0005-0000-0000-00007E720000}"/>
    <cellStyle name="Assumptions Right Date 10 2" xfId="6417" xr:uid="{00000000-0005-0000-0000-00007F720000}"/>
    <cellStyle name="Assumptions Right Date 10 2 2" xfId="20363" xr:uid="{00000000-0005-0000-0000-000080720000}"/>
    <cellStyle name="Assumptions Right Date 10 2 2 2" xfId="48046" xr:uid="{00000000-0005-0000-0000-000081720000}"/>
    <cellStyle name="Assumptions Right Date 10 2 3" xfId="34129" xr:uid="{00000000-0005-0000-0000-000082720000}"/>
    <cellStyle name="Assumptions Right Date 10 3" xfId="9168" xr:uid="{00000000-0005-0000-0000-000083720000}"/>
    <cellStyle name="Assumptions Right Date 10 3 2" xfId="23089" xr:uid="{00000000-0005-0000-0000-000084720000}"/>
    <cellStyle name="Assumptions Right Date 10 3 2 2" xfId="50772" xr:uid="{00000000-0005-0000-0000-000085720000}"/>
    <cellStyle name="Assumptions Right Date 10 3 3" xfId="36855" xr:uid="{00000000-0005-0000-0000-000086720000}"/>
    <cellStyle name="Assumptions Right Date 10 4" xfId="11303" xr:uid="{00000000-0005-0000-0000-000087720000}"/>
    <cellStyle name="Assumptions Right Date 10 4 2" xfId="25224" xr:uid="{00000000-0005-0000-0000-000088720000}"/>
    <cellStyle name="Assumptions Right Date 10 4 2 2" xfId="52907" xr:uid="{00000000-0005-0000-0000-000089720000}"/>
    <cellStyle name="Assumptions Right Date 10 4 3" xfId="38990" xr:uid="{00000000-0005-0000-0000-00008A720000}"/>
    <cellStyle name="Assumptions Right Date 10 5" xfId="14054" xr:uid="{00000000-0005-0000-0000-00008B720000}"/>
    <cellStyle name="Assumptions Right Date 10 5 2" xfId="27975" xr:uid="{00000000-0005-0000-0000-00008C720000}"/>
    <cellStyle name="Assumptions Right Date 10 5 2 2" xfId="55658" xr:uid="{00000000-0005-0000-0000-00008D720000}"/>
    <cellStyle name="Assumptions Right Date 10 5 3" xfId="41741" xr:uid="{00000000-0005-0000-0000-00008E720000}"/>
    <cellStyle name="Assumptions Right Date 10 6" xfId="17021" xr:uid="{00000000-0005-0000-0000-00008F720000}"/>
    <cellStyle name="Assumptions Right Date 10 6 2" xfId="44704" xr:uid="{00000000-0005-0000-0000-000090720000}"/>
    <cellStyle name="Assumptions Right Date 10 7" xfId="30833" xr:uid="{00000000-0005-0000-0000-000091720000}"/>
    <cellStyle name="Assumptions Right Date 11" xfId="3346" xr:uid="{00000000-0005-0000-0000-000092720000}"/>
    <cellStyle name="Assumptions Right Date 11 2" xfId="6786" xr:uid="{00000000-0005-0000-0000-000093720000}"/>
    <cellStyle name="Assumptions Right Date 11 2 2" xfId="20727" xr:uid="{00000000-0005-0000-0000-000094720000}"/>
    <cellStyle name="Assumptions Right Date 11 2 2 2" xfId="48410" xr:uid="{00000000-0005-0000-0000-000095720000}"/>
    <cellStyle name="Assumptions Right Date 11 2 3" xfId="34493" xr:uid="{00000000-0005-0000-0000-000096720000}"/>
    <cellStyle name="Assumptions Right Date 11 3" xfId="9525" xr:uid="{00000000-0005-0000-0000-000097720000}"/>
    <cellStyle name="Assumptions Right Date 11 3 2" xfId="23446" xr:uid="{00000000-0005-0000-0000-000098720000}"/>
    <cellStyle name="Assumptions Right Date 11 3 2 2" xfId="51129" xr:uid="{00000000-0005-0000-0000-000099720000}"/>
    <cellStyle name="Assumptions Right Date 11 3 3" xfId="37212" xr:uid="{00000000-0005-0000-0000-00009A720000}"/>
    <cellStyle name="Assumptions Right Date 11 4" xfId="11665" xr:uid="{00000000-0005-0000-0000-00009B720000}"/>
    <cellStyle name="Assumptions Right Date 11 4 2" xfId="25586" xr:uid="{00000000-0005-0000-0000-00009C720000}"/>
    <cellStyle name="Assumptions Right Date 11 4 2 2" xfId="53269" xr:uid="{00000000-0005-0000-0000-00009D720000}"/>
    <cellStyle name="Assumptions Right Date 11 4 3" xfId="39352" xr:uid="{00000000-0005-0000-0000-00009E720000}"/>
    <cellStyle name="Assumptions Right Date 11 5" xfId="14415" xr:uid="{00000000-0005-0000-0000-00009F720000}"/>
    <cellStyle name="Assumptions Right Date 11 5 2" xfId="28336" xr:uid="{00000000-0005-0000-0000-0000A0720000}"/>
    <cellStyle name="Assumptions Right Date 11 5 2 2" xfId="56019" xr:uid="{00000000-0005-0000-0000-0000A1720000}"/>
    <cellStyle name="Assumptions Right Date 11 5 3" xfId="42102" xr:uid="{00000000-0005-0000-0000-0000A2720000}"/>
    <cellStyle name="Assumptions Right Date 11 6" xfId="17383" xr:uid="{00000000-0005-0000-0000-0000A3720000}"/>
    <cellStyle name="Assumptions Right Date 11 6 2" xfId="45066" xr:uid="{00000000-0005-0000-0000-0000A4720000}"/>
    <cellStyle name="Assumptions Right Date 11 7" xfId="31165" xr:uid="{00000000-0005-0000-0000-0000A5720000}"/>
    <cellStyle name="Assumptions Right Date 12" xfId="2697" xr:uid="{00000000-0005-0000-0000-0000A6720000}"/>
    <cellStyle name="Assumptions Right Date 12 2" xfId="6145" xr:uid="{00000000-0005-0000-0000-0000A7720000}"/>
    <cellStyle name="Assumptions Right Date 12 2 2" xfId="20092" xr:uid="{00000000-0005-0000-0000-0000A8720000}"/>
    <cellStyle name="Assumptions Right Date 12 2 2 2" xfId="47775" xr:uid="{00000000-0005-0000-0000-0000A9720000}"/>
    <cellStyle name="Assumptions Right Date 12 2 3" xfId="33858" xr:uid="{00000000-0005-0000-0000-0000AA720000}"/>
    <cellStyle name="Assumptions Right Date 12 3" xfId="8903" xr:uid="{00000000-0005-0000-0000-0000AB720000}"/>
    <cellStyle name="Assumptions Right Date 12 3 2" xfId="22824" xr:uid="{00000000-0005-0000-0000-0000AC720000}"/>
    <cellStyle name="Assumptions Right Date 12 3 2 2" xfId="50507" xr:uid="{00000000-0005-0000-0000-0000AD720000}"/>
    <cellStyle name="Assumptions Right Date 12 3 3" xfId="36590" xr:uid="{00000000-0005-0000-0000-0000AE720000}"/>
    <cellStyle name="Assumptions Right Date 12 4" xfId="11032" xr:uid="{00000000-0005-0000-0000-0000AF720000}"/>
    <cellStyle name="Assumptions Right Date 12 4 2" xfId="24953" xr:uid="{00000000-0005-0000-0000-0000B0720000}"/>
    <cellStyle name="Assumptions Right Date 12 4 2 2" xfId="52636" xr:uid="{00000000-0005-0000-0000-0000B1720000}"/>
    <cellStyle name="Assumptions Right Date 12 4 3" xfId="38719" xr:uid="{00000000-0005-0000-0000-0000B2720000}"/>
    <cellStyle name="Assumptions Right Date 12 5" xfId="13785" xr:uid="{00000000-0005-0000-0000-0000B3720000}"/>
    <cellStyle name="Assumptions Right Date 12 5 2" xfId="27706" xr:uid="{00000000-0005-0000-0000-0000B4720000}"/>
    <cellStyle name="Assumptions Right Date 12 5 2 2" xfId="55389" xr:uid="{00000000-0005-0000-0000-0000B5720000}"/>
    <cellStyle name="Assumptions Right Date 12 5 3" xfId="41472" xr:uid="{00000000-0005-0000-0000-0000B6720000}"/>
    <cellStyle name="Assumptions Right Date 12 6" xfId="16750" xr:uid="{00000000-0005-0000-0000-0000B7720000}"/>
    <cellStyle name="Assumptions Right Date 12 6 2" xfId="44433" xr:uid="{00000000-0005-0000-0000-0000B8720000}"/>
    <cellStyle name="Assumptions Right Date 12 7" xfId="30600" xr:uid="{00000000-0005-0000-0000-0000B9720000}"/>
    <cellStyle name="Assumptions Right Date 13" xfId="2887" xr:uid="{00000000-0005-0000-0000-0000BA720000}"/>
    <cellStyle name="Assumptions Right Date 13 2" xfId="6334" xr:uid="{00000000-0005-0000-0000-0000BB720000}"/>
    <cellStyle name="Assumptions Right Date 13 2 2" xfId="20281" xr:uid="{00000000-0005-0000-0000-0000BC720000}"/>
    <cellStyle name="Assumptions Right Date 13 2 2 2" xfId="47964" xr:uid="{00000000-0005-0000-0000-0000BD720000}"/>
    <cellStyle name="Assumptions Right Date 13 2 3" xfId="34047" xr:uid="{00000000-0005-0000-0000-0000BE720000}"/>
    <cellStyle name="Assumptions Right Date 13 3" xfId="9086" xr:uid="{00000000-0005-0000-0000-0000BF720000}"/>
    <cellStyle name="Assumptions Right Date 13 3 2" xfId="23007" xr:uid="{00000000-0005-0000-0000-0000C0720000}"/>
    <cellStyle name="Assumptions Right Date 13 3 2 2" xfId="50690" xr:uid="{00000000-0005-0000-0000-0000C1720000}"/>
    <cellStyle name="Assumptions Right Date 13 3 3" xfId="36773" xr:uid="{00000000-0005-0000-0000-0000C2720000}"/>
    <cellStyle name="Assumptions Right Date 13 4" xfId="11221" xr:uid="{00000000-0005-0000-0000-0000C3720000}"/>
    <cellStyle name="Assumptions Right Date 13 4 2" xfId="25142" xr:uid="{00000000-0005-0000-0000-0000C4720000}"/>
    <cellStyle name="Assumptions Right Date 13 4 2 2" xfId="52825" xr:uid="{00000000-0005-0000-0000-0000C5720000}"/>
    <cellStyle name="Assumptions Right Date 13 4 3" xfId="38908" xr:uid="{00000000-0005-0000-0000-0000C6720000}"/>
    <cellStyle name="Assumptions Right Date 13 5" xfId="13973" xr:uid="{00000000-0005-0000-0000-0000C7720000}"/>
    <cellStyle name="Assumptions Right Date 13 5 2" xfId="27894" xr:uid="{00000000-0005-0000-0000-0000C8720000}"/>
    <cellStyle name="Assumptions Right Date 13 5 2 2" xfId="55577" xr:uid="{00000000-0005-0000-0000-0000C9720000}"/>
    <cellStyle name="Assumptions Right Date 13 5 3" xfId="41660" xr:uid="{00000000-0005-0000-0000-0000CA720000}"/>
    <cellStyle name="Assumptions Right Date 13 6" xfId="16939" xr:uid="{00000000-0005-0000-0000-0000CB720000}"/>
    <cellStyle name="Assumptions Right Date 13 6 2" xfId="44622" xr:uid="{00000000-0005-0000-0000-0000CC720000}"/>
    <cellStyle name="Assumptions Right Date 13 7" xfId="30762" xr:uid="{00000000-0005-0000-0000-0000CD720000}"/>
    <cellStyle name="Assumptions Right Date 14" xfId="3323" xr:uid="{00000000-0005-0000-0000-0000CE720000}"/>
    <cellStyle name="Assumptions Right Date 14 2" xfId="6763" xr:uid="{00000000-0005-0000-0000-0000CF720000}"/>
    <cellStyle name="Assumptions Right Date 14 2 2" xfId="20704" xr:uid="{00000000-0005-0000-0000-0000D0720000}"/>
    <cellStyle name="Assumptions Right Date 14 2 2 2" xfId="48387" xr:uid="{00000000-0005-0000-0000-0000D1720000}"/>
    <cellStyle name="Assumptions Right Date 14 2 3" xfId="34470" xr:uid="{00000000-0005-0000-0000-0000D2720000}"/>
    <cellStyle name="Assumptions Right Date 14 3" xfId="9503" xr:uid="{00000000-0005-0000-0000-0000D3720000}"/>
    <cellStyle name="Assumptions Right Date 14 3 2" xfId="23424" xr:uid="{00000000-0005-0000-0000-0000D4720000}"/>
    <cellStyle name="Assumptions Right Date 14 3 2 2" xfId="51107" xr:uid="{00000000-0005-0000-0000-0000D5720000}"/>
    <cellStyle name="Assumptions Right Date 14 3 3" xfId="37190" xr:uid="{00000000-0005-0000-0000-0000D6720000}"/>
    <cellStyle name="Assumptions Right Date 14 4" xfId="11642" xr:uid="{00000000-0005-0000-0000-0000D7720000}"/>
    <cellStyle name="Assumptions Right Date 14 4 2" xfId="25563" xr:uid="{00000000-0005-0000-0000-0000D8720000}"/>
    <cellStyle name="Assumptions Right Date 14 4 2 2" xfId="53246" xr:uid="{00000000-0005-0000-0000-0000D9720000}"/>
    <cellStyle name="Assumptions Right Date 14 4 3" xfId="39329" xr:uid="{00000000-0005-0000-0000-0000DA720000}"/>
    <cellStyle name="Assumptions Right Date 14 5" xfId="14392" xr:uid="{00000000-0005-0000-0000-0000DB720000}"/>
    <cellStyle name="Assumptions Right Date 14 5 2" xfId="28313" xr:uid="{00000000-0005-0000-0000-0000DC720000}"/>
    <cellStyle name="Assumptions Right Date 14 5 2 2" xfId="55996" xr:uid="{00000000-0005-0000-0000-0000DD720000}"/>
    <cellStyle name="Assumptions Right Date 14 5 3" xfId="42079" xr:uid="{00000000-0005-0000-0000-0000DE720000}"/>
    <cellStyle name="Assumptions Right Date 14 6" xfId="17360" xr:uid="{00000000-0005-0000-0000-0000DF720000}"/>
    <cellStyle name="Assumptions Right Date 14 6 2" xfId="45043" xr:uid="{00000000-0005-0000-0000-0000E0720000}"/>
    <cellStyle name="Assumptions Right Date 14 7" xfId="31144" xr:uid="{00000000-0005-0000-0000-0000E1720000}"/>
    <cellStyle name="Assumptions Right Date 15" xfId="3509" xr:uid="{00000000-0005-0000-0000-0000E2720000}"/>
    <cellStyle name="Assumptions Right Date 15 2" xfId="6947" xr:uid="{00000000-0005-0000-0000-0000E3720000}"/>
    <cellStyle name="Assumptions Right Date 15 2 2" xfId="20887" xr:uid="{00000000-0005-0000-0000-0000E4720000}"/>
    <cellStyle name="Assumptions Right Date 15 2 2 2" xfId="48570" xr:uid="{00000000-0005-0000-0000-0000E5720000}"/>
    <cellStyle name="Assumptions Right Date 15 2 3" xfId="34653" xr:uid="{00000000-0005-0000-0000-0000E6720000}"/>
    <cellStyle name="Assumptions Right Date 15 3" xfId="9685" xr:uid="{00000000-0005-0000-0000-0000E7720000}"/>
    <cellStyle name="Assumptions Right Date 15 3 2" xfId="23606" xr:uid="{00000000-0005-0000-0000-0000E8720000}"/>
    <cellStyle name="Assumptions Right Date 15 3 2 2" xfId="51289" xr:uid="{00000000-0005-0000-0000-0000E9720000}"/>
    <cellStyle name="Assumptions Right Date 15 3 3" xfId="37372" xr:uid="{00000000-0005-0000-0000-0000EA720000}"/>
    <cellStyle name="Assumptions Right Date 15 4" xfId="11825" xr:uid="{00000000-0005-0000-0000-0000EB720000}"/>
    <cellStyle name="Assumptions Right Date 15 4 2" xfId="25746" xr:uid="{00000000-0005-0000-0000-0000EC720000}"/>
    <cellStyle name="Assumptions Right Date 15 4 2 2" xfId="53429" xr:uid="{00000000-0005-0000-0000-0000ED720000}"/>
    <cellStyle name="Assumptions Right Date 15 4 3" xfId="39512" xr:uid="{00000000-0005-0000-0000-0000EE720000}"/>
    <cellStyle name="Assumptions Right Date 15 5" xfId="14575" xr:uid="{00000000-0005-0000-0000-0000EF720000}"/>
    <cellStyle name="Assumptions Right Date 15 5 2" xfId="28496" xr:uid="{00000000-0005-0000-0000-0000F0720000}"/>
    <cellStyle name="Assumptions Right Date 15 5 2 2" xfId="56179" xr:uid="{00000000-0005-0000-0000-0000F1720000}"/>
    <cellStyle name="Assumptions Right Date 15 5 3" xfId="42262" xr:uid="{00000000-0005-0000-0000-0000F2720000}"/>
    <cellStyle name="Assumptions Right Date 15 6" xfId="17543" xr:uid="{00000000-0005-0000-0000-0000F3720000}"/>
    <cellStyle name="Assumptions Right Date 15 6 2" xfId="45226" xr:uid="{00000000-0005-0000-0000-0000F4720000}"/>
    <cellStyle name="Assumptions Right Date 15 7" xfId="31314" xr:uid="{00000000-0005-0000-0000-0000F5720000}"/>
    <cellStyle name="Assumptions Right Date 16" xfId="2685" xr:uid="{00000000-0005-0000-0000-0000F6720000}"/>
    <cellStyle name="Assumptions Right Date 16 2" xfId="6133" xr:uid="{00000000-0005-0000-0000-0000F7720000}"/>
    <cellStyle name="Assumptions Right Date 16 2 2" xfId="20080" xr:uid="{00000000-0005-0000-0000-0000F8720000}"/>
    <cellStyle name="Assumptions Right Date 16 2 2 2" xfId="47763" xr:uid="{00000000-0005-0000-0000-0000F9720000}"/>
    <cellStyle name="Assumptions Right Date 16 2 3" xfId="33846" xr:uid="{00000000-0005-0000-0000-0000FA720000}"/>
    <cellStyle name="Assumptions Right Date 16 3" xfId="8891" xr:uid="{00000000-0005-0000-0000-0000FB720000}"/>
    <cellStyle name="Assumptions Right Date 16 3 2" xfId="22812" xr:uid="{00000000-0005-0000-0000-0000FC720000}"/>
    <cellStyle name="Assumptions Right Date 16 3 2 2" xfId="50495" xr:uid="{00000000-0005-0000-0000-0000FD720000}"/>
    <cellStyle name="Assumptions Right Date 16 3 3" xfId="36578" xr:uid="{00000000-0005-0000-0000-0000FE720000}"/>
    <cellStyle name="Assumptions Right Date 16 4" xfId="11020" xr:uid="{00000000-0005-0000-0000-0000FF720000}"/>
    <cellStyle name="Assumptions Right Date 16 4 2" xfId="24941" xr:uid="{00000000-0005-0000-0000-000000730000}"/>
    <cellStyle name="Assumptions Right Date 16 4 2 2" xfId="52624" xr:uid="{00000000-0005-0000-0000-000001730000}"/>
    <cellStyle name="Assumptions Right Date 16 4 3" xfId="38707" xr:uid="{00000000-0005-0000-0000-000002730000}"/>
    <cellStyle name="Assumptions Right Date 16 5" xfId="13773" xr:uid="{00000000-0005-0000-0000-000003730000}"/>
    <cellStyle name="Assumptions Right Date 16 5 2" xfId="27694" xr:uid="{00000000-0005-0000-0000-000004730000}"/>
    <cellStyle name="Assumptions Right Date 16 5 2 2" xfId="55377" xr:uid="{00000000-0005-0000-0000-000005730000}"/>
    <cellStyle name="Assumptions Right Date 16 5 3" xfId="41460" xr:uid="{00000000-0005-0000-0000-000006730000}"/>
    <cellStyle name="Assumptions Right Date 16 6" xfId="16738" xr:uid="{00000000-0005-0000-0000-000007730000}"/>
    <cellStyle name="Assumptions Right Date 16 6 2" xfId="44421" xr:uid="{00000000-0005-0000-0000-000008730000}"/>
    <cellStyle name="Assumptions Right Date 16 7" xfId="30588" xr:uid="{00000000-0005-0000-0000-000009730000}"/>
    <cellStyle name="Assumptions Right Date 17" xfId="2922" xr:uid="{00000000-0005-0000-0000-00000A730000}"/>
    <cellStyle name="Assumptions Right Date 17 2" xfId="6368" xr:uid="{00000000-0005-0000-0000-00000B730000}"/>
    <cellStyle name="Assumptions Right Date 17 2 2" xfId="20314" xr:uid="{00000000-0005-0000-0000-00000C730000}"/>
    <cellStyle name="Assumptions Right Date 17 2 2 2" xfId="47997" xr:uid="{00000000-0005-0000-0000-00000D730000}"/>
    <cellStyle name="Assumptions Right Date 17 2 3" xfId="34080" xr:uid="{00000000-0005-0000-0000-00000E730000}"/>
    <cellStyle name="Assumptions Right Date 17 3" xfId="9119" xr:uid="{00000000-0005-0000-0000-00000F730000}"/>
    <cellStyle name="Assumptions Right Date 17 3 2" xfId="23040" xr:uid="{00000000-0005-0000-0000-000010730000}"/>
    <cellStyle name="Assumptions Right Date 17 3 2 2" xfId="50723" xr:uid="{00000000-0005-0000-0000-000011730000}"/>
    <cellStyle name="Assumptions Right Date 17 3 3" xfId="36806" xr:uid="{00000000-0005-0000-0000-000012730000}"/>
    <cellStyle name="Assumptions Right Date 17 4" xfId="11254" xr:uid="{00000000-0005-0000-0000-000013730000}"/>
    <cellStyle name="Assumptions Right Date 17 4 2" xfId="25175" xr:uid="{00000000-0005-0000-0000-000014730000}"/>
    <cellStyle name="Assumptions Right Date 17 4 2 2" xfId="52858" xr:uid="{00000000-0005-0000-0000-000015730000}"/>
    <cellStyle name="Assumptions Right Date 17 4 3" xfId="38941" xr:uid="{00000000-0005-0000-0000-000016730000}"/>
    <cellStyle name="Assumptions Right Date 17 5" xfId="14006" xr:uid="{00000000-0005-0000-0000-000017730000}"/>
    <cellStyle name="Assumptions Right Date 17 5 2" xfId="27927" xr:uid="{00000000-0005-0000-0000-000018730000}"/>
    <cellStyle name="Assumptions Right Date 17 5 2 2" xfId="55610" xr:uid="{00000000-0005-0000-0000-000019730000}"/>
    <cellStyle name="Assumptions Right Date 17 5 3" xfId="41693" xr:uid="{00000000-0005-0000-0000-00001A730000}"/>
    <cellStyle name="Assumptions Right Date 17 6" xfId="16972" xr:uid="{00000000-0005-0000-0000-00001B730000}"/>
    <cellStyle name="Assumptions Right Date 17 6 2" xfId="44655" xr:uid="{00000000-0005-0000-0000-00001C730000}"/>
    <cellStyle name="Assumptions Right Date 17 7" xfId="30790" xr:uid="{00000000-0005-0000-0000-00001D730000}"/>
    <cellStyle name="Assumptions Right Date 18" xfId="2291" xr:uid="{00000000-0005-0000-0000-00001E730000}"/>
    <cellStyle name="Assumptions Right Date 18 2" xfId="5754" xr:uid="{00000000-0005-0000-0000-00001F730000}"/>
    <cellStyle name="Assumptions Right Date 18 2 2" xfId="19704" xr:uid="{00000000-0005-0000-0000-000020730000}"/>
    <cellStyle name="Assumptions Right Date 18 2 2 2" xfId="47387" xr:uid="{00000000-0005-0000-0000-000021730000}"/>
    <cellStyle name="Assumptions Right Date 18 2 3" xfId="33470" xr:uid="{00000000-0005-0000-0000-000022730000}"/>
    <cellStyle name="Assumptions Right Date 18 3" xfId="8523" xr:uid="{00000000-0005-0000-0000-000023730000}"/>
    <cellStyle name="Assumptions Right Date 18 3 2" xfId="22444" xr:uid="{00000000-0005-0000-0000-000024730000}"/>
    <cellStyle name="Assumptions Right Date 18 3 2 2" xfId="50127" xr:uid="{00000000-0005-0000-0000-000025730000}"/>
    <cellStyle name="Assumptions Right Date 18 3 3" xfId="36210" xr:uid="{00000000-0005-0000-0000-000026730000}"/>
    <cellStyle name="Assumptions Right Date 18 4" xfId="5627" xr:uid="{00000000-0005-0000-0000-000027730000}"/>
    <cellStyle name="Assumptions Right Date 18 4 2" xfId="19580" xr:uid="{00000000-0005-0000-0000-000028730000}"/>
    <cellStyle name="Assumptions Right Date 18 4 2 2" xfId="47263" xr:uid="{00000000-0005-0000-0000-000029730000}"/>
    <cellStyle name="Assumptions Right Date 18 4 3" xfId="33346" xr:uid="{00000000-0005-0000-0000-00002A730000}"/>
    <cellStyle name="Assumptions Right Date 18 5" xfId="13402" xr:uid="{00000000-0005-0000-0000-00002B730000}"/>
    <cellStyle name="Assumptions Right Date 18 5 2" xfId="27323" xr:uid="{00000000-0005-0000-0000-00002C730000}"/>
    <cellStyle name="Assumptions Right Date 18 5 2 2" xfId="55006" xr:uid="{00000000-0005-0000-0000-00002D730000}"/>
    <cellStyle name="Assumptions Right Date 18 5 3" xfId="41089" xr:uid="{00000000-0005-0000-0000-00002E730000}"/>
    <cellStyle name="Assumptions Right Date 18 6" xfId="16364" xr:uid="{00000000-0005-0000-0000-00002F730000}"/>
    <cellStyle name="Assumptions Right Date 18 6 2" xfId="44047" xr:uid="{00000000-0005-0000-0000-000030730000}"/>
    <cellStyle name="Assumptions Right Date 18 7" xfId="30260" xr:uid="{00000000-0005-0000-0000-000031730000}"/>
    <cellStyle name="Assumptions Right Date 19" xfId="3399" xr:uid="{00000000-0005-0000-0000-000032730000}"/>
    <cellStyle name="Assumptions Right Date 19 2" xfId="6839" xr:uid="{00000000-0005-0000-0000-000033730000}"/>
    <cellStyle name="Assumptions Right Date 19 2 2" xfId="20780" xr:uid="{00000000-0005-0000-0000-000034730000}"/>
    <cellStyle name="Assumptions Right Date 19 2 2 2" xfId="48463" xr:uid="{00000000-0005-0000-0000-000035730000}"/>
    <cellStyle name="Assumptions Right Date 19 2 3" xfId="34546" xr:uid="{00000000-0005-0000-0000-000036730000}"/>
    <cellStyle name="Assumptions Right Date 19 3" xfId="9577" xr:uid="{00000000-0005-0000-0000-000037730000}"/>
    <cellStyle name="Assumptions Right Date 19 3 2" xfId="23498" xr:uid="{00000000-0005-0000-0000-000038730000}"/>
    <cellStyle name="Assumptions Right Date 19 3 2 2" xfId="51181" xr:uid="{00000000-0005-0000-0000-000039730000}"/>
    <cellStyle name="Assumptions Right Date 19 3 3" xfId="37264" xr:uid="{00000000-0005-0000-0000-00003A730000}"/>
    <cellStyle name="Assumptions Right Date 19 4" xfId="11718" xr:uid="{00000000-0005-0000-0000-00003B730000}"/>
    <cellStyle name="Assumptions Right Date 19 4 2" xfId="25639" xr:uid="{00000000-0005-0000-0000-00003C730000}"/>
    <cellStyle name="Assumptions Right Date 19 4 2 2" xfId="53322" xr:uid="{00000000-0005-0000-0000-00003D730000}"/>
    <cellStyle name="Assumptions Right Date 19 4 3" xfId="39405" xr:uid="{00000000-0005-0000-0000-00003E730000}"/>
    <cellStyle name="Assumptions Right Date 19 5" xfId="14468" xr:uid="{00000000-0005-0000-0000-00003F730000}"/>
    <cellStyle name="Assumptions Right Date 19 5 2" xfId="28389" xr:uid="{00000000-0005-0000-0000-000040730000}"/>
    <cellStyle name="Assumptions Right Date 19 5 2 2" xfId="56072" xr:uid="{00000000-0005-0000-0000-000041730000}"/>
    <cellStyle name="Assumptions Right Date 19 5 3" xfId="42155" xr:uid="{00000000-0005-0000-0000-000042730000}"/>
    <cellStyle name="Assumptions Right Date 19 6" xfId="17436" xr:uid="{00000000-0005-0000-0000-000043730000}"/>
    <cellStyle name="Assumptions Right Date 19 6 2" xfId="45119" xr:uid="{00000000-0005-0000-0000-000044730000}"/>
    <cellStyle name="Assumptions Right Date 19 7" xfId="31213" xr:uid="{00000000-0005-0000-0000-000045730000}"/>
    <cellStyle name="Assumptions Right Date 2" xfId="2057" xr:uid="{00000000-0005-0000-0000-000046730000}"/>
    <cellStyle name="Assumptions Right Date 2 10" xfId="3392" xr:uid="{00000000-0005-0000-0000-000047730000}"/>
    <cellStyle name="Assumptions Right Date 2 10 2" xfId="6832" xr:uid="{00000000-0005-0000-0000-000048730000}"/>
    <cellStyle name="Assumptions Right Date 2 10 2 2" xfId="20773" xr:uid="{00000000-0005-0000-0000-000049730000}"/>
    <cellStyle name="Assumptions Right Date 2 10 2 2 2" xfId="48456" xr:uid="{00000000-0005-0000-0000-00004A730000}"/>
    <cellStyle name="Assumptions Right Date 2 10 2 3" xfId="34539" xr:uid="{00000000-0005-0000-0000-00004B730000}"/>
    <cellStyle name="Assumptions Right Date 2 10 3" xfId="9570" xr:uid="{00000000-0005-0000-0000-00004C730000}"/>
    <cellStyle name="Assumptions Right Date 2 10 3 2" xfId="23491" xr:uid="{00000000-0005-0000-0000-00004D730000}"/>
    <cellStyle name="Assumptions Right Date 2 10 3 2 2" xfId="51174" xr:uid="{00000000-0005-0000-0000-00004E730000}"/>
    <cellStyle name="Assumptions Right Date 2 10 3 3" xfId="37257" xr:uid="{00000000-0005-0000-0000-00004F730000}"/>
    <cellStyle name="Assumptions Right Date 2 10 4" xfId="11711" xr:uid="{00000000-0005-0000-0000-000050730000}"/>
    <cellStyle name="Assumptions Right Date 2 10 4 2" xfId="25632" xr:uid="{00000000-0005-0000-0000-000051730000}"/>
    <cellStyle name="Assumptions Right Date 2 10 4 2 2" xfId="53315" xr:uid="{00000000-0005-0000-0000-000052730000}"/>
    <cellStyle name="Assumptions Right Date 2 10 4 3" xfId="39398" xr:uid="{00000000-0005-0000-0000-000053730000}"/>
    <cellStyle name="Assumptions Right Date 2 10 5" xfId="14461" xr:uid="{00000000-0005-0000-0000-000054730000}"/>
    <cellStyle name="Assumptions Right Date 2 10 5 2" xfId="28382" xr:uid="{00000000-0005-0000-0000-000055730000}"/>
    <cellStyle name="Assumptions Right Date 2 10 5 2 2" xfId="56065" xr:uid="{00000000-0005-0000-0000-000056730000}"/>
    <cellStyle name="Assumptions Right Date 2 10 5 3" xfId="42148" xr:uid="{00000000-0005-0000-0000-000057730000}"/>
    <cellStyle name="Assumptions Right Date 2 10 6" xfId="17429" xr:uid="{00000000-0005-0000-0000-000058730000}"/>
    <cellStyle name="Assumptions Right Date 2 10 6 2" xfId="45112" xr:uid="{00000000-0005-0000-0000-000059730000}"/>
    <cellStyle name="Assumptions Right Date 2 10 7" xfId="31206" xr:uid="{00000000-0005-0000-0000-00005A730000}"/>
    <cellStyle name="Assumptions Right Date 2 11" xfId="2843" xr:uid="{00000000-0005-0000-0000-00005B730000}"/>
    <cellStyle name="Assumptions Right Date 2 11 2" xfId="6290" xr:uid="{00000000-0005-0000-0000-00005C730000}"/>
    <cellStyle name="Assumptions Right Date 2 11 2 2" xfId="20237" xr:uid="{00000000-0005-0000-0000-00005D730000}"/>
    <cellStyle name="Assumptions Right Date 2 11 2 2 2" xfId="47920" xr:uid="{00000000-0005-0000-0000-00005E730000}"/>
    <cellStyle name="Assumptions Right Date 2 11 2 3" xfId="34003" xr:uid="{00000000-0005-0000-0000-00005F730000}"/>
    <cellStyle name="Assumptions Right Date 2 11 3" xfId="9044" xr:uid="{00000000-0005-0000-0000-000060730000}"/>
    <cellStyle name="Assumptions Right Date 2 11 3 2" xfId="22965" xr:uid="{00000000-0005-0000-0000-000061730000}"/>
    <cellStyle name="Assumptions Right Date 2 11 3 2 2" xfId="50648" xr:uid="{00000000-0005-0000-0000-000062730000}"/>
    <cellStyle name="Assumptions Right Date 2 11 3 3" xfId="36731" xr:uid="{00000000-0005-0000-0000-000063730000}"/>
    <cellStyle name="Assumptions Right Date 2 11 4" xfId="11177" xr:uid="{00000000-0005-0000-0000-000064730000}"/>
    <cellStyle name="Assumptions Right Date 2 11 4 2" xfId="25098" xr:uid="{00000000-0005-0000-0000-000065730000}"/>
    <cellStyle name="Assumptions Right Date 2 11 4 2 2" xfId="52781" xr:uid="{00000000-0005-0000-0000-000066730000}"/>
    <cellStyle name="Assumptions Right Date 2 11 4 3" xfId="38864" xr:uid="{00000000-0005-0000-0000-000067730000}"/>
    <cellStyle name="Assumptions Right Date 2 11 5" xfId="13929" xr:uid="{00000000-0005-0000-0000-000068730000}"/>
    <cellStyle name="Assumptions Right Date 2 11 5 2" xfId="27850" xr:uid="{00000000-0005-0000-0000-000069730000}"/>
    <cellStyle name="Assumptions Right Date 2 11 5 2 2" xfId="55533" xr:uid="{00000000-0005-0000-0000-00006A730000}"/>
    <cellStyle name="Assumptions Right Date 2 11 5 3" xfId="41616" xr:uid="{00000000-0005-0000-0000-00006B730000}"/>
    <cellStyle name="Assumptions Right Date 2 11 6" xfId="16895" xr:uid="{00000000-0005-0000-0000-00006C730000}"/>
    <cellStyle name="Assumptions Right Date 2 11 6 2" xfId="44578" xr:uid="{00000000-0005-0000-0000-00006D730000}"/>
    <cellStyle name="Assumptions Right Date 2 11 7" xfId="30724" xr:uid="{00000000-0005-0000-0000-00006E730000}"/>
    <cellStyle name="Assumptions Right Date 2 12" xfId="3439" xr:uid="{00000000-0005-0000-0000-00006F730000}"/>
    <cellStyle name="Assumptions Right Date 2 12 2" xfId="6878" xr:uid="{00000000-0005-0000-0000-000070730000}"/>
    <cellStyle name="Assumptions Right Date 2 12 2 2" xfId="20819" xr:uid="{00000000-0005-0000-0000-000071730000}"/>
    <cellStyle name="Assumptions Right Date 2 12 2 2 2" xfId="48502" xr:uid="{00000000-0005-0000-0000-000072730000}"/>
    <cellStyle name="Assumptions Right Date 2 12 2 3" xfId="34585" xr:uid="{00000000-0005-0000-0000-000073730000}"/>
    <cellStyle name="Assumptions Right Date 2 12 3" xfId="9616" xr:uid="{00000000-0005-0000-0000-000074730000}"/>
    <cellStyle name="Assumptions Right Date 2 12 3 2" xfId="23537" xr:uid="{00000000-0005-0000-0000-000075730000}"/>
    <cellStyle name="Assumptions Right Date 2 12 3 2 2" xfId="51220" xr:uid="{00000000-0005-0000-0000-000076730000}"/>
    <cellStyle name="Assumptions Right Date 2 12 3 3" xfId="37303" xr:uid="{00000000-0005-0000-0000-000077730000}"/>
    <cellStyle name="Assumptions Right Date 2 12 4" xfId="11757" xr:uid="{00000000-0005-0000-0000-000078730000}"/>
    <cellStyle name="Assumptions Right Date 2 12 4 2" xfId="25678" xr:uid="{00000000-0005-0000-0000-000079730000}"/>
    <cellStyle name="Assumptions Right Date 2 12 4 2 2" xfId="53361" xr:uid="{00000000-0005-0000-0000-00007A730000}"/>
    <cellStyle name="Assumptions Right Date 2 12 4 3" xfId="39444" xr:uid="{00000000-0005-0000-0000-00007B730000}"/>
    <cellStyle name="Assumptions Right Date 2 12 5" xfId="14507" xr:uid="{00000000-0005-0000-0000-00007C730000}"/>
    <cellStyle name="Assumptions Right Date 2 12 5 2" xfId="28428" xr:uid="{00000000-0005-0000-0000-00007D730000}"/>
    <cellStyle name="Assumptions Right Date 2 12 5 2 2" xfId="56111" xr:uid="{00000000-0005-0000-0000-00007E730000}"/>
    <cellStyle name="Assumptions Right Date 2 12 5 3" xfId="42194" xr:uid="{00000000-0005-0000-0000-00007F730000}"/>
    <cellStyle name="Assumptions Right Date 2 12 6" xfId="17475" xr:uid="{00000000-0005-0000-0000-000080730000}"/>
    <cellStyle name="Assumptions Right Date 2 12 6 2" xfId="45158" xr:uid="{00000000-0005-0000-0000-000081730000}"/>
    <cellStyle name="Assumptions Right Date 2 12 7" xfId="31251" xr:uid="{00000000-0005-0000-0000-000082730000}"/>
    <cellStyle name="Assumptions Right Date 2 13" xfId="3211" xr:uid="{00000000-0005-0000-0000-000083730000}"/>
    <cellStyle name="Assumptions Right Date 2 13 2" xfId="6653" xr:uid="{00000000-0005-0000-0000-000084730000}"/>
    <cellStyle name="Assumptions Right Date 2 13 2 2" xfId="20596" xr:uid="{00000000-0005-0000-0000-000085730000}"/>
    <cellStyle name="Assumptions Right Date 2 13 2 2 2" xfId="48279" xr:uid="{00000000-0005-0000-0000-000086730000}"/>
    <cellStyle name="Assumptions Right Date 2 13 2 3" xfId="34362" xr:uid="{00000000-0005-0000-0000-000087730000}"/>
    <cellStyle name="Assumptions Right Date 2 13 3" xfId="9396" xr:uid="{00000000-0005-0000-0000-000088730000}"/>
    <cellStyle name="Assumptions Right Date 2 13 3 2" xfId="23317" xr:uid="{00000000-0005-0000-0000-000089730000}"/>
    <cellStyle name="Assumptions Right Date 2 13 3 2 2" xfId="51000" xr:uid="{00000000-0005-0000-0000-00008A730000}"/>
    <cellStyle name="Assumptions Right Date 2 13 3 3" xfId="37083" xr:uid="{00000000-0005-0000-0000-00008B730000}"/>
    <cellStyle name="Assumptions Right Date 2 13 4" xfId="11534" xr:uid="{00000000-0005-0000-0000-00008C730000}"/>
    <cellStyle name="Assumptions Right Date 2 13 4 2" xfId="25455" xr:uid="{00000000-0005-0000-0000-00008D730000}"/>
    <cellStyle name="Assumptions Right Date 2 13 4 2 2" xfId="53138" xr:uid="{00000000-0005-0000-0000-00008E730000}"/>
    <cellStyle name="Assumptions Right Date 2 13 4 3" xfId="39221" xr:uid="{00000000-0005-0000-0000-00008F730000}"/>
    <cellStyle name="Assumptions Right Date 2 13 5" xfId="14284" xr:uid="{00000000-0005-0000-0000-000090730000}"/>
    <cellStyle name="Assumptions Right Date 2 13 5 2" xfId="28205" xr:uid="{00000000-0005-0000-0000-000091730000}"/>
    <cellStyle name="Assumptions Right Date 2 13 5 2 2" xfId="55888" xr:uid="{00000000-0005-0000-0000-000092730000}"/>
    <cellStyle name="Assumptions Right Date 2 13 5 3" xfId="41971" xr:uid="{00000000-0005-0000-0000-000093730000}"/>
    <cellStyle name="Assumptions Right Date 2 13 6" xfId="17252" xr:uid="{00000000-0005-0000-0000-000094730000}"/>
    <cellStyle name="Assumptions Right Date 2 13 6 2" xfId="44935" xr:uid="{00000000-0005-0000-0000-000095730000}"/>
    <cellStyle name="Assumptions Right Date 2 13 7" xfId="31048" xr:uid="{00000000-0005-0000-0000-000096730000}"/>
    <cellStyle name="Assumptions Right Date 2 14" xfId="2576" xr:uid="{00000000-0005-0000-0000-000097730000}"/>
    <cellStyle name="Assumptions Right Date 2 14 2" xfId="6032" xr:uid="{00000000-0005-0000-0000-000098730000}"/>
    <cellStyle name="Assumptions Right Date 2 14 2 2" xfId="19981" xr:uid="{00000000-0005-0000-0000-000099730000}"/>
    <cellStyle name="Assumptions Right Date 2 14 2 2 2" xfId="47664" xr:uid="{00000000-0005-0000-0000-00009A730000}"/>
    <cellStyle name="Assumptions Right Date 2 14 2 3" xfId="33747" xr:uid="{00000000-0005-0000-0000-00009B730000}"/>
    <cellStyle name="Assumptions Right Date 2 14 3" xfId="8797" xr:uid="{00000000-0005-0000-0000-00009C730000}"/>
    <cellStyle name="Assumptions Right Date 2 14 3 2" xfId="22718" xr:uid="{00000000-0005-0000-0000-00009D730000}"/>
    <cellStyle name="Assumptions Right Date 2 14 3 2 2" xfId="50401" xr:uid="{00000000-0005-0000-0000-00009E730000}"/>
    <cellStyle name="Assumptions Right Date 2 14 3 3" xfId="36484" xr:uid="{00000000-0005-0000-0000-00009F730000}"/>
    <cellStyle name="Assumptions Right Date 2 14 4" xfId="5708" xr:uid="{00000000-0005-0000-0000-0000A0730000}"/>
    <cellStyle name="Assumptions Right Date 2 14 4 2" xfId="19660" xr:uid="{00000000-0005-0000-0000-0000A1730000}"/>
    <cellStyle name="Assumptions Right Date 2 14 4 2 2" xfId="47343" xr:uid="{00000000-0005-0000-0000-0000A2730000}"/>
    <cellStyle name="Assumptions Right Date 2 14 4 3" xfId="33426" xr:uid="{00000000-0005-0000-0000-0000A3730000}"/>
    <cellStyle name="Assumptions Right Date 2 14 5" xfId="13677" xr:uid="{00000000-0005-0000-0000-0000A4730000}"/>
    <cellStyle name="Assumptions Right Date 2 14 5 2" xfId="27598" xr:uid="{00000000-0005-0000-0000-0000A5730000}"/>
    <cellStyle name="Assumptions Right Date 2 14 5 2 2" xfId="55281" xr:uid="{00000000-0005-0000-0000-0000A6730000}"/>
    <cellStyle name="Assumptions Right Date 2 14 5 3" xfId="41364" xr:uid="{00000000-0005-0000-0000-0000A7730000}"/>
    <cellStyle name="Assumptions Right Date 2 14 6" xfId="16641" xr:uid="{00000000-0005-0000-0000-0000A8730000}"/>
    <cellStyle name="Assumptions Right Date 2 14 6 2" xfId="44324" xr:uid="{00000000-0005-0000-0000-0000A9730000}"/>
    <cellStyle name="Assumptions Right Date 2 14 7" xfId="30506" xr:uid="{00000000-0005-0000-0000-0000AA730000}"/>
    <cellStyle name="Assumptions Right Date 2 15" xfId="3176" xr:uid="{00000000-0005-0000-0000-0000AB730000}"/>
    <cellStyle name="Assumptions Right Date 2 15 2" xfId="6618" xr:uid="{00000000-0005-0000-0000-0000AC730000}"/>
    <cellStyle name="Assumptions Right Date 2 15 2 2" xfId="20561" xr:uid="{00000000-0005-0000-0000-0000AD730000}"/>
    <cellStyle name="Assumptions Right Date 2 15 2 2 2" xfId="48244" xr:uid="{00000000-0005-0000-0000-0000AE730000}"/>
    <cellStyle name="Assumptions Right Date 2 15 2 3" xfId="34327" xr:uid="{00000000-0005-0000-0000-0000AF730000}"/>
    <cellStyle name="Assumptions Right Date 2 15 3" xfId="9361" xr:uid="{00000000-0005-0000-0000-0000B0730000}"/>
    <cellStyle name="Assumptions Right Date 2 15 3 2" xfId="23282" xr:uid="{00000000-0005-0000-0000-0000B1730000}"/>
    <cellStyle name="Assumptions Right Date 2 15 3 2 2" xfId="50965" xr:uid="{00000000-0005-0000-0000-0000B2730000}"/>
    <cellStyle name="Assumptions Right Date 2 15 3 3" xfId="37048" xr:uid="{00000000-0005-0000-0000-0000B3730000}"/>
    <cellStyle name="Assumptions Right Date 2 15 4" xfId="11499" xr:uid="{00000000-0005-0000-0000-0000B4730000}"/>
    <cellStyle name="Assumptions Right Date 2 15 4 2" xfId="25420" xr:uid="{00000000-0005-0000-0000-0000B5730000}"/>
    <cellStyle name="Assumptions Right Date 2 15 4 2 2" xfId="53103" xr:uid="{00000000-0005-0000-0000-0000B6730000}"/>
    <cellStyle name="Assumptions Right Date 2 15 4 3" xfId="39186" xr:uid="{00000000-0005-0000-0000-0000B7730000}"/>
    <cellStyle name="Assumptions Right Date 2 15 5" xfId="14249" xr:uid="{00000000-0005-0000-0000-0000B8730000}"/>
    <cellStyle name="Assumptions Right Date 2 15 5 2" xfId="28170" xr:uid="{00000000-0005-0000-0000-0000B9730000}"/>
    <cellStyle name="Assumptions Right Date 2 15 5 2 2" xfId="55853" xr:uid="{00000000-0005-0000-0000-0000BA730000}"/>
    <cellStyle name="Assumptions Right Date 2 15 5 3" xfId="41936" xr:uid="{00000000-0005-0000-0000-0000BB730000}"/>
    <cellStyle name="Assumptions Right Date 2 15 6" xfId="17217" xr:uid="{00000000-0005-0000-0000-0000BC730000}"/>
    <cellStyle name="Assumptions Right Date 2 15 6 2" xfId="44900" xr:uid="{00000000-0005-0000-0000-0000BD730000}"/>
    <cellStyle name="Assumptions Right Date 2 15 7" xfId="31018" xr:uid="{00000000-0005-0000-0000-0000BE730000}"/>
    <cellStyle name="Assumptions Right Date 2 16" xfId="3434" xr:uid="{00000000-0005-0000-0000-0000BF730000}"/>
    <cellStyle name="Assumptions Right Date 2 16 2" xfId="6873" xr:uid="{00000000-0005-0000-0000-0000C0730000}"/>
    <cellStyle name="Assumptions Right Date 2 16 2 2" xfId="20814" xr:uid="{00000000-0005-0000-0000-0000C1730000}"/>
    <cellStyle name="Assumptions Right Date 2 16 2 2 2" xfId="48497" xr:uid="{00000000-0005-0000-0000-0000C2730000}"/>
    <cellStyle name="Assumptions Right Date 2 16 2 3" xfId="34580" xr:uid="{00000000-0005-0000-0000-0000C3730000}"/>
    <cellStyle name="Assumptions Right Date 2 16 3" xfId="9611" xr:uid="{00000000-0005-0000-0000-0000C4730000}"/>
    <cellStyle name="Assumptions Right Date 2 16 3 2" xfId="23532" xr:uid="{00000000-0005-0000-0000-0000C5730000}"/>
    <cellStyle name="Assumptions Right Date 2 16 3 2 2" xfId="51215" xr:uid="{00000000-0005-0000-0000-0000C6730000}"/>
    <cellStyle name="Assumptions Right Date 2 16 3 3" xfId="37298" xr:uid="{00000000-0005-0000-0000-0000C7730000}"/>
    <cellStyle name="Assumptions Right Date 2 16 4" xfId="11752" xr:uid="{00000000-0005-0000-0000-0000C8730000}"/>
    <cellStyle name="Assumptions Right Date 2 16 4 2" xfId="25673" xr:uid="{00000000-0005-0000-0000-0000C9730000}"/>
    <cellStyle name="Assumptions Right Date 2 16 4 2 2" xfId="53356" xr:uid="{00000000-0005-0000-0000-0000CA730000}"/>
    <cellStyle name="Assumptions Right Date 2 16 4 3" xfId="39439" xr:uid="{00000000-0005-0000-0000-0000CB730000}"/>
    <cellStyle name="Assumptions Right Date 2 16 5" xfId="14502" xr:uid="{00000000-0005-0000-0000-0000CC730000}"/>
    <cellStyle name="Assumptions Right Date 2 16 5 2" xfId="28423" xr:uid="{00000000-0005-0000-0000-0000CD730000}"/>
    <cellStyle name="Assumptions Right Date 2 16 5 2 2" xfId="56106" xr:uid="{00000000-0005-0000-0000-0000CE730000}"/>
    <cellStyle name="Assumptions Right Date 2 16 5 3" xfId="42189" xr:uid="{00000000-0005-0000-0000-0000CF730000}"/>
    <cellStyle name="Assumptions Right Date 2 16 6" xfId="17470" xr:uid="{00000000-0005-0000-0000-0000D0730000}"/>
    <cellStyle name="Assumptions Right Date 2 16 6 2" xfId="45153" xr:uid="{00000000-0005-0000-0000-0000D1730000}"/>
    <cellStyle name="Assumptions Right Date 2 16 7" xfId="31247" xr:uid="{00000000-0005-0000-0000-0000D2730000}"/>
    <cellStyle name="Assumptions Right Date 2 17" xfId="2833" xr:uid="{00000000-0005-0000-0000-0000D3730000}"/>
    <cellStyle name="Assumptions Right Date 2 17 2" xfId="6280" xr:uid="{00000000-0005-0000-0000-0000D4730000}"/>
    <cellStyle name="Assumptions Right Date 2 17 2 2" xfId="20227" xr:uid="{00000000-0005-0000-0000-0000D5730000}"/>
    <cellStyle name="Assumptions Right Date 2 17 2 2 2" xfId="47910" xr:uid="{00000000-0005-0000-0000-0000D6730000}"/>
    <cellStyle name="Assumptions Right Date 2 17 2 3" xfId="33993" xr:uid="{00000000-0005-0000-0000-0000D7730000}"/>
    <cellStyle name="Assumptions Right Date 2 17 3" xfId="9034" xr:uid="{00000000-0005-0000-0000-0000D8730000}"/>
    <cellStyle name="Assumptions Right Date 2 17 3 2" xfId="22955" xr:uid="{00000000-0005-0000-0000-0000D9730000}"/>
    <cellStyle name="Assumptions Right Date 2 17 3 2 2" xfId="50638" xr:uid="{00000000-0005-0000-0000-0000DA730000}"/>
    <cellStyle name="Assumptions Right Date 2 17 3 3" xfId="36721" xr:uid="{00000000-0005-0000-0000-0000DB730000}"/>
    <cellStyle name="Assumptions Right Date 2 17 4" xfId="11167" xr:uid="{00000000-0005-0000-0000-0000DC730000}"/>
    <cellStyle name="Assumptions Right Date 2 17 4 2" xfId="25088" xr:uid="{00000000-0005-0000-0000-0000DD730000}"/>
    <cellStyle name="Assumptions Right Date 2 17 4 2 2" xfId="52771" xr:uid="{00000000-0005-0000-0000-0000DE730000}"/>
    <cellStyle name="Assumptions Right Date 2 17 4 3" xfId="38854" xr:uid="{00000000-0005-0000-0000-0000DF730000}"/>
    <cellStyle name="Assumptions Right Date 2 17 5" xfId="13919" xr:uid="{00000000-0005-0000-0000-0000E0730000}"/>
    <cellStyle name="Assumptions Right Date 2 17 5 2" xfId="27840" xr:uid="{00000000-0005-0000-0000-0000E1730000}"/>
    <cellStyle name="Assumptions Right Date 2 17 5 2 2" xfId="55523" xr:uid="{00000000-0005-0000-0000-0000E2730000}"/>
    <cellStyle name="Assumptions Right Date 2 17 5 3" xfId="41606" xr:uid="{00000000-0005-0000-0000-0000E3730000}"/>
    <cellStyle name="Assumptions Right Date 2 17 6" xfId="16885" xr:uid="{00000000-0005-0000-0000-0000E4730000}"/>
    <cellStyle name="Assumptions Right Date 2 17 6 2" xfId="44568" xr:uid="{00000000-0005-0000-0000-0000E5730000}"/>
    <cellStyle name="Assumptions Right Date 2 17 7" xfId="30714" xr:uid="{00000000-0005-0000-0000-0000E6730000}"/>
    <cellStyle name="Assumptions Right Date 2 18" xfId="2523" xr:uid="{00000000-0005-0000-0000-0000E7730000}"/>
    <cellStyle name="Assumptions Right Date 2 18 2" xfId="5980" xr:uid="{00000000-0005-0000-0000-0000E8730000}"/>
    <cellStyle name="Assumptions Right Date 2 18 2 2" xfId="19929" xr:uid="{00000000-0005-0000-0000-0000E9730000}"/>
    <cellStyle name="Assumptions Right Date 2 18 2 2 2" xfId="47612" xr:uid="{00000000-0005-0000-0000-0000EA730000}"/>
    <cellStyle name="Assumptions Right Date 2 18 2 3" xfId="33695" xr:uid="{00000000-0005-0000-0000-0000EB730000}"/>
    <cellStyle name="Assumptions Right Date 2 18 3" xfId="8745" xr:uid="{00000000-0005-0000-0000-0000EC730000}"/>
    <cellStyle name="Assumptions Right Date 2 18 3 2" xfId="22666" xr:uid="{00000000-0005-0000-0000-0000ED730000}"/>
    <cellStyle name="Assumptions Right Date 2 18 3 2 2" xfId="50349" xr:uid="{00000000-0005-0000-0000-0000EE730000}"/>
    <cellStyle name="Assumptions Right Date 2 18 3 3" xfId="36432" xr:uid="{00000000-0005-0000-0000-0000EF730000}"/>
    <cellStyle name="Assumptions Right Date 2 18 4" xfId="5594" xr:uid="{00000000-0005-0000-0000-0000F0730000}"/>
    <cellStyle name="Assumptions Right Date 2 18 4 2" xfId="19547" xr:uid="{00000000-0005-0000-0000-0000F1730000}"/>
    <cellStyle name="Assumptions Right Date 2 18 4 2 2" xfId="47230" xr:uid="{00000000-0005-0000-0000-0000F2730000}"/>
    <cellStyle name="Assumptions Right Date 2 18 4 3" xfId="33313" xr:uid="{00000000-0005-0000-0000-0000F3730000}"/>
    <cellStyle name="Assumptions Right Date 2 18 5" xfId="13626" xr:uid="{00000000-0005-0000-0000-0000F4730000}"/>
    <cellStyle name="Assumptions Right Date 2 18 5 2" xfId="27547" xr:uid="{00000000-0005-0000-0000-0000F5730000}"/>
    <cellStyle name="Assumptions Right Date 2 18 5 2 2" xfId="55230" xr:uid="{00000000-0005-0000-0000-0000F6730000}"/>
    <cellStyle name="Assumptions Right Date 2 18 5 3" xfId="41313" xr:uid="{00000000-0005-0000-0000-0000F7730000}"/>
    <cellStyle name="Assumptions Right Date 2 18 6" xfId="16589" xr:uid="{00000000-0005-0000-0000-0000F8730000}"/>
    <cellStyle name="Assumptions Right Date 2 18 6 2" xfId="44272" xr:uid="{00000000-0005-0000-0000-0000F9730000}"/>
    <cellStyle name="Assumptions Right Date 2 18 7" xfId="30459" xr:uid="{00000000-0005-0000-0000-0000FA730000}"/>
    <cellStyle name="Assumptions Right Date 2 19" xfId="3133" xr:uid="{00000000-0005-0000-0000-0000FB730000}"/>
    <cellStyle name="Assumptions Right Date 2 19 2" xfId="6575" xr:uid="{00000000-0005-0000-0000-0000FC730000}"/>
    <cellStyle name="Assumptions Right Date 2 19 2 2" xfId="20519" xr:uid="{00000000-0005-0000-0000-0000FD730000}"/>
    <cellStyle name="Assumptions Right Date 2 19 2 2 2" xfId="48202" xr:uid="{00000000-0005-0000-0000-0000FE730000}"/>
    <cellStyle name="Assumptions Right Date 2 19 2 3" xfId="34285" xr:uid="{00000000-0005-0000-0000-0000FF730000}"/>
    <cellStyle name="Assumptions Right Date 2 19 3" xfId="9319" xr:uid="{00000000-0005-0000-0000-000000740000}"/>
    <cellStyle name="Assumptions Right Date 2 19 3 2" xfId="23240" xr:uid="{00000000-0005-0000-0000-000001740000}"/>
    <cellStyle name="Assumptions Right Date 2 19 3 2 2" xfId="50923" xr:uid="{00000000-0005-0000-0000-000002740000}"/>
    <cellStyle name="Assumptions Right Date 2 19 3 3" xfId="37006" xr:uid="{00000000-0005-0000-0000-000003740000}"/>
    <cellStyle name="Assumptions Right Date 2 19 4" xfId="11457" xr:uid="{00000000-0005-0000-0000-000004740000}"/>
    <cellStyle name="Assumptions Right Date 2 19 4 2" xfId="25378" xr:uid="{00000000-0005-0000-0000-000005740000}"/>
    <cellStyle name="Assumptions Right Date 2 19 4 2 2" xfId="53061" xr:uid="{00000000-0005-0000-0000-000006740000}"/>
    <cellStyle name="Assumptions Right Date 2 19 4 3" xfId="39144" xr:uid="{00000000-0005-0000-0000-000007740000}"/>
    <cellStyle name="Assumptions Right Date 2 19 5" xfId="14207" xr:uid="{00000000-0005-0000-0000-000008740000}"/>
    <cellStyle name="Assumptions Right Date 2 19 5 2" xfId="28128" xr:uid="{00000000-0005-0000-0000-000009740000}"/>
    <cellStyle name="Assumptions Right Date 2 19 5 2 2" xfId="55811" xr:uid="{00000000-0005-0000-0000-00000A740000}"/>
    <cellStyle name="Assumptions Right Date 2 19 5 3" xfId="41894" xr:uid="{00000000-0005-0000-0000-00000B740000}"/>
    <cellStyle name="Assumptions Right Date 2 19 6" xfId="17175" xr:uid="{00000000-0005-0000-0000-00000C740000}"/>
    <cellStyle name="Assumptions Right Date 2 19 6 2" xfId="44858" xr:uid="{00000000-0005-0000-0000-00000D740000}"/>
    <cellStyle name="Assumptions Right Date 2 19 7" xfId="30978" xr:uid="{00000000-0005-0000-0000-00000E740000}"/>
    <cellStyle name="Assumptions Right Date 2 2" xfId="3096" xr:uid="{00000000-0005-0000-0000-00000F740000}"/>
    <cellStyle name="Assumptions Right Date 2 2 2" xfId="6538" xr:uid="{00000000-0005-0000-0000-000010740000}"/>
    <cellStyle name="Assumptions Right Date 2 2 2 2" xfId="20482" xr:uid="{00000000-0005-0000-0000-000011740000}"/>
    <cellStyle name="Assumptions Right Date 2 2 2 2 2" xfId="48165" xr:uid="{00000000-0005-0000-0000-000012740000}"/>
    <cellStyle name="Assumptions Right Date 2 2 2 3" xfId="34248" xr:uid="{00000000-0005-0000-0000-000013740000}"/>
    <cellStyle name="Assumptions Right Date 2 2 3" xfId="9283" xr:uid="{00000000-0005-0000-0000-000014740000}"/>
    <cellStyle name="Assumptions Right Date 2 2 3 2" xfId="23204" xr:uid="{00000000-0005-0000-0000-000015740000}"/>
    <cellStyle name="Assumptions Right Date 2 2 3 2 2" xfId="50887" xr:uid="{00000000-0005-0000-0000-000016740000}"/>
    <cellStyle name="Assumptions Right Date 2 2 3 3" xfId="36970" xr:uid="{00000000-0005-0000-0000-000017740000}"/>
    <cellStyle name="Assumptions Right Date 2 2 4" xfId="11420" xr:uid="{00000000-0005-0000-0000-000018740000}"/>
    <cellStyle name="Assumptions Right Date 2 2 4 2" xfId="25341" xr:uid="{00000000-0005-0000-0000-000019740000}"/>
    <cellStyle name="Assumptions Right Date 2 2 4 2 2" xfId="53024" xr:uid="{00000000-0005-0000-0000-00001A740000}"/>
    <cellStyle name="Assumptions Right Date 2 2 4 3" xfId="39107" xr:uid="{00000000-0005-0000-0000-00001B740000}"/>
    <cellStyle name="Assumptions Right Date 2 2 5" xfId="14170" xr:uid="{00000000-0005-0000-0000-00001C740000}"/>
    <cellStyle name="Assumptions Right Date 2 2 5 2" xfId="28091" xr:uid="{00000000-0005-0000-0000-00001D740000}"/>
    <cellStyle name="Assumptions Right Date 2 2 5 2 2" xfId="55774" xr:uid="{00000000-0005-0000-0000-00001E740000}"/>
    <cellStyle name="Assumptions Right Date 2 2 5 3" xfId="41857" xr:uid="{00000000-0005-0000-0000-00001F740000}"/>
    <cellStyle name="Assumptions Right Date 2 2 6" xfId="17138" xr:uid="{00000000-0005-0000-0000-000020740000}"/>
    <cellStyle name="Assumptions Right Date 2 2 6 2" xfId="44821" xr:uid="{00000000-0005-0000-0000-000021740000}"/>
    <cellStyle name="Assumptions Right Date 2 2 7" xfId="30942" xr:uid="{00000000-0005-0000-0000-000022740000}"/>
    <cellStyle name="Assumptions Right Date 2 20" xfId="4144" xr:uid="{00000000-0005-0000-0000-000023740000}"/>
    <cellStyle name="Assumptions Right Date 2 20 2" xfId="7570" xr:uid="{00000000-0005-0000-0000-000024740000}"/>
    <cellStyle name="Assumptions Right Date 2 20 2 2" xfId="21498" xr:uid="{00000000-0005-0000-0000-000025740000}"/>
    <cellStyle name="Assumptions Right Date 2 20 2 2 2" xfId="49181" xr:uid="{00000000-0005-0000-0000-000026740000}"/>
    <cellStyle name="Assumptions Right Date 2 20 2 3" xfId="35264" xr:uid="{00000000-0005-0000-0000-000027740000}"/>
    <cellStyle name="Assumptions Right Date 2 20 3" xfId="10268" xr:uid="{00000000-0005-0000-0000-000028740000}"/>
    <cellStyle name="Assumptions Right Date 2 20 3 2" xfId="24189" xr:uid="{00000000-0005-0000-0000-000029740000}"/>
    <cellStyle name="Assumptions Right Date 2 20 3 2 2" xfId="51872" xr:uid="{00000000-0005-0000-0000-00002A740000}"/>
    <cellStyle name="Assumptions Right Date 2 20 3 3" xfId="37955" xr:uid="{00000000-0005-0000-0000-00002B740000}"/>
    <cellStyle name="Assumptions Right Date 2 20 4" xfId="12420" xr:uid="{00000000-0005-0000-0000-00002C740000}"/>
    <cellStyle name="Assumptions Right Date 2 20 4 2" xfId="26341" xr:uid="{00000000-0005-0000-0000-00002D740000}"/>
    <cellStyle name="Assumptions Right Date 2 20 4 2 2" xfId="54024" xr:uid="{00000000-0005-0000-0000-00002E740000}"/>
    <cellStyle name="Assumptions Right Date 2 20 4 3" xfId="40107" xr:uid="{00000000-0005-0000-0000-00002F740000}"/>
    <cellStyle name="Assumptions Right Date 2 20 5" xfId="15170" xr:uid="{00000000-0005-0000-0000-000030740000}"/>
    <cellStyle name="Assumptions Right Date 2 20 5 2" xfId="29091" xr:uid="{00000000-0005-0000-0000-000031740000}"/>
    <cellStyle name="Assumptions Right Date 2 20 5 2 2" xfId="56774" xr:uid="{00000000-0005-0000-0000-000032740000}"/>
    <cellStyle name="Assumptions Right Date 2 20 5 3" xfId="42857" xr:uid="{00000000-0005-0000-0000-000033740000}"/>
    <cellStyle name="Assumptions Right Date 2 20 6" xfId="18138" xr:uid="{00000000-0005-0000-0000-000034740000}"/>
    <cellStyle name="Assumptions Right Date 2 20 6 2" xfId="45821" xr:uid="{00000000-0005-0000-0000-000035740000}"/>
    <cellStyle name="Assumptions Right Date 2 20 7" xfId="31904" xr:uid="{00000000-0005-0000-0000-000036740000}"/>
    <cellStyle name="Assumptions Right Date 2 21" xfId="3944" xr:uid="{00000000-0005-0000-0000-000037740000}"/>
    <cellStyle name="Assumptions Right Date 2 21 2" xfId="7370" xr:uid="{00000000-0005-0000-0000-000038740000}"/>
    <cellStyle name="Assumptions Right Date 2 21 2 2" xfId="21301" xr:uid="{00000000-0005-0000-0000-000039740000}"/>
    <cellStyle name="Assumptions Right Date 2 21 2 2 2" xfId="48984" xr:uid="{00000000-0005-0000-0000-00003A740000}"/>
    <cellStyle name="Assumptions Right Date 2 21 2 3" xfId="35067" xr:uid="{00000000-0005-0000-0000-00003B740000}"/>
    <cellStyle name="Assumptions Right Date 2 21 3" xfId="10074" xr:uid="{00000000-0005-0000-0000-00003C740000}"/>
    <cellStyle name="Assumptions Right Date 2 21 3 2" xfId="23995" xr:uid="{00000000-0005-0000-0000-00003D740000}"/>
    <cellStyle name="Assumptions Right Date 2 21 3 2 2" xfId="51678" xr:uid="{00000000-0005-0000-0000-00003E740000}"/>
    <cellStyle name="Assumptions Right Date 2 21 3 3" xfId="37761" xr:uid="{00000000-0005-0000-0000-00003F740000}"/>
    <cellStyle name="Assumptions Right Date 2 21 4" xfId="12226" xr:uid="{00000000-0005-0000-0000-000040740000}"/>
    <cellStyle name="Assumptions Right Date 2 21 4 2" xfId="26147" xr:uid="{00000000-0005-0000-0000-000041740000}"/>
    <cellStyle name="Assumptions Right Date 2 21 4 2 2" xfId="53830" xr:uid="{00000000-0005-0000-0000-000042740000}"/>
    <cellStyle name="Assumptions Right Date 2 21 4 3" xfId="39913" xr:uid="{00000000-0005-0000-0000-000043740000}"/>
    <cellStyle name="Assumptions Right Date 2 21 5" xfId="14976" xr:uid="{00000000-0005-0000-0000-000044740000}"/>
    <cellStyle name="Assumptions Right Date 2 21 5 2" xfId="28897" xr:uid="{00000000-0005-0000-0000-000045740000}"/>
    <cellStyle name="Assumptions Right Date 2 21 5 2 2" xfId="56580" xr:uid="{00000000-0005-0000-0000-000046740000}"/>
    <cellStyle name="Assumptions Right Date 2 21 5 3" xfId="42663" xr:uid="{00000000-0005-0000-0000-000047740000}"/>
    <cellStyle name="Assumptions Right Date 2 21 6" xfId="17944" xr:uid="{00000000-0005-0000-0000-000048740000}"/>
    <cellStyle name="Assumptions Right Date 2 21 6 2" xfId="45627" xr:uid="{00000000-0005-0000-0000-000049740000}"/>
    <cellStyle name="Assumptions Right Date 2 21 7" xfId="31710" xr:uid="{00000000-0005-0000-0000-00004A740000}"/>
    <cellStyle name="Assumptions Right Date 2 22" xfId="4099" xr:uid="{00000000-0005-0000-0000-00004B740000}"/>
    <cellStyle name="Assumptions Right Date 2 22 2" xfId="7525" xr:uid="{00000000-0005-0000-0000-00004C740000}"/>
    <cellStyle name="Assumptions Right Date 2 22 2 2" xfId="21454" xr:uid="{00000000-0005-0000-0000-00004D740000}"/>
    <cellStyle name="Assumptions Right Date 2 22 2 2 2" xfId="49137" xr:uid="{00000000-0005-0000-0000-00004E740000}"/>
    <cellStyle name="Assumptions Right Date 2 22 2 3" xfId="35220" xr:uid="{00000000-0005-0000-0000-00004F740000}"/>
    <cellStyle name="Assumptions Right Date 2 22 3" xfId="10226" xr:uid="{00000000-0005-0000-0000-000050740000}"/>
    <cellStyle name="Assumptions Right Date 2 22 3 2" xfId="24147" xr:uid="{00000000-0005-0000-0000-000051740000}"/>
    <cellStyle name="Assumptions Right Date 2 22 3 2 2" xfId="51830" xr:uid="{00000000-0005-0000-0000-000052740000}"/>
    <cellStyle name="Assumptions Right Date 2 22 3 3" xfId="37913" xr:uid="{00000000-0005-0000-0000-000053740000}"/>
    <cellStyle name="Assumptions Right Date 2 22 4" xfId="12378" xr:uid="{00000000-0005-0000-0000-000054740000}"/>
    <cellStyle name="Assumptions Right Date 2 22 4 2" xfId="26299" xr:uid="{00000000-0005-0000-0000-000055740000}"/>
    <cellStyle name="Assumptions Right Date 2 22 4 2 2" xfId="53982" xr:uid="{00000000-0005-0000-0000-000056740000}"/>
    <cellStyle name="Assumptions Right Date 2 22 4 3" xfId="40065" xr:uid="{00000000-0005-0000-0000-000057740000}"/>
    <cellStyle name="Assumptions Right Date 2 22 5" xfId="15128" xr:uid="{00000000-0005-0000-0000-000058740000}"/>
    <cellStyle name="Assumptions Right Date 2 22 5 2" xfId="29049" xr:uid="{00000000-0005-0000-0000-000059740000}"/>
    <cellStyle name="Assumptions Right Date 2 22 5 2 2" xfId="56732" xr:uid="{00000000-0005-0000-0000-00005A740000}"/>
    <cellStyle name="Assumptions Right Date 2 22 5 3" xfId="42815" xr:uid="{00000000-0005-0000-0000-00005B740000}"/>
    <cellStyle name="Assumptions Right Date 2 22 6" xfId="18096" xr:uid="{00000000-0005-0000-0000-00005C740000}"/>
    <cellStyle name="Assumptions Right Date 2 22 6 2" xfId="45779" xr:uid="{00000000-0005-0000-0000-00005D740000}"/>
    <cellStyle name="Assumptions Right Date 2 22 7" xfId="31862" xr:uid="{00000000-0005-0000-0000-00005E740000}"/>
    <cellStyle name="Assumptions Right Date 2 23" xfId="3968" xr:uid="{00000000-0005-0000-0000-00005F740000}"/>
    <cellStyle name="Assumptions Right Date 2 23 2" xfId="7394" xr:uid="{00000000-0005-0000-0000-000060740000}"/>
    <cellStyle name="Assumptions Right Date 2 23 2 2" xfId="21325" xr:uid="{00000000-0005-0000-0000-000061740000}"/>
    <cellStyle name="Assumptions Right Date 2 23 2 2 2" xfId="49008" xr:uid="{00000000-0005-0000-0000-000062740000}"/>
    <cellStyle name="Assumptions Right Date 2 23 2 3" xfId="35091" xr:uid="{00000000-0005-0000-0000-000063740000}"/>
    <cellStyle name="Assumptions Right Date 2 23 3" xfId="10097" xr:uid="{00000000-0005-0000-0000-000064740000}"/>
    <cellStyle name="Assumptions Right Date 2 23 3 2" xfId="24018" xr:uid="{00000000-0005-0000-0000-000065740000}"/>
    <cellStyle name="Assumptions Right Date 2 23 3 2 2" xfId="51701" xr:uid="{00000000-0005-0000-0000-000066740000}"/>
    <cellStyle name="Assumptions Right Date 2 23 3 3" xfId="37784" xr:uid="{00000000-0005-0000-0000-000067740000}"/>
    <cellStyle name="Assumptions Right Date 2 23 4" xfId="12249" xr:uid="{00000000-0005-0000-0000-000068740000}"/>
    <cellStyle name="Assumptions Right Date 2 23 4 2" xfId="26170" xr:uid="{00000000-0005-0000-0000-000069740000}"/>
    <cellStyle name="Assumptions Right Date 2 23 4 2 2" xfId="53853" xr:uid="{00000000-0005-0000-0000-00006A740000}"/>
    <cellStyle name="Assumptions Right Date 2 23 4 3" xfId="39936" xr:uid="{00000000-0005-0000-0000-00006B740000}"/>
    <cellStyle name="Assumptions Right Date 2 23 5" xfId="14999" xr:uid="{00000000-0005-0000-0000-00006C740000}"/>
    <cellStyle name="Assumptions Right Date 2 23 5 2" xfId="28920" xr:uid="{00000000-0005-0000-0000-00006D740000}"/>
    <cellStyle name="Assumptions Right Date 2 23 5 2 2" xfId="56603" xr:uid="{00000000-0005-0000-0000-00006E740000}"/>
    <cellStyle name="Assumptions Right Date 2 23 5 3" xfId="42686" xr:uid="{00000000-0005-0000-0000-00006F740000}"/>
    <cellStyle name="Assumptions Right Date 2 23 6" xfId="17967" xr:uid="{00000000-0005-0000-0000-000070740000}"/>
    <cellStyle name="Assumptions Right Date 2 23 6 2" xfId="45650" xr:uid="{00000000-0005-0000-0000-000071740000}"/>
    <cellStyle name="Assumptions Right Date 2 23 7" xfId="31733" xr:uid="{00000000-0005-0000-0000-000072740000}"/>
    <cellStyle name="Assumptions Right Date 2 24" xfId="4063" xr:uid="{00000000-0005-0000-0000-000073740000}"/>
    <cellStyle name="Assumptions Right Date 2 24 2" xfId="7489" xr:uid="{00000000-0005-0000-0000-000074740000}"/>
    <cellStyle name="Assumptions Right Date 2 24 2 2" xfId="21420" xr:uid="{00000000-0005-0000-0000-000075740000}"/>
    <cellStyle name="Assumptions Right Date 2 24 2 2 2" xfId="49103" xr:uid="{00000000-0005-0000-0000-000076740000}"/>
    <cellStyle name="Assumptions Right Date 2 24 2 3" xfId="35186" xr:uid="{00000000-0005-0000-0000-000077740000}"/>
    <cellStyle name="Assumptions Right Date 2 24 3" xfId="10192" xr:uid="{00000000-0005-0000-0000-000078740000}"/>
    <cellStyle name="Assumptions Right Date 2 24 3 2" xfId="24113" xr:uid="{00000000-0005-0000-0000-000079740000}"/>
    <cellStyle name="Assumptions Right Date 2 24 3 2 2" xfId="51796" xr:uid="{00000000-0005-0000-0000-00007A740000}"/>
    <cellStyle name="Assumptions Right Date 2 24 3 3" xfId="37879" xr:uid="{00000000-0005-0000-0000-00007B740000}"/>
    <cellStyle name="Assumptions Right Date 2 24 4" xfId="12344" xr:uid="{00000000-0005-0000-0000-00007C740000}"/>
    <cellStyle name="Assumptions Right Date 2 24 4 2" xfId="26265" xr:uid="{00000000-0005-0000-0000-00007D740000}"/>
    <cellStyle name="Assumptions Right Date 2 24 4 2 2" xfId="53948" xr:uid="{00000000-0005-0000-0000-00007E740000}"/>
    <cellStyle name="Assumptions Right Date 2 24 4 3" xfId="40031" xr:uid="{00000000-0005-0000-0000-00007F740000}"/>
    <cellStyle name="Assumptions Right Date 2 24 5" xfId="15094" xr:uid="{00000000-0005-0000-0000-000080740000}"/>
    <cellStyle name="Assumptions Right Date 2 24 5 2" xfId="29015" xr:uid="{00000000-0005-0000-0000-000081740000}"/>
    <cellStyle name="Assumptions Right Date 2 24 5 2 2" xfId="56698" xr:uid="{00000000-0005-0000-0000-000082740000}"/>
    <cellStyle name="Assumptions Right Date 2 24 5 3" xfId="42781" xr:uid="{00000000-0005-0000-0000-000083740000}"/>
    <cellStyle name="Assumptions Right Date 2 24 6" xfId="18062" xr:uid="{00000000-0005-0000-0000-000084740000}"/>
    <cellStyle name="Assumptions Right Date 2 24 6 2" xfId="45745" xr:uid="{00000000-0005-0000-0000-000085740000}"/>
    <cellStyle name="Assumptions Right Date 2 24 7" xfId="31828" xr:uid="{00000000-0005-0000-0000-000086740000}"/>
    <cellStyle name="Assumptions Right Date 2 25" xfId="4884" xr:uid="{00000000-0005-0000-0000-000087740000}"/>
    <cellStyle name="Assumptions Right Date 2 25 2" xfId="8290" xr:uid="{00000000-0005-0000-0000-000088740000}"/>
    <cellStyle name="Assumptions Right Date 2 25 2 2" xfId="22212" xr:uid="{00000000-0005-0000-0000-000089740000}"/>
    <cellStyle name="Assumptions Right Date 2 25 2 2 2" xfId="49895" xr:uid="{00000000-0005-0000-0000-00008A740000}"/>
    <cellStyle name="Assumptions Right Date 2 25 2 3" xfId="35978" xr:uid="{00000000-0005-0000-0000-00008B740000}"/>
    <cellStyle name="Assumptions Right Date 2 25 3" xfId="10744" xr:uid="{00000000-0005-0000-0000-00008C740000}"/>
    <cellStyle name="Assumptions Right Date 2 25 3 2" xfId="24665" xr:uid="{00000000-0005-0000-0000-00008D740000}"/>
    <cellStyle name="Assumptions Right Date 2 25 3 2 2" xfId="52348" xr:uid="{00000000-0005-0000-0000-00008E740000}"/>
    <cellStyle name="Assumptions Right Date 2 25 3 3" xfId="38431" xr:uid="{00000000-0005-0000-0000-00008F740000}"/>
    <cellStyle name="Assumptions Right Date 2 25 4" xfId="13143" xr:uid="{00000000-0005-0000-0000-000090740000}"/>
    <cellStyle name="Assumptions Right Date 2 25 4 2" xfId="27064" xr:uid="{00000000-0005-0000-0000-000091740000}"/>
    <cellStyle name="Assumptions Right Date 2 25 4 2 2" xfId="54747" xr:uid="{00000000-0005-0000-0000-000092740000}"/>
    <cellStyle name="Assumptions Right Date 2 25 4 3" xfId="40830" xr:uid="{00000000-0005-0000-0000-000093740000}"/>
    <cellStyle name="Assumptions Right Date 2 25 5" xfId="15893" xr:uid="{00000000-0005-0000-0000-000094740000}"/>
    <cellStyle name="Assumptions Right Date 2 25 5 2" xfId="29814" xr:uid="{00000000-0005-0000-0000-000095740000}"/>
    <cellStyle name="Assumptions Right Date 2 25 5 2 2" xfId="57497" xr:uid="{00000000-0005-0000-0000-000096740000}"/>
    <cellStyle name="Assumptions Right Date 2 25 5 3" xfId="43580" xr:uid="{00000000-0005-0000-0000-000097740000}"/>
    <cellStyle name="Assumptions Right Date 2 25 6" xfId="18861" xr:uid="{00000000-0005-0000-0000-000098740000}"/>
    <cellStyle name="Assumptions Right Date 2 25 6 2" xfId="46544" xr:uid="{00000000-0005-0000-0000-000099740000}"/>
    <cellStyle name="Assumptions Right Date 2 25 7" xfId="32627" xr:uid="{00000000-0005-0000-0000-00009A740000}"/>
    <cellStyle name="Assumptions Right Date 2 26" xfId="4713" xr:uid="{00000000-0005-0000-0000-00009B740000}"/>
    <cellStyle name="Assumptions Right Date 2 26 2" xfId="8119" xr:uid="{00000000-0005-0000-0000-00009C740000}"/>
    <cellStyle name="Assumptions Right Date 2 26 2 2" xfId="22043" xr:uid="{00000000-0005-0000-0000-00009D740000}"/>
    <cellStyle name="Assumptions Right Date 2 26 2 2 2" xfId="49726" xr:uid="{00000000-0005-0000-0000-00009E740000}"/>
    <cellStyle name="Assumptions Right Date 2 26 2 3" xfId="35809" xr:uid="{00000000-0005-0000-0000-00009F740000}"/>
    <cellStyle name="Assumptions Right Date 2 26 3" xfId="10681" xr:uid="{00000000-0005-0000-0000-0000A0740000}"/>
    <cellStyle name="Assumptions Right Date 2 26 3 2" xfId="24602" xr:uid="{00000000-0005-0000-0000-0000A1740000}"/>
    <cellStyle name="Assumptions Right Date 2 26 3 2 2" xfId="52285" xr:uid="{00000000-0005-0000-0000-0000A2740000}"/>
    <cellStyle name="Assumptions Right Date 2 26 3 3" xfId="38368" xr:uid="{00000000-0005-0000-0000-0000A3740000}"/>
    <cellStyle name="Assumptions Right Date 2 26 4" xfId="12975" xr:uid="{00000000-0005-0000-0000-0000A4740000}"/>
    <cellStyle name="Assumptions Right Date 2 26 4 2" xfId="26896" xr:uid="{00000000-0005-0000-0000-0000A5740000}"/>
    <cellStyle name="Assumptions Right Date 2 26 4 2 2" xfId="54579" xr:uid="{00000000-0005-0000-0000-0000A6740000}"/>
    <cellStyle name="Assumptions Right Date 2 26 4 3" xfId="40662" xr:uid="{00000000-0005-0000-0000-0000A7740000}"/>
    <cellStyle name="Assumptions Right Date 2 26 5" xfId="15725" xr:uid="{00000000-0005-0000-0000-0000A8740000}"/>
    <cellStyle name="Assumptions Right Date 2 26 5 2" xfId="29646" xr:uid="{00000000-0005-0000-0000-0000A9740000}"/>
    <cellStyle name="Assumptions Right Date 2 26 5 2 2" xfId="57329" xr:uid="{00000000-0005-0000-0000-0000AA740000}"/>
    <cellStyle name="Assumptions Right Date 2 26 5 3" xfId="43412" xr:uid="{00000000-0005-0000-0000-0000AB740000}"/>
    <cellStyle name="Assumptions Right Date 2 26 6" xfId="18693" xr:uid="{00000000-0005-0000-0000-0000AC740000}"/>
    <cellStyle name="Assumptions Right Date 2 26 6 2" xfId="46376" xr:uid="{00000000-0005-0000-0000-0000AD740000}"/>
    <cellStyle name="Assumptions Right Date 2 26 7" xfId="32459" xr:uid="{00000000-0005-0000-0000-0000AE740000}"/>
    <cellStyle name="Assumptions Right Date 2 27" xfId="4344" xr:uid="{00000000-0005-0000-0000-0000AF740000}"/>
    <cellStyle name="Assumptions Right Date 2 27 2" xfId="7769" xr:uid="{00000000-0005-0000-0000-0000B0740000}"/>
    <cellStyle name="Assumptions Right Date 2 27 2 2" xfId="21693" xr:uid="{00000000-0005-0000-0000-0000B1740000}"/>
    <cellStyle name="Assumptions Right Date 2 27 2 2 2" xfId="49376" xr:uid="{00000000-0005-0000-0000-0000B2740000}"/>
    <cellStyle name="Assumptions Right Date 2 27 2 3" xfId="35459" xr:uid="{00000000-0005-0000-0000-0000B3740000}"/>
    <cellStyle name="Assumptions Right Date 2 27 3" xfId="10442" xr:uid="{00000000-0005-0000-0000-0000B4740000}"/>
    <cellStyle name="Assumptions Right Date 2 27 3 2" xfId="24363" xr:uid="{00000000-0005-0000-0000-0000B5740000}"/>
    <cellStyle name="Assumptions Right Date 2 27 3 2 2" xfId="52046" xr:uid="{00000000-0005-0000-0000-0000B6740000}"/>
    <cellStyle name="Assumptions Right Date 2 27 3 3" xfId="38129" xr:uid="{00000000-0005-0000-0000-0000B7740000}"/>
    <cellStyle name="Assumptions Right Date 2 27 4" xfId="12611" xr:uid="{00000000-0005-0000-0000-0000B8740000}"/>
    <cellStyle name="Assumptions Right Date 2 27 4 2" xfId="26532" xr:uid="{00000000-0005-0000-0000-0000B9740000}"/>
    <cellStyle name="Assumptions Right Date 2 27 4 2 2" xfId="54215" xr:uid="{00000000-0005-0000-0000-0000BA740000}"/>
    <cellStyle name="Assumptions Right Date 2 27 4 3" xfId="40298" xr:uid="{00000000-0005-0000-0000-0000BB740000}"/>
    <cellStyle name="Assumptions Right Date 2 27 5" xfId="15361" xr:uid="{00000000-0005-0000-0000-0000BC740000}"/>
    <cellStyle name="Assumptions Right Date 2 27 5 2" xfId="29282" xr:uid="{00000000-0005-0000-0000-0000BD740000}"/>
    <cellStyle name="Assumptions Right Date 2 27 5 2 2" xfId="56965" xr:uid="{00000000-0005-0000-0000-0000BE740000}"/>
    <cellStyle name="Assumptions Right Date 2 27 5 3" xfId="43048" xr:uid="{00000000-0005-0000-0000-0000BF740000}"/>
    <cellStyle name="Assumptions Right Date 2 27 6" xfId="18329" xr:uid="{00000000-0005-0000-0000-0000C0740000}"/>
    <cellStyle name="Assumptions Right Date 2 27 6 2" xfId="46012" xr:uid="{00000000-0005-0000-0000-0000C1740000}"/>
    <cellStyle name="Assumptions Right Date 2 27 7" xfId="32095" xr:uid="{00000000-0005-0000-0000-0000C2740000}"/>
    <cellStyle name="Assumptions Right Date 2 28" xfId="4642" xr:uid="{00000000-0005-0000-0000-0000C3740000}"/>
    <cellStyle name="Assumptions Right Date 2 28 2" xfId="8051" xr:uid="{00000000-0005-0000-0000-0000C4740000}"/>
    <cellStyle name="Assumptions Right Date 2 28 2 2" xfId="21975" xr:uid="{00000000-0005-0000-0000-0000C5740000}"/>
    <cellStyle name="Assumptions Right Date 2 28 2 2 2" xfId="49658" xr:uid="{00000000-0005-0000-0000-0000C6740000}"/>
    <cellStyle name="Assumptions Right Date 2 28 2 3" xfId="35741" xr:uid="{00000000-0005-0000-0000-0000C7740000}"/>
    <cellStyle name="Assumptions Right Date 2 28 3" xfId="10639" xr:uid="{00000000-0005-0000-0000-0000C8740000}"/>
    <cellStyle name="Assumptions Right Date 2 28 3 2" xfId="24560" xr:uid="{00000000-0005-0000-0000-0000C9740000}"/>
    <cellStyle name="Assumptions Right Date 2 28 3 2 2" xfId="52243" xr:uid="{00000000-0005-0000-0000-0000CA740000}"/>
    <cellStyle name="Assumptions Right Date 2 28 3 3" xfId="38326" xr:uid="{00000000-0005-0000-0000-0000CB740000}"/>
    <cellStyle name="Assumptions Right Date 2 28 4" xfId="12906" xr:uid="{00000000-0005-0000-0000-0000CC740000}"/>
    <cellStyle name="Assumptions Right Date 2 28 4 2" xfId="26827" xr:uid="{00000000-0005-0000-0000-0000CD740000}"/>
    <cellStyle name="Assumptions Right Date 2 28 4 2 2" xfId="54510" xr:uid="{00000000-0005-0000-0000-0000CE740000}"/>
    <cellStyle name="Assumptions Right Date 2 28 4 3" xfId="40593" xr:uid="{00000000-0005-0000-0000-0000CF740000}"/>
    <cellStyle name="Assumptions Right Date 2 28 5" xfId="15656" xr:uid="{00000000-0005-0000-0000-0000D0740000}"/>
    <cellStyle name="Assumptions Right Date 2 28 5 2" xfId="29577" xr:uid="{00000000-0005-0000-0000-0000D1740000}"/>
    <cellStyle name="Assumptions Right Date 2 28 5 2 2" xfId="57260" xr:uid="{00000000-0005-0000-0000-0000D2740000}"/>
    <cellStyle name="Assumptions Right Date 2 28 5 3" xfId="43343" xr:uid="{00000000-0005-0000-0000-0000D3740000}"/>
    <cellStyle name="Assumptions Right Date 2 28 6" xfId="18624" xr:uid="{00000000-0005-0000-0000-0000D4740000}"/>
    <cellStyle name="Assumptions Right Date 2 28 6 2" xfId="46307" xr:uid="{00000000-0005-0000-0000-0000D5740000}"/>
    <cellStyle name="Assumptions Right Date 2 28 7" xfId="32390" xr:uid="{00000000-0005-0000-0000-0000D6740000}"/>
    <cellStyle name="Assumptions Right Date 2 29" xfId="4916" xr:uid="{00000000-0005-0000-0000-0000D7740000}"/>
    <cellStyle name="Assumptions Right Date 2 29 2" xfId="8320" xr:uid="{00000000-0005-0000-0000-0000D8740000}"/>
    <cellStyle name="Assumptions Right Date 2 29 2 2" xfId="22242" xr:uid="{00000000-0005-0000-0000-0000D9740000}"/>
    <cellStyle name="Assumptions Right Date 2 29 2 2 2" xfId="49925" xr:uid="{00000000-0005-0000-0000-0000DA740000}"/>
    <cellStyle name="Assumptions Right Date 2 29 2 3" xfId="36008" xr:uid="{00000000-0005-0000-0000-0000DB740000}"/>
    <cellStyle name="Assumptions Right Date 2 29 3" xfId="10774" xr:uid="{00000000-0005-0000-0000-0000DC740000}"/>
    <cellStyle name="Assumptions Right Date 2 29 3 2" xfId="24695" xr:uid="{00000000-0005-0000-0000-0000DD740000}"/>
    <cellStyle name="Assumptions Right Date 2 29 3 2 2" xfId="52378" xr:uid="{00000000-0005-0000-0000-0000DE740000}"/>
    <cellStyle name="Assumptions Right Date 2 29 3 3" xfId="38461" xr:uid="{00000000-0005-0000-0000-0000DF740000}"/>
    <cellStyle name="Assumptions Right Date 2 29 4" xfId="13175" xr:uid="{00000000-0005-0000-0000-0000E0740000}"/>
    <cellStyle name="Assumptions Right Date 2 29 4 2" xfId="27096" xr:uid="{00000000-0005-0000-0000-0000E1740000}"/>
    <cellStyle name="Assumptions Right Date 2 29 4 2 2" xfId="54779" xr:uid="{00000000-0005-0000-0000-0000E2740000}"/>
    <cellStyle name="Assumptions Right Date 2 29 4 3" xfId="40862" xr:uid="{00000000-0005-0000-0000-0000E3740000}"/>
    <cellStyle name="Assumptions Right Date 2 29 5" xfId="15925" xr:uid="{00000000-0005-0000-0000-0000E4740000}"/>
    <cellStyle name="Assumptions Right Date 2 29 5 2" xfId="29846" xr:uid="{00000000-0005-0000-0000-0000E5740000}"/>
    <cellStyle name="Assumptions Right Date 2 29 5 2 2" xfId="57529" xr:uid="{00000000-0005-0000-0000-0000E6740000}"/>
    <cellStyle name="Assumptions Right Date 2 29 5 3" xfId="43612" xr:uid="{00000000-0005-0000-0000-0000E7740000}"/>
    <cellStyle name="Assumptions Right Date 2 29 6" xfId="18893" xr:uid="{00000000-0005-0000-0000-0000E8740000}"/>
    <cellStyle name="Assumptions Right Date 2 29 6 2" xfId="46576" xr:uid="{00000000-0005-0000-0000-0000E9740000}"/>
    <cellStyle name="Assumptions Right Date 2 29 7" xfId="32659" xr:uid="{00000000-0005-0000-0000-0000EA740000}"/>
    <cellStyle name="Assumptions Right Date 2 3" xfId="2346" xr:uid="{00000000-0005-0000-0000-0000EB740000}"/>
    <cellStyle name="Assumptions Right Date 2 3 2" xfId="5805" xr:uid="{00000000-0005-0000-0000-0000EC740000}"/>
    <cellStyle name="Assumptions Right Date 2 3 2 2" xfId="19755" xr:uid="{00000000-0005-0000-0000-0000ED740000}"/>
    <cellStyle name="Assumptions Right Date 2 3 2 2 2" xfId="47438" xr:uid="{00000000-0005-0000-0000-0000EE740000}"/>
    <cellStyle name="Assumptions Right Date 2 3 2 3" xfId="33521" xr:uid="{00000000-0005-0000-0000-0000EF740000}"/>
    <cellStyle name="Assumptions Right Date 2 3 3" xfId="8575" xr:uid="{00000000-0005-0000-0000-0000F0740000}"/>
    <cellStyle name="Assumptions Right Date 2 3 3 2" xfId="22496" xr:uid="{00000000-0005-0000-0000-0000F1740000}"/>
    <cellStyle name="Assumptions Right Date 2 3 3 2 2" xfId="50179" xr:uid="{00000000-0005-0000-0000-0000F2740000}"/>
    <cellStyle name="Assumptions Right Date 2 3 3 3" xfId="36262" xr:uid="{00000000-0005-0000-0000-0000F3740000}"/>
    <cellStyle name="Assumptions Right Date 2 3 4" xfId="5454" xr:uid="{00000000-0005-0000-0000-0000F4740000}"/>
    <cellStyle name="Assumptions Right Date 2 3 4 2" xfId="19407" xr:uid="{00000000-0005-0000-0000-0000F5740000}"/>
    <cellStyle name="Assumptions Right Date 2 3 4 2 2" xfId="47090" xr:uid="{00000000-0005-0000-0000-0000F6740000}"/>
    <cellStyle name="Assumptions Right Date 2 3 4 3" xfId="33173" xr:uid="{00000000-0005-0000-0000-0000F7740000}"/>
    <cellStyle name="Assumptions Right Date 2 3 5" xfId="13453" xr:uid="{00000000-0005-0000-0000-0000F8740000}"/>
    <cellStyle name="Assumptions Right Date 2 3 5 2" xfId="27374" xr:uid="{00000000-0005-0000-0000-0000F9740000}"/>
    <cellStyle name="Assumptions Right Date 2 3 5 2 2" xfId="55057" xr:uid="{00000000-0005-0000-0000-0000FA740000}"/>
    <cellStyle name="Assumptions Right Date 2 3 5 3" xfId="41140" xr:uid="{00000000-0005-0000-0000-0000FB740000}"/>
    <cellStyle name="Assumptions Right Date 2 3 6" xfId="16415" xr:uid="{00000000-0005-0000-0000-0000FC740000}"/>
    <cellStyle name="Assumptions Right Date 2 3 6 2" xfId="44098" xr:uid="{00000000-0005-0000-0000-0000FD740000}"/>
    <cellStyle name="Assumptions Right Date 2 3 7" xfId="30308" xr:uid="{00000000-0005-0000-0000-0000FE740000}"/>
    <cellStyle name="Assumptions Right Date 2 30" xfId="4783" xr:uid="{00000000-0005-0000-0000-0000FF740000}"/>
    <cellStyle name="Assumptions Right Date 2 30 2" xfId="8189" xr:uid="{00000000-0005-0000-0000-000000750000}"/>
    <cellStyle name="Assumptions Right Date 2 30 2 2" xfId="22112" xr:uid="{00000000-0005-0000-0000-000001750000}"/>
    <cellStyle name="Assumptions Right Date 2 30 2 2 2" xfId="49795" xr:uid="{00000000-0005-0000-0000-000002750000}"/>
    <cellStyle name="Assumptions Right Date 2 30 2 3" xfId="35878" xr:uid="{00000000-0005-0000-0000-000003750000}"/>
    <cellStyle name="Assumptions Right Date 2 30 3" xfId="10715" xr:uid="{00000000-0005-0000-0000-000004750000}"/>
    <cellStyle name="Assumptions Right Date 2 30 3 2" xfId="24636" xr:uid="{00000000-0005-0000-0000-000005750000}"/>
    <cellStyle name="Assumptions Right Date 2 30 3 2 2" xfId="52319" xr:uid="{00000000-0005-0000-0000-000006750000}"/>
    <cellStyle name="Assumptions Right Date 2 30 3 3" xfId="38402" xr:uid="{00000000-0005-0000-0000-000007750000}"/>
    <cellStyle name="Assumptions Right Date 2 30 4" xfId="13044" xr:uid="{00000000-0005-0000-0000-000008750000}"/>
    <cellStyle name="Assumptions Right Date 2 30 4 2" xfId="26965" xr:uid="{00000000-0005-0000-0000-000009750000}"/>
    <cellStyle name="Assumptions Right Date 2 30 4 2 2" xfId="54648" xr:uid="{00000000-0005-0000-0000-00000A750000}"/>
    <cellStyle name="Assumptions Right Date 2 30 4 3" xfId="40731" xr:uid="{00000000-0005-0000-0000-00000B750000}"/>
    <cellStyle name="Assumptions Right Date 2 30 5" xfId="15794" xr:uid="{00000000-0005-0000-0000-00000C750000}"/>
    <cellStyle name="Assumptions Right Date 2 30 5 2" xfId="29715" xr:uid="{00000000-0005-0000-0000-00000D750000}"/>
    <cellStyle name="Assumptions Right Date 2 30 5 2 2" xfId="57398" xr:uid="{00000000-0005-0000-0000-00000E750000}"/>
    <cellStyle name="Assumptions Right Date 2 30 5 3" xfId="43481" xr:uid="{00000000-0005-0000-0000-00000F750000}"/>
    <cellStyle name="Assumptions Right Date 2 30 6" xfId="18762" xr:uid="{00000000-0005-0000-0000-000010750000}"/>
    <cellStyle name="Assumptions Right Date 2 30 6 2" xfId="46445" xr:uid="{00000000-0005-0000-0000-000011750000}"/>
    <cellStyle name="Assumptions Right Date 2 30 7" xfId="32528" xr:uid="{00000000-0005-0000-0000-000012750000}"/>
    <cellStyle name="Assumptions Right Date 2 31" xfId="7755" xr:uid="{00000000-0005-0000-0000-000013750000}"/>
    <cellStyle name="Assumptions Right Date 2 31 2" xfId="21679" xr:uid="{00000000-0005-0000-0000-000014750000}"/>
    <cellStyle name="Assumptions Right Date 2 31 2 2" xfId="49362" xr:uid="{00000000-0005-0000-0000-000015750000}"/>
    <cellStyle name="Assumptions Right Date 2 31 3" xfId="35445" xr:uid="{00000000-0005-0000-0000-000016750000}"/>
    <cellStyle name="Assumptions Right Date 2 32" xfId="5211" xr:uid="{00000000-0005-0000-0000-000017750000}"/>
    <cellStyle name="Assumptions Right Date 2 32 2" xfId="19181" xr:uid="{00000000-0005-0000-0000-000018750000}"/>
    <cellStyle name="Assumptions Right Date 2 32 2 2" xfId="46864" xr:uid="{00000000-0005-0000-0000-000019750000}"/>
    <cellStyle name="Assumptions Right Date 2 32 3" xfId="32947" xr:uid="{00000000-0005-0000-0000-00001A750000}"/>
    <cellStyle name="Assumptions Right Date 2 4" xfId="3017" xr:uid="{00000000-0005-0000-0000-00001B750000}"/>
    <cellStyle name="Assumptions Right Date 2 4 2" xfId="6461" xr:uid="{00000000-0005-0000-0000-00001C750000}"/>
    <cellStyle name="Assumptions Right Date 2 4 2 2" xfId="20406" xr:uid="{00000000-0005-0000-0000-00001D750000}"/>
    <cellStyle name="Assumptions Right Date 2 4 2 2 2" xfId="48089" xr:uid="{00000000-0005-0000-0000-00001E750000}"/>
    <cellStyle name="Assumptions Right Date 2 4 2 3" xfId="34172" xr:uid="{00000000-0005-0000-0000-00001F750000}"/>
    <cellStyle name="Assumptions Right Date 2 4 3" xfId="9210" xr:uid="{00000000-0005-0000-0000-000020750000}"/>
    <cellStyle name="Assumptions Right Date 2 4 3 2" xfId="23131" xr:uid="{00000000-0005-0000-0000-000021750000}"/>
    <cellStyle name="Assumptions Right Date 2 4 3 2 2" xfId="50814" xr:uid="{00000000-0005-0000-0000-000022750000}"/>
    <cellStyle name="Assumptions Right Date 2 4 3 3" xfId="36897" xr:uid="{00000000-0005-0000-0000-000023750000}"/>
    <cellStyle name="Assumptions Right Date 2 4 4" xfId="11346" xr:uid="{00000000-0005-0000-0000-000024750000}"/>
    <cellStyle name="Assumptions Right Date 2 4 4 2" xfId="25267" xr:uid="{00000000-0005-0000-0000-000025750000}"/>
    <cellStyle name="Assumptions Right Date 2 4 4 2 2" xfId="52950" xr:uid="{00000000-0005-0000-0000-000026750000}"/>
    <cellStyle name="Assumptions Right Date 2 4 4 3" xfId="39033" xr:uid="{00000000-0005-0000-0000-000027750000}"/>
    <cellStyle name="Assumptions Right Date 2 4 5" xfId="14097" xr:uid="{00000000-0005-0000-0000-000028750000}"/>
    <cellStyle name="Assumptions Right Date 2 4 5 2" xfId="28018" xr:uid="{00000000-0005-0000-0000-000029750000}"/>
    <cellStyle name="Assumptions Right Date 2 4 5 2 2" xfId="55701" xr:uid="{00000000-0005-0000-0000-00002A750000}"/>
    <cellStyle name="Assumptions Right Date 2 4 5 3" xfId="41784" xr:uid="{00000000-0005-0000-0000-00002B750000}"/>
    <cellStyle name="Assumptions Right Date 2 4 6" xfId="17064" xr:uid="{00000000-0005-0000-0000-00002C750000}"/>
    <cellStyle name="Assumptions Right Date 2 4 6 2" xfId="44747" xr:uid="{00000000-0005-0000-0000-00002D750000}"/>
    <cellStyle name="Assumptions Right Date 2 4 7" xfId="30874" xr:uid="{00000000-0005-0000-0000-00002E750000}"/>
    <cellStyle name="Assumptions Right Date 2 5" xfId="2961" xr:uid="{00000000-0005-0000-0000-00002F750000}"/>
    <cellStyle name="Assumptions Right Date 2 5 2" xfId="6406" xr:uid="{00000000-0005-0000-0000-000030750000}"/>
    <cellStyle name="Assumptions Right Date 2 5 2 2" xfId="20352" xr:uid="{00000000-0005-0000-0000-000031750000}"/>
    <cellStyle name="Assumptions Right Date 2 5 2 2 2" xfId="48035" xr:uid="{00000000-0005-0000-0000-000032750000}"/>
    <cellStyle name="Assumptions Right Date 2 5 2 3" xfId="34118" xr:uid="{00000000-0005-0000-0000-000033750000}"/>
    <cellStyle name="Assumptions Right Date 2 5 3" xfId="9157" xr:uid="{00000000-0005-0000-0000-000034750000}"/>
    <cellStyle name="Assumptions Right Date 2 5 3 2" xfId="23078" xr:uid="{00000000-0005-0000-0000-000035750000}"/>
    <cellStyle name="Assumptions Right Date 2 5 3 2 2" xfId="50761" xr:uid="{00000000-0005-0000-0000-000036750000}"/>
    <cellStyle name="Assumptions Right Date 2 5 3 3" xfId="36844" xr:uid="{00000000-0005-0000-0000-000037750000}"/>
    <cellStyle name="Assumptions Right Date 2 5 4" xfId="11292" xr:uid="{00000000-0005-0000-0000-000038750000}"/>
    <cellStyle name="Assumptions Right Date 2 5 4 2" xfId="25213" xr:uid="{00000000-0005-0000-0000-000039750000}"/>
    <cellStyle name="Assumptions Right Date 2 5 4 2 2" xfId="52896" xr:uid="{00000000-0005-0000-0000-00003A750000}"/>
    <cellStyle name="Assumptions Right Date 2 5 4 3" xfId="38979" xr:uid="{00000000-0005-0000-0000-00003B750000}"/>
    <cellStyle name="Assumptions Right Date 2 5 5" xfId="14044" xr:uid="{00000000-0005-0000-0000-00003C750000}"/>
    <cellStyle name="Assumptions Right Date 2 5 5 2" xfId="27965" xr:uid="{00000000-0005-0000-0000-00003D750000}"/>
    <cellStyle name="Assumptions Right Date 2 5 5 2 2" xfId="55648" xr:uid="{00000000-0005-0000-0000-00003E750000}"/>
    <cellStyle name="Assumptions Right Date 2 5 5 3" xfId="41731" xr:uid="{00000000-0005-0000-0000-00003F750000}"/>
    <cellStyle name="Assumptions Right Date 2 5 6" xfId="17010" xr:uid="{00000000-0005-0000-0000-000040750000}"/>
    <cellStyle name="Assumptions Right Date 2 5 6 2" xfId="44693" xr:uid="{00000000-0005-0000-0000-000041750000}"/>
    <cellStyle name="Assumptions Right Date 2 5 7" xfId="30823" xr:uid="{00000000-0005-0000-0000-000042750000}"/>
    <cellStyle name="Assumptions Right Date 2 6" xfId="2463" xr:uid="{00000000-0005-0000-0000-000043750000}"/>
    <cellStyle name="Assumptions Right Date 2 6 2" xfId="5920" xr:uid="{00000000-0005-0000-0000-000044750000}"/>
    <cellStyle name="Assumptions Right Date 2 6 2 2" xfId="19870" xr:uid="{00000000-0005-0000-0000-000045750000}"/>
    <cellStyle name="Assumptions Right Date 2 6 2 2 2" xfId="47553" xr:uid="{00000000-0005-0000-0000-000046750000}"/>
    <cellStyle name="Assumptions Right Date 2 6 2 3" xfId="33636" xr:uid="{00000000-0005-0000-0000-000047750000}"/>
    <cellStyle name="Assumptions Right Date 2 6 3" xfId="8686" xr:uid="{00000000-0005-0000-0000-000048750000}"/>
    <cellStyle name="Assumptions Right Date 2 6 3 2" xfId="22607" xr:uid="{00000000-0005-0000-0000-000049750000}"/>
    <cellStyle name="Assumptions Right Date 2 6 3 2 2" xfId="50290" xr:uid="{00000000-0005-0000-0000-00004A750000}"/>
    <cellStyle name="Assumptions Right Date 2 6 3 3" xfId="36373" xr:uid="{00000000-0005-0000-0000-00004B750000}"/>
    <cellStyle name="Assumptions Right Date 2 6 4" xfId="5115" xr:uid="{00000000-0005-0000-0000-00004C750000}"/>
    <cellStyle name="Assumptions Right Date 2 6 4 2" xfId="19086" xr:uid="{00000000-0005-0000-0000-00004D750000}"/>
    <cellStyle name="Assumptions Right Date 2 6 4 2 2" xfId="46769" xr:uid="{00000000-0005-0000-0000-00004E750000}"/>
    <cellStyle name="Assumptions Right Date 2 6 4 3" xfId="32852" xr:uid="{00000000-0005-0000-0000-00004F750000}"/>
    <cellStyle name="Assumptions Right Date 2 6 5" xfId="13568" xr:uid="{00000000-0005-0000-0000-000050750000}"/>
    <cellStyle name="Assumptions Right Date 2 6 5 2" xfId="27489" xr:uid="{00000000-0005-0000-0000-000051750000}"/>
    <cellStyle name="Assumptions Right Date 2 6 5 2 2" xfId="55172" xr:uid="{00000000-0005-0000-0000-000052750000}"/>
    <cellStyle name="Assumptions Right Date 2 6 5 3" xfId="41255" xr:uid="{00000000-0005-0000-0000-000053750000}"/>
    <cellStyle name="Assumptions Right Date 2 6 6" xfId="16530" xr:uid="{00000000-0005-0000-0000-000054750000}"/>
    <cellStyle name="Assumptions Right Date 2 6 6 2" xfId="44213" xr:uid="{00000000-0005-0000-0000-000055750000}"/>
    <cellStyle name="Assumptions Right Date 2 6 7" xfId="30408" xr:uid="{00000000-0005-0000-0000-000056750000}"/>
    <cellStyle name="Assumptions Right Date 2 7" xfId="2911" xr:uid="{00000000-0005-0000-0000-000057750000}"/>
    <cellStyle name="Assumptions Right Date 2 7 2" xfId="6357" xr:uid="{00000000-0005-0000-0000-000058750000}"/>
    <cellStyle name="Assumptions Right Date 2 7 2 2" xfId="20303" xr:uid="{00000000-0005-0000-0000-000059750000}"/>
    <cellStyle name="Assumptions Right Date 2 7 2 2 2" xfId="47986" xr:uid="{00000000-0005-0000-0000-00005A750000}"/>
    <cellStyle name="Assumptions Right Date 2 7 2 3" xfId="34069" xr:uid="{00000000-0005-0000-0000-00005B750000}"/>
    <cellStyle name="Assumptions Right Date 2 7 3" xfId="9108" xr:uid="{00000000-0005-0000-0000-00005C750000}"/>
    <cellStyle name="Assumptions Right Date 2 7 3 2" xfId="23029" xr:uid="{00000000-0005-0000-0000-00005D750000}"/>
    <cellStyle name="Assumptions Right Date 2 7 3 2 2" xfId="50712" xr:uid="{00000000-0005-0000-0000-00005E750000}"/>
    <cellStyle name="Assumptions Right Date 2 7 3 3" xfId="36795" xr:uid="{00000000-0005-0000-0000-00005F750000}"/>
    <cellStyle name="Assumptions Right Date 2 7 4" xfId="11243" xr:uid="{00000000-0005-0000-0000-000060750000}"/>
    <cellStyle name="Assumptions Right Date 2 7 4 2" xfId="25164" xr:uid="{00000000-0005-0000-0000-000061750000}"/>
    <cellStyle name="Assumptions Right Date 2 7 4 2 2" xfId="52847" xr:uid="{00000000-0005-0000-0000-000062750000}"/>
    <cellStyle name="Assumptions Right Date 2 7 4 3" xfId="38930" xr:uid="{00000000-0005-0000-0000-000063750000}"/>
    <cellStyle name="Assumptions Right Date 2 7 5" xfId="13995" xr:uid="{00000000-0005-0000-0000-000064750000}"/>
    <cellStyle name="Assumptions Right Date 2 7 5 2" xfId="27916" xr:uid="{00000000-0005-0000-0000-000065750000}"/>
    <cellStyle name="Assumptions Right Date 2 7 5 2 2" xfId="55599" xr:uid="{00000000-0005-0000-0000-000066750000}"/>
    <cellStyle name="Assumptions Right Date 2 7 5 3" xfId="41682" xr:uid="{00000000-0005-0000-0000-000067750000}"/>
    <cellStyle name="Assumptions Right Date 2 7 6" xfId="16961" xr:uid="{00000000-0005-0000-0000-000068750000}"/>
    <cellStyle name="Assumptions Right Date 2 7 6 2" xfId="44644" xr:uid="{00000000-0005-0000-0000-000069750000}"/>
    <cellStyle name="Assumptions Right Date 2 7 7" xfId="30783" xr:uid="{00000000-0005-0000-0000-00006A750000}"/>
    <cellStyle name="Assumptions Right Date 2 8" xfId="2483" xr:uid="{00000000-0005-0000-0000-00006B750000}"/>
    <cellStyle name="Assumptions Right Date 2 8 2" xfId="5940" xr:uid="{00000000-0005-0000-0000-00006C750000}"/>
    <cellStyle name="Assumptions Right Date 2 8 2 2" xfId="19889" xr:uid="{00000000-0005-0000-0000-00006D750000}"/>
    <cellStyle name="Assumptions Right Date 2 8 2 2 2" xfId="47572" xr:uid="{00000000-0005-0000-0000-00006E750000}"/>
    <cellStyle name="Assumptions Right Date 2 8 2 3" xfId="33655" xr:uid="{00000000-0005-0000-0000-00006F750000}"/>
    <cellStyle name="Assumptions Right Date 2 8 3" xfId="8705" xr:uid="{00000000-0005-0000-0000-000070750000}"/>
    <cellStyle name="Assumptions Right Date 2 8 3 2" xfId="22626" xr:uid="{00000000-0005-0000-0000-000071750000}"/>
    <cellStyle name="Assumptions Right Date 2 8 3 2 2" xfId="50309" xr:uid="{00000000-0005-0000-0000-000072750000}"/>
    <cellStyle name="Assumptions Right Date 2 8 3 3" xfId="36392" xr:uid="{00000000-0005-0000-0000-000073750000}"/>
    <cellStyle name="Assumptions Right Date 2 8 4" xfId="5554" xr:uid="{00000000-0005-0000-0000-000074750000}"/>
    <cellStyle name="Assumptions Right Date 2 8 4 2" xfId="19507" xr:uid="{00000000-0005-0000-0000-000075750000}"/>
    <cellStyle name="Assumptions Right Date 2 8 4 2 2" xfId="47190" xr:uid="{00000000-0005-0000-0000-000076750000}"/>
    <cellStyle name="Assumptions Right Date 2 8 4 3" xfId="33273" xr:uid="{00000000-0005-0000-0000-000077750000}"/>
    <cellStyle name="Assumptions Right Date 2 8 5" xfId="13587" xr:uid="{00000000-0005-0000-0000-000078750000}"/>
    <cellStyle name="Assumptions Right Date 2 8 5 2" xfId="27508" xr:uid="{00000000-0005-0000-0000-000079750000}"/>
    <cellStyle name="Assumptions Right Date 2 8 5 2 2" xfId="55191" xr:uid="{00000000-0005-0000-0000-00007A750000}"/>
    <cellStyle name="Assumptions Right Date 2 8 5 3" xfId="41274" xr:uid="{00000000-0005-0000-0000-00007B750000}"/>
    <cellStyle name="Assumptions Right Date 2 8 6" xfId="16549" xr:uid="{00000000-0005-0000-0000-00007C750000}"/>
    <cellStyle name="Assumptions Right Date 2 8 6 2" xfId="44232" xr:uid="{00000000-0005-0000-0000-00007D750000}"/>
    <cellStyle name="Assumptions Right Date 2 8 7" xfId="30424" xr:uid="{00000000-0005-0000-0000-00007E750000}"/>
    <cellStyle name="Assumptions Right Date 2 9" xfId="2944" xr:uid="{00000000-0005-0000-0000-00007F750000}"/>
    <cellStyle name="Assumptions Right Date 2 9 2" xfId="6390" xr:uid="{00000000-0005-0000-0000-000080750000}"/>
    <cellStyle name="Assumptions Right Date 2 9 2 2" xfId="20336" xr:uid="{00000000-0005-0000-0000-000081750000}"/>
    <cellStyle name="Assumptions Right Date 2 9 2 2 2" xfId="48019" xr:uid="{00000000-0005-0000-0000-000082750000}"/>
    <cellStyle name="Assumptions Right Date 2 9 2 3" xfId="34102" xr:uid="{00000000-0005-0000-0000-000083750000}"/>
    <cellStyle name="Assumptions Right Date 2 9 3" xfId="9141" xr:uid="{00000000-0005-0000-0000-000084750000}"/>
    <cellStyle name="Assumptions Right Date 2 9 3 2" xfId="23062" xr:uid="{00000000-0005-0000-0000-000085750000}"/>
    <cellStyle name="Assumptions Right Date 2 9 3 2 2" xfId="50745" xr:uid="{00000000-0005-0000-0000-000086750000}"/>
    <cellStyle name="Assumptions Right Date 2 9 3 3" xfId="36828" xr:uid="{00000000-0005-0000-0000-000087750000}"/>
    <cellStyle name="Assumptions Right Date 2 9 4" xfId="11276" xr:uid="{00000000-0005-0000-0000-000088750000}"/>
    <cellStyle name="Assumptions Right Date 2 9 4 2" xfId="25197" xr:uid="{00000000-0005-0000-0000-000089750000}"/>
    <cellStyle name="Assumptions Right Date 2 9 4 2 2" xfId="52880" xr:uid="{00000000-0005-0000-0000-00008A750000}"/>
    <cellStyle name="Assumptions Right Date 2 9 4 3" xfId="38963" xr:uid="{00000000-0005-0000-0000-00008B750000}"/>
    <cellStyle name="Assumptions Right Date 2 9 5" xfId="14028" xr:uid="{00000000-0005-0000-0000-00008C750000}"/>
    <cellStyle name="Assumptions Right Date 2 9 5 2" xfId="27949" xr:uid="{00000000-0005-0000-0000-00008D750000}"/>
    <cellStyle name="Assumptions Right Date 2 9 5 2 2" xfId="55632" xr:uid="{00000000-0005-0000-0000-00008E750000}"/>
    <cellStyle name="Assumptions Right Date 2 9 5 3" xfId="41715" xr:uid="{00000000-0005-0000-0000-00008F750000}"/>
    <cellStyle name="Assumptions Right Date 2 9 6" xfId="16994" xr:uid="{00000000-0005-0000-0000-000090750000}"/>
    <cellStyle name="Assumptions Right Date 2 9 6 2" xfId="44677" xr:uid="{00000000-0005-0000-0000-000091750000}"/>
    <cellStyle name="Assumptions Right Date 2 9 7" xfId="30807" xr:uid="{00000000-0005-0000-0000-000092750000}"/>
    <cellStyle name="Assumptions Right Date 20" xfId="4040" xr:uid="{00000000-0005-0000-0000-000093750000}"/>
    <cellStyle name="Assumptions Right Date 20 2" xfId="7466" xr:uid="{00000000-0005-0000-0000-000094750000}"/>
    <cellStyle name="Assumptions Right Date 20 2 2" xfId="21397" xr:uid="{00000000-0005-0000-0000-000095750000}"/>
    <cellStyle name="Assumptions Right Date 20 2 2 2" xfId="49080" xr:uid="{00000000-0005-0000-0000-000096750000}"/>
    <cellStyle name="Assumptions Right Date 20 2 3" xfId="35163" xr:uid="{00000000-0005-0000-0000-000097750000}"/>
    <cellStyle name="Assumptions Right Date 20 3" xfId="10169" xr:uid="{00000000-0005-0000-0000-000098750000}"/>
    <cellStyle name="Assumptions Right Date 20 3 2" xfId="24090" xr:uid="{00000000-0005-0000-0000-000099750000}"/>
    <cellStyle name="Assumptions Right Date 20 3 2 2" xfId="51773" xr:uid="{00000000-0005-0000-0000-00009A750000}"/>
    <cellStyle name="Assumptions Right Date 20 3 3" xfId="37856" xr:uid="{00000000-0005-0000-0000-00009B750000}"/>
    <cellStyle name="Assumptions Right Date 20 4" xfId="12321" xr:uid="{00000000-0005-0000-0000-00009C750000}"/>
    <cellStyle name="Assumptions Right Date 20 4 2" xfId="26242" xr:uid="{00000000-0005-0000-0000-00009D750000}"/>
    <cellStyle name="Assumptions Right Date 20 4 2 2" xfId="53925" xr:uid="{00000000-0005-0000-0000-00009E750000}"/>
    <cellStyle name="Assumptions Right Date 20 4 3" xfId="40008" xr:uid="{00000000-0005-0000-0000-00009F750000}"/>
    <cellStyle name="Assumptions Right Date 20 5" xfId="15071" xr:uid="{00000000-0005-0000-0000-0000A0750000}"/>
    <cellStyle name="Assumptions Right Date 20 5 2" xfId="28992" xr:uid="{00000000-0005-0000-0000-0000A1750000}"/>
    <cellStyle name="Assumptions Right Date 20 5 2 2" xfId="56675" xr:uid="{00000000-0005-0000-0000-0000A2750000}"/>
    <cellStyle name="Assumptions Right Date 20 5 3" xfId="42758" xr:uid="{00000000-0005-0000-0000-0000A3750000}"/>
    <cellStyle name="Assumptions Right Date 20 6" xfId="18039" xr:uid="{00000000-0005-0000-0000-0000A4750000}"/>
    <cellStyle name="Assumptions Right Date 20 6 2" xfId="45722" xr:uid="{00000000-0005-0000-0000-0000A5750000}"/>
    <cellStyle name="Assumptions Right Date 20 7" xfId="31805" xr:uid="{00000000-0005-0000-0000-0000A6750000}"/>
    <cellStyle name="Assumptions Right Date 21" xfId="3997" xr:uid="{00000000-0005-0000-0000-0000A7750000}"/>
    <cellStyle name="Assumptions Right Date 21 2" xfId="7423" xr:uid="{00000000-0005-0000-0000-0000A8750000}"/>
    <cellStyle name="Assumptions Right Date 21 2 2" xfId="21354" xr:uid="{00000000-0005-0000-0000-0000A9750000}"/>
    <cellStyle name="Assumptions Right Date 21 2 2 2" xfId="49037" xr:uid="{00000000-0005-0000-0000-0000AA750000}"/>
    <cellStyle name="Assumptions Right Date 21 2 3" xfId="35120" xr:uid="{00000000-0005-0000-0000-0000AB750000}"/>
    <cellStyle name="Assumptions Right Date 21 3" xfId="10126" xr:uid="{00000000-0005-0000-0000-0000AC750000}"/>
    <cellStyle name="Assumptions Right Date 21 3 2" xfId="24047" xr:uid="{00000000-0005-0000-0000-0000AD750000}"/>
    <cellStyle name="Assumptions Right Date 21 3 2 2" xfId="51730" xr:uid="{00000000-0005-0000-0000-0000AE750000}"/>
    <cellStyle name="Assumptions Right Date 21 3 3" xfId="37813" xr:uid="{00000000-0005-0000-0000-0000AF750000}"/>
    <cellStyle name="Assumptions Right Date 21 4" xfId="12278" xr:uid="{00000000-0005-0000-0000-0000B0750000}"/>
    <cellStyle name="Assumptions Right Date 21 4 2" xfId="26199" xr:uid="{00000000-0005-0000-0000-0000B1750000}"/>
    <cellStyle name="Assumptions Right Date 21 4 2 2" xfId="53882" xr:uid="{00000000-0005-0000-0000-0000B2750000}"/>
    <cellStyle name="Assumptions Right Date 21 4 3" xfId="39965" xr:uid="{00000000-0005-0000-0000-0000B3750000}"/>
    <cellStyle name="Assumptions Right Date 21 5" xfId="15028" xr:uid="{00000000-0005-0000-0000-0000B4750000}"/>
    <cellStyle name="Assumptions Right Date 21 5 2" xfId="28949" xr:uid="{00000000-0005-0000-0000-0000B5750000}"/>
    <cellStyle name="Assumptions Right Date 21 5 2 2" xfId="56632" xr:uid="{00000000-0005-0000-0000-0000B6750000}"/>
    <cellStyle name="Assumptions Right Date 21 5 3" xfId="42715" xr:uid="{00000000-0005-0000-0000-0000B7750000}"/>
    <cellStyle name="Assumptions Right Date 21 6" xfId="17996" xr:uid="{00000000-0005-0000-0000-0000B8750000}"/>
    <cellStyle name="Assumptions Right Date 21 6 2" xfId="45679" xr:uid="{00000000-0005-0000-0000-0000B9750000}"/>
    <cellStyle name="Assumptions Right Date 21 7" xfId="31762" xr:uid="{00000000-0005-0000-0000-0000BA750000}"/>
    <cellStyle name="Assumptions Right Date 22" xfId="4159" xr:uid="{00000000-0005-0000-0000-0000BB750000}"/>
    <cellStyle name="Assumptions Right Date 22 2" xfId="7585" xr:uid="{00000000-0005-0000-0000-0000BC750000}"/>
    <cellStyle name="Assumptions Right Date 22 2 2" xfId="21513" xr:uid="{00000000-0005-0000-0000-0000BD750000}"/>
    <cellStyle name="Assumptions Right Date 22 2 2 2" xfId="49196" xr:uid="{00000000-0005-0000-0000-0000BE750000}"/>
    <cellStyle name="Assumptions Right Date 22 2 3" xfId="35279" xr:uid="{00000000-0005-0000-0000-0000BF750000}"/>
    <cellStyle name="Assumptions Right Date 22 3" xfId="10280" xr:uid="{00000000-0005-0000-0000-0000C0750000}"/>
    <cellStyle name="Assumptions Right Date 22 3 2" xfId="24201" xr:uid="{00000000-0005-0000-0000-0000C1750000}"/>
    <cellStyle name="Assumptions Right Date 22 3 2 2" xfId="51884" xr:uid="{00000000-0005-0000-0000-0000C2750000}"/>
    <cellStyle name="Assumptions Right Date 22 3 3" xfId="37967" xr:uid="{00000000-0005-0000-0000-0000C3750000}"/>
    <cellStyle name="Assumptions Right Date 22 4" xfId="12434" xr:uid="{00000000-0005-0000-0000-0000C4750000}"/>
    <cellStyle name="Assumptions Right Date 22 4 2" xfId="26355" xr:uid="{00000000-0005-0000-0000-0000C5750000}"/>
    <cellStyle name="Assumptions Right Date 22 4 2 2" xfId="54038" xr:uid="{00000000-0005-0000-0000-0000C6750000}"/>
    <cellStyle name="Assumptions Right Date 22 4 3" xfId="40121" xr:uid="{00000000-0005-0000-0000-0000C7750000}"/>
    <cellStyle name="Assumptions Right Date 22 5" xfId="15184" xr:uid="{00000000-0005-0000-0000-0000C8750000}"/>
    <cellStyle name="Assumptions Right Date 22 5 2" xfId="29105" xr:uid="{00000000-0005-0000-0000-0000C9750000}"/>
    <cellStyle name="Assumptions Right Date 22 5 2 2" xfId="56788" xr:uid="{00000000-0005-0000-0000-0000CA750000}"/>
    <cellStyle name="Assumptions Right Date 22 5 3" xfId="42871" xr:uid="{00000000-0005-0000-0000-0000CB750000}"/>
    <cellStyle name="Assumptions Right Date 22 6" xfId="18152" xr:uid="{00000000-0005-0000-0000-0000CC750000}"/>
    <cellStyle name="Assumptions Right Date 22 6 2" xfId="45835" xr:uid="{00000000-0005-0000-0000-0000CD750000}"/>
    <cellStyle name="Assumptions Right Date 22 7" xfId="31918" xr:uid="{00000000-0005-0000-0000-0000CE750000}"/>
    <cellStyle name="Assumptions Right Date 23" xfId="4155" xr:uid="{00000000-0005-0000-0000-0000CF750000}"/>
    <cellStyle name="Assumptions Right Date 23 2" xfId="7581" xr:uid="{00000000-0005-0000-0000-0000D0750000}"/>
    <cellStyle name="Assumptions Right Date 23 2 2" xfId="21509" xr:uid="{00000000-0005-0000-0000-0000D1750000}"/>
    <cellStyle name="Assumptions Right Date 23 2 2 2" xfId="49192" xr:uid="{00000000-0005-0000-0000-0000D2750000}"/>
    <cellStyle name="Assumptions Right Date 23 2 3" xfId="35275" xr:uid="{00000000-0005-0000-0000-0000D3750000}"/>
    <cellStyle name="Assumptions Right Date 23 3" xfId="10277" xr:uid="{00000000-0005-0000-0000-0000D4750000}"/>
    <cellStyle name="Assumptions Right Date 23 3 2" xfId="24198" xr:uid="{00000000-0005-0000-0000-0000D5750000}"/>
    <cellStyle name="Assumptions Right Date 23 3 2 2" xfId="51881" xr:uid="{00000000-0005-0000-0000-0000D6750000}"/>
    <cellStyle name="Assumptions Right Date 23 3 3" xfId="37964" xr:uid="{00000000-0005-0000-0000-0000D7750000}"/>
    <cellStyle name="Assumptions Right Date 23 4" xfId="12431" xr:uid="{00000000-0005-0000-0000-0000D8750000}"/>
    <cellStyle name="Assumptions Right Date 23 4 2" xfId="26352" xr:uid="{00000000-0005-0000-0000-0000D9750000}"/>
    <cellStyle name="Assumptions Right Date 23 4 2 2" xfId="54035" xr:uid="{00000000-0005-0000-0000-0000DA750000}"/>
    <cellStyle name="Assumptions Right Date 23 4 3" xfId="40118" xr:uid="{00000000-0005-0000-0000-0000DB750000}"/>
    <cellStyle name="Assumptions Right Date 23 5" xfId="15181" xr:uid="{00000000-0005-0000-0000-0000DC750000}"/>
    <cellStyle name="Assumptions Right Date 23 5 2" xfId="29102" xr:uid="{00000000-0005-0000-0000-0000DD750000}"/>
    <cellStyle name="Assumptions Right Date 23 5 2 2" xfId="56785" xr:uid="{00000000-0005-0000-0000-0000DE750000}"/>
    <cellStyle name="Assumptions Right Date 23 5 3" xfId="42868" xr:uid="{00000000-0005-0000-0000-0000DF750000}"/>
    <cellStyle name="Assumptions Right Date 23 6" xfId="18149" xr:uid="{00000000-0005-0000-0000-0000E0750000}"/>
    <cellStyle name="Assumptions Right Date 23 6 2" xfId="45832" xr:uid="{00000000-0005-0000-0000-0000E1750000}"/>
    <cellStyle name="Assumptions Right Date 23 7" xfId="31915" xr:uid="{00000000-0005-0000-0000-0000E2750000}"/>
    <cellStyle name="Assumptions Right Date 24" xfId="4523" xr:uid="{00000000-0005-0000-0000-0000E3750000}"/>
    <cellStyle name="Assumptions Right Date 24 2" xfId="7940" xr:uid="{00000000-0005-0000-0000-0000E4750000}"/>
    <cellStyle name="Assumptions Right Date 24 2 2" xfId="21864" xr:uid="{00000000-0005-0000-0000-0000E5750000}"/>
    <cellStyle name="Assumptions Right Date 24 2 2 2" xfId="49547" xr:uid="{00000000-0005-0000-0000-0000E6750000}"/>
    <cellStyle name="Assumptions Right Date 24 2 3" xfId="35630" xr:uid="{00000000-0005-0000-0000-0000E7750000}"/>
    <cellStyle name="Assumptions Right Date 24 3" xfId="10582" xr:uid="{00000000-0005-0000-0000-0000E8750000}"/>
    <cellStyle name="Assumptions Right Date 24 3 2" xfId="24503" xr:uid="{00000000-0005-0000-0000-0000E9750000}"/>
    <cellStyle name="Assumptions Right Date 24 3 2 2" xfId="52186" xr:uid="{00000000-0005-0000-0000-0000EA750000}"/>
    <cellStyle name="Assumptions Right Date 24 3 3" xfId="38269" xr:uid="{00000000-0005-0000-0000-0000EB750000}"/>
    <cellStyle name="Assumptions Right Date 24 4" xfId="12787" xr:uid="{00000000-0005-0000-0000-0000EC750000}"/>
    <cellStyle name="Assumptions Right Date 24 4 2" xfId="26708" xr:uid="{00000000-0005-0000-0000-0000ED750000}"/>
    <cellStyle name="Assumptions Right Date 24 4 2 2" xfId="54391" xr:uid="{00000000-0005-0000-0000-0000EE750000}"/>
    <cellStyle name="Assumptions Right Date 24 4 3" xfId="40474" xr:uid="{00000000-0005-0000-0000-0000EF750000}"/>
    <cellStyle name="Assumptions Right Date 24 5" xfId="15537" xr:uid="{00000000-0005-0000-0000-0000F0750000}"/>
    <cellStyle name="Assumptions Right Date 24 5 2" xfId="29458" xr:uid="{00000000-0005-0000-0000-0000F1750000}"/>
    <cellStyle name="Assumptions Right Date 24 5 2 2" xfId="57141" xr:uid="{00000000-0005-0000-0000-0000F2750000}"/>
    <cellStyle name="Assumptions Right Date 24 5 3" xfId="43224" xr:uid="{00000000-0005-0000-0000-0000F3750000}"/>
    <cellStyle name="Assumptions Right Date 24 6" xfId="18505" xr:uid="{00000000-0005-0000-0000-0000F4750000}"/>
    <cellStyle name="Assumptions Right Date 24 6 2" xfId="46188" xr:uid="{00000000-0005-0000-0000-0000F5750000}"/>
    <cellStyle name="Assumptions Right Date 24 7" xfId="32271" xr:uid="{00000000-0005-0000-0000-0000F6750000}"/>
    <cellStyle name="Assumptions Right Date 25" xfId="4438" xr:uid="{00000000-0005-0000-0000-0000F7750000}"/>
    <cellStyle name="Assumptions Right Date 25 2" xfId="7860" xr:uid="{00000000-0005-0000-0000-0000F8750000}"/>
    <cellStyle name="Assumptions Right Date 25 2 2" xfId="21784" xr:uid="{00000000-0005-0000-0000-0000F9750000}"/>
    <cellStyle name="Assumptions Right Date 25 2 2 2" xfId="49467" xr:uid="{00000000-0005-0000-0000-0000FA750000}"/>
    <cellStyle name="Assumptions Right Date 25 2 3" xfId="35550" xr:uid="{00000000-0005-0000-0000-0000FB750000}"/>
    <cellStyle name="Assumptions Right Date 25 3" xfId="10523" xr:uid="{00000000-0005-0000-0000-0000FC750000}"/>
    <cellStyle name="Assumptions Right Date 25 3 2" xfId="24444" xr:uid="{00000000-0005-0000-0000-0000FD750000}"/>
    <cellStyle name="Assumptions Right Date 25 3 2 2" xfId="52127" xr:uid="{00000000-0005-0000-0000-0000FE750000}"/>
    <cellStyle name="Assumptions Right Date 25 3 3" xfId="38210" xr:uid="{00000000-0005-0000-0000-0000FF750000}"/>
    <cellStyle name="Assumptions Right Date 25 4" xfId="12705" xr:uid="{00000000-0005-0000-0000-000000760000}"/>
    <cellStyle name="Assumptions Right Date 25 4 2" xfId="26626" xr:uid="{00000000-0005-0000-0000-000001760000}"/>
    <cellStyle name="Assumptions Right Date 25 4 2 2" xfId="54309" xr:uid="{00000000-0005-0000-0000-000002760000}"/>
    <cellStyle name="Assumptions Right Date 25 4 3" xfId="40392" xr:uid="{00000000-0005-0000-0000-000003760000}"/>
    <cellStyle name="Assumptions Right Date 25 5" xfId="15455" xr:uid="{00000000-0005-0000-0000-000004760000}"/>
    <cellStyle name="Assumptions Right Date 25 5 2" xfId="29376" xr:uid="{00000000-0005-0000-0000-000005760000}"/>
    <cellStyle name="Assumptions Right Date 25 5 2 2" xfId="57059" xr:uid="{00000000-0005-0000-0000-000006760000}"/>
    <cellStyle name="Assumptions Right Date 25 5 3" xfId="43142" xr:uid="{00000000-0005-0000-0000-000007760000}"/>
    <cellStyle name="Assumptions Right Date 25 6" xfId="18423" xr:uid="{00000000-0005-0000-0000-000008760000}"/>
    <cellStyle name="Assumptions Right Date 25 6 2" xfId="46106" xr:uid="{00000000-0005-0000-0000-000009760000}"/>
    <cellStyle name="Assumptions Right Date 25 7" xfId="32189" xr:uid="{00000000-0005-0000-0000-00000A760000}"/>
    <cellStyle name="Assumptions Right Date 26" xfId="4489" xr:uid="{00000000-0005-0000-0000-00000B760000}"/>
    <cellStyle name="Assumptions Right Date 26 2" xfId="7910" xr:uid="{00000000-0005-0000-0000-00000C760000}"/>
    <cellStyle name="Assumptions Right Date 26 2 2" xfId="21834" xr:uid="{00000000-0005-0000-0000-00000D760000}"/>
    <cellStyle name="Assumptions Right Date 26 2 2 2" xfId="49517" xr:uid="{00000000-0005-0000-0000-00000E760000}"/>
    <cellStyle name="Assumptions Right Date 26 2 3" xfId="35600" xr:uid="{00000000-0005-0000-0000-00000F760000}"/>
    <cellStyle name="Assumptions Right Date 26 3" xfId="10564" xr:uid="{00000000-0005-0000-0000-000010760000}"/>
    <cellStyle name="Assumptions Right Date 26 3 2" xfId="24485" xr:uid="{00000000-0005-0000-0000-000011760000}"/>
    <cellStyle name="Assumptions Right Date 26 3 2 2" xfId="52168" xr:uid="{00000000-0005-0000-0000-000012760000}"/>
    <cellStyle name="Assumptions Right Date 26 3 3" xfId="38251" xr:uid="{00000000-0005-0000-0000-000013760000}"/>
    <cellStyle name="Assumptions Right Date 26 4" xfId="12756" xr:uid="{00000000-0005-0000-0000-000014760000}"/>
    <cellStyle name="Assumptions Right Date 26 4 2" xfId="26677" xr:uid="{00000000-0005-0000-0000-000015760000}"/>
    <cellStyle name="Assumptions Right Date 26 4 2 2" xfId="54360" xr:uid="{00000000-0005-0000-0000-000016760000}"/>
    <cellStyle name="Assumptions Right Date 26 4 3" xfId="40443" xr:uid="{00000000-0005-0000-0000-000017760000}"/>
    <cellStyle name="Assumptions Right Date 26 5" xfId="15506" xr:uid="{00000000-0005-0000-0000-000018760000}"/>
    <cellStyle name="Assumptions Right Date 26 5 2" xfId="29427" xr:uid="{00000000-0005-0000-0000-000019760000}"/>
    <cellStyle name="Assumptions Right Date 26 5 2 2" xfId="57110" xr:uid="{00000000-0005-0000-0000-00001A760000}"/>
    <cellStyle name="Assumptions Right Date 26 5 3" xfId="43193" xr:uid="{00000000-0005-0000-0000-00001B760000}"/>
    <cellStyle name="Assumptions Right Date 26 6" xfId="18474" xr:uid="{00000000-0005-0000-0000-00001C760000}"/>
    <cellStyle name="Assumptions Right Date 26 6 2" xfId="46157" xr:uid="{00000000-0005-0000-0000-00001D760000}"/>
    <cellStyle name="Assumptions Right Date 26 7" xfId="32240" xr:uid="{00000000-0005-0000-0000-00001E760000}"/>
    <cellStyle name="Assumptions Right Date 27" xfId="4416" xr:uid="{00000000-0005-0000-0000-00001F760000}"/>
    <cellStyle name="Assumptions Right Date 27 2" xfId="7838" xr:uid="{00000000-0005-0000-0000-000020760000}"/>
    <cellStyle name="Assumptions Right Date 27 2 2" xfId="21762" xr:uid="{00000000-0005-0000-0000-000021760000}"/>
    <cellStyle name="Assumptions Right Date 27 2 2 2" xfId="49445" xr:uid="{00000000-0005-0000-0000-000022760000}"/>
    <cellStyle name="Assumptions Right Date 27 2 3" xfId="35528" xr:uid="{00000000-0005-0000-0000-000023760000}"/>
    <cellStyle name="Assumptions Right Date 27 3" xfId="10501" xr:uid="{00000000-0005-0000-0000-000024760000}"/>
    <cellStyle name="Assumptions Right Date 27 3 2" xfId="24422" xr:uid="{00000000-0005-0000-0000-000025760000}"/>
    <cellStyle name="Assumptions Right Date 27 3 2 2" xfId="52105" xr:uid="{00000000-0005-0000-0000-000026760000}"/>
    <cellStyle name="Assumptions Right Date 27 3 3" xfId="38188" xr:uid="{00000000-0005-0000-0000-000027760000}"/>
    <cellStyle name="Assumptions Right Date 27 4" xfId="12683" xr:uid="{00000000-0005-0000-0000-000028760000}"/>
    <cellStyle name="Assumptions Right Date 27 4 2" xfId="26604" xr:uid="{00000000-0005-0000-0000-000029760000}"/>
    <cellStyle name="Assumptions Right Date 27 4 2 2" xfId="54287" xr:uid="{00000000-0005-0000-0000-00002A760000}"/>
    <cellStyle name="Assumptions Right Date 27 4 3" xfId="40370" xr:uid="{00000000-0005-0000-0000-00002B760000}"/>
    <cellStyle name="Assumptions Right Date 27 5" xfId="15433" xr:uid="{00000000-0005-0000-0000-00002C760000}"/>
    <cellStyle name="Assumptions Right Date 27 5 2" xfId="29354" xr:uid="{00000000-0005-0000-0000-00002D760000}"/>
    <cellStyle name="Assumptions Right Date 27 5 2 2" xfId="57037" xr:uid="{00000000-0005-0000-0000-00002E760000}"/>
    <cellStyle name="Assumptions Right Date 27 5 3" xfId="43120" xr:uid="{00000000-0005-0000-0000-00002F760000}"/>
    <cellStyle name="Assumptions Right Date 27 6" xfId="18401" xr:uid="{00000000-0005-0000-0000-000030760000}"/>
    <cellStyle name="Assumptions Right Date 27 6 2" xfId="46084" xr:uid="{00000000-0005-0000-0000-000031760000}"/>
    <cellStyle name="Assumptions Right Date 27 7" xfId="32167" xr:uid="{00000000-0005-0000-0000-000032760000}"/>
    <cellStyle name="Assumptions Right Date 28" xfId="4302" xr:uid="{00000000-0005-0000-0000-000033760000}"/>
    <cellStyle name="Assumptions Right Date 28 2" xfId="7727" xr:uid="{00000000-0005-0000-0000-000034760000}"/>
    <cellStyle name="Assumptions Right Date 28 2 2" xfId="21653" xr:uid="{00000000-0005-0000-0000-000035760000}"/>
    <cellStyle name="Assumptions Right Date 28 2 2 2" xfId="49336" xr:uid="{00000000-0005-0000-0000-000036760000}"/>
    <cellStyle name="Assumptions Right Date 28 2 3" xfId="35419" xr:uid="{00000000-0005-0000-0000-000037760000}"/>
    <cellStyle name="Assumptions Right Date 28 3" xfId="10412" xr:uid="{00000000-0005-0000-0000-000038760000}"/>
    <cellStyle name="Assumptions Right Date 28 3 2" xfId="24333" xr:uid="{00000000-0005-0000-0000-000039760000}"/>
    <cellStyle name="Assumptions Right Date 28 3 2 2" xfId="52016" xr:uid="{00000000-0005-0000-0000-00003A760000}"/>
    <cellStyle name="Assumptions Right Date 28 3 3" xfId="38099" xr:uid="{00000000-0005-0000-0000-00003B760000}"/>
    <cellStyle name="Assumptions Right Date 28 4" xfId="12573" xr:uid="{00000000-0005-0000-0000-00003C760000}"/>
    <cellStyle name="Assumptions Right Date 28 4 2" xfId="26494" xr:uid="{00000000-0005-0000-0000-00003D760000}"/>
    <cellStyle name="Assumptions Right Date 28 4 2 2" xfId="54177" xr:uid="{00000000-0005-0000-0000-00003E760000}"/>
    <cellStyle name="Assumptions Right Date 28 4 3" xfId="40260" xr:uid="{00000000-0005-0000-0000-00003F760000}"/>
    <cellStyle name="Assumptions Right Date 28 5" xfId="15323" xr:uid="{00000000-0005-0000-0000-000040760000}"/>
    <cellStyle name="Assumptions Right Date 28 5 2" xfId="29244" xr:uid="{00000000-0005-0000-0000-000041760000}"/>
    <cellStyle name="Assumptions Right Date 28 5 2 2" xfId="56927" xr:uid="{00000000-0005-0000-0000-000042760000}"/>
    <cellStyle name="Assumptions Right Date 28 5 3" xfId="43010" xr:uid="{00000000-0005-0000-0000-000043760000}"/>
    <cellStyle name="Assumptions Right Date 28 6" xfId="18291" xr:uid="{00000000-0005-0000-0000-000044760000}"/>
    <cellStyle name="Assumptions Right Date 28 6 2" xfId="45974" xr:uid="{00000000-0005-0000-0000-000045760000}"/>
    <cellStyle name="Assumptions Right Date 28 7" xfId="32057" xr:uid="{00000000-0005-0000-0000-000046760000}"/>
    <cellStyle name="Assumptions Right Date 29" xfId="4352" xr:uid="{00000000-0005-0000-0000-000047760000}"/>
    <cellStyle name="Assumptions Right Date 29 2" xfId="7777" xr:uid="{00000000-0005-0000-0000-000048760000}"/>
    <cellStyle name="Assumptions Right Date 29 2 2" xfId="21701" xr:uid="{00000000-0005-0000-0000-000049760000}"/>
    <cellStyle name="Assumptions Right Date 29 2 2 2" xfId="49384" xr:uid="{00000000-0005-0000-0000-00004A760000}"/>
    <cellStyle name="Assumptions Right Date 29 2 3" xfId="35467" xr:uid="{00000000-0005-0000-0000-00004B760000}"/>
    <cellStyle name="Assumptions Right Date 29 3" xfId="10450" xr:uid="{00000000-0005-0000-0000-00004C760000}"/>
    <cellStyle name="Assumptions Right Date 29 3 2" xfId="24371" xr:uid="{00000000-0005-0000-0000-00004D760000}"/>
    <cellStyle name="Assumptions Right Date 29 3 2 2" xfId="52054" xr:uid="{00000000-0005-0000-0000-00004E760000}"/>
    <cellStyle name="Assumptions Right Date 29 3 3" xfId="38137" xr:uid="{00000000-0005-0000-0000-00004F760000}"/>
    <cellStyle name="Assumptions Right Date 29 4" xfId="12619" xr:uid="{00000000-0005-0000-0000-000050760000}"/>
    <cellStyle name="Assumptions Right Date 29 4 2" xfId="26540" xr:uid="{00000000-0005-0000-0000-000051760000}"/>
    <cellStyle name="Assumptions Right Date 29 4 2 2" xfId="54223" xr:uid="{00000000-0005-0000-0000-000052760000}"/>
    <cellStyle name="Assumptions Right Date 29 4 3" xfId="40306" xr:uid="{00000000-0005-0000-0000-000053760000}"/>
    <cellStyle name="Assumptions Right Date 29 5" xfId="15369" xr:uid="{00000000-0005-0000-0000-000054760000}"/>
    <cellStyle name="Assumptions Right Date 29 5 2" xfId="29290" xr:uid="{00000000-0005-0000-0000-000055760000}"/>
    <cellStyle name="Assumptions Right Date 29 5 2 2" xfId="56973" xr:uid="{00000000-0005-0000-0000-000056760000}"/>
    <cellStyle name="Assumptions Right Date 29 5 3" xfId="43056" xr:uid="{00000000-0005-0000-0000-000057760000}"/>
    <cellStyle name="Assumptions Right Date 29 6" xfId="18337" xr:uid="{00000000-0005-0000-0000-000058760000}"/>
    <cellStyle name="Assumptions Right Date 29 6 2" xfId="46020" xr:uid="{00000000-0005-0000-0000-000059760000}"/>
    <cellStyle name="Assumptions Right Date 29 7" xfId="32103" xr:uid="{00000000-0005-0000-0000-00005A760000}"/>
    <cellStyle name="Assumptions Right Date 3" xfId="2099" xr:uid="{00000000-0005-0000-0000-00005B760000}"/>
    <cellStyle name="Assumptions Right Date 3 10" xfId="2503" xr:uid="{00000000-0005-0000-0000-00005C760000}"/>
    <cellStyle name="Assumptions Right Date 3 10 2" xfId="5960" xr:uid="{00000000-0005-0000-0000-00005D760000}"/>
    <cellStyle name="Assumptions Right Date 3 10 2 2" xfId="19909" xr:uid="{00000000-0005-0000-0000-00005E760000}"/>
    <cellStyle name="Assumptions Right Date 3 10 2 2 2" xfId="47592" xr:uid="{00000000-0005-0000-0000-00005F760000}"/>
    <cellStyle name="Assumptions Right Date 3 10 2 3" xfId="33675" xr:uid="{00000000-0005-0000-0000-000060760000}"/>
    <cellStyle name="Assumptions Right Date 3 10 3" xfId="8725" xr:uid="{00000000-0005-0000-0000-000061760000}"/>
    <cellStyle name="Assumptions Right Date 3 10 3 2" xfId="22646" xr:uid="{00000000-0005-0000-0000-000062760000}"/>
    <cellStyle name="Assumptions Right Date 3 10 3 2 2" xfId="50329" xr:uid="{00000000-0005-0000-0000-000063760000}"/>
    <cellStyle name="Assumptions Right Date 3 10 3 3" xfId="36412" xr:uid="{00000000-0005-0000-0000-000064760000}"/>
    <cellStyle name="Assumptions Right Date 3 10 4" xfId="5574" xr:uid="{00000000-0005-0000-0000-000065760000}"/>
    <cellStyle name="Assumptions Right Date 3 10 4 2" xfId="19527" xr:uid="{00000000-0005-0000-0000-000066760000}"/>
    <cellStyle name="Assumptions Right Date 3 10 4 2 2" xfId="47210" xr:uid="{00000000-0005-0000-0000-000067760000}"/>
    <cellStyle name="Assumptions Right Date 3 10 4 3" xfId="33293" xr:uid="{00000000-0005-0000-0000-000068760000}"/>
    <cellStyle name="Assumptions Right Date 3 10 5" xfId="13607" xr:uid="{00000000-0005-0000-0000-000069760000}"/>
    <cellStyle name="Assumptions Right Date 3 10 5 2" xfId="27528" xr:uid="{00000000-0005-0000-0000-00006A760000}"/>
    <cellStyle name="Assumptions Right Date 3 10 5 2 2" xfId="55211" xr:uid="{00000000-0005-0000-0000-00006B760000}"/>
    <cellStyle name="Assumptions Right Date 3 10 5 3" xfId="41294" xr:uid="{00000000-0005-0000-0000-00006C760000}"/>
    <cellStyle name="Assumptions Right Date 3 10 6" xfId="16569" xr:uid="{00000000-0005-0000-0000-00006D760000}"/>
    <cellStyle name="Assumptions Right Date 3 10 6 2" xfId="44252" xr:uid="{00000000-0005-0000-0000-00006E760000}"/>
    <cellStyle name="Assumptions Right Date 3 10 7" xfId="30441" xr:uid="{00000000-0005-0000-0000-00006F760000}"/>
    <cellStyle name="Assumptions Right Date 3 11" xfId="3161" xr:uid="{00000000-0005-0000-0000-000070760000}"/>
    <cellStyle name="Assumptions Right Date 3 11 2" xfId="6603" xr:uid="{00000000-0005-0000-0000-000071760000}"/>
    <cellStyle name="Assumptions Right Date 3 11 2 2" xfId="20547" xr:uid="{00000000-0005-0000-0000-000072760000}"/>
    <cellStyle name="Assumptions Right Date 3 11 2 2 2" xfId="48230" xr:uid="{00000000-0005-0000-0000-000073760000}"/>
    <cellStyle name="Assumptions Right Date 3 11 2 3" xfId="34313" xr:uid="{00000000-0005-0000-0000-000074760000}"/>
    <cellStyle name="Assumptions Right Date 3 11 3" xfId="9347" xr:uid="{00000000-0005-0000-0000-000075760000}"/>
    <cellStyle name="Assumptions Right Date 3 11 3 2" xfId="23268" xr:uid="{00000000-0005-0000-0000-000076760000}"/>
    <cellStyle name="Assumptions Right Date 3 11 3 2 2" xfId="50951" xr:uid="{00000000-0005-0000-0000-000077760000}"/>
    <cellStyle name="Assumptions Right Date 3 11 3 3" xfId="37034" xr:uid="{00000000-0005-0000-0000-000078760000}"/>
    <cellStyle name="Assumptions Right Date 3 11 4" xfId="11485" xr:uid="{00000000-0005-0000-0000-000079760000}"/>
    <cellStyle name="Assumptions Right Date 3 11 4 2" xfId="25406" xr:uid="{00000000-0005-0000-0000-00007A760000}"/>
    <cellStyle name="Assumptions Right Date 3 11 4 2 2" xfId="53089" xr:uid="{00000000-0005-0000-0000-00007B760000}"/>
    <cellStyle name="Assumptions Right Date 3 11 4 3" xfId="39172" xr:uid="{00000000-0005-0000-0000-00007C760000}"/>
    <cellStyle name="Assumptions Right Date 3 11 5" xfId="14235" xr:uid="{00000000-0005-0000-0000-00007D760000}"/>
    <cellStyle name="Assumptions Right Date 3 11 5 2" xfId="28156" xr:uid="{00000000-0005-0000-0000-00007E760000}"/>
    <cellStyle name="Assumptions Right Date 3 11 5 2 2" xfId="55839" xr:uid="{00000000-0005-0000-0000-00007F760000}"/>
    <cellStyle name="Assumptions Right Date 3 11 5 3" xfId="41922" xr:uid="{00000000-0005-0000-0000-000080760000}"/>
    <cellStyle name="Assumptions Right Date 3 11 6" xfId="17203" xr:uid="{00000000-0005-0000-0000-000081760000}"/>
    <cellStyle name="Assumptions Right Date 3 11 6 2" xfId="44886" xr:uid="{00000000-0005-0000-0000-000082760000}"/>
    <cellStyle name="Assumptions Right Date 3 11 7" xfId="31004" xr:uid="{00000000-0005-0000-0000-000083760000}"/>
    <cellStyle name="Assumptions Right Date 3 12" xfId="2530" xr:uid="{00000000-0005-0000-0000-000084760000}"/>
    <cellStyle name="Assumptions Right Date 3 12 2" xfId="5987" xr:uid="{00000000-0005-0000-0000-000085760000}"/>
    <cellStyle name="Assumptions Right Date 3 12 2 2" xfId="19936" xr:uid="{00000000-0005-0000-0000-000086760000}"/>
    <cellStyle name="Assumptions Right Date 3 12 2 2 2" xfId="47619" xr:uid="{00000000-0005-0000-0000-000087760000}"/>
    <cellStyle name="Assumptions Right Date 3 12 2 3" xfId="33702" xr:uid="{00000000-0005-0000-0000-000088760000}"/>
    <cellStyle name="Assumptions Right Date 3 12 3" xfId="8752" xr:uid="{00000000-0005-0000-0000-000089760000}"/>
    <cellStyle name="Assumptions Right Date 3 12 3 2" xfId="22673" xr:uid="{00000000-0005-0000-0000-00008A760000}"/>
    <cellStyle name="Assumptions Right Date 3 12 3 2 2" xfId="50356" xr:uid="{00000000-0005-0000-0000-00008B760000}"/>
    <cellStyle name="Assumptions Right Date 3 12 3 3" xfId="36439" xr:uid="{00000000-0005-0000-0000-00008C760000}"/>
    <cellStyle name="Assumptions Right Date 3 12 4" xfId="5600" xr:uid="{00000000-0005-0000-0000-00008D760000}"/>
    <cellStyle name="Assumptions Right Date 3 12 4 2" xfId="19553" xr:uid="{00000000-0005-0000-0000-00008E760000}"/>
    <cellStyle name="Assumptions Right Date 3 12 4 2 2" xfId="47236" xr:uid="{00000000-0005-0000-0000-00008F760000}"/>
    <cellStyle name="Assumptions Right Date 3 12 4 3" xfId="33319" xr:uid="{00000000-0005-0000-0000-000090760000}"/>
    <cellStyle name="Assumptions Right Date 3 12 5" xfId="13633" xr:uid="{00000000-0005-0000-0000-000091760000}"/>
    <cellStyle name="Assumptions Right Date 3 12 5 2" xfId="27554" xr:uid="{00000000-0005-0000-0000-000092760000}"/>
    <cellStyle name="Assumptions Right Date 3 12 5 2 2" xfId="55237" xr:uid="{00000000-0005-0000-0000-000093760000}"/>
    <cellStyle name="Assumptions Right Date 3 12 5 3" xfId="41320" xr:uid="{00000000-0005-0000-0000-000094760000}"/>
    <cellStyle name="Assumptions Right Date 3 12 6" xfId="16596" xr:uid="{00000000-0005-0000-0000-000095760000}"/>
    <cellStyle name="Assumptions Right Date 3 12 6 2" xfId="44279" xr:uid="{00000000-0005-0000-0000-000096760000}"/>
    <cellStyle name="Assumptions Right Date 3 12 7" xfId="30464" xr:uid="{00000000-0005-0000-0000-000097760000}"/>
    <cellStyle name="Assumptions Right Date 3 13" xfId="2831" xr:uid="{00000000-0005-0000-0000-000098760000}"/>
    <cellStyle name="Assumptions Right Date 3 13 2" xfId="6278" xr:uid="{00000000-0005-0000-0000-000099760000}"/>
    <cellStyle name="Assumptions Right Date 3 13 2 2" xfId="20225" xr:uid="{00000000-0005-0000-0000-00009A760000}"/>
    <cellStyle name="Assumptions Right Date 3 13 2 2 2" xfId="47908" xr:uid="{00000000-0005-0000-0000-00009B760000}"/>
    <cellStyle name="Assumptions Right Date 3 13 2 3" xfId="33991" xr:uid="{00000000-0005-0000-0000-00009C760000}"/>
    <cellStyle name="Assumptions Right Date 3 13 3" xfId="9032" xr:uid="{00000000-0005-0000-0000-00009D760000}"/>
    <cellStyle name="Assumptions Right Date 3 13 3 2" xfId="22953" xr:uid="{00000000-0005-0000-0000-00009E760000}"/>
    <cellStyle name="Assumptions Right Date 3 13 3 2 2" xfId="50636" xr:uid="{00000000-0005-0000-0000-00009F760000}"/>
    <cellStyle name="Assumptions Right Date 3 13 3 3" xfId="36719" xr:uid="{00000000-0005-0000-0000-0000A0760000}"/>
    <cellStyle name="Assumptions Right Date 3 13 4" xfId="11165" xr:uid="{00000000-0005-0000-0000-0000A1760000}"/>
    <cellStyle name="Assumptions Right Date 3 13 4 2" xfId="25086" xr:uid="{00000000-0005-0000-0000-0000A2760000}"/>
    <cellStyle name="Assumptions Right Date 3 13 4 2 2" xfId="52769" xr:uid="{00000000-0005-0000-0000-0000A3760000}"/>
    <cellStyle name="Assumptions Right Date 3 13 4 3" xfId="38852" xr:uid="{00000000-0005-0000-0000-0000A4760000}"/>
    <cellStyle name="Assumptions Right Date 3 13 5" xfId="13917" xr:uid="{00000000-0005-0000-0000-0000A5760000}"/>
    <cellStyle name="Assumptions Right Date 3 13 5 2" xfId="27838" xr:uid="{00000000-0005-0000-0000-0000A6760000}"/>
    <cellStyle name="Assumptions Right Date 3 13 5 2 2" xfId="55521" xr:uid="{00000000-0005-0000-0000-0000A7760000}"/>
    <cellStyle name="Assumptions Right Date 3 13 5 3" xfId="41604" xr:uid="{00000000-0005-0000-0000-0000A8760000}"/>
    <cellStyle name="Assumptions Right Date 3 13 6" xfId="16883" xr:uid="{00000000-0005-0000-0000-0000A9760000}"/>
    <cellStyle name="Assumptions Right Date 3 13 6 2" xfId="44566" xr:uid="{00000000-0005-0000-0000-0000AA760000}"/>
    <cellStyle name="Assumptions Right Date 3 13 7" xfId="30712" xr:uid="{00000000-0005-0000-0000-0000AB760000}"/>
    <cellStyle name="Assumptions Right Date 3 14" xfId="2491" xr:uid="{00000000-0005-0000-0000-0000AC760000}"/>
    <cellStyle name="Assumptions Right Date 3 14 2" xfId="5948" xr:uid="{00000000-0005-0000-0000-0000AD760000}"/>
    <cellStyle name="Assumptions Right Date 3 14 2 2" xfId="19897" xr:uid="{00000000-0005-0000-0000-0000AE760000}"/>
    <cellStyle name="Assumptions Right Date 3 14 2 2 2" xfId="47580" xr:uid="{00000000-0005-0000-0000-0000AF760000}"/>
    <cellStyle name="Assumptions Right Date 3 14 2 3" xfId="33663" xr:uid="{00000000-0005-0000-0000-0000B0760000}"/>
    <cellStyle name="Assumptions Right Date 3 14 3" xfId="8713" xr:uid="{00000000-0005-0000-0000-0000B1760000}"/>
    <cellStyle name="Assumptions Right Date 3 14 3 2" xfId="22634" xr:uid="{00000000-0005-0000-0000-0000B2760000}"/>
    <cellStyle name="Assumptions Right Date 3 14 3 2 2" xfId="50317" xr:uid="{00000000-0005-0000-0000-0000B3760000}"/>
    <cellStyle name="Assumptions Right Date 3 14 3 3" xfId="36400" xr:uid="{00000000-0005-0000-0000-0000B4760000}"/>
    <cellStyle name="Assumptions Right Date 3 14 4" xfId="5562" xr:uid="{00000000-0005-0000-0000-0000B5760000}"/>
    <cellStyle name="Assumptions Right Date 3 14 4 2" xfId="19515" xr:uid="{00000000-0005-0000-0000-0000B6760000}"/>
    <cellStyle name="Assumptions Right Date 3 14 4 2 2" xfId="47198" xr:uid="{00000000-0005-0000-0000-0000B7760000}"/>
    <cellStyle name="Assumptions Right Date 3 14 4 3" xfId="33281" xr:uid="{00000000-0005-0000-0000-0000B8760000}"/>
    <cellStyle name="Assumptions Right Date 3 14 5" xfId="13595" xr:uid="{00000000-0005-0000-0000-0000B9760000}"/>
    <cellStyle name="Assumptions Right Date 3 14 5 2" xfId="27516" xr:uid="{00000000-0005-0000-0000-0000BA760000}"/>
    <cellStyle name="Assumptions Right Date 3 14 5 2 2" xfId="55199" xr:uid="{00000000-0005-0000-0000-0000BB760000}"/>
    <cellStyle name="Assumptions Right Date 3 14 5 3" xfId="41282" xr:uid="{00000000-0005-0000-0000-0000BC760000}"/>
    <cellStyle name="Assumptions Right Date 3 14 6" xfId="16557" xr:uid="{00000000-0005-0000-0000-0000BD760000}"/>
    <cellStyle name="Assumptions Right Date 3 14 6 2" xfId="44240" xr:uid="{00000000-0005-0000-0000-0000BE760000}"/>
    <cellStyle name="Assumptions Right Date 3 14 7" xfId="30432" xr:uid="{00000000-0005-0000-0000-0000BF760000}"/>
    <cellStyle name="Assumptions Right Date 3 15" xfId="2814" xr:uid="{00000000-0005-0000-0000-0000C0760000}"/>
    <cellStyle name="Assumptions Right Date 3 15 2" xfId="6261" xr:uid="{00000000-0005-0000-0000-0000C1760000}"/>
    <cellStyle name="Assumptions Right Date 3 15 2 2" xfId="20208" xr:uid="{00000000-0005-0000-0000-0000C2760000}"/>
    <cellStyle name="Assumptions Right Date 3 15 2 2 2" xfId="47891" xr:uid="{00000000-0005-0000-0000-0000C3760000}"/>
    <cellStyle name="Assumptions Right Date 3 15 2 3" xfId="33974" xr:uid="{00000000-0005-0000-0000-0000C4760000}"/>
    <cellStyle name="Assumptions Right Date 3 15 3" xfId="9015" xr:uid="{00000000-0005-0000-0000-0000C5760000}"/>
    <cellStyle name="Assumptions Right Date 3 15 3 2" xfId="22936" xr:uid="{00000000-0005-0000-0000-0000C6760000}"/>
    <cellStyle name="Assumptions Right Date 3 15 3 2 2" xfId="50619" xr:uid="{00000000-0005-0000-0000-0000C7760000}"/>
    <cellStyle name="Assumptions Right Date 3 15 3 3" xfId="36702" xr:uid="{00000000-0005-0000-0000-0000C8760000}"/>
    <cellStyle name="Assumptions Right Date 3 15 4" xfId="11148" xr:uid="{00000000-0005-0000-0000-0000C9760000}"/>
    <cellStyle name="Assumptions Right Date 3 15 4 2" xfId="25069" xr:uid="{00000000-0005-0000-0000-0000CA760000}"/>
    <cellStyle name="Assumptions Right Date 3 15 4 2 2" xfId="52752" xr:uid="{00000000-0005-0000-0000-0000CB760000}"/>
    <cellStyle name="Assumptions Right Date 3 15 4 3" xfId="38835" xr:uid="{00000000-0005-0000-0000-0000CC760000}"/>
    <cellStyle name="Assumptions Right Date 3 15 5" xfId="13901" xr:uid="{00000000-0005-0000-0000-0000CD760000}"/>
    <cellStyle name="Assumptions Right Date 3 15 5 2" xfId="27822" xr:uid="{00000000-0005-0000-0000-0000CE760000}"/>
    <cellStyle name="Assumptions Right Date 3 15 5 2 2" xfId="55505" xr:uid="{00000000-0005-0000-0000-0000CF760000}"/>
    <cellStyle name="Assumptions Right Date 3 15 5 3" xfId="41588" xr:uid="{00000000-0005-0000-0000-0000D0760000}"/>
    <cellStyle name="Assumptions Right Date 3 15 6" xfId="16866" xr:uid="{00000000-0005-0000-0000-0000D1760000}"/>
    <cellStyle name="Assumptions Right Date 3 15 6 2" xfId="44549" xr:uid="{00000000-0005-0000-0000-0000D2760000}"/>
    <cellStyle name="Assumptions Right Date 3 15 7" xfId="30700" xr:uid="{00000000-0005-0000-0000-0000D3760000}"/>
    <cellStyle name="Assumptions Right Date 3 16" xfId="2418" xr:uid="{00000000-0005-0000-0000-0000D4760000}"/>
    <cellStyle name="Assumptions Right Date 3 16 2" xfId="5875" xr:uid="{00000000-0005-0000-0000-0000D5760000}"/>
    <cellStyle name="Assumptions Right Date 3 16 2 2" xfId="19825" xr:uid="{00000000-0005-0000-0000-0000D6760000}"/>
    <cellStyle name="Assumptions Right Date 3 16 2 2 2" xfId="47508" xr:uid="{00000000-0005-0000-0000-0000D7760000}"/>
    <cellStyle name="Assumptions Right Date 3 16 2 3" xfId="33591" xr:uid="{00000000-0005-0000-0000-0000D8760000}"/>
    <cellStyle name="Assumptions Right Date 3 16 3" xfId="8643" xr:uid="{00000000-0005-0000-0000-0000D9760000}"/>
    <cellStyle name="Assumptions Right Date 3 16 3 2" xfId="22564" xr:uid="{00000000-0005-0000-0000-0000DA760000}"/>
    <cellStyle name="Assumptions Right Date 3 16 3 2 2" xfId="50247" xr:uid="{00000000-0005-0000-0000-0000DB760000}"/>
    <cellStyle name="Assumptions Right Date 3 16 3 3" xfId="36330" xr:uid="{00000000-0005-0000-0000-0000DC760000}"/>
    <cellStyle name="Assumptions Right Date 3 16 4" xfId="5511" xr:uid="{00000000-0005-0000-0000-0000DD760000}"/>
    <cellStyle name="Assumptions Right Date 3 16 4 2" xfId="19464" xr:uid="{00000000-0005-0000-0000-0000DE760000}"/>
    <cellStyle name="Assumptions Right Date 3 16 4 2 2" xfId="47147" xr:uid="{00000000-0005-0000-0000-0000DF760000}"/>
    <cellStyle name="Assumptions Right Date 3 16 4 3" xfId="33230" xr:uid="{00000000-0005-0000-0000-0000E0760000}"/>
    <cellStyle name="Assumptions Right Date 3 16 5" xfId="13523" xr:uid="{00000000-0005-0000-0000-0000E1760000}"/>
    <cellStyle name="Assumptions Right Date 3 16 5 2" xfId="27444" xr:uid="{00000000-0005-0000-0000-0000E2760000}"/>
    <cellStyle name="Assumptions Right Date 3 16 5 2 2" xfId="55127" xr:uid="{00000000-0005-0000-0000-0000E3760000}"/>
    <cellStyle name="Assumptions Right Date 3 16 5 3" xfId="41210" xr:uid="{00000000-0005-0000-0000-0000E4760000}"/>
    <cellStyle name="Assumptions Right Date 3 16 6" xfId="16485" xr:uid="{00000000-0005-0000-0000-0000E5760000}"/>
    <cellStyle name="Assumptions Right Date 3 16 6 2" xfId="44168" xr:uid="{00000000-0005-0000-0000-0000E6760000}"/>
    <cellStyle name="Assumptions Right Date 3 16 7" xfId="30366" xr:uid="{00000000-0005-0000-0000-0000E7760000}"/>
    <cellStyle name="Assumptions Right Date 3 17" xfId="3680" xr:uid="{00000000-0005-0000-0000-0000E8760000}"/>
    <cellStyle name="Assumptions Right Date 3 17 2" xfId="7117" xr:uid="{00000000-0005-0000-0000-0000E9760000}"/>
    <cellStyle name="Assumptions Right Date 3 17 2 2" xfId="21052" xr:uid="{00000000-0005-0000-0000-0000EA760000}"/>
    <cellStyle name="Assumptions Right Date 3 17 2 2 2" xfId="48735" xr:uid="{00000000-0005-0000-0000-0000EB760000}"/>
    <cellStyle name="Assumptions Right Date 3 17 2 3" xfId="34818" xr:uid="{00000000-0005-0000-0000-0000EC760000}"/>
    <cellStyle name="Assumptions Right Date 3 17 3" xfId="9848" xr:uid="{00000000-0005-0000-0000-0000ED760000}"/>
    <cellStyle name="Assumptions Right Date 3 17 3 2" xfId="23769" xr:uid="{00000000-0005-0000-0000-0000EE760000}"/>
    <cellStyle name="Assumptions Right Date 3 17 3 2 2" xfId="51452" xr:uid="{00000000-0005-0000-0000-0000EF760000}"/>
    <cellStyle name="Assumptions Right Date 3 17 3 3" xfId="37535" xr:uid="{00000000-0005-0000-0000-0000F0760000}"/>
    <cellStyle name="Assumptions Right Date 3 17 4" xfId="11990" xr:uid="{00000000-0005-0000-0000-0000F1760000}"/>
    <cellStyle name="Assumptions Right Date 3 17 4 2" xfId="25911" xr:uid="{00000000-0005-0000-0000-0000F2760000}"/>
    <cellStyle name="Assumptions Right Date 3 17 4 2 2" xfId="53594" xr:uid="{00000000-0005-0000-0000-0000F3760000}"/>
    <cellStyle name="Assumptions Right Date 3 17 4 3" xfId="39677" xr:uid="{00000000-0005-0000-0000-0000F4760000}"/>
    <cellStyle name="Assumptions Right Date 3 17 5" xfId="14740" xr:uid="{00000000-0005-0000-0000-0000F5760000}"/>
    <cellStyle name="Assumptions Right Date 3 17 5 2" xfId="28661" xr:uid="{00000000-0005-0000-0000-0000F6760000}"/>
    <cellStyle name="Assumptions Right Date 3 17 5 2 2" xfId="56344" xr:uid="{00000000-0005-0000-0000-0000F7760000}"/>
    <cellStyle name="Assumptions Right Date 3 17 5 3" xfId="42427" xr:uid="{00000000-0005-0000-0000-0000F8760000}"/>
    <cellStyle name="Assumptions Right Date 3 17 6" xfId="17708" xr:uid="{00000000-0005-0000-0000-0000F9760000}"/>
    <cellStyle name="Assumptions Right Date 3 17 6 2" xfId="45391" xr:uid="{00000000-0005-0000-0000-0000FA760000}"/>
    <cellStyle name="Assumptions Right Date 3 17 7" xfId="31478" xr:uid="{00000000-0005-0000-0000-0000FB760000}"/>
    <cellStyle name="Assumptions Right Date 3 18" xfId="3013" xr:uid="{00000000-0005-0000-0000-0000FC760000}"/>
    <cellStyle name="Assumptions Right Date 3 18 2" xfId="6457" xr:uid="{00000000-0005-0000-0000-0000FD760000}"/>
    <cellStyle name="Assumptions Right Date 3 18 2 2" xfId="20402" xr:uid="{00000000-0005-0000-0000-0000FE760000}"/>
    <cellStyle name="Assumptions Right Date 3 18 2 2 2" xfId="48085" xr:uid="{00000000-0005-0000-0000-0000FF760000}"/>
    <cellStyle name="Assumptions Right Date 3 18 2 3" xfId="34168" xr:uid="{00000000-0005-0000-0000-000000770000}"/>
    <cellStyle name="Assumptions Right Date 3 18 3" xfId="9206" xr:uid="{00000000-0005-0000-0000-000001770000}"/>
    <cellStyle name="Assumptions Right Date 3 18 3 2" xfId="23127" xr:uid="{00000000-0005-0000-0000-000002770000}"/>
    <cellStyle name="Assumptions Right Date 3 18 3 2 2" xfId="50810" xr:uid="{00000000-0005-0000-0000-000003770000}"/>
    <cellStyle name="Assumptions Right Date 3 18 3 3" xfId="36893" xr:uid="{00000000-0005-0000-0000-000004770000}"/>
    <cellStyle name="Assumptions Right Date 3 18 4" xfId="11342" xr:uid="{00000000-0005-0000-0000-000005770000}"/>
    <cellStyle name="Assumptions Right Date 3 18 4 2" xfId="25263" xr:uid="{00000000-0005-0000-0000-000006770000}"/>
    <cellStyle name="Assumptions Right Date 3 18 4 2 2" xfId="52946" xr:uid="{00000000-0005-0000-0000-000007770000}"/>
    <cellStyle name="Assumptions Right Date 3 18 4 3" xfId="39029" xr:uid="{00000000-0005-0000-0000-000008770000}"/>
    <cellStyle name="Assumptions Right Date 3 18 5" xfId="14093" xr:uid="{00000000-0005-0000-0000-000009770000}"/>
    <cellStyle name="Assumptions Right Date 3 18 5 2" xfId="28014" xr:uid="{00000000-0005-0000-0000-00000A770000}"/>
    <cellStyle name="Assumptions Right Date 3 18 5 2 2" xfId="55697" xr:uid="{00000000-0005-0000-0000-00000B770000}"/>
    <cellStyle name="Assumptions Right Date 3 18 5 3" xfId="41780" xr:uid="{00000000-0005-0000-0000-00000C770000}"/>
    <cellStyle name="Assumptions Right Date 3 18 6" xfId="17060" xr:uid="{00000000-0005-0000-0000-00000D770000}"/>
    <cellStyle name="Assumptions Right Date 3 18 6 2" xfId="44743" xr:uid="{00000000-0005-0000-0000-00000E770000}"/>
    <cellStyle name="Assumptions Right Date 3 18 7" xfId="30871" xr:uid="{00000000-0005-0000-0000-00000F770000}"/>
    <cellStyle name="Assumptions Right Date 3 19" xfId="2951" xr:uid="{00000000-0005-0000-0000-000010770000}"/>
    <cellStyle name="Assumptions Right Date 3 19 2" xfId="6396" xr:uid="{00000000-0005-0000-0000-000011770000}"/>
    <cellStyle name="Assumptions Right Date 3 19 2 2" xfId="20342" xr:uid="{00000000-0005-0000-0000-000012770000}"/>
    <cellStyle name="Assumptions Right Date 3 19 2 2 2" xfId="48025" xr:uid="{00000000-0005-0000-0000-000013770000}"/>
    <cellStyle name="Assumptions Right Date 3 19 2 3" xfId="34108" xr:uid="{00000000-0005-0000-0000-000014770000}"/>
    <cellStyle name="Assumptions Right Date 3 19 3" xfId="9147" xr:uid="{00000000-0005-0000-0000-000015770000}"/>
    <cellStyle name="Assumptions Right Date 3 19 3 2" xfId="23068" xr:uid="{00000000-0005-0000-0000-000016770000}"/>
    <cellStyle name="Assumptions Right Date 3 19 3 2 2" xfId="50751" xr:uid="{00000000-0005-0000-0000-000017770000}"/>
    <cellStyle name="Assumptions Right Date 3 19 3 3" xfId="36834" xr:uid="{00000000-0005-0000-0000-000018770000}"/>
    <cellStyle name="Assumptions Right Date 3 19 4" xfId="11282" xr:uid="{00000000-0005-0000-0000-000019770000}"/>
    <cellStyle name="Assumptions Right Date 3 19 4 2" xfId="25203" xr:uid="{00000000-0005-0000-0000-00001A770000}"/>
    <cellStyle name="Assumptions Right Date 3 19 4 2 2" xfId="52886" xr:uid="{00000000-0005-0000-0000-00001B770000}"/>
    <cellStyle name="Assumptions Right Date 3 19 4 3" xfId="38969" xr:uid="{00000000-0005-0000-0000-00001C770000}"/>
    <cellStyle name="Assumptions Right Date 3 19 5" xfId="14034" xr:uid="{00000000-0005-0000-0000-00001D770000}"/>
    <cellStyle name="Assumptions Right Date 3 19 5 2" xfId="27955" xr:uid="{00000000-0005-0000-0000-00001E770000}"/>
    <cellStyle name="Assumptions Right Date 3 19 5 2 2" xfId="55638" xr:uid="{00000000-0005-0000-0000-00001F770000}"/>
    <cellStyle name="Assumptions Right Date 3 19 5 3" xfId="41721" xr:uid="{00000000-0005-0000-0000-000020770000}"/>
    <cellStyle name="Assumptions Right Date 3 19 6" xfId="17000" xr:uid="{00000000-0005-0000-0000-000021770000}"/>
    <cellStyle name="Assumptions Right Date 3 19 6 2" xfId="44683" xr:uid="{00000000-0005-0000-0000-000022770000}"/>
    <cellStyle name="Assumptions Right Date 3 19 7" xfId="30813" xr:uid="{00000000-0005-0000-0000-000023770000}"/>
    <cellStyle name="Assumptions Right Date 3 2" xfId="3125" xr:uid="{00000000-0005-0000-0000-000024770000}"/>
    <cellStyle name="Assumptions Right Date 3 2 2" xfId="6567" xr:uid="{00000000-0005-0000-0000-000025770000}"/>
    <cellStyle name="Assumptions Right Date 3 2 2 2" xfId="20511" xr:uid="{00000000-0005-0000-0000-000026770000}"/>
    <cellStyle name="Assumptions Right Date 3 2 2 2 2" xfId="48194" xr:uid="{00000000-0005-0000-0000-000027770000}"/>
    <cellStyle name="Assumptions Right Date 3 2 2 3" xfId="34277" xr:uid="{00000000-0005-0000-0000-000028770000}"/>
    <cellStyle name="Assumptions Right Date 3 2 3" xfId="9311" xr:uid="{00000000-0005-0000-0000-000029770000}"/>
    <cellStyle name="Assumptions Right Date 3 2 3 2" xfId="23232" xr:uid="{00000000-0005-0000-0000-00002A770000}"/>
    <cellStyle name="Assumptions Right Date 3 2 3 2 2" xfId="50915" xr:uid="{00000000-0005-0000-0000-00002B770000}"/>
    <cellStyle name="Assumptions Right Date 3 2 3 3" xfId="36998" xr:uid="{00000000-0005-0000-0000-00002C770000}"/>
    <cellStyle name="Assumptions Right Date 3 2 4" xfId="11449" xr:uid="{00000000-0005-0000-0000-00002D770000}"/>
    <cellStyle name="Assumptions Right Date 3 2 4 2" xfId="25370" xr:uid="{00000000-0005-0000-0000-00002E770000}"/>
    <cellStyle name="Assumptions Right Date 3 2 4 2 2" xfId="53053" xr:uid="{00000000-0005-0000-0000-00002F770000}"/>
    <cellStyle name="Assumptions Right Date 3 2 4 3" xfId="39136" xr:uid="{00000000-0005-0000-0000-000030770000}"/>
    <cellStyle name="Assumptions Right Date 3 2 5" xfId="14199" xr:uid="{00000000-0005-0000-0000-000031770000}"/>
    <cellStyle name="Assumptions Right Date 3 2 5 2" xfId="28120" xr:uid="{00000000-0005-0000-0000-000032770000}"/>
    <cellStyle name="Assumptions Right Date 3 2 5 2 2" xfId="55803" xr:uid="{00000000-0005-0000-0000-000033770000}"/>
    <cellStyle name="Assumptions Right Date 3 2 5 3" xfId="41886" xr:uid="{00000000-0005-0000-0000-000034770000}"/>
    <cellStyle name="Assumptions Right Date 3 2 6" xfId="17167" xr:uid="{00000000-0005-0000-0000-000035770000}"/>
    <cellStyle name="Assumptions Right Date 3 2 6 2" xfId="44850" xr:uid="{00000000-0005-0000-0000-000036770000}"/>
    <cellStyle name="Assumptions Right Date 3 2 7" xfId="30970" xr:uid="{00000000-0005-0000-0000-000037770000}"/>
    <cellStyle name="Assumptions Right Date 3 20" xfId="4171" xr:uid="{00000000-0005-0000-0000-000038770000}"/>
    <cellStyle name="Assumptions Right Date 3 20 2" xfId="7597" xr:uid="{00000000-0005-0000-0000-000039770000}"/>
    <cellStyle name="Assumptions Right Date 3 20 2 2" xfId="21525" xr:uid="{00000000-0005-0000-0000-00003A770000}"/>
    <cellStyle name="Assumptions Right Date 3 20 2 2 2" xfId="49208" xr:uid="{00000000-0005-0000-0000-00003B770000}"/>
    <cellStyle name="Assumptions Right Date 3 20 2 3" xfId="35291" xr:uid="{00000000-0005-0000-0000-00003C770000}"/>
    <cellStyle name="Assumptions Right Date 3 20 3" xfId="10291" xr:uid="{00000000-0005-0000-0000-00003D770000}"/>
    <cellStyle name="Assumptions Right Date 3 20 3 2" xfId="24212" xr:uid="{00000000-0005-0000-0000-00003E770000}"/>
    <cellStyle name="Assumptions Right Date 3 20 3 2 2" xfId="51895" xr:uid="{00000000-0005-0000-0000-00003F770000}"/>
    <cellStyle name="Assumptions Right Date 3 20 3 3" xfId="37978" xr:uid="{00000000-0005-0000-0000-000040770000}"/>
    <cellStyle name="Assumptions Right Date 3 20 4" xfId="12446" xr:uid="{00000000-0005-0000-0000-000041770000}"/>
    <cellStyle name="Assumptions Right Date 3 20 4 2" xfId="26367" xr:uid="{00000000-0005-0000-0000-000042770000}"/>
    <cellStyle name="Assumptions Right Date 3 20 4 2 2" xfId="54050" xr:uid="{00000000-0005-0000-0000-000043770000}"/>
    <cellStyle name="Assumptions Right Date 3 20 4 3" xfId="40133" xr:uid="{00000000-0005-0000-0000-000044770000}"/>
    <cellStyle name="Assumptions Right Date 3 20 5" xfId="15196" xr:uid="{00000000-0005-0000-0000-000045770000}"/>
    <cellStyle name="Assumptions Right Date 3 20 5 2" xfId="29117" xr:uid="{00000000-0005-0000-0000-000046770000}"/>
    <cellStyle name="Assumptions Right Date 3 20 5 2 2" xfId="56800" xr:uid="{00000000-0005-0000-0000-000047770000}"/>
    <cellStyle name="Assumptions Right Date 3 20 5 3" xfId="42883" xr:uid="{00000000-0005-0000-0000-000048770000}"/>
    <cellStyle name="Assumptions Right Date 3 20 6" xfId="18164" xr:uid="{00000000-0005-0000-0000-000049770000}"/>
    <cellStyle name="Assumptions Right Date 3 20 6 2" xfId="45847" xr:uid="{00000000-0005-0000-0000-00004A770000}"/>
    <cellStyle name="Assumptions Right Date 3 20 7" xfId="31930" xr:uid="{00000000-0005-0000-0000-00004B770000}"/>
    <cellStyle name="Assumptions Right Date 3 21" xfId="3926" xr:uid="{00000000-0005-0000-0000-00004C770000}"/>
    <cellStyle name="Assumptions Right Date 3 21 2" xfId="7352" xr:uid="{00000000-0005-0000-0000-00004D770000}"/>
    <cellStyle name="Assumptions Right Date 3 21 2 2" xfId="21283" xr:uid="{00000000-0005-0000-0000-00004E770000}"/>
    <cellStyle name="Assumptions Right Date 3 21 2 2 2" xfId="48966" xr:uid="{00000000-0005-0000-0000-00004F770000}"/>
    <cellStyle name="Assumptions Right Date 3 21 2 3" xfId="35049" xr:uid="{00000000-0005-0000-0000-000050770000}"/>
    <cellStyle name="Assumptions Right Date 3 21 3" xfId="10056" xr:uid="{00000000-0005-0000-0000-000051770000}"/>
    <cellStyle name="Assumptions Right Date 3 21 3 2" xfId="23977" xr:uid="{00000000-0005-0000-0000-000052770000}"/>
    <cellStyle name="Assumptions Right Date 3 21 3 2 2" xfId="51660" xr:uid="{00000000-0005-0000-0000-000053770000}"/>
    <cellStyle name="Assumptions Right Date 3 21 3 3" xfId="37743" xr:uid="{00000000-0005-0000-0000-000054770000}"/>
    <cellStyle name="Assumptions Right Date 3 21 4" xfId="12208" xr:uid="{00000000-0005-0000-0000-000055770000}"/>
    <cellStyle name="Assumptions Right Date 3 21 4 2" xfId="26129" xr:uid="{00000000-0005-0000-0000-000056770000}"/>
    <cellStyle name="Assumptions Right Date 3 21 4 2 2" xfId="53812" xr:uid="{00000000-0005-0000-0000-000057770000}"/>
    <cellStyle name="Assumptions Right Date 3 21 4 3" xfId="39895" xr:uid="{00000000-0005-0000-0000-000058770000}"/>
    <cellStyle name="Assumptions Right Date 3 21 5" xfId="14958" xr:uid="{00000000-0005-0000-0000-000059770000}"/>
    <cellStyle name="Assumptions Right Date 3 21 5 2" xfId="28879" xr:uid="{00000000-0005-0000-0000-00005A770000}"/>
    <cellStyle name="Assumptions Right Date 3 21 5 2 2" xfId="56562" xr:uid="{00000000-0005-0000-0000-00005B770000}"/>
    <cellStyle name="Assumptions Right Date 3 21 5 3" xfId="42645" xr:uid="{00000000-0005-0000-0000-00005C770000}"/>
    <cellStyle name="Assumptions Right Date 3 21 6" xfId="17926" xr:uid="{00000000-0005-0000-0000-00005D770000}"/>
    <cellStyle name="Assumptions Right Date 3 21 6 2" xfId="45609" xr:uid="{00000000-0005-0000-0000-00005E770000}"/>
    <cellStyle name="Assumptions Right Date 3 21 7" xfId="31692" xr:uid="{00000000-0005-0000-0000-00005F770000}"/>
    <cellStyle name="Assumptions Right Date 3 22" xfId="4117" xr:uid="{00000000-0005-0000-0000-000060770000}"/>
    <cellStyle name="Assumptions Right Date 3 22 2" xfId="7543" xr:uid="{00000000-0005-0000-0000-000061770000}"/>
    <cellStyle name="Assumptions Right Date 3 22 2 2" xfId="21472" xr:uid="{00000000-0005-0000-0000-000062770000}"/>
    <cellStyle name="Assumptions Right Date 3 22 2 2 2" xfId="49155" xr:uid="{00000000-0005-0000-0000-000063770000}"/>
    <cellStyle name="Assumptions Right Date 3 22 2 3" xfId="35238" xr:uid="{00000000-0005-0000-0000-000064770000}"/>
    <cellStyle name="Assumptions Right Date 3 22 3" xfId="10244" xr:uid="{00000000-0005-0000-0000-000065770000}"/>
    <cellStyle name="Assumptions Right Date 3 22 3 2" xfId="24165" xr:uid="{00000000-0005-0000-0000-000066770000}"/>
    <cellStyle name="Assumptions Right Date 3 22 3 2 2" xfId="51848" xr:uid="{00000000-0005-0000-0000-000067770000}"/>
    <cellStyle name="Assumptions Right Date 3 22 3 3" xfId="37931" xr:uid="{00000000-0005-0000-0000-000068770000}"/>
    <cellStyle name="Assumptions Right Date 3 22 4" xfId="12396" xr:uid="{00000000-0005-0000-0000-000069770000}"/>
    <cellStyle name="Assumptions Right Date 3 22 4 2" xfId="26317" xr:uid="{00000000-0005-0000-0000-00006A770000}"/>
    <cellStyle name="Assumptions Right Date 3 22 4 2 2" xfId="54000" xr:uid="{00000000-0005-0000-0000-00006B770000}"/>
    <cellStyle name="Assumptions Right Date 3 22 4 3" xfId="40083" xr:uid="{00000000-0005-0000-0000-00006C770000}"/>
    <cellStyle name="Assumptions Right Date 3 22 5" xfId="15146" xr:uid="{00000000-0005-0000-0000-00006D770000}"/>
    <cellStyle name="Assumptions Right Date 3 22 5 2" xfId="29067" xr:uid="{00000000-0005-0000-0000-00006E770000}"/>
    <cellStyle name="Assumptions Right Date 3 22 5 2 2" xfId="56750" xr:uid="{00000000-0005-0000-0000-00006F770000}"/>
    <cellStyle name="Assumptions Right Date 3 22 5 3" xfId="42833" xr:uid="{00000000-0005-0000-0000-000070770000}"/>
    <cellStyle name="Assumptions Right Date 3 22 6" xfId="18114" xr:uid="{00000000-0005-0000-0000-000071770000}"/>
    <cellStyle name="Assumptions Right Date 3 22 6 2" xfId="45797" xr:uid="{00000000-0005-0000-0000-000072770000}"/>
    <cellStyle name="Assumptions Right Date 3 22 7" xfId="31880" xr:uid="{00000000-0005-0000-0000-000073770000}"/>
    <cellStyle name="Assumptions Right Date 3 23" xfId="4076" xr:uid="{00000000-0005-0000-0000-000074770000}"/>
    <cellStyle name="Assumptions Right Date 3 23 2" xfId="7502" xr:uid="{00000000-0005-0000-0000-000075770000}"/>
    <cellStyle name="Assumptions Right Date 3 23 2 2" xfId="21433" xr:uid="{00000000-0005-0000-0000-000076770000}"/>
    <cellStyle name="Assumptions Right Date 3 23 2 2 2" xfId="49116" xr:uid="{00000000-0005-0000-0000-000077770000}"/>
    <cellStyle name="Assumptions Right Date 3 23 2 3" xfId="35199" xr:uid="{00000000-0005-0000-0000-000078770000}"/>
    <cellStyle name="Assumptions Right Date 3 23 3" xfId="10205" xr:uid="{00000000-0005-0000-0000-000079770000}"/>
    <cellStyle name="Assumptions Right Date 3 23 3 2" xfId="24126" xr:uid="{00000000-0005-0000-0000-00007A770000}"/>
    <cellStyle name="Assumptions Right Date 3 23 3 2 2" xfId="51809" xr:uid="{00000000-0005-0000-0000-00007B770000}"/>
    <cellStyle name="Assumptions Right Date 3 23 3 3" xfId="37892" xr:uid="{00000000-0005-0000-0000-00007C770000}"/>
    <cellStyle name="Assumptions Right Date 3 23 4" xfId="12357" xr:uid="{00000000-0005-0000-0000-00007D770000}"/>
    <cellStyle name="Assumptions Right Date 3 23 4 2" xfId="26278" xr:uid="{00000000-0005-0000-0000-00007E770000}"/>
    <cellStyle name="Assumptions Right Date 3 23 4 2 2" xfId="53961" xr:uid="{00000000-0005-0000-0000-00007F770000}"/>
    <cellStyle name="Assumptions Right Date 3 23 4 3" xfId="40044" xr:uid="{00000000-0005-0000-0000-000080770000}"/>
    <cellStyle name="Assumptions Right Date 3 23 5" xfId="15107" xr:uid="{00000000-0005-0000-0000-000081770000}"/>
    <cellStyle name="Assumptions Right Date 3 23 5 2" xfId="29028" xr:uid="{00000000-0005-0000-0000-000082770000}"/>
    <cellStyle name="Assumptions Right Date 3 23 5 2 2" xfId="56711" xr:uid="{00000000-0005-0000-0000-000083770000}"/>
    <cellStyle name="Assumptions Right Date 3 23 5 3" xfId="42794" xr:uid="{00000000-0005-0000-0000-000084770000}"/>
    <cellStyle name="Assumptions Right Date 3 23 6" xfId="18075" xr:uid="{00000000-0005-0000-0000-000085770000}"/>
    <cellStyle name="Assumptions Right Date 3 23 6 2" xfId="45758" xr:uid="{00000000-0005-0000-0000-000086770000}"/>
    <cellStyle name="Assumptions Right Date 3 23 7" xfId="31841" xr:uid="{00000000-0005-0000-0000-000087770000}"/>
    <cellStyle name="Assumptions Right Date 3 24" xfId="4907" xr:uid="{00000000-0005-0000-0000-000088770000}"/>
    <cellStyle name="Assumptions Right Date 3 24 2" xfId="8311" xr:uid="{00000000-0005-0000-0000-000089770000}"/>
    <cellStyle name="Assumptions Right Date 3 24 2 2" xfId="22233" xr:uid="{00000000-0005-0000-0000-00008A770000}"/>
    <cellStyle name="Assumptions Right Date 3 24 2 2 2" xfId="49916" xr:uid="{00000000-0005-0000-0000-00008B770000}"/>
    <cellStyle name="Assumptions Right Date 3 24 2 3" xfId="35999" xr:uid="{00000000-0005-0000-0000-00008C770000}"/>
    <cellStyle name="Assumptions Right Date 3 24 3" xfId="10765" xr:uid="{00000000-0005-0000-0000-00008D770000}"/>
    <cellStyle name="Assumptions Right Date 3 24 3 2" xfId="24686" xr:uid="{00000000-0005-0000-0000-00008E770000}"/>
    <cellStyle name="Assumptions Right Date 3 24 3 2 2" xfId="52369" xr:uid="{00000000-0005-0000-0000-00008F770000}"/>
    <cellStyle name="Assumptions Right Date 3 24 3 3" xfId="38452" xr:uid="{00000000-0005-0000-0000-000090770000}"/>
    <cellStyle name="Assumptions Right Date 3 24 4" xfId="13166" xr:uid="{00000000-0005-0000-0000-000091770000}"/>
    <cellStyle name="Assumptions Right Date 3 24 4 2" xfId="27087" xr:uid="{00000000-0005-0000-0000-000092770000}"/>
    <cellStyle name="Assumptions Right Date 3 24 4 2 2" xfId="54770" xr:uid="{00000000-0005-0000-0000-000093770000}"/>
    <cellStyle name="Assumptions Right Date 3 24 4 3" xfId="40853" xr:uid="{00000000-0005-0000-0000-000094770000}"/>
    <cellStyle name="Assumptions Right Date 3 24 5" xfId="15916" xr:uid="{00000000-0005-0000-0000-000095770000}"/>
    <cellStyle name="Assumptions Right Date 3 24 5 2" xfId="29837" xr:uid="{00000000-0005-0000-0000-000096770000}"/>
    <cellStyle name="Assumptions Right Date 3 24 5 2 2" xfId="57520" xr:uid="{00000000-0005-0000-0000-000097770000}"/>
    <cellStyle name="Assumptions Right Date 3 24 5 3" xfId="43603" xr:uid="{00000000-0005-0000-0000-000098770000}"/>
    <cellStyle name="Assumptions Right Date 3 24 6" xfId="18884" xr:uid="{00000000-0005-0000-0000-000099770000}"/>
    <cellStyle name="Assumptions Right Date 3 24 6 2" xfId="46567" xr:uid="{00000000-0005-0000-0000-00009A770000}"/>
    <cellStyle name="Assumptions Right Date 3 24 7" xfId="32650" xr:uid="{00000000-0005-0000-0000-00009B770000}"/>
    <cellStyle name="Assumptions Right Date 3 25" xfId="4736" xr:uid="{00000000-0005-0000-0000-00009C770000}"/>
    <cellStyle name="Assumptions Right Date 3 25 2" xfId="8142" xr:uid="{00000000-0005-0000-0000-00009D770000}"/>
    <cellStyle name="Assumptions Right Date 3 25 2 2" xfId="22066" xr:uid="{00000000-0005-0000-0000-00009E770000}"/>
    <cellStyle name="Assumptions Right Date 3 25 2 2 2" xfId="49749" xr:uid="{00000000-0005-0000-0000-00009F770000}"/>
    <cellStyle name="Assumptions Right Date 3 25 2 3" xfId="35832" xr:uid="{00000000-0005-0000-0000-0000A0770000}"/>
    <cellStyle name="Assumptions Right Date 3 25 3" xfId="10699" xr:uid="{00000000-0005-0000-0000-0000A1770000}"/>
    <cellStyle name="Assumptions Right Date 3 25 3 2" xfId="24620" xr:uid="{00000000-0005-0000-0000-0000A2770000}"/>
    <cellStyle name="Assumptions Right Date 3 25 3 2 2" xfId="52303" xr:uid="{00000000-0005-0000-0000-0000A3770000}"/>
    <cellStyle name="Assumptions Right Date 3 25 3 3" xfId="38386" xr:uid="{00000000-0005-0000-0000-0000A4770000}"/>
    <cellStyle name="Assumptions Right Date 3 25 4" xfId="12998" xr:uid="{00000000-0005-0000-0000-0000A5770000}"/>
    <cellStyle name="Assumptions Right Date 3 25 4 2" xfId="26919" xr:uid="{00000000-0005-0000-0000-0000A6770000}"/>
    <cellStyle name="Assumptions Right Date 3 25 4 2 2" xfId="54602" xr:uid="{00000000-0005-0000-0000-0000A7770000}"/>
    <cellStyle name="Assumptions Right Date 3 25 4 3" xfId="40685" xr:uid="{00000000-0005-0000-0000-0000A8770000}"/>
    <cellStyle name="Assumptions Right Date 3 25 5" xfId="15748" xr:uid="{00000000-0005-0000-0000-0000A9770000}"/>
    <cellStyle name="Assumptions Right Date 3 25 5 2" xfId="29669" xr:uid="{00000000-0005-0000-0000-0000AA770000}"/>
    <cellStyle name="Assumptions Right Date 3 25 5 2 2" xfId="57352" xr:uid="{00000000-0005-0000-0000-0000AB770000}"/>
    <cellStyle name="Assumptions Right Date 3 25 5 3" xfId="43435" xr:uid="{00000000-0005-0000-0000-0000AC770000}"/>
    <cellStyle name="Assumptions Right Date 3 25 6" xfId="18716" xr:uid="{00000000-0005-0000-0000-0000AD770000}"/>
    <cellStyle name="Assumptions Right Date 3 25 6 2" xfId="46399" xr:uid="{00000000-0005-0000-0000-0000AE770000}"/>
    <cellStyle name="Assumptions Right Date 3 25 7" xfId="32482" xr:uid="{00000000-0005-0000-0000-0000AF770000}"/>
    <cellStyle name="Assumptions Right Date 3 26" xfId="4749" xr:uid="{00000000-0005-0000-0000-0000B0770000}"/>
    <cellStyle name="Assumptions Right Date 3 26 2" xfId="8155" xr:uid="{00000000-0005-0000-0000-0000B1770000}"/>
    <cellStyle name="Assumptions Right Date 3 26 2 2" xfId="22079" xr:uid="{00000000-0005-0000-0000-0000B2770000}"/>
    <cellStyle name="Assumptions Right Date 3 26 2 2 2" xfId="49762" xr:uid="{00000000-0005-0000-0000-0000B3770000}"/>
    <cellStyle name="Assumptions Right Date 3 26 2 3" xfId="35845" xr:uid="{00000000-0005-0000-0000-0000B4770000}"/>
    <cellStyle name="Assumptions Right Date 3 26 3" xfId="10709" xr:uid="{00000000-0005-0000-0000-0000B5770000}"/>
    <cellStyle name="Assumptions Right Date 3 26 3 2" xfId="24630" xr:uid="{00000000-0005-0000-0000-0000B6770000}"/>
    <cellStyle name="Assumptions Right Date 3 26 3 2 2" xfId="52313" xr:uid="{00000000-0005-0000-0000-0000B7770000}"/>
    <cellStyle name="Assumptions Right Date 3 26 3 3" xfId="38396" xr:uid="{00000000-0005-0000-0000-0000B8770000}"/>
    <cellStyle name="Assumptions Right Date 3 26 4" xfId="13011" xr:uid="{00000000-0005-0000-0000-0000B9770000}"/>
    <cellStyle name="Assumptions Right Date 3 26 4 2" xfId="26932" xr:uid="{00000000-0005-0000-0000-0000BA770000}"/>
    <cellStyle name="Assumptions Right Date 3 26 4 2 2" xfId="54615" xr:uid="{00000000-0005-0000-0000-0000BB770000}"/>
    <cellStyle name="Assumptions Right Date 3 26 4 3" xfId="40698" xr:uid="{00000000-0005-0000-0000-0000BC770000}"/>
    <cellStyle name="Assumptions Right Date 3 26 5" xfId="15761" xr:uid="{00000000-0005-0000-0000-0000BD770000}"/>
    <cellStyle name="Assumptions Right Date 3 26 5 2" xfId="29682" xr:uid="{00000000-0005-0000-0000-0000BE770000}"/>
    <cellStyle name="Assumptions Right Date 3 26 5 2 2" xfId="57365" xr:uid="{00000000-0005-0000-0000-0000BF770000}"/>
    <cellStyle name="Assumptions Right Date 3 26 5 3" xfId="43448" xr:uid="{00000000-0005-0000-0000-0000C0770000}"/>
    <cellStyle name="Assumptions Right Date 3 26 6" xfId="18729" xr:uid="{00000000-0005-0000-0000-0000C1770000}"/>
    <cellStyle name="Assumptions Right Date 3 26 6 2" xfId="46412" xr:uid="{00000000-0005-0000-0000-0000C2770000}"/>
    <cellStyle name="Assumptions Right Date 3 26 7" xfId="32495" xr:uid="{00000000-0005-0000-0000-0000C3770000}"/>
    <cellStyle name="Assumptions Right Date 3 27" xfId="4830" xr:uid="{00000000-0005-0000-0000-0000C4770000}"/>
    <cellStyle name="Assumptions Right Date 3 27 2" xfId="8236" xr:uid="{00000000-0005-0000-0000-0000C5770000}"/>
    <cellStyle name="Assumptions Right Date 3 27 2 2" xfId="22159" xr:uid="{00000000-0005-0000-0000-0000C6770000}"/>
    <cellStyle name="Assumptions Right Date 3 27 2 2 2" xfId="49842" xr:uid="{00000000-0005-0000-0000-0000C7770000}"/>
    <cellStyle name="Assumptions Right Date 3 27 2 3" xfId="35925" xr:uid="{00000000-0005-0000-0000-0000C8770000}"/>
    <cellStyle name="Assumptions Right Date 3 27 3" xfId="10722" xr:uid="{00000000-0005-0000-0000-0000C9770000}"/>
    <cellStyle name="Assumptions Right Date 3 27 3 2" xfId="24643" xr:uid="{00000000-0005-0000-0000-0000CA770000}"/>
    <cellStyle name="Assumptions Right Date 3 27 3 2 2" xfId="52326" xr:uid="{00000000-0005-0000-0000-0000CB770000}"/>
    <cellStyle name="Assumptions Right Date 3 27 3 3" xfId="38409" xr:uid="{00000000-0005-0000-0000-0000CC770000}"/>
    <cellStyle name="Assumptions Right Date 3 27 4" xfId="13091" xr:uid="{00000000-0005-0000-0000-0000CD770000}"/>
    <cellStyle name="Assumptions Right Date 3 27 4 2" xfId="27012" xr:uid="{00000000-0005-0000-0000-0000CE770000}"/>
    <cellStyle name="Assumptions Right Date 3 27 4 2 2" xfId="54695" xr:uid="{00000000-0005-0000-0000-0000CF770000}"/>
    <cellStyle name="Assumptions Right Date 3 27 4 3" xfId="40778" xr:uid="{00000000-0005-0000-0000-0000D0770000}"/>
    <cellStyle name="Assumptions Right Date 3 27 5" xfId="15841" xr:uid="{00000000-0005-0000-0000-0000D1770000}"/>
    <cellStyle name="Assumptions Right Date 3 27 5 2" xfId="29762" xr:uid="{00000000-0005-0000-0000-0000D2770000}"/>
    <cellStyle name="Assumptions Right Date 3 27 5 2 2" xfId="57445" xr:uid="{00000000-0005-0000-0000-0000D3770000}"/>
    <cellStyle name="Assumptions Right Date 3 27 5 3" xfId="43528" xr:uid="{00000000-0005-0000-0000-0000D4770000}"/>
    <cellStyle name="Assumptions Right Date 3 27 6" xfId="18809" xr:uid="{00000000-0005-0000-0000-0000D5770000}"/>
    <cellStyle name="Assumptions Right Date 3 27 6 2" xfId="46492" xr:uid="{00000000-0005-0000-0000-0000D6770000}"/>
    <cellStyle name="Assumptions Right Date 3 27 7" xfId="32575" xr:uid="{00000000-0005-0000-0000-0000D7770000}"/>
    <cellStyle name="Assumptions Right Date 3 28" xfId="4363" xr:uid="{00000000-0005-0000-0000-0000D8770000}"/>
    <cellStyle name="Assumptions Right Date 3 28 2" xfId="7788" xr:uid="{00000000-0005-0000-0000-0000D9770000}"/>
    <cellStyle name="Assumptions Right Date 3 28 2 2" xfId="21712" xr:uid="{00000000-0005-0000-0000-0000DA770000}"/>
    <cellStyle name="Assumptions Right Date 3 28 2 2 2" xfId="49395" xr:uid="{00000000-0005-0000-0000-0000DB770000}"/>
    <cellStyle name="Assumptions Right Date 3 28 2 3" xfId="35478" xr:uid="{00000000-0005-0000-0000-0000DC770000}"/>
    <cellStyle name="Assumptions Right Date 3 28 3" xfId="10461" xr:uid="{00000000-0005-0000-0000-0000DD770000}"/>
    <cellStyle name="Assumptions Right Date 3 28 3 2" xfId="24382" xr:uid="{00000000-0005-0000-0000-0000DE770000}"/>
    <cellStyle name="Assumptions Right Date 3 28 3 2 2" xfId="52065" xr:uid="{00000000-0005-0000-0000-0000DF770000}"/>
    <cellStyle name="Assumptions Right Date 3 28 3 3" xfId="38148" xr:uid="{00000000-0005-0000-0000-0000E0770000}"/>
    <cellStyle name="Assumptions Right Date 3 28 4" xfId="12630" xr:uid="{00000000-0005-0000-0000-0000E1770000}"/>
    <cellStyle name="Assumptions Right Date 3 28 4 2" xfId="26551" xr:uid="{00000000-0005-0000-0000-0000E2770000}"/>
    <cellStyle name="Assumptions Right Date 3 28 4 2 2" xfId="54234" xr:uid="{00000000-0005-0000-0000-0000E3770000}"/>
    <cellStyle name="Assumptions Right Date 3 28 4 3" xfId="40317" xr:uid="{00000000-0005-0000-0000-0000E4770000}"/>
    <cellStyle name="Assumptions Right Date 3 28 5" xfId="15380" xr:uid="{00000000-0005-0000-0000-0000E5770000}"/>
    <cellStyle name="Assumptions Right Date 3 28 5 2" xfId="29301" xr:uid="{00000000-0005-0000-0000-0000E6770000}"/>
    <cellStyle name="Assumptions Right Date 3 28 5 2 2" xfId="56984" xr:uid="{00000000-0005-0000-0000-0000E7770000}"/>
    <cellStyle name="Assumptions Right Date 3 28 5 3" xfId="43067" xr:uid="{00000000-0005-0000-0000-0000E8770000}"/>
    <cellStyle name="Assumptions Right Date 3 28 6" xfId="18348" xr:uid="{00000000-0005-0000-0000-0000E9770000}"/>
    <cellStyle name="Assumptions Right Date 3 28 6 2" xfId="46031" xr:uid="{00000000-0005-0000-0000-0000EA770000}"/>
    <cellStyle name="Assumptions Right Date 3 28 7" xfId="32114" xr:uid="{00000000-0005-0000-0000-0000EB770000}"/>
    <cellStyle name="Assumptions Right Date 3 29" xfId="4962" xr:uid="{00000000-0005-0000-0000-0000EC770000}"/>
    <cellStyle name="Assumptions Right Date 3 29 2" xfId="8366" xr:uid="{00000000-0005-0000-0000-0000ED770000}"/>
    <cellStyle name="Assumptions Right Date 3 29 2 2" xfId="22287" xr:uid="{00000000-0005-0000-0000-0000EE770000}"/>
    <cellStyle name="Assumptions Right Date 3 29 2 2 2" xfId="49970" xr:uid="{00000000-0005-0000-0000-0000EF770000}"/>
    <cellStyle name="Assumptions Right Date 3 29 2 3" xfId="36053" xr:uid="{00000000-0005-0000-0000-0000F0770000}"/>
    <cellStyle name="Assumptions Right Date 3 29 3" xfId="10818" xr:uid="{00000000-0005-0000-0000-0000F1770000}"/>
    <cellStyle name="Assumptions Right Date 3 29 3 2" xfId="24739" xr:uid="{00000000-0005-0000-0000-0000F2770000}"/>
    <cellStyle name="Assumptions Right Date 3 29 3 2 2" xfId="52422" xr:uid="{00000000-0005-0000-0000-0000F3770000}"/>
    <cellStyle name="Assumptions Right Date 3 29 3 3" xfId="38505" xr:uid="{00000000-0005-0000-0000-0000F4770000}"/>
    <cellStyle name="Assumptions Right Date 3 29 4" xfId="13219" xr:uid="{00000000-0005-0000-0000-0000F5770000}"/>
    <cellStyle name="Assumptions Right Date 3 29 4 2" xfId="27140" xr:uid="{00000000-0005-0000-0000-0000F6770000}"/>
    <cellStyle name="Assumptions Right Date 3 29 4 2 2" xfId="54823" xr:uid="{00000000-0005-0000-0000-0000F7770000}"/>
    <cellStyle name="Assumptions Right Date 3 29 4 3" xfId="40906" xr:uid="{00000000-0005-0000-0000-0000F8770000}"/>
    <cellStyle name="Assumptions Right Date 3 29 5" xfId="15969" xr:uid="{00000000-0005-0000-0000-0000F9770000}"/>
    <cellStyle name="Assumptions Right Date 3 29 5 2" xfId="29890" xr:uid="{00000000-0005-0000-0000-0000FA770000}"/>
    <cellStyle name="Assumptions Right Date 3 29 5 2 2" xfId="57573" xr:uid="{00000000-0005-0000-0000-0000FB770000}"/>
    <cellStyle name="Assumptions Right Date 3 29 5 3" xfId="43656" xr:uid="{00000000-0005-0000-0000-0000FC770000}"/>
    <cellStyle name="Assumptions Right Date 3 29 6" xfId="18937" xr:uid="{00000000-0005-0000-0000-0000FD770000}"/>
    <cellStyle name="Assumptions Right Date 3 29 6 2" xfId="46620" xr:uid="{00000000-0005-0000-0000-0000FE770000}"/>
    <cellStyle name="Assumptions Right Date 3 29 7" xfId="32703" xr:uid="{00000000-0005-0000-0000-0000FF770000}"/>
    <cellStyle name="Assumptions Right Date 3 3" xfId="2319" xr:uid="{00000000-0005-0000-0000-000000780000}"/>
    <cellStyle name="Assumptions Right Date 3 3 2" xfId="5779" xr:uid="{00000000-0005-0000-0000-000001780000}"/>
    <cellStyle name="Assumptions Right Date 3 3 2 2" xfId="19729" xr:uid="{00000000-0005-0000-0000-000002780000}"/>
    <cellStyle name="Assumptions Right Date 3 3 2 2 2" xfId="47412" xr:uid="{00000000-0005-0000-0000-000003780000}"/>
    <cellStyle name="Assumptions Right Date 3 3 2 3" xfId="33495" xr:uid="{00000000-0005-0000-0000-000004780000}"/>
    <cellStyle name="Assumptions Right Date 3 3 3" xfId="8548" xr:uid="{00000000-0005-0000-0000-000005780000}"/>
    <cellStyle name="Assumptions Right Date 3 3 3 2" xfId="22469" xr:uid="{00000000-0005-0000-0000-000006780000}"/>
    <cellStyle name="Assumptions Right Date 3 3 3 2 2" xfId="50152" xr:uid="{00000000-0005-0000-0000-000007780000}"/>
    <cellStyle name="Assumptions Right Date 3 3 3 3" xfId="36235" xr:uid="{00000000-0005-0000-0000-000008780000}"/>
    <cellStyle name="Assumptions Right Date 3 3 4" xfId="5429" xr:uid="{00000000-0005-0000-0000-000009780000}"/>
    <cellStyle name="Assumptions Right Date 3 3 4 2" xfId="19382" xr:uid="{00000000-0005-0000-0000-00000A780000}"/>
    <cellStyle name="Assumptions Right Date 3 3 4 2 2" xfId="47065" xr:uid="{00000000-0005-0000-0000-00000B780000}"/>
    <cellStyle name="Assumptions Right Date 3 3 4 3" xfId="33148" xr:uid="{00000000-0005-0000-0000-00000C780000}"/>
    <cellStyle name="Assumptions Right Date 3 3 5" xfId="13427" xr:uid="{00000000-0005-0000-0000-00000D780000}"/>
    <cellStyle name="Assumptions Right Date 3 3 5 2" xfId="27348" xr:uid="{00000000-0005-0000-0000-00000E780000}"/>
    <cellStyle name="Assumptions Right Date 3 3 5 2 2" xfId="55031" xr:uid="{00000000-0005-0000-0000-00000F780000}"/>
    <cellStyle name="Assumptions Right Date 3 3 5 3" xfId="41114" xr:uid="{00000000-0005-0000-0000-000010780000}"/>
    <cellStyle name="Assumptions Right Date 3 3 6" xfId="16389" xr:uid="{00000000-0005-0000-0000-000011780000}"/>
    <cellStyle name="Assumptions Right Date 3 3 6 2" xfId="44072" xr:uid="{00000000-0005-0000-0000-000012780000}"/>
    <cellStyle name="Assumptions Right Date 3 3 7" xfId="30282" xr:uid="{00000000-0005-0000-0000-000013780000}"/>
    <cellStyle name="Assumptions Right Date 3 30" xfId="16191" xr:uid="{00000000-0005-0000-0000-000014780000}"/>
    <cellStyle name="Assumptions Right Date 3 30 2" xfId="30108" xr:uid="{00000000-0005-0000-0000-000015780000}"/>
    <cellStyle name="Assumptions Right Date 3 30 2 2" xfId="57791" xr:uid="{00000000-0005-0000-0000-000016780000}"/>
    <cellStyle name="Assumptions Right Date 3 30 3" xfId="43874" xr:uid="{00000000-0005-0000-0000-000017780000}"/>
    <cellStyle name="Assumptions Right Date 3 31" xfId="16114" xr:uid="{00000000-0005-0000-0000-000018780000}"/>
    <cellStyle name="Assumptions Right Date 3 31 2" xfId="30031" xr:uid="{00000000-0005-0000-0000-000019780000}"/>
    <cellStyle name="Assumptions Right Date 3 31 2 2" xfId="57714" xr:uid="{00000000-0005-0000-0000-00001A780000}"/>
    <cellStyle name="Assumptions Right Date 3 31 3" xfId="43797" xr:uid="{00000000-0005-0000-0000-00001B780000}"/>
    <cellStyle name="Assumptions Right Date 3 4" xfId="3048" xr:uid="{00000000-0005-0000-0000-00001C780000}"/>
    <cellStyle name="Assumptions Right Date 3 4 2" xfId="6492" xr:uid="{00000000-0005-0000-0000-00001D780000}"/>
    <cellStyle name="Assumptions Right Date 3 4 2 2" xfId="20437" xr:uid="{00000000-0005-0000-0000-00001E780000}"/>
    <cellStyle name="Assumptions Right Date 3 4 2 2 2" xfId="48120" xr:uid="{00000000-0005-0000-0000-00001F780000}"/>
    <cellStyle name="Assumptions Right Date 3 4 2 3" xfId="34203" xr:uid="{00000000-0005-0000-0000-000020780000}"/>
    <cellStyle name="Assumptions Right Date 3 4 3" xfId="9241" xr:uid="{00000000-0005-0000-0000-000021780000}"/>
    <cellStyle name="Assumptions Right Date 3 4 3 2" xfId="23162" xr:uid="{00000000-0005-0000-0000-000022780000}"/>
    <cellStyle name="Assumptions Right Date 3 4 3 2 2" xfId="50845" xr:uid="{00000000-0005-0000-0000-000023780000}"/>
    <cellStyle name="Assumptions Right Date 3 4 3 3" xfId="36928" xr:uid="{00000000-0005-0000-0000-000024780000}"/>
    <cellStyle name="Assumptions Right Date 3 4 4" xfId="11377" xr:uid="{00000000-0005-0000-0000-000025780000}"/>
    <cellStyle name="Assumptions Right Date 3 4 4 2" xfId="25298" xr:uid="{00000000-0005-0000-0000-000026780000}"/>
    <cellStyle name="Assumptions Right Date 3 4 4 2 2" xfId="52981" xr:uid="{00000000-0005-0000-0000-000027780000}"/>
    <cellStyle name="Assumptions Right Date 3 4 4 3" xfId="39064" xr:uid="{00000000-0005-0000-0000-000028780000}"/>
    <cellStyle name="Assumptions Right Date 3 4 5" xfId="14127" xr:uid="{00000000-0005-0000-0000-000029780000}"/>
    <cellStyle name="Assumptions Right Date 3 4 5 2" xfId="28048" xr:uid="{00000000-0005-0000-0000-00002A780000}"/>
    <cellStyle name="Assumptions Right Date 3 4 5 2 2" xfId="55731" xr:uid="{00000000-0005-0000-0000-00002B780000}"/>
    <cellStyle name="Assumptions Right Date 3 4 5 3" xfId="41814" xr:uid="{00000000-0005-0000-0000-00002C780000}"/>
    <cellStyle name="Assumptions Right Date 3 4 6" xfId="17095" xr:uid="{00000000-0005-0000-0000-00002D780000}"/>
    <cellStyle name="Assumptions Right Date 3 4 6 2" xfId="44778" xr:uid="{00000000-0005-0000-0000-00002E780000}"/>
    <cellStyle name="Assumptions Right Date 3 4 7" xfId="30902" xr:uid="{00000000-0005-0000-0000-00002F780000}"/>
    <cellStyle name="Assumptions Right Date 3 5" xfId="2984" xr:uid="{00000000-0005-0000-0000-000030780000}"/>
    <cellStyle name="Assumptions Right Date 3 5 2" xfId="6429" xr:uid="{00000000-0005-0000-0000-000031780000}"/>
    <cellStyle name="Assumptions Right Date 3 5 2 2" xfId="20375" xr:uid="{00000000-0005-0000-0000-000032780000}"/>
    <cellStyle name="Assumptions Right Date 3 5 2 2 2" xfId="48058" xr:uid="{00000000-0005-0000-0000-000033780000}"/>
    <cellStyle name="Assumptions Right Date 3 5 2 3" xfId="34141" xr:uid="{00000000-0005-0000-0000-000034780000}"/>
    <cellStyle name="Assumptions Right Date 3 5 3" xfId="9180" xr:uid="{00000000-0005-0000-0000-000035780000}"/>
    <cellStyle name="Assumptions Right Date 3 5 3 2" xfId="23101" xr:uid="{00000000-0005-0000-0000-000036780000}"/>
    <cellStyle name="Assumptions Right Date 3 5 3 2 2" xfId="50784" xr:uid="{00000000-0005-0000-0000-000037780000}"/>
    <cellStyle name="Assumptions Right Date 3 5 3 3" xfId="36867" xr:uid="{00000000-0005-0000-0000-000038780000}"/>
    <cellStyle name="Assumptions Right Date 3 5 4" xfId="11315" xr:uid="{00000000-0005-0000-0000-000039780000}"/>
    <cellStyle name="Assumptions Right Date 3 5 4 2" xfId="25236" xr:uid="{00000000-0005-0000-0000-00003A780000}"/>
    <cellStyle name="Assumptions Right Date 3 5 4 2 2" xfId="52919" xr:uid="{00000000-0005-0000-0000-00003B780000}"/>
    <cellStyle name="Assumptions Right Date 3 5 4 3" xfId="39002" xr:uid="{00000000-0005-0000-0000-00003C780000}"/>
    <cellStyle name="Assumptions Right Date 3 5 5" xfId="14066" xr:uid="{00000000-0005-0000-0000-00003D780000}"/>
    <cellStyle name="Assumptions Right Date 3 5 5 2" xfId="27987" xr:uid="{00000000-0005-0000-0000-00003E780000}"/>
    <cellStyle name="Assumptions Right Date 3 5 5 2 2" xfId="55670" xr:uid="{00000000-0005-0000-0000-00003F780000}"/>
    <cellStyle name="Assumptions Right Date 3 5 5 3" xfId="41753" xr:uid="{00000000-0005-0000-0000-000040780000}"/>
    <cellStyle name="Assumptions Right Date 3 5 6" xfId="17033" xr:uid="{00000000-0005-0000-0000-000041780000}"/>
    <cellStyle name="Assumptions Right Date 3 5 6 2" xfId="44716" xr:uid="{00000000-0005-0000-0000-000042780000}"/>
    <cellStyle name="Assumptions Right Date 3 5 7" xfId="30845" xr:uid="{00000000-0005-0000-0000-000043780000}"/>
    <cellStyle name="Assumptions Right Date 3 6" xfId="2442" xr:uid="{00000000-0005-0000-0000-000044780000}"/>
    <cellStyle name="Assumptions Right Date 3 6 2" xfId="5899" xr:uid="{00000000-0005-0000-0000-000045780000}"/>
    <cellStyle name="Assumptions Right Date 3 6 2 2" xfId="19849" xr:uid="{00000000-0005-0000-0000-000046780000}"/>
    <cellStyle name="Assumptions Right Date 3 6 2 2 2" xfId="47532" xr:uid="{00000000-0005-0000-0000-000047780000}"/>
    <cellStyle name="Assumptions Right Date 3 6 2 3" xfId="33615" xr:uid="{00000000-0005-0000-0000-000048780000}"/>
    <cellStyle name="Assumptions Right Date 3 6 3" xfId="8665" xr:uid="{00000000-0005-0000-0000-000049780000}"/>
    <cellStyle name="Assumptions Right Date 3 6 3 2" xfId="22586" xr:uid="{00000000-0005-0000-0000-00004A780000}"/>
    <cellStyle name="Assumptions Right Date 3 6 3 2 2" xfId="50269" xr:uid="{00000000-0005-0000-0000-00004B780000}"/>
    <cellStyle name="Assumptions Right Date 3 6 3 3" xfId="36352" xr:uid="{00000000-0005-0000-0000-00004C780000}"/>
    <cellStyle name="Assumptions Right Date 3 6 4" xfId="5527" xr:uid="{00000000-0005-0000-0000-00004D780000}"/>
    <cellStyle name="Assumptions Right Date 3 6 4 2" xfId="19480" xr:uid="{00000000-0005-0000-0000-00004E780000}"/>
    <cellStyle name="Assumptions Right Date 3 6 4 2 2" xfId="47163" xr:uid="{00000000-0005-0000-0000-00004F780000}"/>
    <cellStyle name="Assumptions Right Date 3 6 4 3" xfId="33246" xr:uid="{00000000-0005-0000-0000-000050780000}"/>
    <cellStyle name="Assumptions Right Date 3 6 5" xfId="13547" xr:uid="{00000000-0005-0000-0000-000051780000}"/>
    <cellStyle name="Assumptions Right Date 3 6 5 2" xfId="27468" xr:uid="{00000000-0005-0000-0000-000052780000}"/>
    <cellStyle name="Assumptions Right Date 3 6 5 2 2" xfId="55151" xr:uid="{00000000-0005-0000-0000-000053780000}"/>
    <cellStyle name="Assumptions Right Date 3 6 5 3" xfId="41234" xr:uid="{00000000-0005-0000-0000-000054780000}"/>
    <cellStyle name="Assumptions Right Date 3 6 6" xfId="16509" xr:uid="{00000000-0005-0000-0000-000055780000}"/>
    <cellStyle name="Assumptions Right Date 3 6 6 2" xfId="44192" xr:uid="{00000000-0005-0000-0000-000056780000}"/>
    <cellStyle name="Assumptions Right Date 3 6 7" xfId="30387" xr:uid="{00000000-0005-0000-0000-000057780000}"/>
    <cellStyle name="Assumptions Right Date 3 7" xfId="2935" xr:uid="{00000000-0005-0000-0000-000058780000}"/>
    <cellStyle name="Assumptions Right Date 3 7 2" xfId="6381" xr:uid="{00000000-0005-0000-0000-000059780000}"/>
    <cellStyle name="Assumptions Right Date 3 7 2 2" xfId="20327" xr:uid="{00000000-0005-0000-0000-00005A780000}"/>
    <cellStyle name="Assumptions Right Date 3 7 2 2 2" xfId="48010" xr:uid="{00000000-0005-0000-0000-00005B780000}"/>
    <cellStyle name="Assumptions Right Date 3 7 2 3" xfId="34093" xr:uid="{00000000-0005-0000-0000-00005C780000}"/>
    <cellStyle name="Assumptions Right Date 3 7 3" xfId="9132" xr:uid="{00000000-0005-0000-0000-00005D780000}"/>
    <cellStyle name="Assumptions Right Date 3 7 3 2" xfId="23053" xr:uid="{00000000-0005-0000-0000-00005E780000}"/>
    <cellStyle name="Assumptions Right Date 3 7 3 2 2" xfId="50736" xr:uid="{00000000-0005-0000-0000-00005F780000}"/>
    <cellStyle name="Assumptions Right Date 3 7 3 3" xfId="36819" xr:uid="{00000000-0005-0000-0000-000060780000}"/>
    <cellStyle name="Assumptions Right Date 3 7 4" xfId="11267" xr:uid="{00000000-0005-0000-0000-000061780000}"/>
    <cellStyle name="Assumptions Right Date 3 7 4 2" xfId="25188" xr:uid="{00000000-0005-0000-0000-000062780000}"/>
    <cellStyle name="Assumptions Right Date 3 7 4 2 2" xfId="52871" xr:uid="{00000000-0005-0000-0000-000063780000}"/>
    <cellStyle name="Assumptions Right Date 3 7 4 3" xfId="38954" xr:uid="{00000000-0005-0000-0000-000064780000}"/>
    <cellStyle name="Assumptions Right Date 3 7 5" xfId="14019" xr:uid="{00000000-0005-0000-0000-000065780000}"/>
    <cellStyle name="Assumptions Right Date 3 7 5 2" xfId="27940" xr:uid="{00000000-0005-0000-0000-000066780000}"/>
    <cellStyle name="Assumptions Right Date 3 7 5 2 2" xfId="55623" xr:uid="{00000000-0005-0000-0000-000067780000}"/>
    <cellStyle name="Assumptions Right Date 3 7 5 3" xfId="41706" xr:uid="{00000000-0005-0000-0000-000068780000}"/>
    <cellStyle name="Assumptions Right Date 3 7 6" xfId="16985" xr:uid="{00000000-0005-0000-0000-000069780000}"/>
    <cellStyle name="Assumptions Right Date 3 7 6 2" xfId="44668" xr:uid="{00000000-0005-0000-0000-00006A780000}"/>
    <cellStyle name="Assumptions Right Date 3 7 7" xfId="30798" xr:uid="{00000000-0005-0000-0000-00006B780000}"/>
    <cellStyle name="Assumptions Right Date 3 8" xfId="3488" xr:uid="{00000000-0005-0000-0000-00006C780000}"/>
    <cellStyle name="Assumptions Right Date 3 8 2" xfId="6926" xr:uid="{00000000-0005-0000-0000-00006D780000}"/>
    <cellStyle name="Assumptions Right Date 3 8 2 2" xfId="20866" xr:uid="{00000000-0005-0000-0000-00006E780000}"/>
    <cellStyle name="Assumptions Right Date 3 8 2 2 2" xfId="48549" xr:uid="{00000000-0005-0000-0000-00006F780000}"/>
    <cellStyle name="Assumptions Right Date 3 8 2 3" xfId="34632" xr:uid="{00000000-0005-0000-0000-000070780000}"/>
    <cellStyle name="Assumptions Right Date 3 8 3" xfId="9664" xr:uid="{00000000-0005-0000-0000-000071780000}"/>
    <cellStyle name="Assumptions Right Date 3 8 3 2" xfId="23585" xr:uid="{00000000-0005-0000-0000-000072780000}"/>
    <cellStyle name="Assumptions Right Date 3 8 3 2 2" xfId="51268" xr:uid="{00000000-0005-0000-0000-000073780000}"/>
    <cellStyle name="Assumptions Right Date 3 8 3 3" xfId="37351" xr:uid="{00000000-0005-0000-0000-000074780000}"/>
    <cellStyle name="Assumptions Right Date 3 8 4" xfId="11804" xr:uid="{00000000-0005-0000-0000-000075780000}"/>
    <cellStyle name="Assumptions Right Date 3 8 4 2" xfId="25725" xr:uid="{00000000-0005-0000-0000-000076780000}"/>
    <cellStyle name="Assumptions Right Date 3 8 4 2 2" xfId="53408" xr:uid="{00000000-0005-0000-0000-000077780000}"/>
    <cellStyle name="Assumptions Right Date 3 8 4 3" xfId="39491" xr:uid="{00000000-0005-0000-0000-000078780000}"/>
    <cellStyle name="Assumptions Right Date 3 8 5" xfId="14554" xr:uid="{00000000-0005-0000-0000-000079780000}"/>
    <cellStyle name="Assumptions Right Date 3 8 5 2" xfId="28475" xr:uid="{00000000-0005-0000-0000-00007A780000}"/>
    <cellStyle name="Assumptions Right Date 3 8 5 2 2" xfId="56158" xr:uid="{00000000-0005-0000-0000-00007B780000}"/>
    <cellStyle name="Assumptions Right Date 3 8 5 3" xfId="42241" xr:uid="{00000000-0005-0000-0000-00007C780000}"/>
    <cellStyle name="Assumptions Right Date 3 8 6" xfId="17522" xr:uid="{00000000-0005-0000-0000-00007D780000}"/>
    <cellStyle name="Assumptions Right Date 3 8 6 2" xfId="45205" xr:uid="{00000000-0005-0000-0000-00007E780000}"/>
    <cellStyle name="Assumptions Right Date 3 8 7" xfId="31293" xr:uid="{00000000-0005-0000-0000-00007F780000}"/>
    <cellStyle name="Assumptions Right Date 3 9" xfId="2294" xr:uid="{00000000-0005-0000-0000-000080780000}"/>
    <cellStyle name="Assumptions Right Date 3 9 2" xfId="5757" xr:uid="{00000000-0005-0000-0000-000081780000}"/>
    <cellStyle name="Assumptions Right Date 3 9 2 2" xfId="19707" xr:uid="{00000000-0005-0000-0000-000082780000}"/>
    <cellStyle name="Assumptions Right Date 3 9 2 2 2" xfId="47390" xr:uid="{00000000-0005-0000-0000-000083780000}"/>
    <cellStyle name="Assumptions Right Date 3 9 2 3" xfId="33473" xr:uid="{00000000-0005-0000-0000-000084780000}"/>
    <cellStyle name="Assumptions Right Date 3 9 3" xfId="8526" xr:uid="{00000000-0005-0000-0000-000085780000}"/>
    <cellStyle name="Assumptions Right Date 3 9 3 2" xfId="22447" xr:uid="{00000000-0005-0000-0000-000086780000}"/>
    <cellStyle name="Assumptions Right Date 3 9 3 2 2" xfId="50130" xr:uid="{00000000-0005-0000-0000-000087780000}"/>
    <cellStyle name="Assumptions Right Date 3 9 3 3" xfId="36213" xr:uid="{00000000-0005-0000-0000-000088780000}"/>
    <cellStyle name="Assumptions Right Date 3 9 4" xfId="5406" xr:uid="{00000000-0005-0000-0000-000089780000}"/>
    <cellStyle name="Assumptions Right Date 3 9 4 2" xfId="19359" xr:uid="{00000000-0005-0000-0000-00008A780000}"/>
    <cellStyle name="Assumptions Right Date 3 9 4 2 2" xfId="47042" xr:uid="{00000000-0005-0000-0000-00008B780000}"/>
    <cellStyle name="Assumptions Right Date 3 9 4 3" xfId="33125" xr:uid="{00000000-0005-0000-0000-00008C780000}"/>
    <cellStyle name="Assumptions Right Date 3 9 5" xfId="13405" xr:uid="{00000000-0005-0000-0000-00008D780000}"/>
    <cellStyle name="Assumptions Right Date 3 9 5 2" xfId="27326" xr:uid="{00000000-0005-0000-0000-00008E780000}"/>
    <cellStyle name="Assumptions Right Date 3 9 5 2 2" xfId="55009" xr:uid="{00000000-0005-0000-0000-00008F780000}"/>
    <cellStyle name="Assumptions Right Date 3 9 5 3" xfId="41092" xr:uid="{00000000-0005-0000-0000-000090780000}"/>
    <cellStyle name="Assumptions Right Date 3 9 6" xfId="16367" xr:uid="{00000000-0005-0000-0000-000091780000}"/>
    <cellStyle name="Assumptions Right Date 3 9 6 2" xfId="44050" xr:uid="{00000000-0005-0000-0000-000092780000}"/>
    <cellStyle name="Assumptions Right Date 3 9 7" xfId="30261" xr:uid="{00000000-0005-0000-0000-000093780000}"/>
    <cellStyle name="Assumptions Right Date 30" xfId="4656" xr:uid="{00000000-0005-0000-0000-000094780000}"/>
    <cellStyle name="Assumptions Right Date 30 2" xfId="8064" xr:uid="{00000000-0005-0000-0000-000095780000}"/>
    <cellStyle name="Assumptions Right Date 30 2 2" xfId="21988" xr:uid="{00000000-0005-0000-0000-000096780000}"/>
    <cellStyle name="Assumptions Right Date 30 2 2 2" xfId="49671" xr:uid="{00000000-0005-0000-0000-000097780000}"/>
    <cellStyle name="Assumptions Right Date 30 2 3" xfId="35754" xr:uid="{00000000-0005-0000-0000-000098780000}"/>
    <cellStyle name="Assumptions Right Date 30 3" xfId="10652" xr:uid="{00000000-0005-0000-0000-000099780000}"/>
    <cellStyle name="Assumptions Right Date 30 3 2" xfId="24573" xr:uid="{00000000-0005-0000-0000-00009A780000}"/>
    <cellStyle name="Assumptions Right Date 30 3 2 2" xfId="52256" xr:uid="{00000000-0005-0000-0000-00009B780000}"/>
    <cellStyle name="Assumptions Right Date 30 3 3" xfId="38339" xr:uid="{00000000-0005-0000-0000-00009C780000}"/>
    <cellStyle name="Assumptions Right Date 30 4" xfId="12920" xr:uid="{00000000-0005-0000-0000-00009D780000}"/>
    <cellStyle name="Assumptions Right Date 30 4 2" xfId="26841" xr:uid="{00000000-0005-0000-0000-00009E780000}"/>
    <cellStyle name="Assumptions Right Date 30 4 2 2" xfId="54524" xr:uid="{00000000-0005-0000-0000-00009F780000}"/>
    <cellStyle name="Assumptions Right Date 30 4 3" xfId="40607" xr:uid="{00000000-0005-0000-0000-0000A0780000}"/>
    <cellStyle name="Assumptions Right Date 30 5" xfId="15670" xr:uid="{00000000-0005-0000-0000-0000A1780000}"/>
    <cellStyle name="Assumptions Right Date 30 5 2" xfId="29591" xr:uid="{00000000-0005-0000-0000-0000A2780000}"/>
    <cellStyle name="Assumptions Right Date 30 5 2 2" xfId="57274" xr:uid="{00000000-0005-0000-0000-0000A3780000}"/>
    <cellStyle name="Assumptions Right Date 30 5 3" xfId="43357" xr:uid="{00000000-0005-0000-0000-0000A4780000}"/>
    <cellStyle name="Assumptions Right Date 30 6" xfId="18638" xr:uid="{00000000-0005-0000-0000-0000A5780000}"/>
    <cellStyle name="Assumptions Right Date 30 6 2" xfId="46321" xr:uid="{00000000-0005-0000-0000-0000A6780000}"/>
    <cellStyle name="Assumptions Right Date 30 7" xfId="32404" xr:uid="{00000000-0005-0000-0000-0000A7780000}"/>
    <cellStyle name="Assumptions Right Date 31" xfId="5285" xr:uid="{00000000-0005-0000-0000-0000A8780000}"/>
    <cellStyle name="Assumptions Right Date 31 2" xfId="19252" xr:uid="{00000000-0005-0000-0000-0000A9780000}"/>
    <cellStyle name="Assumptions Right Date 31 2 2" xfId="46935" xr:uid="{00000000-0005-0000-0000-0000AA780000}"/>
    <cellStyle name="Assumptions Right Date 31 3" xfId="33018" xr:uid="{00000000-0005-0000-0000-0000AB780000}"/>
    <cellStyle name="Assumptions Right Date 32" xfId="5247" xr:uid="{00000000-0005-0000-0000-0000AC780000}"/>
    <cellStyle name="Assumptions Right Date 32 2" xfId="19217" xr:uid="{00000000-0005-0000-0000-0000AD780000}"/>
    <cellStyle name="Assumptions Right Date 32 2 2" xfId="46900" xr:uid="{00000000-0005-0000-0000-0000AE780000}"/>
    <cellStyle name="Assumptions Right Date 32 3" xfId="32983" xr:uid="{00000000-0005-0000-0000-0000AF780000}"/>
    <cellStyle name="Assumptions Right Date 33" xfId="16160" xr:uid="{00000000-0005-0000-0000-0000B0780000}"/>
    <cellStyle name="Assumptions Right Date 33 2" xfId="30077" xr:uid="{00000000-0005-0000-0000-0000B1780000}"/>
    <cellStyle name="Assumptions Right Date 33 2 2" xfId="57760" xr:uid="{00000000-0005-0000-0000-0000B2780000}"/>
    <cellStyle name="Assumptions Right Date 33 3" xfId="43843" xr:uid="{00000000-0005-0000-0000-0000B3780000}"/>
    <cellStyle name="Assumptions Right Date 34" xfId="16141" xr:uid="{00000000-0005-0000-0000-0000B4780000}"/>
    <cellStyle name="Assumptions Right Date 34 2" xfId="30058" xr:uid="{00000000-0005-0000-0000-0000B5780000}"/>
    <cellStyle name="Assumptions Right Date 34 2 2" xfId="57741" xr:uid="{00000000-0005-0000-0000-0000B6780000}"/>
    <cellStyle name="Assumptions Right Date 34 3" xfId="43824" xr:uid="{00000000-0005-0000-0000-0000B7780000}"/>
    <cellStyle name="Assumptions Right Date 35" xfId="16278" xr:uid="{00000000-0005-0000-0000-0000B8780000}"/>
    <cellStyle name="Assumptions Right Date 35 2" xfId="43961" xr:uid="{00000000-0005-0000-0000-0000B9780000}"/>
    <cellStyle name="Assumptions Right Date 36" xfId="30195" xr:uid="{00000000-0005-0000-0000-0000BA780000}"/>
    <cellStyle name="Assumptions Right Date 4" xfId="2213" xr:uid="{00000000-0005-0000-0000-0000BB780000}"/>
    <cellStyle name="Assumptions Right Date 4 10" xfId="3606" xr:uid="{00000000-0005-0000-0000-0000BC780000}"/>
    <cellStyle name="Assumptions Right Date 4 10 2" xfId="7044" xr:uid="{00000000-0005-0000-0000-0000BD780000}"/>
    <cellStyle name="Assumptions Right Date 4 10 2 2" xfId="20980" xr:uid="{00000000-0005-0000-0000-0000BE780000}"/>
    <cellStyle name="Assumptions Right Date 4 10 2 2 2" xfId="48663" xr:uid="{00000000-0005-0000-0000-0000BF780000}"/>
    <cellStyle name="Assumptions Right Date 4 10 2 3" xfId="34746" xr:uid="{00000000-0005-0000-0000-0000C0780000}"/>
    <cellStyle name="Assumptions Right Date 4 10 3" xfId="9776" xr:uid="{00000000-0005-0000-0000-0000C1780000}"/>
    <cellStyle name="Assumptions Right Date 4 10 3 2" xfId="23697" xr:uid="{00000000-0005-0000-0000-0000C2780000}"/>
    <cellStyle name="Assumptions Right Date 4 10 3 2 2" xfId="51380" xr:uid="{00000000-0005-0000-0000-0000C3780000}"/>
    <cellStyle name="Assumptions Right Date 4 10 3 3" xfId="37463" xr:uid="{00000000-0005-0000-0000-0000C4780000}"/>
    <cellStyle name="Assumptions Right Date 4 10 4" xfId="11918" xr:uid="{00000000-0005-0000-0000-0000C5780000}"/>
    <cellStyle name="Assumptions Right Date 4 10 4 2" xfId="25839" xr:uid="{00000000-0005-0000-0000-0000C6780000}"/>
    <cellStyle name="Assumptions Right Date 4 10 4 2 2" xfId="53522" xr:uid="{00000000-0005-0000-0000-0000C7780000}"/>
    <cellStyle name="Assumptions Right Date 4 10 4 3" xfId="39605" xr:uid="{00000000-0005-0000-0000-0000C8780000}"/>
    <cellStyle name="Assumptions Right Date 4 10 5" xfId="14668" xr:uid="{00000000-0005-0000-0000-0000C9780000}"/>
    <cellStyle name="Assumptions Right Date 4 10 5 2" xfId="28589" xr:uid="{00000000-0005-0000-0000-0000CA780000}"/>
    <cellStyle name="Assumptions Right Date 4 10 5 2 2" xfId="56272" xr:uid="{00000000-0005-0000-0000-0000CB780000}"/>
    <cellStyle name="Assumptions Right Date 4 10 5 3" xfId="42355" xr:uid="{00000000-0005-0000-0000-0000CC780000}"/>
    <cellStyle name="Assumptions Right Date 4 10 6" xfId="17636" xr:uid="{00000000-0005-0000-0000-0000CD780000}"/>
    <cellStyle name="Assumptions Right Date 4 10 6 2" xfId="45319" xr:uid="{00000000-0005-0000-0000-0000CE780000}"/>
    <cellStyle name="Assumptions Right Date 4 10 7" xfId="31407" xr:uid="{00000000-0005-0000-0000-0000CF780000}"/>
    <cellStyle name="Assumptions Right Date 4 11" xfId="3634" xr:uid="{00000000-0005-0000-0000-0000D0780000}"/>
    <cellStyle name="Assumptions Right Date 4 11 2" xfId="7072" xr:uid="{00000000-0005-0000-0000-0000D1780000}"/>
    <cellStyle name="Assumptions Right Date 4 11 2 2" xfId="21008" xr:uid="{00000000-0005-0000-0000-0000D2780000}"/>
    <cellStyle name="Assumptions Right Date 4 11 2 2 2" xfId="48691" xr:uid="{00000000-0005-0000-0000-0000D3780000}"/>
    <cellStyle name="Assumptions Right Date 4 11 2 3" xfId="34774" xr:uid="{00000000-0005-0000-0000-0000D4780000}"/>
    <cellStyle name="Assumptions Right Date 4 11 3" xfId="9804" xr:uid="{00000000-0005-0000-0000-0000D5780000}"/>
    <cellStyle name="Assumptions Right Date 4 11 3 2" xfId="23725" xr:uid="{00000000-0005-0000-0000-0000D6780000}"/>
    <cellStyle name="Assumptions Right Date 4 11 3 2 2" xfId="51408" xr:uid="{00000000-0005-0000-0000-0000D7780000}"/>
    <cellStyle name="Assumptions Right Date 4 11 3 3" xfId="37491" xr:uid="{00000000-0005-0000-0000-0000D8780000}"/>
    <cellStyle name="Assumptions Right Date 4 11 4" xfId="11946" xr:uid="{00000000-0005-0000-0000-0000D9780000}"/>
    <cellStyle name="Assumptions Right Date 4 11 4 2" xfId="25867" xr:uid="{00000000-0005-0000-0000-0000DA780000}"/>
    <cellStyle name="Assumptions Right Date 4 11 4 2 2" xfId="53550" xr:uid="{00000000-0005-0000-0000-0000DB780000}"/>
    <cellStyle name="Assumptions Right Date 4 11 4 3" xfId="39633" xr:uid="{00000000-0005-0000-0000-0000DC780000}"/>
    <cellStyle name="Assumptions Right Date 4 11 5" xfId="14696" xr:uid="{00000000-0005-0000-0000-0000DD780000}"/>
    <cellStyle name="Assumptions Right Date 4 11 5 2" xfId="28617" xr:uid="{00000000-0005-0000-0000-0000DE780000}"/>
    <cellStyle name="Assumptions Right Date 4 11 5 2 2" xfId="56300" xr:uid="{00000000-0005-0000-0000-0000DF780000}"/>
    <cellStyle name="Assumptions Right Date 4 11 5 3" xfId="42383" xr:uid="{00000000-0005-0000-0000-0000E0780000}"/>
    <cellStyle name="Assumptions Right Date 4 11 6" xfId="17664" xr:uid="{00000000-0005-0000-0000-0000E1780000}"/>
    <cellStyle name="Assumptions Right Date 4 11 6 2" xfId="45347" xr:uid="{00000000-0005-0000-0000-0000E2780000}"/>
    <cellStyle name="Assumptions Right Date 4 11 7" xfId="31435" xr:uid="{00000000-0005-0000-0000-0000E3780000}"/>
    <cellStyle name="Assumptions Right Date 4 12" xfId="3667" xr:uid="{00000000-0005-0000-0000-0000E4780000}"/>
    <cellStyle name="Assumptions Right Date 4 12 2" xfId="7104" xr:uid="{00000000-0005-0000-0000-0000E5780000}"/>
    <cellStyle name="Assumptions Right Date 4 12 2 2" xfId="21040" xr:uid="{00000000-0005-0000-0000-0000E6780000}"/>
    <cellStyle name="Assumptions Right Date 4 12 2 2 2" xfId="48723" xr:uid="{00000000-0005-0000-0000-0000E7780000}"/>
    <cellStyle name="Assumptions Right Date 4 12 2 3" xfId="34806" xr:uid="{00000000-0005-0000-0000-0000E8780000}"/>
    <cellStyle name="Assumptions Right Date 4 12 3" xfId="9836" xr:uid="{00000000-0005-0000-0000-0000E9780000}"/>
    <cellStyle name="Assumptions Right Date 4 12 3 2" xfId="23757" xr:uid="{00000000-0005-0000-0000-0000EA780000}"/>
    <cellStyle name="Assumptions Right Date 4 12 3 2 2" xfId="51440" xr:uid="{00000000-0005-0000-0000-0000EB780000}"/>
    <cellStyle name="Assumptions Right Date 4 12 3 3" xfId="37523" xr:uid="{00000000-0005-0000-0000-0000EC780000}"/>
    <cellStyle name="Assumptions Right Date 4 12 4" xfId="11978" xr:uid="{00000000-0005-0000-0000-0000ED780000}"/>
    <cellStyle name="Assumptions Right Date 4 12 4 2" xfId="25899" xr:uid="{00000000-0005-0000-0000-0000EE780000}"/>
    <cellStyle name="Assumptions Right Date 4 12 4 2 2" xfId="53582" xr:uid="{00000000-0005-0000-0000-0000EF780000}"/>
    <cellStyle name="Assumptions Right Date 4 12 4 3" xfId="39665" xr:uid="{00000000-0005-0000-0000-0000F0780000}"/>
    <cellStyle name="Assumptions Right Date 4 12 5" xfId="14728" xr:uid="{00000000-0005-0000-0000-0000F1780000}"/>
    <cellStyle name="Assumptions Right Date 4 12 5 2" xfId="28649" xr:uid="{00000000-0005-0000-0000-0000F2780000}"/>
    <cellStyle name="Assumptions Right Date 4 12 5 2 2" xfId="56332" xr:uid="{00000000-0005-0000-0000-0000F3780000}"/>
    <cellStyle name="Assumptions Right Date 4 12 5 3" xfId="42415" xr:uid="{00000000-0005-0000-0000-0000F4780000}"/>
    <cellStyle name="Assumptions Right Date 4 12 6" xfId="17696" xr:uid="{00000000-0005-0000-0000-0000F5780000}"/>
    <cellStyle name="Assumptions Right Date 4 12 6 2" xfId="45379" xr:uid="{00000000-0005-0000-0000-0000F6780000}"/>
    <cellStyle name="Assumptions Right Date 4 12 7" xfId="31466" xr:uid="{00000000-0005-0000-0000-0000F7780000}"/>
    <cellStyle name="Assumptions Right Date 4 13" xfId="3701" xr:uid="{00000000-0005-0000-0000-0000F8780000}"/>
    <cellStyle name="Assumptions Right Date 4 13 2" xfId="7138" xr:uid="{00000000-0005-0000-0000-0000F9780000}"/>
    <cellStyle name="Assumptions Right Date 4 13 2 2" xfId="21073" xr:uid="{00000000-0005-0000-0000-0000FA780000}"/>
    <cellStyle name="Assumptions Right Date 4 13 2 2 2" xfId="48756" xr:uid="{00000000-0005-0000-0000-0000FB780000}"/>
    <cellStyle name="Assumptions Right Date 4 13 2 3" xfId="34839" xr:uid="{00000000-0005-0000-0000-0000FC780000}"/>
    <cellStyle name="Assumptions Right Date 4 13 3" xfId="9866" xr:uid="{00000000-0005-0000-0000-0000FD780000}"/>
    <cellStyle name="Assumptions Right Date 4 13 3 2" xfId="23787" xr:uid="{00000000-0005-0000-0000-0000FE780000}"/>
    <cellStyle name="Assumptions Right Date 4 13 3 2 2" xfId="51470" xr:uid="{00000000-0005-0000-0000-0000FF780000}"/>
    <cellStyle name="Assumptions Right Date 4 13 3 3" xfId="37553" xr:uid="{00000000-0005-0000-0000-000000790000}"/>
    <cellStyle name="Assumptions Right Date 4 13 4" xfId="12011" xr:uid="{00000000-0005-0000-0000-000001790000}"/>
    <cellStyle name="Assumptions Right Date 4 13 4 2" xfId="25932" xr:uid="{00000000-0005-0000-0000-000002790000}"/>
    <cellStyle name="Assumptions Right Date 4 13 4 2 2" xfId="53615" xr:uid="{00000000-0005-0000-0000-000003790000}"/>
    <cellStyle name="Assumptions Right Date 4 13 4 3" xfId="39698" xr:uid="{00000000-0005-0000-0000-000004790000}"/>
    <cellStyle name="Assumptions Right Date 4 13 5" xfId="14761" xr:uid="{00000000-0005-0000-0000-000005790000}"/>
    <cellStyle name="Assumptions Right Date 4 13 5 2" xfId="28682" xr:uid="{00000000-0005-0000-0000-000006790000}"/>
    <cellStyle name="Assumptions Right Date 4 13 5 2 2" xfId="56365" xr:uid="{00000000-0005-0000-0000-000007790000}"/>
    <cellStyle name="Assumptions Right Date 4 13 5 3" xfId="42448" xr:uid="{00000000-0005-0000-0000-000008790000}"/>
    <cellStyle name="Assumptions Right Date 4 13 6" xfId="17729" xr:uid="{00000000-0005-0000-0000-000009790000}"/>
    <cellStyle name="Assumptions Right Date 4 13 6 2" xfId="45412" xr:uid="{00000000-0005-0000-0000-00000A790000}"/>
    <cellStyle name="Assumptions Right Date 4 13 7" xfId="31499" xr:uid="{00000000-0005-0000-0000-00000B790000}"/>
    <cellStyle name="Assumptions Right Date 4 14" xfId="3728" xr:uid="{00000000-0005-0000-0000-00000C790000}"/>
    <cellStyle name="Assumptions Right Date 4 14 2" xfId="7163" xr:uid="{00000000-0005-0000-0000-00000D790000}"/>
    <cellStyle name="Assumptions Right Date 4 14 2 2" xfId="21098" xr:uid="{00000000-0005-0000-0000-00000E790000}"/>
    <cellStyle name="Assumptions Right Date 4 14 2 2 2" xfId="48781" xr:uid="{00000000-0005-0000-0000-00000F790000}"/>
    <cellStyle name="Assumptions Right Date 4 14 2 3" xfId="34864" xr:uid="{00000000-0005-0000-0000-000010790000}"/>
    <cellStyle name="Assumptions Right Date 4 14 3" xfId="9891" xr:uid="{00000000-0005-0000-0000-000011790000}"/>
    <cellStyle name="Assumptions Right Date 4 14 3 2" xfId="23812" xr:uid="{00000000-0005-0000-0000-000012790000}"/>
    <cellStyle name="Assumptions Right Date 4 14 3 2 2" xfId="51495" xr:uid="{00000000-0005-0000-0000-000013790000}"/>
    <cellStyle name="Assumptions Right Date 4 14 3 3" xfId="37578" xr:uid="{00000000-0005-0000-0000-000014790000}"/>
    <cellStyle name="Assumptions Right Date 4 14 4" xfId="12036" xr:uid="{00000000-0005-0000-0000-000015790000}"/>
    <cellStyle name="Assumptions Right Date 4 14 4 2" xfId="25957" xr:uid="{00000000-0005-0000-0000-000016790000}"/>
    <cellStyle name="Assumptions Right Date 4 14 4 2 2" xfId="53640" xr:uid="{00000000-0005-0000-0000-000017790000}"/>
    <cellStyle name="Assumptions Right Date 4 14 4 3" xfId="39723" xr:uid="{00000000-0005-0000-0000-000018790000}"/>
    <cellStyle name="Assumptions Right Date 4 14 5" xfId="14786" xr:uid="{00000000-0005-0000-0000-000019790000}"/>
    <cellStyle name="Assumptions Right Date 4 14 5 2" xfId="28707" xr:uid="{00000000-0005-0000-0000-00001A790000}"/>
    <cellStyle name="Assumptions Right Date 4 14 5 2 2" xfId="56390" xr:uid="{00000000-0005-0000-0000-00001B790000}"/>
    <cellStyle name="Assumptions Right Date 4 14 5 3" xfId="42473" xr:uid="{00000000-0005-0000-0000-00001C790000}"/>
    <cellStyle name="Assumptions Right Date 4 14 6" xfId="17754" xr:uid="{00000000-0005-0000-0000-00001D790000}"/>
    <cellStyle name="Assumptions Right Date 4 14 6 2" xfId="45437" xr:uid="{00000000-0005-0000-0000-00001E790000}"/>
    <cellStyle name="Assumptions Right Date 4 14 7" xfId="31523" xr:uid="{00000000-0005-0000-0000-00001F790000}"/>
    <cellStyle name="Assumptions Right Date 4 15" xfId="3766" xr:uid="{00000000-0005-0000-0000-000020790000}"/>
    <cellStyle name="Assumptions Right Date 4 15 2" xfId="7200" xr:uid="{00000000-0005-0000-0000-000021790000}"/>
    <cellStyle name="Assumptions Right Date 4 15 2 2" xfId="21134" xr:uid="{00000000-0005-0000-0000-000022790000}"/>
    <cellStyle name="Assumptions Right Date 4 15 2 2 2" xfId="48817" xr:uid="{00000000-0005-0000-0000-000023790000}"/>
    <cellStyle name="Assumptions Right Date 4 15 2 3" xfId="34900" xr:uid="{00000000-0005-0000-0000-000024790000}"/>
    <cellStyle name="Assumptions Right Date 4 15 3" xfId="9923" xr:uid="{00000000-0005-0000-0000-000025790000}"/>
    <cellStyle name="Assumptions Right Date 4 15 3 2" xfId="23844" xr:uid="{00000000-0005-0000-0000-000026790000}"/>
    <cellStyle name="Assumptions Right Date 4 15 3 2 2" xfId="51527" xr:uid="{00000000-0005-0000-0000-000027790000}"/>
    <cellStyle name="Assumptions Right Date 4 15 3 3" xfId="37610" xr:uid="{00000000-0005-0000-0000-000028790000}"/>
    <cellStyle name="Assumptions Right Date 4 15 4" xfId="12072" xr:uid="{00000000-0005-0000-0000-000029790000}"/>
    <cellStyle name="Assumptions Right Date 4 15 4 2" xfId="25993" xr:uid="{00000000-0005-0000-0000-00002A790000}"/>
    <cellStyle name="Assumptions Right Date 4 15 4 2 2" xfId="53676" xr:uid="{00000000-0005-0000-0000-00002B790000}"/>
    <cellStyle name="Assumptions Right Date 4 15 4 3" xfId="39759" xr:uid="{00000000-0005-0000-0000-00002C790000}"/>
    <cellStyle name="Assumptions Right Date 4 15 5" xfId="14822" xr:uid="{00000000-0005-0000-0000-00002D790000}"/>
    <cellStyle name="Assumptions Right Date 4 15 5 2" xfId="28743" xr:uid="{00000000-0005-0000-0000-00002E790000}"/>
    <cellStyle name="Assumptions Right Date 4 15 5 2 2" xfId="56426" xr:uid="{00000000-0005-0000-0000-00002F790000}"/>
    <cellStyle name="Assumptions Right Date 4 15 5 3" xfId="42509" xr:uid="{00000000-0005-0000-0000-000030790000}"/>
    <cellStyle name="Assumptions Right Date 4 15 6" xfId="17790" xr:uid="{00000000-0005-0000-0000-000031790000}"/>
    <cellStyle name="Assumptions Right Date 4 15 6 2" xfId="45473" xr:uid="{00000000-0005-0000-0000-000032790000}"/>
    <cellStyle name="Assumptions Right Date 4 15 7" xfId="31556" xr:uid="{00000000-0005-0000-0000-000033790000}"/>
    <cellStyle name="Assumptions Right Date 4 16" xfId="3798" xr:uid="{00000000-0005-0000-0000-000034790000}"/>
    <cellStyle name="Assumptions Right Date 4 16 2" xfId="7232" xr:uid="{00000000-0005-0000-0000-000035790000}"/>
    <cellStyle name="Assumptions Right Date 4 16 2 2" xfId="21165" xr:uid="{00000000-0005-0000-0000-000036790000}"/>
    <cellStyle name="Assumptions Right Date 4 16 2 2 2" xfId="48848" xr:uid="{00000000-0005-0000-0000-000037790000}"/>
    <cellStyle name="Assumptions Right Date 4 16 2 3" xfId="34931" xr:uid="{00000000-0005-0000-0000-000038790000}"/>
    <cellStyle name="Assumptions Right Date 4 16 3" xfId="9953" xr:uid="{00000000-0005-0000-0000-000039790000}"/>
    <cellStyle name="Assumptions Right Date 4 16 3 2" xfId="23874" xr:uid="{00000000-0005-0000-0000-00003A790000}"/>
    <cellStyle name="Assumptions Right Date 4 16 3 2 2" xfId="51557" xr:uid="{00000000-0005-0000-0000-00003B790000}"/>
    <cellStyle name="Assumptions Right Date 4 16 3 3" xfId="37640" xr:uid="{00000000-0005-0000-0000-00003C790000}"/>
    <cellStyle name="Assumptions Right Date 4 16 4" xfId="12103" xr:uid="{00000000-0005-0000-0000-00003D790000}"/>
    <cellStyle name="Assumptions Right Date 4 16 4 2" xfId="26024" xr:uid="{00000000-0005-0000-0000-00003E790000}"/>
    <cellStyle name="Assumptions Right Date 4 16 4 2 2" xfId="53707" xr:uid="{00000000-0005-0000-0000-00003F790000}"/>
    <cellStyle name="Assumptions Right Date 4 16 4 3" xfId="39790" xr:uid="{00000000-0005-0000-0000-000040790000}"/>
    <cellStyle name="Assumptions Right Date 4 16 5" xfId="14853" xr:uid="{00000000-0005-0000-0000-000041790000}"/>
    <cellStyle name="Assumptions Right Date 4 16 5 2" xfId="28774" xr:uid="{00000000-0005-0000-0000-000042790000}"/>
    <cellStyle name="Assumptions Right Date 4 16 5 2 2" xfId="56457" xr:uid="{00000000-0005-0000-0000-000043790000}"/>
    <cellStyle name="Assumptions Right Date 4 16 5 3" xfId="42540" xr:uid="{00000000-0005-0000-0000-000044790000}"/>
    <cellStyle name="Assumptions Right Date 4 16 6" xfId="17821" xr:uid="{00000000-0005-0000-0000-000045790000}"/>
    <cellStyle name="Assumptions Right Date 4 16 6 2" xfId="45504" xr:uid="{00000000-0005-0000-0000-000046790000}"/>
    <cellStyle name="Assumptions Right Date 4 16 7" xfId="31587" xr:uid="{00000000-0005-0000-0000-000047790000}"/>
    <cellStyle name="Assumptions Right Date 4 17" xfId="3821" xr:uid="{00000000-0005-0000-0000-000048790000}"/>
    <cellStyle name="Assumptions Right Date 4 17 2" xfId="7255" xr:uid="{00000000-0005-0000-0000-000049790000}"/>
    <cellStyle name="Assumptions Right Date 4 17 2 2" xfId="21188" xr:uid="{00000000-0005-0000-0000-00004A790000}"/>
    <cellStyle name="Assumptions Right Date 4 17 2 2 2" xfId="48871" xr:uid="{00000000-0005-0000-0000-00004B790000}"/>
    <cellStyle name="Assumptions Right Date 4 17 2 3" xfId="34954" xr:uid="{00000000-0005-0000-0000-00004C790000}"/>
    <cellStyle name="Assumptions Right Date 4 17 3" xfId="9974" xr:uid="{00000000-0005-0000-0000-00004D790000}"/>
    <cellStyle name="Assumptions Right Date 4 17 3 2" xfId="23895" xr:uid="{00000000-0005-0000-0000-00004E790000}"/>
    <cellStyle name="Assumptions Right Date 4 17 3 2 2" xfId="51578" xr:uid="{00000000-0005-0000-0000-00004F790000}"/>
    <cellStyle name="Assumptions Right Date 4 17 3 3" xfId="37661" xr:uid="{00000000-0005-0000-0000-000050790000}"/>
    <cellStyle name="Assumptions Right Date 4 17 4" xfId="12126" xr:uid="{00000000-0005-0000-0000-000051790000}"/>
    <cellStyle name="Assumptions Right Date 4 17 4 2" xfId="26047" xr:uid="{00000000-0005-0000-0000-000052790000}"/>
    <cellStyle name="Assumptions Right Date 4 17 4 2 2" xfId="53730" xr:uid="{00000000-0005-0000-0000-000053790000}"/>
    <cellStyle name="Assumptions Right Date 4 17 4 3" xfId="39813" xr:uid="{00000000-0005-0000-0000-000054790000}"/>
    <cellStyle name="Assumptions Right Date 4 17 5" xfId="14876" xr:uid="{00000000-0005-0000-0000-000055790000}"/>
    <cellStyle name="Assumptions Right Date 4 17 5 2" xfId="28797" xr:uid="{00000000-0005-0000-0000-000056790000}"/>
    <cellStyle name="Assumptions Right Date 4 17 5 2 2" xfId="56480" xr:uid="{00000000-0005-0000-0000-000057790000}"/>
    <cellStyle name="Assumptions Right Date 4 17 5 3" xfId="42563" xr:uid="{00000000-0005-0000-0000-000058790000}"/>
    <cellStyle name="Assumptions Right Date 4 17 6" xfId="17844" xr:uid="{00000000-0005-0000-0000-000059790000}"/>
    <cellStyle name="Assumptions Right Date 4 17 6 2" xfId="45527" xr:uid="{00000000-0005-0000-0000-00005A790000}"/>
    <cellStyle name="Assumptions Right Date 4 17 7" xfId="31610" xr:uid="{00000000-0005-0000-0000-00005B790000}"/>
    <cellStyle name="Assumptions Right Date 4 18" xfId="3853" xr:uid="{00000000-0005-0000-0000-00005C790000}"/>
    <cellStyle name="Assumptions Right Date 4 18 2" xfId="7287" xr:uid="{00000000-0005-0000-0000-00005D790000}"/>
    <cellStyle name="Assumptions Right Date 4 18 2 2" xfId="21220" xr:uid="{00000000-0005-0000-0000-00005E790000}"/>
    <cellStyle name="Assumptions Right Date 4 18 2 2 2" xfId="48903" xr:uid="{00000000-0005-0000-0000-00005F790000}"/>
    <cellStyle name="Assumptions Right Date 4 18 2 3" xfId="34986" xr:uid="{00000000-0005-0000-0000-000060790000}"/>
    <cellStyle name="Assumptions Right Date 4 18 3" xfId="10006" xr:uid="{00000000-0005-0000-0000-000061790000}"/>
    <cellStyle name="Assumptions Right Date 4 18 3 2" xfId="23927" xr:uid="{00000000-0005-0000-0000-000062790000}"/>
    <cellStyle name="Assumptions Right Date 4 18 3 2 2" xfId="51610" xr:uid="{00000000-0005-0000-0000-000063790000}"/>
    <cellStyle name="Assumptions Right Date 4 18 3 3" xfId="37693" xr:uid="{00000000-0005-0000-0000-000064790000}"/>
    <cellStyle name="Assumptions Right Date 4 18 4" xfId="12158" xr:uid="{00000000-0005-0000-0000-000065790000}"/>
    <cellStyle name="Assumptions Right Date 4 18 4 2" xfId="26079" xr:uid="{00000000-0005-0000-0000-000066790000}"/>
    <cellStyle name="Assumptions Right Date 4 18 4 2 2" xfId="53762" xr:uid="{00000000-0005-0000-0000-000067790000}"/>
    <cellStyle name="Assumptions Right Date 4 18 4 3" xfId="39845" xr:uid="{00000000-0005-0000-0000-000068790000}"/>
    <cellStyle name="Assumptions Right Date 4 18 5" xfId="14908" xr:uid="{00000000-0005-0000-0000-000069790000}"/>
    <cellStyle name="Assumptions Right Date 4 18 5 2" xfId="28829" xr:uid="{00000000-0005-0000-0000-00006A790000}"/>
    <cellStyle name="Assumptions Right Date 4 18 5 2 2" xfId="56512" xr:uid="{00000000-0005-0000-0000-00006B790000}"/>
    <cellStyle name="Assumptions Right Date 4 18 5 3" xfId="42595" xr:uid="{00000000-0005-0000-0000-00006C790000}"/>
    <cellStyle name="Assumptions Right Date 4 18 6" xfId="17876" xr:uid="{00000000-0005-0000-0000-00006D790000}"/>
    <cellStyle name="Assumptions Right Date 4 18 6 2" xfId="45559" xr:uid="{00000000-0005-0000-0000-00006E790000}"/>
    <cellStyle name="Assumptions Right Date 4 18 7" xfId="31642" xr:uid="{00000000-0005-0000-0000-00006F790000}"/>
    <cellStyle name="Assumptions Right Date 4 19" xfId="3875" xr:uid="{00000000-0005-0000-0000-000070790000}"/>
    <cellStyle name="Assumptions Right Date 4 19 2" xfId="7309" xr:uid="{00000000-0005-0000-0000-000071790000}"/>
    <cellStyle name="Assumptions Right Date 4 19 2 2" xfId="21242" xr:uid="{00000000-0005-0000-0000-000072790000}"/>
    <cellStyle name="Assumptions Right Date 4 19 2 2 2" xfId="48925" xr:uid="{00000000-0005-0000-0000-000073790000}"/>
    <cellStyle name="Assumptions Right Date 4 19 2 3" xfId="35008" xr:uid="{00000000-0005-0000-0000-000074790000}"/>
    <cellStyle name="Assumptions Right Date 4 19 3" xfId="10028" xr:uid="{00000000-0005-0000-0000-000075790000}"/>
    <cellStyle name="Assumptions Right Date 4 19 3 2" xfId="23949" xr:uid="{00000000-0005-0000-0000-000076790000}"/>
    <cellStyle name="Assumptions Right Date 4 19 3 2 2" xfId="51632" xr:uid="{00000000-0005-0000-0000-000077790000}"/>
    <cellStyle name="Assumptions Right Date 4 19 3 3" xfId="37715" xr:uid="{00000000-0005-0000-0000-000078790000}"/>
    <cellStyle name="Assumptions Right Date 4 19 4" xfId="12180" xr:uid="{00000000-0005-0000-0000-000079790000}"/>
    <cellStyle name="Assumptions Right Date 4 19 4 2" xfId="26101" xr:uid="{00000000-0005-0000-0000-00007A790000}"/>
    <cellStyle name="Assumptions Right Date 4 19 4 2 2" xfId="53784" xr:uid="{00000000-0005-0000-0000-00007B790000}"/>
    <cellStyle name="Assumptions Right Date 4 19 4 3" xfId="39867" xr:uid="{00000000-0005-0000-0000-00007C790000}"/>
    <cellStyle name="Assumptions Right Date 4 19 5" xfId="14930" xr:uid="{00000000-0005-0000-0000-00007D790000}"/>
    <cellStyle name="Assumptions Right Date 4 19 5 2" xfId="28851" xr:uid="{00000000-0005-0000-0000-00007E790000}"/>
    <cellStyle name="Assumptions Right Date 4 19 5 2 2" xfId="56534" xr:uid="{00000000-0005-0000-0000-00007F790000}"/>
    <cellStyle name="Assumptions Right Date 4 19 5 3" xfId="42617" xr:uid="{00000000-0005-0000-0000-000080790000}"/>
    <cellStyle name="Assumptions Right Date 4 19 6" xfId="17898" xr:uid="{00000000-0005-0000-0000-000081790000}"/>
    <cellStyle name="Assumptions Right Date 4 19 6 2" xfId="45581" xr:uid="{00000000-0005-0000-0000-000082790000}"/>
    <cellStyle name="Assumptions Right Date 4 19 7" xfId="31664" xr:uid="{00000000-0005-0000-0000-000083790000}"/>
    <cellStyle name="Assumptions Right Date 4 2" xfId="3193" xr:uid="{00000000-0005-0000-0000-000084790000}"/>
    <cellStyle name="Assumptions Right Date 4 2 2" xfId="6635" xr:uid="{00000000-0005-0000-0000-000085790000}"/>
    <cellStyle name="Assumptions Right Date 4 2 2 2" xfId="20578" xr:uid="{00000000-0005-0000-0000-000086790000}"/>
    <cellStyle name="Assumptions Right Date 4 2 2 2 2" xfId="48261" xr:uid="{00000000-0005-0000-0000-000087790000}"/>
    <cellStyle name="Assumptions Right Date 4 2 2 3" xfId="34344" xr:uid="{00000000-0005-0000-0000-000088790000}"/>
    <cellStyle name="Assumptions Right Date 4 2 3" xfId="9378" xr:uid="{00000000-0005-0000-0000-000089790000}"/>
    <cellStyle name="Assumptions Right Date 4 2 3 2" xfId="23299" xr:uid="{00000000-0005-0000-0000-00008A790000}"/>
    <cellStyle name="Assumptions Right Date 4 2 3 2 2" xfId="50982" xr:uid="{00000000-0005-0000-0000-00008B790000}"/>
    <cellStyle name="Assumptions Right Date 4 2 3 3" xfId="37065" xr:uid="{00000000-0005-0000-0000-00008C790000}"/>
    <cellStyle name="Assumptions Right Date 4 2 4" xfId="11516" xr:uid="{00000000-0005-0000-0000-00008D790000}"/>
    <cellStyle name="Assumptions Right Date 4 2 4 2" xfId="25437" xr:uid="{00000000-0005-0000-0000-00008E790000}"/>
    <cellStyle name="Assumptions Right Date 4 2 4 2 2" xfId="53120" xr:uid="{00000000-0005-0000-0000-00008F790000}"/>
    <cellStyle name="Assumptions Right Date 4 2 4 3" xfId="39203" xr:uid="{00000000-0005-0000-0000-000090790000}"/>
    <cellStyle name="Assumptions Right Date 4 2 5" xfId="14266" xr:uid="{00000000-0005-0000-0000-000091790000}"/>
    <cellStyle name="Assumptions Right Date 4 2 5 2" xfId="28187" xr:uid="{00000000-0005-0000-0000-000092790000}"/>
    <cellStyle name="Assumptions Right Date 4 2 5 2 2" xfId="55870" xr:uid="{00000000-0005-0000-0000-000093790000}"/>
    <cellStyle name="Assumptions Right Date 4 2 5 3" xfId="41953" xr:uid="{00000000-0005-0000-0000-000094790000}"/>
    <cellStyle name="Assumptions Right Date 4 2 6" xfId="17234" xr:uid="{00000000-0005-0000-0000-000095790000}"/>
    <cellStyle name="Assumptions Right Date 4 2 6 2" xfId="44917" xr:uid="{00000000-0005-0000-0000-000096790000}"/>
    <cellStyle name="Assumptions Right Date 4 2 7" xfId="31032" xr:uid="{00000000-0005-0000-0000-000097790000}"/>
    <cellStyle name="Assumptions Right Date 4 20" xfId="4205" xr:uid="{00000000-0005-0000-0000-000098790000}"/>
    <cellStyle name="Assumptions Right Date 4 20 2" xfId="7630" xr:uid="{00000000-0005-0000-0000-000099790000}"/>
    <cellStyle name="Assumptions Right Date 4 20 2 2" xfId="21558" xr:uid="{00000000-0005-0000-0000-00009A790000}"/>
    <cellStyle name="Assumptions Right Date 4 20 2 2 2" xfId="49241" xr:uid="{00000000-0005-0000-0000-00009B790000}"/>
    <cellStyle name="Assumptions Right Date 4 20 2 3" xfId="35324" xr:uid="{00000000-0005-0000-0000-00009C790000}"/>
    <cellStyle name="Assumptions Right Date 4 20 3" xfId="10323" xr:uid="{00000000-0005-0000-0000-00009D790000}"/>
    <cellStyle name="Assumptions Right Date 4 20 3 2" xfId="24244" xr:uid="{00000000-0005-0000-0000-00009E790000}"/>
    <cellStyle name="Assumptions Right Date 4 20 3 2 2" xfId="51927" xr:uid="{00000000-0005-0000-0000-00009F790000}"/>
    <cellStyle name="Assumptions Right Date 4 20 3 3" xfId="38010" xr:uid="{00000000-0005-0000-0000-0000A0790000}"/>
    <cellStyle name="Assumptions Right Date 4 20 4" xfId="12479" xr:uid="{00000000-0005-0000-0000-0000A1790000}"/>
    <cellStyle name="Assumptions Right Date 4 20 4 2" xfId="26400" xr:uid="{00000000-0005-0000-0000-0000A2790000}"/>
    <cellStyle name="Assumptions Right Date 4 20 4 2 2" xfId="54083" xr:uid="{00000000-0005-0000-0000-0000A3790000}"/>
    <cellStyle name="Assumptions Right Date 4 20 4 3" xfId="40166" xr:uid="{00000000-0005-0000-0000-0000A4790000}"/>
    <cellStyle name="Assumptions Right Date 4 20 5" xfId="15229" xr:uid="{00000000-0005-0000-0000-0000A5790000}"/>
    <cellStyle name="Assumptions Right Date 4 20 5 2" xfId="29150" xr:uid="{00000000-0005-0000-0000-0000A6790000}"/>
    <cellStyle name="Assumptions Right Date 4 20 5 2 2" xfId="56833" xr:uid="{00000000-0005-0000-0000-0000A7790000}"/>
    <cellStyle name="Assumptions Right Date 4 20 5 3" xfId="42916" xr:uid="{00000000-0005-0000-0000-0000A8790000}"/>
    <cellStyle name="Assumptions Right Date 4 20 6" xfId="18197" xr:uid="{00000000-0005-0000-0000-0000A9790000}"/>
    <cellStyle name="Assumptions Right Date 4 20 6 2" xfId="45880" xr:uid="{00000000-0005-0000-0000-0000AA790000}"/>
    <cellStyle name="Assumptions Right Date 4 20 7" xfId="31963" xr:uid="{00000000-0005-0000-0000-0000AB790000}"/>
    <cellStyle name="Assumptions Right Date 4 21" xfId="4233" xr:uid="{00000000-0005-0000-0000-0000AC790000}"/>
    <cellStyle name="Assumptions Right Date 4 21 2" xfId="7658" xr:uid="{00000000-0005-0000-0000-0000AD790000}"/>
    <cellStyle name="Assumptions Right Date 4 21 2 2" xfId="21586" xr:uid="{00000000-0005-0000-0000-0000AE790000}"/>
    <cellStyle name="Assumptions Right Date 4 21 2 2 2" xfId="49269" xr:uid="{00000000-0005-0000-0000-0000AF790000}"/>
    <cellStyle name="Assumptions Right Date 4 21 2 3" xfId="35352" xr:uid="{00000000-0005-0000-0000-0000B0790000}"/>
    <cellStyle name="Assumptions Right Date 4 21 3" xfId="10351" xr:uid="{00000000-0005-0000-0000-0000B1790000}"/>
    <cellStyle name="Assumptions Right Date 4 21 3 2" xfId="24272" xr:uid="{00000000-0005-0000-0000-0000B2790000}"/>
    <cellStyle name="Assumptions Right Date 4 21 3 2 2" xfId="51955" xr:uid="{00000000-0005-0000-0000-0000B3790000}"/>
    <cellStyle name="Assumptions Right Date 4 21 3 3" xfId="38038" xr:uid="{00000000-0005-0000-0000-0000B4790000}"/>
    <cellStyle name="Assumptions Right Date 4 21 4" xfId="12507" xr:uid="{00000000-0005-0000-0000-0000B5790000}"/>
    <cellStyle name="Assumptions Right Date 4 21 4 2" xfId="26428" xr:uid="{00000000-0005-0000-0000-0000B6790000}"/>
    <cellStyle name="Assumptions Right Date 4 21 4 2 2" xfId="54111" xr:uid="{00000000-0005-0000-0000-0000B7790000}"/>
    <cellStyle name="Assumptions Right Date 4 21 4 3" xfId="40194" xr:uid="{00000000-0005-0000-0000-0000B8790000}"/>
    <cellStyle name="Assumptions Right Date 4 21 5" xfId="15257" xr:uid="{00000000-0005-0000-0000-0000B9790000}"/>
    <cellStyle name="Assumptions Right Date 4 21 5 2" xfId="29178" xr:uid="{00000000-0005-0000-0000-0000BA790000}"/>
    <cellStyle name="Assumptions Right Date 4 21 5 2 2" xfId="56861" xr:uid="{00000000-0005-0000-0000-0000BB790000}"/>
    <cellStyle name="Assumptions Right Date 4 21 5 3" xfId="42944" xr:uid="{00000000-0005-0000-0000-0000BC790000}"/>
    <cellStyle name="Assumptions Right Date 4 21 6" xfId="18225" xr:uid="{00000000-0005-0000-0000-0000BD790000}"/>
    <cellStyle name="Assumptions Right Date 4 21 6 2" xfId="45908" xr:uid="{00000000-0005-0000-0000-0000BE790000}"/>
    <cellStyle name="Assumptions Right Date 4 21 7" xfId="31991" xr:uid="{00000000-0005-0000-0000-0000BF790000}"/>
    <cellStyle name="Assumptions Right Date 4 22" xfId="4266" xr:uid="{00000000-0005-0000-0000-0000C0790000}"/>
    <cellStyle name="Assumptions Right Date 4 22 2" xfId="7691" xr:uid="{00000000-0005-0000-0000-0000C1790000}"/>
    <cellStyle name="Assumptions Right Date 4 22 2 2" xfId="21619" xr:uid="{00000000-0005-0000-0000-0000C2790000}"/>
    <cellStyle name="Assumptions Right Date 4 22 2 2 2" xfId="49302" xr:uid="{00000000-0005-0000-0000-0000C3790000}"/>
    <cellStyle name="Assumptions Right Date 4 22 2 3" xfId="35385" xr:uid="{00000000-0005-0000-0000-0000C4790000}"/>
    <cellStyle name="Assumptions Right Date 4 22 3" xfId="10384" xr:uid="{00000000-0005-0000-0000-0000C5790000}"/>
    <cellStyle name="Assumptions Right Date 4 22 3 2" xfId="24305" xr:uid="{00000000-0005-0000-0000-0000C6790000}"/>
    <cellStyle name="Assumptions Right Date 4 22 3 2 2" xfId="51988" xr:uid="{00000000-0005-0000-0000-0000C7790000}"/>
    <cellStyle name="Assumptions Right Date 4 22 3 3" xfId="38071" xr:uid="{00000000-0005-0000-0000-0000C8790000}"/>
    <cellStyle name="Assumptions Right Date 4 22 4" xfId="12540" xr:uid="{00000000-0005-0000-0000-0000C9790000}"/>
    <cellStyle name="Assumptions Right Date 4 22 4 2" xfId="26461" xr:uid="{00000000-0005-0000-0000-0000CA790000}"/>
    <cellStyle name="Assumptions Right Date 4 22 4 2 2" xfId="54144" xr:uid="{00000000-0005-0000-0000-0000CB790000}"/>
    <cellStyle name="Assumptions Right Date 4 22 4 3" xfId="40227" xr:uid="{00000000-0005-0000-0000-0000CC790000}"/>
    <cellStyle name="Assumptions Right Date 4 22 5" xfId="15290" xr:uid="{00000000-0005-0000-0000-0000CD790000}"/>
    <cellStyle name="Assumptions Right Date 4 22 5 2" xfId="29211" xr:uid="{00000000-0005-0000-0000-0000CE790000}"/>
    <cellStyle name="Assumptions Right Date 4 22 5 2 2" xfId="56894" xr:uid="{00000000-0005-0000-0000-0000CF790000}"/>
    <cellStyle name="Assumptions Right Date 4 22 5 3" xfId="42977" xr:uid="{00000000-0005-0000-0000-0000D0790000}"/>
    <cellStyle name="Assumptions Right Date 4 22 6" xfId="18258" xr:uid="{00000000-0005-0000-0000-0000D1790000}"/>
    <cellStyle name="Assumptions Right Date 4 22 6 2" xfId="45941" xr:uid="{00000000-0005-0000-0000-0000D2790000}"/>
    <cellStyle name="Assumptions Right Date 4 22 7" xfId="32024" xr:uid="{00000000-0005-0000-0000-0000D3790000}"/>
    <cellStyle name="Assumptions Right Date 4 23" xfId="4278" xr:uid="{00000000-0005-0000-0000-0000D4790000}"/>
    <cellStyle name="Assumptions Right Date 4 23 2" xfId="7703" xr:uid="{00000000-0005-0000-0000-0000D5790000}"/>
    <cellStyle name="Assumptions Right Date 4 23 2 2" xfId="21631" xr:uid="{00000000-0005-0000-0000-0000D6790000}"/>
    <cellStyle name="Assumptions Right Date 4 23 2 2 2" xfId="49314" xr:uid="{00000000-0005-0000-0000-0000D7790000}"/>
    <cellStyle name="Assumptions Right Date 4 23 2 3" xfId="35397" xr:uid="{00000000-0005-0000-0000-0000D8790000}"/>
    <cellStyle name="Assumptions Right Date 4 23 3" xfId="10396" xr:uid="{00000000-0005-0000-0000-0000D9790000}"/>
    <cellStyle name="Assumptions Right Date 4 23 3 2" xfId="24317" xr:uid="{00000000-0005-0000-0000-0000DA790000}"/>
    <cellStyle name="Assumptions Right Date 4 23 3 2 2" xfId="52000" xr:uid="{00000000-0005-0000-0000-0000DB790000}"/>
    <cellStyle name="Assumptions Right Date 4 23 3 3" xfId="38083" xr:uid="{00000000-0005-0000-0000-0000DC790000}"/>
    <cellStyle name="Assumptions Right Date 4 23 4" xfId="12552" xr:uid="{00000000-0005-0000-0000-0000DD790000}"/>
    <cellStyle name="Assumptions Right Date 4 23 4 2" xfId="26473" xr:uid="{00000000-0005-0000-0000-0000DE790000}"/>
    <cellStyle name="Assumptions Right Date 4 23 4 2 2" xfId="54156" xr:uid="{00000000-0005-0000-0000-0000DF790000}"/>
    <cellStyle name="Assumptions Right Date 4 23 4 3" xfId="40239" xr:uid="{00000000-0005-0000-0000-0000E0790000}"/>
    <cellStyle name="Assumptions Right Date 4 23 5" xfId="15302" xr:uid="{00000000-0005-0000-0000-0000E1790000}"/>
    <cellStyle name="Assumptions Right Date 4 23 5 2" xfId="29223" xr:uid="{00000000-0005-0000-0000-0000E2790000}"/>
    <cellStyle name="Assumptions Right Date 4 23 5 2 2" xfId="56906" xr:uid="{00000000-0005-0000-0000-0000E3790000}"/>
    <cellStyle name="Assumptions Right Date 4 23 5 3" xfId="42989" xr:uid="{00000000-0005-0000-0000-0000E4790000}"/>
    <cellStyle name="Assumptions Right Date 4 23 6" xfId="18270" xr:uid="{00000000-0005-0000-0000-0000E5790000}"/>
    <cellStyle name="Assumptions Right Date 4 23 6 2" xfId="45953" xr:uid="{00000000-0005-0000-0000-0000E6790000}"/>
    <cellStyle name="Assumptions Right Date 4 23 7" xfId="32036" xr:uid="{00000000-0005-0000-0000-0000E7790000}"/>
    <cellStyle name="Assumptions Right Date 4 24" xfId="4947" xr:uid="{00000000-0005-0000-0000-0000E8790000}"/>
    <cellStyle name="Assumptions Right Date 4 24 2" xfId="8351" xr:uid="{00000000-0005-0000-0000-0000E9790000}"/>
    <cellStyle name="Assumptions Right Date 4 24 2 2" xfId="22272" xr:uid="{00000000-0005-0000-0000-0000EA790000}"/>
    <cellStyle name="Assumptions Right Date 4 24 2 2 2" xfId="49955" xr:uid="{00000000-0005-0000-0000-0000EB790000}"/>
    <cellStyle name="Assumptions Right Date 4 24 2 3" xfId="36038" xr:uid="{00000000-0005-0000-0000-0000EC790000}"/>
    <cellStyle name="Assumptions Right Date 4 24 3" xfId="10803" xr:uid="{00000000-0005-0000-0000-0000ED790000}"/>
    <cellStyle name="Assumptions Right Date 4 24 3 2" xfId="24724" xr:uid="{00000000-0005-0000-0000-0000EE790000}"/>
    <cellStyle name="Assumptions Right Date 4 24 3 2 2" xfId="52407" xr:uid="{00000000-0005-0000-0000-0000EF790000}"/>
    <cellStyle name="Assumptions Right Date 4 24 3 3" xfId="38490" xr:uid="{00000000-0005-0000-0000-0000F0790000}"/>
    <cellStyle name="Assumptions Right Date 4 24 4" xfId="13204" xr:uid="{00000000-0005-0000-0000-0000F1790000}"/>
    <cellStyle name="Assumptions Right Date 4 24 4 2" xfId="27125" xr:uid="{00000000-0005-0000-0000-0000F2790000}"/>
    <cellStyle name="Assumptions Right Date 4 24 4 2 2" xfId="54808" xr:uid="{00000000-0005-0000-0000-0000F3790000}"/>
    <cellStyle name="Assumptions Right Date 4 24 4 3" xfId="40891" xr:uid="{00000000-0005-0000-0000-0000F4790000}"/>
    <cellStyle name="Assumptions Right Date 4 24 5" xfId="15954" xr:uid="{00000000-0005-0000-0000-0000F5790000}"/>
    <cellStyle name="Assumptions Right Date 4 24 5 2" xfId="29875" xr:uid="{00000000-0005-0000-0000-0000F6790000}"/>
    <cellStyle name="Assumptions Right Date 4 24 5 2 2" xfId="57558" xr:uid="{00000000-0005-0000-0000-0000F7790000}"/>
    <cellStyle name="Assumptions Right Date 4 24 5 3" xfId="43641" xr:uid="{00000000-0005-0000-0000-0000F8790000}"/>
    <cellStyle name="Assumptions Right Date 4 24 6" xfId="18922" xr:uid="{00000000-0005-0000-0000-0000F9790000}"/>
    <cellStyle name="Assumptions Right Date 4 24 6 2" xfId="46605" xr:uid="{00000000-0005-0000-0000-0000FA790000}"/>
    <cellStyle name="Assumptions Right Date 4 24 7" xfId="32688" xr:uid="{00000000-0005-0000-0000-0000FB790000}"/>
    <cellStyle name="Assumptions Right Date 4 25" xfId="4980" xr:uid="{00000000-0005-0000-0000-0000FC790000}"/>
    <cellStyle name="Assumptions Right Date 4 25 2" xfId="8384" xr:uid="{00000000-0005-0000-0000-0000FD790000}"/>
    <cellStyle name="Assumptions Right Date 4 25 2 2" xfId="22305" xr:uid="{00000000-0005-0000-0000-0000FE790000}"/>
    <cellStyle name="Assumptions Right Date 4 25 2 2 2" xfId="49988" xr:uid="{00000000-0005-0000-0000-0000FF790000}"/>
    <cellStyle name="Assumptions Right Date 4 25 2 3" xfId="36071" xr:uid="{00000000-0005-0000-0000-0000007A0000}"/>
    <cellStyle name="Assumptions Right Date 4 25 3" xfId="10833" xr:uid="{00000000-0005-0000-0000-0000017A0000}"/>
    <cellStyle name="Assumptions Right Date 4 25 3 2" xfId="24754" xr:uid="{00000000-0005-0000-0000-0000027A0000}"/>
    <cellStyle name="Assumptions Right Date 4 25 3 2 2" xfId="52437" xr:uid="{00000000-0005-0000-0000-0000037A0000}"/>
    <cellStyle name="Assumptions Right Date 4 25 3 3" xfId="38520" xr:uid="{00000000-0005-0000-0000-0000047A0000}"/>
    <cellStyle name="Assumptions Right Date 4 25 4" xfId="13236" xr:uid="{00000000-0005-0000-0000-0000057A0000}"/>
    <cellStyle name="Assumptions Right Date 4 25 4 2" xfId="27157" xr:uid="{00000000-0005-0000-0000-0000067A0000}"/>
    <cellStyle name="Assumptions Right Date 4 25 4 2 2" xfId="54840" xr:uid="{00000000-0005-0000-0000-0000077A0000}"/>
    <cellStyle name="Assumptions Right Date 4 25 4 3" xfId="40923" xr:uid="{00000000-0005-0000-0000-0000087A0000}"/>
    <cellStyle name="Assumptions Right Date 4 25 5" xfId="15986" xr:uid="{00000000-0005-0000-0000-0000097A0000}"/>
    <cellStyle name="Assumptions Right Date 4 25 5 2" xfId="29907" xr:uid="{00000000-0005-0000-0000-00000A7A0000}"/>
    <cellStyle name="Assumptions Right Date 4 25 5 2 2" xfId="57590" xr:uid="{00000000-0005-0000-0000-00000B7A0000}"/>
    <cellStyle name="Assumptions Right Date 4 25 5 3" xfId="43673" xr:uid="{00000000-0005-0000-0000-00000C7A0000}"/>
    <cellStyle name="Assumptions Right Date 4 25 6" xfId="18954" xr:uid="{00000000-0005-0000-0000-00000D7A0000}"/>
    <cellStyle name="Assumptions Right Date 4 25 6 2" xfId="46637" xr:uid="{00000000-0005-0000-0000-00000E7A0000}"/>
    <cellStyle name="Assumptions Right Date 4 25 7" xfId="32720" xr:uid="{00000000-0005-0000-0000-00000F7A0000}"/>
    <cellStyle name="Assumptions Right Date 4 26" xfId="5017" xr:uid="{00000000-0005-0000-0000-0000107A0000}"/>
    <cellStyle name="Assumptions Right Date 4 26 2" xfId="8421" xr:uid="{00000000-0005-0000-0000-0000117A0000}"/>
    <cellStyle name="Assumptions Right Date 4 26 2 2" xfId="22342" xr:uid="{00000000-0005-0000-0000-0000127A0000}"/>
    <cellStyle name="Assumptions Right Date 4 26 2 2 2" xfId="50025" xr:uid="{00000000-0005-0000-0000-0000137A0000}"/>
    <cellStyle name="Assumptions Right Date 4 26 2 3" xfId="36108" xr:uid="{00000000-0005-0000-0000-0000147A0000}"/>
    <cellStyle name="Assumptions Right Date 4 26 3" xfId="10869" xr:uid="{00000000-0005-0000-0000-0000157A0000}"/>
    <cellStyle name="Assumptions Right Date 4 26 3 2" xfId="24790" xr:uid="{00000000-0005-0000-0000-0000167A0000}"/>
    <cellStyle name="Assumptions Right Date 4 26 3 2 2" xfId="52473" xr:uid="{00000000-0005-0000-0000-0000177A0000}"/>
    <cellStyle name="Assumptions Right Date 4 26 3 3" xfId="38556" xr:uid="{00000000-0005-0000-0000-0000187A0000}"/>
    <cellStyle name="Assumptions Right Date 4 26 4" xfId="13272" xr:uid="{00000000-0005-0000-0000-0000197A0000}"/>
    <cellStyle name="Assumptions Right Date 4 26 4 2" xfId="27193" xr:uid="{00000000-0005-0000-0000-00001A7A0000}"/>
    <cellStyle name="Assumptions Right Date 4 26 4 2 2" xfId="54876" xr:uid="{00000000-0005-0000-0000-00001B7A0000}"/>
    <cellStyle name="Assumptions Right Date 4 26 4 3" xfId="40959" xr:uid="{00000000-0005-0000-0000-00001C7A0000}"/>
    <cellStyle name="Assumptions Right Date 4 26 5" xfId="16022" xr:uid="{00000000-0005-0000-0000-00001D7A0000}"/>
    <cellStyle name="Assumptions Right Date 4 26 5 2" xfId="29943" xr:uid="{00000000-0005-0000-0000-00001E7A0000}"/>
    <cellStyle name="Assumptions Right Date 4 26 5 2 2" xfId="57626" xr:uid="{00000000-0005-0000-0000-00001F7A0000}"/>
    <cellStyle name="Assumptions Right Date 4 26 5 3" xfId="43709" xr:uid="{00000000-0005-0000-0000-0000207A0000}"/>
    <cellStyle name="Assumptions Right Date 4 26 6" xfId="18990" xr:uid="{00000000-0005-0000-0000-0000217A0000}"/>
    <cellStyle name="Assumptions Right Date 4 26 6 2" xfId="46673" xr:uid="{00000000-0005-0000-0000-0000227A0000}"/>
    <cellStyle name="Assumptions Right Date 4 26 7" xfId="32756" xr:uid="{00000000-0005-0000-0000-0000237A0000}"/>
    <cellStyle name="Assumptions Right Date 4 27" xfId="5042" xr:uid="{00000000-0005-0000-0000-0000247A0000}"/>
    <cellStyle name="Assumptions Right Date 4 27 2" xfId="8446" xr:uid="{00000000-0005-0000-0000-0000257A0000}"/>
    <cellStyle name="Assumptions Right Date 4 27 2 2" xfId="22367" xr:uid="{00000000-0005-0000-0000-0000267A0000}"/>
    <cellStyle name="Assumptions Right Date 4 27 2 2 2" xfId="50050" xr:uid="{00000000-0005-0000-0000-0000277A0000}"/>
    <cellStyle name="Assumptions Right Date 4 27 2 3" xfId="36133" xr:uid="{00000000-0005-0000-0000-0000287A0000}"/>
    <cellStyle name="Assumptions Right Date 4 27 3" xfId="10893" xr:uid="{00000000-0005-0000-0000-0000297A0000}"/>
    <cellStyle name="Assumptions Right Date 4 27 3 2" xfId="24814" xr:uid="{00000000-0005-0000-0000-00002A7A0000}"/>
    <cellStyle name="Assumptions Right Date 4 27 3 2 2" xfId="52497" xr:uid="{00000000-0005-0000-0000-00002B7A0000}"/>
    <cellStyle name="Assumptions Right Date 4 27 3 3" xfId="38580" xr:uid="{00000000-0005-0000-0000-00002C7A0000}"/>
    <cellStyle name="Assumptions Right Date 4 27 4" xfId="13297" xr:uid="{00000000-0005-0000-0000-00002D7A0000}"/>
    <cellStyle name="Assumptions Right Date 4 27 4 2" xfId="27218" xr:uid="{00000000-0005-0000-0000-00002E7A0000}"/>
    <cellStyle name="Assumptions Right Date 4 27 4 2 2" xfId="54901" xr:uid="{00000000-0005-0000-0000-00002F7A0000}"/>
    <cellStyle name="Assumptions Right Date 4 27 4 3" xfId="40984" xr:uid="{00000000-0005-0000-0000-0000307A0000}"/>
    <cellStyle name="Assumptions Right Date 4 27 5" xfId="16047" xr:uid="{00000000-0005-0000-0000-0000317A0000}"/>
    <cellStyle name="Assumptions Right Date 4 27 5 2" xfId="29968" xr:uid="{00000000-0005-0000-0000-0000327A0000}"/>
    <cellStyle name="Assumptions Right Date 4 27 5 2 2" xfId="57651" xr:uid="{00000000-0005-0000-0000-0000337A0000}"/>
    <cellStyle name="Assumptions Right Date 4 27 5 3" xfId="43734" xr:uid="{00000000-0005-0000-0000-0000347A0000}"/>
    <cellStyle name="Assumptions Right Date 4 27 6" xfId="19015" xr:uid="{00000000-0005-0000-0000-0000357A0000}"/>
    <cellStyle name="Assumptions Right Date 4 27 6 2" xfId="46698" xr:uid="{00000000-0005-0000-0000-0000367A0000}"/>
    <cellStyle name="Assumptions Right Date 4 27 7" xfId="32781" xr:uid="{00000000-0005-0000-0000-0000377A0000}"/>
    <cellStyle name="Assumptions Right Date 4 28" xfId="5065" xr:uid="{00000000-0005-0000-0000-0000387A0000}"/>
    <cellStyle name="Assumptions Right Date 4 28 2" xfId="8468" xr:uid="{00000000-0005-0000-0000-0000397A0000}"/>
    <cellStyle name="Assumptions Right Date 4 28 2 2" xfId="22389" xr:uid="{00000000-0005-0000-0000-00003A7A0000}"/>
    <cellStyle name="Assumptions Right Date 4 28 2 2 2" xfId="50072" xr:uid="{00000000-0005-0000-0000-00003B7A0000}"/>
    <cellStyle name="Assumptions Right Date 4 28 2 3" xfId="36155" xr:uid="{00000000-0005-0000-0000-00003C7A0000}"/>
    <cellStyle name="Assumptions Right Date 4 28 3" xfId="10914" xr:uid="{00000000-0005-0000-0000-00003D7A0000}"/>
    <cellStyle name="Assumptions Right Date 4 28 3 2" xfId="24835" xr:uid="{00000000-0005-0000-0000-00003E7A0000}"/>
    <cellStyle name="Assumptions Right Date 4 28 3 2 2" xfId="52518" xr:uid="{00000000-0005-0000-0000-00003F7A0000}"/>
    <cellStyle name="Assumptions Right Date 4 28 3 3" xfId="38601" xr:uid="{00000000-0005-0000-0000-0000407A0000}"/>
    <cellStyle name="Assumptions Right Date 4 28 4" xfId="13319" xr:uid="{00000000-0005-0000-0000-0000417A0000}"/>
    <cellStyle name="Assumptions Right Date 4 28 4 2" xfId="27240" xr:uid="{00000000-0005-0000-0000-0000427A0000}"/>
    <cellStyle name="Assumptions Right Date 4 28 4 2 2" xfId="54923" xr:uid="{00000000-0005-0000-0000-0000437A0000}"/>
    <cellStyle name="Assumptions Right Date 4 28 4 3" xfId="41006" xr:uid="{00000000-0005-0000-0000-0000447A0000}"/>
    <cellStyle name="Assumptions Right Date 4 28 5" xfId="16069" xr:uid="{00000000-0005-0000-0000-0000457A0000}"/>
    <cellStyle name="Assumptions Right Date 4 28 5 2" xfId="29990" xr:uid="{00000000-0005-0000-0000-0000467A0000}"/>
    <cellStyle name="Assumptions Right Date 4 28 5 2 2" xfId="57673" xr:uid="{00000000-0005-0000-0000-0000477A0000}"/>
    <cellStyle name="Assumptions Right Date 4 28 5 3" xfId="43756" xr:uid="{00000000-0005-0000-0000-0000487A0000}"/>
    <cellStyle name="Assumptions Right Date 4 28 6" xfId="19037" xr:uid="{00000000-0005-0000-0000-0000497A0000}"/>
    <cellStyle name="Assumptions Right Date 4 28 6 2" xfId="46720" xr:uid="{00000000-0005-0000-0000-00004A7A0000}"/>
    <cellStyle name="Assumptions Right Date 4 28 7" xfId="32803" xr:uid="{00000000-0005-0000-0000-00004B7A0000}"/>
    <cellStyle name="Assumptions Right Date 4 29" xfId="5087" xr:uid="{00000000-0005-0000-0000-00004C7A0000}"/>
    <cellStyle name="Assumptions Right Date 4 29 2" xfId="8490" xr:uid="{00000000-0005-0000-0000-00004D7A0000}"/>
    <cellStyle name="Assumptions Right Date 4 29 2 2" xfId="22411" xr:uid="{00000000-0005-0000-0000-00004E7A0000}"/>
    <cellStyle name="Assumptions Right Date 4 29 2 2 2" xfId="50094" xr:uid="{00000000-0005-0000-0000-00004F7A0000}"/>
    <cellStyle name="Assumptions Right Date 4 29 2 3" xfId="36177" xr:uid="{00000000-0005-0000-0000-0000507A0000}"/>
    <cellStyle name="Assumptions Right Date 4 29 3" xfId="10936" xr:uid="{00000000-0005-0000-0000-0000517A0000}"/>
    <cellStyle name="Assumptions Right Date 4 29 3 2" xfId="24857" xr:uid="{00000000-0005-0000-0000-0000527A0000}"/>
    <cellStyle name="Assumptions Right Date 4 29 3 2 2" xfId="52540" xr:uid="{00000000-0005-0000-0000-0000537A0000}"/>
    <cellStyle name="Assumptions Right Date 4 29 3 3" xfId="38623" xr:uid="{00000000-0005-0000-0000-0000547A0000}"/>
    <cellStyle name="Assumptions Right Date 4 29 4" xfId="13341" xr:uid="{00000000-0005-0000-0000-0000557A0000}"/>
    <cellStyle name="Assumptions Right Date 4 29 4 2" xfId="27262" xr:uid="{00000000-0005-0000-0000-0000567A0000}"/>
    <cellStyle name="Assumptions Right Date 4 29 4 2 2" xfId="54945" xr:uid="{00000000-0005-0000-0000-0000577A0000}"/>
    <cellStyle name="Assumptions Right Date 4 29 4 3" xfId="41028" xr:uid="{00000000-0005-0000-0000-0000587A0000}"/>
    <cellStyle name="Assumptions Right Date 4 29 5" xfId="16091" xr:uid="{00000000-0005-0000-0000-0000597A0000}"/>
    <cellStyle name="Assumptions Right Date 4 29 5 2" xfId="30012" xr:uid="{00000000-0005-0000-0000-00005A7A0000}"/>
    <cellStyle name="Assumptions Right Date 4 29 5 2 2" xfId="57695" xr:uid="{00000000-0005-0000-0000-00005B7A0000}"/>
    <cellStyle name="Assumptions Right Date 4 29 5 3" xfId="43778" xr:uid="{00000000-0005-0000-0000-00005C7A0000}"/>
    <cellStyle name="Assumptions Right Date 4 29 6" xfId="19059" xr:uid="{00000000-0005-0000-0000-00005D7A0000}"/>
    <cellStyle name="Assumptions Right Date 4 29 6 2" xfId="46742" xr:uid="{00000000-0005-0000-0000-00005E7A0000}"/>
    <cellStyle name="Assumptions Right Date 4 29 7" xfId="32825" xr:uid="{00000000-0005-0000-0000-00005F7A0000}"/>
    <cellStyle name="Assumptions Right Date 4 3" xfId="3244" xr:uid="{00000000-0005-0000-0000-0000607A0000}"/>
    <cellStyle name="Assumptions Right Date 4 3 2" xfId="6686" xr:uid="{00000000-0005-0000-0000-0000617A0000}"/>
    <cellStyle name="Assumptions Right Date 4 3 2 2" xfId="20628" xr:uid="{00000000-0005-0000-0000-0000627A0000}"/>
    <cellStyle name="Assumptions Right Date 4 3 2 2 2" xfId="48311" xr:uid="{00000000-0005-0000-0000-0000637A0000}"/>
    <cellStyle name="Assumptions Right Date 4 3 2 3" xfId="34394" xr:uid="{00000000-0005-0000-0000-0000647A0000}"/>
    <cellStyle name="Assumptions Right Date 4 3 3" xfId="9428" xr:uid="{00000000-0005-0000-0000-0000657A0000}"/>
    <cellStyle name="Assumptions Right Date 4 3 3 2" xfId="23349" xr:uid="{00000000-0005-0000-0000-0000667A0000}"/>
    <cellStyle name="Assumptions Right Date 4 3 3 2 2" xfId="51032" xr:uid="{00000000-0005-0000-0000-0000677A0000}"/>
    <cellStyle name="Assumptions Right Date 4 3 3 3" xfId="37115" xr:uid="{00000000-0005-0000-0000-0000687A0000}"/>
    <cellStyle name="Assumptions Right Date 4 3 4" xfId="11566" xr:uid="{00000000-0005-0000-0000-0000697A0000}"/>
    <cellStyle name="Assumptions Right Date 4 3 4 2" xfId="25487" xr:uid="{00000000-0005-0000-0000-00006A7A0000}"/>
    <cellStyle name="Assumptions Right Date 4 3 4 2 2" xfId="53170" xr:uid="{00000000-0005-0000-0000-00006B7A0000}"/>
    <cellStyle name="Assumptions Right Date 4 3 4 3" xfId="39253" xr:uid="{00000000-0005-0000-0000-00006C7A0000}"/>
    <cellStyle name="Assumptions Right Date 4 3 5" xfId="14316" xr:uid="{00000000-0005-0000-0000-00006D7A0000}"/>
    <cellStyle name="Assumptions Right Date 4 3 5 2" xfId="28237" xr:uid="{00000000-0005-0000-0000-00006E7A0000}"/>
    <cellStyle name="Assumptions Right Date 4 3 5 2 2" xfId="55920" xr:uid="{00000000-0005-0000-0000-00006F7A0000}"/>
    <cellStyle name="Assumptions Right Date 4 3 5 3" xfId="42003" xr:uid="{00000000-0005-0000-0000-0000707A0000}"/>
    <cellStyle name="Assumptions Right Date 4 3 6" xfId="17284" xr:uid="{00000000-0005-0000-0000-0000717A0000}"/>
    <cellStyle name="Assumptions Right Date 4 3 6 2" xfId="44967" xr:uid="{00000000-0005-0000-0000-0000727A0000}"/>
    <cellStyle name="Assumptions Right Date 4 3 7" xfId="31073" xr:uid="{00000000-0005-0000-0000-0000737A0000}"/>
    <cellStyle name="Assumptions Right Date 4 30" xfId="16229" xr:uid="{00000000-0005-0000-0000-0000747A0000}"/>
    <cellStyle name="Assumptions Right Date 4 30 2" xfId="30146" xr:uid="{00000000-0005-0000-0000-0000757A0000}"/>
    <cellStyle name="Assumptions Right Date 4 30 2 2" xfId="57829" xr:uid="{00000000-0005-0000-0000-0000767A0000}"/>
    <cellStyle name="Assumptions Right Date 4 30 3" xfId="43912" xr:uid="{00000000-0005-0000-0000-0000777A0000}"/>
    <cellStyle name="Assumptions Right Date 4 31" xfId="16257" xr:uid="{00000000-0005-0000-0000-0000787A0000}"/>
    <cellStyle name="Assumptions Right Date 4 31 2" xfId="30174" xr:uid="{00000000-0005-0000-0000-0000797A0000}"/>
    <cellStyle name="Assumptions Right Date 4 31 2 2" xfId="57857" xr:uid="{00000000-0005-0000-0000-00007A7A0000}"/>
    <cellStyle name="Assumptions Right Date 4 31 3" xfId="43940" xr:uid="{00000000-0005-0000-0000-00007B7A0000}"/>
    <cellStyle name="Assumptions Right Date 4 4" xfId="3296" xr:uid="{00000000-0005-0000-0000-00007C7A0000}"/>
    <cellStyle name="Assumptions Right Date 4 4 2" xfId="6737" xr:uid="{00000000-0005-0000-0000-00007D7A0000}"/>
    <cellStyle name="Assumptions Right Date 4 4 2 2" xfId="20678" xr:uid="{00000000-0005-0000-0000-00007E7A0000}"/>
    <cellStyle name="Assumptions Right Date 4 4 2 2 2" xfId="48361" xr:uid="{00000000-0005-0000-0000-00007F7A0000}"/>
    <cellStyle name="Assumptions Right Date 4 4 2 3" xfId="34444" xr:uid="{00000000-0005-0000-0000-0000807A0000}"/>
    <cellStyle name="Assumptions Right Date 4 4 3" xfId="9477" xr:uid="{00000000-0005-0000-0000-0000817A0000}"/>
    <cellStyle name="Assumptions Right Date 4 4 3 2" xfId="23398" xr:uid="{00000000-0005-0000-0000-0000827A0000}"/>
    <cellStyle name="Assumptions Right Date 4 4 3 2 2" xfId="51081" xr:uid="{00000000-0005-0000-0000-0000837A0000}"/>
    <cellStyle name="Assumptions Right Date 4 4 3 3" xfId="37164" xr:uid="{00000000-0005-0000-0000-0000847A0000}"/>
    <cellStyle name="Assumptions Right Date 4 4 4" xfId="11616" xr:uid="{00000000-0005-0000-0000-0000857A0000}"/>
    <cellStyle name="Assumptions Right Date 4 4 4 2" xfId="25537" xr:uid="{00000000-0005-0000-0000-0000867A0000}"/>
    <cellStyle name="Assumptions Right Date 4 4 4 2 2" xfId="53220" xr:uid="{00000000-0005-0000-0000-0000877A0000}"/>
    <cellStyle name="Assumptions Right Date 4 4 4 3" xfId="39303" xr:uid="{00000000-0005-0000-0000-0000887A0000}"/>
    <cellStyle name="Assumptions Right Date 4 4 5" xfId="14366" xr:uid="{00000000-0005-0000-0000-0000897A0000}"/>
    <cellStyle name="Assumptions Right Date 4 4 5 2" xfId="28287" xr:uid="{00000000-0005-0000-0000-00008A7A0000}"/>
    <cellStyle name="Assumptions Right Date 4 4 5 2 2" xfId="55970" xr:uid="{00000000-0005-0000-0000-00008B7A0000}"/>
    <cellStyle name="Assumptions Right Date 4 4 5 3" xfId="42053" xr:uid="{00000000-0005-0000-0000-00008C7A0000}"/>
    <cellStyle name="Assumptions Right Date 4 4 6" xfId="17334" xr:uid="{00000000-0005-0000-0000-00008D7A0000}"/>
    <cellStyle name="Assumptions Right Date 4 4 6 2" xfId="45017" xr:uid="{00000000-0005-0000-0000-00008E7A0000}"/>
    <cellStyle name="Assumptions Right Date 4 4 7" xfId="31119" xr:uid="{00000000-0005-0000-0000-00008F7A0000}"/>
    <cellStyle name="Assumptions Right Date 4 5" xfId="3377" xr:uid="{00000000-0005-0000-0000-0000907A0000}"/>
    <cellStyle name="Assumptions Right Date 4 5 2" xfId="6817" xr:uid="{00000000-0005-0000-0000-0000917A0000}"/>
    <cellStyle name="Assumptions Right Date 4 5 2 2" xfId="20758" xr:uid="{00000000-0005-0000-0000-0000927A0000}"/>
    <cellStyle name="Assumptions Right Date 4 5 2 2 2" xfId="48441" xr:uid="{00000000-0005-0000-0000-0000937A0000}"/>
    <cellStyle name="Assumptions Right Date 4 5 2 3" xfId="34524" xr:uid="{00000000-0005-0000-0000-0000947A0000}"/>
    <cellStyle name="Assumptions Right Date 4 5 3" xfId="9555" xr:uid="{00000000-0005-0000-0000-0000957A0000}"/>
    <cellStyle name="Assumptions Right Date 4 5 3 2" xfId="23476" xr:uid="{00000000-0005-0000-0000-0000967A0000}"/>
    <cellStyle name="Assumptions Right Date 4 5 3 2 2" xfId="51159" xr:uid="{00000000-0005-0000-0000-0000977A0000}"/>
    <cellStyle name="Assumptions Right Date 4 5 3 3" xfId="37242" xr:uid="{00000000-0005-0000-0000-0000987A0000}"/>
    <cellStyle name="Assumptions Right Date 4 5 4" xfId="11696" xr:uid="{00000000-0005-0000-0000-0000997A0000}"/>
    <cellStyle name="Assumptions Right Date 4 5 4 2" xfId="25617" xr:uid="{00000000-0005-0000-0000-00009A7A0000}"/>
    <cellStyle name="Assumptions Right Date 4 5 4 2 2" xfId="53300" xr:uid="{00000000-0005-0000-0000-00009B7A0000}"/>
    <cellStyle name="Assumptions Right Date 4 5 4 3" xfId="39383" xr:uid="{00000000-0005-0000-0000-00009C7A0000}"/>
    <cellStyle name="Assumptions Right Date 4 5 5" xfId="14446" xr:uid="{00000000-0005-0000-0000-00009D7A0000}"/>
    <cellStyle name="Assumptions Right Date 4 5 5 2" xfId="28367" xr:uid="{00000000-0005-0000-0000-00009E7A0000}"/>
    <cellStyle name="Assumptions Right Date 4 5 5 2 2" xfId="56050" xr:uid="{00000000-0005-0000-0000-00009F7A0000}"/>
    <cellStyle name="Assumptions Right Date 4 5 5 3" xfId="42133" xr:uid="{00000000-0005-0000-0000-0000A07A0000}"/>
    <cellStyle name="Assumptions Right Date 4 5 6" xfId="17414" xr:uid="{00000000-0005-0000-0000-0000A17A0000}"/>
    <cellStyle name="Assumptions Right Date 4 5 6 2" xfId="45097" xr:uid="{00000000-0005-0000-0000-0000A27A0000}"/>
    <cellStyle name="Assumptions Right Date 4 5 7" xfId="31193" xr:uid="{00000000-0005-0000-0000-0000A37A0000}"/>
    <cellStyle name="Assumptions Right Date 4 6" xfId="3425" xr:uid="{00000000-0005-0000-0000-0000A47A0000}"/>
    <cellStyle name="Assumptions Right Date 4 6 2" xfId="6864" xr:uid="{00000000-0005-0000-0000-0000A57A0000}"/>
    <cellStyle name="Assumptions Right Date 4 6 2 2" xfId="20805" xr:uid="{00000000-0005-0000-0000-0000A67A0000}"/>
    <cellStyle name="Assumptions Right Date 4 6 2 2 2" xfId="48488" xr:uid="{00000000-0005-0000-0000-0000A77A0000}"/>
    <cellStyle name="Assumptions Right Date 4 6 2 3" xfId="34571" xr:uid="{00000000-0005-0000-0000-0000A87A0000}"/>
    <cellStyle name="Assumptions Right Date 4 6 3" xfId="9602" xr:uid="{00000000-0005-0000-0000-0000A97A0000}"/>
    <cellStyle name="Assumptions Right Date 4 6 3 2" xfId="23523" xr:uid="{00000000-0005-0000-0000-0000AA7A0000}"/>
    <cellStyle name="Assumptions Right Date 4 6 3 2 2" xfId="51206" xr:uid="{00000000-0005-0000-0000-0000AB7A0000}"/>
    <cellStyle name="Assumptions Right Date 4 6 3 3" xfId="37289" xr:uid="{00000000-0005-0000-0000-0000AC7A0000}"/>
    <cellStyle name="Assumptions Right Date 4 6 4" xfId="11743" xr:uid="{00000000-0005-0000-0000-0000AD7A0000}"/>
    <cellStyle name="Assumptions Right Date 4 6 4 2" xfId="25664" xr:uid="{00000000-0005-0000-0000-0000AE7A0000}"/>
    <cellStyle name="Assumptions Right Date 4 6 4 2 2" xfId="53347" xr:uid="{00000000-0005-0000-0000-0000AF7A0000}"/>
    <cellStyle name="Assumptions Right Date 4 6 4 3" xfId="39430" xr:uid="{00000000-0005-0000-0000-0000B07A0000}"/>
    <cellStyle name="Assumptions Right Date 4 6 5" xfId="14493" xr:uid="{00000000-0005-0000-0000-0000B17A0000}"/>
    <cellStyle name="Assumptions Right Date 4 6 5 2" xfId="28414" xr:uid="{00000000-0005-0000-0000-0000B27A0000}"/>
    <cellStyle name="Assumptions Right Date 4 6 5 2 2" xfId="56097" xr:uid="{00000000-0005-0000-0000-0000B37A0000}"/>
    <cellStyle name="Assumptions Right Date 4 6 5 3" xfId="42180" xr:uid="{00000000-0005-0000-0000-0000B47A0000}"/>
    <cellStyle name="Assumptions Right Date 4 6 6" xfId="17461" xr:uid="{00000000-0005-0000-0000-0000B57A0000}"/>
    <cellStyle name="Assumptions Right Date 4 6 6 2" xfId="45144" xr:uid="{00000000-0005-0000-0000-0000B67A0000}"/>
    <cellStyle name="Assumptions Right Date 4 6 7" xfId="31238" xr:uid="{00000000-0005-0000-0000-0000B77A0000}"/>
    <cellStyle name="Assumptions Right Date 4 7" xfId="3467" xr:uid="{00000000-0005-0000-0000-0000B87A0000}"/>
    <cellStyle name="Assumptions Right Date 4 7 2" xfId="6905" xr:uid="{00000000-0005-0000-0000-0000B97A0000}"/>
    <cellStyle name="Assumptions Right Date 4 7 2 2" xfId="20845" xr:uid="{00000000-0005-0000-0000-0000BA7A0000}"/>
    <cellStyle name="Assumptions Right Date 4 7 2 2 2" xfId="48528" xr:uid="{00000000-0005-0000-0000-0000BB7A0000}"/>
    <cellStyle name="Assumptions Right Date 4 7 2 3" xfId="34611" xr:uid="{00000000-0005-0000-0000-0000BC7A0000}"/>
    <cellStyle name="Assumptions Right Date 4 7 3" xfId="9643" xr:uid="{00000000-0005-0000-0000-0000BD7A0000}"/>
    <cellStyle name="Assumptions Right Date 4 7 3 2" xfId="23564" xr:uid="{00000000-0005-0000-0000-0000BE7A0000}"/>
    <cellStyle name="Assumptions Right Date 4 7 3 2 2" xfId="51247" xr:uid="{00000000-0005-0000-0000-0000BF7A0000}"/>
    <cellStyle name="Assumptions Right Date 4 7 3 3" xfId="37330" xr:uid="{00000000-0005-0000-0000-0000C07A0000}"/>
    <cellStyle name="Assumptions Right Date 4 7 4" xfId="11783" xr:uid="{00000000-0005-0000-0000-0000C17A0000}"/>
    <cellStyle name="Assumptions Right Date 4 7 4 2" xfId="25704" xr:uid="{00000000-0005-0000-0000-0000C27A0000}"/>
    <cellStyle name="Assumptions Right Date 4 7 4 2 2" xfId="53387" xr:uid="{00000000-0005-0000-0000-0000C37A0000}"/>
    <cellStyle name="Assumptions Right Date 4 7 4 3" xfId="39470" xr:uid="{00000000-0005-0000-0000-0000C47A0000}"/>
    <cellStyle name="Assumptions Right Date 4 7 5" xfId="14533" xr:uid="{00000000-0005-0000-0000-0000C57A0000}"/>
    <cellStyle name="Assumptions Right Date 4 7 5 2" xfId="28454" xr:uid="{00000000-0005-0000-0000-0000C67A0000}"/>
    <cellStyle name="Assumptions Right Date 4 7 5 2 2" xfId="56137" xr:uid="{00000000-0005-0000-0000-0000C77A0000}"/>
    <cellStyle name="Assumptions Right Date 4 7 5 3" xfId="42220" xr:uid="{00000000-0005-0000-0000-0000C87A0000}"/>
    <cellStyle name="Assumptions Right Date 4 7 6" xfId="17501" xr:uid="{00000000-0005-0000-0000-0000C97A0000}"/>
    <cellStyle name="Assumptions Right Date 4 7 6 2" xfId="45184" xr:uid="{00000000-0005-0000-0000-0000CA7A0000}"/>
    <cellStyle name="Assumptions Right Date 4 7 7" xfId="31273" xr:uid="{00000000-0005-0000-0000-0000CB7A0000}"/>
    <cellStyle name="Assumptions Right Date 4 8" xfId="3533" xr:uid="{00000000-0005-0000-0000-0000CC7A0000}"/>
    <cellStyle name="Assumptions Right Date 4 8 2" xfId="6971" xr:uid="{00000000-0005-0000-0000-0000CD7A0000}"/>
    <cellStyle name="Assumptions Right Date 4 8 2 2" xfId="20911" xr:uid="{00000000-0005-0000-0000-0000CE7A0000}"/>
    <cellStyle name="Assumptions Right Date 4 8 2 2 2" xfId="48594" xr:uid="{00000000-0005-0000-0000-0000CF7A0000}"/>
    <cellStyle name="Assumptions Right Date 4 8 2 3" xfId="34677" xr:uid="{00000000-0005-0000-0000-0000D07A0000}"/>
    <cellStyle name="Assumptions Right Date 4 8 3" xfId="9708" xr:uid="{00000000-0005-0000-0000-0000D17A0000}"/>
    <cellStyle name="Assumptions Right Date 4 8 3 2" xfId="23629" xr:uid="{00000000-0005-0000-0000-0000D27A0000}"/>
    <cellStyle name="Assumptions Right Date 4 8 3 2 2" xfId="51312" xr:uid="{00000000-0005-0000-0000-0000D37A0000}"/>
    <cellStyle name="Assumptions Right Date 4 8 3 3" xfId="37395" xr:uid="{00000000-0005-0000-0000-0000D47A0000}"/>
    <cellStyle name="Assumptions Right Date 4 8 4" xfId="11849" xr:uid="{00000000-0005-0000-0000-0000D57A0000}"/>
    <cellStyle name="Assumptions Right Date 4 8 4 2" xfId="25770" xr:uid="{00000000-0005-0000-0000-0000D67A0000}"/>
    <cellStyle name="Assumptions Right Date 4 8 4 2 2" xfId="53453" xr:uid="{00000000-0005-0000-0000-0000D77A0000}"/>
    <cellStyle name="Assumptions Right Date 4 8 4 3" xfId="39536" xr:uid="{00000000-0005-0000-0000-0000D87A0000}"/>
    <cellStyle name="Assumptions Right Date 4 8 5" xfId="14599" xr:uid="{00000000-0005-0000-0000-0000D97A0000}"/>
    <cellStyle name="Assumptions Right Date 4 8 5 2" xfId="28520" xr:uid="{00000000-0005-0000-0000-0000DA7A0000}"/>
    <cellStyle name="Assumptions Right Date 4 8 5 2 2" xfId="56203" xr:uid="{00000000-0005-0000-0000-0000DB7A0000}"/>
    <cellStyle name="Assumptions Right Date 4 8 5 3" xfId="42286" xr:uid="{00000000-0005-0000-0000-0000DC7A0000}"/>
    <cellStyle name="Assumptions Right Date 4 8 6" xfId="17567" xr:uid="{00000000-0005-0000-0000-0000DD7A0000}"/>
    <cellStyle name="Assumptions Right Date 4 8 6 2" xfId="45250" xr:uid="{00000000-0005-0000-0000-0000DE7A0000}"/>
    <cellStyle name="Assumptions Right Date 4 8 7" xfId="31338" xr:uid="{00000000-0005-0000-0000-0000DF7A0000}"/>
    <cellStyle name="Assumptions Right Date 4 9" xfId="3573" xr:uid="{00000000-0005-0000-0000-0000E07A0000}"/>
    <cellStyle name="Assumptions Right Date 4 9 2" xfId="7011" xr:uid="{00000000-0005-0000-0000-0000E17A0000}"/>
    <cellStyle name="Assumptions Right Date 4 9 2 2" xfId="20948" xr:uid="{00000000-0005-0000-0000-0000E27A0000}"/>
    <cellStyle name="Assumptions Right Date 4 9 2 2 2" xfId="48631" xr:uid="{00000000-0005-0000-0000-0000E37A0000}"/>
    <cellStyle name="Assumptions Right Date 4 9 2 3" xfId="34714" xr:uid="{00000000-0005-0000-0000-0000E47A0000}"/>
    <cellStyle name="Assumptions Right Date 4 9 3" xfId="9744" xr:uid="{00000000-0005-0000-0000-0000E57A0000}"/>
    <cellStyle name="Assumptions Right Date 4 9 3 2" xfId="23665" xr:uid="{00000000-0005-0000-0000-0000E67A0000}"/>
    <cellStyle name="Assumptions Right Date 4 9 3 2 2" xfId="51348" xr:uid="{00000000-0005-0000-0000-0000E77A0000}"/>
    <cellStyle name="Assumptions Right Date 4 9 3 3" xfId="37431" xr:uid="{00000000-0005-0000-0000-0000E87A0000}"/>
    <cellStyle name="Assumptions Right Date 4 9 4" xfId="11886" xr:uid="{00000000-0005-0000-0000-0000E97A0000}"/>
    <cellStyle name="Assumptions Right Date 4 9 4 2" xfId="25807" xr:uid="{00000000-0005-0000-0000-0000EA7A0000}"/>
    <cellStyle name="Assumptions Right Date 4 9 4 2 2" xfId="53490" xr:uid="{00000000-0005-0000-0000-0000EB7A0000}"/>
    <cellStyle name="Assumptions Right Date 4 9 4 3" xfId="39573" xr:uid="{00000000-0005-0000-0000-0000EC7A0000}"/>
    <cellStyle name="Assumptions Right Date 4 9 5" xfId="14636" xr:uid="{00000000-0005-0000-0000-0000ED7A0000}"/>
    <cellStyle name="Assumptions Right Date 4 9 5 2" xfId="28557" xr:uid="{00000000-0005-0000-0000-0000EE7A0000}"/>
    <cellStyle name="Assumptions Right Date 4 9 5 2 2" xfId="56240" xr:uid="{00000000-0005-0000-0000-0000EF7A0000}"/>
    <cellStyle name="Assumptions Right Date 4 9 5 3" xfId="42323" xr:uid="{00000000-0005-0000-0000-0000F07A0000}"/>
    <cellStyle name="Assumptions Right Date 4 9 6" xfId="17604" xr:uid="{00000000-0005-0000-0000-0000F17A0000}"/>
    <cellStyle name="Assumptions Right Date 4 9 6 2" xfId="45287" xr:uid="{00000000-0005-0000-0000-0000F27A0000}"/>
    <cellStyle name="Assumptions Right Date 4 9 7" xfId="31375" xr:uid="{00000000-0005-0000-0000-0000F37A0000}"/>
    <cellStyle name="Assumptions Right Date 5" xfId="2751" xr:uid="{00000000-0005-0000-0000-0000F47A0000}"/>
    <cellStyle name="Assumptions Right Date 5 2" xfId="6199" xr:uid="{00000000-0005-0000-0000-0000F57A0000}"/>
    <cellStyle name="Assumptions Right Date 5 2 2" xfId="20146" xr:uid="{00000000-0005-0000-0000-0000F67A0000}"/>
    <cellStyle name="Assumptions Right Date 5 2 2 2" xfId="47829" xr:uid="{00000000-0005-0000-0000-0000F77A0000}"/>
    <cellStyle name="Assumptions Right Date 5 2 3" xfId="33912" xr:uid="{00000000-0005-0000-0000-0000F87A0000}"/>
    <cellStyle name="Assumptions Right Date 5 3" xfId="8955" xr:uid="{00000000-0005-0000-0000-0000F97A0000}"/>
    <cellStyle name="Assumptions Right Date 5 3 2" xfId="22876" xr:uid="{00000000-0005-0000-0000-0000FA7A0000}"/>
    <cellStyle name="Assumptions Right Date 5 3 2 2" xfId="50559" xr:uid="{00000000-0005-0000-0000-0000FB7A0000}"/>
    <cellStyle name="Assumptions Right Date 5 3 3" xfId="36642" xr:uid="{00000000-0005-0000-0000-0000FC7A0000}"/>
    <cellStyle name="Assumptions Right Date 5 4" xfId="11086" xr:uid="{00000000-0005-0000-0000-0000FD7A0000}"/>
    <cellStyle name="Assumptions Right Date 5 4 2" xfId="25007" xr:uid="{00000000-0005-0000-0000-0000FE7A0000}"/>
    <cellStyle name="Assumptions Right Date 5 4 2 2" xfId="52690" xr:uid="{00000000-0005-0000-0000-0000FF7A0000}"/>
    <cellStyle name="Assumptions Right Date 5 4 3" xfId="38773" xr:uid="{00000000-0005-0000-0000-0000007B0000}"/>
    <cellStyle name="Assumptions Right Date 5 5" xfId="13839" xr:uid="{00000000-0005-0000-0000-0000017B0000}"/>
    <cellStyle name="Assumptions Right Date 5 5 2" xfId="27760" xr:uid="{00000000-0005-0000-0000-0000027B0000}"/>
    <cellStyle name="Assumptions Right Date 5 5 2 2" xfId="55443" xr:uid="{00000000-0005-0000-0000-0000037B0000}"/>
    <cellStyle name="Assumptions Right Date 5 5 3" xfId="41526" xr:uid="{00000000-0005-0000-0000-0000047B0000}"/>
    <cellStyle name="Assumptions Right Date 5 6" xfId="16804" xr:uid="{00000000-0005-0000-0000-0000057B0000}"/>
    <cellStyle name="Assumptions Right Date 5 6 2" xfId="44487" xr:uid="{00000000-0005-0000-0000-0000067B0000}"/>
    <cellStyle name="Assumptions Right Date 5 7" xfId="30651" xr:uid="{00000000-0005-0000-0000-0000077B0000}"/>
    <cellStyle name="Assumptions Right Date 6" xfId="2633" xr:uid="{00000000-0005-0000-0000-0000087B0000}"/>
    <cellStyle name="Assumptions Right Date 6 2" xfId="6084" xr:uid="{00000000-0005-0000-0000-0000097B0000}"/>
    <cellStyle name="Assumptions Right Date 6 2 2" xfId="20031" xr:uid="{00000000-0005-0000-0000-00000A7B0000}"/>
    <cellStyle name="Assumptions Right Date 6 2 2 2" xfId="47714" xr:uid="{00000000-0005-0000-0000-00000B7B0000}"/>
    <cellStyle name="Assumptions Right Date 6 2 3" xfId="33797" xr:uid="{00000000-0005-0000-0000-00000C7B0000}"/>
    <cellStyle name="Assumptions Right Date 6 3" xfId="8843" xr:uid="{00000000-0005-0000-0000-00000D7B0000}"/>
    <cellStyle name="Assumptions Right Date 6 3 2" xfId="22764" xr:uid="{00000000-0005-0000-0000-00000E7B0000}"/>
    <cellStyle name="Assumptions Right Date 6 3 2 2" xfId="50447" xr:uid="{00000000-0005-0000-0000-00000F7B0000}"/>
    <cellStyle name="Assumptions Right Date 6 3 3" xfId="36530" xr:uid="{00000000-0005-0000-0000-0000107B0000}"/>
    <cellStyle name="Assumptions Right Date 6 4" xfId="10971" xr:uid="{00000000-0005-0000-0000-0000117B0000}"/>
    <cellStyle name="Assumptions Right Date 6 4 2" xfId="24892" xr:uid="{00000000-0005-0000-0000-0000127B0000}"/>
    <cellStyle name="Assumptions Right Date 6 4 2 2" xfId="52575" xr:uid="{00000000-0005-0000-0000-0000137B0000}"/>
    <cellStyle name="Assumptions Right Date 6 4 3" xfId="38658" xr:uid="{00000000-0005-0000-0000-0000147B0000}"/>
    <cellStyle name="Assumptions Right Date 6 5" xfId="13725" xr:uid="{00000000-0005-0000-0000-0000157B0000}"/>
    <cellStyle name="Assumptions Right Date 6 5 2" xfId="27646" xr:uid="{00000000-0005-0000-0000-0000167B0000}"/>
    <cellStyle name="Assumptions Right Date 6 5 2 2" xfId="55329" xr:uid="{00000000-0005-0000-0000-0000177B0000}"/>
    <cellStyle name="Assumptions Right Date 6 5 3" xfId="41412" xr:uid="{00000000-0005-0000-0000-0000187B0000}"/>
    <cellStyle name="Assumptions Right Date 6 6" xfId="16689" xr:uid="{00000000-0005-0000-0000-0000197B0000}"/>
    <cellStyle name="Assumptions Right Date 6 6 2" xfId="44372" xr:uid="{00000000-0005-0000-0000-00001A7B0000}"/>
    <cellStyle name="Assumptions Right Date 6 7" xfId="30545" xr:uid="{00000000-0005-0000-0000-00001B7B0000}"/>
    <cellStyle name="Assumptions Right Date 7" xfId="2734" xr:uid="{00000000-0005-0000-0000-00001C7B0000}"/>
    <cellStyle name="Assumptions Right Date 7 2" xfId="6182" xr:uid="{00000000-0005-0000-0000-00001D7B0000}"/>
    <cellStyle name="Assumptions Right Date 7 2 2" xfId="20129" xr:uid="{00000000-0005-0000-0000-00001E7B0000}"/>
    <cellStyle name="Assumptions Right Date 7 2 2 2" xfId="47812" xr:uid="{00000000-0005-0000-0000-00001F7B0000}"/>
    <cellStyle name="Assumptions Right Date 7 2 3" xfId="33895" xr:uid="{00000000-0005-0000-0000-0000207B0000}"/>
    <cellStyle name="Assumptions Right Date 7 3" xfId="8938" xr:uid="{00000000-0005-0000-0000-0000217B0000}"/>
    <cellStyle name="Assumptions Right Date 7 3 2" xfId="22859" xr:uid="{00000000-0005-0000-0000-0000227B0000}"/>
    <cellStyle name="Assumptions Right Date 7 3 2 2" xfId="50542" xr:uid="{00000000-0005-0000-0000-0000237B0000}"/>
    <cellStyle name="Assumptions Right Date 7 3 3" xfId="36625" xr:uid="{00000000-0005-0000-0000-0000247B0000}"/>
    <cellStyle name="Assumptions Right Date 7 4" xfId="11069" xr:uid="{00000000-0005-0000-0000-0000257B0000}"/>
    <cellStyle name="Assumptions Right Date 7 4 2" xfId="24990" xr:uid="{00000000-0005-0000-0000-0000267B0000}"/>
    <cellStyle name="Assumptions Right Date 7 4 2 2" xfId="52673" xr:uid="{00000000-0005-0000-0000-0000277B0000}"/>
    <cellStyle name="Assumptions Right Date 7 4 3" xfId="38756" xr:uid="{00000000-0005-0000-0000-0000287B0000}"/>
    <cellStyle name="Assumptions Right Date 7 5" xfId="13822" xr:uid="{00000000-0005-0000-0000-0000297B0000}"/>
    <cellStyle name="Assumptions Right Date 7 5 2" xfId="27743" xr:uid="{00000000-0005-0000-0000-00002A7B0000}"/>
    <cellStyle name="Assumptions Right Date 7 5 2 2" xfId="55426" xr:uid="{00000000-0005-0000-0000-00002B7B0000}"/>
    <cellStyle name="Assumptions Right Date 7 5 3" xfId="41509" xr:uid="{00000000-0005-0000-0000-00002C7B0000}"/>
    <cellStyle name="Assumptions Right Date 7 6" xfId="16787" xr:uid="{00000000-0005-0000-0000-00002D7B0000}"/>
    <cellStyle name="Assumptions Right Date 7 6 2" xfId="44470" xr:uid="{00000000-0005-0000-0000-00002E7B0000}"/>
    <cellStyle name="Assumptions Right Date 7 7" xfId="30634" xr:uid="{00000000-0005-0000-0000-00002F7B0000}"/>
    <cellStyle name="Assumptions Right Date 8" xfId="3036" xr:uid="{00000000-0005-0000-0000-0000307B0000}"/>
    <cellStyle name="Assumptions Right Date 8 2" xfId="6480" xr:uid="{00000000-0005-0000-0000-0000317B0000}"/>
    <cellStyle name="Assumptions Right Date 8 2 2" xfId="20425" xr:uid="{00000000-0005-0000-0000-0000327B0000}"/>
    <cellStyle name="Assumptions Right Date 8 2 2 2" xfId="48108" xr:uid="{00000000-0005-0000-0000-0000337B0000}"/>
    <cellStyle name="Assumptions Right Date 8 2 3" xfId="34191" xr:uid="{00000000-0005-0000-0000-0000347B0000}"/>
    <cellStyle name="Assumptions Right Date 8 3" xfId="9229" xr:uid="{00000000-0005-0000-0000-0000357B0000}"/>
    <cellStyle name="Assumptions Right Date 8 3 2" xfId="23150" xr:uid="{00000000-0005-0000-0000-0000367B0000}"/>
    <cellStyle name="Assumptions Right Date 8 3 2 2" xfId="50833" xr:uid="{00000000-0005-0000-0000-0000377B0000}"/>
    <cellStyle name="Assumptions Right Date 8 3 3" xfId="36916" xr:uid="{00000000-0005-0000-0000-0000387B0000}"/>
    <cellStyle name="Assumptions Right Date 8 4" xfId="11365" xr:uid="{00000000-0005-0000-0000-0000397B0000}"/>
    <cellStyle name="Assumptions Right Date 8 4 2" xfId="25286" xr:uid="{00000000-0005-0000-0000-00003A7B0000}"/>
    <cellStyle name="Assumptions Right Date 8 4 2 2" xfId="52969" xr:uid="{00000000-0005-0000-0000-00003B7B0000}"/>
    <cellStyle name="Assumptions Right Date 8 4 3" xfId="39052" xr:uid="{00000000-0005-0000-0000-00003C7B0000}"/>
    <cellStyle name="Assumptions Right Date 8 5" xfId="14115" xr:uid="{00000000-0005-0000-0000-00003D7B0000}"/>
    <cellStyle name="Assumptions Right Date 8 5 2" xfId="28036" xr:uid="{00000000-0005-0000-0000-00003E7B0000}"/>
    <cellStyle name="Assumptions Right Date 8 5 2 2" xfId="55719" xr:uid="{00000000-0005-0000-0000-00003F7B0000}"/>
    <cellStyle name="Assumptions Right Date 8 5 3" xfId="41802" xr:uid="{00000000-0005-0000-0000-0000407B0000}"/>
    <cellStyle name="Assumptions Right Date 8 6" xfId="17083" xr:uid="{00000000-0005-0000-0000-0000417B0000}"/>
    <cellStyle name="Assumptions Right Date 8 6 2" xfId="44766" xr:uid="{00000000-0005-0000-0000-0000427B0000}"/>
    <cellStyle name="Assumptions Right Date 8 7" xfId="30890" xr:uid="{00000000-0005-0000-0000-0000437B0000}"/>
    <cellStyle name="Assumptions Right Date 9" xfId="3339" xr:uid="{00000000-0005-0000-0000-0000447B0000}"/>
    <cellStyle name="Assumptions Right Date 9 2" xfId="6779" xr:uid="{00000000-0005-0000-0000-0000457B0000}"/>
    <cellStyle name="Assumptions Right Date 9 2 2" xfId="20720" xr:uid="{00000000-0005-0000-0000-0000467B0000}"/>
    <cellStyle name="Assumptions Right Date 9 2 2 2" xfId="48403" xr:uid="{00000000-0005-0000-0000-0000477B0000}"/>
    <cellStyle name="Assumptions Right Date 9 2 3" xfId="34486" xr:uid="{00000000-0005-0000-0000-0000487B0000}"/>
    <cellStyle name="Assumptions Right Date 9 3" xfId="9518" xr:uid="{00000000-0005-0000-0000-0000497B0000}"/>
    <cellStyle name="Assumptions Right Date 9 3 2" xfId="23439" xr:uid="{00000000-0005-0000-0000-00004A7B0000}"/>
    <cellStyle name="Assumptions Right Date 9 3 2 2" xfId="51122" xr:uid="{00000000-0005-0000-0000-00004B7B0000}"/>
    <cellStyle name="Assumptions Right Date 9 3 3" xfId="37205" xr:uid="{00000000-0005-0000-0000-00004C7B0000}"/>
    <cellStyle name="Assumptions Right Date 9 4" xfId="11658" xr:uid="{00000000-0005-0000-0000-00004D7B0000}"/>
    <cellStyle name="Assumptions Right Date 9 4 2" xfId="25579" xr:uid="{00000000-0005-0000-0000-00004E7B0000}"/>
    <cellStyle name="Assumptions Right Date 9 4 2 2" xfId="53262" xr:uid="{00000000-0005-0000-0000-00004F7B0000}"/>
    <cellStyle name="Assumptions Right Date 9 4 3" xfId="39345" xr:uid="{00000000-0005-0000-0000-0000507B0000}"/>
    <cellStyle name="Assumptions Right Date 9 5" xfId="14408" xr:uid="{00000000-0005-0000-0000-0000517B0000}"/>
    <cellStyle name="Assumptions Right Date 9 5 2" xfId="28329" xr:uid="{00000000-0005-0000-0000-0000527B0000}"/>
    <cellStyle name="Assumptions Right Date 9 5 2 2" xfId="56012" xr:uid="{00000000-0005-0000-0000-0000537B0000}"/>
    <cellStyle name="Assumptions Right Date 9 5 3" xfId="42095" xr:uid="{00000000-0005-0000-0000-0000547B0000}"/>
    <cellStyle name="Assumptions Right Date 9 6" xfId="17376" xr:uid="{00000000-0005-0000-0000-0000557B0000}"/>
    <cellStyle name="Assumptions Right Date 9 6 2" xfId="45059" xr:uid="{00000000-0005-0000-0000-0000567B0000}"/>
    <cellStyle name="Assumptions Right Date 9 7" xfId="31158" xr:uid="{00000000-0005-0000-0000-0000577B0000}"/>
    <cellStyle name="Assumptions Right Multiple" xfId="1430" xr:uid="{00000000-0005-0000-0000-0000587B0000}"/>
    <cellStyle name="Assumptions Right Multiple 10" xfId="2713" xr:uid="{00000000-0005-0000-0000-0000597B0000}"/>
    <cellStyle name="Assumptions Right Multiple 10 2" xfId="6161" xr:uid="{00000000-0005-0000-0000-00005A7B0000}"/>
    <cellStyle name="Assumptions Right Multiple 10 2 2" xfId="20108" xr:uid="{00000000-0005-0000-0000-00005B7B0000}"/>
    <cellStyle name="Assumptions Right Multiple 10 2 2 2" xfId="47791" xr:uid="{00000000-0005-0000-0000-00005C7B0000}"/>
    <cellStyle name="Assumptions Right Multiple 10 2 3" xfId="33874" xr:uid="{00000000-0005-0000-0000-00005D7B0000}"/>
    <cellStyle name="Assumptions Right Multiple 10 3" xfId="8918" xr:uid="{00000000-0005-0000-0000-00005E7B0000}"/>
    <cellStyle name="Assumptions Right Multiple 10 3 2" xfId="22839" xr:uid="{00000000-0005-0000-0000-00005F7B0000}"/>
    <cellStyle name="Assumptions Right Multiple 10 3 2 2" xfId="50522" xr:uid="{00000000-0005-0000-0000-0000607B0000}"/>
    <cellStyle name="Assumptions Right Multiple 10 3 3" xfId="36605" xr:uid="{00000000-0005-0000-0000-0000617B0000}"/>
    <cellStyle name="Assumptions Right Multiple 10 4" xfId="11048" xr:uid="{00000000-0005-0000-0000-0000627B0000}"/>
    <cellStyle name="Assumptions Right Multiple 10 4 2" xfId="24969" xr:uid="{00000000-0005-0000-0000-0000637B0000}"/>
    <cellStyle name="Assumptions Right Multiple 10 4 2 2" xfId="52652" xr:uid="{00000000-0005-0000-0000-0000647B0000}"/>
    <cellStyle name="Assumptions Right Multiple 10 4 3" xfId="38735" xr:uid="{00000000-0005-0000-0000-0000657B0000}"/>
    <cellStyle name="Assumptions Right Multiple 10 5" xfId="13801" xr:uid="{00000000-0005-0000-0000-0000667B0000}"/>
    <cellStyle name="Assumptions Right Multiple 10 5 2" xfId="27722" xr:uid="{00000000-0005-0000-0000-0000677B0000}"/>
    <cellStyle name="Assumptions Right Multiple 10 5 2 2" xfId="55405" xr:uid="{00000000-0005-0000-0000-0000687B0000}"/>
    <cellStyle name="Assumptions Right Multiple 10 5 3" xfId="41488" xr:uid="{00000000-0005-0000-0000-0000697B0000}"/>
    <cellStyle name="Assumptions Right Multiple 10 6" xfId="16766" xr:uid="{00000000-0005-0000-0000-00006A7B0000}"/>
    <cellStyle name="Assumptions Right Multiple 10 6 2" xfId="44449" xr:uid="{00000000-0005-0000-0000-00006B7B0000}"/>
    <cellStyle name="Assumptions Right Multiple 10 7" xfId="30614" xr:uid="{00000000-0005-0000-0000-00006C7B0000}"/>
    <cellStyle name="Assumptions Right Multiple 11" xfId="2341" xr:uid="{00000000-0005-0000-0000-00006D7B0000}"/>
    <cellStyle name="Assumptions Right Multiple 11 2" xfId="5800" xr:uid="{00000000-0005-0000-0000-00006E7B0000}"/>
    <cellStyle name="Assumptions Right Multiple 11 2 2" xfId="19750" xr:uid="{00000000-0005-0000-0000-00006F7B0000}"/>
    <cellStyle name="Assumptions Right Multiple 11 2 2 2" xfId="47433" xr:uid="{00000000-0005-0000-0000-0000707B0000}"/>
    <cellStyle name="Assumptions Right Multiple 11 2 3" xfId="33516" xr:uid="{00000000-0005-0000-0000-0000717B0000}"/>
    <cellStyle name="Assumptions Right Multiple 11 3" xfId="8570" xr:uid="{00000000-0005-0000-0000-0000727B0000}"/>
    <cellStyle name="Assumptions Right Multiple 11 3 2" xfId="22491" xr:uid="{00000000-0005-0000-0000-0000737B0000}"/>
    <cellStyle name="Assumptions Right Multiple 11 3 2 2" xfId="50174" xr:uid="{00000000-0005-0000-0000-0000747B0000}"/>
    <cellStyle name="Assumptions Right Multiple 11 3 3" xfId="36257" xr:uid="{00000000-0005-0000-0000-0000757B0000}"/>
    <cellStyle name="Assumptions Right Multiple 11 4" xfId="5449" xr:uid="{00000000-0005-0000-0000-0000767B0000}"/>
    <cellStyle name="Assumptions Right Multiple 11 4 2" xfId="19402" xr:uid="{00000000-0005-0000-0000-0000777B0000}"/>
    <cellStyle name="Assumptions Right Multiple 11 4 2 2" xfId="47085" xr:uid="{00000000-0005-0000-0000-0000787B0000}"/>
    <cellStyle name="Assumptions Right Multiple 11 4 3" xfId="33168" xr:uid="{00000000-0005-0000-0000-0000797B0000}"/>
    <cellStyle name="Assumptions Right Multiple 11 5" xfId="13448" xr:uid="{00000000-0005-0000-0000-00007A7B0000}"/>
    <cellStyle name="Assumptions Right Multiple 11 5 2" xfId="27369" xr:uid="{00000000-0005-0000-0000-00007B7B0000}"/>
    <cellStyle name="Assumptions Right Multiple 11 5 2 2" xfId="55052" xr:uid="{00000000-0005-0000-0000-00007C7B0000}"/>
    <cellStyle name="Assumptions Right Multiple 11 5 3" xfId="41135" xr:uid="{00000000-0005-0000-0000-00007D7B0000}"/>
    <cellStyle name="Assumptions Right Multiple 11 6" xfId="16410" xr:uid="{00000000-0005-0000-0000-00007E7B0000}"/>
    <cellStyle name="Assumptions Right Multiple 11 6 2" xfId="44093" xr:uid="{00000000-0005-0000-0000-00007F7B0000}"/>
    <cellStyle name="Assumptions Right Multiple 11 7" xfId="30303" xr:uid="{00000000-0005-0000-0000-0000807B0000}"/>
    <cellStyle name="Assumptions Right Multiple 12" xfId="2698" xr:uid="{00000000-0005-0000-0000-0000817B0000}"/>
    <cellStyle name="Assumptions Right Multiple 12 2" xfId="6146" xr:uid="{00000000-0005-0000-0000-0000827B0000}"/>
    <cellStyle name="Assumptions Right Multiple 12 2 2" xfId="20093" xr:uid="{00000000-0005-0000-0000-0000837B0000}"/>
    <cellStyle name="Assumptions Right Multiple 12 2 2 2" xfId="47776" xr:uid="{00000000-0005-0000-0000-0000847B0000}"/>
    <cellStyle name="Assumptions Right Multiple 12 2 3" xfId="33859" xr:uid="{00000000-0005-0000-0000-0000857B0000}"/>
    <cellStyle name="Assumptions Right Multiple 12 3" xfId="8904" xr:uid="{00000000-0005-0000-0000-0000867B0000}"/>
    <cellStyle name="Assumptions Right Multiple 12 3 2" xfId="22825" xr:uid="{00000000-0005-0000-0000-0000877B0000}"/>
    <cellStyle name="Assumptions Right Multiple 12 3 2 2" xfId="50508" xr:uid="{00000000-0005-0000-0000-0000887B0000}"/>
    <cellStyle name="Assumptions Right Multiple 12 3 3" xfId="36591" xr:uid="{00000000-0005-0000-0000-0000897B0000}"/>
    <cellStyle name="Assumptions Right Multiple 12 4" xfId="11033" xr:uid="{00000000-0005-0000-0000-00008A7B0000}"/>
    <cellStyle name="Assumptions Right Multiple 12 4 2" xfId="24954" xr:uid="{00000000-0005-0000-0000-00008B7B0000}"/>
    <cellStyle name="Assumptions Right Multiple 12 4 2 2" xfId="52637" xr:uid="{00000000-0005-0000-0000-00008C7B0000}"/>
    <cellStyle name="Assumptions Right Multiple 12 4 3" xfId="38720" xr:uid="{00000000-0005-0000-0000-00008D7B0000}"/>
    <cellStyle name="Assumptions Right Multiple 12 5" xfId="13786" xr:uid="{00000000-0005-0000-0000-00008E7B0000}"/>
    <cellStyle name="Assumptions Right Multiple 12 5 2" xfId="27707" xr:uid="{00000000-0005-0000-0000-00008F7B0000}"/>
    <cellStyle name="Assumptions Right Multiple 12 5 2 2" xfId="55390" xr:uid="{00000000-0005-0000-0000-0000907B0000}"/>
    <cellStyle name="Assumptions Right Multiple 12 5 3" xfId="41473" xr:uid="{00000000-0005-0000-0000-0000917B0000}"/>
    <cellStyle name="Assumptions Right Multiple 12 6" xfId="16751" xr:uid="{00000000-0005-0000-0000-0000927B0000}"/>
    <cellStyle name="Assumptions Right Multiple 12 6 2" xfId="44434" xr:uid="{00000000-0005-0000-0000-0000937B0000}"/>
    <cellStyle name="Assumptions Right Multiple 12 7" xfId="30601" xr:uid="{00000000-0005-0000-0000-0000947B0000}"/>
    <cellStyle name="Assumptions Right Multiple 13" xfId="2679" xr:uid="{00000000-0005-0000-0000-0000957B0000}"/>
    <cellStyle name="Assumptions Right Multiple 13 2" xfId="6127" xr:uid="{00000000-0005-0000-0000-0000967B0000}"/>
    <cellStyle name="Assumptions Right Multiple 13 2 2" xfId="20074" xr:uid="{00000000-0005-0000-0000-0000977B0000}"/>
    <cellStyle name="Assumptions Right Multiple 13 2 2 2" xfId="47757" xr:uid="{00000000-0005-0000-0000-0000987B0000}"/>
    <cellStyle name="Assumptions Right Multiple 13 2 3" xfId="33840" xr:uid="{00000000-0005-0000-0000-0000997B0000}"/>
    <cellStyle name="Assumptions Right Multiple 13 3" xfId="8885" xr:uid="{00000000-0005-0000-0000-00009A7B0000}"/>
    <cellStyle name="Assumptions Right Multiple 13 3 2" xfId="22806" xr:uid="{00000000-0005-0000-0000-00009B7B0000}"/>
    <cellStyle name="Assumptions Right Multiple 13 3 2 2" xfId="50489" xr:uid="{00000000-0005-0000-0000-00009C7B0000}"/>
    <cellStyle name="Assumptions Right Multiple 13 3 3" xfId="36572" xr:uid="{00000000-0005-0000-0000-00009D7B0000}"/>
    <cellStyle name="Assumptions Right Multiple 13 4" xfId="11014" xr:uid="{00000000-0005-0000-0000-00009E7B0000}"/>
    <cellStyle name="Assumptions Right Multiple 13 4 2" xfId="24935" xr:uid="{00000000-0005-0000-0000-00009F7B0000}"/>
    <cellStyle name="Assumptions Right Multiple 13 4 2 2" xfId="52618" xr:uid="{00000000-0005-0000-0000-0000A07B0000}"/>
    <cellStyle name="Assumptions Right Multiple 13 4 3" xfId="38701" xr:uid="{00000000-0005-0000-0000-0000A17B0000}"/>
    <cellStyle name="Assumptions Right Multiple 13 5" xfId="13767" xr:uid="{00000000-0005-0000-0000-0000A27B0000}"/>
    <cellStyle name="Assumptions Right Multiple 13 5 2" xfId="27688" xr:uid="{00000000-0005-0000-0000-0000A37B0000}"/>
    <cellStyle name="Assumptions Right Multiple 13 5 2 2" xfId="55371" xr:uid="{00000000-0005-0000-0000-0000A47B0000}"/>
    <cellStyle name="Assumptions Right Multiple 13 5 3" xfId="41454" xr:uid="{00000000-0005-0000-0000-0000A57B0000}"/>
    <cellStyle name="Assumptions Right Multiple 13 6" xfId="16732" xr:uid="{00000000-0005-0000-0000-0000A67B0000}"/>
    <cellStyle name="Assumptions Right Multiple 13 6 2" xfId="44415" xr:uid="{00000000-0005-0000-0000-0000A77B0000}"/>
    <cellStyle name="Assumptions Right Multiple 13 7" xfId="30582" xr:uid="{00000000-0005-0000-0000-0000A87B0000}"/>
    <cellStyle name="Assumptions Right Multiple 14" xfId="2644" xr:uid="{00000000-0005-0000-0000-0000A97B0000}"/>
    <cellStyle name="Assumptions Right Multiple 14 2" xfId="6095" xr:uid="{00000000-0005-0000-0000-0000AA7B0000}"/>
    <cellStyle name="Assumptions Right Multiple 14 2 2" xfId="20042" xr:uid="{00000000-0005-0000-0000-0000AB7B0000}"/>
    <cellStyle name="Assumptions Right Multiple 14 2 2 2" xfId="47725" xr:uid="{00000000-0005-0000-0000-0000AC7B0000}"/>
    <cellStyle name="Assumptions Right Multiple 14 2 3" xfId="33808" xr:uid="{00000000-0005-0000-0000-0000AD7B0000}"/>
    <cellStyle name="Assumptions Right Multiple 14 3" xfId="8854" xr:uid="{00000000-0005-0000-0000-0000AE7B0000}"/>
    <cellStyle name="Assumptions Right Multiple 14 3 2" xfId="22775" xr:uid="{00000000-0005-0000-0000-0000AF7B0000}"/>
    <cellStyle name="Assumptions Right Multiple 14 3 2 2" xfId="50458" xr:uid="{00000000-0005-0000-0000-0000B07B0000}"/>
    <cellStyle name="Assumptions Right Multiple 14 3 3" xfId="36541" xr:uid="{00000000-0005-0000-0000-0000B17B0000}"/>
    <cellStyle name="Assumptions Right Multiple 14 4" xfId="10982" xr:uid="{00000000-0005-0000-0000-0000B27B0000}"/>
    <cellStyle name="Assumptions Right Multiple 14 4 2" xfId="24903" xr:uid="{00000000-0005-0000-0000-0000B37B0000}"/>
    <cellStyle name="Assumptions Right Multiple 14 4 2 2" xfId="52586" xr:uid="{00000000-0005-0000-0000-0000B47B0000}"/>
    <cellStyle name="Assumptions Right Multiple 14 4 3" xfId="38669" xr:uid="{00000000-0005-0000-0000-0000B57B0000}"/>
    <cellStyle name="Assumptions Right Multiple 14 5" xfId="13736" xr:uid="{00000000-0005-0000-0000-0000B67B0000}"/>
    <cellStyle name="Assumptions Right Multiple 14 5 2" xfId="27657" xr:uid="{00000000-0005-0000-0000-0000B77B0000}"/>
    <cellStyle name="Assumptions Right Multiple 14 5 2 2" xfId="55340" xr:uid="{00000000-0005-0000-0000-0000B87B0000}"/>
    <cellStyle name="Assumptions Right Multiple 14 5 3" xfId="41423" xr:uid="{00000000-0005-0000-0000-0000B97B0000}"/>
    <cellStyle name="Assumptions Right Multiple 14 6" xfId="16700" xr:uid="{00000000-0005-0000-0000-0000BA7B0000}"/>
    <cellStyle name="Assumptions Right Multiple 14 6 2" xfId="44383" xr:uid="{00000000-0005-0000-0000-0000BB7B0000}"/>
    <cellStyle name="Assumptions Right Multiple 14 7" xfId="30556" xr:uid="{00000000-0005-0000-0000-0000BC7B0000}"/>
    <cellStyle name="Assumptions Right Multiple 15" xfId="2412" xr:uid="{00000000-0005-0000-0000-0000BD7B0000}"/>
    <cellStyle name="Assumptions Right Multiple 15 2" xfId="5869" xr:uid="{00000000-0005-0000-0000-0000BE7B0000}"/>
    <cellStyle name="Assumptions Right Multiple 15 2 2" xfId="19819" xr:uid="{00000000-0005-0000-0000-0000BF7B0000}"/>
    <cellStyle name="Assumptions Right Multiple 15 2 2 2" xfId="47502" xr:uid="{00000000-0005-0000-0000-0000C07B0000}"/>
    <cellStyle name="Assumptions Right Multiple 15 2 3" xfId="33585" xr:uid="{00000000-0005-0000-0000-0000C17B0000}"/>
    <cellStyle name="Assumptions Right Multiple 15 3" xfId="8637" xr:uid="{00000000-0005-0000-0000-0000C27B0000}"/>
    <cellStyle name="Assumptions Right Multiple 15 3 2" xfId="22558" xr:uid="{00000000-0005-0000-0000-0000C37B0000}"/>
    <cellStyle name="Assumptions Right Multiple 15 3 2 2" xfId="50241" xr:uid="{00000000-0005-0000-0000-0000C47B0000}"/>
    <cellStyle name="Assumptions Right Multiple 15 3 3" xfId="36324" xr:uid="{00000000-0005-0000-0000-0000C57B0000}"/>
    <cellStyle name="Assumptions Right Multiple 15 4" xfId="5665" xr:uid="{00000000-0005-0000-0000-0000C67B0000}"/>
    <cellStyle name="Assumptions Right Multiple 15 4 2" xfId="19617" xr:uid="{00000000-0005-0000-0000-0000C77B0000}"/>
    <cellStyle name="Assumptions Right Multiple 15 4 2 2" xfId="47300" xr:uid="{00000000-0005-0000-0000-0000C87B0000}"/>
    <cellStyle name="Assumptions Right Multiple 15 4 3" xfId="33383" xr:uid="{00000000-0005-0000-0000-0000C97B0000}"/>
    <cellStyle name="Assumptions Right Multiple 15 5" xfId="13517" xr:uid="{00000000-0005-0000-0000-0000CA7B0000}"/>
    <cellStyle name="Assumptions Right Multiple 15 5 2" xfId="27438" xr:uid="{00000000-0005-0000-0000-0000CB7B0000}"/>
    <cellStyle name="Assumptions Right Multiple 15 5 2 2" xfId="55121" xr:uid="{00000000-0005-0000-0000-0000CC7B0000}"/>
    <cellStyle name="Assumptions Right Multiple 15 5 3" xfId="41204" xr:uid="{00000000-0005-0000-0000-0000CD7B0000}"/>
    <cellStyle name="Assumptions Right Multiple 15 6" xfId="16479" xr:uid="{00000000-0005-0000-0000-0000CE7B0000}"/>
    <cellStyle name="Assumptions Right Multiple 15 6 2" xfId="44162" xr:uid="{00000000-0005-0000-0000-0000CF7B0000}"/>
    <cellStyle name="Assumptions Right Multiple 15 7" xfId="30360" xr:uid="{00000000-0005-0000-0000-0000D07B0000}"/>
    <cellStyle name="Assumptions Right Multiple 16" xfId="2686" xr:uid="{00000000-0005-0000-0000-0000D17B0000}"/>
    <cellStyle name="Assumptions Right Multiple 16 2" xfId="6134" xr:uid="{00000000-0005-0000-0000-0000D27B0000}"/>
    <cellStyle name="Assumptions Right Multiple 16 2 2" xfId="20081" xr:uid="{00000000-0005-0000-0000-0000D37B0000}"/>
    <cellStyle name="Assumptions Right Multiple 16 2 2 2" xfId="47764" xr:uid="{00000000-0005-0000-0000-0000D47B0000}"/>
    <cellStyle name="Assumptions Right Multiple 16 2 3" xfId="33847" xr:uid="{00000000-0005-0000-0000-0000D57B0000}"/>
    <cellStyle name="Assumptions Right Multiple 16 3" xfId="8892" xr:uid="{00000000-0005-0000-0000-0000D67B0000}"/>
    <cellStyle name="Assumptions Right Multiple 16 3 2" xfId="22813" xr:uid="{00000000-0005-0000-0000-0000D77B0000}"/>
    <cellStyle name="Assumptions Right Multiple 16 3 2 2" xfId="50496" xr:uid="{00000000-0005-0000-0000-0000D87B0000}"/>
    <cellStyle name="Assumptions Right Multiple 16 3 3" xfId="36579" xr:uid="{00000000-0005-0000-0000-0000D97B0000}"/>
    <cellStyle name="Assumptions Right Multiple 16 4" xfId="11021" xr:uid="{00000000-0005-0000-0000-0000DA7B0000}"/>
    <cellStyle name="Assumptions Right Multiple 16 4 2" xfId="24942" xr:uid="{00000000-0005-0000-0000-0000DB7B0000}"/>
    <cellStyle name="Assumptions Right Multiple 16 4 2 2" xfId="52625" xr:uid="{00000000-0005-0000-0000-0000DC7B0000}"/>
    <cellStyle name="Assumptions Right Multiple 16 4 3" xfId="38708" xr:uid="{00000000-0005-0000-0000-0000DD7B0000}"/>
    <cellStyle name="Assumptions Right Multiple 16 5" xfId="13774" xr:uid="{00000000-0005-0000-0000-0000DE7B0000}"/>
    <cellStyle name="Assumptions Right Multiple 16 5 2" xfId="27695" xr:uid="{00000000-0005-0000-0000-0000DF7B0000}"/>
    <cellStyle name="Assumptions Right Multiple 16 5 2 2" xfId="55378" xr:uid="{00000000-0005-0000-0000-0000E07B0000}"/>
    <cellStyle name="Assumptions Right Multiple 16 5 3" xfId="41461" xr:uid="{00000000-0005-0000-0000-0000E17B0000}"/>
    <cellStyle name="Assumptions Right Multiple 16 6" xfId="16739" xr:uid="{00000000-0005-0000-0000-0000E27B0000}"/>
    <cellStyle name="Assumptions Right Multiple 16 6 2" xfId="44422" xr:uid="{00000000-0005-0000-0000-0000E37B0000}"/>
    <cellStyle name="Assumptions Right Multiple 16 7" xfId="30589" xr:uid="{00000000-0005-0000-0000-0000E47B0000}"/>
    <cellStyle name="Assumptions Right Multiple 17" xfId="2567" xr:uid="{00000000-0005-0000-0000-0000E57B0000}"/>
    <cellStyle name="Assumptions Right Multiple 17 2" xfId="6024" xr:uid="{00000000-0005-0000-0000-0000E67B0000}"/>
    <cellStyle name="Assumptions Right Multiple 17 2 2" xfId="19973" xr:uid="{00000000-0005-0000-0000-0000E77B0000}"/>
    <cellStyle name="Assumptions Right Multiple 17 2 2 2" xfId="47656" xr:uid="{00000000-0005-0000-0000-0000E87B0000}"/>
    <cellStyle name="Assumptions Right Multiple 17 2 3" xfId="33739" xr:uid="{00000000-0005-0000-0000-0000E97B0000}"/>
    <cellStyle name="Assumptions Right Multiple 17 3" xfId="8789" xr:uid="{00000000-0005-0000-0000-0000EA7B0000}"/>
    <cellStyle name="Assumptions Right Multiple 17 3 2" xfId="22710" xr:uid="{00000000-0005-0000-0000-0000EB7B0000}"/>
    <cellStyle name="Assumptions Right Multiple 17 3 2 2" xfId="50393" xr:uid="{00000000-0005-0000-0000-0000EC7B0000}"/>
    <cellStyle name="Assumptions Right Multiple 17 3 3" xfId="36476" xr:uid="{00000000-0005-0000-0000-0000ED7B0000}"/>
    <cellStyle name="Assumptions Right Multiple 17 4" xfId="7340" xr:uid="{00000000-0005-0000-0000-0000EE7B0000}"/>
    <cellStyle name="Assumptions Right Multiple 17 4 2" xfId="21271" xr:uid="{00000000-0005-0000-0000-0000EF7B0000}"/>
    <cellStyle name="Assumptions Right Multiple 17 4 2 2" xfId="48954" xr:uid="{00000000-0005-0000-0000-0000F07B0000}"/>
    <cellStyle name="Assumptions Right Multiple 17 4 3" xfId="35037" xr:uid="{00000000-0005-0000-0000-0000F17B0000}"/>
    <cellStyle name="Assumptions Right Multiple 17 5" xfId="13669" xr:uid="{00000000-0005-0000-0000-0000F27B0000}"/>
    <cellStyle name="Assumptions Right Multiple 17 5 2" xfId="27590" xr:uid="{00000000-0005-0000-0000-0000F37B0000}"/>
    <cellStyle name="Assumptions Right Multiple 17 5 2 2" xfId="55273" xr:uid="{00000000-0005-0000-0000-0000F47B0000}"/>
    <cellStyle name="Assumptions Right Multiple 17 5 3" xfId="41356" xr:uid="{00000000-0005-0000-0000-0000F57B0000}"/>
    <cellStyle name="Assumptions Right Multiple 17 6" xfId="16633" xr:uid="{00000000-0005-0000-0000-0000F67B0000}"/>
    <cellStyle name="Assumptions Right Multiple 17 6 2" xfId="44316" xr:uid="{00000000-0005-0000-0000-0000F77B0000}"/>
    <cellStyle name="Assumptions Right Multiple 17 7" xfId="30498" xr:uid="{00000000-0005-0000-0000-0000F87B0000}"/>
    <cellStyle name="Assumptions Right Multiple 18" xfId="2668" xr:uid="{00000000-0005-0000-0000-0000F97B0000}"/>
    <cellStyle name="Assumptions Right Multiple 18 2" xfId="6116" xr:uid="{00000000-0005-0000-0000-0000FA7B0000}"/>
    <cellStyle name="Assumptions Right Multiple 18 2 2" xfId="20063" xr:uid="{00000000-0005-0000-0000-0000FB7B0000}"/>
    <cellStyle name="Assumptions Right Multiple 18 2 2 2" xfId="47746" xr:uid="{00000000-0005-0000-0000-0000FC7B0000}"/>
    <cellStyle name="Assumptions Right Multiple 18 2 3" xfId="33829" xr:uid="{00000000-0005-0000-0000-0000FD7B0000}"/>
    <cellStyle name="Assumptions Right Multiple 18 3" xfId="8874" xr:uid="{00000000-0005-0000-0000-0000FE7B0000}"/>
    <cellStyle name="Assumptions Right Multiple 18 3 2" xfId="22795" xr:uid="{00000000-0005-0000-0000-0000FF7B0000}"/>
    <cellStyle name="Assumptions Right Multiple 18 3 2 2" xfId="50478" xr:uid="{00000000-0005-0000-0000-0000007C0000}"/>
    <cellStyle name="Assumptions Right Multiple 18 3 3" xfId="36561" xr:uid="{00000000-0005-0000-0000-0000017C0000}"/>
    <cellStyle name="Assumptions Right Multiple 18 4" xfId="11003" xr:uid="{00000000-0005-0000-0000-0000027C0000}"/>
    <cellStyle name="Assumptions Right Multiple 18 4 2" xfId="24924" xr:uid="{00000000-0005-0000-0000-0000037C0000}"/>
    <cellStyle name="Assumptions Right Multiple 18 4 2 2" xfId="52607" xr:uid="{00000000-0005-0000-0000-0000047C0000}"/>
    <cellStyle name="Assumptions Right Multiple 18 4 3" xfId="38690" xr:uid="{00000000-0005-0000-0000-0000057C0000}"/>
    <cellStyle name="Assumptions Right Multiple 18 5" xfId="13756" xr:uid="{00000000-0005-0000-0000-0000067C0000}"/>
    <cellStyle name="Assumptions Right Multiple 18 5 2" xfId="27677" xr:uid="{00000000-0005-0000-0000-0000077C0000}"/>
    <cellStyle name="Assumptions Right Multiple 18 5 2 2" xfId="55360" xr:uid="{00000000-0005-0000-0000-0000087C0000}"/>
    <cellStyle name="Assumptions Right Multiple 18 5 3" xfId="41443" xr:uid="{00000000-0005-0000-0000-0000097C0000}"/>
    <cellStyle name="Assumptions Right Multiple 18 6" xfId="16721" xr:uid="{00000000-0005-0000-0000-00000A7C0000}"/>
    <cellStyle name="Assumptions Right Multiple 18 6 2" xfId="44404" xr:uid="{00000000-0005-0000-0000-00000B7C0000}"/>
    <cellStyle name="Assumptions Right Multiple 18 7" xfId="30571" xr:uid="{00000000-0005-0000-0000-00000C7C0000}"/>
    <cellStyle name="Assumptions Right Multiple 19" xfId="2387" xr:uid="{00000000-0005-0000-0000-00000D7C0000}"/>
    <cellStyle name="Assumptions Right Multiple 19 2" xfId="5844" xr:uid="{00000000-0005-0000-0000-00000E7C0000}"/>
    <cellStyle name="Assumptions Right Multiple 19 2 2" xfId="19794" xr:uid="{00000000-0005-0000-0000-00000F7C0000}"/>
    <cellStyle name="Assumptions Right Multiple 19 2 2 2" xfId="47477" xr:uid="{00000000-0005-0000-0000-0000107C0000}"/>
    <cellStyle name="Assumptions Right Multiple 19 2 3" xfId="33560" xr:uid="{00000000-0005-0000-0000-0000117C0000}"/>
    <cellStyle name="Assumptions Right Multiple 19 3" xfId="8613" xr:uid="{00000000-0005-0000-0000-0000127C0000}"/>
    <cellStyle name="Assumptions Right Multiple 19 3 2" xfId="22534" xr:uid="{00000000-0005-0000-0000-0000137C0000}"/>
    <cellStyle name="Assumptions Right Multiple 19 3 2 2" xfId="50217" xr:uid="{00000000-0005-0000-0000-0000147C0000}"/>
    <cellStyle name="Assumptions Right Multiple 19 3 3" xfId="36300" xr:uid="{00000000-0005-0000-0000-0000157C0000}"/>
    <cellStyle name="Assumptions Right Multiple 19 4" xfId="5489" xr:uid="{00000000-0005-0000-0000-0000167C0000}"/>
    <cellStyle name="Assumptions Right Multiple 19 4 2" xfId="19442" xr:uid="{00000000-0005-0000-0000-0000177C0000}"/>
    <cellStyle name="Assumptions Right Multiple 19 4 2 2" xfId="47125" xr:uid="{00000000-0005-0000-0000-0000187C0000}"/>
    <cellStyle name="Assumptions Right Multiple 19 4 3" xfId="33208" xr:uid="{00000000-0005-0000-0000-0000197C0000}"/>
    <cellStyle name="Assumptions Right Multiple 19 5" xfId="13492" xr:uid="{00000000-0005-0000-0000-00001A7C0000}"/>
    <cellStyle name="Assumptions Right Multiple 19 5 2" xfId="27413" xr:uid="{00000000-0005-0000-0000-00001B7C0000}"/>
    <cellStyle name="Assumptions Right Multiple 19 5 2 2" xfId="55096" xr:uid="{00000000-0005-0000-0000-00001C7C0000}"/>
    <cellStyle name="Assumptions Right Multiple 19 5 3" xfId="41179" xr:uid="{00000000-0005-0000-0000-00001D7C0000}"/>
    <cellStyle name="Assumptions Right Multiple 19 6" xfId="16454" xr:uid="{00000000-0005-0000-0000-00001E7C0000}"/>
    <cellStyle name="Assumptions Right Multiple 19 6 2" xfId="44137" xr:uid="{00000000-0005-0000-0000-00001F7C0000}"/>
    <cellStyle name="Assumptions Right Multiple 19 7" xfId="30344" xr:uid="{00000000-0005-0000-0000-0000207C0000}"/>
    <cellStyle name="Assumptions Right Multiple 2" xfId="2058" xr:uid="{00000000-0005-0000-0000-0000217C0000}"/>
    <cellStyle name="Assumptions Right Multiple 2 10" xfId="2515" xr:uid="{00000000-0005-0000-0000-0000227C0000}"/>
    <cellStyle name="Assumptions Right Multiple 2 10 2" xfId="5972" xr:uid="{00000000-0005-0000-0000-0000237C0000}"/>
    <cellStyle name="Assumptions Right Multiple 2 10 2 2" xfId="19921" xr:uid="{00000000-0005-0000-0000-0000247C0000}"/>
    <cellStyle name="Assumptions Right Multiple 2 10 2 2 2" xfId="47604" xr:uid="{00000000-0005-0000-0000-0000257C0000}"/>
    <cellStyle name="Assumptions Right Multiple 2 10 2 3" xfId="33687" xr:uid="{00000000-0005-0000-0000-0000267C0000}"/>
    <cellStyle name="Assumptions Right Multiple 2 10 3" xfId="8737" xr:uid="{00000000-0005-0000-0000-0000277C0000}"/>
    <cellStyle name="Assumptions Right Multiple 2 10 3 2" xfId="22658" xr:uid="{00000000-0005-0000-0000-0000287C0000}"/>
    <cellStyle name="Assumptions Right Multiple 2 10 3 2 2" xfId="50341" xr:uid="{00000000-0005-0000-0000-0000297C0000}"/>
    <cellStyle name="Assumptions Right Multiple 2 10 3 3" xfId="36424" xr:uid="{00000000-0005-0000-0000-00002A7C0000}"/>
    <cellStyle name="Assumptions Right Multiple 2 10 4" xfId="5586" xr:uid="{00000000-0005-0000-0000-00002B7C0000}"/>
    <cellStyle name="Assumptions Right Multiple 2 10 4 2" xfId="19539" xr:uid="{00000000-0005-0000-0000-00002C7C0000}"/>
    <cellStyle name="Assumptions Right Multiple 2 10 4 2 2" xfId="47222" xr:uid="{00000000-0005-0000-0000-00002D7C0000}"/>
    <cellStyle name="Assumptions Right Multiple 2 10 4 3" xfId="33305" xr:uid="{00000000-0005-0000-0000-00002E7C0000}"/>
    <cellStyle name="Assumptions Right Multiple 2 10 5" xfId="13619" xr:uid="{00000000-0005-0000-0000-00002F7C0000}"/>
    <cellStyle name="Assumptions Right Multiple 2 10 5 2" xfId="27540" xr:uid="{00000000-0005-0000-0000-0000307C0000}"/>
    <cellStyle name="Assumptions Right Multiple 2 10 5 2 2" xfId="55223" xr:uid="{00000000-0005-0000-0000-0000317C0000}"/>
    <cellStyle name="Assumptions Right Multiple 2 10 5 3" xfId="41306" xr:uid="{00000000-0005-0000-0000-0000327C0000}"/>
    <cellStyle name="Assumptions Right Multiple 2 10 6" xfId="16581" xr:uid="{00000000-0005-0000-0000-0000337C0000}"/>
    <cellStyle name="Assumptions Right Multiple 2 10 6 2" xfId="44264" xr:uid="{00000000-0005-0000-0000-0000347C0000}"/>
    <cellStyle name="Assumptions Right Multiple 2 10 7" xfId="30452" xr:uid="{00000000-0005-0000-0000-0000357C0000}"/>
    <cellStyle name="Assumptions Right Multiple 2 11" xfId="2845" xr:uid="{00000000-0005-0000-0000-0000367C0000}"/>
    <cellStyle name="Assumptions Right Multiple 2 11 2" xfId="6292" xr:uid="{00000000-0005-0000-0000-0000377C0000}"/>
    <cellStyle name="Assumptions Right Multiple 2 11 2 2" xfId="20239" xr:uid="{00000000-0005-0000-0000-0000387C0000}"/>
    <cellStyle name="Assumptions Right Multiple 2 11 2 2 2" xfId="47922" xr:uid="{00000000-0005-0000-0000-0000397C0000}"/>
    <cellStyle name="Assumptions Right Multiple 2 11 2 3" xfId="34005" xr:uid="{00000000-0005-0000-0000-00003A7C0000}"/>
    <cellStyle name="Assumptions Right Multiple 2 11 3" xfId="9046" xr:uid="{00000000-0005-0000-0000-00003B7C0000}"/>
    <cellStyle name="Assumptions Right Multiple 2 11 3 2" xfId="22967" xr:uid="{00000000-0005-0000-0000-00003C7C0000}"/>
    <cellStyle name="Assumptions Right Multiple 2 11 3 2 2" xfId="50650" xr:uid="{00000000-0005-0000-0000-00003D7C0000}"/>
    <cellStyle name="Assumptions Right Multiple 2 11 3 3" xfId="36733" xr:uid="{00000000-0005-0000-0000-00003E7C0000}"/>
    <cellStyle name="Assumptions Right Multiple 2 11 4" xfId="11179" xr:uid="{00000000-0005-0000-0000-00003F7C0000}"/>
    <cellStyle name="Assumptions Right Multiple 2 11 4 2" xfId="25100" xr:uid="{00000000-0005-0000-0000-0000407C0000}"/>
    <cellStyle name="Assumptions Right Multiple 2 11 4 2 2" xfId="52783" xr:uid="{00000000-0005-0000-0000-0000417C0000}"/>
    <cellStyle name="Assumptions Right Multiple 2 11 4 3" xfId="38866" xr:uid="{00000000-0005-0000-0000-0000427C0000}"/>
    <cellStyle name="Assumptions Right Multiple 2 11 5" xfId="13931" xr:uid="{00000000-0005-0000-0000-0000437C0000}"/>
    <cellStyle name="Assumptions Right Multiple 2 11 5 2" xfId="27852" xr:uid="{00000000-0005-0000-0000-0000447C0000}"/>
    <cellStyle name="Assumptions Right Multiple 2 11 5 2 2" xfId="55535" xr:uid="{00000000-0005-0000-0000-0000457C0000}"/>
    <cellStyle name="Assumptions Right Multiple 2 11 5 3" xfId="41618" xr:uid="{00000000-0005-0000-0000-0000467C0000}"/>
    <cellStyle name="Assumptions Right Multiple 2 11 6" xfId="16897" xr:uid="{00000000-0005-0000-0000-0000477C0000}"/>
    <cellStyle name="Assumptions Right Multiple 2 11 6 2" xfId="44580" xr:uid="{00000000-0005-0000-0000-0000487C0000}"/>
    <cellStyle name="Assumptions Right Multiple 2 11 7" xfId="30726" xr:uid="{00000000-0005-0000-0000-0000497C0000}"/>
    <cellStyle name="Assumptions Right Multiple 2 12" xfId="2543" xr:uid="{00000000-0005-0000-0000-00004A7C0000}"/>
    <cellStyle name="Assumptions Right Multiple 2 12 2" xfId="6000" xr:uid="{00000000-0005-0000-0000-00004B7C0000}"/>
    <cellStyle name="Assumptions Right Multiple 2 12 2 2" xfId="19949" xr:uid="{00000000-0005-0000-0000-00004C7C0000}"/>
    <cellStyle name="Assumptions Right Multiple 2 12 2 2 2" xfId="47632" xr:uid="{00000000-0005-0000-0000-00004D7C0000}"/>
    <cellStyle name="Assumptions Right Multiple 2 12 2 3" xfId="33715" xr:uid="{00000000-0005-0000-0000-00004E7C0000}"/>
    <cellStyle name="Assumptions Right Multiple 2 12 3" xfId="8765" xr:uid="{00000000-0005-0000-0000-00004F7C0000}"/>
    <cellStyle name="Assumptions Right Multiple 2 12 3 2" xfId="22686" xr:uid="{00000000-0005-0000-0000-0000507C0000}"/>
    <cellStyle name="Assumptions Right Multiple 2 12 3 2 2" xfId="50369" xr:uid="{00000000-0005-0000-0000-0000517C0000}"/>
    <cellStyle name="Assumptions Right Multiple 2 12 3 3" xfId="36452" xr:uid="{00000000-0005-0000-0000-0000527C0000}"/>
    <cellStyle name="Assumptions Right Multiple 2 12 4" xfId="5139" xr:uid="{00000000-0005-0000-0000-0000537C0000}"/>
    <cellStyle name="Assumptions Right Multiple 2 12 4 2" xfId="19109" xr:uid="{00000000-0005-0000-0000-0000547C0000}"/>
    <cellStyle name="Assumptions Right Multiple 2 12 4 2 2" xfId="46792" xr:uid="{00000000-0005-0000-0000-0000557C0000}"/>
    <cellStyle name="Assumptions Right Multiple 2 12 4 3" xfId="32875" xr:uid="{00000000-0005-0000-0000-0000567C0000}"/>
    <cellStyle name="Assumptions Right Multiple 2 12 5" xfId="13645" xr:uid="{00000000-0005-0000-0000-0000577C0000}"/>
    <cellStyle name="Assumptions Right Multiple 2 12 5 2" xfId="27566" xr:uid="{00000000-0005-0000-0000-0000587C0000}"/>
    <cellStyle name="Assumptions Right Multiple 2 12 5 2 2" xfId="55249" xr:uid="{00000000-0005-0000-0000-0000597C0000}"/>
    <cellStyle name="Assumptions Right Multiple 2 12 5 3" xfId="41332" xr:uid="{00000000-0005-0000-0000-00005A7C0000}"/>
    <cellStyle name="Assumptions Right Multiple 2 12 6" xfId="16609" xr:uid="{00000000-0005-0000-0000-00005B7C0000}"/>
    <cellStyle name="Assumptions Right Multiple 2 12 6 2" xfId="44292" xr:uid="{00000000-0005-0000-0000-00005C7C0000}"/>
    <cellStyle name="Assumptions Right Multiple 2 12 7" xfId="30476" xr:uid="{00000000-0005-0000-0000-00005D7C0000}"/>
    <cellStyle name="Assumptions Right Multiple 2 13" xfId="3585" xr:uid="{00000000-0005-0000-0000-00005E7C0000}"/>
    <cellStyle name="Assumptions Right Multiple 2 13 2" xfId="7023" xr:uid="{00000000-0005-0000-0000-00005F7C0000}"/>
    <cellStyle name="Assumptions Right Multiple 2 13 2 2" xfId="20960" xr:uid="{00000000-0005-0000-0000-0000607C0000}"/>
    <cellStyle name="Assumptions Right Multiple 2 13 2 2 2" xfId="48643" xr:uid="{00000000-0005-0000-0000-0000617C0000}"/>
    <cellStyle name="Assumptions Right Multiple 2 13 2 3" xfId="34726" xr:uid="{00000000-0005-0000-0000-0000627C0000}"/>
    <cellStyle name="Assumptions Right Multiple 2 13 3" xfId="9756" xr:uid="{00000000-0005-0000-0000-0000637C0000}"/>
    <cellStyle name="Assumptions Right Multiple 2 13 3 2" xfId="23677" xr:uid="{00000000-0005-0000-0000-0000647C0000}"/>
    <cellStyle name="Assumptions Right Multiple 2 13 3 2 2" xfId="51360" xr:uid="{00000000-0005-0000-0000-0000657C0000}"/>
    <cellStyle name="Assumptions Right Multiple 2 13 3 3" xfId="37443" xr:uid="{00000000-0005-0000-0000-0000667C0000}"/>
    <cellStyle name="Assumptions Right Multiple 2 13 4" xfId="11898" xr:uid="{00000000-0005-0000-0000-0000677C0000}"/>
    <cellStyle name="Assumptions Right Multiple 2 13 4 2" xfId="25819" xr:uid="{00000000-0005-0000-0000-0000687C0000}"/>
    <cellStyle name="Assumptions Right Multiple 2 13 4 2 2" xfId="53502" xr:uid="{00000000-0005-0000-0000-0000697C0000}"/>
    <cellStyle name="Assumptions Right Multiple 2 13 4 3" xfId="39585" xr:uid="{00000000-0005-0000-0000-00006A7C0000}"/>
    <cellStyle name="Assumptions Right Multiple 2 13 5" xfId="14648" xr:uid="{00000000-0005-0000-0000-00006B7C0000}"/>
    <cellStyle name="Assumptions Right Multiple 2 13 5 2" xfId="28569" xr:uid="{00000000-0005-0000-0000-00006C7C0000}"/>
    <cellStyle name="Assumptions Right Multiple 2 13 5 2 2" xfId="56252" xr:uid="{00000000-0005-0000-0000-00006D7C0000}"/>
    <cellStyle name="Assumptions Right Multiple 2 13 5 3" xfId="42335" xr:uid="{00000000-0005-0000-0000-00006E7C0000}"/>
    <cellStyle name="Assumptions Right Multiple 2 13 6" xfId="17616" xr:uid="{00000000-0005-0000-0000-00006F7C0000}"/>
    <cellStyle name="Assumptions Right Multiple 2 13 6 2" xfId="45299" xr:uid="{00000000-0005-0000-0000-0000707C0000}"/>
    <cellStyle name="Assumptions Right Multiple 2 13 7" xfId="31387" xr:uid="{00000000-0005-0000-0000-0000717C0000}"/>
    <cellStyle name="Assumptions Right Multiple 2 14" xfId="3504" xr:uid="{00000000-0005-0000-0000-0000727C0000}"/>
    <cellStyle name="Assumptions Right Multiple 2 14 2" xfId="6942" xr:uid="{00000000-0005-0000-0000-0000737C0000}"/>
    <cellStyle name="Assumptions Right Multiple 2 14 2 2" xfId="20882" xr:uid="{00000000-0005-0000-0000-0000747C0000}"/>
    <cellStyle name="Assumptions Right Multiple 2 14 2 2 2" xfId="48565" xr:uid="{00000000-0005-0000-0000-0000757C0000}"/>
    <cellStyle name="Assumptions Right Multiple 2 14 2 3" xfId="34648" xr:uid="{00000000-0005-0000-0000-0000767C0000}"/>
    <cellStyle name="Assumptions Right Multiple 2 14 3" xfId="9680" xr:uid="{00000000-0005-0000-0000-0000777C0000}"/>
    <cellStyle name="Assumptions Right Multiple 2 14 3 2" xfId="23601" xr:uid="{00000000-0005-0000-0000-0000787C0000}"/>
    <cellStyle name="Assumptions Right Multiple 2 14 3 2 2" xfId="51284" xr:uid="{00000000-0005-0000-0000-0000797C0000}"/>
    <cellStyle name="Assumptions Right Multiple 2 14 3 3" xfId="37367" xr:uid="{00000000-0005-0000-0000-00007A7C0000}"/>
    <cellStyle name="Assumptions Right Multiple 2 14 4" xfId="11820" xr:uid="{00000000-0005-0000-0000-00007B7C0000}"/>
    <cellStyle name="Assumptions Right Multiple 2 14 4 2" xfId="25741" xr:uid="{00000000-0005-0000-0000-00007C7C0000}"/>
    <cellStyle name="Assumptions Right Multiple 2 14 4 2 2" xfId="53424" xr:uid="{00000000-0005-0000-0000-00007D7C0000}"/>
    <cellStyle name="Assumptions Right Multiple 2 14 4 3" xfId="39507" xr:uid="{00000000-0005-0000-0000-00007E7C0000}"/>
    <cellStyle name="Assumptions Right Multiple 2 14 5" xfId="14570" xr:uid="{00000000-0005-0000-0000-00007F7C0000}"/>
    <cellStyle name="Assumptions Right Multiple 2 14 5 2" xfId="28491" xr:uid="{00000000-0005-0000-0000-0000807C0000}"/>
    <cellStyle name="Assumptions Right Multiple 2 14 5 2 2" xfId="56174" xr:uid="{00000000-0005-0000-0000-0000817C0000}"/>
    <cellStyle name="Assumptions Right Multiple 2 14 5 3" xfId="42257" xr:uid="{00000000-0005-0000-0000-0000827C0000}"/>
    <cellStyle name="Assumptions Right Multiple 2 14 6" xfId="17538" xr:uid="{00000000-0005-0000-0000-0000837C0000}"/>
    <cellStyle name="Assumptions Right Multiple 2 14 6 2" xfId="45221" xr:uid="{00000000-0005-0000-0000-0000847C0000}"/>
    <cellStyle name="Assumptions Right Multiple 2 14 7" xfId="31309" xr:uid="{00000000-0005-0000-0000-0000857C0000}"/>
    <cellStyle name="Assumptions Right Multiple 2 15" xfId="2801" xr:uid="{00000000-0005-0000-0000-0000867C0000}"/>
    <cellStyle name="Assumptions Right Multiple 2 15 2" xfId="6248" xr:uid="{00000000-0005-0000-0000-0000877C0000}"/>
    <cellStyle name="Assumptions Right Multiple 2 15 2 2" xfId="20195" xr:uid="{00000000-0005-0000-0000-0000887C0000}"/>
    <cellStyle name="Assumptions Right Multiple 2 15 2 2 2" xfId="47878" xr:uid="{00000000-0005-0000-0000-0000897C0000}"/>
    <cellStyle name="Assumptions Right Multiple 2 15 2 3" xfId="33961" xr:uid="{00000000-0005-0000-0000-00008A7C0000}"/>
    <cellStyle name="Assumptions Right Multiple 2 15 3" xfId="9003" xr:uid="{00000000-0005-0000-0000-00008B7C0000}"/>
    <cellStyle name="Assumptions Right Multiple 2 15 3 2" xfId="22924" xr:uid="{00000000-0005-0000-0000-00008C7C0000}"/>
    <cellStyle name="Assumptions Right Multiple 2 15 3 2 2" xfId="50607" xr:uid="{00000000-0005-0000-0000-00008D7C0000}"/>
    <cellStyle name="Assumptions Right Multiple 2 15 3 3" xfId="36690" xr:uid="{00000000-0005-0000-0000-00008E7C0000}"/>
    <cellStyle name="Assumptions Right Multiple 2 15 4" xfId="11135" xr:uid="{00000000-0005-0000-0000-00008F7C0000}"/>
    <cellStyle name="Assumptions Right Multiple 2 15 4 2" xfId="25056" xr:uid="{00000000-0005-0000-0000-0000907C0000}"/>
    <cellStyle name="Assumptions Right Multiple 2 15 4 2 2" xfId="52739" xr:uid="{00000000-0005-0000-0000-0000917C0000}"/>
    <cellStyle name="Assumptions Right Multiple 2 15 4 3" xfId="38822" xr:uid="{00000000-0005-0000-0000-0000927C0000}"/>
    <cellStyle name="Assumptions Right Multiple 2 15 5" xfId="13888" xr:uid="{00000000-0005-0000-0000-0000937C0000}"/>
    <cellStyle name="Assumptions Right Multiple 2 15 5 2" xfId="27809" xr:uid="{00000000-0005-0000-0000-0000947C0000}"/>
    <cellStyle name="Assumptions Right Multiple 2 15 5 2 2" xfId="55492" xr:uid="{00000000-0005-0000-0000-0000957C0000}"/>
    <cellStyle name="Assumptions Right Multiple 2 15 5 3" xfId="41575" xr:uid="{00000000-0005-0000-0000-0000967C0000}"/>
    <cellStyle name="Assumptions Right Multiple 2 15 6" xfId="16853" xr:uid="{00000000-0005-0000-0000-0000977C0000}"/>
    <cellStyle name="Assumptions Right Multiple 2 15 6 2" xfId="44536" xr:uid="{00000000-0005-0000-0000-0000987C0000}"/>
    <cellStyle name="Assumptions Right Multiple 2 15 7" xfId="30688" xr:uid="{00000000-0005-0000-0000-0000997C0000}"/>
    <cellStyle name="Assumptions Right Multiple 2 16" xfId="2588" xr:uid="{00000000-0005-0000-0000-00009A7C0000}"/>
    <cellStyle name="Assumptions Right Multiple 2 16 2" xfId="6044" xr:uid="{00000000-0005-0000-0000-00009B7C0000}"/>
    <cellStyle name="Assumptions Right Multiple 2 16 2 2" xfId="19991" xr:uid="{00000000-0005-0000-0000-00009C7C0000}"/>
    <cellStyle name="Assumptions Right Multiple 2 16 2 2 2" xfId="47674" xr:uid="{00000000-0005-0000-0000-00009D7C0000}"/>
    <cellStyle name="Assumptions Right Multiple 2 16 2 3" xfId="33757" xr:uid="{00000000-0005-0000-0000-00009E7C0000}"/>
    <cellStyle name="Assumptions Right Multiple 2 16 3" xfId="8805" xr:uid="{00000000-0005-0000-0000-00009F7C0000}"/>
    <cellStyle name="Assumptions Right Multiple 2 16 3 2" xfId="22726" xr:uid="{00000000-0005-0000-0000-0000A07C0000}"/>
    <cellStyle name="Assumptions Right Multiple 2 16 3 2 2" xfId="50409" xr:uid="{00000000-0005-0000-0000-0000A17C0000}"/>
    <cellStyle name="Assumptions Right Multiple 2 16 3 3" xfId="36492" xr:uid="{00000000-0005-0000-0000-0000A27C0000}"/>
    <cellStyle name="Assumptions Right Multiple 2 16 4" xfId="5709" xr:uid="{00000000-0005-0000-0000-0000A37C0000}"/>
    <cellStyle name="Assumptions Right Multiple 2 16 4 2" xfId="19661" xr:uid="{00000000-0005-0000-0000-0000A47C0000}"/>
    <cellStyle name="Assumptions Right Multiple 2 16 4 2 2" xfId="47344" xr:uid="{00000000-0005-0000-0000-0000A57C0000}"/>
    <cellStyle name="Assumptions Right Multiple 2 16 4 3" xfId="33427" xr:uid="{00000000-0005-0000-0000-0000A67C0000}"/>
    <cellStyle name="Assumptions Right Multiple 2 16 5" xfId="13686" xr:uid="{00000000-0005-0000-0000-0000A77C0000}"/>
    <cellStyle name="Assumptions Right Multiple 2 16 5 2" xfId="27607" xr:uid="{00000000-0005-0000-0000-0000A87C0000}"/>
    <cellStyle name="Assumptions Right Multiple 2 16 5 2 2" xfId="55290" xr:uid="{00000000-0005-0000-0000-0000A97C0000}"/>
    <cellStyle name="Assumptions Right Multiple 2 16 5 3" xfId="41373" xr:uid="{00000000-0005-0000-0000-0000AA7C0000}"/>
    <cellStyle name="Assumptions Right Multiple 2 16 6" xfId="16650" xr:uid="{00000000-0005-0000-0000-0000AB7C0000}"/>
    <cellStyle name="Assumptions Right Multiple 2 16 6 2" xfId="44333" xr:uid="{00000000-0005-0000-0000-0000AC7C0000}"/>
    <cellStyle name="Assumptions Right Multiple 2 16 7" xfId="30515" xr:uid="{00000000-0005-0000-0000-0000AD7C0000}"/>
    <cellStyle name="Assumptions Right Multiple 2 17" xfId="3330" xr:uid="{00000000-0005-0000-0000-0000AE7C0000}"/>
    <cellStyle name="Assumptions Right Multiple 2 17 2" xfId="6770" xr:uid="{00000000-0005-0000-0000-0000AF7C0000}"/>
    <cellStyle name="Assumptions Right Multiple 2 17 2 2" xfId="20711" xr:uid="{00000000-0005-0000-0000-0000B07C0000}"/>
    <cellStyle name="Assumptions Right Multiple 2 17 2 2 2" xfId="48394" xr:uid="{00000000-0005-0000-0000-0000B17C0000}"/>
    <cellStyle name="Assumptions Right Multiple 2 17 2 3" xfId="34477" xr:uid="{00000000-0005-0000-0000-0000B27C0000}"/>
    <cellStyle name="Assumptions Right Multiple 2 17 3" xfId="9510" xr:uid="{00000000-0005-0000-0000-0000B37C0000}"/>
    <cellStyle name="Assumptions Right Multiple 2 17 3 2" xfId="23431" xr:uid="{00000000-0005-0000-0000-0000B47C0000}"/>
    <cellStyle name="Assumptions Right Multiple 2 17 3 2 2" xfId="51114" xr:uid="{00000000-0005-0000-0000-0000B57C0000}"/>
    <cellStyle name="Assumptions Right Multiple 2 17 3 3" xfId="37197" xr:uid="{00000000-0005-0000-0000-0000B67C0000}"/>
    <cellStyle name="Assumptions Right Multiple 2 17 4" xfId="11649" xr:uid="{00000000-0005-0000-0000-0000B77C0000}"/>
    <cellStyle name="Assumptions Right Multiple 2 17 4 2" xfId="25570" xr:uid="{00000000-0005-0000-0000-0000B87C0000}"/>
    <cellStyle name="Assumptions Right Multiple 2 17 4 2 2" xfId="53253" xr:uid="{00000000-0005-0000-0000-0000B97C0000}"/>
    <cellStyle name="Assumptions Right Multiple 2 17 4 3" xfId="39336" xr:uid="{00000000-0005-0000-0000-0000BA7C0000}"/>
    <cellStyle name="Assumptions Right Multiple 2 17 5" xfId="14399" xr:uid="{00000000-0005-0000-0000-0000BB7C0000}"/>
    <cellStyle name="Assumptions Right Multiple 2 17 5 2" xfId="28320" xr:uid="{00000000-0005-0000-0000-0000BC7C0000}"/>
    <cellStyle name="Assumptions Right Multiple 2 17 5 2 2" xfId="56003" xr:uid="{00000000-0005-0000-0000-0000BD7C0000}"/>
    <cellStyle name="Assumptions Right Multiple 2 17 5 3" xfId="42086" xr:uid="{00000000-0005-0000-0000-0000BE7C0000}"/>
    <cellStyle name="Assumptions Right Multiple 2 17 6" xfId="17367" xr:uid="{00000000-0005-0000-0000-0000BF7C0000}"/>
    <cellStyle name="Assumptions Right Multiple 2 17 6 2" xfId="45050" xr:uid="{00000000-0005-0000-0000-0000C07C0000}"/>
    <cellStyle name="Assumptions Right Multiple 2 17 7" xfId="31150" xr:uid="{00000000-0005-0000-0000-0000C17C0000}"/>
    <cellStyle name="Assumptions Right Multiple 2 18" xfId="3781" xr:uid="{00000000-0005-0000-0000-0000C27C0000}"/>
    <cellStyle name="Assumptions Right Multiple 2 18 2" xfId="7215" xr:uid="{00000000-0005-0000-0000-0000C37C0000}"/>
    <cellStyle name="Assumptions Right Multiple 2 18 2 2" xfId="21149" xr:uid="{00000000-0005-0000-0000-0000C47C0000}"/>
    <cellStyle name="Assumptions Right Multiple 2 18 2 2 2" xfId="48832" xr:uid="{00000000-0005-0000-0000-0000C57C0000}"/>
    <cellStyle name="Assumptions Right Multiple 2 18 2 3" xfId="34915" xr:uid="{00000000-0005-0000-0000-0000C67C0000}"/>
    <cellStyle name="Assumptions Right Multiple 2 18 3" xfId="9937" xr:uid="{00000000-0005-0000-0000-0000C77C0000}"/>
    <cellStyle name="Assumptions Right Multiple 2 18 3 2" xfId="23858" xr:uid="{00000000-0005-0000-0000-0000C87C0000}"/>
    <cellStyle name="Assumptions Right Multiple 2 18 3 2 2" xfId="51541" xr:uid="{00000000-0005-0000-0000-0000C97C0000}"/>
    <cellStyle name="Assumptions Right Multiple 2 18 3 3" xfId="37624" xr:uid="{00000000-0005-0000-0000-0000CA7C0000}"/>
    <cellStyle name="Assumptions Right Multiple 2 18 4" xfId="12087" xr:uid="{00000000-0005-0000-0000-0000CB7C0000}"/>
    <cellStyle name="Assumptions Right Multiple 2 18 4 2" xfId="26008" xr:uid="{00000000-0005-0000-0000-0000CC7C0000}"/>
    <cellStyle name="Assumptions Right Multiple 2 18 4 2 2" xfId="53691" xr:uid="{00000000-0005-0000-0000-0000CD7C0000}"/>
    <cellStyle name="Assumptions Right Multiple 2 18 4 3" xfId="39774" xr:uid="{00000000-0005-0000-0000-0000CE7C0000}"/>
    <cellStyle name="Assumptions Right Multiple 2 18 5" xfId="14837" xr:uid="{00000000-0005-0000-0000-0000CF7C0000}"/>
    <cellStyle name="Assumptions Right Multiple 2 18 5 2" xfId="28758" xr:uid="{00000000-0005-0000-0000-0000D07C0000}"/>
    <cellStyle name="Assumptions Right Multiple 2 18 5 2 2" xfId="56441" xr:uid="{00000000-0005-0000-0000-0000D17C0000}"/>
    <cellStyle name="Assumptions Right Multiple 2 18 5 3" xfId="42524" xr:uid="{00000000-0005-0000-0000-0000D27C0000}"/>
    <cellStyle name="Assumptions Right Multiple 2 18 6" xfId="17805" xr:uid="{00000000-0005-0000-0000-0000D37C0000}"/>
    <cellStyle name="Assumptions Right Multiple 2 18 6 2" xfId="45488" xr:uid="{00000000-0005-0000-0000-0000D47C0000}"/>
    <cellStyle name="Assumptions Right Multiple 2 18 7" xfId="31571" xr:uid="{00000000-0005-0000-0000-0000D57C0000}"/>
    <cellStyle name="Assumptions Right Multiple 2 19" xfId="3712" xr:uid="{00000000-0005-0000-0000-0000D67C0000}"/>
    <cellStyle name="Assumptions Right Multiple 2 19 2" xfId="7149" xr:uid="{00000000-0005-0000-0000-0000D77C0000}"/>
    <cellStyle name="Assumptions Right Multiple 2 19 2 2" xfId="21084" xr:uid="{00000000-0005-0000-0000-0000D87C0000}"/>
    <cellStyle name="Assumptions Right Multiple 2 19 2 2 2" xfId="48767" xr:uid="{00000000-0005-0000-0000-0000D97C0000}"/>
    <cellStyle name="Assumptions Right Multiple 2 19 2 3" xfId="34850" xr:uid="{00000000-0005-0000-0000-0000DA7C0000}"/>
    <cellStyle name="Assumptions Right Multiple 2 19 3" xfId="9877" xr:uid="{00000000-0005-0000-0000-0000DB7C0000}"/>
    <cellStyle name="Assumptions Right Multiple 2 19 3 2" xfId="23798" xr:uid="{00000000-0005-0000-0000-0000DC7C0000}"/>
    <cellStyle name="Assumptions Right Multiple 2 19 3 2 2" xfId="51481" xr:uid="{00000000-0005-0000-0000-0000DD7C0000}"/>
    <cellStyle name="Assumptions Right Multiple 2 19 3 3" xfId="37564" xr:uid="{00000000-0005-0000-0000-0000DE7C0000}"/>
    <cellStyle name="Assumptions Right Multiple 2 19 4" xfId="12022" xr:uid="{00000000-0005-0000-0000-0000DF7C0000}"/>
    <cellStyle name="Assumptions Right Multiple 2 19 4 2" xfId="25943" xr:uid="{00000000-0005-0000-0000-0000E07C0000}"/>
    <cellStyle name="Assumptions Right Multiple 2 19 4 2 2" xfId="53626" xr:uid="{00000000-0005-0000-0000-0000E17C0000}"/>
    <cellStyle name="Assumptions Right Multiple 2 19 4 3" xfId="39709" xr:uid="{00000000-0005-0000-0000-0000E27C0000}"/>
    <cellStyle name="Assumptions Right Multiple 2 19 5" xfId="14772" xr:uid="{00000000-0005-0000-0000-0000E37C0000}"/>
    <cellStyle name="Assumptions Right Multiple 2 19 5 2" xfId="28693" xr:uid="{00000000-0005-0000-0000-0000E47C0000}"/>
    <cellStyle name="Assumptions Right Multiple 2 19 5 2 2" xfId="56376" xr:uid="{00000000-0005-0000-0000-0000E57C0000}"/>
    <cellStyle name="Assumptions Right Multiple 2 19 5 3" xfId="42459" xr:uid="{00000000-0005-0000-0000-0000E67C0000}"/>
    <cellStyle name="Assumptions Right Multiple 2 19 6" xfId="17740" xr:uid="{00000000-0005-0000-0000-0000E77C0000}"/>
    <cellStyle name="Assumptions Right Multiple 2 19 6 2" xfId="45423" xr:uid="{00000000-0005-0000-0000-0000E87C0000}"/>
    <cellStyle name="Assumptions Right Multiple 2 19 7" xfId="31510" xr:uid="{00000000-0005-0000-0000-0000E97C0000}"/>
    <cellStyle name="Assumptions Right Multiple 2 2" xfId="3097" xr:uid="{00000000-0005-0000-0000-0000EA7C0000}"/>
    <cellStyle name="Assumptions Right Multiple 2 2 2" xfId="6539" xr:uid="{00000000-0005-0000-0000-0000EB7C0000}"/>
    <cellStyle name="Assumptions Right Multiple 2 2 2 2" xfId="20483" xr:uid="{00000000-0005-0000-0000-0000EC7C0000}"/>
    <cellStyle name="Assumptions Right Multiple 2 2 2 2 2" xfId="48166" xr:uid="{00000000-0005-0000-0000-0000ED7C0000}"/>
    <cellStyle name="Assumptions Right Multiple 2 2 2 3" xfId="34249" xr:uid="{00000000-0005-0000-0000-0000EE7C0000}"/>
    <cellStyle name="Assumptions Right Multiple 2 2 3" xfId="9284" xr:uid="{00000000-0005-0000-0000-0000EF7C0000}"/>
    <cellStyle name="Assumptions Right Multiple 2 2 3 2" xfId="23205" xr:uid="{00000000-0005-0000-0000-0000F07C0000}"/>
    <cellStyle name="Assumptions Right Multiple 2 2 3 2 2" xfId="50888" xr:uid="{00000000-0005-0000-0000-0000F17C0000}"/>
    <cellStyle name="Assumptions Right Multiple 2 2 3 3" xfId="36971" xr:uid="{00000000-0005-0000-0000-0000F27C0000}"/>
    <cellStyle name="Assumptions Right Multiple 2 2 4" xfId="11421" xr:uid="{00000000-0005-0000-0000-0000F37C0000}"/>
    <cellStyle name="Assumptions Right Multiple 2 2 4 2" xfId="25342" xr:uid="{00000000-0005-0000-0000-0000F47C0000}"/>
    <cellStyle name="Assumptions Right Multiple 2 2 4 2 2" xfId="53025" xr:uid="{00000000-0005-0000-0000-0000F57C0000}"/>
    <cellStyle name="Assumptions Right Multiple 2 2 4 3" xfId="39108" xr:uid="{00000000-0005-0000-0000-0000F67C0000}"/>
    <cellStyle name="Assumptions Right Multiple 2 2 5" xfId="14171" xr:uid="{00000000-0005-0000-0000-0000F77C0000}"/>
    <cellStyle name="Assumptions Right Multiple 2 2 5 2" xfId="28092" xr:uid="{00000000-0005-0000-0000-0000F87C0000}"/>
    <cellStyle name="Assumptions Right Multiple 2 2 5 2 2" xfId="55775" xr:uid="{00000000-0005-0000-0000-0000F97C0000}"/>
    <cellStyle name="Assumptions Right Multiple 2 2 5 3" xfId="41858" xr:uid="{00000000-0005-0000-0000-0000FA7C0000}"/>
    <cellStyle name="Assumptions Right Multiple 2 2 6" xfId="17139" xr:uid="{00000000-0005-0000-0000-0000FB7C0000}"/>
    <cellStyle name="Assumptions Right Multiple 2 2 6 2" xfId="44822" xr:uid="{00000000-0005-0000-0000-0000FC7C0000}"/>
    <cellStyle name="Assumptions Right Multiple 2 2 7" xfId="30943" xr:uid="{00000000-0005-0000-0000-0000FD7C0000}"/>
    <cellStyle name="Assumptions Right Multiple 2 20" xfId="4145" xr:uid="{00000000-0005-0000-0000-0000FE7C0000}"/>
    <cellStyle name="Assumptions Right Multiple 2 20 2" xfId="7571" xr:uid="{00000000-0005-0000-0000-0000FF7C0000}"/>
    <cellStyle name="Assumptions Right Multiple 2 20 2 2" xfId="21499" xr:uid="{00000000-0005-0000-0000-0000007D0000}"/>
    <cellStyle name="Assumptions Right Multiple 2 20 2 2 2" xfId="49182" xr:uid="{00000000-0005-0000-0000-0000017D0000}"/>
    <cellStyle name="Assumptions Right Multiple 2 20 2 3" xfId="35265" xr:uid="{00000000-0005-0000-0000-0000027D0000}"/>
    <cellStyle name="Assumptions Right Multiple 2 20 3" xfId="10269" xr:uid="{00000000-0005-0000-0000-0000037D0000}"/>
    <cellStyle name="Assumptions Right Multiple 2 20 3 2" xfId="24190" xr:uid="{00000000-0005-0000-0000-0000047D0000}"/>
    <cellStyle name="Assumptions Right Multiple 2 20 3 2 2" xfId="51873" xr:uid="{00000000-0005-0000-0000-0000057D0000}"/>
    <cellStyle name="Assumptions Right Multiple 2 20 3 3" xfId="37956" xr:uid="{00000000-0005-0000-0000-0000067D0000}"/>
    <cellStyle name="Assumptions Right Multiple 2 20 4" xfId="12421" xr:uid="{00000000-0005-0000-0000-0000077D0000}"/>
    <cellStyle name="Assumptions Right Multiple 2 20 4 2" xfId="26342" xr:uid="{00000000-0005-0000-0000-0000087D0000}"/>
    <cellStyle name="Assumptions Right Multiple 2 20 4 2 2" xfId="54025" xr:uid="{00000000-0005-0000-0000-0000097D0000}"/>
    <cellStyle name="Assumptions Right Multiple 2 20 4 3" xfId="40108" xr:uid="{00000000-0005-0000-0000-00000A7D0000}"/>
    <cellStyle name="Assumptions Right Multiple 2 20 5" xfId="15171" xr:uid="{00000000-0005-0000-0000-00000B7D0000}"/>
    <cellStyle name="Assumptions Right Multiple 2 20 5 2" xfId="29092" xr:uid="{00000000-0005-0000-0000-00000C7D0000}"/>
    <cellStyle name="Assumptions Right Multiple 2 20 5 2 2" xfId="56775" xr:uid="{00000000-0005-0000-0000-00000D7D0000}"/>
    <cellStyle name="Assumptions Right Multiple 2 20 5 3" xfId="42858" xr:uid="{00000000-0005-0000-0000-00000E7D0000}"/>
    <cellStyle name="Assumptions Right Multiple 2 20 6" xfId="18139" xr:uid="{00000000-0005-0000-0000-00000F7D0000}"/>
    <cellStyle name="Assumptions Right Multiple 2 20 6 2" xfId="45822" xr:uid="{00000000-0005-0000-0000-0000107D0000}"/>
    <cellStyle name="Assumptions Right Multiple 2 20 7" xfId="31905" xr:uid="{00000000-0005-0000-0000-0000117D0000}"/>
    <cellStyle name="Assumptions Right Multiple 2 21" xfId="3943" xr:uid="{00000000-0005-0000-0000-0000127D0000}"/>
    <cellStyle name="Assumptions Right Multiple 2 21 2" xfId="7369" xr:uid="{00000000-0005-0000-0000-0000137D0000}"/>
    <cellStyle name="Assumptions Right Multiple 2 21 2 2" xfId="21300" xr:uid="{00000000-0005-0000-0000-0000147D0000}"/>
    <cellStyle name="Assumptions Right Multiple 2 21 2 2 2" xfId="48983" xr:uid="{00000000-0005-0000-0000-0000157D0000}"/>
    <cellStyle name="Assumptions Right Multiple 2 21 2 3" xfId="35066" xr:uid="{00000000-0005-0000-0000-0000167D0000}"/>
    <cellStyle name="Assumptions Right Multiple 2 21 3" xfId="10073" xr:uid="{00000000-0005-0000-0000-0000177D0000}"/>
    <cellStyle name="Assumptions Right Multiple 2 21 3 2" xfId="23994" xr:uid="{00000000-0005-0000-0000-0000187D0000}"/>
    <cellStyle name="Assumptions Right Multiple 2 21 3 2 2" xfId="51677" xr:uid="{00000000-0005-0000-0000-0000197D0000}"/>
    <cellStyle name="Assumptions Right Multiple 2 21 3 3" xfId="37760" xr:uid="{00000000-0005-0000-0000-00001A7D0000}"/>
    <cellStyle name="Assumptions Right Multiple 2 21 4" xfId="12225" xr:uid="{00000000-0005-0000-0000-00001B7D0000}"/>
    <cellStyle name="Assumptions Right Multiple 2 21 4 2" xfId="26146" xr:uid="{00000000-0005-0000-0000-00001C7D0000}"/>
    <cellStyle name="Assumptions Right Multiple 2 21 4 2 2" xfId="53829" xr:uid="{00000000-0005-0000-0000-00001D7D0000}"/>
    <cellStyle name="Assumptions Right Multiple 2 21 4 3" xfId="39912" xr:uid="{00000000-0005-0000-0000-00001E7D0000}"/>
    <cellStyle name="Assumptions Right Multiple 2 21 5" xfId="14975" xr:uid="{00000000-0005-0000-0000-00001F7D0000}"/>
    <cellStyle name="Assumptions Right Multiple 2 21 5 2" xfId="28896" xr:uid="{00000000-0005-0000-0000-0000207D0000}"/>
    <cellStyle name="Assumptions Right Multiple 2 21 5 2 2" xfId="56579" xr:uid="{00000000-0005-0000-0000-0000217D0000}"/>
    <cellStyle name="Assumptions Right Multiple 2 21 5 3" xfId="42662" xr:uid="{00000000-0005-0000-0000-0000227D0000}"/>
    <cellStyle name="Assumptions Right Multiple 2 21 6" xfId="17943" xr:uid="{00000000-0005-0000-0000-0000237D0000}"/>
    <cellStyle name="Assumptions Right Multiple 2 21 6 2" xfId="45626" xr:uid="{00000000-0005-0000-0000-0000247D0000}"/>
    <cellStyle name="Assumptions Right Multiple 2 21 7" xfId="31709" xr:uid="{00000000-0005-0000-0000-0000257D0000}"/>
    <cellStyle name="Assumptions Right Multiple 2 22" xfId="4100" xr:uid="{00000000-0005-0000-0000-0000267D0000}"/>
    <cellStyle name="Assumptions Right Multiple 2 22 2" xfId="7526" xr:uid="{00000000-0005-0000-0000-0000277D0000}"/>
    <cellStyle name="Assumptions Right Multiple 2 22 2 2" xfId="21455" xr:uid="{00000000-0005-0000-0000-0000287D0000}"/>
    <cellStyle name="Assumptions Right Multiple 2 22 2 2 2" xfId="49138" xr:uid="{00000000-0005-0000-0000-0000297D0000}"/>
    <cellStyle name="Assumptions Right Multiple 2 22 2 3" xfId="35221" xr:uid="{00000000-0005-0000-0000-00002A7D0000}"/>
    <cellStyle name="Assumptions Right Multiple 2 22 3" xfId="10227" xr:uid="{00000000-0005-0000-0000-00002B7D0000}"/>
    <cellStyle name="Assumptions Right Multiple 2 22 3 2" xfId="24148" xr:uid="{00000000-0005-0000-0000-00002C7D0000}"/>
    <cellStyle name="Assumptions Right Multiple 2 22 3 2 2" xfId="51831" xr:uid="{00000000-0005-0000-0000-00002D7D0000}"/>
    <cellStyle name="Assumptions Right Multiple 2 22 3 3" xfId="37914" xr:uid="{00000000-0005-0000-0000-00002E7D0000}"/>
    <cellStyle name="Assumptions Right Multiple 2 22 4" xfId="12379" xr:uid="{00000000-0005-0000-0000-00002F7D0000}"/>
    <cellStyle name="Assumptions Right Multiple 2 22 4 2" xfId="26300" xr:uid="{00000000-0005-0000-0000-0000307D0000}"/>
    <cellStyle name="Assumptions Right Multiple 2 22 4 2 2" xfId="53983" xr:uid="{00000000-0005-0000-0000-0000317D0000}"/>
    <cellStyle name="Assumptions Right Multiple 2 22 4 3" xfId="40066" xr:uid="{00000000-0005-0000-0000-0000327D0000}"/>
    <cellStyle name="Assumptions Right Multiple 2 22 5" xfId="15129" xr:uid="{00000000-0005-0000-0000-0000337D0000}"/>
    <cellStyle name="Assumptions Right Multiple 2 22 5 2" xfId="29050" xr:uid="{00000000-0005-0000-0000-0000347D0000}"/>
    <cellStyle name="Assumptions Right Multiple 2 22 5 2 2" xfId="56733" xr:uid="{00000000-0005-0000-0000-0000357D0000}"/>
    <cellStyle name="Assumptions Right Multiple 2 22 5 3" xfId="42816" xr:uid="{00000000-0005-0000-0000-0000367D0000}"/>
    <cellStyle name="Assumptions Right Multiple 2 22 6" xfId="18097" xr:uid="{00000000-0005-0000-0000-0000377D0000}"/>
    <cellStyle name="Assumptions Right Multiple 2 22 6 2" xfId="45780" xr:uid="{00000000-0005-0000-0000-0000387D0000}"/>
    <cellStyle name="Assumptions Right Multiple 2 22 7" xfId="31863" xr:uid="{00000000-0005-0000-0000-0000397D0000}"/>
    <cellStyle name="Assumptions Right Multiple 2 23" xfId="3967" xr:uid="{00000000-0005-0000-0000-00003A7D0000}"/>
    <cellStyle name="Assumptions Right Multiple 2 23 2" xfId="7393" xr:uid="{00000000-0005-0000-0000-00003B7D0000}"/>
    <cellStyle name="Assumptions Right Multiple 2 23 2 2" xfId="21324" xr:uid="{00000000-0005-0000-0000-00003C7D0000}"/>
    <cellStyle name="Assumptions Right Multiple 2 23 2 2 2" xfId="49007" xr:uid="{00000000-0005-0000-0000-00003D7D0000}"/>
    <cellStyle name="Assumptions Right Multiple 2 23 2 3" xfId="35090" xr:uid="{00000000-0005-0000-0000-00003E7D0000}"/>
    <cellStyle name="Assumptions Right Multiple 2 23 3" xfId="10096" xr:uid="{00000000-0005-0000-0000-00003F7D0000}"/>
    <cellStyle name="Assumptions Right Multiple 2 23 3 2" xfId="24017" xr:uid="{00000000-0005-0000-0000-0000407D0000}"/>
    <cellStyle name="Assumptions Right Multiple 2 23 3 2 2" xfId="51700" xr:uid="{00000000-0005-0000-0000-0000417D0000}"/>
    <cellStyle name="Assumptions Right Multiple 2 23 3 3" xfId="37783" xr:uid="{00000000-0005-0000-0000-0000427D0000}"/>
    <cellStyle name="Assumptions Right Multiple 2 23 4" xfId="12248" xr:uid="{00000000-0005-0000-0000-0000437D0000}"/>
    <cellStyle name="Assumptions Right Multiple 2 23 4 2" xfId="26169" xr:uid="{00000000-0005-0000-0000-0000447D0000}"/>
    <cellStyle name="Assumptions Right Multiple 2 23 4 2 2" xfId="53852" xr:uid="{00000000-0005-0000-0000-0000457D0000}"/>
    <cellStyle name="Assumptions Right Multiple 2 23 4 3" xfId="39935" xr:uid="{00000000-0005-0000-0000-0000467D0000}"/>
    <cellStyle name="Assumptions Right Multiple 2 23 5" xfId="14998" xr:uid="{00000000-0005-0000-0000-0000477D0000}"/>
    <cellStyle name="Assumptions Right Multiple 2 23 5 2" xfId="28919" xr:uid="{00000000-0005-0000-0000-0000487D0000}"/>
    <cellStyle name="Assumptions Right Multiple 2 23 5 2 2" xfId="56602" xr:uid="{00000000-0005-0000-0000-0000497D0000}"/>
    <cellStyle name="Assumptions Right Multiple 2 23 5 3" xfId="42685" xr:uid="{00000000-0005-0000-0000-00004A7D0000}"/>
    <cellStyle name="Assumptions Right Multiple 2 23 6" xfId="17966" xr:uid="{00000000-0005-0000-0000-00004B7D0000}"/>
    <cellStyle name="Assumptions Right Multiple 2 23 6 2" xfId="45649" xr:uid="{00000000-0005-0000-0000-00004C7D0000}"/>
    <cellStyle name="Assumptions Right Multiple 2 23 7" xfId="31732" xr:uid="{00000000-0005-0000-0000-00004D7D0000}"/>
    <cellStyle name="Assumptions Right Multiple 2 24" xfId="4186" xr:uid="{00000000-0005-0000-0000-00004E7D0000}"/>
    <cellStyle name="Assumptions Right Multiple 2 24 2" xfId="7612" xr:uid="{00000000-0005-0000-0000-00004F7D0000}"/>
    <cellStyle name="Assumptions Right Multiple 2 24 2 2" xfId="21540" xr:uid="{00000000-0005-0000-0000-0000507D0000}"/>
    <cellStyle name="Assumptions Right Multiple 2 24 2 2 2" xfId="49223" xr:uid="{00000000-0005-0000-0000-0000517D0000}"/>
    <cellStyle name="Assumptions Right Multiple 2 24 2 3" xfId="35306" xr:uid="{00000000-0005-0000-0000-0000527D0000}"/>
    <cellStyle name="Assumptions Right Multiple 2 24 3" xfId="10305" xr:uid="{00000000-0005-0000-0000-0000537D0000}"/>
    <cellStyle name="Assumptions Right Multiple 2 24 3 2" xfId="24226" xr:uid="{00000000-0005-0000-0000-0000547D0000}"/>
    <cellStyle name="Assumptions Right Multiple 2 24 3 2 2" xfId="51909" xr:uid="{00000000-0005-0000-0000-0000557D0000}"/>
    <cellStyle name="Assumptions Right Multiple 2 24 3 3" xfId="37992" xr:uid="{00000000-0005-0000-0000-0000567D0000}"/>
    <cellStyle name="Assumptions Right Multiple 2 24 4" xfId="12461" xr:uid="{00000000-0005-0000-0000-0000577D0000}"/>
    <cellStyle name="Assumptions Right Multiple 2 24 4 2" xfId="26382" xr:uid="{00000000-0005-0000-0000-0000587D0000}"/>
    <cellStyle name="Assumptions Right Multiple 2 24 4 2 2" xfId="54065" xr:uid="{00000000-0005-0000-0000-0000597D0000}"/>
    <cellStyle name="Assumptions Right Multiple 2 24 4 3" xfId="40148" xr:uid="{00000000-0005-0000-0000-00005A7D0000}"/>
    <cellStyle name="Assumptions Right Multiple 2 24 5" xfId="15211" xr:uid="{00000000-0005-0000-0000-00005B7D0000}"/>
    <cellStyle name="Assumptions Right Multiple 2 24 5 2" xfId="29132" xr:uid="{00000000-0005-0000-0000-00005C7D0000}"/>
    <cellStyle name="Assumptions Right Multiple 2 24 5 2 2" xfId="56815" xr:uid="{00000000-0005-0000-0000-00005D7D0000}"/>
    <cellStyle name="Assumptions Right Multiple 2 24 5 3" xfId="42898" xr:uid="{00000000-0005-0000-0000-00005E7D0000}"/>
    <cellStyle name="Assumptions Right Multiple 2 24 6" xfId="18179" xr:uid="{00000000-0005-0000-0000-00005F7D0000}"/>
    <cellStyle name="Assumptions Right Multiple 2 24 6 2" xfId="45862" xr:uid="{00000000-0005-0000-0000-0000607D0000}"/>
    <cellStyle name="Assumptions Right Multiple 2 24 7" xfId="31945" xr:uid="{00000000-0005-0000-0000-0000617D0000}"/>
    <cellStyle name="Assumptions Right Multiple 2 25" xfId="4885" xr:uid="{00000000-0005-0000-0000-0000627D0000}"/>
    <cellStyle name="Assumptions Right Multiple 2 25 2" xfId="8291" xr:uid="{00000000-0005-0000-0000-0000637D0000}"/>
    <cellStyle name="Assumptions Right Multiple 2 25 2 2" xfId="22213" xr:uid="{00000000-0005-0000-0000-0000647D0000}"/>
    <cellStyle name="Assumptions Right Multiple 2 25 2 2 2" xfId="49896" xr:uid="{00000000-0005-0000-0000-0000657D0000}"/>
    <cellStyle name="Assumptions Right Multiple 2 25 2 3" xfId="35979" xr:uid="{00000000-0005-0000-0000-0000667D0000}"/>
    <cellStyle name="Assumptions Right Multiple 2 25 3" xfId="10745" xr:uid="{00000000-0005-0000-0000-0000677D0000}"/>
    <cellStyle name="Assumptions Right Multiple 2 25 3 2" xfId="24666" xr:uid="{00000000-0005-0000-0000-0000687D0000}"/>
    <cellStyle name="Assumptions Right Multiple 2 25 3 2 2" xfId="52349" xr:uid="{00000000-0005-0000-0000-0000697D0000}"/>
    <cellStyle name="Assumptions Right Multiple 2 25 3 3" xfId="38432" xr:uid="{00000000-0005-0000-0000-00006A7D0000}"/>
    <cellStyle name="Assumptions Right Multiple 2 25 4" xfId="13144" xr:uid="{00000000-0005-0000-0000-00006B7D0000}"/>
    <cellStyle name="Assumptions Right Multiple 2 25 4 2" xfId="27065" xr:uid="{00000000-0005-0000-0000-00006C7D0000}"/>
    <cellStyle name="Assumptions Right Multiple 2 25 4 2 2" xfId="54748" xr:uid="{00000000-0005-0000-0000-00006D7D0000}"/>
    <cellStyle name="Assumptions Right Multiple 2 25 4 3" xfId="40831" xr:uid="{00000000-0005-0000-0000-00006E7D0000}"/>
    <cellStyle name="Assumptions Right Multiple 2 25 5" xfId="15894" xr:uid="{00000000-0005-0000-0000-00006F7D0000}"/>
    <cellStyle name="Assumptions Right Multiple 2 25 5 2" xfId="29815" xr:uid="{00000000-0005-0000-0000-0000707D0000}"/>
    <cellStyle name="Assumptions Right Multiple 2 25 5 2 2" xfId="57498" xr:uid="{00000000-0005-0000-0000-0000717D0000}"/>
    <cellStyle name="Assumptions Right Multiple 2 25 5 3" xfId="43581" xr:uid="{00000000-0005-0000-0000-0000727D0000}"/>
    <cellStyle name="Assumptions Right Multiple 2 25 6" xfId="18862" xr:uid="{00000000-0005-0000-0000-0000737D0000}"/>
    <cellStyle name="Assumptions Right Multiple 2 25 6 2" xfId="46545" xr:uid="{00000000-0005-0000-0000-0000747D0000}"/>
    <cellStyle name="Assumptions Right Multiple 2 25 7" xfId="32628" xr:uid="{00000000-0005-0000-0000-0000757D0000}"/>
    <cellStyle name="Assumptions Right Multiple 2 26" xfId="4714" xr:uid="{00000000-0005-0000-0000-0000767D0000}"/>
    <cellStyle name="Assumptions Right Multiple 2 26 2" xfId="8120" xr:uid="{00000000-0005-0000-0000-0000777D0000}"/>
    <cellStyle name="Assumptions Right Multiple 2 26 2 2" xfId="22044" xr:uid="{00000000-0005-0000-0000-0000787D0000}"/>
    <cellStyle name="Assumptions Right Multiple 2 26 2 2 2" xfId="49727" xr:uid="{00000000-0005-0000-0000-0000797D0000}"/>
    <cellStyle name="Assumptions Right Multiple 2 26 2 3" xfId="35810" xr:uid="{00000000-0005-0000-0000-00007A7D0000}"/>
    <cellStyle name="Assumptions Right Multiple 2 26 3" xfId="10682" xr:uid="{00000000-0005-0000-0000-00007B7D0000}"/>
    <cellStyle name="Assumptions Right Multiple 2 26 3 2" xfId="24603" xr:uid="{00000000-0005-0000-0000-00007C7D0000}"/>
    <cellStyle name="Assumptions Right Multiple 2 26 3 2 2" xfId="52286" xr:uid="{00000000-0005-0000-0000-00007D7D0000}"/>
    <cellStyle name="Assumptions Right Multiple 2 26 3 3" xfId="38369" xr:uid="{00000000-0005-0000-0000-00007E7D0000}"/>
    <cellStyle name="Assumptions Right Multiple 2 26 4" xfId="12976" xr:uid="{00000000-0005-0000-0000-00007F7D0000}"/>
    <cellStyle name="Assumptions Right Multiple 2 26 4 2" xfId="26897" xr:uid="{00000000-0005-0000-0000-0000807D0000}"/>
    <cellStyle name="Assumptions Right Multiple 2 26 4 2 2" xfId="54580" xr:uid="{00000000-0005-0000-0000-0000817D0000}"/>
    <cellStyle name="Assumptions Right Multiple 2 26 4 3" xfId="40663" xr:uid="{00000000-0005-0000-0000-0000827D0000}"/>
    <cellStyle name="Assumptions Right Multiple 2 26 5" xfId="15726" xr:uid="{00000000-0005-0000-0000-0000837D0000}"/>
    <cellStyle name="Assumptions Right Multiple 2 26 5 2" xfId="29647" xr:uid="{00000000-0005-0000-0000-0000847D0000}"/>
    <cellStyle name="Assumptions Right Multiple 2 26 5 2 2" xfId="57330" xr:uid="{00000000-0005-0000-0000-0000857D0000}"/>
    <cellStyle name="Assumptions Right Multiple 2 26 5 3" xfId="43413" xr:uid="{00000000-0005-0000-0000-0000867D0000}"/>
    <cellStyle name="Assumptions Right Multiple 2 26 6" xfId="18694" xr:uid="{00000000-0005-0000-0000-0000877D0000}"/>
    <cellStyle name="Assumptions Right Multiple 2 26 6 2" xfId="46377" xr:uid="{00000000-0005-0000-0000-0000887D0000}"/>
    <cellStyle name="Assumptions Right Multiple 2 26 7" xfId="32460" xr:uid="{00000000-0005-0000-0000-0000897D0000}"/>
    <cellStyle name="Assumptions Right Multiple 2 27" xfId="4925" xr:uid="{00000000-0005-0000-0000-00008A7D0000}"/>
    <cellStyle name="Assumptions Right Multiple 2 27 2" xfId="8329" xr:uid="{00000000-0005-0000-0000-00008B7D0000}"/>
    <cellStyle name="Assumptions Right Multiple 2 27 2 2" xfId="22251" xr:uid="{00000000-0005-0000-0000-00008C7D0000}"/>
    <cellStyle name="Assumptions Right Multiple 2 27 2 2 2" xfId="49934" xr:uid="{00000000-0005-0000-0000-00008D7D0000}"/>
    <cellStyle name="Assumptions Right Multiple 2 27 2 3" xfId="36017" xr:uid="{00000000-0005-0000-0000-00008E7D0000}"/>
    <cellStyle name="Assumptions Right Multiple 2 27 3" xfId="10783" xr:uid="{00000000-0005-0000-0000-00008F7D0000}"/>
    <cellStyle name="Assumptions Right Multiple 2 27 3 2" xfId="24704" xr:uid="{00000000-0005-0000-0000-0000907D0000}"/>
    <cellStyle name="Assumptions Right Multiple 2 27 3 2 2" xfId="52387" xr:uid="{00000000-0005-0000-0000-0000917D0000}"/>
    <cellStyle name="Assumptions Right Multiple 2 27 3 3" xfId="38470" xr:uid="{00000000-0005-0000-0000-0000927D0000}"/>
    <cellStyle name="Assumptions Right Multiple 2 27 4" xfId="13184" xr:uid="{00000000-0005-0000-0000-0000937D0000}"/>
    <cellStyle name="Assumptions Right Multiple 2 27 4 2" xfId="27105" xr:uid="{00000000-0005-0000-0000-0000947D0000}"/>
    <cellStyle name="Assumptions Right Multiple 2 27 4 2 2" xfId="54788" xr:uid="{00000000-0005-0000-0000-0000957D0000}"/>
    <cellStyle name="Assumptions Right Multiple 2 27 4 3" xfId="40871" xr:uid="{00000000-0005-0000-0000-0000967D0000}"/>
    <cellStyle name="Assumptions Right Multiple 2 27 5" xfId="15934" xr:uid="{00000000-0005-0000-0000-0000977D0000}"/>
    <cellStyle name="Assumptions Right Multiple 2 27 5 2" xfId="29855" xr:uid="{00000000-0005-0000-0000-0000987D0000}"/>
    <cellStyle name="Assumptions Right Multiple 2 27 5 2 2" xfId="57538" xr:uid="{00000000-0005-0000-0000-0000997D0000}"/>
    <cellStyle name="Assumptions Right Multiple 2 27 5 3" xfId="43621" xr:uid="{00000000-0005-0000-0000-00009A7D0000}"/>
    <cellStyle name="Assumptions Right Multiple 2 27 6" xfId="18902" xr:uid="{00000000-0005-0000-0000-00009B7D0000}"/>
    <cellStyle name="Assumptions Right Multiple 2 27 6 2" xfId="46585" xr:uid="{00000000-0005-0000-0000-00009C7D0000}"/>
    <cellStyle name="Assumptions Right Multiple 2 27 7" xfId="32668" xr:uid="{00000000-0005-0000-0000-00009D7D0000}"/>
    <cellStyle name="Assumptions Right Multiple 2 28" xfId="4643" xr:uid="{00000000-0005-0000-0000-00009E7D0000}"/>
    <cellStyle name="Assumptions Right Multiple 2 28 2" xfId="8052" xr:uid="{00000000-0005-0000-0000-00009F7D0000}"/>
    <cellStyle name="Assumptions Right Multiple 2 28 2 2" xfId="21976" xr:uid="{00000000-0005-0000-0000-0000A07D0000}"/>
    <cellStyle name="Assumptions Right Multiple 2 28 2 2 2" xfId="49659" xr:uid="{00000000-0005-0000-0000-0000A17D0000}"/>
    <cellStyle name="Assumptions Right Multiple 2 28 2 3" xfId="35742" xr:uid="{00000000-0005-0000-0000-0000A27D0000}"/>
    <cellStyle name="Assumptions Right Multiple 2 28 3" xfId="10640" xr:uid="{00000000-0005-0000-0000-0000A37D0000}"/>
    <cellStyle name="Assumptions Right Multiple 2 28 3 2" xfId="24561" xr:uid="{00000000-0005-0000-0000-0000A47D0000}"/>
    <cellStyle name="Assumptions Right Multiple 2 28 3 2 2" xfId="52244" xr:uid="{00000000-0005-0000-0000-0000A57D0000}"/>
    <cellStyle name="Assumptions Right Multiple 2 28 3 3" xfId="38327" xr:uid="{00000000-0005-0000-0000-0000A67D0000}"/>
    <cellStyle name="Assumptions Right Multiple 2 28 4" xfId="12907" xr:uid="{00000000-0005-0000-0000-0000A77D0000}"/>
    <cellStyle name="Assumptions Right Multiple 2 28 4 2" xfId="26828" xr:uid="{00000000-0005-0000-0000-0000A87D0000}"/>
    <cellStyle name="Assumptions Right Multiple 2 28 4 2 2" xfId="54511" xr:uid="{00000000-0005-0000-0000-0000A97D0000}"/>
    <cellStyle name="Assumptions Right Multiple 2 28 4 3" xfId="40594" xr:uid="{00000000-0005-0000-0000-0000AA7D0000}"/>
    <cellStyle name="Assumptions Right Multiple 2 28 5" xfId="15657" xr:uid="{00000000-0005-0000-0000-0000AB7D0000}"/>
    <cellStyle name="Assumptions Right Multiple 2 28 5 2" xfId="29578" xr:uid="{00000000-0005-0000-0000-0000AC7D0000}"/>
    <cellStyle name="Assumptions Right Multiple 2 28 5 2 2" xfId="57261" xr:uid="{00000000-0005-0000-0000-0000AD7D0000}"/>
    <cellStyle name="Assumptions Right Multiple 2 28 5 3" xfId="43344" xr:uid="{00000000-0005-0000-0000-0000AE7D0000}"/>
    <cellStyle name="Assumptions Right Multiple 2 28 6" xfId="18625" xr:uid="{00000000-0005-0000-0000-0000AF7D0000}"/>
    <cellStyle name="Assumptions Right Multiple 2 28 6 2" xfId="46308" xr:uid="{00000000-0005-0000-0000-0000B07D0000}"/>
    <cellStyle name="Assumptions Right Multiple 2 28 7" xfId="32391" xr:uid="{00000000-0005-0000-0000-0000B17D0000}"/>
    <cellStyle name="Assumptions Right Multiple 2 29" xfId="4376" xr:uid="{00000000-0005-0000-0000-0000B27D0000}"/>
    <cellStyle name="Assumptions Right Multiple 2 29 2" xfId="7801" xr:uid="{00000000-0005-0000-0000-0000B37D0000}"/>
    <cellStyle name="Assumptions Right Multiple 2 29 2 2" xfId="21725" xr:uid="{00000000-0005-0000-0000-0000B47D0000}"/>
    <cellStyle name="Assumptions Right Multiple 2 29 2 2 2" xfId="49408" xr:uid="{00000000-0005-0000-0000-0000B57D0000}"/>
    <cellStyle name="Assumptions Right Multiple 2 29 2 3" xfId="35491" xr:uid="{00000000-0005-0000-0000-0000B67D0000}"/>
    <cellStyle name="Assumptions Right Multiple 2 29 3" xfId="10474" xr:uid="{00000000-0005-0000-0000-0000B77D0000}"/>
    <cellStyle name="Assumptions Right Multiple 2 29 3 2" xfId="24395" xr:uid="{00000000-0005-0000-0000-0000B87D0000}"/>
    <cellStyle name="Assumptions Right Multiple 2 29 3 2 2" xfId="52078" xr:uid="{00000000-0005-0000-0000-0000B97D0000}"/>
    <cellStyle name="Assumptions Right Multiple 2 29 3 3" xfId="38161" xr:uid="{00000000-0005-0000-0000-0000BA7D0000}"/>
    <cellStyle name="Assumptions Right Multiple 2 29 4" xfId="12643" xr:uid="{00000000-0005-0000-0000-0000BB7D0000}"/>
    <cellStyle name="Assumptions Right Multiple 2 29 4 2" xfId="26564" xr:uid="{00000000-0005-0000-0000-0000BC7D0000}"/>
    <cellStyle name="Assumptions Right Multiple 2 29 4 2 2" xfId="54247" xr:uid="{00000000-0005-0000-0000-0000BD7D0000}"/>
    <cellStyle name="Assumptions Right Multiple 2 29 4 3" xfId="40330" xr:uid="{00000000-0005-0000-0000-0000BE7D0000}"/>
    <cellStyle name="Assumptions Right Multiple 2 29 5" xfId="15393" xr:uid="{00000000-0005-0000-0000-0000BF7D0000}"/>
    <cellStyle name="Assumptions Right Multiple 2 29 5 2" xfId="29314" xr:uid="{00000000-0005-0000-0000-0000C07D0000}"/>
    <cellStyle name="Assumptions Right Multiple 2 29 5 2 2" xfId="56997" xr:uid="{00000000-0005-0000-0000-0000C17D0000}"/>
    <cellStyle name="Assumptions Right Multiple 2 29 5 3" xfId="43080" xr:uid="{00000000-0005-0000-0000-0000C27D0000}"/>
    <cellStyle name="Assumptions Right Multiple 2 29 6" xfId="18361" xr:uid="{00000000-0005-0000-0000-0000C37D0000}"/>
    <cellStyle name="Assumptions Right Multiple 2 29 6 2" xfId="46044" xr:uid="{00000000-0005-0000-0000-0000C47D0000}"/>
    <cellStyle name="Assumptions Right Multiple 2 29 7" xfId="32127" xr:uid="{00000000-0005-0000-0000-0000C57D0000}"/>
    <cellStyle name="Assumptions Right Multiple 2 3" xfId="2345" xr:uid="{00000000-0005-0000-0000-0000C67D0000}"/>
    <cellStyle name="Assumptions Right Multiple 2 3 2" xfId="5804" xr:uid="{00000000-0005-0000-0000-0000C77D0000}"/>
    <cellStyle name="Assumptions Right Multiple 2 3 2 2" xfId="19754" xr:uid="{00000000-0005-0000-0000-0000C87D0000}"/>
    <cellStyle name="Assumptions Right Multiple 2 3 2 2 2" xfId="47437" xr:uid="{00000000-0005-0000-0000-0000C97D0000}"/>
    <cellStyle name="Assumptions Right Multiple 2 3 2 3" xfId="33520" xr:uid="{00000000-0005-0000-0000-0000CA7D0000}"/>
    <cellStyle name="Assumptions Right Multiple 2 3 3" xfId="8574" xr:uid="{00000000-0005-0000-0000-0000CB7D0000}"/>
    <cellStyle name="Assumptions Right Multiple 2 3 3 2" xfId="22495" xr:uid="{00000000-0005-0000-0000-0000CC7D0000}"/>
    <cellStyle name="Assumptions Right Multiple 2 3 3 2 2" xfId="50178" xr:uid="{00000000-0005-0000-0000-0000CD7D0000}"/>
    <cellStyle name="Assumptions Right Multiple 2 3 3 3" xfId="36261" xr:uid="{00000000-0005-0000-0000-0000CE7D0000}"/>
    <cellStyle name="Assumptions Right Multiple 2 3 4" xfId="5453" xr:uid="{00000000-0005-0000-0000-0000CF7D0000}"/>
    <cellStyle name="Assumptions Right Multiple 2 3 4 2" xfId="19406" xr:uid="{00000000-0005-0000-0000-0000D07D0000}"/>
    <cellStyle name="Assumptions Right Multiple 2 3 4 2 2" xfId="47089" xr:uid="{00000000-0005-0000-0000-0000D17D0000}"/>
    <cellStyle name="Assumptions Right Multiple 2 3 4 3" xfId="33172" xr:uid="{00000000-0005-0000-0000-0000D27D0000}"/>
    <cellStyle name="Assumptions Right Multiple 2 3 5" xfId="13452" xr:uid="{00000000-0005-0000-0000-0000D37D0000}"/>
    <cellStyle name="Assumptions Right Multiple 2 3 5 2" xfId="27373" xr:uid="{00000000-0005-0000-0000-0000D47D0000}"/>
    <cellStyle name="Assumptions Right Multiple 2 3 5 2 2" xfId="55056" xr:uid="{00000000-0005-0000-0000-0000D57D0000}"/>
    <cellStyle name="Assumptions Right Multiple 2 3 5 3" xfId="41139" xr:uid="{00000000-0005-0000-0000-0000D67D0000}"/>
    <cellStyle name="Assumptions Right Multiple 2 3 6" xfId="16414" xr:uid="{00000000-0005-0000-0000-0000D77D0000}"/>
    <cellStyle name="Assumptions Right Multiple 2 3 6 2" xfId="44097" xr:uid="{00000000-0005-0000-0000-0000D87D0000}"/>
    <cellStyle name="Assumptions Right Multiple 2 3 7" xfId="30307" xr:uid="{00000000-0005-0000-0000-0000D97D0000}"/>
    <cellStyle name="Assumptions Right Multiple 2 30" xfId="4815" xr:uid="{00000000-0005-0000-0000-0000DA7D0000}"/>
    <cellStyle name="Assumptions Right Multiple 2 30 2" xfId="8221" xr:uid="{00000000-0005-0000-0000-0000DB7D0000}"/>
    <cellStyle name="Assumptions Right Multiple 2 30 2 2" xfId="22144" xr:uid="{00000000-0005-0000-0000-0000DC7D0000}"/>
    <cellStyle name="Assumptions Right Multiple 2 30 2 2 2" xfId="49827" xr:uid="{00000000-0005-0000-0000-0000DD7D0000}"/>
    <cellStyle name="Assumptions Right Multiple 2 30 2 3" xfId="35910" xr:uid="{00000000-0005-0000-0000-0000DE7D0000}"/>
    <cellStyle name="Assumptions Right Multiple 2 30 3" xfId="10719" xr:uid="{00000000-0005-0000-0000-0000DF7D0000}"/>
    <cellStyle name="Assumptions Right Multiple 2 30 3 2" xfId="24640" xr:uid="{00000000-0005-0000-0000-0000E07D0000}"/>
    <cellStyle name="Assumptions Right Multiple 2 30 3 2 2" xfId="52323" xr:uid="{00000000-0005-0000-0000-0000E17D0000}"/>
    <cellStyle name="Assumptions Right Multiple 2 30 3 3" xfId="38406" xr:uid="{00000000-0005-0000-0000-0000E27D0000}"/>
    <cellStyle name="Assumptions Right Multiple 2 30 4" xfId="13076" xr:uid="{00000000-0005-0000-0000-0000E37D0000}"/>
    <cellStyle name="Assumptions Right Multiple 2 30 4 2" xfId="26997" xr:uid="{00000000-0005-0000-0000-0000E47D0000}"/>
    <cellStyle name="Assumptions Right Multiple 2 30 4 2 2" xfId="54680" xr:uid="{00000000-0005-0000-0000-0000E57D0000}"/>
    <cellStyle name="Assumptions Right Multiple 2 30 4 3" xfId="40763" xr:uid="{00000000-0005-0000-0000-0000E67D0000}"/>
    <cellStyle name="Assumptions Right Multiple 2 30 5" xfId="15826" xr:uid="{00000000-0005-0000-0000-0000E77D0000}"/>
    <cellStyle name="Assumptions Right Multiple 2 30 5 2" xfId="29747" xr:uid="{00000000-0005-0000-0000-0000E87D0000}"/>
    <cellStyle name="Assumptions Right Multiple 2 30 5 2 2" xfId="57430" xr:uid="{00000000-0005-0000-0000-0000E97D0000}"/>
    <cellStyle name="Assumptions Right Multiple 2 30 5 3" xfId="43513" xr:uid="{00000000-0005-0000-0000-0000EA7D0000}"/>
    <cellStyle name="Assumptions Right Multiple 2 30 6" xfId="18794" xr:uid="{00000000-0005-0000-0000-0000EB7D0000}"/>
    <cellStyle name="Assumptions Right Multiple 2 30 6 2" xfId="46477" xr:uid="{00000000-0005-0000-0000-0000EC7D0000}"/>
    <cellStyle name="Assumptions Right Multiple 2 30 7" xfId="32560" xr:uid="{00000000-0005-0000-0000-0000ED7D0000}"/>
    <cellStyle name="Assumptions Right Multiple 2 31" xfId="8093" xr:uid="{00000000-0005-0000-0000-0000EE7D0000}"/>
    <cellStyle name="Assumptions Right Multiple 2 31 2" xfId="22017" xr:uid="{00000000-0005-0000-0000-0000EF7D0000}"/>
    <cellStyle name="Assumptions Right Multiple 2 31 2 2" xfId="49700" xr:uid="{00000000-0005-0000-0000-0000F07D0000}"/>
    <cellStyle name="Assumptions Right Multiple 2 31 3" xfId="35783" xr:uid="{00000000-0005-0000-0000-0000F17D0000}"/>
    <cellStyle name="Assumptions Right Multiple 2 32" xfId="5210" xr:uid="{00000000-0005-0000-0000-0000F27D0000}"/>
    <cellStyle name="Assumptions Right Multiple 2 32 2" xfId="19180" xr:uid="{00000000-0005-0000-0000-0000F37D0000}"/>
    <cellStyle name="Assumptions Right Multiple 2 32 2 2" xfId="46863" xr:uid="{00000000-0005-0000-0000-0000F47D0000}"/>
    <cellStyle name="Assumptions Right Multiple 2 32 3" xfId="32946" xr:uid="{00000000-0005-0000-0000-0000F57D0000}"/>
    <cellStyle name="Assumptions Right Multiple 2 4" xfId="3018" xr:uid="{00000000-0005-0000-0000-0000F67D0000}"/>
    <cellStyle name="Assumptions Right Multiple 2 4 2" xfId="6462" xr:uid="{00000000-0005-0000-0000-0000F77D0000}"/>
    <cellStyle name="Assumptions Right Multiple 2 4 2 2" xfId="20407" xr:uid="{00000000-0005-0000-0000-0000F87D0000}"/>
    <cellStyle name="Assumptions Right Multiple 2 4 2 2 2" xfId="48090" xr:uid="{00000000-0005-0000-0000-0000F97D0000}"/>
    <cellStyle name="Assumptions Right Multiple 2 4 2 3" xfId="34173" xr:uid="{00000000-0005-0000-0000-0000FA7D0000}"/>
    <cellStyle name="Assumptions Right Multiple 2 4 3" xfId="9211" xr:uid="{00000000-0005-0000-0000-0000FB7D0000}"/>
    <cellStyle name="Assumptions Right Multiple 2 4 3 2" xfId="23132" xr:uid="{00000000-0005-0000-0000-0000FC7D0000}"/>
    <cellStyle name="Assumptions Right Multiple 2 4 3 2 2" xfId="50815" xr:uid="{00000000-0005-0000-0000-0000FD7D0000}"/>
    <cellStyle name="Assumptions Right Multiple 2 4 3 3" xfId="36898" xr:uid="{00000000-0005-0000-0000-0000FE7D0000}"/>
    <cellStyle name="Assumptions Right Multiple 2 4 4" xfId="11347" xr:uid="{00000000-0005-0000-0000-0000FF7D0000}"/>
    <cellStyle name="Assumptions Right Multiple 2 4 4 2" xfId="25268" xr:uid="{00000000-0005-0000-0000-0000007E0000}"/>
    <cellStyle name="Assumptions Right Multiple 2 4 4 2 2" xfId="52951" xr:uid="{00000000-0005-0000-0000-0000017E0000}"/>
    <cellStyle name="Assumptions Right Multiple 2 4 4 3" xfId="39034" xr:uid="{00000000-0005-0000-0000-0000027E0000}"/>
    <cellStyle name="Assumptions Right Multiple 2 4 5" xfId="14098" xr:uid="{00000000-0005-0000-0000-0000037E0000}"/>
    <cellStyle name="Assumptions Right Multiple 2 4 5 2" xfId="28019" xr:uid="{00000000-0005-0000-0000-0000047E0000}"/>
    <cellStyle name="Assumptions Right Multiple 2 4 5 2 2" xfId="55702" xr:uid="{00000000-0005-0000-0000-0000057E0000}"/>
    <cellStyle name="Assumptions Right Multiple 2 4 5 3" xfId="41785" xr:uid="{00000000-0005-0000-0000-0000067E0000}"/>
    <cellStyle name="Assumptions Right Multiple 2 4 6" xfId="17065" xr:uid="{00000000-0005-0000-0000-0000077E0000}"/>
    <cellStyle name="Assumptions Right Multiple 2 4 6 2" xfId="44748" xr:uid="{00000000-0005-0000-0000-0000087E0000}"/>
    <cellStyle name="Assumptions Right Multiple 2 4 7" xfId="30875" xr:uid="{00000000-0005-0000-0000-0000097E0000}"/>
    <cellStyle name="Assumptions Right Multiple 2 5" xfId="3270" xr:uid="{00000000-0005-0000-0000-00000A7E0000}"/>
    <cellStyle name="Assumptions Right Multiple 2 5 2" xfId="6712" xr:uid="{00000000-0005-0000-0000-00000B7E0000}"/>
    <cellStyle name="Assumptions Right Multiple 2 5 2 2" xfId="20654" xr:uid="{00000000-0005-0000-0000-00000C7E0000}"/>
    <cellStyle name="Assumptions Right Multiple 2 5 2 2 2" xfId="48337" xr:uid="{00000000-0005-0000-0000-00000D7E0000}"/>
    <cellStyle name="Assumptions Right Multiple 2 5 2 3" xfId="34420" xr:uid="{00000000-0005-0000-0000-00000E7E0000}"/>
    <cellStyle name="Assumptions Right Multiple 2 5 3" xfId="9454" xr:uid="{00000000-0005-0000-0000-00000F7E0000}"/>
    <cellStyle name="Assumptions Right Multiple 2 5 3 2" xfId="23375" xr:uid="{00000000-0005-0000-0000-0000107E0000}"/>
    <cellStyle name="Assumptions Right Multiple 2 5 3 2 2" xfId="51058" xr:uid="{00000000-0005-0000-0000-0000117E0000}"/>
    <cellStyle name="Assumptions Right Multiple 2 5 3 3" xfId="37141" xr:uid="{00000000-0005-0000-0000-0000127E0000}"/>
    <cellStyle name="Assumptions Right Multiple 2 5 4" xfId="11592" xr:uid="{00000000-0005-0000-0000-0000137E0000}"/>
    <cellStyle name="Assumptions Right Multiple 2 5 4 2" xfId="25513" xr:uid="{00000000-0005-0000-0000-0000147E0000}"/>
    <cellStyle name="Assumptions Right Multiple 2 5 4 2 2" xfId="53196" xr:uid="{00000000-0005-0000-0000-0000157E0000}"/>
    <cellStyle name="Assumptions Right Multiple 2 5 4 3" xfId="39279" xr:uid="{00000000-0005-0000-0000-0000167E0000}"/>
    <cellStyle name="Assumptions Right Multiple 2 5 5" xfId="14342" xr:uid="{00000000-0005-0000-0000-0000177E0000}"/>
    <cellStyle name="Assumptions Right Multiple 2 5 5 2" xfId="28263" xr:uid="{00000000-0005-0000-0000-0000187E0000}"/>
    <cellStyle name="Assumptions Right Multiple 2 5 5 2 2" xfId="55946" xr:uid="{00000000-0005-0000-0000-0000197E0000}"/>
    <cellStyle name="Assumptions Right Multiple 2 5 5 3" xfId="42029" xr:uid="{00000000-0005-0000-0000-00001A7E0000}"/>
    <cellStyle name="Assumptions Right Multiple 2 5 6" xfId="17310" xr:uid="{00000000-0005-0000-0000-00001B7E0000}"/>
    <cellStyle name="Assumptions Right Multiple 2 5 6 2" xfId="44993" xr:uid="{00000000-0005-0000-0000-00001C7E0000}"/>
    <cellStyle name="Assumptions Right Multiple 2 5 7" xfId="31098" xr:uid="{00000000-0005-0000-0000-00001D7E0000}"/>
    <cellStyle name="Assumptions Right Multiple 2 6" xfId="2462" xr:uid="{00000000-0005-0000-0000-00001E7E0000}"/>
    <cellStyle name="Assumptions Right Multiple 2 6 2" xfId="5919" xr:uid="{00000000-0005-0000-0000-00001F7E0000}"/>
    <cellStyle name="Assumptions Right Multiple 2 6 2 2" xfId="19869" xr:uid="{00000000-0005-0000-0000-0000207E0000}"/>
    <cellStyle name="Assumptions Right Multiple 2 6 2 2 2" xfId="47552" xr:uid="{00000000-0005-0000-0000-0000217E0000}"/>
    <cellStyle name="Assumptions Right Multiple 2 6 2 3" xfId="33635" xr:uid="{00000000-0005-0000-0000-0000227E0000}"/>
    <cellStyle name="Assumptions Right Multiple 2 6 3" xfId="8685" xr:uid="{00000000-0005-0000-0000-0000237E0000}"/>
    <cellStyle name="Assumptions Right Multiple 2 6 3 2" xfId="22606" xr:uid="{00000000-0005-0000-0000-0000247E0000}"/>
    <cellStyle name="Assumptions Right Multiple 2 6 3 2 2" xfId="50289" xr:uid="{00000000-0005-0000-0000-0000257E0000}"/>
    <cellStyle name="Assumptions Right Multiple 2 6 3 3" xfId="36372" xr:uid="{00000000-0005-0000-0000-0000267E0000}"/>
    <cellStyle name="Assumptions Right Multiple 2 6 4" xfId="7325" xr:uid="{00000000-0005-0000-0000-0000277E0000}"/>
    <cellStyle name="Assumptions Right Multiple 2 6 4 2" xfId="21257" xr:uid="{00000000-0005-0000-0000-0000287E0000}"/>
    <cellStyle name="Assumptions Right Multiple 2 6 4 2 2" xfId="48940" xr:uid="{00000000-0005-0000-0000-0000297E0000}"/>
    <cellStyle name="Assumptions Right Multiple 2 6 4 3" xfId="35023" xr:uid="{00000000-0005-0000-0000-00002A7E0000}"/>
    <cellStyle name="Assumptions Right Multiple 2 6 5" xfId="13567" xr:uid="{00000000-0005-0000-0000-00002B7E0000}"/>
    <cellStyle name="Assumptions Right Multiple 2 6 5 2" xfId="27488" xr:uid="{00000000-0005-0000-0000-00002C7E0000}"/>
    <cellStyle name="Assumptions Right Multiple 2 6 5 2 2" xfId="55171" xr:uid="{00000000-0005-0000-0000-00002D7E0000}"/>
    <cellStyle name="Assumptions Right Multiple 2 6 5 3" xfId="41254" xr:uid="{00000000-0005-0000-0000-00002E7E0000}"/>
    <cellStyle name="Assumptions Right Multiple 2 6 6" xfId="16529" xr:uid="{00000000-0005-0000-0000-00002F7E0000}"/>
    <cellStyle name="Assumptions Right Multiple 2 6 6 2" xfId="44212" xr:uid="{00000000-0005-0000-0000-0000307E0000}"/>
    <cellStyle name="Assumptions Right Multiple 2 6 7" xfId="30407" xr:uid="{00000000-0005-0000-0000-0000317E0000}"/>
    <cellStyle name="Assumptions Right Multiple 2 7" xfId="2912" xr:uid="{00000000-0005-0000-0000-0000327E0000}"/>
    <cellStyle name="Assumptions Right Multiple 2 7 2" xfId="6358" xr:uid="{00000000-0005-0000-0000-0000337E0000}"/>
    <cellStyle name="Assumptions Right Multiple 2 7 2 2" xfId="20304" xr:uid="{00000000-0005-0000-0000-0000347E0000}"/>
    <cellStyle name="Assumptions Right Multiple 2 7 2 2 2" xfId="47987" xr:uid="{00000000-0005-0000-0000-0000357E0000}"/>
    <cellStyle name="Assumptions Right Multiple 2 7 2 3" xfId="34070" xr:uid="{00000000-0005-0000-0000-0000367E0000}"/>
    <cellStyle name="Assumptions Right Multiple 2 7 3" xfId="9109" xr:uid="{00000000-0005-0000-0000-0000377E0000}"/>
    <cellStyle name="Assumptions Right Multiple 2 7 3 2" xfId="23030" xr:uid="{00000000-0005-0000-0000-0000387E0000}"/>
    <cellStyle name="Assumptions Right Multiple 2 7 3 2 2" xfId="50713" xr:uid="{00000000-0005-0000-0000-0000397E0000}"/>
    <cellStyle name="Assumptions Right Multiple 2 7 3 3" xfId="36796" xr:uid="{00000000-0005-0000-0000-00003A7E0000}"/>
    <cellStyle name="Assumptions Right Multiple 2 7 4" xfId="11244" xr:uid="{00000000-0005-0000-0000-00003B7E0000}"/>
    <cellStyle name="Assumptions Right Multiple 2 7 4 2" xfId="25165" xr:uid="{00000000-0005-0000-0000-00003C7E0000}"/>
    <cellStyle name="Assumptions Right Multiple 2 7 4 2 2" xfId="52848" xr:uid="{00000000-0005-0000-0000-00003D7E0000}"/>
    <cellStyle name="Assumptions Right Multiple 2 7 4 3" xfId="38931" xr:uid="{00000000-0005-0000-0000-00003E7E0000}"/>
    <cellStyle name="Assumptions Right Multiple 2 7 5" xfId="13996" xr:uid="{00000000-0005-0000-0000-00003F7E0000}"/>
    <cellStyle name="Assumptions Right Multiple 2 7 5 2" xfId="27917" xr:uid="{00000000-0005-0000-0000-0000407E0000}"/>
    <cellStyle name="Assumptions Right Multiple 2 7 5 2 2" xfId="55600" xr:uid="{00000000-0005-0000-0000-0000417E0000}"/>
    <cellStyle name="Assumptions Right Multiple 2 7 5 3" xfId="41683" xr:uid="{00000000-0005-0000-0000-0000427E0000}"/>
    <cellStyle name="Assumptions Right Multiple 2 7 6" xfId="16962" xr:uid="{00000000-0005-0000-0000-0000437E0000}"/>
    <cellStyle name="Assumptions Right Multiple 2 7 6 2" xfId="44645" xr:uid="{00000000-0005-0000-0000-0000447E0000}"/>
    <cellStyle name="Assumptions Right Multiple 2 7 7" xfId="30784" xr:uid="{00000000-0005-0000-0000-0000457E0000}"/>
    <cellStyle name="Assumptions Right Multiple 2 8" xfId="2482" xr:uid="{00000000-0005-0000-0000-0000467E0000}"/>
    <cellStyle name="Assumptions Right Multiple 2 8 2" xfId="5939" xr:uid="{00000000-0005-0000-0000-0000477E0000}"/>
    <cellStyle name="Assumptions Right Multiple 2 8 2 2" xfId="19888" xr:uid="{00000000-0005-0000-0000-0000487E0000}"/>
    <cellStyle name="Assumptions Right Multiple 2 8 2 2 2" xfId="47571" xr:uid="{00000000-0005-0000-0000-0000497E0000}"/>
    <cellStyle name="Assumptions Right Multiple 2 8 2 3" xfId="33654" xr:uid="{00000000-0005-0000-0000-00004A7E0000}"/>
    <cellStyle name="Assumptions Right Multiple 2 8 3" xfId="8704" xr:uid="{00000000-0005-0000-0000-00004B7E0000}"/>
    <cellStyle name="Assumptions Right Multiple 2 8 3 2" xfId="22625" xr:uid="{00000000-0005-0000-0000-00004C7E0000}"/>
    <cellStyle name="Assumptions Right Multiple 2 8 3 2 2" xfId="50308" xr:uid="{00000000-0005-0000-0000-00004D7E0000}"/>
    <cellStyle name="Assumptions Right Multiple 2 8 3 3" xfId="36391" xr:uid="{00000000-0005-0000-0000-00004E7E0000}"/>
    <cellStyle name="Assumptions Right Multiple 2 8 4" xfId="5553" xr:uid="{00000000-0005-0000-0000-00004F7E0000}"/>
    <cellStyle name="Assumptions Right Multiple 2 8 4 2" xfId="19506" xr:uid="{00000000-0005-0000-0000-0000507E0000}"/>
    <cellStyle name="Assumptions Right Multiple 2 8 4 2 2" xfId="47189" xr:uid="{00000000-0005-0000-0000-0000517E0000}"/>
    <cellStyle name="Assumptions Right Multiple 2 8 4 3" xfId="33272" xr:uid="{00000000-0005-0000-0000-0000527E0000}"/>
    <cellStyle name="Assumptions Right Multiple 2 8 5" xfId="13586" xr:uid="{00000000-0005-0000-0000-0000537E0000}"/>
    <cellStyle name="Assumptions Right Multiple 2 8 5 2" xfId="27507" xr:uid="{00000000-0005-0000-0000-0000547E0000}"/>
    <cellStyle name="Assumptions Right Multiple 2 8 5 2 2" xfId="55190" xr:uid="{00000000-0005-0000-0000-0000557E0000}"/>
    <cellStyle name="Assumptions Right Multiple 2 8 5 3" xfId="41273" xr:uid="{00000000-0005-0000-0000-0000567E0000}"/>
    <cellStyle name="Assumptions Right Multiple 2 8 6" xfId="16548" xr:uid="{00000000-0005-0000-0000-0000577E0000}"/>
    <cellStyle name="Assumptions Right Multiple 2 8 6 2" xfId="44231" xr:uid="{00000000-0005-0000-0000-0000587E0000}"/>
    <cellStyle name="Assumptions Right Multiple 2 8 7" xfId="30423" xr:uid="{00000000-0005-0000-0000-0000597E0000}"/>
    <cellStyle name="Assumptions Right Multiple 2 9" xfId="3322" xr:uid="{00000000-0005-0000-0000-00005A7E0000}"/>
    <cellStyle name="Assumptions Right Multiple 2 9 2" xfId="6762" xr:uid="{00000000-0005-0000-0000-00005B7E0000}"/>
    <cellStyle name="Assumptions Right Multiple 2 9 2 2" xfId="20703" xr:uid="{00000000-0005-0000-0000-00005C7E0000}"/>
    <cellStyle name="Assumptions Right Multiple 2 9 2 2 2" xfId="48386" xr:uid="{00000000-0005-0000-0000-00005D7E0000}"/>
    <cellStyle name="Assumptions Right Multiple 2 9 2 3" xfId="34469" xr:uid="{00000000-0005-0000-0000-00005E7E0000}"/>
    <cellStyle name="Assumptions Right Multiple 2 9 3" xfId="9502" xr:uid="{00000000-0005-0000-0000-00005F7E0000}"/>
    <cellStyle name="Assumptions Right Multiple 2 9 3 2" xfId="23423" xr:uid="{00000000-0005-0000-0000-0000607E0000}"/>
    <cellStyle name="Assumptions Right Multiple 2 9 3 2 2" xfId="51106" xr:uid="{00000000-0005-0000-0000-0000617E0000}"/>
    <cellStyle name="Assumptions Right Multiple 2 9 3 3" xfId="37189" xr:uid="{00000000-0005-0000-0000-0000627E0000}"/>
    <cellStyle name="Assumptions Right Multiple 2 9 4" xfId="11641" xr:uid="{00000000-0005-0000-0000-0000637E0000}"/>
    <cellStyle name="Assumptions Right Multiple 2 9 4 2" xfId="25562" xr:uid="{00000000-0005-0000-0000-0000647E0000}"/>
    <cellStyle name="Assumptions Right Multiple 2 9 4 2 2" xfId="53245" xr:uid="{00000000-0005-0000-0000-0000657E0000}"/>
    <cellStyle name="Assumptions Right Multiple 2 9 4 3" xfId="39328" xr:uid="{00000000-0005-0000-0000-0000667E0000}"/>
    <cellStyle name="Assumptions Right Multiple 2 9 5" xfId="14391" xr:uid="{00000000-0005-0000-0000-0000677E0000}"/>
    <cellStyle name="Assumptions Right Multiple 2 9 5 2" xfId="28312" xr:uid="{00000000-0005-0000-0000-0000687E0000}"/>
    <cellStyle name="Assumptions Right Multiple 2 9 5 2 2" xfId="55995" xr:uid="{00000000-0005-0000-0000-0000697E0000}"/>
    <cellStyle name="Assumptions Right Multiple 2 9 5 3" xfId="42078" xr:uid="{00000000-0005-0000-0000-00006A7E0000}"/>
    <cellStyle name="Assumptions Right Multiple 2 9 6" xfId="17359" xr:uid="{00000000-0005-0000-0000-00006B7E0000}"/>
    <cellStyle name="Assumptions Right Multiple 2 9 6 2" xfId="45042" xr:uid="{00000000-0005-0000-0000-00006C7E0000}"/>
    <cellStyle name="Assumptions Right Multiple 2 9 7" xfId="31143" xr:uid="{00000000-0005-0000-0000-00006D7E0000}"/>
    <cellStyle name="Assumptions Right Multiple 20" xfId="4041" xr:uid="{00000000-0005-0000-0000-00006E7E0000}"/>
    <cellStyle name="Assumptions Right Multiple 20 2" xfId="7467" xr:uid="{00000000-0005-0000-0000-00006F7E0000}"/>
    <cellStyle name="Assumptions Right Multiple 20 2 2" xfId="21398" xr:uid="{00000000-0005-0000-0000-0000707E0000}"/>
    <cellStyle name="Assumptions Right Multiple 20 2 2 2" xfId="49081" xr:uid="{00000000-0005-0000-0000-0000717E0000}"/>
    <cellStyle name="Assumptions Right Multiple 20 2 3" xfId="35164" xr:uid="{00000000-0005-0000-0000-0000727E0000}"/>
    <cellStyle name="Assumptions Right Multiple 20 3" xfId="10170" xr:uid="{00000000-0005-0000-0000-0000737E0000}"/>
    <cellStyle name="Assumptions Right Multiple 20 3 2" xfId="24091" xr:uid="{00000000-0005-0000-0000-0000747E0000}"/>
    <cellStyle name="Assumptions Right Multiple 20 3 2 2" xfId="51774" xr:uid="{00000000-0005-0000-0000-0000757E0000}"/>
    <cellStyle name="Assumptions Right Multiple 20 3 3" xfId="37857" xr:uid="{00000000-0005-0000-0000-0000767E0000}"/>
    <cellStyle name="Assumptions Right Multiple 20 4" xfId="12322" xr:uid="{00000000-0005-0000-0000-0000777E0000}"/>
    <cellStyle name="Assumptions Right Multiple 20 4 2" xfId="26243" xr:uid="{00000000-0005-0000-0000-0000787E0000}"/>
    <cellStyle name="Assumptions Right Multiple 20 4 2 2" xfId="53926" xr:uid="{00000000-0005-0000-0000-0000797E0000}"/>
    <cellStyle name="Assumptions Right Multiple 20 4 3" xfId="40009" xr:uid="{00000000-0005-0000-0000-00007A7E0000}"/>
    <cellStyle name="Assumptions Right Multiple 20 5" xfId="15072" xr:uid="{00000000-0005-0000-0000-00007B7E0000}"/>
    <cellStyle name="Assumptions Right Multiple 20 5 2" xfId="28993" xr:uid="{00000000-0005-0000-0000-00007C7E0000}"/>
    <cellStyle name="Assumptions Right Multiple 20 5 2 2" xfId="56676" xr:uid="{00000000-0005-0000-0000-00007D7E0000}"/>
    <cellStyle name="Assumptions Right Multiple 20 5 3" xfId="42759" xr:uid="{00000000-0005-0000-0000-00007E7E0000}"/>
    <cellStyle name="Assumptions Right Multiple 20 6" xfId="18040" xr:uid="{00000000-0005-0000-0000-00007F7E0000}"/>
    <cellStyle name="Assumptions Right Multiple 20 6 2" xfId="45723" xr:uid="{00000000-0005-0000-0000-0000807E0000}"/>
    <cellStyle name="Assumptions Right Multiple 20 7" xfId="31806" xr:uid="{00000000-0005-0000-0000-0000817E0000}"/>
    <cellStyle name="Assumptions Right Multiple 21" xfId="3996" xr:uid="{00000000-0005-0000-0000-0000827E0000}"/>
    <cellStyle name="Assumptions Right Multiple 21 2" xfId="7422" xr:uid="{00000000-0005-0000-0000-0000837E0000}"/>
    <cellStyle name="Assumptions Right Multiple 21 2 2" xfId="21353" xr:uid="{00000000-0005-0000-0000-0000847E0000}"/>
    <cellStyle name="Assumptions Right Multiple 21 2 2 2" xfId="49036" xr:uid="{00000000-0005-0000-0000-0000857E0000}"/>
    <cellStyle name="Assumptions Right Multiple 21 2 3" xfId="35119" xr:uid="{00000000-0005-0000-0000-0000867E0000}"/>
    <cellStyle name="Assumptions Right Multiple 21 3" xfId="10125" xr:uid="{00000000-0005-0000-0000-0000877E0000}"/>
    <cellStyle name="Assumptions Right Multiple 21 3 2" xfId="24046" xr:uid="{00000000-0005-0000-0000-0000887E0000}"/>
    <cellStyle name="Assumptions Right Multiple 21 3 2 2" xfId="51729" xr:uid="{00000000-0005-0000-0000-0000897E0000}"/>
    <cellStyle name="Assumptions Right Multiple 21 3 3" xfId="37812" xr:uid="{00000000-0005-0000-0000-00008A7E0000}"/>
    <cellStyle name="Assumptions Right Multiple 21 4" xfId="12277" xr:uid="{00000000-0005-0000-0000-00008B7E0000}"/>
    <cellStyle name="Assumptions Right Multiple 21 4 2" xfId="26198" xr:uid="{00000000-0005-0000-0000-00008C7E0000}"/>
    <cellStyle name="Assumptions Right Multiple 21 4 2 2" xfId="53881" xr:uid="{00000000-0005-0000-0000-00008D7E0000}"/>
    <cellStyle name="Assumptions Right Multiple 21 4 3" xfId="39964" xr:uid="{00000000-0005-0000-0000-00008E7E0000}"/>
    <cellStyle name="Assumptions Right Multiple 21 5" xfId="15027" xr:uid="{00000000-0005-0000-0000-00008F7E0000}"/>
    <cellStyle name="Assumptions Right Multiple 21 5 2" xfId="28948" xr:uid="{00000000-0005-0000-0000-0000907E0000}"/>
    <cellStyle name="Assumptions Right Multiple 21 5 2 2" xfId="56631" xr:uid="{00000000-0005-0000-0000-0000917E0000}"/>
    <cellStyle name="Assumptions Right Multiple 21 5 3" xfId="42714" xr:uid="{00000000-0005-0000-0000-0000927E0000}"/>
    <cellStyle name="Assumptions Right Multiple 21 6" xfId="17995" xr:uid="{00000000-0005-0000-0000-0000937E0000}"/>
    <cellStyle name="Assumptions Right Multiple 21 6 2" xfId="45678" xr:uid="{00000000-0005-0000-0000-0000947E0000}"/>
    <cellStyle name="Assumptions Right Multiple 21 7" xfId="31761" xr:uid="{00000000-0005-0000-0000-0000957E0000}"/>
    <cellStyle name="Assumptions Right Multiple 22" xfId="4026" xr:uid="{00000000-0005-0000-0000-0000967E0000}"/>
    <cellStyle name="Assumptions Right Multiple 22 2" xfId="7452" xr:uid="{00000000-0005-0000-0000-0000977E0000}"/>
    <cellStyle name="Assumptions Right Multiple 22 2 2" xfId="21383" xr:uid="{00000000-0005-0000-0000-0000987E0000}"/>
    <cellStyle name="Assumptions Right Multiple 22 2 2 2" xfId="49066" xr:uid="{00000000-0005-0000-0000-0000997E0000}"/>
    <cellStyle name="Assumptions Right Multiple 22 2 3" xfId="35149" xr:uid="{00000000-0005-0000-0000-00009A7E0000}"/>
    <cellStyle name="Assumptions Right Multiple 22 3" xfId="10155" xr:uid="{00000000-0005-0000-0000-00009B7E0000}"/>
    <cellStyle name="Assumptions Right Multiple 22 3 2" xfId="24076" xr:uid="{00000000-0005-0000-0000-00009C7E0000}"/>
    <cellStyle name="Assumptions Right Multiple 22 3 2 2" xfId="51759" xr:uid="{00000000-0005-0000-0000-00009D7E0000}"/>
    <cellStyle name="Assumptions Right Multiple 22 3 3" xfId="37842" xr:uid="{00000000-0005-0000-0000-00009E7E0000}"/>
    <cellStyle name="Assumptions Right Multiple 22 4" xfId="12307" xr:uid="{00000000-0005-0000-0000-00009F7E0000}"/>
    <cellStyle name="Assumptions Right Multiple 22 4 2" xfId="26228" xr:uid="{00000000-0005-0000-0000-0000A07E0000}"/>
    <cellStyle name="Assumptions Right Multiple 22 4 2 2" xfId="53911" xr:uid="{00000000-0005-0000-0000-0000A17E0000}"/>
    <cellStyle name="Assumptions Right Multiple 22 4 3" xfId="39994" xr:uid="{00000000-0005-0000-0000-0000A27E0000}"/>
    <cellStyle name="Assumptions Right Multiple 22 5" xfId="15057" xr:uid="{00000000-0005-0000-0000-0000A37E0000}"/>
    <cellStyle name="Assumptions Right Multiple 22 5 2" xfId="28978" xr:uid="{00000000-0005-0000-0000-0000A47E0000}"/>
    <cellStyle name="Assumptions Right Multiple 22 5 2 2" xfId="56661" xr:uid="{00000000-0005-0000-0000-0000A57E0000}"/>
    <cellStyle name="Assumptions Right Multiple 22 5 3" xfId="42744" xr:uid="{00000000-0005-0000-0000-0000A67E0000}"/>
    <cellStyle name="Assumptions Right Multiple 22 6" xfId="18025" xr:uid="{00000000-0005-0000-0000-0000A77E0000}"/>
    <cellStyle name="Assumptions Right Multiple 22 6 2" xfId="45708" xr:uid="{00000000-0005-0000-0000-0000A87E0000}"/>
    <cellStyle name="Assumptions Right Multiple 22 7" xfId="31791" xr:uid="{00000000-0005-0000-0000-0000A97E0000}"/>
    <cellStyle name="Assumptions Right Multiple 23" xfId="3954" xr:uid="{00000000-0005-0000-0000-0000AA7E0000}"/>
    <cellStyle name="Assumptions Right Multiple 23 2" xfId="7380" xr:uid="{00000000-0005-0000-0000-0000AB7E0000}"/>
    <cellStyle name="Assumptions Right Multiple 23 2 2" xfId="21311" xr:uid="{00000000-0005-0000-0000-0000AC7E0000}"/>
    <cellStyle name="Assumptions Right Multiple 23 2 2 2" xfId="48994" xr:uid="{00000000-0005-0000-0000-0000AD7E0000}"/>
    <cellStyle name="Assumptions Right Multiple 23 2 3" xfId="35077" xr:uid="{00000000-0005-0000-0000-0000AE7E0000}"/>
    <cellStyle name="Assumptions Right Multiple 23 3" xfId="10084" xr:uid="{00000000-0005-0000-0000-0000AF7E0000}"/>
    <cellStyle name="Assumptions Right Multiple 23 3 2" xfId="24005" xr:uid="{00000000-0005-0000-0000-0000B07E0000}"/>
    <cellStyle name="Assumptions Right Multiple 23 3 2 2" xfId="51688" xr:uid="{00000000-0005-0000-0000-0000B17E0000}"/>
    <cellStyle name="Assumptions Right Multiple 23 3 3" xfId="37771" xr:uid="{00000000-0005-0000-0000-0000B27E0000}"/>
    <cellStyle name="Assumptions Right Multiple 23 4" xfId="12236" xr:uid="{00000000-0005-0000-0000-0000B37E0000}"/>
    <cellStyle name="Assumptions Right Multiple 23 4 2" xfId="26157" xr:uid="{00000000-0005-0000-0000-0000B47E0000}"/>
    <cellStyle name="Assumptions Right Multiple 23 4 2 2" xfId="53840" xr:uid="{00000000-0005-0000-0000-0000B57E0000}"/>
    <cellStyle name="Assumptions Right Multiple 23 4 3" xfId="39923" xr:uid="{00000000-0005-0000-0000-0000B67E0000}"/>
    <cellStyle name="Assumptions Right Multiple 23 5" xfId="14986" xr:uid="{00000000-0005-0000-0000-0000B77E0000}"/>
    <cellStyle name="Assumptions Right Multiple 23 5 2" xfId="28907" xr:uid="{00000000-0005-0000-0000-0000B87E0000}"/>
    <cellStyle name="Assumptions Right Multiple 23 5 2 2" xfId="56590" xr:uid="{00000000-0005-0000-0000-0000B97E0000}"/>
    <cellStyle name="Assumptions Right Multiple 23 5 3" xfId="42673" xr:uid="{00000000-0005-0000-0000-0000BA7E0000}"/>
    <cellStyle name="Assumptions Right Multiple 23 6" xfId="17954" xr:uid="{00000000-0005-0000-0000-0000BB7E0000}"/>
    <cellStyle name="Assumptions Right Multiple 23 6 2" xfId="45637" xr:uid="{00000000-0005-0000-0000-0000BC7E0000}"/>
    <cellStyle name="Assumptions Right Multiple 23 7" xfId="31720" xr:uid="{00000000-0005-0000-0000-0000BD7E0000}"/>
    <cellStyle name="Assumptions Right Multiple 24" xfId="4524" xr:uid="{00000000-0005-0000-0000-0000BE7E0000}"/>
    <cellStyle name="Assumptions Right Multiple 24 2" xfId="7941" xr:uid="{00000000-0005-0000-0000-0000BF7E0000}"/>
    <cellStyle name="Assumptions Right Multiple 24 2 2" xfId="21865" xr:uid="{00000000-0005-0000-0000-0000C07E0000}"/>
    <cellStyle name="Assumptions Right Multiple 24 2 2 2" xfId="49548" xr:uid="{00000000-0005-0000-0000-0000C17E0000}"/>
    <cellStyle name="Assumptions Right Multiple 24 2 3" xfId="35631" xr:uid="{00000000-0005-0000-0000-0000C27E0000}"/>
    <cellStyle name="Assumptions Right Multiple 24 3" xfId="10583" xr:uid="{00000000-0005-0000-0000-0000C37E0000}"/>
    <cellStyle name="Assumptions Right Multiple 24 3 2" xfId="24504" xr:uid="{00000000-0005-0000-0000-0000C47E0000}"/>
    <cellStyle name="Assumptions Right Multiple 24 3 2 2" xfId="52187" xr:uid="{00000000-0005-0000-0000-0000C57E0000}"/>
    <cellStyle name="Assumptions Right Multiple 24 3 3" xfId="38270" xr:uid="{00000000-0005-0000-0000-0000C67E0000}"/>
    <cellStyle name="Assumptions Right Multiple 24 4" xfId="12788" xr:uid="{00000000-0005-0000-0000-0000C77E0000}"/>
    <cellStyle name="Assumptions Right Multiple 24 4 2" xfId="26709" xr:uid="{00000000-0005-0000-0000-0000C87E0000}"/>
    <cellStyle name="Assumptions Right Multiple 24 4 2 2" xfId="54392" xr:uid="{00000000-0005-0000-0000-0000C97E0000}"/>
    <cellStyle name="Assumptions Right Multiple 24 4 3" xfId="40475" xr:uid="{00000000-0005-0000-0000-0000CA7E0000}"/>
    <cellStyle name="Assumptions Right Multiple 24 5" xfId="15538" xr:uid="{00000000-0005-0000-0000-0000CB7E0000}"/>
    <cellStyle name="Assumptions Right Multiple 24 5 2" xfId="29459" xr:uid="{00000000-0005-0000-0000-0000CC7E0000}"/>
    <cellStyle name="Assumptions Right Multiple 24 5 2 2" xfId="57142" xr:uid="{00000000-0005-0000-0000-0000CD7E0000}"/>
    <cellStyle name="Assumptions Right Multiple 24 5 3" xfId="43225" xr:uid="{00000000-0005-0000-0000-0000CE7E0000}"/>
    <cellStyle name="Assumptions Right Multiple 24 6" xfId="18506" xr:uid="{00000000-0005-0000-0000-0000CF7E0000}"/>
    <cellStyle name="Assumptions Right Multiple 24 6 2" xfId="46189" xr:uid="{00000000-0005-0000-0000-0000D07E0000}"/>
    <cellStyle name="Assumptions Right Multiple 24 7" xfId="32272" xr:uid="{00000000-0005-0000-0000-0000D17E0000}"/>
    <cellStyle name="Assumptions Right Multiple 25" xfId="4437" xr:uid="{00000000-0005-0000-0000-0000D27E0000}"/>
    <cellStyle name="Assumptions Right Multiple 25 2" xfId="7859" xr:uid="{00000000-0005-0000-0000-0000D37E0000}"/>
    <cellStyle name="Assumptions Right Multiple 25 2 2" xfId="21783" xr:uid="{00000000-0005-0000-0000-0000D47E0000}"/>
    <cellStyle name="Assumptions Right Multiple 25 2 2 2" xfId="49466" xr:uid="{00000000-0005-0000-0000-0000D57E0000}"/>
    <cellStyle name="Assumptions Right Multiple 25 2 3" xfId="35549" xr:uid="{00000000-0005-0000-0000-0000D67E0000}"/>
    <cellStyle name="Assumptions Right Multiple 25 3" xfId="10522" xr:uid="{00000000-0005-0000-0000-0000D77E0000}"/>
    <cellStyle name="Assumptions Right Multiple 25 3 2" xfId="24443" xr:uid="{00000000-0005-0000-0000-0000D87E0000}"/>
    <cellStyle name="Assumptions Right Multiple 25 3 2 2" xfId="52126" xr:uid="{00000000-0005-0000-0000-0000D97E0000}"/>
    <cellStyle name="Assumptions Right Multiple 25 3 3" xfId="38209" xr:uid="{00000000-0005-0000-0000-0000DA7E0000}"/>
    <cellStyle name="Assumptions Right Multiple 25 4" xfId="12704" xr:uid="{00000000-0005-0000-0000-0000DB7E0000}"/>
    <cellStyle name="Assumptions Right Multiple 25 4 2" xfId="26625" xr:uid="{00000000-0005-0000-0000-0000DC7E0000}"/>
    <cellStyle name="Assumptions Right Multiple 25 4 2 2" xfId="54308" xr:uid="{00000000-0005-0000-0000-0000DD7E0000}"/>
    <cellStyle name="Assumptions Right Multiple 25 4 3" xfId="40391" xr:uid="{00000000-0005-0000-0000-0000DE7E0000}"/>
    <cellStyle name="Assumptions Right Multiple 25 5" xfId="15454" xr:uid="{00000000-0005-0000-0000-0000DF7E0000}"/>
    <cellStyle name="Assumptions Right Multiple 25 5 2" xfId="29375" xr:uid="{00000000-0005-0000-0000-0000E07E0000}"/>
    <cellStyle name="Assumptions Right Multiple 25 5 2 2" xfId="57058" xr:uid="{00000000-0005-0000-0000-0000E17E0000}"/>
    <cellStyle name="Assumptions Right Multiple 25 5 3" xfId="43141" xr:uid="{00000000-0005-0000-0000-0000E27E0000}"/>
    <cellStyle name="Assumptions Right Multiple 25 6" xfId="18422" xr:uid="{00000000-0005-0000-0000-0000E37E0000}"/>
    <cellStyle name="Assumptions Right Multiple 25 6 2" xfId="46105" xr:uid="{00000000-0005-0000-0000-0000E47E0000}"/>
    <cellStyle name="Assumptions Right Multiple 25 7" xfId="32188" xr:uid="{00000000-0005-0000-0000-0000E57E0000}"/>
    <cellStyle name="Assumptions Right Multiple 26" xfId="4490" xr:uid="{00000000-0005-0000-0000-0000E67E0000}"/>
    <cellStyle name="Assumptions Right Multiple 26 2" xfId="7911" xr:uid="{00000000-0005-0000-0000-0000E77E0000}"/>
    <cellStyle name="Assumptions Right Multiple 26 2 2" xfId="21835" xr:uid="{00000000-0005-0000-0000-0000E87E0000}"/>
    <cellStyle name="Assumptions Right Multiple 26 2 2 2" xfId="49518" xr:uid="{00000000-0005-0000-0000-0000E97E0000}"/>
    <cellStyle name="Assumptions Right Multiple 26 2 3" xfId="35601" xr:uid="{00000000-0005-0000-0000-0000EA7E0000}"/>
    <cellStyle name="Assumptions Right Multiple 26 3" xfId="10565" xr:uid="{00000000-0005-0000-0000-0000EB7E0000}"/>
    <cellStyle name="Assumptions Right Multiple 26 3 2" xfId="24486" xr:uid="{00000000-0005-0000-0000-0000EC7E0000}"/>
    <cellStyle name="Assumptions Right Multiple 26 3 2 2" xfId="52169" xr:uid="{00000000-0005-0000-0000-0000ED7E0000}"/>
    <cellStyle name="Assumptions Right Multiple 26 3 3" xfId="38252" xr:uid="{00000000-0005-0000-0000-0000EE7E0000}"/>
    <cellStyle name="Assumptions Right Multiple 26 4" xfId="12757" xr:uid="{00000000-0005-0000-0000-0000EF7E0000}"/>
    <cellStyle name="Assumptions Right Multiple 26 4 2" xfId="26678" xr:uid="{00000000-0005-0000-0000-0000F07E0000}"/>
    <cellStyle name="Assumptions Right Multiple 26 4 2 2" xfId="54361" xr:uid="{00000000-0005-0000-0000-0000F17E0000}"/>
    <cellStyle name="Assumptions Right Multiple 26 4 3" xfId="40444" xr:uid="{00000000-0005-0000-0000-0000F27E0000}"/>
    <cellStyle name="Assumptions Right Multiple 26 5" xfId="15507" xr:uid="{00000000-0005-0000-0000-0000F37E0000}"/>
    <cellStyle name="Assumptions Right Multiple 26 5 2" xfId="29428" xr:uid="{00000000-0005-0000-0000-0000F47E0000}"/>
    <cellStyle name="Assumptions Right Multiple 26 5 2 2" xfId="57111" xr:uid="{00000000-0005-0000-0000-0000F57E0000}"/>
    <cellStyle name="Assumptions Right Multiple 26 5 3" xfId="43194" xr:uid="{00000000-0005-0000-0000-0000F67E0000}"/>
    <cellStyle name="Assumptions Right Multiple 26 6" xfId="18475" xr:uid="{00000000-0005-0000-0000-0000F77E0000}"/>
    <cellStyle name="Assumptions Right Multiple 26 6 2" xfId="46158" xr:uid="{00000000-0005-0000-0000-0000F87E0000}"/>
    <cellStyle name="Assumptions Right Multiple 26 7" xfId="32241" xr:uid="{00000000-0005-0000-0000-0000F97E0000}"/>
    <cellStyle name="Assumptions Right Multiple 27" xfId="4415" xr:uid="{00000000-0005-0000-0000-0000FA7E0000}"/>
    <cellStyle name="Assumptions Right Multiple 27 2" xfId="7837" xr:uid="{00000000-0005-0000-0000-0000FB7E0000}"/>
    <cellStyle name="Assumptions Right Multiple 27 2 2" xfId="21761" xr:uid="{00000000-0005-0000-0000-0000FC7E0000}"/>
    <cellStyle name="Assumptions Right Multiple 27 2 2 2" xfId="49444" xr:uid="{00000000-0005-0000-0000-0000FD7E0000}"/>
    <cellStyle name="Assumptions Right Multiple 27 2 3" xfId="35527" xr:uid="{00000000-0005-0000-0000-0000FE7E0000}"/>
    <cellStyle name="Assumptions Right Multiple 27 3" xfId="10500" xr:uid="{00000000-0005-0000-0000-0000FF7E0000}"/>
    <cellStyle name="Assumptions Right Multiple 27 3 2" xfId="24421" xr:uid="{00000000-0005-0000-0000-0000007F0000}"/>
    <cellStyle name="Assumptions Right Multiple 27 3 2 2" xfId="52104" xr:uid="{00000000-0005-0000-0000-0000017F0000}"/>
    <cellStyle name="Assumptions Right Multiple 27 3 3" xfId="38187" xr:uid="{00000000-0005-0000-0000-0000027F0000}"/>
    <cellStyle name="Assumptions Right Multiple 27 4" xfId="12682" xr:uid="{00000000-0005-0000-0000-0000037F0000}"/>
    <cellStyle name="Assumptions Right Multiple 27 4 2" xfId="26603" xr:uid="{00000000-0005-0000-0000-0000047F0000}"/>
    <cellStyle name="Assumptions Right Multiple 27 4 2 2" xfId="54286" xr:uid="{00000000-0005-0000-0000-0000057F0000}"/>
    <cellStyle name="Assumptions Right Multiple 27 4 3" xfId="40369" xr:uid="{00000000-0005-0000-0000-0000067F0000}"/>
    <cellStyle name="Assumptions Right Multiple 27 5" xfId="15432" xr:uid="{00000000-0005-0000-0000-0000077F0000}"/>
    <cellStyle name="Assumptions Right Multiple 27 5 2" xfId="29353" xr:uid="{00000000-0005-0000-0000-0000087F0000}"/>
    <cellStyle name="Assumptions Right Multiple 27 5 2 2" xfId="57036" xr:uid="{00000000-0005-0000-0000-0000097F0000}"/>
    <cellStyle name="Assumptions Right Multiple 27 5 3" xfId="43119" xr:uid="{00000000-0005-0000-0000-00000A7F0000}"/>
    <cellStyle name="Assumptions Right Multiple 27 6" xfId="18400" xr:uid="{00000000-0005-0000-0000-00000B7F0000}"/>
    <cellStyle name="Assumptions Right Multiple 27 6 2" xfId="46083" xr:uid="{00000000-0005-0000-0000-00000C7F0000}"/>
    <cellStyle name="Assumptions Right Multiple 27 7" xfId="32166" xr:uid="{00000000-0005-0000-0000-00000D7F0000}"/>
    <cellStyle name="Assumptions Right Multiple 28" xfId="4936" xr:uid="{00000000-0005-0000-0000-00000E7F0000}"/>
    <cellStyle name="Assumptions Right Multiple 28 2" xfId="8340" xr:uid="{00000000-0005-0000-0000-00000F7F0000}"/>
    <cellStyle name="Assumptions Right Multiple 28 2 2" xfId="22261" xr:uid="{00000000-0005-0000-0000-0000107F0000}"/>
    <cellStyle name="Assumptions Right Multiple 28 2 2 2" xfId="49944" xr:uid="{00000000-0005-0000-0000-0000117F0000}"/>
    <cellStyle name="Assumptions Right Multiple 28 2 3" xfId="36027" xr:uid="{00000000-0005-0000-0000-0000127F0000}"/>
    <cellStyle name="Assumptions Right Multiple 28 3" xfId="10792" xr:uid="{00000000-0005-0000-0000-0000137F0000}"/>
    <cellStyle name="Assumptions Right Multiple 28 3 2" xfId="24713" xr:uid="{00000000-0005-0000-0000-0000147F0000}"/>
    <cellStyle name="Assumptions Right Multiple 28 3 2 2" xfId="52396" xr:uid="{00000000-0005-0000-0000-0000157F0000}"/>
    <cellStyle name="Assumptions Right Multiple 28 3 3" xfId="38479" xr:uid="{00000000-0005-0000-0000-0000167F0000}"/>
    <cellStyle name="Assumptions Right Multiple 28 4" xfId="13193" xr:uid="{00000000-0005-0000-0000-0000177F0000}"/>
    <cellStyle name="Assumptions Right Multiple 28 4 2" xfId="27114" xr:uid="{00000000-0005-0000-0000-0000187F0000}"/>
    <cellStyle name="Assumptions Right Multiple 28 4 2 2" xfId="54797" xr:uid="{00000000-0005-0000-0000-0000197F0000}"/>
    <cellStyle name="Assumptions Right Multiple 28 4 3" xfId="40880" xr:uid="{00000000-0005-0000-0000-00001A7F0000}"/>
    <cellStyle name="Assumptions Right Multiple 28 5" xfId="15943" xr:uid="{00000000-0005-0000-0000-00001B7F0000}"/>
    <cellStyle name="Assumptions Right Multiple 28 5 2" xfId="29864" xr:uid="{00000000-0005-0000-0000-00001C7F0000}"/>
    <cellStyle name="Assumptions Right Multiple 28 5 2 2" xfId="57547" xr:uid="{00000000-0005-0000-0000-00001D7F0000}"/>
    <cellStyle name="Assumptions Right Multiple 28 5 3" xfId="43630" xr:uid="{00000000-0005-0000-0000-00001E7F0000}"/>
    <cellStyle name="Assumptions Right Multiple 28 6" xfId="18911" xr:uid="{00000000-0005-0000-0000-00001F7F0000}"/>
    <cellStyle name="Assumptions Right Multiple 28 6 2" xfId="46594" xr:uid="{00000000-0005-0000-0000-0000207F0000}"/>
    <cellStyle name="Assumptions Right Multiple 28 7" xfId="32677" xr:uid="{00000000-0005-0000-0000-0000217F0000}"/>
    <cellStyle name="Assumptions Right Multiple 29" xfId="4312" xr:uid="{00000000-0005-0000-0000-0000227F0000}"/>
    <cellStyle name="Assumptions Right Multiple 29 2" xfId="7737" xr:uid="{00000000-0005-0000-0000-0000237F0000}"/>
    <cellStyle name="Assumptions Right Multiple 29 2 2" xfId="21663" xr:uid="{00000000-0005-0000-0000-0000247F0000}"/>
    <cellStyle name="Assumptions Right Multiple 29 2 2 2" xfId="49346" xr:uid="{00000000-0005-0000-0000-0000257F0000}"/>
    <cellStyle name="Assumptions Right Multiple 29 2 3" xfId="35429" xr:uid="{00000000-0005-0000-0000-0000267F0000}"/>
    <cellStyle name="Assumptions Right Multiple 29 3" xfId="10417" xr:uid="{00000000-0005-0000-0000-0000277F0000}"/>
    <cellStyle name="Assumptions Right Multiple 29 3 2" xfId="24338" xr:uid="{00000000-0005-0000-0000-0000287F0000}"/>
    <cellStyle name="Assumptions Right Multiple 29 3 2 2" xfId="52021" xr:uid="{00000000-0005-0000-0000-0000297F0000}"/>
    <cellStyle name="Assumptions Right Multiple 29 3 3" xfId="38104" xr:uid="{00000000-0005-0000-0000-00002A7F0000}"/>
    <cellStyle name="Assumptions Right Multiple 29 4" xfId="12582" xr:uid="{00000000-0005-0000-0000-00002B7F0000}"/>
    <cellStyle name="Assumptions Right Multiple 29 4 2" xfId="26503" xr:uid="{00000000-0005-0000-0000-00002C7F0000}"/>
    <cellStyle name="Assumptions Right Multiple 29 4 2 2" xfId="54186" xr:uid="{00000000-0005-0000-0000-00002D7F0000}"/>
    <cellStyle name="Assumptions Right Multiple 29 4 3" xfId="40269" xr:uid="{00000000-0005-0000-0000-00002E7F0000}"/>
    <cellStyle name="Assumptions Right Multiple 29 5" xfId="15332" xr:uid="{00000000-0005-0000-0000-00002F7F0000}"/>
    <cellStyle name="Assumptions Right Multiple 29 5 2" xfId="29253" xr:uid="{00000000-0005-0000-0000-0000307F0000}"/>
    <cellStyle name="Assumptions Right Multiple 29 5 2 2" xfId="56936" xr:uid="{00000000-0005-0000-0000-0000317F0000}"/>
    <cellStyle name="Assumptions Right Multiple 29 5 3" xfId="43019" xr:uid="{00000000-0005-0000-0000-0000327F0000}"/>
    <cellStyle name="Assumptions Right Multiple 29 6" xfId="18300" xr:uid="{00000000-0005-0000-0000-0000337F0000}"/>
    <cellStyle name="Assumptions Right Multiple 29 6 2" xfId="45983" xr:uid="{00000000-0005-0000-0000-0000347F0000}"/>
    <cellStyle name="Assumptions Right Multiple 29 7" xfId="32066" xr:uid="{00000000-0005-0000-0000-0000357F0000}"/>
    <cellStyle name="Assumptions Right Multiple 3" xfId="2100" xr:uid="{00000000-0005-0000-0000-0000367F0000}"/>
    <cellStyle name="Assumptions Right Multiple 3 10" xfId="2451" xr:uid="{00000000-0005-0000-0000-0000377F0000}"/>
    <cellStyle name="Assumptions Right Multiple 3 10 2" xfId="5908" xr:uid="{00000000-0005-0000-0000-0000387F0000}"/>
    <cellStyle name="Assumptions Right Multiple 3 10 2 2" xfId="19858" xr:uid="{00000000-0005-0000-0000-0000397F0000}"/>
    <cellStyle name="Assumptions Right Multiple 3 10 2 2 2" xfId="47541" xr:uid="{00000000-0005-0000-0000-00003A7F0000}"/>
    <cellStyle name="Assumptions Right Multiple 3 10 2 3" xfId="33624" xr:uid="{00000000-0005-0000-0000-00003B7F0000}"/>
    <cellStyle name="Assumptions Right Multiple 3 10 3" xfId="8674" xr:uid="{00000000-0005-0000-0000-00003C7F0000}"/>
    <cellStyle name="Assumptions Right Multiple 3 10 3 2" xfId="22595" xr:uid="{00000000-0005-0000-0000-00003D7F0000}"/>
    <cellStyle name="Assumptions Right Multiple 3 10 3 2 2" xfId="50278" xr:uid="{00000000-0005-0000-0000-00003E7F0000}"/>
    <cellStyle name="Assumptions Right Multiple 3 10 3 3" xfId="36361" xr:uid="{00000000-0005-0000-0000-00003F7F0000}"/>
    <cellStyle name="Assumptions Right Multiple 3 10 4" xfId="5535" xr:uid="{00000000-0005-0000-0000-0000407F0000}"/>
    <cellStyle name="Assumptions Right Multiple 3 10 4 2" xfId="19488" xr:uid="{00000000-0005-0000-0000-0000417F0000}"/>
    <cellStyle name="Assumptions Right Multiple 3 10 4 2 2" xfId="47171" xr:uid="{00000000-0005-0000-0000-0000427F0000}"/>
    <cellStyle name="Assumptions Right Multiple 3 10 4 3" xfId="33254" xr:uid="{00000000-0005-0000-0000-0000437F0000}"/>
    <cellStyle name="Assumptions Right Multiple 3 10 5" xfId="13556" xr:uid="{00000000-0005-0000-0000-0000447F0000}"/>
    <cellStyle name="Assumptions Right Multiple 3 10 5 2" xfId="27477" xr:uid="{00000000-0005-0000-0000-0000457F0000}"/>
    <cellStyle name="Assumptions Right Multiple 3 10 5 2 2" xfId="55160" xr:uid="{00000000-0005-0000-0000-0000467F0000}"/>
    <cellStyle name="Assumptions Right Multiple 3 10 5 3" xfId="41243" xr:uid="{00000000-0005-0000-0000-0000477F0000}"/>
    <cellStyle name="Assumptions Right Multiple 3 10 6" xfId="16518" xr:uid="{00000000-0005-0000-0000-0000487F0000}"/>
    <cellStyle name="Assumptions Right Multiple 3 10 6 2" xfId="44201" xr:uid="{00000000-0005-0000-0000-0000497F0000}"/>
    <cellStyle name="Assumptions Right Multiple 3 10 7" xfId="30396" xr:uid="{00000000-0005-0000-0000-00004A7F0000}"/>
    <cellStyle name="Assumptions Right Multiple 3 11" xfId="3275" xr:uid="{00000000-0005-0000-0000-00004B7F0000}"/>
    <cellStyle name="Assumptions Right Multiple 3 11 2" xfId="6716" xr:uid="{00000000-0005-0000-0000-00004C7F0000}"/>
    <cellStyle name="Assumptions Right Multiple 3 11 2 2" xfId="20658" xr:uid="{00000000-0005-0000-0000-00004D7F0000}"/>
    <cellStyle name="Assumptions Right Multiple 3 11 2 2 2" xfId="48341" xr:uid="{00000000-0005-0000-0000-00004E7F0000}"/>
    <cellStyle name="Assumptions Right Multiple 3 11 2 3" xfId="34424" xr:uid="{00000000-0005-0000-0000-00004F7F0000}"/>
    <cellStyle name="Assumptions Right Multiple 3 11 3" xfId="9457" xr:uid="{00000000-0005-0000-0000-0000507F0000}"/>
    <cellStyle name="Assumptions Right Multiple 3 11 3 2" xfId="23378" xr:uid="{00000000-0005-0000-0000-0000517F0000}"/>
    <cellStyle name="Assumptions Right Multiple 3 11 3 2 2" xfId="51061" xr:uid="{00000000-0005-0000-0000-0000527F0000}"/>
    <cellStyle name="Assumptions Right Multiple 3 11 3 3" xfId="37144" xr:uid="{00000000-0005-0000-0000-0000537F0000}"/>
    <cellStyle name="Assumptions Right Multiple 3 11 4" xfId="11596" xr:uid="{00000000-0005-0000-0000-0000547F0000}"/>
    <cellStyle name="Assumptions Right Multiple 3 11 4 2" xfId="25517" xr:uid="{00000000-0005-0000-0000-0000557F0000}"/>
    <cellStyle name="Assumptions Right Multiple 3 11 4 2 2" xfId="53200" xr:uid="{00000000-0005-0000-0000-0000567F0000}"/>
    <cellStyle name="Assumptions Right Multiple 3 11 4 3" xfId="39283" xr:uid="{00000000-0005-0000-0000-0000577F0000}"/>
    <cellStyle name="Assumptions Right Multiple 3 11 5" xfId="14346" xr:uid="{00000000-0005-0000-0000-0000587F0000}"/>
    <cellStyle name="Assumptions Right Multiple 3 11 5 2" xfId="28267" xr:uid="{00000000-0005-0000-0000-0000597F0000}"/>
    <cellStyle name="Assumptions Right Multiple 3 11 5 2 2" xfId="55950" xr:uid="{00000000-0005-0000-0000-00005A7F0000}"/>
    <cellStyle name="Assumptions Right Multiple 3 11 5 3" xfId="42033" xr:uid="{00000000-0005-0000-0000-00005B7F0000}"/>
    <cellStyle name="Assumptions Right Multiple 3 11 6" xfId="17314" xr:uid="{00000000-0005-0000-0000-00005C7F0000}"/>
    <cellStyle name="Assumptions Right Multiple 3 11 6 2" xfId="44997" xr:uid="{00000000-0005-0000-0000-00005D7F0000}"/>
    <cellStyle name="Assumptions Right Multiple 3 11 7" xfId="31102" xr:uid="{00000000-0005-0000-0000-00005E7F0000}"/>
    <cellStyle name="Assumptions Right Multiple 3 12" xfId="2529" xr:uid="{00000000-0005-0000-0000-00005F7F0000}"/>
    <cellStyle name="Assumptions Right Multiple 3 12 2" xfId="5986" xr:uid="{00000000-0005-0000-0000-0000607F0000}"/>
    <cellStyle name="Assumptions Right Multiple 3 12 2 2" xfId="19935" xr:uid="{00000000-0005-0000-0000-0000617F0000}"/>
    <cellStyle name="Assumptions Right Multiple 3 12 2 2 2" xfId="47618" xr:uid="{00000000-0005-0000-0000-0000627F0000}"/>
    <cellStyle name="Assumptions Right Multiple 3 12 2 3" xfId="33701" xr:uid="{00000000-0005-0000-0000-0000637F0000}"/>
    <cellStyle name="Assumptions Right Multiple 3 12 3" xfId="8751" xr:uid="{00000000-0005-0000-0000-0000647F0000}"/>
    <cellStyle name="Assumptions Right Multiple 3 12 3 2" xfId="22672" xr:uid="{00000000-0005-0000-0000-0000657F0000}"/>
    <cellStyle name="Assumptions Right Multiple 3 12 3 2 2" xfId="50355" xr:uid="{00000000-0005-0000-0000-0000667F0000}"/>
    <cellStyle name="Assumptions Right Multiple 3 12 3 3" xfId="36438" xr:uid="{00000000-0005-0000-0000-0000677F0000}"/>
    <cellStyle name="Assumptions Right Multiple 3 12 4" xfId="5599" xr:uid="{00000000-0005-0000-0000-0000687F0000}"/>
    <cellStyle name="Assumptions Right Multiple 3 12 4 2" xfId="19552" xr:uid="{00000000-0005-0000-0000-0000697F0000}"/>
    <cellStyle name="Assumptions Right Multiple 3 12 4 2 2" xfId="47235" xr:uid="{00000000-0005-0000-0000-00006A7F0000}"/>
    <cellStyle name="Assumptions Right Multiple 3 12 4 3" xfId="33318" xr:uid="{00000000-0005-0000-0000-00006B7F0000}"/>
    <cellStyle name="Assumptions Right Multiple 3 12 5" xfId="13632" xr:uid="{00000000-0005-0000-0000-00006C7F0000}"/>
    <cellStyle name="Assumptions Right Multiple 3 12 5 2" xfId="27553" xr:uid="{00000000-0005-0000-0000-00006D7F0000}"/>
    <cellStyle name="Assumptions Right Multiple 3 12 5 2 2" xfId="55236" xr:uid="{00000000-0005-0000-0000-00006E7F0000}"/>
    <cellStyle name="Assumptions Right Multiple 3 12 5 3" xfId="41319" xr:uid="{00000000-0005-0000-0000-00006F7F0000}"/>
    <cellStyle name="Assumptions Right Multiple 3 12 6" xfId="16595" xr:uid="{00000000-0005-0000-0000-0000707F0000}"/>
    <cellStyle name="Assumptions Right Multiple 3 12 6 2" xfId="44278" xr:uid="{00000000-0005-0000-0000-0000717F0000}"/>
    <cellStyle name="Assumptions Right Multiple 3 12 7" xfId="30463" xr:uid="{00000000-0005-0000-0000-0000727F0000}"/>
    <cellStyle name="Assumptions Right Multiple 3 13" xfId="2480" xr:uid="{00000000-0005-0000-0000-0000737F0000}"/>
    <cellStyle name="Assumptions Right Multiple 3 13 2" xfId="5937" xr:uid="{00000000-0005-0000-0000-0000747F0000}"/>
    <cellStyle name="Assumptions Right Multiple 3 13 2 2" xfId="19886" xr:uid="{00000000-0005-0000-0000-0000757F0000}"/>
    <cellStyle name="Assumptions Right Multiple 3 13 2 2 2" xfId="47569" xr:uid="{00000000-0005-0000-0000-0000767F0000}"/>
    <cellStyle name="Assumptions Right Multiple 3 13 2 3" xfId="33652" xr:uid="{00000000-0005-0000-0000-0000777F0000}"/>
    <cellStyle name="Assumptions Right Multiple 3 13 3" xfId="8702" xr:uid="{00000000-0005-0000-0000-0000787F0000}"/>
    <cellStyle name="Assumptions Right Multiple 3 13 3 2" xfId="22623" xr:uid="{00000000-0005-0000-0000-0000797F0000}"/>
    <cellStyle name="Assumptions Right Multiple 3 13 3 2 2" xfId="50306" xr:uid="{00000000-0005-0000-0000-00007A7F0000}"/>
    <cellStyle name="Assumptions Right Multiple 3 13 3 3" xfId="36389" xr:uid="{00000000-0005-0000-0000-00007B7F0000}"/>
    <cellStyle name="Assumptions Right Multiple 3 13 4" xfId="5551" xr:uid="{00000000-0005-0000-0000-00007C7F0000}"/>
    <cellStyle name="Assumptions Right Multiple 3 13 4 2" xfId="19504" xr:uid="{00000000-0005-0000-0000-00007D7F0000}"/>
    <cellStyle name="Assumptions Right Multiple 3 13 4 2 2" xfId="47187" xr:uid="{00000000-0005-0000-0000-00007E7F0000}"/>
    <cellStyle name="Assumptions Right Multiple 3 13 4 3" xfId="33270" xr:uid="{00000000-0005-0000-0000-00007F7F0000}"/>
    <cellStyle name="Assumptions Right Multiple 3 13 5" xfId="13584" xr:uid="{00000000-0005-0000-0000-0000807F0000}"/>
    <cellStyle name="Assumptions Right Multiple 3 13 5 2" xfId="27505" xr:uid="{00000000-0005-0000-0000-0000817F0000}"/>
    <cellStyle name="Assumptions Right Multiple 3 13 5 2 2" xfId="55188" xr:uid="{00000000-0005-0000-0000-0000827F0000}"/>
    <cellStyle name="Assumptions Right Multiple 3 13 5 3" xfId="41271" xr:uid="{00000000-0005-0000-0000-0000837F0000}"/>
    <cellStyle name="Assumptions Right Multiple 3 13 6" xfId="16546" xr:uid="{00000000-0005-0000-0000-0000847F0000}"/>
    <cellStyle name="Assumptions Right Multiple 3 13 6 2" xfId="44229" xr:uid="{00000000-0005-0000-0000-0000857F0000}"/>
    <cellStyle name="Assumptions Right Multiple 3 13 7" xfId="30421" xr:uid="{00000000-0005-0000-0000-0000867F0000}"/>
    <cellStyle name="Assumptions Right Multiple 3 14" xfId="3521" xr:uid="{00000000-0005-0000-0000-0000877F0000}"/>
    <cellStyle name="Assumptions Right Multiple 3 14 2" xfId="6959" xr:uid="{00000000-0005-0000-0000-0000887F0000}"/>
    <cellStyle name="Assumptions Right Multiple 3 14 2 2" xfId="20899" xr:uid="{00000000-0005-0000-0000-0000897F0000}"/>
    <cellStyle name="Assumptions Right Multiple 3 14 2 2 2" xfId="48582" xr:uid="{00000000-0005-0000-0000-00008A7F0000}"/>
    <cellStyle name="Assumptions Right Multiple 3 14 2 3" xfId="34665" xr:uid="{00000000-0005-0000-0000-00008B7F0000}"/>
    <cellStyle name="Assumptions Right Multiple 3 14 3" xfId="9697" xr:uid="{00000000-0005-0000-0000-00008C7F0000}"/>
    <cellStyle name="Assumptions Right Multiple 3 14 3 2" xfId="23618" xr:uid="{00000000-0005-0000-0000-00008D7F0000}"/>
    <cellStyle name="Assumptions Right Multiple 3 14 3 2 2" xfId="51301" xr:uid="{00000000-0005-0000-0000-00008E7F0000}"/>
    <cellStyle name="Assumptions Right Multiple 3 14 3 3" xfId="37384" xr:uid="{00000000-0005-0000-0000-00008F7F0000}"/>
    <cellStyle name="Assumptions Right Multiple 3 14 4" xfId="11837" xr:uid="{00000000-0005-0000-0000-0000907F0000}"/>
    <cellStyle name="Assumptions Right Multiple 3 14 4 2" xfId="25758" xr:uid="{00000000-0005-0000-0000-0000917F0000}"/>
    <cellStyle name="Assumptions Right Multiple 3 14 4 2 2" xfId="53441" xr:uid="{00000000-0005-0000-0000-0000927F0000}"/>
    <cellStyle name="Assumptions Right Multiple 3 14 4 3" xfId="39524" xr:uid="{00000000-0005-0000-0000-0000937F0000}"/>
    <cellStyle name="Assumptions Right Multiple 3 14 5" xfId="14587" xr:uid="{00000000-0005-0000-0000-0000947F0000}"/>
    <cellStyle name="Assumptions Right Multiple 3 14 5 2" xfId="28508" xr:uid="{00000000-0005-0000-0000-0000957F0000}"/>
    <cellStyle name="Assumptions Right Multiple 3 14 5 2 2" xfId="56191" xr:uid="{00000000-0005-0000-0000-0000967F0000}"/>
    <cellStyle name="Assumptions Right Multiple 3 14 5 3" xfId="42274" xr:uid="{00000000-0005-0000-0000-0000977F0000}"/>
    <cellStyle name="Assumptions Right Multiple 3 14 6" xfId="17555" xr:uid="{00000000-0005-0000-0000-0000987F0000}"/>
    <cellStyle name="Assumptions Right Multiple 3 14 6 2" xfId="45238" xr:uid="{00000000-0005-0000-0000-0000997F0000}"/>
    <cellStyle name="Assumptions Right Multiple 3 14 7" xfId="31326" xr:uid="{00000000-0005-0000-0000-00009A7F0000}"/>
    <cellStyle name="Assumptions Right Multiple 3 15" xfId="3688" xr:uid="{00000000-0005-0000-0000-00009B7F0000}"/>
    <cellStyle name="Assumptions Right Multiple 3 15 2" xfId="7125" xr:uid="{00000000-0005-0000-0000-00009C7F0000}"/>
    <cellStyle name="Assumptions Right Multiple 3 15 2 2" xfId="21060" xr:uid="{00000000-0005-0000-0000-00009D7F0000}"/>
    <cellStyle name="Assumptions Right Multiple 3 15 2 2 2" xfId="48743" xr:uid="{00000000-0005-0000-0000-00009E7F0000}"/>
    <cellStyle name="Assumptions Right Multiple 3 15 2 3" xfId="34826" xr:uid="{00000000-0005-0000-0000-00009F7F0000}"/>
    <cellStyle name="Assumptions Right Multiple 3 15 3" xfId="9855" xr:uid="{00000000-0005-0000-0000-0000A07F0000}"/>
    <cellStyle name="Assumptions Right Multiple 3 15 3 2" xfId="23776" xr:uid="{00000000-0005-0000-0000-0000A17F0000}"/>
    <cellStyle name="Assumptions Right Multiple 3 15 3 2 2" xfId="51459" xr:uid="{00000000-0005-0000-0000-0000A27F0000}"/>
    <cellStyle name="Assumptions Right Multiple 3 15 3 3" xfId="37542" xr:uid="{00000000-0005-0000-0000-0000A37F0000}"/>
    <cellStyle name="Assumptions Right Multiple 3 15 4" xfId="11998" xr:uid="{00000000-0005-0000-0000-0000A47F0000}"/>
    <cellStyle name="Assumptions Right Multiple 3 15 4 2" xfId="25919" xr:uid="{00000000-0005-0000-0000-0000A57F0000}"/>
    <cellStyle name="Assumptions Right Multiple 3 15 4 2 2" xfId="53602" xr:uid="{00000000-0005-0000-0000-0000A67F0000}"/>
    <cellStyle name="Assumptions Right Multiple 3 15 4 3" xfId="39685" xr:uid="{00000000-0005-0000-0000-0000A77F0000}"/>
    <cellStyle name="Assumptions Right Multiple 3 15 5" xfId="14748" xr:uid="{00000000-0005-0000-0000-0000A87F0000}"/>
    <cellStyle name="Assumptions Right Multiple 3 15 5 2" xfId="28669" xr:uid="{00000000-0005-0000-0000-0000A97F0000}"/>
    <cellStyle name="Assumptions Right Multiple 3 15 5 2 2" xfId="56352" xr:uid="{00000000-0005-0000-0000-0000AA7F0000}"/>
    <cellStyle name="Assumptions Right Multiple 3 15 5 3" xfId="42435" xr:uid="{00000000-0005-0000-0000-0000AB7F0000}"/>
    <cellStyle name="Assumptions Right Multiple 3 15 6" xfId="17716" xr:uid="{00000000-0005-0000-0000-0000AC7F0000}"/>
    <cellStyle name="Assumptions Right Multiple 3 15 6 2" xfId="45399" xr:uid="{00000000-0005-0000-0000-0000AD7F0000}"/>
    <cellStyle name="Assumptions Right Multiple 3 15 7" xfId="31486" xr:uid="{00000000-0005-0000-0000-0000AE7F0000}"/>
    <cellStyle name="Assumptions Right Multiple 3 16" xfId="2359" xr:uid="{00000000-0005-0000-0000-0000AF7F0000}"/>
    <cellStyle name="Assumptions Right Multiple 3 16 2" xfId="5818" xr:uid="{00000000-0005-0000-0000-0000B07F0000}"/>
    <cellStyle name="Assumptions Right Multiple 3 16 2 2" xfId="19768" xr:uid="{00000000-0005-0000-0000-0000B17F0000}"/>
    <cellStyle name="Assumptions Right Multiple 3 16 2 2 2" xfId="47451" xr:uid="{00000000-0005-0000-0000-0000B27F0000}"/>
    <cellStyle name="Assumptions Right Multiple 3 16 2 3" xfId="33534" xr:uid="{00000000-0005-0000-0000-0000B37F0000}"/>
    <cellStyle name="Assumptions Right Multiple 3 16 3" xfId="8588" xr:uid="{00000000-0005-0000-0000-0000B47F0000}"/>
    <cellStyle name="Assumptions Right Multiple 3 16 3 2" xfId="22509" xr:uid="{00000000-0005-0000-0000-0000B57F0000}"/>
    <cellStyle name="Assumptions Right Multiple 3 16 3 2 2" xfId="50192" xr:uid="{00000000-0005-0000-0000-0000B67F0000}"/>
    <cellStyle name="Assumptions Right Multiple 3 16 3 3" xfId="36275" xr:uid="{00000000-0005-0000-0000-0000B77F0000}"/>
    <cellStyle name="Assumptions Right Multiple 3 16 4" xfId="5467" xr:uid="{00000000-0005-0000-0000-0000B87F0000}"/>
    <cellStyle name="Assumptions Right Multiple 3 16 4 2" xfId="19420" xr:uid="{00000000-0005-0000-0000-0000B97F0000}"/>
    <cellStyle name="Assumptions Right Multiple 3 16 4 2 2" xfId="47103" xr:uid="{00000000-0005-0000-0000-0000BA7F0000}"/>
    <cellStyle name="Assumptions Right Multiple 3 16 4 3" xfId="33186" xr:uid="{00000000-0005-0000-0000-0000BB7F0000}"/>
    <cellStyle name="Assumptions Right Multiple 3 16 5" xfId="13466" xr:uid="{00000000-0005-0000-0000-0000BC7F0000}"/>
    <cellStyle name="Assumptions Right Multiple 3 16 5 2" xfId="27387" xr:uid="{00000000-0005-0000-0000-0000BD7F0000}"/>
    <cellStyle name="Assumptions Right Multiple 3 16 5 2 2" xfId="55070" xr:uid="{00000000-0005-0000-0000-0000BE7F0000}"/>
    <cellStyle name="Assumptions Right Multiple 3 16 5 3" xfId="41153" xr:uid="{00000000-0005-0000-0000-0000BF7F0000}"/>
    <cellStyle name="Assumptions Right Multiple 3 16 6" xfId="16428" xr:uid="{00000000-0005-0000-0000-0000C07F0000}"/>
    <cellStyle name="Assumptions Right Multiple 3 16 6 2" xfId="44111" xr:uid="{00000000-0005-0000-0000-0000C17F0000}"/>
    <cellStyle name="Assumptions Right Multiple 3 16 7" xfId="30321" xr:uid="{00000000-0005-0000-0000-0000C27F0000}"/>
    <cellStyle name="Assumptions Right Multiple 3 17" xfId="3231" xr:uid="{00000000-0005-0000-0000-0000C37F0000}"/>
    <cellStyle name="Assumptions Right Multiple 3 17 2" xfId="6673" xr:uid="{00000000-0005-0000-0000-0000C47F0000}"/>
    <cellStyle name="Assumptions Right Multiple 3 17 2 2" xfId="20615" xr:uid="{00000000-0005-0000-0000-0000C57F0000}"/>
    <cellStyle name="Assumptions Right Multiple 3 17 2 2 2" xfId="48298" xr:uid="{00000000-0005-0000-0000-0000C67F0000}"/>
    <cellStyle name="Assumptions Right Multiple 3 17 2 3" xfId="34381" xr:uid="{00000000-0005-0000-0000-0000C77F0000}"/>
    <cellStyle name="Assumptions Right Multiple 3 17 3" xfId="9415" xr:uid="{00000000-0005-0000-0000-0000C87F0000}"/>
    <cellStyle name="Assumptions Right Multiple 3 17 3 2" xfId="23336" xr:uid="{00000000-0005-0000-0000-0000C97F0000}"/>
    <cellStyle name="Assumptions Right Multiple 3 17 3 2 2" xfId="51019" xr:uid="{00000000-0005-0000-0000-0000CA7F0000}"/>
    <cellStyle name="Assumptions Right Multiple 3 17 3 3" xfId="37102" xr:uid="{00000000-0005-0000-0000-0000CB7F0000}"/>
    <cellStyle name="Assumptions Right Multiple 3 17 4" xfId="11553" xr:uid="{00000000-0005-0000-0000-0000CC7F0000}"/>
    <cellStyle name="Assumptions Right Multiple 3 17 4 2" xfId="25474" xr:uid="{00000000-0005-0000-0000-0000CD7F0000}"/>
    <cellStyle name="Assumptions Right Multiple 3 17 4 2 2" xfId="53157" xr:uid="{00000000-0005-0000-0000-0000CE7F0000}"/>
    <cellStyle name="Assumptions Right Multiple 3 17 4 3" xfId="39240" xr:uid="{00000000-0005-0000-0000-0000CF7F0000}"/>
    <cellStyle name="Assumptions Right Multiple 3 17 5" xfId="14303" xr:uid="{00000000-0005-0000-0000-0000D07F0000}"/>
    <cellStyle name="Assumptions Right Multiple 3 17 5 2" xfId="28224" xr:uid="{00000000-0005-0000-0000-0000D17F0000}"/>
    <cellStyle name="Assumptions Right Multiple 3 17 5 2 2" xfId="55907" xr:uid="{00000000-0005-0000-0000-0000D27F0000}"/>
    <cellStyle name="Assumptions Right Multiple 3 17 5 3" xfId="41990" xr:uid="{00000000-0005-0000-0000-0000D37F0000}"/>
    <cellStyle name="Assumptions Right Multiple 3 17 6" xfId="17271" xr:uid="{00000000-0005-0000-0000-0000D47F0000}"/>
    <cellStyle name="Assumptions Right Multiple 3 17 6 2" xfId="44954" xr:uid="{00000000-0005-0000-0000-0000D57F0000}"/>
    <cellStyle name="Assumptions Right Multiple 3 17 7" xfId="31061" xr:uid="{00000000-0005-0000-0000-0000D67F0000}"/>
    <cellStyle name="Assumptions Right Multiple 3 18" xfId="3552" xr:uid="{00000000-0005-0000-0000-0000D77F0000}"/>
    <cellStyle name="Assumptions Right Multiple 3 18 2" xfId="6990" xr:uid="{00000000-0005-0000-0000-0000D87F0000}"/>
    <cellStyle name="Assumptions Right Multiple 3 18 2 2" xfId="20929" xr:uid="{00000000-0005-0000-0000-0000D97F0000}"/>
    <cellStyle name="Assumptions Right Multiple 3 18 2 2 2" xfId="48612" xr:uid="{00000000-0005-0000-0000-0000DA7F0000}"/>
    <cellStyle name="Assumptions Right Multiple 3 18 2 3" xfId="34695" xr:uid="{00000000-0005-0000-0000-0000DB7F0000}"/>
    <cellStyle name="Assumptions Right Multiple 3 18 3" xfId="9726" xr:uid="{00000000-0005-0000-0000-0000DC7F0000}"/>
    <cellStyle name="Assumptions Right Multiple 3 18 3 2" xfId="23647" xr:uid="{00000000-0005-0000-0000-0000DD7F0000}"/>
    <cellStyle name="Assumptions Right Multiple 3 18 3 2 2" xfId="51330" xr:uid="{00000000-0005-0000-0000-0000DE7F0000}"/>
    <cellStyle name="Assumptions Right Multiple 3 18 3 3" xfId="37413" xr:uid="{00000000-0005-0000-0000-0000DF7F0000}"/>
    <cellStyle name="Assumptions Right Multiple 3 18 4" xfId="11867" xr:uid="{00000000-0005-0000-0000-0000E07F0000}"/>
    <cellStyle name="Assumptions Right Multiple 3 18 4 2" xfId="25788" xr:uid="{00000000-0005-0000-0000-0000E17F0000}"/>
    <cellStyle name="Assumptions Right Multiple 3 18 4 2 2" xfId="53471" xr:uid="{00000000-0005-0000-0000-0000E27F0000}"/>
    <cellStyle name="Assumptions Right Multiple 3 18 4 3" xfId="39554" xr:uid="{00000000-0005-0000-0000-0000E37F0000}"/>
    <cellStyle name="Assumptions Right Multiple 3 18 5" xfId="14617" xr:uid="{00000000-0005-0000-0000-0000E47F0000}"/>
    <cellStyle name="Assumptions Right Multiple 3 18 5 2" xfId="28538" xr:uid="{00000000-0005-0000-0000-0000E57F0000}"/>
    <cellStyle name="Assumptions Right Multiple 3 18 5 2 2" xfId="56221" xr:uid="{00000000-0005-0000-0000-0000E67F0000}"/>
    <cellStyle name="Assumptions Right Multiple 3 18 5 3" xfId="42304" xr:uid="{00000000-0005-0000-0000-0000E77F0000}"/>
    <cellStyle name="Assumptions Right Multiple 3 18 6" xfId="17585" xr:uid="{00000000-0005-0000-0000-0000E87F0000}"/>
    <cellStyle name="Assumptions Right Multiple 3 18 6 2" xfId="45268" xr:uid="{00000000-0005-0000-0000-0000E97F0000}"/>
    <cellStyle name="Assumptions Right Multiple 3 18 7" xfId="31356" xr:uid="{00000000-0005-0000-0000-0000EA7F0000}"/>
    <cellStyle name="Assumptions Right Multiple 3 19" xfId="2469" xr:uid="{00000000-0005-0000-0000-0000EB7F0000}"/>
    <cellStyle name="Assumptions Right Multiple 3 19 2" xfId="5926" xr:uid="{00000000-0005-0000-0000-0000EC7F0000}"/>
    <cellStyle name="Assumptions Right Multiple 3 19 2 2" xfId="19876" xr:uid="{00000000-0005-0000-0000-0000ED7F0000}"/>
    <cellStyle name="Assumptions Right Multiple 3 19 2 2 2" xfId="47559" xr:uid="{00000000-0005-0000-0000-0000EE7F0000}"/>
    <cellStyle name="Assumptions Right Multiple 3 19 2 3" xfId="33642" xr:uid="{00000000-0005-0000-0000-0000EF7F0000}"/>
    <cellStyle name="Assumptions Right Multiple 3 19 3" xfId="8692" xr:uid="{00000000-0005-0000-0000-0000F07F0000}"/>
    <cellStyle name="Assumptions Right Multiple 3 19 3 2" xfId="22613" xr:uid="{00000000-0005-0000-0000-0000F17F0000}"/>
    <cellStyle name="Assumptions Right Multiple 3 19 3 2 2" xfId="50296" xr:uid="{00000000-0005-0000-0000-0000F27F0000}"/>
    <cellStyle name="Assumptions Right Multiple 3 19 3 3" xfId="36379" xr:uid="{00000000-0005-0000-0000-0000F37F0000}"/>
    <cellStyle name="Assumptions Right Multiple 3 19 4" xfId="5541" xr:uid="{00000000-0005-0000-0000-0000F47F0000}"/>
    <cellStyle name="Assumptions Right Multiple 3 19 4 2" xfId="19494" xr:uid="{00000000-0005-0000-0000-0000F57F0000}"/>
    <cellStyle name="Assumptions Right Multiple 3 19 4 2 2" xfId="47177" xr:uid="{00000000-0005-0000-0000-0000F67F0000}"/>
    <cellStyle name="Assumptions Right Multiple 3 19 4 3" xfId="33260" xr:uid="{00000000-0005-0000-0000-0000F77F0000}"/>
    <cellStyle name="Assumptions Right Multiple 3 19 5" xfId="13574" xr:uid="{00000000-0005-0000-0000-0000F87F0000}"/>
    <cellStyle name="Assumptions Right Multiple 3 19 5 2" xfId="27495" xr:uid="{00000000-0005-0000-0000-0000F97F0000}"/>
    <cellStyle name="Assumptions Right Multiple 3 19 5 2 2" xfId="55178" xr:uid="{00000000-0005-0000-0000-0000FA7F0000}"/>
    <cellStyle name="Assumptions Right Multiple 3 19 5 3" xfId="41261" xr:uid="{00000000-0005-0000-0000-0000FB7F0000}"/>
    <cellStyle name="Assumptions Right Multiple 3 19 6" xfId="16536" xr:uid="{00000000-0005-0000-0000-0000FC7F0000}"/>
    <cellStyle name="Assumptions Right Multiple 3 19 6 2" xfId="44219" xr:uid="{00000000-0005-0000-0000-0000FD7F0000}"/>
    <cellStyle name="Assumptions Right Multiple 3 19 7" xfId="30412" xr:uid="{00000000-0005-0000-0000-0000FE7F0000}"/>
    <cellStyle name="Assumptions Right Multiple 3 2" xfId="3126" xr:uid="{00000000-0005-0000-0000-0000FF7F0000}"/>
    <cellStyle name="Assumptions Right Multiple 3 2 2" xfId="6568" xr:uid="{00000000-0005-0000-0000-000000800000}"/>
    <cellStyle name="Assumptions Right Multiple 3 2 2 2" xfId="20512" xr:uid="{00000000-0005-0000-0000-000001800000}"/>
    <cellStyle name="Assumptions Right Multiple 3 2 2 2 2" xfId="48195" xr:uid="{00000000-0005-0000-0000-000002800000}"/>
    <cellStyle name="Assumptions Right Multiple 3 2 2 3" xfId="34278" xr:uid="{00000000-0005-0000-0000-000003800000}"/>
    <cellStyle name="Assumptions Right Multiple 3 2 3" xfId="9312" xr:uid="{00000000-0005-0000-0000-000004800000}"/>
    <cellStyle name="Assumptions Right Multiple 3 2 3 2" xfId="23233" xr:uid="{00000000-0005-0000-0000-000005800000}"/>
    <cellStyle name="Assumptions Right Multiple 3 2 3 2 2" xfId="50916" xr:uid="{00000000-0005-0000-0000-000006800000}"/>
    <cellStyle name="Assumptions Right Multiple 3 2 3 3" xfId="36999" xr:uid="{00000000-0005-0000-0000-000007800000}"/>
    <cellStyle name="Assumptions Right Multiple 3 2 4" xfId="11450" xr:uid="{00000000-0005-0000-0000-000008800000}"/>
    <cellStyle name="Assumptions Right Multiple 3 2 4 2" xfId="25371" xr:uid="{00000000-0005-0000-0000-000009800000}"/>
    <cellStyle name="Assumptions Right Multiple 3 2 4 2 2" xfId="53054" xr:uid="{00000000-0005-0000-0000-00000A800000}"/>
    <cellStyle name="Assumptions Right Multiple 3 2 4 3" xfId="39137" xr:uid="{00000000-0005-0000-0000-00000B800000}"/>
    <cellStyle name="Assumptions Right Multiple 3 2 5" xfId="14200" xr:uid="{00000000-0005-0000-0000-00000C800000}"/>
    <cellStyle name="Assumptions Right Multiple 3 2 5 2" xfId="28121" xr:uid="{00000000-0005-0000-0000-00000D800000}"/>
    <cellStyle name="Assumptions Right Multiple 3 2 5 2 2" xfId="55804" xr:uid="{00000000-0005-0000-0000-00000E800000}"/>
    <cellStyle name="Assumptions Right Multiple 3 2 5 3" xfId="41887" xr:uid="{00000000-0005-0000-0000-00000F800000}"/>
    <cellStyle name="Assumptions Right Multiple 3 2 6" xfId="17168" xr:uid="{00000000-0005-0000-0000-000010800000}"/>
    <cellStyle name="Assumptions Right Multiple 3 2 6 2" xfId="44851" xr:uid="{00000000-0005-0000-0000-000011800000}"/>
    <cellStyle name="Assumptions Right Multiple 3 2 7" xfId="30971" xr:uid="{00000000-0005-0000-0000-000012800000}"/>
    <cellStyle name="Assumptions Right Multiple 3 20" xfId="4172" xr:uid="{00000000-0005-0000-0000-000013800000}"/>
    <cellStyle name="Assumptions Right Multiple 3 20 2" xfId="7598" xr:uid="{00000000-0005-0000-0000-000014800000}"/>
    <cellStyle name="Assumptions Right Multiple 3 20 2 2" xfId="21526" xr:uid="{00000000-0005-0000-0000-000015800000}"/>
    <cellStyle name="Assumptions Right Multiple 3 20 2 2 2" xfId="49209" xr:uid="{00000000-0005-0000-0000-000016800000}"/>
    <cellStyle name="Assumptions Right Multiple 3 20 2 3" xfId="35292" xr:uid="{00000000-0005-0000-0000-000017800000}"/>
    <cellStyle name="Assumptions Right Multiple 3 20 3" xfId="10292" xr:uid="{00000000-0005-0000-0000-000018800000}"/>
    <cellStyle name="Assumptions Right Multiple 3 20 3 2" xfId="24213" xr:uid="{00000000-0005-0000-0000-000019800000}"/>
    <cellStyle name="Assumptions Right Multiple 3 20 3 2 2" xfId="51896" xr:uid="{00000000-0005-0000-0000-00001A800000}"/>
    <cellStyle name="Assumptions Right Multiple 3 20 3 3" xfId="37979" xr:uid="{00000000-0005-0000-0000-00001B800000}"/>
    <cellStyle name="Assumptions Right Multiple 3 20 4" xfId="12447" xr:uid="{00000000-0005-0000-0000-00001C800000}"/>
    <cellStyle name="Assumptions Right Multiple 3 20 4 2" xfId="26368" xr:uid="{00000000-0005-0000-0000-00001D800000}"/>
    <cellStyle name="Assumptions Right Multiple 3 20 4 2 2" xfId="54051" xr:uid="{00000000-0005-0000-0000-00001E800000}"/>
    <cellStyle name="Assumptions Right Multiple 3 20 4 3" xfId="40134" xr:uid="{00000000-0005-0000-0000-00001F800000}"/>
    <cellStyle name="Assumptions Right Multiple 3 20 5" xfId="15197" xr:uid="{00000000-0005-0000-0000-000020800000}"/>
    <cellStyle name="Assumptions Right Multiple 3 20 5 2" xfId="29118" xr:uid="{00000000-0005-0000-0000-000021800000}"/>
    <cellStyle name="Assumptions Right Multiple 3 20 5 2 2" xfId="56801" xr:uid="{00000000-0005-0000-0000-000022800000}"/>
    <cellStyle name="Assumptions Right Multiple 3 20 5 3" xfId="42884" xr:uid="{00000000-0005-0000-0000-000023800000}"/>
    <cellStyle name="Assumptions Right Multiple 3 20 6" xfId="18165" xr:uid="{00000000-0005-0000-0000-000024800000}"/>
    <cellStyle name="Assumptions Right Multiple 3 20 6 2" xfId="45848" xr:uid="{00000000-0005-0000-0000-000025800000}"/>
    <cellStyle name="Assumptions Right Multiple 3 20 7" xfId="31931" xr:uid="{00000000-0005-0000-0000-000026800000}"/>
    <cellStyle name="Assumptions Right Multiple 3 21" xfId="3925" xr:uid="{00000000-0005-0000-0000-000027800000}"/>
    <cellStyle name="Assumptions Right Multiple 3 21 2" xfId="7351" xr:uid="{00000000-0005-0000-0000-000028800000}"/>
    <cellStyle name="Assumptions Right Multiple 3 21 2 2" xfId="21282" xr:uid="{00000000-0005-0000-0000-000029800000}"/>
    <cellStyle name="Assumptions Right Multiple 3 21 2 2 2" xfId="48965" xr:uid="{00000000-0005-0000-0000-00002A800000}"/>
    <cellStyle name="Assumptions Right Multiple 3 21 2 3" xfId="35048" xr:uid="{00000000-0005-0000-0000-00002B800000}"/>
    <cellStyle name="Assumptions Right Multiple 3 21 3" xfId="10055" xr:uid="{00000000-0005-0000-0000-00002C800000}"/>
    <cellStyle name="Assumptions Right Multiple 3 21 3 2" xfId="23976" xr:uid="{00000000-0005-0000-0000-00002D800000}"/>
    <cellStyle name="Assumptions Right Multiple 3 21 3 2 2" xfId="51659" xr:uid="{00000000-0005-0000-0000-00002E800000}"/>
    <cellStyle name="Assumptions Right Multiple 3 21 3 3" xfId="37742" xr:uid="{00000000-0005-0000-0000-00002F800000}"/>
    <cellStyle name="Assumptions Right Multiple 3 21 4" xfId="12207" xr:uid="{00000000-0005-0000-0000-000030800000}"/>
    <cellStyle name="Assumptions Right Multiple 3 21 4 2" xfId="26128" xr:uid="{00000000-0005-0000-0000-000031800000}"/>
    <cellStyle name="Assumptions Right Multiple 3 21 4 2 2" xfId="53811" xr:uid="{00000000-0005-0000-0000-000032800000}"/>
    <cellStyle name="Assumptions Right Multiple 3 21 4 3" xfId="39894" xr:uid="{00000000-0005-0000-0000-000033800000}"/>
    <cellStyle name="Assumptions Right Multiple 3 21 5" xfId="14957" xr:uid="{00000000-0005-0000-0000-000034800000}"/>
    <cellStyle name="Assumptions Right Multiple 3 21 5 2" xfId="28878" xr:uid="{00000000-0005-0000-0000-000035800000}"/>
    <cellStyle name="Assumptions Right Multiple 3 21 5 2 2" xfId="56561" xr:uid="{00000000-0005-0000-0000-000036800000}"/>
    <cellStyle name="Assumptions Right Multiple 3 21 5 3" xfId="42644" xr:uid="{00000000-0005-0000-0000-000037800000}"/>
    <cellStyle name="Assumptions Right Multiple 3 21 6" xfId="17925" xr:uid="{00000000-0005-0000-0000-000038800000}"/>
    <cellStyle name="Assumptions Right Multiple 3 21 6 2" xfId="45608" xr:uid="{00000000-0005-0000-0000-000039800000}"/>
    <cellStyle name="Assumptions Right Multiple 3 21 7" xfId="31691" xr:uid="{00000000-0005-0000-0000-00003A800000}"/>
    <cellStyle name="Assumptions Right Multiple 3 22" xfId="4118" xr:uid="{00000000-0005-0000-0000-00003B800000}"/>
    <cellStyle name="Assumptions Right Multiple 3 22 2" xfId="7544" xr:uid="{00000000-0005-0000-0000-00003C800000}"/>
    <cellStyle name="Assumptions Right Multiple 3 22 2 2" xfId="21473" xr:uid="{00000000-0005-0000-0000-00003D800000}"/>
    <cellStyle name="Assumptions Right Multiple 3 22 2 2 2" xfId="49156" xr:uid="{00000000-0005-0000-0000-00003E800000}"/>
    <cellStyle name="Assumptions Right Multiple 3 22 2 3" xfId="35239" xr:uid="{00000000-0005-0000-0000-00003F800000}"/>
    <cellStyle name="Assumptions Right Multiple 3 22 3" xfId="10245" xr:uid="{00000000-0005-0000-0000-000040800000}"/>
    <cellStyle name="Assumptions Right Multiple 3 22 3 2" xfId="24166" xr:uid="{00000000-0005-0000-0000-000041800000}"/>
    <cellStyle name="Assumptions Right Multiple 3 22 3 2 2" xfId="51849" xr:uid="{00000000-0005-0000-0000-000042800000}"/>
    <cellStyle name="Assumptions Right Multiple 3 22 3 3" xfId="37932" xr:uid="{00000000-0005-0000-0000-000043800000}"/>
    <cellStyle name="Assumptions Right Multiple 3 22 4" xfId="12397" xr:uid="{00000000-0005-0000-0000-000044800000}"/>
    <cellStyle name="Assumptions Right Multiple 3 22 4 2" xfId="26318" xr:uid="{00000000-0005-0000-0000-000045800000}"/>
    <cellStyle name="Assumptions Right Multiple 3 22 4 2 2" xfId="54001" xr:uid="{00000000-0005-0000-0000-000046800000}"/>
    <cellStyle name="Assumptions Right Multiple 3 22 4 3" xfId="40084" xr:uid="{00000000-0005-0000-0000-000047800000}"/>
    <cellStyle name="Assumptions Right Multiple 3 22 5" xfId="15147" xr:uid="{00000000-0005-0000-0000-000048800000}"/>
    <cellStyle name="Assumptions Right Multiple 3 22 5 2" xfId="29068" xr:uid="{00000000-0005-0000-0000-000049800000}"/>
    <cellStyle name="Assumptions Right Multiple 3 22 5 2 2" xfId="56751" xr:uid="{00000000-0005-0000-0000-00004A800000}"/>
    <cellStyle name="Assumptions Right Multiple 3 22 5 3" xfId="42834" xr:uid="{00000000-0005-0000-0000-00004B800000}"/>
    <cellStyle name="Assumptions Right Multiple 3 22 6" xfId="18115" xr:uid="{00000000-0005-0000-0000-00004C800000}"/>
    <cellStyle name="Assumptions Right Multiple 3 22 6 2" xfId="45798" xr:uid="{00000000-0005-0000-0000-00004D800000}"/>
    <cellStyle name="Assumptions Right Multiple 3 22 7" xfId="31881" xr:uid="{00000000-0005-0000-0000-00004E800000}"/>
    <cellStyle name="Assumptions Right Multiple 3 23" xfId="4077" xr:uid="{00000000-0005-0000-0000-00004F800000}"/>
    <cellStyle name="Assumptions Right Multiple 3 23 2" xfId="7503" xr:uid="{00000000-0005-0000-0000-000050800000}"/>
    <cellStyle name="Assumptions Right Multiple 3 23 2 2" xfId="21434" xr:uid="{00000000-0005-0000-0000-000051800000}"/>
    <cellStyle name="Assumptions Right Multiple 3 23 2 2 2" xfId="49117" xr:uid="{00000000-0005-0000-0000-000052800000}"/>
    <cellStyle name="Assumptions Right Multiple 3 23 2 3" xfId="35200" xr:uid="{00000000-0005-0000-0000-000053800000}"/>
    <cellStyle name="Assumptions Right Multiple 3 23 3" xfId="10206" xr:uid="{00000000-0005-0000-0000-000054800000}"/>
    <cellStyle name="Assumptions Right Multiple 3 23 3 2" xfId="24127" xr:uid="{00000000-0005-0000-0000-000055800000}"/>
    <cellStyle name="Assumptions Right Multiple 3 23 3 2 2" xfId="51810" xr:uid="{00000000-0005-0000-0000-000056800000}"/>
    <cellStyle name="Assumptions Right Multiple 3 23 3 3" xfId="37893" xr:uid="{00000000-0005-0000-0000-000057800000}"/>
    <cellStyle name="Assumptions Right Multiple 3 23 4" xfId="12358" xr:uid="{00000000-0005-0000-0000-000058800000}"/>
    <cellStyle name="Assumptions Right Multiple 3 23 4 2" xfId="26279" xr:uid="{00000000-0005-0000-0000-000059800000}"/>
    <cellStyle name="Assumptions Right Multiple 3 23 4 2 2" xfId="53962" xr:uid="{00000000-0005-0000-0000-00005A800000}"/>
    <cellStyle name="Assumptions Right Multiple 3 23 4 3" xfId="40045" xr:uid="{00000000-0005-0000-0000-00005B800000}"/>
    <cellStyle name="Assumptions Right Multiple 3 23 5" xfId="15108" xr:uid="{00000000-0005-0000-0000-00005C800000}"/>
    <cellStyle name="Assumptions Right Multiple 3 23 5 2" xfId="29029" xr:uid="{00000000-0005-0000-0000-00005D800000}"/>
    <cellStyle name="Assumptions Right Multiple 3 23 5 2 2" xfId="56712" xr:uid="{00000000-0005-0000-0000-00005E800000}"/>
    <cellStyle name="Assumptions Right Multiple 3 23 5 3" xfId="42795" xr:uid="{00000000-0005-0000-0000-00005F800000}"/>
    <cellStyle name="Assumptions Right Multiple 3 23 6" xfId="18076" xr:uid="{00000000-0005-0000-0000-000060800000}"/>
    <cellStyle name="Assumptions Right Multiple 3 23 6 2" xfId="45759" xr:uid="{00000000-0005-0000-0000-000061800000}"/>
    <cellStyle name="Assumptions Right Multiple 3 23 7" xfId="31842" xr:uid="{00000000-0005-0000-0000-000062800000}"/>
    <cellStyle name="Assumptions Right Multiple 3 24" xfId="4908" xr:uid="{00000000-0005-0000-0000-000063800000}"/>
    <cellStyle name="Assumptions Right Multiple 3 24 2" xfId="8312" xr:uid="{00000000-0005-0000-0000-000064800000}"/>
    <cellStyle name="Assumptions Right Multiple 3 24 2 2" xfId="22234" xr:uid="{00000000-0005-0000-0000-000065800000}"/>
    <cellStyle name="Assumptions Right Multiple 3 24 2 2 2" xfId="49917" xr:uid="{00000000-0005-0000-0000-000066800000}"/>
    <cellStyle name="Assumptions Right Multiple 3 24 2 3" xfId="36000" xr:uid="{00000000-0005-0000-0000-000067800000}"/>
    <cellStyle name="Assumptions Right Multiple 3 24 3" xfId="10766" xr:uid="{00000000-0005-0000-0000-000068800000}"/>
    <cellStyle name="Assumptions Right Multiple 3 24 3 2" xfId="24687" xr:uid="{00000000-0005-0000-0000-000069800000}"/>
    <cellStyle name="Assumptions Right Multiple 3 24 3 2 2" xfId="52370" xr:uid="{00000000-0005-0000-0000-00006A800000}"/>
    <cellStyle name="Assumptions Right Multiple 3 24 3 3" xfId="38453" xr:uid="{00000000-0005-0000-0000-00006B800000}"/>
    <cellStyle name="Assumptions Right Multiple 3 24 4" xfId="13167" xr:uid="{00000000-0005-0000-0000-00006C800000}"/>
    <cellStyle name="Assumptions Right Multiple 3 24 4 2" xfId="27088" xr:uid="{00000000-0005-0000-0000-00006D800000}"/>
    <cellStyle name="Assumptions Right Multiple 3 24 4 2 2" xfId="54771" xr:uid="{00000000-0005-0000-0000-00006E800000}"/>
    <cellStyle name="Assumptions Right Multiple 3 24 4 3" xfId="40854" xr:uid="{00000000-0005-0000-0000-00006F800000}"/>
    <cellStyle name="Assumptions Right Multiple 3 24 5" xfId="15917" xr:uid="{00000000-0005-0000-0000-000070800000}"/>
    <cellStyle name="Assumptions Right Multiple 3 24 5 2" xfId="29838" xr:uid="{00000000-0005-0000-0000-000071800000}"/>
    <cellStyle name="Assumptions Right Multiple 3 24 5 2 2" xfId="57521" xr:uid="{00000000-0005-0000-0000-000072800000}"/>
    <cellStyle name="Assumptions Right Multiple 3 24 5 3" xfId="43604" xr:uid="{00000000-0005-0000-0000-000073800000}"/>
    <cellStyle name="Assumptions Right Multiple 3 24 6" xfId="18885" xr:uid="{00000000-0005-0000-0000-000074800000}"/>
    <cellStyle name="Assumptions Right Multiple 3 24 6 2" xfId="46568" xr:uid="{00000000-0005-0000-0000-000075800000}"/>
    <cellStyle name="Assumptions Right Multiple 3 24 7" xfId="32651" xr:uid="{00000000-0005-0000-0000-000076800000}"/>
    <cellStyle name="Assumptions Right Multiple 3 25" xfId="4737" xr:uid="{00000000-0005-0000-0000-000077800000}"/>
    <cellStyle name="Assumptions Right Multiple 3 25 2" xfId="8143" xr:uid="{00000000-0005-0000-0000-000078800000}"/>
    <cellStyle name="Assumptions Right Multiple 3 25 2 2" xfId="22067" xr:uid="{00000000-0005-0000-0000-000079800000}"/>
    <cellStyle name="Assumptions Right Multiple 3 25 2 2 2" xfId="49750" xr:uid="{00000000-0005-0000-0000-00007A800000}"/>
    <cellStyle name="Assumptions Right Multiple 3 25 2 3" xfId="35833" xr:uid="{00000000-0005-0000-0000-00007B800000}"/>
    <cellStyle name="Assumptions Right Multiple 3 25 3" xfId="10700" xr:uid="{00000000-0005-0000-0000-00007C800000}"/>
    <cellStyle name="Assumptions Right Multiple 3 25 3 2" xfId="24621" xr:uid="{00000000-0005-0000-0000-00007D800000}"/>
    <cellStyle name="Assumptions Right Multiple 3 25 3 2 2" xfId="52304" xr:uid="{00000000-0005-0000-0000-00007E800000}"/>
    <cellStyle name="Assumptions Right Multiple 3 25 3 3" xfId="38387" xr:uid="{00000000-0005-0000-0000-00007F800000}"/>
    <cellStyle name="Assumptions Right Multiple 3 25 4" xfId="12999" xr:uid="{00000000-0005-0000-0000-000080800000}"/>
    <cellStyle name="Assumptions Right Multiple 3 25 4 2" xfId="26920" xr:uid="{00000000-0005-0000-0000-000081800000}"/>
    <cellStyle name="Assumptions Right Multiple 3 25 4 2 2" xfId="54603" xr:uid="{00000000-0005-0000-0000-000082800000}"/>
    <cellStyle name="Assumptions Right Multiple 3 25 4 3" xfId="40686" xr:uid="{00000000-0005-0000-0000-000083800000}"/>
    <cellStyle name="Assumptions Right Multiple 3 25 5" xfId="15749" xr:uid="{00000000-0005-0000-0000-000084800000}"/>
    <cellStyle name="Assumptions Right Multiple 3 25 5 2" xfId="29670" xr:uid="{00000000-0005-0000-0000-000085800000}"/>
    <cellStyle name="Assumptions Right Multiple 3 25 5 2 2" xfId="57353" xr:uid="{00000000-0005-0000-0000-000086800000}"/>
    <cellStyle name="Assumptions Right Multiple 3 25 5 3" xfId="43436" xr:uid="{00000000-0005-0000-0000-000087800000}"/>
    <cellStyle name="Assumptions Right Multiple 3 25 6" xfId="18717" xr:uid="{00000000-0005-0000-0000-000088800000}"/>
    <cellStyle name="Assumptions Right Multiple 3 25 6 2" xfId="46400" xr:uid="{00000000-0005-0000-0000-000089800000}"/>
    <cellStyle name="Assumptions Right Multiple 3 25 7" xfId="32483" xr:uid="{00000000-0005-0000-0000-00008A800000}"/>
    <cellStyle name="Assumptions Right Multiple 3 26" xfId="4992" xr:uid="{00000000-0005-0000-0000-00008B800000}"/>
    <cellStyle name="Assumptions Right Multiple 3 26 2" xfId="8396" xr:uid="{00000000-0005-0000-0000-00008C800000}"/>
    <cellStyle name="Assumptions Right Multiple 3 26 2 2" xfId="22317" xr:uid="{00000000-0005-0000-0000-00008D800000}"/>
    <cellStyle name="Assumptions Right Multiple 3 26 2 2 2" xfId="50000" xr:uid="{00000000-0005-0000-0000-00008E800000}"/>
    <cellStyle name="Assumptions Right Multiple 3 26 2 3" xfId="36083" xr:uid="{00000000-0005-0000-0000-00008F800000}"/>
    <cellStyle name="Assumptions Right Multiple 3 26 3" xfId="10845" xr:uid="{00000000-0005-0000-0000-000090800000}"/>
    <cellStyle name="Assumptions Right Multiple 3 26 3 2" xfId="24766" xr:uid="{00000000-0005-0000-0000-000091800000}"/>
    <cellStyle name="Assumptions Right Multiple 3 26 3 2 2" xfId="52449" xr:uid="{00000000-0005-0000-0000-000092800000}"/>
    <cellStyle name="Assumptions Right Multiple 3 26 3 3" xfId="38532" xr:uid="{00000000-0005-0000-0000-000093800000}"/>
    <cellStyle name="Assumptions Right Multiple 3 26 4" xfId="13248" xr:uid="{00000000-0005-0000-0000-000094800000}"/>
    <cellStyle name="Assumptions Right Multiple 3 26 4 2" xfId="27169" xr:uid="{00000000-0005-0000-0000-000095800000}"/>
    <cellStyle name="Assumptions Right Multiple 3 26 4 2 2" xfId="54852" xr:uid="{00000000-0005-0000-0000-000096800000}"/>
    <cellStyle name="Assumptions Right Multiple 3 26 4 3" xfId="40935" xr:uid="{00000000-0005-0000-0000-000097800000}"/>
    <cellStyle name="Assumptions Right Multiple 3 26 5" xfId="15998" xr:uid="{00000000-0005-0000-0000-000098800000}"/>
    <cellStyle name="Assumptions Right Multiple 3 26 5 2" xfId="29919" xr:uid="{00000000-0005-0000-0000-000099800000}"/>
    <cellStyle name="Assumptions Right Multiple 3 26 5 2 2" xfId="57602" xr:uid="{00000000-0005-0000-0000-00009A800000}"/>
    <cellStyle name="Assumptions Right Multiple 3 26 5 3" xfId="43685" xr:uid="{00000000-0005-0000-0000-00009B800000}"/>
    <cellStyle name="Assumptions Right Multiple 3 26 6" xfId="18966" xr:uid="{00000000-0005-0000-0000-00009C800000}"/>
    <cellStyle name="Assumptions Right Multiple 3 26 6 2" xfId="46649" xr:uid="{00000000-0005-0000-0000-00009D800000}"/>
    <cellStyle name="Assumptions Right Multiple 3 26 7" xfId="32732" xr:uid="{00000000-0005-0000-0000-00009E800000}"/>
    <cellStyle name="Assumptions Right Multiple 3 27" xfId="4667" xr:uid="{00000000-0005-0000-0000-00009F800000}"/>
    <cellStyle name="Assumptions Right Multiple 3 27 2" xfId="8075" xr:uid="{00000000-0005-0000-0000-0000A0800000}"/>
    <cellStyle name="Assumptions Right Multiple 3 27 2 2" xfId="21999" xr:uid="{00000000-0005-0000-0000-0000A1800000}"/>
    <cellStyle name="Assumptions Right Multiple 3 27 2 2 2" xfId="49682" xr:uid="{00000000-0005-0000-0000-0000A2800000}"/>
    <cellStyle name="Assumptions Right Multiple 3 27 2 3" xfId="35765" xr:uid="{00000000-0005-0000-0000-0000A3800000}"/>
    <cellStyle name="Assumptions Right Multiple 3 27 3" xfId="10662" xr:uid="{00000000-0005-0000-0000-0000A4800000}"/>
    <cellStyle name="Assumptions Right Multiple 3 27 3 2" xfId="24583" xr:uid="{00000000-0005-0000-0000-0000A5800000}"/>
    <cellStyle name="Assumptions Right Multiple 3 27 3 2 2" xfId="52266" xr:uid="{00000000-0005-0000-0000-0000A6800000}"/>
    <cellStyle name="Assumptions Right Multiple 3 27 3 3" xfId="38349" xr:uid="{00000000-0005-0000-0000-0000A7800000}"/>
    <cellStyle name="Assumptions Right Multiple 3 27 4" xfId="12931" xr:uid="{00000000-0005-0000-0000-0000A8800000}"/>
    <cellStyle name="Assumptions Right Multiple 3 27 4 2" xfId="26852" xr:uid="{00000000-0005-0000-0000-0000A9800000}"/>
    <cellStyle name="Assumptions Right Multiple 3 27 4 2 2" xfId="54535" xr:uid="{00000000-0005-0000-0000-0000AA800000}"/>
    <cellStyle name="Assumptions Right Multiple 3 27 4 3" xfId="40618" xr:uid="{00000000-0005-0000-0000-0000AB800000}"/>
    <cellStyle name="Assumptions Right Multiple 3 27 5" xfId="15681" xr:uid="{00000000-0005-0000-0000-0000AC800000}"/>
    <cellStyle name="Assumptions Right Multiple 3 27 5 2" xfId="29602" xr:uid="{00000000-0005-0000-0000-0000AD800000}"/>
    <cellStyle name="Assumptions Right Multiple 3 27 5 2 2" xfId="57285" xr:uid="{00000000-0005-0000-0000-0000AE800000}"/>
    <cellStyle name="Assumptions Right Multiple 3 27 5 3" xfId="43368" xr:uid="{00000000-0005-0000-0000-0000AF800000}"/>
    <cellStyle name="Assumptions Right Multiple 3 27 6" xfId="18649" xr:uid="{00000000-0005-0000-0000-0000B0800000}"/>
    <cellStyle name="Assumptions Right Multiple 3 27 6 2" xfId="46332" xr:uid="{00000000-0005-0000-0000-0000B1800000}"/>
    <cellStyle name="Assumptions Right Multiple 3 27 7" xfId="32415" xr:uid="{00000000-0005-0000-0000-0000B2800000}"/>
    <cellStyle name="Assumptions Right Multiple 3 28" xfId="4362" xr:uid="{00000000-0005-0000-0000-0000B3800000}"/>
    <cellStyle name="Assumptions Right Multiple 3 28 2" xfId="7787" xr:uid="{00000000-0005-0000-0000-0000B4800000}"/>
    <cellStyle name="Assumptions Right Multiple 3 28 2 2" xfId="21711" xr:uid="{00000000-0005-0000-0000-0000B5800000}"/>
    <cellStyle name="Assumptions Right Multiple 3 28 2 2 2" xfId="49394" xr:uid="{00000000-0005-0000-0000-0000B6800000}"/>
    <cellStyle name="Assumptions Right Multiple 3 28 2 3" xfId="35477" xr:uid="{00000000-0005-0000-0000-0000B7800000}"/>
    <cellStyle name="Assumptions Right Multiple 3 28 3" xfId="10460" xr:uid="{00000000-0005-0000-0000-0000B8800000}"/>
    <cellStyle name="Assumptions Right Multiple 3 28 3 2" xfId="24381" xr:uid="{00000000-0005-0000-0000-0000B9800000}"/>
    <cellStyle name="Assumptions Right Multiple 3 28 3 2 2" xfId="52064" xr:uid="{00000000-0005-0000-0000-0000BA800000}"/>
    <cellStyle name="Assumptions Right Multiple 3 28 3 3" xfId="38147" xr:uid="{00000000-0005-0000-0000-0000BB800000}"/>
    <cellStyle name="Assumptions Right Multiple 3 28 4" xfId="12629" xr:uid="{00000000-0005-0000-0000-0000BC800000}"/>
    <cellStyle name="Assumptions Right Multiple 3 28 4 2" xfId="26550" xr:uid="{00000000-0005-0000-0000-0000BD800000}"/>
    <cellStyle name="Assumptions Right Multiple 3 28 4 2 2" xfId="54233" xr:uid="{00000000-0005-0000-0000-0000BE800000}"/>
    <cellStyle name="Assumptions Right Multiple 3 28 4 3" xfId="40316" xr:uid="{00000000-0005-0000-0000-0000BF800000}"/>
    <cellStyle name="Assumptions Right Multiple 3 28 5" xfId="15379" xr:uid="{00000000-0005-0000-0000-0000C0800000}"/>
    <cellStyle name="Assumptions Right Multiple 3 28 5 2" xfId="29300" xr:uid="{00000000-0005-0000-0000-0000C1800000}"/>
    <cellStyle name="Assumptions Right Multiple 3 28 5 2 2" xfId="56983" xr:uid="{00000000-0005-0000-0000-0000C2800000}"/>
    <cellStyle name="Assumptions Right Multiple 3 28 5 3" xfId="43066" xr:uid="{00000000-0005-0000-0000-0000C3800000}"/>
    <cellStyle name="Assumptions Right Multiple 3 28 6" xfId="18347" xr:uid="{00000000-0005-0000-0000-0000C4800000}"/>
    <cellStyle name="Assumptions Right Multiple 3 28 6 2" xfId="46030" xr:uid="{00000000-0005-0000-0000-0000C5800000}"/>
    <cellStyle name="Assumptions Right Multiple 3 28 7" xfId="32113" xr:uid="{00000000-0005-0000-0000-0000C6800000}"/>
    <cellStyle name="Assumptions Right Multiple 3 29" xfId="4621" xr:uid="{00000000-0005-0000-0000-0000C7800000}"/>
    <cellStyle name="Assumptions Right Multiple 3 29 2" xfId="8030" xr:uid="{00000000-0005-0000-0000-0000C8800000}"/>
    <cellStyle name="Assumptions Right Multiple 3 29 2 2" xfId="21954" xr:uid="{00000000-0005-0000-0000-0000C9800000}"/>
    <cellStyle name="Assumptions Right Multiple 3 29 2 2 2" xfId="49637" xr:uid="{00000000-0005-0000-0000-0000CA800000}"/>
    <cellStyle name="Assumptions Right Multiple 3 29 2 3" xfId="35720" xr:uid="{00000000-0005-0000-0000-0000CB800000}"/>
    <cellStyle name="Assumptions Right Multiple 3 29 3" xfId="10622" xr:uid="{00000000-0005-0000-0000-0000CC800000}"/>
    <cellStyle name="Assumptions Right Multiple 3 29 3 2" xfId="24543" xr:uid="{00000000-0005-0000-0000-0000CD800000}"/>
    <cellStyle name="Assumptions Right Multiple 3 29 3 2 2" xfId="52226" xr:uid="{00000000-0005-0000-0000-0000CE800000}"/>
    <cellStyle name="Assumptions Right Multiple 3 29 3 3" xfId="38309" xr:uid="{00000000-0005-0000-0000-0000CF800000}"/>
    <cellStyle name="Assumptions Right Multiple 3 29 4" xfId="12885" xr:uid="{00000000-0005-0000-0000-0000D0800000}"/>
    <cellStyle name="Assumptions Right Multiple 3 29 4 2" xfId="26806" xr:uid="{00000000-0005-0000-0000-0000D1800000}"/>
    <cellStyle name="Assumptions Right Multiple 3 29 4 2 2" xfId="54489" xr:uid="{00000000-0005-0000-0000-0000D2800000}"/>
    <cellStyle name="Assumptions Right Multiple 3 29 4 3" xfId="40572" xr:uid="{00000000-0005-0000-0000-0000D3800000}"/>
    <cellStyle name="Assumptions Right Multiple 3 29 5" xfId="15635" xr:uid="{00000000-0005-0000-0000-0000D4800000}"/>
    <cellStyle name="Assumptions Right Multiple 3 29 5 2" xfId="29556" xr:uid="{00000000-0005-0000-0000-0000D5800000}"/>
    <cellStyle name="Assumptions Right Multiple 3 29 5 2 2" xfId="57239" xr:uid="{00000000-0005-0000-0000-0000D6800000}"/>
    <cellStyle name="Assumptions Right Multiple 3 29 5 3" xfId="43322" xr:uid="{00000000-0005-0000-0000-0000D7800000}"/>
    <cellStyle name="Assumptions Right Multiple 3 29 6" xfId="18603" xr:uid="{00000000-0005-0000-0000-0000D8800000}"/>
    <cellStyle name="Assumptions Right Multiple 3 29 6 2" xfId="46286" xr:uid="{00000000-0005-0000-0000-0000D9800000}"/>
    <cellStyle name="Assumptions Right Multiple 3 29 7" xfId="32369" xr:uid="{00000000-0005-0000-0000-0000DA800000}"/>
    <cellStyle name="Assumptions Right Multiple 3 3" xfId="2318" xr:uid="{00000000-0005-0000-0000-0000DB800000}"/>
    <cellStyle name="Assumptions Right Multiple 3 3 2" xfId="5778" xr:uid="{00000000-0005-0000-0000-0000DC800000}"/>
    <cellStyle name="Assumptions Right Multiple 3 3 2 2" xfId="19728" xr:uid="{00000000-0005-0000-0000-0000DD800000}"/>
    <cellStyle name="Assumptions Right Multiple 3 3 2 2 2" xfId="47411" xr:uid="{00000000-0005-0000-0000-0000DE800000}"/>
    <cellStyle name="Assumptions Right Multiple 3 3 2 3" xfId="33494" xr:uid="{00000000-0005-0000-0000-0000DF800000}"/>
    <cellStyle name="Assumptions Right Multiple 3 3 3" xfId="8547" xr:uid="{00000000-0005-0000-0000-0000E0800000}"/>
    <cellStyle name="Assumptions Right Multiple 3 3 3 2" xfId="22468" xr:uid="{00000000-0005-0000-0000-0000E1800000}"/>
    <cellStyle name="Assumptions Right Multiple 3 3 3 2 2" xfId="50151" xr:uid="{00000000-0005-0000-0000-0000E2800000}"/>
    <cellStyle name="Assumptions Right Multiple 3 3 3 3" xfId="36234" xr:uid="{00000000-0005-0000-0000-0000E3800000}"/>
    <cellStyle name="Assumptions Right Multiple 3 3 4" xfId="5427" xr:uid="{00000000-0005-0000-0000-0000E4800000}"/>
    <cellStyle name="Assumptions Right Multiple 3 3 4 2" xfId="19380" xr:uid="{00000000-0005-0000-0000-0000E5800000}"/>
    <cellStyle name="Assumptions Right Multiple 3 3 4 2 2" xfId="47063" xr:uid="{00000000-0005-0000-0000-0000E6800000}"/>
    <cellStyle name="Assumptions Right Multiple 3 3 4 3" xfId="33146" xr:uid="{00000000-0005-0000-0000-0000E7800000}"/>
    <cellStyle name="Assumptions Right Multiple 3 3 5" xfId="13426" xr:uid="{00000000-0005-0000-0000-0000E8800000}"/>
    <cellStyle name="Assumptions Right Multiple 3 3 5 2" xfId="27347" xr:uid="{00000000-0005-0000-0000-0000E9800000}"/>
    <cellStyle name="Assumptions Right Multiple 3 3 5 2 2" xfId="55030" xr:uid="{00000000-0005-0000-0000-0000EA800000}"/>
    <cellStyle name="Assumptions Right Multiple 3 3 5 3" xfId="41113" xr:uid="{00000000-0005-0000-0000-0000EB800000}"/>
    <cellStyle name="Assumptions Right Multiple 3 3 6" xfId="16388" xr:uid="{00000000-0005-0000-0000-0000EC800000}"/>
    <cellStyle name="Assumptions Right Multiple 3 3 6 2" xfId="44071" xr:uid="{00000000-0005-0000-0000-0000ED800000}"/>
    <cellStyle name="Assumptions Right Multiple 3 3 7" xfId="30281" xr:uid="{00000000-0005-0000-0000-0000EE800000}"/>
    <cellStyle name="Assumptions Right Multiple 3 30" xfId="16192" xr:uid="{00000000-0005-0000-0000-0000EF800000}"/>
    <cellStyle name="Assumptions Right Multiple 3 30 2" xfId="30109" xr:uid="{00000000-0005-0000-0000-0000F0800000}"/>
    <cellStyle name="Assumptions Right Multiple 3 30 2 2" xfId="57792" xr:uid="{00000000-0005-0000-0000-0000F1800000}"/>
    <cellStyle name="Assumptions Right Multiple 3 30 3" xfId="43875" xr:uid="{00000000-0005-0000-0000-0000F2800000}"/>
    <cellStyle name="Assumptions Right Multiple 3 31" xfId="16113" xr:uid="{00000000-0005-0000-0000-0000F3800000}"/>
    <cellStyle name="Assumptions Right Multiple 3 31 2" xfId="30030" xr:uid="{00000000-0005-0000-0000-0000F4800000}"/>
    <cellStyle name="Assumptions Right Multiple 3 31 2 2" xfId="57713" xr:uid="{00000000-0005-0000-0000-0000F5800000}"/>
    <cellStyle name="Assumptions Right Multiple 3 31 3" xfId="43796" xr:uid="{00000000-0005-0000-0000-0000F6800000}"/>
    <cellStyle name="Assumptions Right Multiple 3 4" xfId="3049" xr:uid="{00000000-0005-0000-0000-0000F7800000}"/>
    <cellStyle name="Assumptions Right Multiple 3 4 2" xfId="6493" xr:uid="{00000000-0005-0000-0000-0000F8800000}"/>
    <cellStyle name="Assumptions Right Multiple 3 4 2 2" xfId="20438" xr:uid="{00000000-0005-0000-0000-0000F9800000}"/>
    <cellStyle name="Assumptions Right Multiple 3 4 2 2 2" xfId="48121" xr:uid="{00000000-0005-0000-0000-0000FA800000}"/>
    <cellStyle name="Assumptions Right Multiple 3 4 2 3" xfId="34204" xr:uid="{00000000-0005-0000-0000-0000FB800000}"/>
    <cellStyle name="Assumptions Right Multiple 3 4 3" xfId="9242" xr:uid="{00000000-0005-0000-0000-0000FC800000}"/>
    <cellStyle name="Assumptions Right Multiple 3 4 3 2" xfId="23163" xr:uid="{00000000-0005-0000-0000-0000FD800000}"/>
    <cellStyle name="Assumptions Right Multiple 3 4 3 2 2" xfId="50846" xr:uid="{00000000-0005-0000-0000-0000FE800000}"/>
    <cellStyle name="Assumptions Right Multiple 3 4 3 3" xfId="36929" xr:uid="{00000000-0005-0000-0000-0000FF800000}"/>
    <cellStyle name="Assumptions Right Multiple 3 4 4" xfId="11378" xr:uid="{00000000-0005-0000-0000-000000810000}"/>
    <cellStyle name="Assumptions Right Multiple 3 4 4 2" xfId="25299" xr:uid="{00000000-0005-0000-0000-000001810000}"/>
    <cellStyle name="Assumptions Right Multiple 3 4 4 2 2" xfId="52982" xr:uid="{00000000-0005-0000-0000-000002810000}"/>
    <cellStyle name="Assumptions Right Multiple 3 4 4 3" xfId="39065" xr:uid="{00000000-0005-0000-0000-000003810000}"/>
    <cellStyle name="Assumptions Right Multiple 3 4 5" xfId="14128" xr:uid="{00000000-0005-0000-0000-000004810000}"/>
    <cellStyle name="Assumptions Right Multiple 3 4 5 2" xfId="28049" xr:uid="{00000000-0005-0000-0000-000005810000}"/>
    <cellStyle name="Assumptions Right Multiple 3 4 5 2 2" xfId="55732" xr:uid="{00000000-0005-0000-0000-000006810000}"/>
    <cellStyle name="Assumptions Right Multiple 3 4 5 3" xfId="41815" xr:uid="{00000000-0005-0000-0000-000007810000}"/>
    <cellStyle name="Assumptions Right Multiple 3 4 6" xfId="17096" xr:uid="{00000000-0005-0000-0000-000008810000}"/>
    <cellStyle name="Assumptions Right Multiple 3 4 6 2" xfId="44779" xr:uid="{00000000-0005-0000-0000-000009810000}"/>
    <cellStyle name="Assumptions Right Multiple 3 4 7" xfId="30903" xr:uid="{00000000-0005-0000-0000-00000A810000}"/>
    <cellStyle name="Assumptions Right Multiple 3 5" xfId="3154" xr:uid="{00000000-0005-0000-0000-00000B810000}"/>
    <cellStyle name="Assumptions Right Multiple 3 5 2" xfId="6596" xr:uid="{00000000-0005-0000-0000-00000C810000}"/>
    <cellStyle name="Assumptions Right Multiple 3 5 2 2" xfId="20540" xr:uid="{00000000-0005-0000-0000-00000D810000}"/>
    <cellStyle name="Assumptions Right Multiple 3 5 2 2 2" xfId="48223" xr:uid="{00000000-0005-0000-0000-00000E810000}"/>
    <cellStyle name="Assumptions Right Multiple 3 5 2 3" xfId="34306" xr:uid="{00000000-0005-0000-0000-00000F810000}"/>
    <cellStyle name="Assumptions Right Multiple 3 5 3" xfId="9340" xr:uid="{00000000-0005-0000-0000-000010810000}"/>
    <cellStyle name="Assumptions Right Multiple 3 5 3 2" xfId="23261" xr:uid="{00000000-0005-0000-0000-000011810000}"/>
    <cellStyle name="Assumptions Right Multiple 3 5 3 2 2" xfId="50944" xr:uid="{00000000-0005-0000-0000-000012810000}"/>
    <cellStyle name="Assumptions Right Multiple 3 5 3 3" xfId="37027" xr:uid="{00000000-0005-0000-0000-000013810000}"/>
    <cellStyle name="Assumptions Right Multiple 3 5 4" xfId="11478" xr:uid="{00000000-0005-0000-0000-000014810000}"/>
    <cellStyle name="Assumptions Right Multiple 3 5 4 2" xfId="25399" xr:uid="{00000000-0005-0000-0000-000015810000}"/>
    <cellStyle name="Assumptions Right Multiple 3 5 4 2 2" xfId="53082" xr:uid="{00000000-0005-0000-0000-000016810000}"/>
    <cellStyle name="Assumptions Right Multiple 3 5 4 3" xfId="39165" xr:uid="{00000000-0005-0000-0000-000017810000}"/>
    <cellStyle name="Assumptions Right Multiple 3 5 5" xfId="14228" xr:uid="{00000000-0005-0000-0000-000018810000}"/>
    <cellStyle name="Assumptions Right Multiple 3 5 5 2" xfId="28149" xr:uid="{00000000-0005-0000-0000-000019810000}"/>
    <cellStyle name="Assumptions Right Multiple 3 5 5 2 2" xfId="55832" xr:uid="{00000000-0005-0000-0000-00001A810000}"/>
    <cellStyle name="Assumptions Right Multiple 3 5 5 3" xfId="41915" xr:uid="{00000000-0005-0000-0000-00001B810000}"/>
    <cellStyle name="Assumptions Right Multiple 3 5 6" xfId="17196" xr:uid="{00000000-0005-0000-0000-00001C810000}"/>
    <cellStyle name="Assumptions Right Multiple 3 5 6 2" xfId="44879" xr:uid="{00000000-0005-0000-0000-00001D810000}"/>
    <cellStyle name="Assumptions Right Multiple 3 5 7" xfId="30998" xr:uid="{00000000-0005-0000-0000-00001E810000}"/>
    <cellStyle name="Assumptions Right Multiple 3 6" xfId="2441" xr:uid="{00000000-0005-0000-0000-00001F810000}"/>
    <cellStyle name="Assumptions Right Multiple 3 6 2" xfId="5898" xr:uid="{00000000-0005-0000-0000-000020810000}"/>
    <cellStyle name="Assumptions Right Multiple 3 6 2 2" xfId="19848" xr:uid="{00000000-0005-0000-0000-000021810000}"/>
    <cellStyle name="Assumptions Right Multiple 3 6 2 2 2" xfId="47531" xr:uid="{00000000-0005-0000-0000-000022810000}"/>
    <cellStyle name="Assumptions Right Multiple 3 6 2 3" xfId="33614" xr:uid="{00000000-0005-0000-0000-000023810000}"/>
    <cellStyle name="Assumptions Right Multiple 3 6 3" xfId="8664" xr:uid="{00000000-0005-0000-0000-000024810000}"/>
    <cellStyle name="Assumptions Right Multiple 3 6 3 2" xfId="22585" xr:uid="{00000000-0005-0000-0000-000025810000}"/>
    <cellStyle name="Assumptions Right Multiple 3 6 3 2 2" xfId="50268" xr:uid="{00000000-0005-0000-0000-000026810000}"/>
    <cellStyle name="Assumptions Right Multiple 3 6 3 3" xfId="36351" xr:uid="{00000000-0005-0000-0000-000027810000}"/>
    <cellStyle name="Assumptions Right Multiple 3 6 4" xfId="5526" xr:uid="{00000000-0005-0000-0000-000028810000}"/>
    <cellStyle name="Assumptions Right Multiple 3 6 4 2" xfId="19479" xr:uid="{00000000-0005-0000-0000-000029810000}"/>
    <cellStyle name="Assumptions Right Multiple 3 6 4 2 2" xfId="47162" xr:uid="{00000000-0005-0000-0000-00002A810000}"/>
    <cellStyle name="Assumptions Right Multiple 3 6 4 3" xfId="33245" xr:uid="{00000000-0005-0000-0000-00002B810000}"/>
    <cellStyle name="Assumptions Right Multiple 3 6 5" xfId="13546" xr:uid="{00000000-0005-0000-0000-00002C810000}"/>
    <cellStyle name="Assumptions Right Multiple 3 6 5 2" xfId="27467" xr:uid="{00000000-0005-0000-0000-00002D810000}"/>
    <cellStyle name="Assumptions Right Multiple 3 6 5 2 2" xfId="55150" xr:uid="{00000000-0005-0000-0000-00002E810000}"/>
    <cellStyle name="Assumptions Right Multiple 3 6 5 3" xfId="41233" xr:uid="{00000000-0005-0000-0000-00002F810000}"/>
    <cellStyle name="Assumptions Right Multiple 3 6 6" xfId="16508" xr:uid="{00000000-0005-0000-0000-000030810000}"/>
    <cellStyle name="Assumptions Right Multiple 3 6 6 2" xfId="44191" xr:uid="{00000000-0005-0000-0000-000031810000}"/>
    <cellStyle name="Assumptions Right Multiple 3 6 7" xfId="30386" xr:uid="{00000000-0005-0000-0000-000032810000}"/>
    <cellStyle name="Assumptions Right Multiple 3 7" xfId="3180" xr:uid="{00000000-0005-0000-0000-000033810000}"/>
    <cellStyle name="Assumptions Right Multiple 3 7 2" xfId="6622" xr:uid="{00000000-0005-0000-0000-000034810000}"/>
    <cellStyle name="Assumptions Right Multiple 3 7 2 2" xfId="20565" xr:uid="{00000000-0005-0000-0000-000035810000}"/>
    <cellStyle name="Assumptions Right Multiple 3 7 2 2 2" xfId="48248" xr:uid="{00000000-0005-0000-0000-000036810000}"/>
    <cellStyle name="Assumptions Right Multiple 3 7 2 3" xfId="34331" xr:uid="{00000000-0005-0000-0000-000037810000}"/>
    <cellStyle name="Assumptions Right Multiple 3 7 3" xfId="9365" xr:uid="{00000000-0005-0000-0000-000038810000}"/>
    <cellStyle name="Assumptions Right Multiple 3 7 3 2" xfId="23286" xr:uid="{00000000-0005-0000-0000-000039810000}"/>
    <cellStyle name="Assumptions Right Multiple 3 7 3 2 2" xfId="50969" xr:uid="{00000000-0005-0000-0000-00003A810000}"/>
    <cellStyle name="Assumptions Right Multiple 3 7 3 3" xfId="37052" xr:uid="{00000000-0005-0000-0000-00003B810000}"/>
    <cellStyle name="Assumptions Right Multiple 3 7 4" xfId="11503" xr:uid="{00000000-0005-0000-0000-00003C810000}"/>
    <cellStyle name="Assumptions Right Multiple 3 7 4 2" xfId="25424" xr:uid="{00000000-0005-0000-0000-00003D810000}"/>
    <cellStyle name="Assumptions Right Multiple 3 7 4 2 2" xfId="53107" xr:uid="{00000000-0005-0000-0000-00003E810000}"/>
    <cellStyle name="Assumptions Right Multiple 3 7 4 3" xfId="39190" xr:uid="{00000000-0005-0000-0000-00003F810000}"/>
    <cellStyle name="Assumptions Right Multiple 3 7 5" xfId="14253" xr:uid="{00000000-0005-0000-0000-000040810000}"/>
    <cellStyle name="Assumptions Right Multiple 3 7 5 2" xfId="28174" xr:uid="{00000000-0005-0000-0000-000041810000}"/>
    <cellStyle name="Assumptions Right Multiple 3 7 5 2 2" xfId="55857" xr:uid="{00000000-0005-0000-0000-000042810000}"/>
    <cellStyle name="Assumptions Right Multiple 3 7 5 3" xfId="41940" xr:uid="{00000000-0005-0000-0000-000043810000}"/>
    <cellStyle name="Assumptions Right Multiple 3 7 6" xfId="17221" xr:uid="{00000000-0005-0000-0000-000044810000}"/>
    <cellStyle name="Assumptions Right Multiple 3 7 6 2" xfId="44904" xr:uid="{00000000-0005-0000-0000-000045810000}"/>
    <cellStyle name="Assumptions Right Multiple 3 7 7" xfId="31021" xr:uid="{00000000-0005-0000-0000-000046810000}"/>
    <cellStyle name="Assumptions Right Multiple 3 8" xfId="3489" xr:uid="{00000000-0005-0000-0000-000047810000}"/>
    <cellStyle name="Assumptions Right Multiple 3 8 2" xfId="6927" xr:uid="{00000000-0005-0000-0000-000048810000}"/>
    <cellStyle name="Assumptions Right Multiple 3 8 2 2" xfId="20867" xr:uid="{00000000-0005-0000-0000-000049810000}"/>
    <cellStyle name="Assumptions Right Multiple 3 8 2 2 2" xfId="48550" xr:uid="{00000000-0005-0000-0000-00004A810000}"/>
    <cellStyle name="Assumptions Right Multiple 3 8 2 3" xfId="34633" xr:uid="{00000000-0005-0000-0000-00004B810000}"/>
    <cellStyle name="Assumptions Right Multiple 3 8 3" xfId="9665" xr:uid="{00000000-0005-0000-0000-00004C810000}"/>
    <cellStyle name="Assumptions Right Multiple 3 8 3 2" xfId="23586" xr:uid="{00000000-0005-0000-0000-00004D810000}"/>
    <cellStyle name="Assumptions Right Multiple 3 8 3 2 2" xfId="51269" xr:uid="{00000000-0005-0000-0000-00004E810000}"/>
    <cellStyle name="Assumptions Right Multiple 3 8 3 3" xfId="37352" xr:uid="{00000000-0005-0000-0000-00004F810000}"/>
    <cellStyle name="Assumptions Right Multiple 3 8 4" xfId="11805" xr:uid="{00000000-0005-0000-0000-000050810000}"/>
    <cellStyle name="Assumptions Right Multiple 3 8 4 2" xfId="25726" xr:uid="{00000000-0005-0000-0000-000051810000}"/>
    <cellStyle name="Assumptions Right Multiple 3 8 4 2 2" xfId="53409" xr:uid="{00000000-0005-0000-0000-000052810000}"/>
    <cellStyle name="Assumptions Right Multiple 3 8 4 3" xfId="39492" xr:uid="{00000000-0005-0000-0000-000053810000}"/>
    <cellStyle name="Assumptions Right Multiple 3 8 5" xfId="14555" xr:uid="{00000000-0005-0000-0000-000054810000}"/>
    <cellStyle name="Assumptions Right Multiple 3 8 5 2" xfId="28476" xr:uid="{00000000-0005-0000-0000-000055810000}"/>
    <cellStyle name="Assumptions Right Multiple 3 8 5 2 2" xfId="56159" xr:uid="{00000000-0005-0000-0000-000056810000}"/>
    <cellStyle name="Assumptions Right Multiple 3 8 5 3" xfId="42242" xr:uid="{00000000-0005-0000-0000-000057810000}"/>
    <cellStyle name="Assumptions Right Multiple 3 8 6" xfId="17523" xr:uid="{00000000-0005-0000-0000-000058810000}"/>
    <cellStyle name="Assumptions Right Multiple 3 8 6 2" xfId="45206" xr:uid="{00000000-0005-0000-0000-000059810000}"/>
    <cellStyle name="Assumptions Right Multiple 3 8 7" xfId="31294" xr:uid="{00000000-0005-0000-0000-00005A810000}"/>
    <cellStyle name="Assumptions Right Multiple 3 9" xfId="2895" xr:uid="{00000000-0005-0000-0000-00005B810000}"/>
    <cellStyle name="Assumptions Right Multiple 3 9 2" xfId="6342" xr:uid="{00000000-0005-0000-0000-00005C810000}"/>
    <cellStyle name="Assumptions Right Multiple 3 9 2 2" xfId="20289" xr:uid="{00000000-0005-0000-0000-00005D810000}"/>
    <cellStyle name="Assumptions Right Multiple 3 9 2 2 2" xfId="47972" xr:uid="{00000000-0005-0000-0000-00005E810000}"/>
    <cellStyle name="Assumptions Right Multiple 3 9 2 3" xfId="34055" xr:uid="{00000000-0005-0000-0000-00005F810000}"/>
    <cellStyle name="Assumptions Right Multiple 3 9 3" xfId="9094" xr:uid="{00000000-0005-0000-0000-000060810000}"/>
    <cellStyle name="Assumptions Right Multiple 3 9 3 2" xfId="23015" xr:uid="{00000000-0005-0000-0000-000061810000}"/>
    <cellStyle name="Assumptions Right Multiple 3 9 3 2 2" xfId="50698" xr:uid="{00000000-0005-0000-0000-000062810000}"/>
    <cellStyle name="Assumptions Right Multiple 3 9 3 3" xfId="36781" xr:uid="{00000000-0005-0000-0000-000063810000}"/>
    <cellStyle name="Assumptions Right Multiple 3 9 4" xfId="11229" xr:uid="{00000000-0005-0000-0000-000064810000}"/>
    <cellStyle name="Assumptions Right Multiple 3 9 4 2" xfId="25150" xr:uid="{00000000-0005-0000-0000-000065810000}"/>
    <cellStyle name="Assumptions Right Multiple 3 9 4 2 2" xfId="52833" xr:uid="{00000000-0005-0000-0000-000066810000}"/>
    <cellStyle name="Assumptions Right Multiple 3 9 4 3" xfId="38916" xr:uid="{00000000-0005-0000-0000-000067810000}"/>
    <cellStyle name="Assumptions Right Multiple 3 9 5" xfId="13981" xr:uid="{00000000-0005-0000-0000-000068810000}"/>
    <cellStyle name="Assumptions Right Multiple 3 9 5 2" xfId="27902" xr:uid="{00000000-0005-0000-0000-000069810000}"/>
    <cellStyle name="Assumptions Right Multiple 3 9 5 2 2" xfId="55585" xr:uid="{00000000-0005-0000-0000-00006A810000}"/>
    <cellStyle name="Assumptions Right Multiple 3 9 5 3" xfId="41668" xr:uid="{00000000-0005-0000-0000-00006B810000}"/>
    <cellStyle name="Assumptions Right Multiple 3 9 6" xfId="16947" xr:uid="{00000000-0005-0000-0000-00006C810000}"/>
    <cellStyle name="Assumptions Right Multiple 3 9 6 2" xfId="44630" xr:uid="{00000000-0005-0000-0000-00006D810000}"/>
    <cellStyle name="Assumptions Right Multiple 3 9 7" xfId="30770" xr:uid="{00000000-0005-0000-0000-00006E810000}"/>
    <cellStyle name="Assumptions Right Multiple 30" xfId="4459" xr:uid="{00000000-0005-0000-0000-00006F810000}"/>
    <cellStyle name="Assumptions Right Multiple 30 2" xfId="7880" xr:uid="{00000000-0005-0000-0000-000070810000}"/>
    <cellStyle name="Assumptions Right Multiple 30 2 2" xfId="21804" xr:uid="{00000000-0005-0000-0000-000071810000}"/>
    <cellStyle name="Assumptions Right Multiple 30 2 2 2" xfId="49487" xr:uid="{00000000-0005-0000-0000-000072810000}"/>
    <cellStyle name="Assumptions Right Multiple 30 2 3" xfId="35570" xr:uid="{00000000-0005-0000-0000-000073810000}"/>
    <cellStyle name="Assumptions Right Multiple 30 3" xfId="10540" xr:uid="{00000000-0005-0000-0000-000074810000}"/>
    <cellStyle name="Assumptions Right Multiple 30 3 2" xfId="24461" xr:uid="{00000000-0005-0000-0000-000075810000}"/>
    <cellStyle name="Assumptions Right Multiple 30 3 2 2" xfId="52144" xr:uid="{00000000-0005-0000-0000-000076810000}"/>
    <cellStyle name="Assumptions Right Multiple 30 3 3" xfId="38227" xr:uid="{00000000-0005-0000-0000-000077810000}"/>
    <cellStyle name="Assumptions Right Multiple 30 4" xfId="12726" xr:uid="{00000000-0005-0000-0000-000078810000}"/>
    <cellStyle name="Assumptions Right Multiple 30 4 2" xfId="26647" xr:uid="{00000000-0005-0000-0000-000079810000}"/>
    <cellStyle name="Assumptions Right Multiple 30 4 2 2" xfId="54330" xr:uid="{00000000-0005-0000-0000-00007A810000}"/>
    <cellStyle name="Assumptions Right Multiple 30 4 3" xfId="40413" xr:uid="{00000000-0005-0000-0000-00007B810000}"/>
    <cellStyle name="Assumptions Right Multiple 30 5" xfId="15476" xr:uid="{00000000-0005-0000-0000-00007C810000}"/>
    <cellStyle name="Assumptions Right Multiple 30 5 2" xfId="29397" xr:uid="{00000000-0005-0000-0000-00007D810000}"/>
    <cellStyle name="Assumptions Right Multiple 30 5 2 2" xfId="57080" xr:uid="{00000000-0005-0000-0000-00007E810000}"/>
    <cellStyle name="Assumptions Right Multiple 30 5 3" xfId="43163" xr:uid="{00000000-0005-0000-0000-00007F810000}"/>
    <cellStyle name="Assumptions Right Multiple 30 6" xfId="18444" xr:uid="{00000000-0005-0000-0000-000080810000}"/>
    <cellStyle name="Assumptions Right Multiple 30 6 2" xfId="46127" xr:uid="{00000000-0005-0000-0000-000081810000}"/>
    <cellStyle name="Assumptions Right Multiple 30 7" xfId="32210" xr:uid="{00000000-0005-0000-0000-000082810000}"/>
    <cellStyle name="Assumptions Right Multiple 31" xfId="5286" xr:uid="{00000000-0005-0000-0000-000083810000}"/>
    <cellStyle name="Assumptions Right Multiple 31 2" xfId="19253" xr:uid="{00000000-0005-0000-0000-000084810000}"/>
    <cellStyle name="Assumptions Right Multiple 31 2 2" xfId="46936" xr:uid="{00000000-0005-0000-0000-000085810000}"/>
    <cellStyle name="Assumptions Right Multiple 31 3" xfId="33019" xr:uid="{00000000-0005-0000-0000-000086810000}"/>
    <cellStyle name="Assumptions Right Multiple 32" xfId="5248" xr:uid="{00000000-0005-0000-0000-000087810000}"/>
    <cellStyle name="Assumptions Right Multiple 32 2" xfId="19218" xr:uid="{00000000-0005-0000-0000-000088810000}"/>
    <cellStyle name="Assumptions Right Multiple 32 2 2" xfId="46901" xr:uid="{00000000-0005-0000-0000-000089810000}"/>
    <cellStyle name="Assumptions Right Multiple 32 3" xfId="32984" xr:uid="{00000000-0005-0000-0000-00008A810000}"/>
    <cellStyle name="Assumptions Right Multiple 33" xfId="16161" xr:uid="{00000000-0005-0000-0000-00008B810000}"/>
    <cellStyle name="Assumptions Right Multiple 33 2" xfId="30078" xr:uid="{00000000-0005-0000-0000-00008C810000}"/>
    <cellStyle name="Assumptions Right Multiple 33 2 2" xfId="57761" xr:uid="{00000000-0005-0000-0000-00008D810000}"/>
    <cellStyle name="Assumptions Right Multiple 33 3" xfId="43844" xr:uid="{00000000-0005-0000-0000-00008E810000}"/>
    <cellStyle name="Assumptions Right Multiple 34" xfId="16140" xr:uid="{00000000-0005-0000-0000-00008F810000}"/>
    <cellStyle name="Assumptions Right Multiple 34 2" xfId="30057" xr:uid="{00000000-0005-0000-0000-000090810000}"/>
    <cellStyle name="Assumptions Right Multiple 34 2 2" xfId="57740" xr:uid="{00000000-0005-0000-0000-000091810000}"/>
    <cellStyle name="Assumptions Right Multiple 34 3" xfId="43823" xr:uid="{00000000-0005-0000-0000-000092810000}"/>
    <cellStyle name="Assumptions Right Multiple 35" xfId="16279" xr:uid="{00000000-0005-0000-0000-000093810000}"/>
    <cellStyle name="Assumptions Right Multiple 35 2" xfId="43962" xr:uid="{00000000-0005-0000-0000-000094810000}"/>
    <cellStyle name="Assumptions Right Multiple 36" xfId="30196" xr:uid="{00000000-0005-0000-0000-000095810000}"/>
    <cellStyle name="Assumptions Right Multiple 4" xfId="2214" xr:uid="{00000000-0005-0000-0000-000096810000}"/>
    <cellStyle name="Assumptions Right Multiple 4 10" xfId="3607" xr:uid="{00000000-0005-0000-0000-000097810000}"/>
    <cellStyle name="Assumptions Right Multiple 4 10 2" xfId="7045" xr:uid="{00000000-0005-0000-0000-000098810000}"/>
    <cellStyle name="Assumptions Right Multiple 4 10 2 2" xfId="20981" xr:uid="{00000000-0005-0000-0000-000099810000}"/>
    <cellStyle name="Assumptions Right Multiple 4 10 2 2 2" xfId="48664" xr:uid="{00000000-0005-0000-0000-00009A810000}"/>
    <cellStyle name="Assumptions Right Multiple 4 10 2 3" xfId="34747" xr:uid="{00000000-0005-0000-0000-00009B810000}"/>
    <cellStyle name="Assumptions Right Multiple 4 10 3" xfId="9777" xr:uid="{00000000-0005-0000-0000-00009C810000}"/>
    <cellStyle name="Assumptions Right Multiple 4 10 3 2" xfId="23698" xr:uid="{00000000-0005-0000-0000-00009D810000}"/>
    <cellStyle name="Assumptions Right Multiple 4 10 3 2 2" xfId="51381" xr:uid="{00000000-0005-0000-0000-00009E810000}"/>
    <cellStyle name="Assumptions Right Multiple 4 10 3 3" xfId="37464" xr:uid="{00000000-0005-0000-0000-00009F810000}"/>
    <cellStyle name="Assumptions Right Multiple 4 10 4" xfId="11919" xr:uid="{00000000-0005-0000-0000-0000A0810000}"/>
    <cellStyle name="Assumptions Right Multiple 4 10 4 2" xfId="25840" xr:uid="{00000000-0005-0000-0000-0000A1810000}"/>
    <cellStyle name="Assumptions Right Multiple 4 10 4 2 2" xfId="53523" xr:uid="{00000000-0005-0000-0000-0000A2810000}"/>
    <cellStyle name="Assumptions Right Multiple 4 10 4 3" xfId="39606" xr:uid="{00000000-0005-0000-0000-0000A3810000}"/>
    <cellStyle name="Assumptions Right Multiple 4 10 5" xfId="14669" xr:uid="{00000000-0005-0000-0000-0000A4810000}"/>
    <cellStyle name="Assumptions Right Multiple 4 10 5 2" xfId="28590" xr:uid="{00000000-0005-0000-0000-0000A5810000}"/>
    <cellStyle name="Assumptions Right Multiple 4 10 5 2 2" xfId="56273" xr:uid="{00000000-0005-0000-0000-0000A6810000}"/>
    <cellStyle name="Assumptions Right Multiple 4 10 5 3" xfId="42356" xr:uid="{00000000-0005-0000-0000-0000A7810000}"/>
    <cellStyle name="Assumptions Right Multiple 4 10 6" xfId="17637" xr:uid="{00000000-0005-0000-0000-0000A8810000}"/>
    <cellStyle name="Assumptions Right Multiple 4 10 6 2" xfId="45320" xr:uid="{00000000-0005-0000-0000-0000A9810000}"/>
    <cellStyle name="Assumptions Right Multiple 4 10 7" xfId="31408" xr:uid="{00000000-0005-0000-0000-0000AA810000}"/>
    <cellStyle name="Assumptions Right Multiple 4 11" xfId="3635" xr:uid="{00000000-0005-0000-0000-0000AB810000}"/>
    <cellStyle name="Assumptions Right Multiple 4 11 2" xfId="7073" xr:uid="{00000000-0005-0000-0000-0000AC810000}"/>
    <cellStyle name="Assumptions Right Multiple 4 11 2 2" xfId="21009" xr:uid="{00000000-0005-0000-0000-0000AD810000}"/>
    <cellStyle name="Assumptions Right Multiple 4 11 2 2 2" xfId="48692" xr:uid="{00000000-0005-0000-0000-0000AE810000}"/>
    <cellStyle name="Assumptions Right Multiple 4 11 2 3" xfId="34775" xr:uid="{00000000-0005-0000-0000-0000AF810000}"/>
    <cellStyle name="Assumptions Right Multiple 4 11 3" xfId="9805" xr:uid="{00000000-0005-0000-0000-0000B0810000}"/>
    <cellStyle name="Assumptions Right Multiple 4 11 3 2" xfId="23726" xr:uid="{00000000-0005-0000-0000-0000B1810000}"/>
    <cellStyle name="Assumptions Right Multiple 4 11 3 2 2" xfId="51409" xr:uid="{00000000-0005-0000-0000-0000B2810000}"/>
    <cellStyle name="Assumptions Right Multiple 4 11 3 3" xfId="37492" xr:uid="{00000000-0005-0000-0000-0000B3810000}"/>
    <cellStyle name="Assumptions Right Multiple 4 11 4" xfId="11947" xr:uid="{00000000-0005-0000-0000-0000B4810000}"/>
    <cellStyle name="Assumptions Right Multiple 4 11 4 2" xfId="25868" xr:uid="{00000000-0005-0000-0000-0000B5810000}"/>
    <cellStyle name="Assumptions Right Multiple 4 11 4 2 2" xfId="53551" xr:uid="{00000000-0005-0000-0000-0000B6810000}"/>
    <cellStyle name="Assumptions Right Multiple 4 11 4 3" xfId="39634" xr:uid="{00000000-0005-0000-0000-0000B7810000}"/>
    <cellStyle name="Assumptions Right Multiple 4 11 5" xfId="14697" xr:uid="{00000000-0005-0000-0000-0000B8810000}"/>
    <cellStyle name="Assumptions Right Multiple 4 11 5 2" xfId="28618" xr:uid="{00000000-0005-0000-0000-0000B9810000}"/>
    <cellStyle name="Assumptions Right Multiple 4 11 5 2 2" xfId="56301" xr:uid="{00000000-0005-0000-0000-0000BA810000}"/>
    <cellStyle name="Assumptions Right Multiple 4 11 5 3" xfId="42384" xr:uid="{00000000-0005-0000-0000-0000BB810000}"/>
    <cellStyle name="Assumptions Right Multiple 4 11 6" xfId="17665" xr:uid="{00000000-0005-0000-0000-0000BC810000}"/>
    <cellStyle name="Assumptions Right Multiple 4 11 6 2" xfId="45348" xr:uid="{00000000-0005-0000-0000-0000BD810000}"/>
    <cellStyle name="Assumptions Right Multiple 4 11 7" xfId="31436" xr:uid="{00000000-0005-0000-0000-0000BE810000}"/>
    <cellStyle name="Assumptions Right Multiple 4 12" xfId="3668" xr:uid="{00000000-0005-0000-0000-0000BF810000}"/>
    <cellStyle name="Assumptions Right Multiple 4 12 2" xfId="7105" xr:uid="{00000000-0005-0000-0000-0000C0810000}"/>
    <cellStyle name="Assumptions Right Multiple 4 12 2 2" xfId="21041" xr:uid="{00000000-0005-0000-0000-0000C1810000}"/>
    <cellStyle name="Assumptions Right Multiple 4 12 2 2 2" xfId="48724" xr:uid="{00000000-0005-0000-0000-0000C2810000}"/>
    <cellStyle name="Assumptions Right Multiple 4 12 2 3" xfId="34807" xr:uid="{00000000-0005-0000-0000-0000C3810000}"/>
    <cellStyle name="Assumptions Right Multiple 4 12 3" xfId="9837" xr:uid="{00000000-0005-0000-0000-0000C4810000}"/>
    <cellStyle name="Assumptions Right Multiple 4 12 3 2" xfId="23758" xr:uid="{00000000-0005-0000-0000-0000C5810000}"/>
    <cellStyle name="Assumptions Right Multiple 4 12 3 2 2" xfId="51441" xr:uid="{00000000-0005-0000-0000-0000C6810000}"/>
    <cellStyle name="Assumptions Right Multiple 4 12 3 3" xfId="37524" xr:uid="{00000000-0005-0000-0000-0000C7810000}"/>
    <cellStyle name="Assumptions Right Multiple 4 12 4" xfId="11979" xr:uid="{00000000-0005-0000-0000-0000C8810000}"/>
    <cellStyle name="Assumptions Right Multiple 4 12 4 2" xfId="25900" xr:uid="{00000000-0005-0000-0000-0000C9810000}"/>
    <cellStyle name="Assumptions Right Multiple 4 12 4 2 2" xfId="53583" xr:uid="{00000000-0005-0000-0000-0000CA810000}"/>
    <cellStyle name="Assumptions Right Multiple 4 12 4 3" xfId="39666" xr:uid="{00000000-0005-0000-0000-0000CB810000}"/>
    <cellStyle name="Assumptions Right Multiple 4 12 5" xfId="14729" xr:uid="{00000000-0005-0000-0000-0000CC810000}"/>
    <cellStyle name="Assumptions Right Multiple 4 12 5 2" xfId="28650" xr:uid="{00000000-0005-0000-0000-0000CD810000}"/>
    <cellStyle name="Assumptions Right Multiple 4 12 5 2 2" xfId="56333" xr:uid="{00000000-0005-0000-0000-0000CE810000}"/>
    <cellStyle name="Assumptions Right Multiple 4 12 5 3" xfId="42416" xr:uid="{00000000-0005-0000-0000-0000CF810000}"/>
    <cellStyle name="Assumptions Right Multiple 4 12 6" xfId="17697" xr:uid="{00000000-0005-0000-0000-0000D0810000}"/>
    <cellStyle name="Assumptions Right Multiple 4 12 6 2" xfId="45380" xr:uid="{00000000-0005-0000-0000-0000D1810000}"/>
    <cellStyle name="Assumptions Right Multiple 4 12 7" xfId="31467" xr:uid="{00000000-0005-0000-0000-0000D2810000}"/>
    <cellStyle name="Assumptions Right Multiple 4 13" xfId="3702" xr:uid="{00000000-0005-0000-0000-0000D3810000}"/>
    <cellStyle name="Assumptions Right Multiple 4 13 2" xfId="7139" xr:uid="{00000000-0005-0000-0000-0000D4810000}"/>
    <cellStyle name="Assumptions Right Multiple 4 13 2 2" xfId="21074" xr:uid="{00000000-0005-0000-0000-0000D5810000}"/>
    <cellStyle name="Assumptions Right Multiple 4 13 2 2 2" xfId="48757" xr:uid="{00000000-0005-0000-0000-0000D6810000}"/>
    <cellStyle name="Assumptions Right Multiple 4 13 2 3" xfId="34840" xr:uid="{00000000-0005-0000-0000-0000D7810000}"/>
    <cellStyle name="Assumptions Right Multiple 4 13 3" xfId="9867" xr:uid="{00000000-0005-0000-0000-0000D8810000}"/>
    <cellStyle name="Assumptions Right Multiple 4 13 3 2" xfId="23788" xr:uid="{00000000-0005-0000-0000-0000D9810000}"/>
    <cellStyle name="Assumptions Right Multiple 4 13 3 2 2" xfId="51471" xr:uid="{00000000-0005-0000-0000-0000DA810000}"/>
    <cellStyle name="Assumptions Right Multiple 4 13 3 3" xfId="37554" xr:uid="{00000000-0005-0000-0000-0000DB810000}"/>
    <cellStyle name="Assumptions Right Multiple 4 13 4" xfId="12012" xr:uid="{00000000-0005-0000-0000-0000DC810000}"/>
    <cellStyle name="Assumptions Right Multiple 4 13 4 2" xfId="25933" xr:uid="{00000000-0005-0000-0000-0000DD810000}"/>
    <cellStyle name="Assumptions Right Multiple 4 13 4 2 2" xfId="53616" xr:uid="{00000000-0005-0000-0000-0000DE810000}"/>
    <cellStyle name="Assumptions Right Multiple 4 13 4 3" xfId="39699" xr:uid="{00000000-0005-0000-0000-0000DF810000}"/>
    <cellStyle name="Assumptions Right Multiple 4 13 5" xfId="14762" xr:uid="{00000000-0005-0000-0000-0000E0810000}"/>
    <cellStyle name="Assumptions Right Multiple 4 13 5 2" xfId="28683" xr:uid="{00000000-0005-0000-0000-0000E1810000}"/>
    <cellStyle name="Assumptions Right Multiple 4 13 5 2 2" xfId="56366" xr:uid="{00000000-0005-0000-0000-0000E2810000}"/>
    <cellStyle name="Assumptions Right Multiple 4 13 5 3" xfId="42449" xr:uid="{00000000-0005-0000-0000-0000E3810000}"/>
    <cellStyle name="Assumptions Right Multiple 4 13 6" xfId="17730" xr:uid="{00000000-0005-0000-0000-0000E4810000}"/>
    <cellStyle name="Assumptions Right Multiple 4 13 6 2" xfId="45413" xr:uid="{00000000-0005-0000-0000-0000E5810000}"/>
    <cellStyle name="Assumptions Right Multiple 4 13 7" xfId="31500" xr:uid="{00000000-0005-0000-0000-0000E6810000}"/>
    <cellStyle name="Assumptions Right Multiple 4 14" xfId="3729" xr:uid="{00000000-0005-0000-0000-0000E7810000}"/>
    <cellStyle name="Assumptions Right Multiple 4 14 2" xfId="7164" xr:uid="{00000000-0005-0000-0000-0000E8810000}"/>
    <cellStyle name="Assumptions Right Multiple 4 14 2 2" xfId="21099" xr:uid="{00000000-0005-0000-0000-0000E9810000}"/>
    <cellStyle name="Assumptions Right Multiple 4 14 2 2 2" xfId="48782" xr:uid="{00000000-0005-0000-0000-0000EA810000}"/>
    <cellStyle name="Assumptions Right Multiple 4 14 2 3" xfId="34865" xr:uid="{00000000-0005-0000-0000-0000EB810000}"/>
    <cellStyle name="Assumptions Right Multiple 4 14 3" xfId="9892" xr:uid="{00000000-0005-0000-0000-0000EC810000}"/>
    <cellStyle name="Assumptions Right Multiple 4 14 3 2" xfId="23813" xr:uid="{00000000-0005-0000-0000-0000ED810000}"/>
    <cellStyle name="Assumptions Right Multiple 4 14 3 2 2" xfId="51496" xr:uid="{00000000-0005-0000-0000-0000EE810000}"/>
    <cellStyle name="Assumptions Right Multiple 4 14 3 3" xfId="37579" xr:uid="{00000000-0005-0000-0000-0000EF810000}"/>
    <cellStyle name="Assumptions Right Multiple 4 14 4" xfId="12037" xr:uid="{00000000-0005-0000-0000-0000F0810000}"/>
    <cellStyle name="Assumptions Right Multiple 4 14 4 2" xfId="25958" xr:uid="{00000000-0005-0000-0000-0000F1810000}"/>
    <cellStyle name="Assumptions Right Multiple 4 14 4 2 2" xfId="53641" xr:uid="{00000000-0005-0000-0000-0000F2810000}"/>
    <cellStyle name="Assumptions Right Multiple 4 14 4 3" xfId="39724" xr:uid="{00000000-0005-0000-0000-0000F3810000}"/>
    <cellStyle name="Assumptions Right Multiple 4 14 5" xfId="14787" xr:uid="{00000000-0005-0000-0000-0000F4810000}"/>
    <cellStyle name="Assumptions Right Multiple 4 14 5 2" xfId="28708" xr:uid="{00000000-0005-0000-0000-0000F5810000}"/>
    <cellStyle name="Assumptions Right Multiple 4 14 5 2 2" xfId="56391" xr:uid="{00000000-0005-0000-0000-0000F6810000}"/>
    <cellStyle name="Assumptions Right Multiple 4 14 5 3" xfId="42474" xr:uid="{00000000-0005-0000-0000-0000F7810000}"/>
    <cellStyle name="Assumptions Right Multiple 4 14 6" xfId="17755" xr:uid="{00000000-0005-0000-0000-0000F8810000}"/>
    <cellStyle name="Assumptions Right Multiple 4 14 6 2" xfId="45438" xr:uid="{00000000-0005-0000-0000-0000F9810000}"/>
    <cellStyle name="Assumptions Right Multiple 4 14 7" xfId="31524" xr:uid="{00000000-0005-0000-0000-0000FA810000}"/>
    <cellStyle name="Assumptions Right Multiple 4 15" xfId="3767" xr:uid="{00000000-0005-0000-0000-0000FB810000}"/>
    <cellStyle name="Assumptions Right Multiple 4 15 2" xfId="7201" xr:uid="{00000000-0005-0000-0000-0000FC810000}"/>
    <cellStyle name="Assumptions Right Multiple 4 15 2 2" xfId="21135" xr:uid="{00000000-0005-0000-0000-0000FD810000}"/>
    <cellStyle name="Assumptions Right Multiple 4 15 2 2 2" xfId="48818" xr:uid="{00000000-0005-0000-0000-0000FE810000}"/>
    <cellStyle name="Assumptions Right Multiple 4 15 2 3" xfId="34901" xr:uid="{00000000-0005-0000-0000-0000FF810000}"/>
    <cellStyle name="Assumptions Right Multiple 4 15 3" xfId="9924" xr:uid="{00000000-0005-0000-0000-000000820000}"/>
    <cellStyle name="Assumptions Right Multiple 4 15 3 2" xfId="23845" xr:uid="{00000000-0005-0000-0000-000001820000}"/>
    <cellStyle name="Assumptions Right Multiple 4 15 3 2 2" xfId="51528" xr:uid="{00000000-0005-0000-0000-000002820000}"/>
    <cellStyle name="Assumptions Right Multiple 4 15 3 3" xfId="37611" xr:uid="{00000000-0005-0000-0000-000003820000}"/>
    <cellStyle name="Assumptions Right Multiple 4 15 4" xfId="12073" xr:uid="{00000000-0005-0000-0000-000004820000}"/>
    <cellStyle name="Assumptions Right Multiple 4 15 4 2" xfId="25994" xr:uid="{00000000-0005-0000-0000-000005820000}"/>
    <cellStyle name="Assumptions Right Multiple 4 15 4 2 2" xfId="53677" xr:uid="{00000000-0005-0000-0000-000006820000}"/>
    <cellStyle name="Assumptions Right Multiple 4 15 4 3" xfId="39760" xr:uid="{00000000-0005-0000-0000-000007820000}"/>
    <cellStyle name="Assumptions Right Multiple 4 15 5" xfId="14823" xr:uid="{00000000-0005-0000-0000-000008820000}"/>
    <cellStyle name="Assumptions Right Multiple 4 15 5 2" xfId="28744" xr:uid="{00000000-0005-0000-0000-000009820000}"/>
    <cellStyle name="Assumptions Right Multiple 4 15 5 2 2" xfId="56427" xr:uid="{00000000-0005-0000-0000-00000A820000}"/>
    <cellStyle name="Assumptions Right Multiple 4 15 5 3" xfId="42510" xr:uid="{00000000-0005-0000-0000-00000B820000}"/>
    <cellStyle name="Assumptions Right Multiple 4 15 6" xfId="17791" xr:uid="{00000000-0005-0000-0000-00000C820000}"/>
    <cellStyle name="Assumptions Right Multiple 4 15 6 2" xfId="45474" xr:uid="{00000000-0005-0000-0000-00000D820000}"/>
    <cellStyle name="Assumptions Right Multiple 4 15 7" xfId="31557" xr:uid="{00000000-0005-0000-0000-00000E820000}"/>
    <cellStyle name="Assumptions Right Multiple 4 16" xfId="3799" xr:uid="{00000000-0005-0000-0000-00000F820000}"/>
    <cellStyle name="Assumptions Right Multiple 4 16 2" xfId="7233" xr:uid="{00000000-0005-0000-0000-000010820000}"/>
    <cellStyle name="Assumptions Right Multiple 4 16 2 2" xfId="21166" xr:uid="{00000000-0005-0000-0000-000011820000}"/>
    <cellStyle name="Assumptions Right Multiple 4 16 2 2 2" xfId="48849" xr:uid="{00000000-0005-0000-0000-000012820000}"/>
    <cellStyle name="Assumptions Right Multiple 4 16 2 3" xfId="34932" xr:uid="{00000000-0005-0000-0000-000013820000}"/>
    <cellStyle name="Assumptions Right Multiple 4 16 3" xfId="9954" xr:uid="{00000000-0005-0000-0000-000014820000}"/>
    <cellStyle name="Assumptions Right Multiple 4 16 3 2" xfId="23875" xr:uid="{00000000-0005-0000-0000-000015820000}"/>
    <cellStyle name="Assumptions Right Multiple 4 16 3 2 2" xfId="51558" xr:uid="{00000000-0005-0000-0000-000016820000}"/>
    <cellStyle name="Assumptions Right Multiple 4 16 3 3" xfId="37641" xr:uid="{00000000-0005-0000-0000-000017820000}"/>
    <cellStyle name="Assumptions Right Multiple 4 16 4" xfId="12104" xr:uid="{00000000-0005-0000-0000-000018820000}"/>
    <cellStyle name="Assumptions Right Multiple 4 16 4 2" xfId="26025" xr:uid="{00000000-0005-0000-0000-000019820000}"/>
    <cellStyle name="Assumptions Right Multiple 4 16 4 2 2" xfId="53708" xr:uid="{00000000-0005-0000-0000-00001A820000}"/>
    <cellStyle name="Assumptions Right Multiple 4 16 4 3" xfId="39791" xr:uid="{00000000-0005-0000-0000-00001B820000}"/>
    <cellStyle name="Assumptions Right Multiple 4 16 5" xfId="14854" xr:uid="{00000000-0005-0000-0000-00001C820000}"/>
    <cellStyle name="Assumptions Right Multiple 4 16 5 2" xfId="28775" xr:uid="{00000000-0005-0000-0000-00001D820000}"/>
    <cellStyle name="Assumptions Right Multiple 4 16 5 2 2" xfId="56458" xr:uid="{00000000-0005-0000-0000-00001E820000}"/>
    <cellStyle name="Assumptions Right Multiple 4 16 5 3" xfId="42541" xr:uid="{00000000-0005-0000-0000-00001F820000}"/>
    <cellStyle name="Assumptions Right Multiple 4 16 6" xfId="17822" xr:uid="{00000000-0005-0000-0000-000020820000}"/>
    <cellStyle name="Assumptions Right Multiple 4 16 6 2" xfId="45505" xr:uid="{00000000-0005-0000-0000-000021820000}"/>
    <cellStyle name="Assumptions Right Multiple 4 16 7" xfId="31588" xr:uid="{00000000-0005-0000-0000-000022820000}"/>
    <cellStyle name="Assumptions Right Multiple 4 17" xfId="3822" xr:uid="{00000000-0005-0000-0000-000023820000}"/>
    <cellStyle name="Assumptions Right Multiple 4 17 2" xfId="7256" xr:uid="{00000000-0005-0000-0000-000024820000}"/>
    <cellStyle name="Assumptions Right Multiple 4 17 2 2" xfId="21189" xr:uid="{00000000-0005-0000-0000-000025820000}"/>
    <cellStyle name="Assumptions Right Multiple 4 17 2 2 2" xfId="48872" xr:uid="{00000000-0005-0000-0000-000026820000}"/>
    <cellStyle name="Assumptions Right Multiple 4 17 2 3" xfId="34955" xr:uid="{00000000-0005-0000-0000-000027820000}"/>
    <cellStyle name="Assumptions Right Multiple 4 17 3" xfId="9975" xr:uid="{00000000-0005-0000-0000-000028820000}"/>
    <cellStyle name="Assumptions Right Multiple 4 17 3 2" xfId="23896" xr:uid="{00000000-0005-0000-0000-000029820000}"/>
    <cellStyle name="Assumptions Right Multiple 4 17 3 2 2" xfId="51579" xr:uid="{00000000-0005-0000-0000-00002A820000}"/>
    <cellStyle name="Assumptions Right Multiple 4 17 3 3" xfId="37662" xr:uid="{00000000-0005-0000-0000-00002B820000}"/>
    <cellStyle name="Assumptions Right Multiple 4 17 4" xfId="12127" xr:uid="{00000000-0005-0000-0000-00002C820000}"/>
    <cellStyle name="Assumptions Right Multiple 4 17 4 2" xfId="26048" xr:uid="{00000000-0005-0000-0000-00002D820000}"/>
    <cellStyle name="Assumptions Right Multiple 4 17 4 2 2" xfId="53731" xr:uid="{00000000-0005-0000-0000-00002E820000}"/>
    <cellStyle name="Assumptions Right Multiple 4 17 4 3" xfId="39814" xr:uid="{00000000-0005-0000-0000-00002F820000}"/>
    <cellStyle name="Assumptions Right Multiple 4 17 5" xfId="14877" xr:uid="{00000000-0005-0000-0000-000030820000}"/>
    <cellStyle name="Assumptions Right Multiple 4 17 5 2" xfId="28798" xr:uid="{00000000-0005-0000-0000-000031820000}"/>
    <cellStyle name="Assumptions Right Multiple 4 17 5 2 2" xfId="56481" xr:uid="{00000000-0005-0000-0000-000032820000}"/>
    <cellStyle name="Assumptions Right Multiple 4 17 5 3" xfId="42564" xr:uid="{00000000-0005-0000-0000-000033820000}"/>
    <cellStyle name="Assumptions Right Multiple 4 17 6" xfId="17845" xr:uid="{00000000-0005-0000-0000-000034820000}"/>
    <cellStyle name="Assumptions Right Multiple 4 17 6 2" xfId="45528" xr:uid="{00000000-0005-0000-0000-000035820000}"/>
    <cellStyle name="Assumptions Right Multiple 4 17 7" xfId="31611" xr:uid="{00000000-0005-0000-0000-000036820000}"/>
    <cellStyle name="Assumptions Right Multiple 4 18" xfId="3854" xr:uid="{00000000-0005-0000-0000-000037820000}"/>
    <cellStyle name="Assumptions Right Multiple 4 18 2" xfId="7288" xr:uid="{00000000-0005-0000-0000-000038820000}"/>
    <cellStyle name="Assumptions Right Multiple 4 18 2 2" xfId="21221" xr:uid="{00000000-0005-0000-0000-000039820000}"/>
    <cellStyle name="Assumptions Right Multiple 4 18 2 2 2" xfId="48904" xr:uid="{00000000-0005-0000-0000-00003A820000}"/>
    <cellStyle name="Assumptions Right Multiple 4 18 2 3" xfId="34987" xr:uid="{00000000-0005-0000-0000-00003B820000}"/>
    <cellStyle name="Assumptions Right Multiple 4 18 3" xfId="10007" xr:uid="{00000000-0005-0000-0000-00003C820000}"/>
    <cellStyle name="Assumptions Right Multiple 4 18 3 2" xfId="23928" xr:uid="{00000000-0005-0000-0000-00003D820000}"/>
    <cellStyle name="Assumptions Right Multiple 4 18 3 2 2" xfId="51611" xr:uid="{00000000-0005-0000-0000-00003E820000}"/>
    <cellStyle name="Assumptions Right Multiple 4 18 3 3" xfId="37694" xr:uid="{00000000-0005-0000-0000-00003F820000}"/>
    <cellStyle name="Assumptions Right Multiple 4 18 4" xfId="12159" xr:uid="{00000000-0005-0000-0000-000040820000}"/>
    <cellStyle name="Assumptions Right Multiple 4 18 4 2" xfId="26080" xr:uid="{00000000-0005-0000-0000-000041820000}"/>
    <cellStyle name="Assumptions Right Multiple 4 18 4 2 2" xfId="53763" xr:uid="{00000000-0005-0000-0000-000042820000}"/>
    <cellStyle name="Assumptions Right Multiple 4 18 4 3" xfId="39846" xr:uid="{00000000-0005-0000-0000-000043820000}"/>
    <cellStyle name="Assumptions Right Multiple 4 18 5" xfId="14909" xr:uid="{00000000-0005-0000-0000-000044820000}"/>
    <cellStyle name="Assumptions Right Multiple 4 18 5 2" xfId="28830" xr:uid="{00000000-0005-0000-0000-000045820000}"/>
    <cellStyle name="Assumptions Right Multiple 4 18 5 2 2" xfId="56513" xr:uid="{00000000-0005-0000-0000-000046820000}"/>
    <cellStyle name="Assumptions Right Multiple 4 18 5 3" xfId="42596" xr:uid="{00000000-0005-0000-0000-000047820000}"/>
    <cellStyle name="Assumptions Right Multiple 4 18 6" xfId="17877" xr:uid="{00000000-0005-0000-0000-000048820000}"/>
    <cellStyle name="Assumptions Right Multiple 4 18 6 2" xfId="45560" xr:uid="{00000000-0005-0000-0000-000049820000}"/>
    <cellStyle name="Assumptions Right Multiple 4 18 7" xfId="31643" xr:uid="{00000000-0005-0000-0000-00004A820000}"/>
    <cellStyle name="Assumptions Right Multiple 4 19" xfId="3876" xr:uid="{00000000-0005-0000-0000-00004B820000}"/>
    <cellStyle name="Assumptions Right Multiple 4 19 2" xfId="7310" xr:uid="{00000000-0005-0000-0000-00004C820000}"/>
    <cellStyle name="Assumptions Right Multiple 4 19 2 2" xfId="21243" xr:uid="{00000000-0005-0000-0000-00004D820000}"/>
    <cellStyle name="Assumptions Right Multiple 4 19 2 2 2" xfId="48926" xr:uid="{00000000-0005-0000-0000-00004E820000}"/>
    <cellStyle name="Assumptions Right Multiple 4 19 2 3" xfId="35009" xr:uid="{00000000-0005-0000-0000-00004F820000}"/>
    <cellStyle name="Assumptions Right Multiple 4 19 3" xfId="10029" xr:uid="{00000000-0005-0000-0000-000050820000}"/>
    <cellStyle name="Assumptions Right Multiple 4 19 3 2" xfId="23950" xr:uid="{00000000-0005-0000-0000-000051820000}"/>
    <cellStyle name="Assumptions Right Multiple 4 19 3 2 2" xfId="51633" xr:uid="{00000000-0005-0000-0000-000052820000}"/>
    <cellStyle name="Assumptions Right Multiple 4 19 3 3" xfId="37716" xr:uid="{00000000-0005-0000-0000-000053820000}"/>
    <cellStyle name="Assumptions Right Multiple 4 19 4" xfId="12181" xr:uid="{00000000-0005-0000-0000-000054820000}"/>
    <cellStyle name="Assumptions Right Multiple 4 19 4 2" xfId="26102" xr:uid="{00000000-0005-0000-0000-000055820000}"/>
    <cellStyle name="Assumptions Right Multiple 4 19 4 2 2" xfId="53785" xr:uid="{00000000-0005-0000-0000-000056820000}"/>
    <cellStyle name="Assumptions Right Multiple 4 19 4 3" xfId="39868" xr:uid="{00000000-0005-0000-0000-000057820000}"/>
    <cellStyle name="Assumptions Right Multiple 4 19 5" xfId="14931" xr:uid="{00000000-0005-0000-0000-000058820000}"/>
    <cellStyle name="Assumptions Right Multiple 4 19 5 2" xfId="28852" xr:uid="{00000000-0005-0000-0000-000059820000}"/>
    <cellStyle name="Assumptions Right Multiple 4 19 5 2 2" xfId="56535" xr:uid="{00000000-0005-0000-0000-00005A820000}"/>
    <cellStyle name="Assumptions Right Multiple 4 19 5 3" xfId="42618" xr:uid="{00000000-0005-0000-0000-00005B820000}"/>
    <cellStyle name="Assumptions Right Multiple 4 19 6" xfId="17899" xr:uid="{00000000-0005-0000-0000-00005C820000}"/>
    <cellStyle name="Assumptions Right Multiple 4 19 6 2" xfId="45582" xr:uid="{00000000-0005-0000-0000-00005D820000}"/>
    <cellStyle name="Assumptions Right Multiple 4 19 7" xfId="31665" xr:uid="{00000000-0005-0000-0000-00005E820000}"/>
    <cellStyle name="Assumptions Right Multiple 4 2" xfId="3194" xr:uid="{00000000-0005-0000-0000-00005F820000}"/>
    <cellStyle name="Assumptions Right Multiple 4 2 2" xfId="6636" xr:uid="{00000000-0005-0000-0000-000060820000}"/>
    <cellStyle name="Assumptions Right Multiple 4 2 2 2" xfId="20579" xr:uid="{00000000-0005-0000-0000-000061820000}"/>
    <cellStyle name="Assumptions Right Multiple 4 2 2 2 2" xfId="48262" xr:uid="{00000000-0005-0000-0000-000062820000}"/>
    <cellStyle name="Assumptions Right Multiple 4 2 2 3" xfId="34345" xr:uid="{00000000-0005-0000-0000-000063820000}"/>
    <cellStyle name="Assumptions Right Multiple 4 2 3" xfId="9379" xr:uid="{00000000-0005-0000-0000-000064820000}"/>
    <cellStyle name="Assumptions Right Multiple 4 2 3 2" xfId="23300" xr:uid="{00000000-0005-0000-0000-000065820000}"/>
    <cellStyle name="Assumptions Right Multiple 4 2 3 2 2" xfId="50983" xr:uid="{00000000-0005-0000-0000-000066820000}"/>
    <cellStyle name="Assumptions Right Multiple 4 2 3 3" xfId="37066" xr:uid="{00000000-0005-0000-0000-000067820000}"/>
    <cellStyle name="Assumptions Right Multiple 4 2 4" xfId="11517" xr:uid="{00000000-0005-0000-0000-000068820000}"/>
    <cellStyle name="Assumptions Right Multiple 4 2 4 2" xfId="25438" xr:uid="{00000000-0005-0000-0000-000069820000}"/>
    <cellStyle name="Assumptions Right Multiple 4 2 4 2 2" xfId="53121" xr:uid="{00000000-0005-0000-0000-00006A820000}"/>
    <cellStyle name="Assumptions Right Multiple 4 2 4 3" xfId="39204" xr:uid="{00000000-0005-0000-0000-00006B820000}"/>
    <cellStyle name="Assumptions Right Multiple 4 2 5" xfId="14267" xr:uid="{00000000-0005-0000-0000-00006C820000}"/>
    <cellStyle name="Assumptions Right Multiple 4 2 5 2" xfId="28188" xr:uid="{00000000-0005-0000-0000-00006D820000}"/>
    <cellStyle name="Assumptions Right Multiple 4 2 5 2 2" xfId="55871" xr:uid="{00000000-0005-0000-0000-00006E820000}"/>
    <cellStyle name="Assumptions Right Multiple 4 2 5 3" xfId="41954" xr:uid="{00000000-0005-0000-0000-00006F820000}"/>
    <cellStyle name="Assumptions Right Multiple 4 2 6" xfId="17235" xr:uid="{00000000-0005-0000-0000-000070820000}"/>
    <cellStyle name="Assumptions Right Multiple 4 2 6 2" xfId="44918" xr:uid="{00000000-0005-0000-0000-000071820000}"/>
    <cellStyle name="Assumptions Right Multiple 4 2 7" xfId="31033" xr:uid="{00000000-0005-0000-0000-000072820000}"/>
    <cellStyle name="Assumptions Right Multiple 4 20" xfId="4206" xr:uid="{00000000-0005-0000-0000-000073820000}"/>
    <cellStyle name="Assumptions Right Multiple 4 20 2" xfId="7631" xr:uid="{00000000-0005-0000-0000-000074820000}"/>
    <cellStyle name="Assumptions Right Multiple 4 20 2 2" xfId="21559" xr:uid="{00000000-0005-0000-0000-000075820000}"/>
    <cellStyle name="Assumptions Right Multiple 4 20 2 2 2" xfId="49242" xr:uid="{00000000-0005-0000-0000-000076820000}"/>
    <cellStyle name="Assumptions Right Multiple 4 20 2 3" xfId="35325" xr:uid="{00000000-0005-0000-0000-000077820000}"/>
    <cellStyle name="Assumptions Right Multiple 4 20 3" xfId="10324" xr:uid="{00000000-0005-0000-0000-000078820000}"/>
    <cellStyle name="Assumptions Right Multiple 4 20 3 2" xfId="24245" xr:uid="{00000000-0005-0000-0000-000079820000}"/>
    <cellStyle name="Assumptions Right Multiple 4 20 3 2 2" xfId="51928" xr:uid="{00000000-0005-0000-0000-00007A820000}"/>
    <cellStyle name="Assumptions Right Multiple 4 20 3 3" xfId="38011" xr:uid="{00000000-0005-0000-0000-00007B820000}"/>
    <cellStyle name="Assumptions Right Multiple 4 20 4" xfId="12480" xr:uid="{00000000-0005-0000-0000-00007C820000}"/>
    <cellStyle name="Assumptions Right Multiple 4 20 4 2" xfId="26401" xr:uid="{00000000-0005-0000-0000-00007D820000}"/>
    <cellStyle name="Assumptions Right Multiple 4 20 4 2 2" xfId="54084" xr:uid="{00000000-0005-0000-0000-00007E820000}"/>
    <cellStyle name="Assumptions Right Multiple 4 20 4 3" xfId="40167" xr:uid="{00000000-0005-0000-0000-00007F820000}"/>
    <cellStyle name="Assumptions Right Multiple 4 20 5" xfId="15230" xr:uid="{00000000-0005-0000-0000-000080820000}"/>
    <cellStyle name="Assumptions Right Multiple 4 20 5 2" xfId="29151" xr:uid="{00000000-0005-0000-0000-000081820000}"/>
    <cellStyle name="Assumptions Right Multiple 4 20 5 2 2" xfId="56834" xr:uid="{00000000-0005-0000-0000-000082820000}"/>
    <cellStyle name="Assumptions Right Multiple 4 20 5 3" xfId="42917" xr:uid="{00000000-0005-0000-0000-000083820000}"/>
    <cellStyle name="Assumptions Right Multiple 4 20 6" xfId="18198" xr:uid="{00000000-0005-0000-0000-000084820000}"/>
    <cellStyle name="Assumptions Right Multiple 4 20 6 2" xfId="45881" xr:uid="{00000000-0005-0000-0000-000085820000}"/>
    <cellStyle name="Assumptions Right Multiple 4 20 7" xfId="31964" xr:uid="{00000000-0005-0000-0000-000086820000}"/>
    <cellStyle name="Assumptions Right Multiple 4 21" xfId="4234" xr:uid="{00000000-0005-0000-0000-000087820000}"/>
    <cellStyle name="Assumptions Right Multiple 4 21 2" xfId="7659" xr:uid="{00000000-0005-0000-0000-000088820000}"/>
    <cellStyle name="Assumptions Right Multiple 4 21 2 2" xfId="21587" xr:uid="{00000000-0005-0000-0000-000089820000}"/>
    <cellStyle name="Assumptions Right Multiple 4 21 2 2 2" xfId="49270" xr:uid="{00000000-0005-0000-0000-00008A820000}"/>
    <cellStyle name="Assumptions Right Multiple 4 21 2 3" xfId="35353" xr:uid="{00000000-0005-0000-0000-00008B820000}"/>
    <cellStyle name="Assumptions Right Multiple 4 21 3" xfId="10352" xr:uid="{00000000-0005-0000-0000-00008C820000}"/>
    <cellStyle name="Assumptions Right Multiple 4 21 3 2" xfId="24273" xr:uid="{00000000-0005-0000-0000-00008D820000}"/>
    <cellStyle name="Assumptions Right Multiple 4 21 3 2 2" xfId="51956" xr:uid="{00000000-0005-0000-0000-00008E820000}"/>
    <cellStyle name="Assumptions Right Multiple 4 21 3 3" xfId="38039" xr:uid="{00000000-0005-0000-0000-00008F820000}"/>
    <cellStyle name="Assumptions Right Multiple 4 21 4" xfId="12508" xr:uid="{00000000-0005-0000-0000-000090820000}"/>
    <cellStyle name="Assumptions Right Multiple 4 21 4 2" xfId="26429" xr:uid="{00000000-0005-0000-0000-000091820000}"/>
    <cellStyle name="Assumptions Right Multiple 4 21 4 2 2" xfId="54112" xr:uid="{00000000-0005-0000-0000-000092820000}"/>
    <cellStyle name="Assumptions Right Multiple 4 21 4 3" xfId="40195" xr:uid="{00000000-0005-0000-0000-000093820000}"/>
    <cellStyle name="Assumptions Right Multiple 4 21 5" xfId="15258" xr:uid="{00000000-0005-0000-0000-000094820000}"/>
    <cellStyle name="Assumptions Right Multiple 4 21 5 2" xfId="29179" xr:uid="{00000000-0005-0000-0000-000095820000}"/>
    <cellStyle name="Assumptions Right Multiple 4 21 5 2 2" xfId="56862" xr:uid="{00000000-0005-0000-0000-000096820000}"/>
    <cellStyle name="Assumptions Right Multiple 4 21 5 3" xfId="42945" xr:uid="{00000000-0005-0000-0000-000097820000}"/>
    <cellStyle name="Assumptions Right Multiple 4 21 6" xfId="18226" xr:uid="{00000000-0005-0000-0000-000098820000}"/>
    <cellStyle name="Assumptions Right Multiple 4 21 6 2" xfId="45909" xr:uid="{00000000-0005-0000-0000-000099820000}"/>
    <cellStyle name="Assumptions Right Multiple 4 21 7" xfId="31992" xr:uid="{00000000-0005-0000-0000-00009A820000}"/>
    <cellStyle name="Assumptions Right Multiple 4 22" xfId="4267" xr:uid="{00000000-0005-0000-0000-00009B820000}"/>
    <cellStyle name="Assumptions Right Multiple 4 22 2" xfId="7692" xr:uid="{00000000-0005-0000-0000-00009C820000}"/>
    <cellStyle name="Assumptions Right Multiple 4 22 2 2" xfId="21620" xr:uid="{00000000-0005-0000-0000-00009D820000}"/>
    <cellStyle name="Assumptions Right Multiple 4 22 2 2 2" xfId="49303" xr:uid="{00000000-0005-0000-0000-00009E820000}"/>
    <cellStyle name="Assumptions Right Multiple 4 22 2 3" xfId="35386" xr:uid="{00000000-0005-0000-0000-00009F820000}"/>
    <cellStyle name="Assumptions Right Multiple 4 22 3" xfId="10385" xr:uid="{00000000-0005-0000-0000-0000A0820000}"/>
    <cellStyle name="Assumptions Right Multiple 4 22 3 2" xfId="24306" xr:uid="{00000000-0005-0000-0000-0000A1820000}"/>
    <cellStyle name="Assumptions Right Multiple 4 22 3 2 2" xfId="51989" xr:uid="{00000000-0005-0000-0000-0000A2820000}"/>
    <cellStyle name="Assumptions Right Multiple 4 22 3 3" xfId="38072" xr:uid="{00000000-0005-0000-0000-0000A3820000}"/>
    <cellStyle name="Assumptions Right Multiple 4 22 4" xfId="12541" xr:uid="{00000000-0005-0000-0000-0000A4820000}"/>
    <cellStyle name="Assumptions Right Multiple 4 22 4 2" xfId="26462" xr:uid="{00000000-0005-0000-0000-0000A5820000}"/>
    <cellStyle name="Assumptions Right Multiple 4 22 4 2 2" xfId="54145" xr:uid="{00000000-0005-0000-0000-0000A6820000}"/>
    <cellStyle name="Assumptions Right Multiple 4 22 4 3" xfId="40228" xr:uid="{00000000-0005-0000-0000-0000A7820000}"/>
    <cellStyle name="Assumptions Right Multiple 4 22 5" xfId="15291" xr:uid="{00000000-0005-0000-0000-0000A8820000}"/>
    <cellStyle name="Assumptions Right Multiple 4 22 5 2" xfId="29212" xr:uid="{00000000-0005-0000-0000-0000A9820000}"/>
    <cellStyle name="Assumptions Right Multiple 4 22 5 2 2" xfId="56895" xr:uid="{00000000-0005-0000-0000-0000AA820000}"/>
    <cellStyle name="Assumptions Right Multiple 4 22 5 3" xfId="42978" xr:uid="{00000000-0005-0000-0000-0000AB820000}"/>
    <cellStyle name="Assumptions Right Multiple 4 22 6" xfId="18259" xr:uid="{00000000-0005-0000-0000-0000AC820000}"/>
    <cellStyle name="Assumptions Right Multiple 4 22 6 2" xfId="45942" xr:uid="{00000000-0005-0000-0000-0000AD820000}"/>
    <cellStyle name="Assumptions Right Multiple 4 22 7" xfId="32025" xr:uid="{00000000-0005-0000-0000-0000AE820000}"/>
    <cellStyle name="Assumptions Right Multiple 4 23" xfId="4279" xr:uid="{00000000-0005-0000-0000-0000AF820000}"/>
    <cellStyle name="Assumptions Right Multiple 4 23 2" xfId="7704" xr:uid="{00000000-0005-0000-0000-0000B0820000}"/>
    <cellStyle name="Assumptions Right Multiple 4 23 2 2" xfId="21632" xr:uid="{00000000-0005-0000-0000-0000B1820000}"/>
    <cellStyle name="Assumptions Right Multiple 4 23 2 2 2" xfId="49315" xr:uid="{00000000-0005-0000-0000-0000B2820000}"/>
    <cellStyle name="Assumptions Right Multiple 4 23 2 3" xfId="35398" xr:uid="{00000000-0005-0000-0000-0000B3820000}"/>
    <cellStyle name="Assumptions Right Multiple 4 23 3" xfId="10397" xr:uid="{00000000-0005-0000-0000-0000B4820000}"/>
    <cellStyle name="Assumptions Right Multiple 4 23 3 2" xfId="24318" xr:uid="{00000000-0005-0000-0000-0000B5820000}"/>
    <cellStyle name="Assumptions Right Multiple 4 23 3 2 2" xfId="52001" xr:uid="{00000000-0005-0000-0000-0000B6820000}"/>
    <cellStyle name="Assumptions Right Multiple 4 23 3 3" xfId="38084" xr:uid="{00000000-0005-0000-0000-0000B7820000}"/>
    <cellStyle name="Assumptions Right Multiple 4 23 4" xfId="12553" xr:uid="{00000000-0005-0000-0000-0000B8820000}"/>
    <cellStyle name="Assumptions Right Multiple 4 23 4 2" xfId="26474" xr:uid="{00000000-0005-0000-0000-0000B9820000}"/>
    <cellStyle name="Assumptions Right Multiple 4 23 4 2 2" xfId="54157" xr:uid="{00000000-0005-0000-0000-0000BA820000}"/>
    <cellStyle name="Assumptions Right Multiple 4 23 4 3" xfId="40240" xr:uid="{00000000-0005-0000-0000-0000BB820000}"/>
    <cellStyle name="Assumptions Right Multiple 4 23 5" xfId="15303" xr:uid="{00000000-0005-0000-0000-0000BC820000}"/>
    <cellStyle name="Assumptions Right Multiple 4 23 5 2" xfId="29224" xr:uid="{00000000-0005-0000-0000-0000BD820000}"/>
    <cellStyle name="Assumptions Right Multiple 4 23 5 2 2" xfId="56907" xr:uid="{00000000-0005-0000-0000-0000BE820000}"/>
    <cellStyle name="Assumptions Right Multiple 4 23 5 3" xfId="42990" xr:uid="{00000000-0005-0000-0000-0000BF820000}"/>
    <cellStyle name="Assumptions Right Multiple 4 23 6" xfId="18271" xr:uid="{00000000-0005-0000-0000-0000C0820000}"/>
    <cellStyle name="Assumptions Right Multiple 4 23 6 2" xfId="45954" xr:uid="{00000000-0005-0000-0000-0000C1820000}"/>
    <cellStyle name="Assumptions Right Multiple 4 23 7" xfId="32037" xr:uid="{00000000-0005-0000-0000-0000C2820000}"/>
    <cellStyle name="Assumptions Right Multiple 4 24" xfId="4948" xr:uid="{00000000-0005-0000-0000-0000C3820000}"/>
    <cellStyle name="Assumptions Right Multiple 4 24 2" xfId="8352" xr:uid="{00000000-0005-0000-0000-0000C4820000}"/>
    <cellStyle name="Assumptions Right Multiple 4 24 2 2" xfId="22273" xr:uid="{00000000-0005-0000-0000-0000C5820000}"/>
    <cellStyle name="Assumptions Right Multiple 4 24 2 2 2" xfId="49956" xr:uid="{00000000-0005-0000-0000-0000C6820000}"/>
    <cellStyle name="Assumptions Right Multiple 4 24 2 3" xfId="36039" xr:uid="{00000000-0005-0000-0000-0000C7820000}"/>
    <cellStyle name="Assumptions Right Multiple 4 24 3" xfId="10804" xr:uid="{00000000-0005-0000-0000-0000C8820000}"/>
    <cellStyle name="Assumptions Right Multiple 4 24 3 2" xfId="24725" xr:uid="{00000000-0005-0000-0000-0000C9820000}"/>
    <cellStyle name="Assumptions Right Multiple 4 24 3 2 2" xfId="52408" xr:uid="{00000000-0005-0000-0000-0000CA820000}"/>
    <cellStyle name="Assumptions Right Multiple 4 24 3 3" xfId="38491" xr:uid="{00000000-0005-0000-0000-0000CB820000}"/>
    <cellStyle name="Assumptions Right Multiple 4 24 4" xfId="13205" xr:uid="{00000000-0005-0000-0000-0000CC820000}"/>
    <cellStyle name="Assumptions Right Multiple 4 24 4 2" xfId="27126" xr:uid="{00000000-0005-0000-0000-0000CD820000}"/>
    <cellStyle name="Assumptions Right Multiple 4 24 4 2 2" xfId="54809" xr:uid="{00000000-0005-0000-0000-0000CE820000}"/>
    <cellStyle name="Assumptions Right Multiple 4 24 4 3" xfId="40892" xr:uid="{00000000-0005-0000-0000-0000CF820000}"/>
    <cellStyle name="Assumptions Right Multiple 4 24 5" xfId="15955" xr:uid="{00000000-0005-0000-0000-0000D0820000}"/>
    <cellStyle name="Assumptions Right Multiple 4 24 5 2" xfId="29876" xr:uid="{00000000-0005-0000-0000-0000D1820000}"/>
    <cellStyle name="Assumptions Right Multiple 4 24 5 2 2" xfId="57559" xr:uid="{00000000-0005-0000-0000-0000D2820000}"/>
    <cellStyle name="Assumptions Right Multiple 4 24 5 3" xfId="43642" xr:uid="{00000000-0005-0000-0000-0000D3820000}"/>
    <cellStyle name="Assumptions Right Multiple 4 24 6" xfId="18923" xr:uid="{00000000-0005-0000-0000-0000D4820000}"/>
    <cellStyle name="Assumptions Right Multiple 4 24 6 2" xfId="46606" xr:uid="{00000000-0005-0000-0000-0000D5820000}"/>
    <cellStyle name="Assumptions Right Multiple 4 24 7" xfId="32689" xr:uid="{00000000-0005-0000-0000-0000D6820000}"/>
    <cellStyle name="Assumptions Right Multiple 4 25" xfId="4981" xr:uid="{00000000-0005-0000-0000-0000D7820000}"/>
    <cellStyle name="Assumptions Right Multiple 4 25 2" xfId="8385" xr:uid="{00000000-0005-0000-0000-0000D8820000}"/>
    <cellStyle name="Assumptions Right Multiple 4 25 2 2" xfId="22306" xr:uid="{00000000-0005-0000-0000-0000D9820000}"/>
    <cellStyle name="Assumptions Right Multiple 4 25 2 2 2" xfId="49989" xr:uid="{00000000-0005-0000-0000-0000DA820000}"/>
    <cellStyle name="Assumptions Right Multiple 4 25 2 3" xfId="36072" xr:uid="{00000000-0005-0000-0000-0000DB820000}"/>
    <cellStyle name="Assumptions Right Multiple 4 25 3" xfId="10834" xr:uid="{00000000-0005-0000-0000-0000DC820000}"/>
    <cellStyle name="Assumptions Right Multiple 4 25 3 2" xfId="24755" xr:uid="{00000000-0005-0000-0000-0000DD820000}"/>
    <cellStyle name="Assumptions Right Multiple 4 25 3 2 2" xfId="52438" xr:uid="{00000000-0005-0000-0000-0000DE820000}"/>
    <cellStyle name="Assumptions Right Multiple 4 25 3 3" xfId="38521" xr:uid="{00000000-0005-0000-0000-0000DF820000}"/>
    <cellStyle name="Assumptions Right Multiple 4 25 4" xfId="13237" xr:uid="{00000000-0005-0000-0000-0000E0820000}"/>
    <cellStyle name="Assumptions Right Multiple 4 25 4 2" xfId="27158" xr:uid="{00000000-0005-0000-0000-0000E1820000}"/>
    <cellStyle name="Assumptions Right Multiple 4 25 4 2 2" xfId="54841" xr:uid="{00000000-0005-0000-0000-0000E2820000}"/>
    <cellStyle name="Assumptions Right Multiple 4 25 4 3" xfId="40924" xr:uid="{00000000-0005-0000-0000-0000E3820000}"/>
    <cellStyle name="Assumptions Right Multiple 4 25 5" xfId="15987" xr:uid="{00000000-0005-0000-0000-0000E4820000}"/>
    <cellStyle name="Assumptions Right Multiple 4 25 5 2" xfId="29908" xr:uid="{00000000-0005-0000-0000-0000E5820000}"/>
    <cellStyle name="Assumptions Right Multiple 4 25 5 2 2" xfId="57591" xr:uid="{00000000-0005-0000-0000-0000E6820000}"/>
    <cellStyle name="Assumptions Right Multiple 4 25 5 3" xfId="43674" xr:uid="{00000000-0005-0000-0000-0000E7820000}"/>
    <cellStyle name="Assumptions Right Multiple 4 25 6" xfId="18955" xr:uid="{00000000-0005-0000-0000-0000E8820000}"/>
    <cellStyle name="Assumptions Right Multiple 4 25 6 2" xfId="46638" xr:uid="{00000000-0005-0000-0000-0000E9820000}"/>
    <cellStyle name="Assumptions Right Multiple 4 25 7" xfId="32721" xr:uid="{00000000-0005-0000-0000-0000EA820000}"/>
    <cellStyle name="Assumptions Right Multiple 4 26" xfId="5018" xr:uid="{00000000-0005-0000-0000-0000EB820000}"/>
    <cellStyle name="Assumptions Right Multiple 4 26 2" xfId="8422" xr:uid="{00000000-0005-0000-0000-0000EC820000}"/>
    <cellStyle name="Assumptions Right Multiple 4 26 2 2" xfId="22343" xr:uid="{00000000-0005-0000-0000-0000ED820000}"/>
    <cellStyle name="Assumptions Right Multiple 4 26 2 2 2" xfId="50026" xr:uid="{00000000-0005-0000-0000-0000EE820000}"/>
    <cellStyle name="Assumptions Right Multiple 4 26 2 3" xfId="36109" xr:uid="{00000000-0005-0000-0000-0000EF820000}"/>
    <cellStyle name="Assumptions Right Multiple 4 26 3" xfId="10870" xr:uid="{00000000-0005-0000-0000-0000F0820000}"/>
    <cellStyle name="Assumptions Right Multiple 4 26 3 2" xfId="24791" xr:uid="{00000000-0005-0000-0000-0000F1820000}"/>
    <cellStyle name="Assumptions Right Multiple 4 26 3 2 2" xfId="52474" xr:uid="{00000000-0005-0000-0000-0000F2820000}"/>
    <cellStyle name="Assumptions Right Multiple 4 26 3 3" xfId="38557" xr:uid="{00000000-0005-0000-0000-0000F3820000}"/>
    <cellStyle name="Assumptions Right Multiple 4 26 4" xfId="13273" xr:uid="{00000000-0005-0000-0000-0000F4820000}"/>
    <cellStyle name="Assumptions Right Multiple 4 26 4 2" xfId="27194" xr:uid="{00000000-0005-0000-0000-0000F5820000}"/>
    <cellStyle name="Assumptions Right Multiple 4 26 4 2 2" xfId="54877" xr:uid="{00000000-0005-0000-0000-0000F6820000}"/>
    <cellStyle name="Assumptions Right Multiple 4 26 4 3" xfId="40960" xr:uid="{00000000-0005-0000-0000-0000F7820000}"/>
    <cellStyle name="Assumptions Right Multiple 4 26 5" xfId="16023" xr:uid="{00000000-0005-0000-0000-0000F8820000}"/>
    <cellStyle name="Assumptions Right Multiple 4 26 5 2" xfId="29944" xr:uid="{00000000-0005-0000-0000-0000F9820000}"/>
    <cellStyle name="Assumptions Right Multiple 4 26 5 2 2" xfId="57627" xr:uid="{00000000-0005-0000-0000-0000FA820000}"/>
    <cellStyle name="Assumptions Right Multiple 4 26 5 3" xfId="43710" xr:uid="{00000000-0005-0000-0000-0000FB820000}"/>
    <cellStyle name="Assumptions Right Multiple 4 26 6" xfId="18991" xr:uid="{00000000-0005-0000-0000-0000FC820000}"/>
    <cellStyle name="Assumptions Right Multiple 4 26 6 2" xfId="46674" xr:uid="{00000000-0005-0000-0000-0000FD820000}"/>
    <cellStyle name="Assumptions Right Multiple 4 26 7" xfId="32757" xr:uid="{00000000-0005-0000-0000-0000FE820000}"/>
    <cellStyle name="Assumptions Right Multiple 4 27" xfId="5043" xr:uid="{00000000-0005-0000-0000-0000FF820000}"/>
    <cellStyle name="Assumptions Right Multiple 4 27 2" xfId="8447" xr:uid="{00000000-0005-0000-0000-000000830000}"/>
    <cellStyle name="Assumptions Right Multiple 4 27 2 2" xfId="22368" xr:uid="{00000000-0005-0000-0000-000001830000}"/>
    <cellStyle name="Assumptions Right Multiple 4 27 2 2 2" xfId="50051" xr:uid="{00000000-0005-0000-0000-000002830000}"/>
    <cellStyle name="Assumptions Right Multiple 4 27 2 3" xfId="36134" xr:uid="{00000000-0005-0000-0000-000003830000}"/>
    <cellStyle name="Assumptions Right Multiple 4 27 3" xfId="10894" xr:uid="{00000000-0005-0000-0000-000004830000}"/>
    <cellStyle name="Assumptions Right Multiple 4 27 3 2" xfId="24815" xr:uid="{00000000-0005-0000-0000-000005830000}"/>
    <cellStyle name="Assumptions Right Multiple 4 27 3 2 2" xfId="52498" xr:uid="{00000000-0005-0000-0000-000006830000}"/>
    <cellStyle name="Assumptions Right Multiple 4 27 3 3" xfId="38581" xr:uid="{00000000-0005-0000-0000-000007830000}"/>
    <cellStyle name="Assumptions Right Multiple 4 27 4" xfId="13298" xr:uid="{00000000-0005-0000-0000-000008830000}"/>
    <cellStyle name="Assumptions Right Multiple 4 27 4 2" xfId="27219" xr:uid="{00000000-0005-0000-0000-000009830000}"/>
    <cellStyle name="Assumptions Right Multiple 4 27 4 2 2" xfId="54902" xr:uid="{00000000-0005-0000-0000-00000A830000}"/>
    <cellStyle name="Assumptions Right Multiple 4 27 4 3" xfId="40985" xr:uid="{00000000-0005-0000-0000-00000B830000}"/>
    <cellStyle name="Assumptions Right Multiple 4 27 5" xfId="16048" xr:uid="{00000000-0005-0000-0000-00000C830000}"/>
    <cellStyle name="Assumptions Right Multiple 4 27 5 2" xfId="29969" xr:uid="{00000000-0005-0000-0000-00000D830000}"/>
    <cellStyle name="Assumptions Right Multiple 4 27 5 2 2" xfId="57652" xr:uid="{00000000-0005-0000-0000-00000E830000}"/>
    <cellStyle name="Assumptions Right Multiple 4 27 5 3" xfId="43735" xr:uid="{00000000-0005-0000-0000-00000F830000}"/>
    <cellStyle name="Assumptions Right Multiple 4 27 6" xfId="19016" xr:uid="{00000000-0005-0000-0000-000010830000}"/>
    <cellStyle name="Assumptions Right Multiple 4 27 6 2" xfId="46699" xr:uid="{00000000-0005-0000-0000-000011830000}"/>
    <cellStyle name="Assumptions Right Multiple 4 27 7" xfId="32782" xr:uid="{00000000-0005-0000-0000-000012830000}"/>
    <cellStyle name="Assumptions Right Multiple 4 28" xfId="5066" xr:uid="{00000000-0005-0000-0000-000013830000}"/>
    <cellStyle name="Assumptions Right Multiple 4 28 2" xfId="8469" xr:uid="{00000000-0005-0000-0000-000014830000}"/>
    <cellStyle name="Assumptions Right Multiple 4 28 2 2" xfId="22390" xr:uid="{00000000-0005-0000-0000-000015830000}"/>
    <cellStyle name="Assumptions Right Multiple 4 28 2 2 2" xfId="50073" xr:uid="{00000000-0005-0000-0000-000016830000}"/>
    <cellStyle name="Assumptions Right Multiple 4 28 2 3" xfId="36156" xr:uid="{00000000-0005-0000-0000-000017830000}"/>
    <cellStyle name="Assumptions Right Multiple 4 28 3" xfId="10915" xr:uid="{00000000-0005-0000-0000-000018830000}"/>
    <cellStyle name="Assumptions Right Multiple 4 28 3 2" xfId="24836" xr:uid="{00000000-0005-0000-0000-000019830000}"/>
    <cellStyle name="Assumptions Right Multiple 4 28 3 2 2" xfId="52519" xr:uid="{00000000-0005-0000-0000-00001A830000}"/>
    <cellStyle name="Assumptions Right Multiple 4 28 3 3" xfId="38602" xr:uid="{00000000-0005-0000-0000-00001B830000}"/>
    <cellStyle name="Assumptions Right Multiple 4 28 4" xfId="13320" xr:uid="{00000000-0005-0000-0000-00001C830000}"/>
    <cellStyle name="Assumptions Right Multiple 4 28 4 2" xfId="27241" xr:uid="{00000000-0005-0000-0000-00001D830000}"/>
    <cellStyle name="Assumptions Right Multiple 4 28 4 2 2" xfId="54924" xr:uid="{00000000-0005-0000-0000-00001E830000}"/>
    <cellStyle name="Assumptions Right Multiple 4 28 4 3" xfId="41007" xr:uid="{00000000-0005-0000-0000-00001F830000}"/>
    <cellStyle name="Assumptions Right Multiple 4 28 5" xfId="16070" xr:uid="{00000000-0005-0000-0000-000020830000}"/>
    <cellStyle name="Assumptions Right Multiple 4 28 5 2" xfId="29991" xr:uid="{00000000-0005-0000-0000-000021830000}"/>
    <cellStyle name="Assumptions Right Multiple 4 28 5 2 2" xfId="57674" xr:uid="{00000000-0005-0000-0000-000022830000}"/>
    <cellStyle name="Assumptions Right Multiple 4 28 5 3" xfId="43757" xr:uid="{00000000-0005-0000-0000-000023830000}"/>
    <cellStyle name="Assumptions Right Multiple 4 28 6" xfId="19038" xr:uid="{00000000-0005-0000-0000-000024830000}"/>
    <cellStyle name="Assumptions Right Multiple 4 28 6 2" xfId="46721" xr:uid="{00000000-0005-0000-0000-000025830000}"/>
    <cellStyle name="Assumptions Right Multiple 4 28 7" xfId="32804" xr:uid="{00000000-0005-0000-0000-000026830000}"/>
    <cellStyle name="Assumptions Right Multiple 4 29" xfId="5088" xr:uid="{00000000-0005-0000-0000-000027830000}"/>
    <cellStyle name="Assumptions Right Multiple 4 29 2" xfId="8491" xr:uid="{00000000-0005-0000-0000-000028830000}"/>
    <cellStyle name="Assumptions Right Multiple 4 29 2 2" xfId="22412" xr:uid="{00000000-0005-0000-0000-000029830000}"/>
    <cellStyle name="Assumptions Right Multiple 4 29 2 2 2" xfId="50095" xr:uid="{00000000-0005-0000-0000-00002A830000}"/>
    <cellStyle name="Assumptions Right Multiple 4 29 2 3" xfId="36178" xr:uid="{00000000-0005-0000-0000-00002B830000}"/>
    <cellStyle name="Assumptions Right Multiple 4 29 3" xfId="10937" xr:uid="{00000000-0005-0000-0000-00002C830000}"/>
    <cellStyle name="Assumptions Right Multiple 4 29 3 2" xfId="24858" xr:uid="{00000000-0005-0000-0000-00002D830000}"/>
    <cellStyle name="Assumptions Right Multiple 4 29 3 2 2" xfId="52541" xr:uid="{00000000-0005-0000-0000-00002E830000}"/>
    <cellStyle name="Assumptions Right Multiple 4 29 3 3" xfId="38624" xr:uid="{00000000-0005-0000-0000-00002F830000}"/>
    <cellStyle name="Assumptions Right Multiple 4 29 4" xfId="13342" xr:uid="{00000000-0005-0000-0000-000030830000}"/>
    <cellStyle name="Assumptions Right Multiple 4 29 4 2" xfId="27263" xr:uid="{00000000-0005-0000-0000-000031830000}"/>
    <cellStyle name="Assumptions Right Multiple 4 29 4 2 2" xfId="54946" xr:uid="{00000000-0005-0000-0000-000032830000}"/>
    <cellStyle name="Assumptions Right Multiple 4 29 4 3" xfId="41029" xr:uid="{00000000-0005-0000-0000-000033830000}"/>
    <cellStyle name="Assumptions Right Multiple 4 29 5" xfId="16092" xr:uid="{00000000-0005-0000-0000-000034830000}"/>
    <cellStyle name="Assumptions Right Multiple 4 29 5 2" xfId="30013" xr:uid="{00000000-0005-0000-0000-000035830000}"/>
    <cellStyle name="Assumptions Right Multiple 4 29 5 2 2" xfId="57696" xr:uid="{00000000-0005-0000-0000-000036830000}"/>
    <cellStyle name="Assumptions Right Multiple 4 29 5 3" xfId="43779" xr:uid="{00000000-0005-0000-0000-000037830000}"/>
    <cellStyle name="Assumptions Right Multiple 4 29 6" xfId="19060" xr:uid="{00000000-0005-0000-0000-000038830000}"/>
    <cellStyle name="Assumptions Right Multiple 4 29 6 2" xfId="46743" xr:uid="{00000000-0005-0000-0000-000039830000}"/>
    <cellStyle name="Assumptions Right Multiple 4 29 7" xfId="32826" xr:uid="{00000000-0005-0000-0000-00003A830000}"/>
    <cellStyle name="Assumptions Right Multiple 4 3" xfId="3245" xr:uid="{00000000-0005-0000-0000-00003B830000}"/>
    <cellStyle name="Assumptions Right Multiple 4 3 2" xfId="6687" xr:uid="{00000000-0005-0000-0000-00003C830000}"/>
    <cellStyle name="Assumptions Right Multiple 4 3 2 2" xfId="20629" xr:uid="{00000000-0005-0000-0000-00003D830000}"/>
    <cellStyle name="Assumptions Right Multiple 4 3 2 2 2" xfId="48312" xr:uid="{00000000-0005-0000-0000-00003E830000}"/>
    <cellStyle name="Assumptions Right Multiple 4 3 2 3" xfId="34395" xr:uid="{00000000-0005-0000-0000-00003F830000}"/>
    <cellStyle name="Assumptions Right Multiple 4 3 3" xfId="9429" xr:uid="{00000000-0005-0000-0000-000040830000}"/>
    <cellStyle name="Assumptions Right Multiple 4 3 3 2" xfId="23350" xr:uid="{00000000-0005-0000-0000-000041830000}"/>
    <cellStyle name="Assumptions Right Multiple 4 3 3 2 2" xfId="51033" xr:uid="{00000000-0005-0000-0000-000042830000}"/>
    <cellStyle name="Assumptions Right Multiple 4 3 3 3" xfId="37116" xr:uid="{00000000-0005-0000-0000-000043830000}"/>
    <cellStyle name="Assumptions Right Multiple 4 3 4" xfId="11567" xr:uid="{00000000-0005-0000-0000-000044830000}"/>
    <cellStyle name="Assumptions Right Multiple 4 3 4 2" xfId="25488" xr:uid="{00000000-0005-0000-0000-000045830000}"/>
    <cellStyle name="Assumptions Right Multiple 4 3 4 2 2" xfId="53171" xr:uid="{00000000-0005-0000-0000-000046830000}"/>
    <cellStyle name="Assumptions Right Multiple 4 3 4 3" xfId="39254" xr:uid="{00000000-0005-0000-0000-000047830000}"/>
    <cellStyle name="Assumptions Right Multiple 4 3 5" xfId="14317" xr:uid="{00000000-0005-0000-0000-000048830000}"/>
    <cellStyle name="Assumptions Right Multiple 4 3 5 2" xfId="28238" xr:uid="{00000000-0005-0000-0000-000049830000}"/>
    <cellStyle name="Assumptions Right Multiple 4 3 5 2 2" xfId="55921" xr:uid="{00000000-0005-0000-0000-00004A830000}"/>
    <cellStyle name="Assumptions Right Multiple 4 3 5 3" xfId="42004" xr:uid="{00000000-0005-0000-0000-00004B830000}"/>
    <cellStyle name="Assumptions Right Multiple 4 3 6" xfId="17285" xr:uid="{00000000-0005-0000-0000-00004C830000}"/>
    <cellStyle name="Assumptions Right Multiple 4 3 6 2" xfId="44968" xr:uid="{00000000-0005-0000-0000-00004D830000}"/>
    <cellStyle name="Assumptions Right Multiple 4 3 7" xfId="31074" xr:uid="{00000000-0005-0000-0000-00004E830000}"/>
    <cellStyle name="Assumptions Right Multiple 4 30" xfId="16230" xr:uid="{00000000-0005-0000-0000-00004F830000}"/>
    <cellStyle name="Assumptions Right Multiple 4 30 2" xfId="30147" xr:uid="{00000000-0005-0000-0000-000050830000}"/>
    <cellStyle name="Assumptions Right Multiple 4 30 2 2" xfId="57830" xr:uid="{00000000-0005-0000-0000-000051830000}"/>
    <cellStyle name="Assumptions Right Multiple 4 30 3" xfId="43913" xr:uid="{00000000-0005-0000-0000-000052830000}"/>
    <cellStyle name="Assumptions Right Multiple 4 31" xfId="16258" xr:uid="{00000000-0005-0000-0000-000053830000}"/>
    <cellStyle name="Assumptions Right Multiple 4 31 2" xfId="30175" xr:uid="{00000000-0005-0000-0000-000054830000}"/>
    <cellStyle name="Assumptions Right Multiple 4 31 2 2" xfId="57858" xr:uid="{00000000-0005-0000-0000-000055830000}"/>
    <cellStyle name="Assumptions Right Multiple 4 31 3" xfId="43941" xr:uid="{00000000-0005-0000-0000-000056830000}"/>
    <cellStyle name="Assumptions Right Multiple 4 4" xfId="3297" xr:uid="{00000000-0005-0000-0000-000057830000}"/>
    <cellStyle name="Assumptions Right Multiple 4 4 2" xfId="6738" xr:uid="{00000000-0005-0000-0000-000058830000}"/>
    <cellStyle name="Assumptions Right Multiple 4 4 2 2" xfId="20679" xr:uid="{00000000-0005-0000-0000-000059830000}"/>
    <cellStyle name="Assumptions Right Multiple 4 4 2 2 2" xfId="48362" xr:uid="{00000000-0005-0000-0000-00005A830000}"/>
    <cellStyle name="Assumptions Right Multiple 4 4 2 3" xfId="34445" xr:uid="{00000000-0005-0000-0000-00005B830000}"/>
    <cellStyle name="Assumptions Right Multiple 4 4 3" xfId="9478" xr:uid="{00000000-0005-0000-0000-00005C830000}"/>
    <cellStyle name="Assumptions Right Multiple 4 4 3 2" xfId="23399" xr:uid="{00000000-0005-0000-0000-00005D830000}"/>
    <cellStyle name="Assumptions Right Multiple 4 4 3 2 2" xfId="51082" xr:uid="{00000000-0005-0000-0000-00005E830000}"/>
    <cellStyle name="Assumptions Right Multiple 4 4 3 3" xfId="37165" xr:uid="{00000000-0005-0000-0000-00005F830000}"/>
    <cellStyle name="Assumptions Right Multiple 4 4 4" xfId="11617" xr:uid="{00000000-0005-0000-0000-000060830000}"/>
    <cellStyle name="Assumptions Right Multiple 4 4 4 2" xfId="25538" xr:uid="{00000000-0005-0000-0000-000061830000}"/>
    <cellStyle name="Assumptions Right Multiple 4 4 4 2 2" xfId="53221" xr:uid="{00000000-0005-0000-0000-000062830000}"/>
    <cellStyle name="Assumptions Right Multiple 4 4 4 3" xfId="39304" xr:uid="{00000000-0005-0000-0000-000063830000}"/>
    <cellStyle name="Assumptions Right Multiple 4 4 5" xfId="14367" xr:uid="{00000000-0005-0000-0000-000064830000}"/>
    <cellStyle name="Assumptions Right Multiple 4 4 5 2" xfId="28288" xr:uid="{00000000-0005-0000-0000-000065830000}"/>
    <cellStyle name="Assumptions Right Multiple 4 4 5 2 2" xfId="55971" xr:uid="{00000000-0005-0000-0000-000066830000}"/>
    <cellStyle name="Assumptions Right Multiple 4 4 5 3" xfId="42054" xr:uid="{00000000-0005-0000-0000-000067830000}"/>
    <cellStyle name="Assumptions Right Multiple 4 4 6" xfId="17335" xr:uid="{00000000-0005-0000-0000-000068830000}"/>
    <cellStyle name="Assumptions Right Multiple 4 4 6 2" xfId="45018" xr:uid="{00000000-0005-0000-0000-000069830000}"/>
    <cellStyle name="Assumptions Right Multiple 4 4 7" xfId="31120" xr:uid="{00000000-0005-0000-0000-00006A830000}"/>
    <cellStyle name="Assumptions Right Multiple 4 5" xfId="3378" xr:uid="{00000000-0005-0000-0000-00006B830000}"/>
    <cellStyle name="Assumptions Right Multiple 4 5 2" xfId="6818" xr:uid="{00000000-0005-0000-0000-00006C830000}"/>
    <cellStyle name="Assumptions Right Multiple 4 5 2 2" xfId="20759" xr:uid="{00000000-0005-0000-0000-00006D830000}"/>
    <cellStyle name="Assumptions Right Multiple 4 5 2 2 2" xfId="48442" xr:uid="{00000000-0005-0000-0000-00006E830000}"/>
    <cellStyle name="Assumptions Right Multiple 4 5 2 3" xfId="34525" xr:uid="{00000000-0005-0000-0000-00006F830000}"/>
    <cellStyle name="Assumptions Right Multiple 4 5 3" xfId="9556" xr:uid="{00000000-0005-0000-0000-000070830000}"/>
    <cellStyle name="Assumptions Right Multiple 4 5 3 2" xfId="23477" xr:uid="{00000000-0005-0000-0000-000071830000}"/>
    <cellStyle name="Assumptions Right Multiple 4 5 3 2 2" xfId="51160" xr:uid="{00000000-0005-0000-0000-000072830000}"/>
    <cellStyle name="Assumptions Right Multiple 4 5 3 3" xfId="37243" xr:uid="{00000000-0005-0000-0000-000073830000}"/>
    <cellStyle name="Assumptions Right Multiple 4 5 4" xfId="11697" xr:uid="{00000000-0005-0000-0000-000074830000}"/>
    <cellStyle name="Assumptions Right Multiple 4 5 4 2" xfId="25618" xr:uid="{00000000-0005-0000-0000-000075830000}"/>
    <cellStyle name="Assumptions Right Multiple 4 5 4 2 2" xfId="53301" xr:uid="{00000000-0005-0000-0000-000076830000}"/>
    <cellStyle name="Assumptions Right Multiple 4 5 4 3" xfId="39384" xr:uid="{00000000-0005-0000-0000-000077830000}"/>
    <cellStyle name="Assumptions Right Multiple 4 5 5" xfId="14447" xr:uid="{00000000-0005-0000-0000-000078830000}"/>
    <cellStyle name="Assumptions Right Multiple 4 5 5 2" xfId="28368" xr:uid="{00000000-0005-0000-0000-000079830000}"/>
    <cellStyle name="Assumptions Right Multiple 4 5 5 2 2" xfId="56051" xr:uid="{00000000-0005-0000-0000-00007A830000}"/>
    <cellStyle name="Assumptions Right Multiple 4 5 5 3" xfId="42134" xr:uid="{00000000-0005-0000-0000-00007B830000}"/>
    <cellStyle name="Assumptions Right Multiple 4 5 6" xfId="17415" xr:uid="{00000000-0005-0000-0000-00007C830000}"/>
    <cellStyle name="Assumptions Right Multiple 4 5 6 2" xfId="45098" xr:uid="{00000000-0005-0000-0000-00007D830000}"/>
    <cellStyle name="Assumptions Right Multiple 4 5 7" xfId="31194" xr:uid="{00000000-0005-0000-0000-00007E830000}"/>
    <cellStyle name="Assumptions Right Multiple 4 6" xfId="3426" xr:uid="{00000000-0005-0000-0000-00007F830000}"/>
    <cellStyle name="Assumptions Right Multiple 4 6 2" xfId="6865" xr:uid="{00000000-0005-0000-0000-000080830000}"/>
    <cellStyle name="Assumptions Right Multiple 4 6 2 2" xfId="20806" xr:uid="{00000000-0005-0000-0000-000081830000}"/>
    <cellStyle name="Assumptions Right Multiple 4 6 2 2 2" xfId="48489" xr:uid="{00000000-0005-0000-0000-000082830000}"/>
    <cellStyle name="Assumptions Right Multiple 4 6 2 3" xfId="34572" xr:uid="{00000000-0005-0000-0000-000083830000}"/>
    <cellStyle name="Assumptions Right Multiple 4 6 3" xfId="9603" xr:uid="{00000000-0005-0000-0000-000084830000}"/>
    <cellStyle name="Assumptions Right Multiple 4 6 3 2" xfId="23524" xr:uid="{00000000-0005-0000-0000-000085830000}"/>
    <cellStyle name="Assumptions Right Multiple 4 6 3 2 2" xfId="51207" xr:uid="{00000000-0005-0000-0000-000086830000}"/>
    <cellStyle name="Assumptions Right Multiple 4 6 3 3" xfId="37290" xr:uid="{00000000-0005-0000-0000-000087830000}"/>
    <cellStyle name="Assumptions Right Multiple 4 6 4" xfId="11744" xr:uid="{00000000-0005-0000-0000-000088830000}"/>
    <cellStyle name="Assumptions Right Multiple 4 6 4 2" xfId="25665" xr:uid="{00000000-0005-0000-0000-000089830000}"/>
    <cellStyle name="Assumptions Right Multiple 4 6 4 2 2" xfId="53348" xr:uid="{00000000-0005-0000-0000-00008A830000}"/>
    <cellStyle name="Assumptions Right Multiple 4 6 4 3" xfId="39431" xr:uid="{00000000-0005-0000-0000-00008B830000}"/>
    <cellStyle name="Assumptions Right Multiple 4 6 5" xfId="14494" xr:uid="{00000000-0005-0000-0000-00008C830000}"/>
    <cellStyle name="Assumptions Right Multiple 4 6 5 2" xfId="28415" xr:uid="{00000000-0005-0000-0000-00008D830000}"/>
    <cellStyle name="Assumptions Right Multiple 4 6 5 2 2" xfId="56098" xr:uid="{00000000-0005-0000-0000-00008E830000}"/>
    <cellStyle name="Assumptions Right Multiple 4 6 5 3" xfId="42181" xr:uid="{00000000-0005-0000-0000-00008F830000}"/>
    <cellStyle name="Assumptions Right Multiple 4 6 6" xfId="17462" xr:uid="{00000000-0005-0000-0000-000090830000}"/>
    <cellStyle name="Assumptions Right Multiple 4 6 6 2" xfId="45145" xr:uid="{00000000-0005-0000-0000-000091830000}"/>
    <cellStyle name="Assumptions Right Multiple 4 6 7" xfId="31239" xr:uid="{00000000-0005-0000-0000-000092830000}"/>
    <cellStyle name="Assumptions Right Multiple 4 7" xfId="3468" xr:uid="{00000000-0005-0000-0000-000093830000}"/>
    <cellStyle name="Assumptions Right Multiple 4 7 2" xfId="6906" xr:uid="{00000000-0005-0000-0000-000094830000}"/>
    <cellStyle name="Assumptions Right Multiple 4 7 2 2" xfId="20846" xr:uid="{00000000-0005-0000-0000-000095830000}"/>
    <cellStyle name="Assumptions Right Multiple 4 7 2 2 2" xfId="48529" xr:uid="{00000000-0005-0000-0000-000096830000}"/>
    <cellStyle name="Assumptions Right Multiple 4 7 2 3" xfId="34612" xr:uid="{00000000-0005-0000-0000-000097830000}"/>
    <cellStyle name="Assumptions Right Multiple 4 7 3" xfId="9644" xr:uid="{00000000-0005-0000-0000-000098830000}"/>
    <cellStyle name="Assumptions Right Multiple 4 7 3 2" xfId="23565" xr:uid="{00000000-0005-0000-0000-000099830000}"/>
    <cellStyle name="Assumptions Right Multiple 4 7 3 2 2" xfId="51248" xr:uid="{00000000-0005-0000-0000-00009A830000}"/>
    <cellStyle name="Assumptions Right Multiple 4 7 3 3" xfId="37331" xr:uid="{00000000-0005-0000-0000-00009B830000}"/>
    <cellStyle name="Assumptions Right Multiple 4 7 4" xfId="11784" xr:uid="{00000000-0005-0000-0000-00009C830000}"/>
    <cellStyle name="Assumptions Right Multiple 4 7 4 2" xfId="25705" xr:uid="{00000000-0005-0000-0000-00009D830000}"/>
    <cellStyle name="Assumptions Right Multiple 4 7 4 2 2" xfId="53388" xr:uid="{00000000-0005-0000-0000-00009E830000}"/>
    <cellStyle name="Assumptions Right Multiple 4 7 4 3" xfId="39471" xr:uid="{00000000-0005-0000-0000-00009F830000}"/>
    <cellStyle name="Assumptions Right Multiple 4 7 5" xfId="14534" xr:uid="{00000000-0005-0000-0000-0000A0830000}"/>
    <cellStyle name="Assumptions Right Multiple 4 7 5 2" xfId="28455" xr:uid="{00000000-0005-0000-0000-0000A1830000}"/>
    <cellStyle name="Assumptions Right Multiple 4 7 5 2 2" xfId="56138" xr:uid="{00000000-0005-0000-0000-0000A2830000}"/>
    <cellStyle name="Assumptions Right Multiple 4 7 5 3" xfId="42221" xr:uid="{00000000-0005-0000-0000-0000A3830000}"/>
    <cellStyle name="Assumptions Right Multiple 4 7 6" xfId="17502" xr:uid="{00000000-0005-0000-0000-0000A4830000}"/>
    <cellStyle name="Assumptions Right Multiple 4 7 6 2" xfId="45185" xr:uid="{00000000-0005-0000-0000-0000A5830000}"/>
    <cellStyle name="Assumptions Right Multiple 4 7 7" xfId="31274" xr:uid="{00000000-0005-0000-0000-0000A6830000}"/>
    <cellStyle name="Assumptions Right Multiple 4 8" xfId="3534" xr:uid="{00000000-0005-0000-0000-0000A7830000}"/>
    <cellStyle name="Assumptions Right Multiple 4 8 2" xfId="6972" xr:uid="{00000000-0005-0000-0000-0000A8830000}"/>
    <cellStyle name="Assumptions Right Multiple 4 8 2 2" xfId="20912" xr:uid="{00000000-0005-0000-0000-0000A9830000}"/>
    <cellStyle name="Assumptions Right Multiple 4 8 2 2 2" xfId="48595" xr:uid="{00000000-0005-0000-0000-0000AA830000}"/>
    <cellStyle name="Assumptions Right Multiple 4 8 2 3" xfId="34678" xr:uid="{00000000-0005-0000-0000-0000AB830000}"/>
    <cellStyle name="Assumptions Right Multiple 4 8 3" xfId="9709" xr:uid="{00000000-0005-0000-0000-0000AC830000}"/>
    <cellStyle name="Assumptions Right Multiple 4 8 3 2" xfId="23630" xr:uid="{00000000-0005-0000-0000-0000AD830000}"/>
    <cellStyle name="Assumptions Right Multiple 4 8 3 2 2" xfId="51313" xr:uid="{00000000-0005-0000-0000-0000AE830000}"/>
    <cellStyle name="Assumptions Right Multiple 4 8 3 3" xfId="37396" xr:uid="{00000000-0005-0000-0000-0000AF830000}"/>
    <cellStyle name="Assumptions Right Multiple 4 8 4" xfId="11850" xr:uid="{00000000-0005-0000-0000-0000B0830000}"/>
    <cellStyle name="Assumptions Right Multiple 4 8 4 2" xfId="25771" xr:uid="{00000000-0005-0000-0000-0000B1830000}"/>
    <cellStyle name="Assumptions Right Multiple 4 8 4 2 2" xfId="53454" xr:uid="{00000000-0005-0000-0000-0000B2830000}"/>
    <cellStyle name="Assumptions Right Multiple 4 8 4 3" xfId="39537" xr:uid="{00000000-0005-0000-0000-0000B3830000}"/>
    <cellStyle name="Assumptions Right Multiple 4 8 5" xfId="14600" xr:uid="{00000000-0005-0000-0000-0000B4830000}"/>
    <cellStyle name="Assumptions Right Multiple 4 8 5 2" xfId="28521" xr:uid="{00000000-0005-0000-0000-0000B5830000}"/>
    <cellStyle name="Assumptions Right Multiple 4 8 5 2 2" xfId="56204" xr:uid="{00000000-0005-0000-0000-0000B6830000}"/>
    <cellStyle name="Assumptions Right Multiple 4 8 5 3" xfId="42287" xr:uid="{00000000-0005-0000-0000-0000B7830000}"/>
    <cellStyle name="Assumptions Right Multiple 4 8 6" xfId="17568" xr:uid="{00000000-0005-0000-0000-0000B8830000}"/>
    <cellStyle name="Assumptions Right Multiple 4 8 6 2" xfId="45251" xr:uid="{00000000-0005-0000-0000-0000B9830000}"/>
    <cellStyle name="Assumptions Right Multiple 4 8 7" xfId="31339" xr:uid="{00000000-0005-0000-0000-0000BA830000}"/>
    <cellStyle name="Assumptions Right Multiple 4 9" xfId="3574" xr:uid="{00000000-0005-0000-0000-0000BB830000}"/>
    <cellStyle name="Assumptions Right Multiple 4 9 2" xfId="7012" xr:uid="{00000000-0005-0000-0000-0000BC830000}"/>
    <cellStyle name="Assumptions Right Multiple 4 9 2 2" xfId="20949" xr:uid="{00000000-0005-0000-0000-0000BD830000}"/>
    <cellStyle name="Assumptions Right Multiple 4 9 2 2 2" xfId="48632" xr:uid="{00000000-0005-0000-0000-0000BE830000}"/>
    <cellStyle name="Assumptions Right Multiple 4 9 2 3" xfId="34715" xr:uid="{00000000-0005-0000-0000-0000BF830000}"/>
    <cellStyle name="Assumptions Right Multiple 4 9 3" xfId="9745" xr:uid="{00000000-0005-0000-0000-0000C0830000}"/>
    <cellStyle name="Assumptions Right Multiple 4 9 3 2" xfId="23666" xr:uid="{00000000-0005-0000-0000-0000C1830000}"/>
    <cellStyle name="Assumptions Right Multiple 4 9 3 2 2" xfId="51349" xr:uid="{00000000-0005-0000-0000-0000C2830000}"/>
    <cellStyle name="Assumptions Right Multiple 4 9 3 3" xfId="37432" xr:uid="{00000000-0005-0000-0000-0000C3830000}"/>
    <cellStyle name="Assumptions Right Multiple 4 9 4" xfId="11887" xr:uid="{00000000-0005-0000-0000-0000C4830000}"/>
    <cellStyle name="Assumptions Right Multiple 4 9 4 2" xfId="25808" xr:uid="{00000000-0005-0000-0000-0000C5830000}"/>
    <cellStyle name="Assumptions Right Multiple 4 9 4 2 2" xfId="53491" xr:uid="{00000000-0005-0000-0000-0000C6830000}"/>
    <cellStyle name="Assumptions Right Multiple 4 9 4 3" xfId="39574" xr:uid="{00000000-0005-0000-0000-0000C7830000}"/>
    <cellStyle name="Assumptions Right Multiple 4 9 5" xfId="14637" xr:uid="{00000000-0005-0000-0000-0000C8830000}"/>
    <cellStyle name="Assumptions Right Multiple 4 9 5 2" xfId="28558" xr:uid="{00000000-0005-0000-0000-0000C9830000}"/>
    <cellStyle name="Assumptions Right Multiple 4 9 5 2 2" xfId="56241" xr:uid="{00000000-0005-0000-0000-0000CA830000}"/>
    <cellStyle name="Assumptions Right Multiple 4 9 5 3" xfId="42324" xr:uid="{00000000-0005-0000-0000-0000CB830000}"/>
    <cellStyle name="Assumptions Right Multiple 4 9 6" xfId="17605" xr:uid="{00000000-0005-0000-0000-0000CC830000}"/>
    <cellStyle name="Assumptions Right Multiple 4 9 6 2" xfId="45288" xr:uid="{00000000-0005-0000-0000-0000CD830000}"/>
    <cellStyle name="Assumptions Right Multiple 4 9 7" xfId="31376" xr:uid="{00000000-0005-0000-0000-0000CE830000}"/>
    <cellStyle name="Assumptions Right Multiple 5" xfId="2752" xr:uid="{00000000-0005-0000-0000-0000CF830000}"/>
    <cellStyle name="Assumptions Right Multiple 5 2" xfId="6200" xr:uid="{00000000-0005-0000-0000-0000D0830000}"/>
    <cellStyle name="Assumptions Right Multiple 5 2 2" xfId="20147" xr:uid="{00000000-0005-0000-0000-0000D1830000}"/>
    <cellStyle name="Assumptions Right Multiple 5 2 2 2" xfId="47830" xr:uid="{00000000-0005-0000-0000-0000D2830000}"/>
    <cellStyle name="Assumptions Right Multiple 5 2 3" xfId="33913" xr:uid="{00000000-0005-0000-0000-0000D3830000}"/>
    <cellStyle name="Assumptions Right Multiple 5 3" xfId="8956" xr:uid="{00000000-0005-0000-0000-0000D4830000}"/>
    <cellStyle name="Assumptions Right Multiple 5 3 2" xfId="22877" xr:uid="{00000000-0005-0000-0000-0000D5830000}"/>
    <cellStyle name="Assumptions Right Multiple 5 3 2 2" xfId="50560" xr:uid="{00000000-0005-0000-0000-0000D6830000}"/>
    <cellStyle name="Assumptions Right Multiple 5 3 3" xfId="36643" xr:uid="{00000000-0005-0000-0000-0000D7830000}"/>
    <cellStyle name="Assumptions Right Multiple 5 4" xfId="11087" xr:uid="{00000000-0005-0000-0000-0000D8830000}"/>
    <cellStyle name="Assumptions Right Multiple 5 4 2" xfId="25008" xr:uid="{00000000-0005-0000-0000-0000D9830000}"/>
    <cellStyle name="Assumptions Right Multiple 5 4 2 2" xfId="52691" xr:uid="{00000000-0005-0000-0000-0000DA830000}"/>
    <cellStyle name="Assumptions Right Multiple 5 4 3" xfId="38774" xr:uid="{00000000-0005-0000-0000-0000DB830000}"/>
    <cellStyle name="Assumptions Right Multiple 5 5" xfId="13840" xr:uid="{00000000-0005-0000-0000-0000DC830000}"/>
    <cellStyle name="Assumptions Right Multiple 5 5 2" xfId="27761" xr:uid="{00000000-0005-0000-0000-0000DD830000}"/>
    <cellStyle name="Assumptions Right Multiple 5 5 2 2" xfId="55444" xr:uid="{00000000-0005-0000-0000-0000DE830000}"/>
    <cellStyle name="Assumptions Right Multiple 5 5 3" xfId="41527" xr:uid="{00000000-0005-0000-0000-0000DF830000}"/>
    <cellStyle name="Assumptions Right Multiple 5 6" xfId="16805" xr:uid="{00000000-0005-0000-0000-0000E0830000}"/>
    <cellStyle name="Assumptions Right Multiple 5 6 2" xfId="44488" xr:uid="{00000000-0005-0000-0000-0000E1830000}"/>
    <cellStyle name="Assumptions Right Multiple 5 7" xfId="30652" xr:uid="{00000000-0005-0000-0000-0000E2830000}"/>
    <cellStyle name="Assumptions Right Multiple 6" xfId="2632" xr:uid="{00000000-0005-0000-0000-0000E3830000}"/>
    <cellStyle name="Assumptions Right Multiple 6 2" xfId="6083" xr:uid="{00000000-0005-0000-0000-0000E4830000}"/>
    <cellStyle name="Assumptions Right Multiple 6 2 2" xfId="20030" xr:uid="{00000000-0005-0000-0000-0000E5830000}"/>
    <cellStyle name="Assumptions Right Multiple 6 2 2 2" xfId="47713" xr:uid="{00000000-0005-0000-0000-0000E6830000}"/>
    <cellStyle name="Assumptions Right Multiple 6 2 3" xfId="33796" xr:uid="{00000000-0005-0000-0000-0000E7830000}"/>
    <cellStyle name="Assumptions Right Multiple 6 3" xfId="8842" xr:uid="{00000000-0005-0000-0000-0000E8830000}"/>
    <cellStyle name="Assumptions Right Multiple 6 3 2" xfId="22763" xr:uid="{00000000-0005-0000-0000-0000E9830000}"/>
    <cellStyle name="Assumptions Right Multiple 6 3 2 2" xfId="50446" xr:uid="{00000000-0005-0000-0000-0000EA830000}"/>
    <cellStyle name="Assumptions Right Multiple 6 3 3" xfId="36529" xr:uid="{00000000-0005-0000-0000-0000EB830000}"/>
    <cellStyle name="Assumptions Right Multiple 6 4" xfId="10970" xr:uid="{00000000-0005-0000-0000-0000EC830000}"/>
    <cellStyle name="Assumptions Right Multiple 6 4 2" xfId="24891" xr:uid="{00000000-0005-0000-0000-0000ED830000}"/>
    <cellStyle name="Assumptions Right Multiple 6 4 2 2" xfId="52574" xr:uid="{00000000-0005-0000-0000-0000EE830000}"/>
    <cellStyle name="Assumptions Right Multiple 6 4 3" xfId="38657" xr:uid="{00000000-0005-0000-0000-0000EF830000}"/>
    <cellStyle name="Assumptions Right Multiple 6 5" xfId="13724" xr:uid="{00000000-0005-0000-0000-0000F0830000}"/>
    <cellStyle name="Assumptions Right Multiple 6 5 2" xfId="27645" xr:uid="{00000000-0005-0000-0000-0000F1830000}"/>
    <cellStyle name="Assumptions Right Multiple 6 5 2 2" xfId="55328" xr:uid="{00000000-0005-0000-0000-0000F2830000}"/>
    <cellStyle name="Assumptions Right Multiple 6 5 3" xfId="41411" xr:uid="{00000000-0005-0000-0000-0000F3830000}"/>
    <cellStyle name="Assumptions Right Multiple 6 6" xfId="16688" xr:uid="{00000000-0005-0000-0000-0000F4830000}"/>
    <cellStyle name="Assumptions Right Multiple 6 6 2" xfId="44371" xr:uid="{00000000-0005-0000-0000-0000F5830000}"/>
    <cellStyle name="Assumptions Right Multiple 6 7" xfId="30544" xr:uid="{00000000-0005-0000-0000-0000F6830000}"/>
    <cellStyle name="Assumptions Right Multiple 7" xfId="2735" xr:uid="{00000000-0005-0000-0000-0000F7830000}"/>
    <cellStyle name="Assumptions Right Multiple 7 2" xfId="6183" xr:uid="{00000000-0005-0000-0000-0000F8830000}"/>
    <cellStyle name="Assumptions Right Multiple 7 2 2" xfId="20130" xr:uid="{00000000-0005-0000-0000-0000F9830000}"/>
    <cellStyle name="Assumptions Right Multiple 7 2 2 2" xfId="47813" xr:uid="{00000000-0005-0000-0000-0000FA830000}"/>
    <cellStyle name="Assumptions Right Multiple 7 2 3" xfId="33896" xr:uid="{00000000-0005-0000-0000-0000FB830000}"/>
    <cellStyle name="Assumptions Right Multiple 7 3" xfId="8939" xr:uid="{00000000-0005-0000-0000-0000FC830000}"/>
    <cellStyle name="Assumptions Right Multiple 7 3 2" xfId="22860" xr:uid="{00000000-0005-0000-0000-0000FD830000}"/>
    <cellStyle name="Assumptions Right Multiple 7 3 2 2" xfId="50543" xr:uid="{00000000-0005-0000-0000-0000FE830000}"/>
    <cellStyle name="Assumptions Right Multiple 7 3 3" xfId="36626" xr:uid="{00000000-0005-0000-0000-0000FF830000}"/>
    <cellStyle name="Assumptions Right Multiple 7 4" xfId="11070" xr:uid="{00000000-0005-0000-0000-000000840000}"/>
    <cellStyle name="Assumptions Right Multiple 7 4 2" xfId="24991" xr:uid="{00000000-0005-0000-0000-000001840000}"/>
    <cellStyle name="Assumptions Right Multiple 7 4 2 2" xfId="52674" xr:uid="{00000000-0005-0000-0000-000002840000}"/>
    <cellStyle name="Assumptions Right Multiple 7 4 3" xfId="38757" xr:uid="{00000000-0005-0000-0000-000003840000}"/>
    <cellStyle name="Assumptions Right Multiple 7 5" xfId="13823" xr:uid="{00000000-0005-0000-0000-000004840000}"/>
    <cellStyle name="Assumptions Right Multiple 7 5 2" xfId="27744" xr:uid="{00000000-0005-0000-0000-000005840000}"/>
    <cellStyle name="Assumptions Right Multiple 7 5 2 2" xfId="55427" xr:uid="{00000000-0005-0000-0000-000006840000}"/>
    <cellStyle name="Assumptions Right Multiple 7 5 3" xfId="41510" xr:uid="{00000000-0005-0000-0000-000007840000}"/>
    <cellStyle name="Assumptions Right Multiple 7 6" xfId="16788" xr:uid="{00000000-0005-0000-0000-000008840000}"/>
    <cellStyle name="Assumptions Right Multiple 7 6 2" xfId="44471" xr:uid="{00000000-0005-0000-0000-000009840000}"/>
    <cellStyle name="Assumptions Right Multiple 7 7" xfId="30635" xr:uid="{00000000-0005-0000-0000-00000A840000}"/>
    <cellStyle name="Assumptions Right Multiple 8" xfId="2722" xr:uid="{00000000-0005-0000-0000-00000B840000}"/>
    <cellStyle name="Assumptions Right Multiple 8 2" xfId="6170" xr:uid="{00000000-0005-0000-0000-00000C840000}"/>
    <cellStyle name="Assumptions Right Multiple 8 2 2" xfId="20117" xr:uid="{00000000-0005-0000-0000-00000D840000}"/>
    <cellStyle name="Assumptions Right Multiple 8 2 2 2" xfId="47800" xr:uid="{00000000-0005-0000-0000-00000E840000}"/>
    <cellStyle name="Assumptions Right Multiple 8 2 3" xfId="33883" xr:uid="{00000000-0005-0000-0000-00000F840000}"/>
    <cellStyle name="Assumptions Right Multiple 8 3" xfId="8927" xr:uid="{00000000-0005-0000-0000-000010840000}"/>
    <cellStyle name="Assumptions Right Multiple 8 3 2" xfId="22848" xr:uid="{00000000-0005-0000-0000-000011840000}"/>
    <cellStyle name="Assumptions Right Multiple 8 3 2 2" xfId="50531" xr:uid="{00000000-0005-0000-0000-000012840000}"/>
    <cellStyle name="Assumptions Right Multiple 8 3 3" xfId="36614" xr:uid="{00000000-0005-0000-0000-000013840000}"/>
    <cellStyle name="Assumptions Right Multiple 8 4" xfId="11057" xr:uid="{00000000-0005-0000-0000-000014840000}"/>
    <cellStyle name="Assumptions Right Multiple 8 4 2" xfId="24978" xr:uid="{00000000-0005-0000-0000-000015840000}"/>
    <cellStyle name="Assumptions Right Multiple 8 4 2 2" xfId="52661" xr:uid="{00000000-0005-0000-0000-000016840000}"/>
    <cellStyle name="Assumptions Right Multiple 8 4 3" xfId="38744" xr:uid="{00000000-0005-0000-0000-000017840000}"/>
    <cellStyle name="Assumptions Right Multiple 8 5" xfId="13810" xr:uid="{00000000-0005-0000-0000-000018840000}"/>
    <cellStyle name="Assumptions Right Multiple 8 5 2" xfId="27731" xr:uid="{00000000-0005-0000-0000-000019840000}"/>
    <cellStyle name="Assumptions Right Multiple 8 5 2 2" xfId="55414" xr:uid="{00000000-0005-0000-0000-00001A840000}"/>
    <cellStyle name="Assumptions Right Multiple 8 5 3" xfId="41497" xr:uid="{00000000-0005-0000-0000-00001B840000}"/>
    <cellStyle name="Assumptions Right Multiple 8 6" xfId="16775" xr:uid="{00000000-0005-0000-0000-00001C840000}"/>
    <cellStyle name="Assumptions Right Multiple 8 6 2" xfId="44458" xr:uid="{00000000-0005-0000-0000-00001D840000}"/>
    <cellStyle name="Assumptions Right Multiple 8 7" xfId="30623" xr:uid="{00000000-0005-0000-0000-00001E840000}"/>
    <cellStyle name="Assumptions Right Multiple 9" xfId="2649" xr:uid="{00000000-0005-0000-0000-00001F840000}"/>
    <cellStyle name="Assumptions Right Multiple 9 2" xfId="6100" xr:uid="{00000000-0005-0000-0000-000020840000}"/>
    <cellStyle name="Assumptions Right Multiple 9 2 2" xfId="20047" xr:uid="{00000000-0005-0000-0000-000021840000}"/>
    <cellStyle name="Assumptions Right Multiple 9 2 2 2" xfId="47730" xr:uid="{00000000-0005-0000-0000-000022840000}"/>
    <cellStyle name="Assumptions Right Multiple 9 2 3" xfId="33813" xr:uid="{00000000-0005-0000-0000-000023840000}"/>
    <cellStyle name="Assumptions Right Multiple 9 3" xfId="8859" xr:uid="{00000000-0005-0000-0000-000024840000}"/>
    <cellStyle name="Assumptions Right Multiple 9 3 2" xfId="22780" xr:uid="{00000000-0005-0000-0000-000025840000}"/>
    <cellStyle name="Assumptions Right Multiple 9 3 2 2" xfId="50463" xr:uid="{00000000-0005-0000-0000-000026840000}"/>
    <cellStyle name="Assumptions Right Multiple 9 3 3" xfId="36546" xr:uid="{00000000-0005-0000-0000-000027840000}"/>
    <cellStyle name="Assumptions Right Multiple 9 4" xfId="10987" xr:uid="{00000000-0005-0000-0000-000028840000}"/>
    <cellStyle name="Assumptions Right Multiple 9 4 2" xfId="24908" xr:uid="{00000000-0005-0000-0000-000029840000}"/>
    <cellStyle name="Assumptions Right Multiple 9 4 2 2" xfId="52591" xr:uid="{00000000-0005-0000-0000-00002A840000}"/>
    <cellStyle name="Assumptions Right Multiple 9 4 3" xfId="38674" xr:uid="{00000000-0005-0000-0000-00002B840000}"/>
    <cellStyle name="Assumptions Right Multiple 9 5" xfId="13741" xr:uid="{00000000-0005-0000-0000-00002C840000}"/>
    <cellStyle name="Assumptions Right Multiple 9 5 2" xfId="27662" xr:uid="{00000000-0005-0000-0000-00002D840000}"/>
    <cellStyle name="Assumptions Right Multiple 9 5 2 2" xfId="55345" xr:uid="{00000000-0005-0000-0000-00002E840000}"/>
    <cellStyle name="Assumptions Right Multiple 9 5 3" xfId="41428" xr:uid="{00000000-0005-0000-0000-00002F840000}"/>
    <cellStyle name="Assumptions Right Multiple 9 6" xfId="16705" xr:uid="{00000000-0005-0000-0000-000030840000}"/>
    <cellStyle name="Assumptions Right Multiple 9 6 2" xfId="44388" xr:uid="{00000000-0005-0000-0000-000031840000}"/>
    <cellStyle name="Assumptions Right Multiple 9 7" xfId="30561" xr:uid="{00000000-0005-0000-0000-000032840000}"/>
    <cellStyle name="Assumptions Right Number" xfId="1431" xr:uid="{00000000-0005-0000-0000-000033840000}"/>
    <cellStyle name="Assumptions Right Number 10" xfId="2973" xr:uid="{00000000-0005-0000-0000-000034840000}"/>
    <cellStyle name="Assumptions Right Number 10 2" xfId="6418" xr:uid="{00000000-0005-0000-0000-000035840000}"/>
    <cellStyle name="Assumptions Right Number 10 2 2" xfId="20364" xr:uid="{00000000-0005-0000-0000-000036840000}"/>
    <cellStyle name="Assumptions Right Number 10 2 2 2" xfId="48047" xr:uid="{00000000-0005-0000-0000-000037840000}"/>
    <cellStyle name="Assumptions Right Number 10 2 3" xfId="34130" xr:uid="{00000000-0005-0000-0000-000038840000}"/>
    <cellStyle name="Assumptions Right Number 10 3" xfId="9169" xr:uid="{00000000-0005-0000-0000-000039840000}"/>
    <cellStyle name="Assumptions Right Number 10 3 2" xfId="23090" xr:uid="{00000000-0005-0000-0000-00003A840000}"/>
    <cellStyle name="Assumptions Right Number 10 3 2 2" xfId="50773" xr:uid="{00000000-0005-0000-0000-00003B840000}"/>
    <cellStyle name="Assumptions Right Number 10 3 3" xfId="36856" xr:uid="{00000000-0005-0000-0000-00003C840000}"/>
    <cellStyle name="Assumptions Right Number 10 4" xfId="11304" xr:uid="{00000000-0005-0000-0000-00003D840000}"/>
    <cellStyle name="Assumptions Right Number 10 4 2" xfId="25225" xr:uid="{00000000-0005-0000-0000-00003E840000}"/>
    <cellStyle name="Assumptions Right Number 10 4 2 2" xfId="52908" xr:uid="{00000000-0005-0000-0000-00003F840000}"/>
    <cellStyle name="Assumptions Right Number 10 4 3" xfId="38991" xr:uid="{00000000-0005-0000-0000-000040840000}"/>
    <cellStyle name="Assumptions Right Number 10 5" xfId="14055" xr:uid="{00000000-0005-0000-0000-000041840000}"/>
    <cellStyle name="Assumptions Right Number 10 5 2" xfId="27976" xr:uid="{00000000-0005-0000-0000-000042840000}"/>
    <cellStyle name="Assumptions Right Number 10 5 2 2" xfId="55659" xr:uid="{00000000-0005-0000-0000-000043840000}"/>
    <cellStyle name="Assumptions Right Number 10 5 3" xfId="41742" xr:uid="{00000000-0005-0000-0000-000044840000}"/>
    <cellStyle name="Assumptions Right Number 10 6" xfId="17022" xr:uid="{00000000-0005-0000-0000-000045840000}"/>
    <cellStyle name="Assumptions Right Number 10 6 2" xfId="44705" xr:uid="{00000000-0005-0000-0000-000046840000}"/>
    <cellStyle name="Assumptions Right Number 10 7" xfId="30834" xr:uid="{00000000-0005-0000-0000-000047840000}"/>
    <cellStyle name="Assumptions Right Number 11" xfId="3249" xr:uid="{00000000-0005-0000-0000-000048840000}"/>
    <cellStyle name="Assumptions Right Number 11 2" xfId="6691" xr:uid="{00000000-0005-0000-0000-000049840000}"/>
    <cellStyle name="Assumptions Right Number 11 2 2" xfId="20633" xr:uid="{00000000-0005-0000-0000-00004A840000}"/>
    <cellStyle name="Assumptions Right Number 11 2 2 2" xfId="48316" xr:uid="{00000000-0005-0000-0000-00004B840000}"/>
    <cellStyle name="Assumptions Right Number 11 2 3" xfId="34399" xr:uid="{00000000-0005-0000-0000-00004C840000}"/>
    <cellStyle name="Assumptions Right Number 11 3" xfId="9433" xr:uid="{00000000-0005-0000-0000-00004D840000}"/>
    <cellStyle name="Assumptions Right Number 11 3 2" xfId="23354" xr:uid="{00000000-0005-0000-0000-00004E840000}"/>
    <cellStyle name="Assumptions Right Number 11 3 2 2" xfId="51037" xr:uid="{00000000-0005-0000-0000-00004F840000}"/>
    <cellStyle name="Assumptions Right Number 11 3 3" xfId="37120" xr:uid="{00000000-0005-0000-0000-000050840000}"/>
    <cellStyle name="Assumptions Right Number 11 4" xfId="11571" xr:uid="{00000000-0005-0000-0000-000051840000}"/>
    <cellStyle name="Assumptions Right Number 11 4 2" xfId="25492" xr:uid="{00000000-0005-0000-0000-000052840000}"/>
    <cellStyle name="Assumptions Right Number 11 4 2 2" xfId="53175" xr:uid="{00000000-0005-0000-0000-000053840000}"/>
    <cellStyle name="Assumptions Right Number 11 4 3" xfId="39258" xr:uid="{00000000-0005-0000-0000-000054840000}"/>
    <cellStyle name="Assumptions Right Number 11 5" xfId="14321" xr:uid="{00000000-0005-0000-0000-000055840000}"/>
    <cellStyle name="Assumptions Right Number 11 5 2" xfId="28242" xr:uid="{00000000-0005-0000-0000-000056840000}"/>
    <cellStyle name="Assumptions Right Number 11 5 2 2" xfId="55925" xr:uid="{00000000-0005-0000-0000-000057840000}"/>
    <cellStyle name="Assumptions Right Number 11 5 3" xfId="42008" xr:uid="{00000000-0005-0000-0000-000058840000}"/>
    <cellStyle name="Assumptions Right Number 11 6" xfId="17289" xr:uid="{00000000-0005-0000-0000-000059840000}"/>
    <cellStyle name="Assumptions Right Number 11 6 2" xfId="44972" xr:uid="{00000000-0005-0000-0000-00005A840000}"/>
    <cellStyle name="Assumptions Right Number 11 7" xfId="31078" xr:uid="{00000000-0005-0000-0000-00005B840000}"/>
    <cellStyle name="Assumptions Right Number 12" xfId="2699" xr:uid="{00000000-0005-0000-0000-00005C840000}"/>
    <cellStyle name="Assumptions Right Number 12 2" xfId="6147" xr:uid="{00000000-0005-0000-0000-00005D840000}"/>
    <cellStyle name="Assumptions Right Number 12 2 2" xfId="20094" xr:uid="{00000000-0005-0000-0000-00005E840000}"/>
    <cellStyle name="Assumptions Right Number 12 2 2 2" xfId="47777" xr:uid="{00000000-0005-0000-0000-00005F840000}"/>
    <cellStyle name="Assumptions Right Number 12 2 3" xfId="33860" xr:uid="{00000000-0005-0000-0000-000060840000}"/>
    <cellStyle name="Assumptions Right Number 12 3" xfId="8905" xr:uid="{00000000-0005-0000-0000-000061840000}"/>
    <cellStyle name="Assumptions Right Number 12 3 2" xfId="22826" xr:uid="{00000000-0005-0000-0000-000062840000}"/>
    <cellStyle name="Assumptions Right Number 12 3 2 2" xfId="50509" xr:uid="{00000000-0005-0000-0000-000063840000}"/>
    <cellStyle name="Assumptions Right Number 12 3 3" xfId="36592" xr:uid="{00000000-0005-0000-0000-000064840000}"/>
    <cellStyle name="Assumptions Right Number 12 4" xfId="11034" xr:uid="{00000000-0005-0000-0000-000065840000}"/>
    <cellStyle name="Assumptions Right Number 12 4 2" xfId="24955" xr:uid="{00000000-0005-0000-0000-000066840000}"/>
    <cellStyle name="Assumptions Right Number 12 4 2 2" xfId="52638" xr:uid="{00000000-0005-0000-0000-000067840000}"/>
    <cellStyle name="Assumptions Right Number 12 4 3" xfId="38721" xr:uid="{00000000-0005-0000-0000-000068840000}"/>
    <cellStyle name="Assumptions Right Number 12 5" xfId="13787" xr:uid="{00000000-0005-0000-0000-000069840000}"/>
    <cellStyle name="Assumptions Right Number 12 5 2" xfId="27708" xr:uid="{00000000-0005-0000-0000-00006A840000}"/>
    <cellStyle name="Assumptions Right Number 12 5 2 2" xfId="55391" xr:uid="{00000000-0005-0000-0000-00006B840000}"/>
    <cellStyle name="Assumptions Right Number 12 5 3" xfId="41474" xr:uid="{00000000-0005-0000-0000-00006C840000}"/>
    <cellStyle name="Assumptions Right Number 12 6" xfId="16752" xr:uid="{00000000-0005-0000-0000-00006D840000}"/>
    <cellStyle name="Assumptions Right Number 12 6 2" xfId="44435" xr:uid="{00000000-0005-0000-0000-00006E840000}"/>
    <cellStyle name="Assumptions Right Number 12 7" xfId="30602" xr:uid="{00000000-0005-0000-0000-00006F840000}"/>
    <cellStyle name="Assumptions Right Number 13" xfId="2680" xr:uid="{00000000-0005-0000-0000-000070840000}"/>
    <cellStyle name="Assumptions Right Number 13 2" xfId="6128" xr:uid="{00000000-0005-0000-0000-000071840000}"/>
    <cellStyle name="Assumptions Right Number 13 2 2" xfId="20075" xr:uid="{00000000-0005-0000-0000-000072840000}"/>
    <cellStyle name="Assumptions Right Number 13 2 2 2" xfId="47758" xr:uid="{00000000-0005-0000-0000-000073840000}"/>
    <cellStyle name="Assumptions Right Number 13 2 3" xfId="33841" xr:uid="{00000000-0005-0000-0000-000074840000}"/>
    <cellStyle name="Assumptions Right Number 13 3" xfId="8886" xr:uid="{00000000-0005-0000-0000-000075840000}"/>
    <cellStyle name="Assumptions Right Number 13 3 2" xfId="22807" xr:uid="{00000000-0005-0000-0000-000076840000}"/>
    <cellStyle name="Assumptions Right Number 13 3 2 2" xfId="50490" xr:uid="{00000000-0005-0000-0000-000077840000}"/>
    <cellStyle name="Assumptions Right Number 13 3 3" xfId="36573" xr:uid="{00000000-0005-0000-0000-000078840000}"/>
    <cellStyle name="Assumptions Right Number 13 4" xfId="11015" xr:uid="{00000000-0005-0000-0000-000079840000}"/>
    <cellStyle name="Assumptions Right Number 13 4 2" xfId="24936" xr:uid="{00000000-0005-0000-0000-00007A840000}"/>
    <cellStyle name="Assumptions Right Number 13 4 2 2" xfId="52619" xr:uid="{00000000-0005-0000-0000-00007B840000}"/>
    <cellStyle name="Assumptions Right Number 13 4 3" xfId="38702" xr:uid="{00000000-0005-0000-0000-00007C840000}"/>
    <cellStyle name="Assumptions Right Number 13 5" xfId="13768" xr:uid="{00000000-0005-0000-0000-00007D840000}"/>
    <cellStyle name="Assumptions Right Number 13 5 2" xfId="27689" xr:uid="{00000000-0005-0000-0000-00007E840000}"/>
    <cellStyle name="Assumptions Right Number 13 5 2 2" xfId="55372" xr:uid="{00000000-0005-0000-0000-00007F840000}"/>
    <cellStyle name="Assumptions Right Number 13 5 3" xfId="41455" xr:uid="{00000000-0005-0000-0000-000080840000}"/>
    <cellStyle name="Assumptions Right Number 13 6" xfId="16733" xr:uid="{00000000-0005-0000-0000-000081840000}"/>
    <cellStyle name="Assumptions Right Number 13 6 2" xfId="44416" xr:uid="{00000000-0005-0000-0000-000082840000}"/>
    <cellStyle name="Assumptions Right Number 13 7" xfId="30583" xr:uid="{00000000-0005-0000-0000-000083840000}"/>
    <cellStyle name="Assumptions Right Number 14" xfId="3410" xr:uid="{00000000-0005-0000-0000-000084840000}"/>
    <cellStyle name="Assumptions Right Number 14 2" xfId="6849" xr:uid="{00000000-0005-0000-0000-000085840000}"/>
    <cellStyle name="Assumptions Right Number 14 2 2" xfId="20790" xr:uid="{00000000-0005-0000-0000-000086840000}"/>
    <cellStyle name="Assumptions Right Number 14 2 2 2" xfId="48473" xr:uid="{00000000-0005-0000-0000-000087840000}"/>
    <cellStyle name="Assumptions Right Number 14 2 3" xfId="34556" xr:uid="{00000000-0005-0000-0000-000088840000}"/>
    <cellStyle name="Assumptions Right Number 14 3" xfId="9587" xr:uid="{00000000-0005-0000-0000-000089840000}"/>
    <cellStyle name="Assumptions Right Number 14 3 2" xfId="23508" xr:uid="{00000000-0005-0000-0000-00008A840000}"/>
    <cellStyle name="Assumptions Right Number 14 3 2 2" xfId="51191" xr:uid="{00000000-0005-0000-0000-00008B840000}"/>
    <cellStyle name="Assumptions Right Number 14 3 3" xfId="37274" xr:uid="{00000000-0005-0000-0000-00008C840000}"/>
    <cellStyle name="Assumptions Right Number 14 4" xfId="11728" xr:uid="{00000000-0005-0000-0000-00008D840000}"/>
    <cellStyle name="Assumptions Right Number 14 4 2" xfId="25649" xr:uid="{00000000-0005-0000-0000-00008E840000}"/>
    <cellStyle name="Assumptions Right Number 14 4 2 2" xfId="53332" xr:uid="{00000000-0005-0000-0000-00008F840000}"/>
    <cellStyle name="Assumptions Right Number 14 4 3" xfId="39415" xr:uid="{00000000-0005-0000-0000-000090840000}"/>
    <cellStyle name="Assumptions Right Number 14 5" xfId="14478" xr:uid="{00000000-0005-0000-0000-000091840000}"/>
    <cellStyle name="Assumptions Right Number 14 5 2" xfId="28399" xr:uid="{00000000-0005-0000-0000-000092840000}"/>
    <cellStyle name="Assumptions Right Number 14 5 2 2" xfId="56082" xr:uid="{00000000-0005-0000-0000-000093840000}"/>
    <cellStyle name="Assumptions Right Number 14 5 3" xfId="42165" xr:uid="{00000000-0005-0000-0000-000094840000}"/>
    <cellStyle name="Assumptions Right Number 14 6" xfId="17446" xr:uid="{00000000-0005-0000-0000-000095840000}"/>
    <cellStyle name="Assumptions Right Number 14 6 2" xfId="45129" xr:uid="{00000000-0005-0000-0000-000096840000}"/>
    <cellStyle name="Assumptions Right Number 14 7" xfId="31223" xr:uid="{00000000-0005-0000-0000-000097840000}"/>
    <cellStyle name="Assumptions Right Number 15" xfId="2923" xr:uid="{00000000-0005-0000-0000-000098840000}"/>
    <cellStyle name="Assumptions Right Number 15 2" xfId="6369" xr:uid="{00000000-0005-0000-0000-000099840000}"/>
    <cellStyle name="Assumptions Right Number 15 2 2" xfId="20315" xr:uid="{00000000-0005-0000-0000-00009A840000}"/>
    <cellStyle name="Assumptions Right Number 15 2 2 2" xfId="47998" xr:uid="{00000000-0005-0000-0000-00009B840000}"/>
    <cellStyle name="Assumptions Right Number 15 2 3" xfId="34081" xr:uid="{00000000-0005-0000-0000-00009C840000}"/>
    <cellStyle name="Assumptions Right Number 15 3" xfId="9120" xr:uid="{00000000-0005-0000-0000-00009D840000}"/>
    <cellStyle name="Assumptions Right Number 15 3 2" xfId="23041" xr:uid="{00000000-0005-0000-0000-00009E840000}"/>
    <cellStyle name="Assumptions Right Number 15 3 2 2" xfId="50724" xr:uid="{00000000-0005-0000-0000-00009F840000}"/>
    <cellStyle name="Assumptions Right Number 15 3 3" xfId="36807" xr:uid="{00000000-0005-0000-0000-0000A0840000}"/>
    <cellStyle name="Assumptions Right Number 15 4" xfId="11255" xr:uid="{00000000-0005-0000-0000-0000A1840000}"/>
    <cellStyle name="Assumptions Right Number 15 4 2" xfId="25176" xr:uid="{00000000-0005-0000-0000-0000A2840000}"/>
    <cellStyle name="Assumptions Right Number 15 4 2 2" xfId="52859" xr:uid="{00000000-0005-0000-0000-0000A3840000}"/>
    <cellStyle name="Assumptions Right Number 15 4 3" xfId="38942" xr:uid="{00000000-0005-0000-0000-0000A4840000}"/>
    <cellStyle name="Assumptions Right Number 15 5" xfId="14007" xr:uid="{00000000-0005-0000-0000-0000A5840000}"/>
    <cellStyle name="Assumptions Right Number 15 5 2" xfId="27928" xr:uid="{00000000-0005-0000-0000-0000A6840000}"/>
    <cellStyle name="Assumptions Right Number 15 5 2 2" xfId="55611" xr:uid="{00000000-0005-0000-0000-0000A7840000}"/>
    <cellStyle name="Assumptions Right Number 15 5 3" xfId="41694" xr:uid="{00000000-0005-0000-0000-0000A8840000}"/>
    <cellStyle name="Assumptions Right Number 15 6" xfId="16973" xr:uid="{00000000-0005-0000-0000-0000A9840000}"/>
    <cellStyle name="Assumptions Right Number 15 6 2" xfId="44656" xr:uid="{00000000-0005-0000-0000-0000AA840000}"/>
    <cellStyle name="Assumptions Right Number 15 7" xfId="30791" xr:uid="{00000000-0005-0000-0000-0000AB840000}"/>
    <cellStyle name="Assumptions Right Number 16" xfId="2820" xr:uid="{00000000-0005-0000-0000-0000AC840000}"/>
    <cellStyle name="Assumptions Right Number 16 2" xfId="6267" xr:uid="{00000000-0005-0000-0000-0000AD840000}"/>
    <cellStyle name="Assumptions Right Number 16 2 2" xfId="20214" xr:uid="{00000000-0005-0000-0000-0000AE840000}"/>
    <cellStyle name="Assumptions Right Number 16 2 2 2" xfId="47897" xr:uid="{00000000-0005-0000-0000-0000AF840000}"/>
    <cellStyle name="Assumptions Right Number 16 2 3" xfId="33980" xr:uid="{00000000-0005-0000-0000-0000B0840000}"/>
    <cellStyle name="Assumptions Right Number 16 3" xfId="9021" xr:uid="{00000000-0005-0000-0000-0000B1840000}"/>
    <cellStyle name="Assumptions Right Number 16 3 2" xfId="22942" xr:uid="{00000000-0005-0000-0000-0000B2840000}"/>
    <cellStyle name="Assumptions Right Number 16 3 2 2" xfId="50625" xr:uid="{00000000-0005-0000-0000-0000B3840000}"/>
    <cellStyle name="Assumptions Right Number 16 3 3" xfId="36708" xr:uid="{00000000-0005-0000-0000-0000B4840000}"/>
    <cellStyle name="Assumptions Right Number 16 4" xfId="11154" xr:uid="{00000000-0005-0000-0000-0000B5840000}"/>
    <cellStyle name="Assumptions Right Number 16 4 2" xfId="25075" xr:uid="{00000000-0005-0000-0000-0000B6840000}"/>
    <cellStyle name="Assumptions Right Number 16 4 2 2" xfId="52758" xr:uid="{00000000-0005-0000-0000-0000B7840000}"/>
    <cellStyle name="Assumptions Right Number 16 4 3" xfId="38841" xr:uid="{00000000-0005-0000-0000-0000B8840000}"/>
    <cellStyle name="Assumptions Right Number 16 5" xfId="13907" xr:uid="{00000000-0005-0000-0000-0000B9840000}"/>
    <cellStyle name="Assumptions Right Number 16 5 2" xfId="27828" xr:uid="{00000000-0005-0000-0000-0000BA840000}"/>
    <cellStyle name="Assumptions Right Number 16 5 2 2" xfId="55511" xr:uid="{00000000-0005-0000-0000-0000BB840000}"/>
    <cellStyle name="Assumptions Right Number 16 5 3" xfId="41594" xr:uid="{00000000-0005-0000-0000-0000BC840000}"/>
    <cellStyle name="Assumptions Right Number 16 6" xfId="16872" xr:uid="{00000000-0005-0000-0000-0000BD840000}"/>
    <cellStyle name="Assumptions Right Number 16 6 2" xfId="44555" xr:uid="{00000000-0005-0000-0000-0000BE840000}"/>
    <cellStyle name="Assumptions Right Number 16 7" xfId="30705" xr:uid="{00000000-0005-0000-0000-0000BF840000}"/>
    <cellStyle name="Assumptions Right Number 17" xfId="3144" xr:uid="{00000000-0005-0000-0000-0000C0840000}"/>
    <cellStyle name="Assumptions Right Number 17 2" xfId="6586" xr:uid="{00000000-0005-0000-0000-0000C1840000}"/>
    <cellStyle name="Assumptions Right Number 17 2 2" xfId="20530" xr:uid="{00000000-0005-0000-0000-0000C2840000}"/>
    <cellStyle name="Assumptions Right Number 17 2 2 2" xfId="48213" xr:uid="{00000000-0005-0000-0000-0000C3840000}"/>
    <cellStyle name="Assumptions Right Number 17 2 3" xfId="34296" xr:uid="{00000000-0005-0000-0000-0000C4840000}"/>
    <cellStyle name="Assumptions Right Number 17 3" xfId="9330" xr:uid="{00000000-0005-0000-0000-0000C5840000}"/>
    <cellStyle name="Assumptions Right Number 17 3 2" xfId="23251" xr:uid="{00000000-0005-0000-0000-0000C6840000}"/>
    <cellStyle name="Assumptions Right Number 17 3 2 2" xfId="50934" xr:uid="{00000000-0005-0000-0000-0000C7840000}"/>
    <cellStyle name="Assumptions Right Number 17 3 3" xfId="37017" xr:uid="{00000000-0005-0000-0000-0000C8840000}"/>
    <cellStyle name="Assumptions Right Number 17 4" xfId="11468" xr:uid="{00000000-0005-0000-0000-0000C9840000}"/>
    <cellStyle name="Assumptions Right Number 17 4 2" xfId="25389" xr:uid="{00000000-0005-0000-0000-0000CA840000}"/>
    <cellStyle name="Assumptions Right Number 17 4 2 2" xfId="53072" xr:uid="{00000000-0005-0000-0000-0000CB840000}"/>
    <cellStyle name="Assumptions Right Number 17 4 3" xfId="39155" xr:uid="{00000000-0005-0000-0000-0000CC840000}"/>
    <cellStyle name="Assumptions Right Number 17 5" xfId="14218" xr:uid="{00000000-0005-0000-0000-0000CD840000}"/>
    <cellStyle name="Assumptions Right Number 17 5 2" xfId="28139" xr:uid="{00000000-0005-0000-0000-0000CE840000}"/>
    <cellStyle name="Assumptions Right Number 17 5 2 2" xfId="55822" xr:uid="{00000000-0005-0000-0000-0000CF840000}"/>
    <cellStyle name="Assumptions Right Number 17 5 3" xfId="41905" xr:uid="{00000000-0005-0000-0000-0000D0840000}"/>
    <cellStyle name="Assumptions Right Number 17 6" xfId="17186" xr:uid="{00000000-0005-0000-0000-0000D1840000}"/>
    <cellStyle name="Assumptions Right Number 17 6 2" xfId="44869" xr:uid="{00000000-0005-0000-0000-0000D2840000}"/>
    <cellStyle name="Assumptions Right Number 17 7" xfId="30989" xr:uid="{00000000-0005-0000-0000-0000D3840000}"/>
    <cellStyle name="Assumptions Right Number 18" xfId="2852" xr:uid="{00000000-0005-0000-0000-0000D4840000}"/>
    <cellStyle name="Assumptions Right Number 18 2" xfId="6299" xr:uid="{00000000-0005-0000-0000-0000D5840000}"/>
    <cellStyle name="Assumptions Right Number 18 2 2" xfId="20246" xr:uid="{00000000-0005-0000-0000-0000D6840000}"/>
    <cellStyle name="Assumptions Right Number 18 2 2 2" xfId="47929" xr:uid="{00000000-0005-0000-0000-0000D7840000}"/>
    <cellStyle name="Assumptions Right Number 18 2 3" xfId="34012" xr:uid="{00000000-0005-0000-0000-0000D8840000}"/>
    <cellStyle name="Assumptions Right Number 18 3" xfId="9052" xr:uid="{00000000-0005-0000-0000-0000D9840000}"/>
    <cellStyle name="Assumptions Right Number 18 3 2" xfId="22973" xr:uid="{00000000-0005-0000-0000-0000DA840000}"/>
    <cellStyle name="Assumptions Right Number 18 3 2 2" xfId="50656" xr:uid="{00000000-0005-0000-0000-0000DB840000}"/>
    <cellStyle name="Assumptions Right Number 18 3 3" xfId="36739" xr:uid="{00000000-0005-0000-0000-0000DC840000}"/>
    <cellStyle name="Assumptions Right Number 18 4" xfId="11186" xr:uid="{00000000-0005-0000-0000-0000DD840000}"/>
    <cellStyle name="Assumptions Right Number 18 4 2" xfId="25107" xr:uid="{00000000-0005-0000-0000-0000DE840000}"/>
    <cellStyle name="Assumptions Right Number 18 4 2 2" xfId="52790" xr:uid="{00000000-0005-0000-0000-0000DF840000}"/>
    <cellStyle name="Assumptions Right Number 18 4 3" xfId="38873" xr:uid="{00000000-0005-0000-0000-0000E0840000}"/>
    <cellStyle name="Assumptions Right Number 18 5" xfId="13938" xr:uid="{00000000-0005-0000-0000-0000E1840000}"/>
    <cellStyle name="Assumptions Right Number 18 5 2" xfId="27859" xr:uid="{00000000-0005-0000-0000-0000E2840000}"/>
    <cellStyle name="Assumptions Right Number 18 5 2 2" xfId="55542" xr:uid="{00000000-0005-0000-0000-0000E3840000}"/>
    <cellStyle name="Assumptions Right Number 18 5 3" xfId="41625" xr:uid="{00000000-0005-0000-0000-0000E4840000}"/>
    <cellStyle name="Assumptions Right Number 18 6" xfId="16904" xr:uid="{00000000-0005-0000-0000-0000E5840000}"/>
    <cellStyle name="Assumptions Right Number 18 6 2" xfId="44587" xr:uid="{00000000-0005-0000-0000-0000E6840000}"/>
    <cellStyle name="Assumptions Right Number 18 7" xfId="30732" xr:uid="{00000000-0005-0000-0000-0000E7840000}"/>
    <cellStyle name="Assumptions Right Number 19" xfId="2571" xr:uid="{00000000-0005-0000-0000-0000E8840000}"/>
    <cellStyle name="Assumptions Right Number 19 2" xfId="6027" xr:uid="{00000000-0005-0000-0000-0000E9840000}"/>
    <cellStyle name="Assumptions Right Number 19 2 2" xfId="19976" xr:uid="{00000000-0005-0000-0000-0000EA840000}"/>
    <cellStyle name="Assumptions Right Number 19 2 2 2" xfId="47659" xr:uid="{00000000-0005-0000-0000-0000EB840000}"/>
    <cellStyle name="Assumptions Right Number 19 2 3" xfId="33742" xr:uid="{00000000-0005-0000-0000-0000EC840000}"/>
    <cellStyle name="Assumptions Right Number 19 3" xfId="8792" xr:uid="{00000000-0005-0000-0000-0000ED840000}"/>
    <cellStyle name="Assumptions Right Number 19 3 2" xfId="22713" xr:uid="{00000000-0005-0000-0000-0000EE840000}"/>
    <cellStyle name="Assumptions Right Number 19 3 2 2" xfId="50396" xr:uid="{00000000-0005-0000-0000-0000EF840000}"/>
    <cellStyle name="Assumptions Right Number 19 3 3" xfId="36479" xr:uid="{00000000-0005-0000-0000-0000F0840000}"/>
    <cellStyle name="Assumptions Right Number 19 4" xfId="5119" xr:uid="{00000000-0005-0000-0000-0000F1840000}"/>
    <cellStyle name="Assumptions Right Number 19 4 2" xfId="19090" xr:uid="{00000000-0005-0000-0000-0000F2840000}"/>
    <cellStyle name="Assumptions Right Number 19 4 2 2" xfId="46773" xr:uid="{00000000-0005-0000-0000-0000F3840000}"/>
    <cellStyle name="Assumptions Right Number 19 4 3" xfId="32856" xr:uid="{00000000-0005-0000-0000-0000F4840000}"/>
    <cellStyle name="Assumptions Right Number 19 5" xfId="13672" xr:uid="{00000000-0005-0000-0000-0000F5840000}"/>
    <cellStyle name="Assumptions Right Number 19 5 2" xfId="27593" xr:uid="{00000000-0005-0000-0000-0000F6840000}"/>
    <cellStyle name="Assumptions Right Number 19 5 2 2" xfId="55276" xr:uid="{00000000-0005-0000-0000-0000F7840000}"/>
    <cellStyle name="Assumptions Right Number 19 5 3" xfId="41359" xr:uid="{00000000-0005-0000-0000-0000F8840000}"/>
    <cellStyle name="Assumptions Right Number 19 6" xfId="16636" xr:uid="{00000000-0005-0000-0000-0000F9840000}"/>
    <cellStyle name="Assumptions Right Number 19 6 2" xfId="44319" xr:uid="{00000000-0005-0000-0000-0000FA840000}"/>
    <cellStyle name="Assumptions Right Number 19 7" xfId="30501" xr:uid="{00000000-0005-0000-0000-0000FB840000}"/>
    <cellStyle name="Assumptions Right Number 2" xfId="2059" xr:uid="{00000000-0005-0000-0000-0000FC840000}"/>
    <cellStyle name="Assumptions Right Number 2 10" xfId="3393" xr:uid="{00000000-0005-0000-0000-0000FD840000}"/>
    <cellStyle name="Assumptions Right Number 2 10 2" xfId="6833" xr:uid="{00000000-0005-0000-0000-0000FE840000}"/>
    <cellStyle name="Assumptions Right Number 2 10 2 2" xfId="20774" xr:uid="{00000000-0005-0000-0000-0000FF840000}"/>
    <cellStyle name="Assumptions Right Number 2 10 2 2 2" xfId="48457" xr:uid="{00000000-0005-0000-0000-000000850000}"/>
    <cellStyle name="Assumptions Right Number 2 10 2 3" xfId="34540" xr:uid="{00000000-0005-0000-0000-000001850000}"/>
    <cellStyle name="Assumptions Right Number 2 10 3" xfId="9571" xr:uid="{00000000-0005-0000-0000-000002850000}"/>
    <cellStyle name="Assumptions Right Number 2 10 3 2" xfId="23492" xr:uid="{00000000-0005-0000-0000-000003850000}"/>
    <cellStyle name="Assumptions Right Number 2 10 3 2 2" xfId="51175" xr:uid="{00000000-0005-0000-0000-000004850000}"/>
    <cellStyle name="Assumptions Right Number 2 10 3 3" xfId="37258" xr:uid="{00000000-0005-0000-0000-000005850000}"/>
    <cellStyle name="Assumptions Right Number 2 10 4" xfId="11712" xr:uid="{00000000-0005-0000-0000-000006850000}"/>
    <cellStyle name="Assumptions Right Number 2 10 4 2" xfId="25633" xr:uid="{00000000-0005-0000-0000-000007850000}"/>
    <cellStyle name="Assumptions Right Number 2 10 4 2 2" xfId="53316" xr:uid="{00000000-0005-0000-0000-000008850000}"/>
    <cellStyle name="Assumptions Right Number 2 10 4 3" xfId="39399" xr:uid="{00000000-0005-0000-0000-000009850000}"/>
    <cellStyle name="Assumptions Right Number 2 10 5" xfId="14462" xr:uid="{00000000-0005-0000-0000-00000A850000}"/>
    <cellStyle name="Assumptions Right Number 2 10 5 2" xfId="28383" xr:uid="{00000000-0005-0000-0000-00000B850000}"/>
    <cellStyle name="Assumptions Right Number 2 10 5 2 2" xfId="56066" xr:uid="{00000000-0005-0000-0000-00000C850000}"/>
    <cellStyle name="Assumptions Right Number 2 10 5 3" xfId="42149" xr:uid="{00000000-0005-0000-0000-00000D850000}"/>
    <cellStyle name="Assumptions Right Number 2 10 6" xfId="17430" xr:uid="{00000000-0005-0000-0000-00000E850000}"/>
    <cellStyle name="Assumptions Right Number 2 10 6 2" xfId="45113" xr:uid="{00000000-0005-0000-0000-00000F850000}"/>
    <cellStyle name="Assumptions Right Number 2 10 7" xfId="31207" xr:uid="{00000000-0005-0000-0000-000010850000}"/>
    <cellStyle name="Assumptions Right Number 2 11" xfId="2846" xr:uid="{00000000-0005-0000-0000-000011850000}"/>
    <cellStyle name="Assumptions Right Number 2 11 2" xfId="6293" xr:uid="{00000000-0005-0000-0000-000012850000}"/>
    <cellStyle name="Assumptions Right Number 2 11 2 2" xfId="20240" xr:uid="{00000000-0005-0000-0000-000013850000}"/>
    <cellStyle name="Assumptions Right Number 2 11 2 2 2" xfId="47923" xr:uid="{00000000-0005-0000-0000-000014850000}"/>
    <cellStyle name="Assumptions Right Number 2 11 2 3" xfId="34006" xr:uid="{00000000-0005-0000-0000-000015850000}"/>
    <cellStyle name="Assumptions Right Number 2 11 3" xfId="9047" xr:uid="{00000000-0005-0000-0000-000016850000}"/>
    <cellStyle name="Assumptions Right Number 2 11 3 2" xfId="22968" xr:uid="{00000000-0005-0000-0000-000017850000}"/>
    <cellStyle name="Assumptions Right Number 2 11 3 2 2" xfId="50651" xr:uid="{00000000-0005-0000-0000-000018850000}"/>
    <cellStyle name="Assumptions Right Number 2 11 3 3" xfId="36734" xr:uid="{00000000-0005-0000-0000-000019850000}"/>
    <cellStyle name="Assumptions Right Number 2 11 4" xfId="11180" xr:uid="{00000000-0005-0000-0000-00001A850000}"/>
    <cellStyle name="Assumptions Right Number 2 11 4 2" xfId="25101" xr:uid="{00000000-0005-0000-0000-00001B850000}"/>
    <cellStyle name="Assumptions Right Number 2 11 4 2 2" xfId="52784" xr:uid="{00000000-0005-0000-0000-00001C850000}"/>
    <cellStyle name="Assumptions Right Number 2 11 4 3" xfId="38867" xr:uid="{00000000-0005-0000-0000-00001D850000}"/>
    <cellStyle name="Assumptions Right Number 2 11 5" xfId="13932" xr:uid="{00000000-0005-0000-0000-00001E850000}"/>
    <cellStyle name="Assumptions Right Number 2 11 5 2" xfId="27853" xr:uid="{00000000-0005-0000-0000-00001F850000}"/>
    <cellStyle name="Assumptions Right Number 2 11 5 2 2" xfId="55536" xr:uid="{00000000-0005-0000-0000-000020850000}"/>
    <cellStyle name="Assumptions Right Number 2 11 5 3" xfId="41619" xr:uid="{00000000-0005-0000-0000-000021850000}"/>
    <cellStyle name="Assumptions Right Number 2 11 6" xfId="16898" xr:uid="{00000000-0005-0000-0000-000022850000}"/>
    <cellStyle name="Assumptions Right Number 2 11 6 2" xfId="44581" xr:uid="{00000000-0005-0000-0000-000023850000}"/>
    <cellStyle name="Assumptions Right Number 2 11 7" xfId="30727" xr:uid="{00000000-0005-0000-0000-000024850000}"/>
    <cellStyle name="Assumptions Right Number 2 12" xfId="2542" xr:uid="{00000000-0005-0000-0000-000025850000}"/>
    <cellStyle name="Assumptions Right Number 2 12 2" xfId="5999" xr:uid="{00000000-0005-0000-0000-000026850000}"/>
    <cellStyle name="Assumptions Right Number 2 12 2 2" xfId="19948" xr:uid="{00000000-0005-0000-0000-000027850000}"/>
    <cellStyle name="Assumptions Right Number 2 12 2 2 2" xfId="47631" xr:uid="{00000000-0005-0000-0000-000028850000}"/>
    <cellStyle name="Assumptions Right Number 2 12 2 3" xfId="33714" xr:uid="{00000000-0005-0000-0000-000029850000}"/>
    <cellStyle name="Assumptions Right Number 2 12 3" xfId="8764" xr:uid="{00000000-0005-0000-0000-00002A850000}"/>
    <cellStyle name="Assumptions Right Number 2 12 3 2" xfId="22685" xr:uid="{00000000-0005-0000-0000-00002B850000}"/>
    <cellStyle name="Assumptions Right Number 2 12 3 2 2" xfId="50368" xr:uid="{00000000-0005-0000-0000-00002C850000}"/>
    <cellStyle name="Assumptions Right Number 2 12 3 3" xfId="36451" xr:uid="{00000000-0005-0000-0000-00002D850000}"/>
    <cellStyle name="Assumptions Right Number 2 12 4" xfId="7336" xr:uid="{00000000-0005-0000-0000-00002E850000}"/>
    <cellStyle name="Assumptions Right Number 2 12 4 2" xfId="21267" xr:uid="{00000000-0005-0000-0000-00002F850000}"/>
    <cellStyle name="Assumptions Right Number 2 12 4 2 2" xfId="48950" xr:uid="{00000000-0005-0000-0000-000030850000}"/>
    <cellStyle name="Assumptions Right Number 2 12 4 3" xfId="35033" xr:uid="{00000000-0005-0000-0000-000031850000}"/>
    <cellStyle name="Assumptions Right Number 2 12 5" xfId="13644" xr:uid="{00000000-0005-0000-0000-000032850000}"/>
    <cellStyle name="Assumptions Right Number 2 12 5 2" xfId="27565" xr:uid="{00000000-0005-0000-0000-000033850000}"/>
    <cellStyle name="Assumptions Right Number 2 12 5 2 2" xfId="55248" xr:uid="{00000000-0005-0000-0000-000034850000}"/>
    <cellStyle name="Assumptions Right Number 2 12 5 3" xfId="41331" xr:uid="{00000000-0005-0000-0000-000035850000}"/>
    <cellStyle name="Assumptions Right Number 2 12 6" xfId="16608" xr:uid="{00000000-0005-0000-0000-000036850000}"/>
    <cellStyle name="Assumptions Right Number 2 12 6 2" xfId="44291" xr:uid="{00000000-0005-0000-0000-000037850000}"/>
    <cellStyle name="Assumptions Right Number 2 12 7" xfId="30475" xr:uid="{00000000-0005-0000-0000-000038850000}"/>
    <cellStyle name="Assumptions Right Number 2 13" xfId="3331" xr:uid="{00000000-0005-0000-0000-000039850000}"/>
    <cellStyle name="Assumptions Right Number 2 13 2" xfId="6771" xr:uid="{00000000-0005-0000-0000-00003A850000}"/>
    <cellStyle name="Assumptions Right Number 2 13 2 2" xfId="20712" xr:uid="{00000000-0005-0000-0000-00003B850000}"/>
    <cellStyle name="Assumptions Right Number 2 13 2 2 2" xfId="48395" xr:uid="{00000000-0005-0000-0000-00003C850000}"/>
    <cellStyle name="Assumptions Right Number 2 13 2 3" xfId="34478" xr:uid="{00000000-0005-0000-0000-00003D850000}"/>
    <cellStyle name="Assumptions Right Number 2 13 3" xfId="9511" xr:uid="{00000000-0005-0000-0000-00003E850000}"/>
    <cellStyle name="Assumptions Right Number 2 13 3 2" xfId="23432" xr:uid="{00000000-0005-0000-0000-00003F850000}"/>
    <cellStyle name="Assumptions Right Number 2 13 3 2 2" xfId="51115" xr:uid="{00000000-0005-0000-0000-000040850000}"/>
    <cellStyle name="Assumptions Right Number 2 13 3 3" xfId="37198" xr:uid="{00000000-0005-0000-0000-000041850000}"/>
    <cellStyle name="Assumptions Right Number 2 13 4" xfId="11650" xr:uid="{00000000-0005-0000-0000-000042850000}"/>
    <cellStyle name="Assumptions Right Number 2 13 4 2" xfId="25571" xr:uid="{00000000-0005-0000-0000-000043850000}"/>
    <cellStyle name="Assumptions Right Number 2 13 4 2 2" xfId="53254" xr:uid="{00000000-0005-0000-0000-000044850000}"/>
    <cellStyle name="Assumptions Right Number 2 13 4 3" xfId="39337" xr:uid="{00000000-0005-0000-0000-000045850000}"/>
    <cellStyle name="Assumptions Right Number 2 13 5" xfId="14400" xr:uid="{00000000-0005-0000-0000-000046850000}"/>
    <cellStyle name="Assumptions Right Number 2 13 5 2" xfId="28321" xr:uid="{00000000-0005-0000-0000-000047850000}"/>
    <cellStyle name="Assumptions Right Number 2 13 5 2 2" xfId="56004" xr:uid="{00000000-0005-0000-0000-000048850000}"/>
    <cellStyle name="Assumptions Right Number 2 13 5 3" xfId="42087" xr:uid="{00000000-0005-0000-0000-000049850000}"/>
    <cellStyle name="Assumptions Right Number 2 13 6" xfId="17368" xr:uid="{00000000-0005-0000-0000-00004A850000}"/>
    <cellStyle name="Assumptions Right Number 2 13 6 2" xfId="45051" xr:uid="{00000000-0005-0000-0000-00004B850000}"/>
    <cellStyle name="Assumptions Right Number 2 13 7" xfId="31151" xr:uid="{00000000-0005-0000-0000-00004C850000}"/>
    <cellStyle name="Assumptions Right Number 2 14" xfId="2575" xr:uid="{00000000-0005-0000-0000-00004D850000}"/>
    <cellStyle name="Assumptions Right Number 2 14 2" xfId="6031" xr:uid="{00000000-0005-0000-0000-00004E850000}"/>
    <cellStyle name="Assumptions Right Number 2 14 2 2" xfId="19980" xr:uid="{00000000-0005-0000-0000-00004F850000}"/>
    <cellStyle name="Assumptions Right Number 2 14 2 2 2" xfId="47663" xr:uid="{00000000-0005-0000-0000-000050850000}"/>
    <cellStyle name="Assumptions Right Number 2 14 2 3" xfId="33746" xr:uid="{00000000-0005-0000-0000-000051850000}"/>
    <cellStyle name="Assumptions Right Number 2 14 3" xfId="8796" xr:uid="{00000000-0005-0000-0000-000052850000}"/>
    <cellStyle name="Assumptions Right Number 2 14 3 2" xfId="22717" xr:uid="{00000000-0005-0000-0000-000053850000}"/>
    <cellStyle name="Assumptions Right Number 2 14 3 2 2" xfId="50400" xr:uid="{00000000-0005-0000-0000-000054850000}"/>
    <cellStyle name="Assumptions Right Number 2 14 3 3" xfId="36483" xr:uid="{00000000-0005-0000-0000-000055850000}"/>
    <cellStyle name="Assumptions Right Number 2 14 4" xfId="5633" xr:uid="{00000000-0005-0000-0000-000056850000}"/>
    <cellStyle name="Assumptions Right Number 2 14 4 2" xfId="19586" xr:uid="{00000000-0005-0000-0000-000057850000}"/>
    <cellStyle name="Assumptions Right Number 2 14 4 2 2" xfId="47269" xr:uid="{00000000-0005-0000-0000-000058850000}"/>
    <cellStyle name="Assumptions Right Number 2 14 4 3" xfId="33352" xr:uid="{00000000-0005-0000-0000-000059850000}"/>
    <cellStyle name="Assumptions Right Number 2 14 5" xfId="13676" xr:uid="{00000000-0005-0000-0000-00005A850000}"/>
    <cellStyle name="Assumptions Right Number 2 14 5 2" xfId="27597" xr:uid="{00000000-0005-0000-0000-00005B850000}"/>
    <cellStyle name="Assumptions Right Number 2 14 5 2 2" xfId="55280" xr:uid="{00000000-0005-0000-0000-00005C850000}"/>
    <cellStyle name="Assumptions Right Number 2 14 5 3" xfId="41363" xr:uid="{00000000-0005-0000-0000-00005D850000}"/>
    <cellStyle name="Assumptions Right Number 2 14 6" xfId="16640" xr:uid="{00000000-0005-0000-0000-00005E850000}"/>
    <cellStyle name="Assumptions Right Number 2 14 6 2" xfId="44323" xr:uid="{00000000-0005-0000-0000-00005F850000}"/>
    <cellStyle name="Assumptions Right Number 2 14 7" xfId="30505" xr:uid="{00000000-0005-0000-0000-000060850000}"/>
    <cellStyle name="Assumptions Right Number 2 15" xfId="3230" xr:uid="{00000000-0005-0000-0000-000061850000}"/>
    <cellStyle name="Assumptions Right Number 2 15 2" xfId="6672" xr:uid="{00000000-0005-0000-0000-000062850000}"/>
    <cellStyle name="Assumptions Right Number 2 15 2 2" xfId="20614" xr:uid="{00000000-0005-0000-0000-000063850000}"/>
    <cellStyle name="Assumptions Right Number 2 15 2 2 2" xfId="48297" xr:uid="{00000000-0005-0000-0000-000064850000}"/>
    <cellStyle name="Assumptions Right Number 2 15 2 3" xfId="34380" xr:uid="{00000000-0005-0000-0000-000065850000}"/>
    <cellStyle name="Assumptions Right Number 2 15 3" xfId="9414" xr:uid="{00000000-0005-0000-0000-000066850000}"/>
    <cellStyle name="Assumptions Right Number 2 15 3 2" xfId="23335" xr:uid="{00000000-0005-0000-0000-000067850000}"/>
    <cellStyle name="Assumptions Right Number 2 15 3 2 2" xfId="51018" xr:uid="{00000000-0005-0000-0000-000068850000}"/>
    <cellStyle name="Assumptions Right Number 2 15 3 3" xfId="37101" xr:uid="{00000000-0005-0000-0000-000069850000}"/>
    <cellStyle name="Assumptions Right Number 2 15 4" xfId="11552" xr:uid="{00000000-0005-0000-0000-00006A850000}"/>
    <cellStyle name="Assumptions Right Number 2 15 4 2" xfId="25473" xr:uid="{00000000-0005-0000-0000-00006B850000}"/>
    <cellStyle name="Assumptions Right Number 2 15 4 2 2" xfId="53156" xr:uid="{00000000-0005-0000-0000-00006C850000}"/>
    <cellStyle name="Assumptions Right Number 2 15 4 3" xfId="39239" xr:uid="{00000000-0005-0000-0000-00006D850000}"/>
    <cellStyle name="Assumptions Right Number 2 15 5" xfId="14302" xr:uid="{00000000-0005-0000-0000-00006E850000}"/>
    <cellStyle name="Assumptions Right Number 2 15 5 2" xfId="28223" xr:uid="{00000000-0005-0000-0000-00006F850000}"/>
    <cellStyle name="Assumptions Right Number 2 15 5 2 2" xfId="55906" xr:uid="{00000000-0005-0000-0000-000070850000}"/>
    <cellStyle name="Assumptions Right Number 2 15 5 3" xfId="41989" xr:uid="{00000000-0005-0000-0000-000071850000}"/>
    <cellStyle name="Assumptions Right Number 2 15 6" xfId="17270" xr:uid="{00000000-0005-0000-0000-000072850000}"/>
    <cellStyle name="Assumptions Right Number 2 15 6 2" xfId="44953" xr:uid="{00000000-0005-0000-0000-000073850000}"/>
    <cellStyle name="Assumptions Right Number 2 15 7" xfId="31060" xr:uid="{00000000-0005-0000-0000-000074850000}"/>
    <cellStyle name="Assumptions Right Number 2 16" xfId="2587" xr:uid="{00000000-0005-0000-0000-000075850000}"/>
    <cellStyle name="Assumptions Right Number 2 16 2" xfId="6043" xr:uid="{00000000-0005-0000-0000-000076850000}"/>
    <cellStyle name="Assumptions Right Number 2 16 2 2" xfId="19990" xr:uid="{00000000-0005-0000-0000-000077850000}"/>
    <cellStyle name="Assumptions Right Number 2 16 2 2 2" xfId="47673" xr:uid="{00000000-0005-0000-0000-000078850000}"/>
    <cellStyle name="Assumptions Right Number 2 16 2 3" xfId="33756" xr:uid="{00000000-0005-0000-0000-000079850000}"/>
    <cellStyle name="Assumptions Right Number 2 16 3" xfId="8804" xr:uid="{00000000-0005-0000-0000-00007A850000}"/>
    <cellStyle name="Assumptions Right Number 2 16 3 2" xfId="22725" xr:uid="{00000000-0005-0000-0000-00007B850000}"/>
    <cellStyle name="Assumptions Right Number 2 16 3 2 2" xfId="50408" xr:uid="{00000000-0005-0000-0000-00007C850000}"/>
    <cellStyle name="Assumptions Right Number 2 16 3 3" xfId="36491" xr:uid="{00000000-0005-0000-0000-00007D850000}"/>
    <cellStyle name="Assumptions Right Number 2 16 4" xfId="5634" xr:uid="{00000000-0005-0000-0000-00007E850000}"/>
    <cellStyle name="Assumptions Right Number 2 16 4 2" xfId="19587" xr:uid="{00000000-0005-0000-0000-00007F850000}"/>
    <cellStyle name="Assumptions Right Number 2 16 4 2 2" xfId="47270" xr:uid="{00000000-0005-0000-0000-000080850000}"/>
    <cellStyle name="Assumptions Right Number 2 16 4 3" xfId="33353" xr:uid="{00000000-0005-0000-0000-000081850000}"/>
    <cellStyle name="Assumptions Right Number 2 16 5" xfId="13685" xr:uid="{00000000-0005-0000-0000-000082850000}"/>
    <cellStyle name="Assumptions Right Number 2 16 5 2" xfId="27606" xr:uid="{00000000-0005-0000-0000-000083850000}"/>
    <cellStyle name="Assumptions Right Number 2 16 5 2 2" xfId="55289" xr:uid="{00000000-0005-0000-0000-000084850000}"/>
    <cellStyle name="Assumptions Right Number 2 16 5 3" xfId="41372" xr:uid="{00000000-0005-0000-0000-000085850000}"/>
    <cellStyle name="Assumptions Right Number 2 16 6" xfId="16649" xr:uid="{00000000-0005-0000-0000-000086850000}"/>
    <cellStyle name="Assumptions Right Number 2 16 6 2" xfId="44332" xr:uid="{00000000-0005-0000-0000-000087850000}"/>
    <cellStyle name="Assumptions Right Number 2 16 7" xfId="30514" xr:uid="{00000000-0005-0000-0000-000088850000}"/>
    <cellStyle name="Assumptions Right Number 2 17" xfId="3621" xr:uid="{00000000-0005-0000-0000-000089850000}"/>
    <cellStyle name="Assumptions Right Number 2 17 2" xfId="7059" xr:uid="{00000000-0005-0000-0000-00008A850000}"/>
    <cellStyle name="Assumptions Right Number 2 17 2 2" xfId="20995" xr:uid="{00000000-0005-0000-0000-00008B850000}"/>
    <cellStyle name="Assumptions Right Number 2 17 2 2 2" xfId="48678" xr:uid="{00000000-0005-0000-0000-00008C850000}"/>
    <cellStyle name="Assumptions Right Number 2 17 2 3" xfId="34761" xr:uid="{00000000-0005-0000-0000-00008D850000}"/>
    <cellStyle name="Assumptions Right Number 2 17 3" xfId="9791" xr:uid="{00000000-0005-0000-0000-00008E850000}"/>
    <cellStyle name="Assumptions Right Number 2 17 3 2" xfId="23712" xr:uid="{00000000-0005-0000-0000-00008F850000}"/>
    <cellStyle name="Assumptions Right Number 2 17 3 2 2" xfId="51395" xr:uid="{00000000-0005-0000-0000-000090850000}"/>
    <cellStyle name="Assumptions Right Number 2 17 3 3" xfId="37478" xr:uid="{00000000-0005-0000-0000-000091850000}"/>
    <cellStyle name="Assumptions Right Number 2 17 4" xfId="11933" xr:uid="{00000000-0005-0000-0000-000092850000}"/>
    <cellStyle name="Assumptions Right Number 2 17 4 2" xfId="25854" xr:uid="{00000000-0005-0000-0000-000093850000}"/>
    <cellStyle name="Assumptions Right Number 2 17 4 2 2" xfId="53537" xr:uid="{00000000-0005-0000-0000-000094850000}"/>
    <cellStyle name="Assumptions Right Number 2 17 4 3" xfId="39620" xr:uid="{00000000-0005-0000-0000-000095850000}"/>
    <cellStyle name="Assumptions Right Number 2 17 5" xfId="14683" xr:uid="{00000000-0005-0000-0000-000096850000}"/>
    <cellStyle name="Assumptions Right Number 2 17 5 2" xfId="28604" xr:uid="{00000000-0005-0000-0000-000097850000}"/>
    <cellStyle name="Assumptions Right Number 2 17 5 2 2" xfId="56287" xr:uid="{00000000-0005-0000-0000-000098850000}"/>
    <cellStyle name="Assumptions Right Number 2 17 5 3" xfId="42370" xr:uid="{00000000-0005-0000-0000-000099850000}"/>
    <cellStyle name="Assumptions Right Number 2 17 6" xfId="17651" xr:uid="{00000000-0005-0000-0000-00009A850000}"/>
    <cellStyle name="Assumptions Right Number 2 17 6 2" xfId="45334" xr:uid="{00000000-0005-0000-0000-00009B850000}"/>
    <cellStyle name="Assumptions Right Number 2 17 7" xfId="31422" xr:uid="{00000000-0005-0000-0000-00009C850000}"/>
    <cellStyle name="Assumptions Right Number 2 18" xfId="2597" xr:uid="{00000000-0005-0000-0000-00009D850000}"/>
    <cellStyle name="Assumptions Right Number 2 18 2" xfId="6053" xr:uid="{00000000-0005-0000-0000-00009E850000}"/>
    <cellStyle name="Assumptions Right Number 2 18 2 2" xfId="20000" xr:uid="{00000000-0005-0000-0000-00009F850000}"/>
    <cellStyle name="Assumptions Right Number 2 18 2 2 2" xfId="47683" xr:uid="{00000000-0005-0000-0000-0000A0850000}"/>
    <cellStyle name="Assumptions Right Number 2 18 2 3" xfId="33766" xr:uid="{00000000-0005-0000-0000-0000A1850000}"/>
    <cellStyle name="Assumptions Right Number 2 18 3" xfId="8814" xr:uid="{00000000-0005-0000-0000-0000A2850000}"/>
    <cellStyle name="Assumptions Right Number 2 18 3 2" xfId="22735" xr:uid="{00000000-0005-0000-0000-0000A3850000}"/>
    <cellStyle name="Assumptions Right Number 2 18 3 2 2" xfId="50418" xr:uid="{00000000-0005-0000-0000-0000A4850000}"/>
    <cellStyle name="Assumptions Right Number 2 18 3 3" xfId="36501" xr:uid="{00000000-0005-0000-0000-0000A5850000}"/>
    <cellStyle name="Assumptions Right Number 2 18 4" xfId="7345" xr:uid="{00000000-0005-0000-0000-0000A6850000}"/>
    <cellStyle name="Assumptions Right Number 2 18 4 2" xfId="21276" xr:uid="{00000000-0005-0000-0000-0000A7850000}"/>
    <cellStyle name="Assumptions Right Number 2 18 4 2 2" xfId="48959" xr:uid="{00000000-0005-0000-0000-0000A8850000}"/>
    <cellStyle name="Assumptions Right Number 2 18 4 3" xfId="35042" xr:uid="{00000000-0005-0000-0000-0000A9850000}"/>
    <cellStyle name="Assumptions Right Number 2 18 5" xfId="13695" xr:uid="{00000000-0005-0000-0000-0000AA850000}"/>
    <cellStyle name="Assumptions Right Number 2 18 5 2" xfId="27616" xr:uid="{00000000-0005-0000-0000-0000AB850000}"/>
    <cellStyle name="Assumptions Right Number 2 18 5 2 2" xfId="55299" xr:uid="{00000000-0005-0000-0000-0000AC850000}"/>
    <cellStyle name="Assumptions Right Number 2 18 5 3" xfId="41382" xr:uid="{00000000-0005-0000-0000-0000AD850000}"/>
    <cellStyle name="Assumptions Right Number 2 18 6" xfId="16659" xr:uid="{00000000-0005-0000-0000-0000AE850000}"/>
    <cellStyle name="Assumptions Right Number 2 18 6 2" xfId="44342" xr:uid="{00000000-0005-0000-0000-0000AF850000}"/>
    <cellStyle name="Assumptions Right Number 2 18 7" xfId="30522" xr:uid="{00000000-0005-0000-0000-0000B0850000}"/>
    <cellStyle name="Assumptions Right Number 2 19" xfId="2779" xr:uid="{00000000-0005-0000-0000-0000B1850000}"/>
    <cellStyle name="Assumptions Right Number 2 19 2" xfId="6226" xr:uid="{00000000-0005-0000-0000-0000B2850000}"/>
    <cellStyle name="Assumptions Right Number 2 19 2 2" xfId="20173" xr:uid="{00000000-0005-0000-0000-0000B3850000}"/>
    <cellStyle name="Assumptions Right Number 2 19 2 2 2" xfId="47856" xr:uid="{00000000-0005-0000-0000-0000B4850000}"/>
    <cellStyle name="Assumptions Right Number 2 19 2 3" xfId="33939" xr:uid="{00000000-0005-0000-0000-0000B5850000}"/>
    <cellStyle name="Assumptions Right Number 2 19 3" xfId="8981" xr:uid="{00000000-0005-0000-0000-0000B6850000}"/>
    <cellStyle name="Assumptions Right Number 2 19 3 2" xfId="22902" xr:uid="{00000000-0005-0000-0000-0000B7850000}"/>
    <cellStyle name="Assumptions Right Number 2 19 3 2 2" xfId="50585" xr:uid="{00000000-0005-0000-0000-0000B8850000}"/>
    <cellStyle name="Assumptions Right Number 2 19 3 3" xfId="36668" xr:uid="{00000000-0005-0000-0000-0000B9850000}"/>
    <cellStyle name="Assumptions Right Number 2 19 4" xfId="11113" xr:uid="{00000000-0005-0000-0000-0000BA850000}"/>
    <cellStyle name="Assumptions Right Number 2 19 4 2" xfId="25034" xr:uid="{00000000-0005-0000-0000-0000BB850000}"/>
    <cellStyle name="Assumptions Right Number 2 19 4 2 2" xfId="52717" xr:uid="{00000000-0005-0000-0000-0000BC850000}"/>
    <cellStyle name="Assumptions Right Number 2 19 4 3" xfId="38800" xr:uid="{00000000-0005-0000-0000-0000BD850000}"/>
    <cellStyle name="Assumptions Right Number 2 19 5" xfId="13866" xr:uid="{00000000-0005-0000-0000-0000BE850000}"/>
    <cellStyle name="Assumptions Right Number 2 19 5 2" xfId="27787" xr:uid="{00000000-0005-0000-0000-0000BF850000}"/>
    <cellStyle name="Assumptions Right Number 2 19 5 2 2" xfId="55470" xr:uid="{00000000-0005-0000-0000-0000C0850000}"/>
    <cellStyle name="Assumptions Right Number 2 19 5 3" xfId="41553" xr:uid="{00000000-0005-0000-0000-0000C1850000}"/>
    <cellStyle name="Assumptions Right Number 2 19 6" xfId="16831" xr:uid="{00000000-0005-0000-0000-0000C2850000}"/>
    <cellStyle name="Assumptions Right Number 2 19 6 2" xfId="44514" xr:uid="{00000000-0005-0000-0000-0000C3850000}"/>
    <cellStyle name="Assumptions Right Number 2 19 7" xfId="30670" xr:uid="{00000000-0005-0000-0000-0000C4850000}"/>
    <cellStyle name="Assumptions Right Number 2 2" xfId="3098" xr:uid="{00000000-0005-0000-0000-0000C5850000}"/>
    <cellStyle name="Assumptions Right Number 2 2 2" xfId="6540" xr:uid="{00000000-0005-0000-0000-0000C6850000}"/>
    <cellStyle name="Assumptions Right Number 2 2 2 2" xfId="20484" xr:uid="{00000000-0005-0000-0000-0000C7850000}"/>
    <cellStyle name="Assumptions Right Number 2 2 2 2 2" xfId="48167" xr:uid="{00000000-0005-0000-0000-0000C8850000}"/>
    <cellStyle name="Assumptions Right Number 2 2 2 3" xfId="34250" xr:uid="{00000000-0005-0000-0000-0000C9850000}"/>
    <cellStyle name="Assumptions Right Number 2 2 3" xfId="9285" xr:uid="{00000000-0005-0000-0000-0000CA850000}"/>
    <cellStyle name="Assumptions Right Number 2 2 3 2" xfId="23206" xr:uid="{00000000-0005-0000-0000-0000CB850000}"/>
    <cellStyle name="Assumptions Right Number 2 2 3 2 2" xfId="50889" xr:uid="{00000000-0005-0000-0000-0000CC850000}"/>
    <cellStyle name="Assumptions Right Number 2 2 3 3" xfId="36972" xr:uid="{00000000-0005-0000-0000-0000CD850000}"/>
    <cellStyle name="Assumptions Right Number 2 2 4" xfId="11422" xr:uid="{00000000-0005-0000-0000-0000CE850000}"/>
    <cellStyle name="Assumptions Right Number 2 2 4 2" xfId="25343" xr:uid="{00000000-0005-0000-0000-0000CF850000}"/>
    <cellStyle name="Assumptions Right Number 2 2 4 2 2" xfId="53026" xr:uid="{00000000-0005-0000-0000-0000D0850000}"/>
    <cellStyle name="Assumptions Right Number 2 2 4 3" xfId="39109" xr:uid="{00000000-0005-0000-0000-0000D1850000}"/>
    <cellStyle name="Assumptions Right Number 2 2 5" xfId="14172" xr:uid="{00000000-0005-0000-0000-0000D2850000}"/>
    <cellStyle name="Assumptions Right Number 2 2 5 2" xfId="28093" xr:uid="{00000000-0005-0000-0000-0000D3850000}"/>
    <cellStyle name="Assumptions Right Number 2 2 5 2 2" xfId="55776" xr:uid="{00000000-0005-0000-0000-0000D4850000}"/>
    <cellStyle name="Assumptions Right Number 2 2 5 3" xfId="41859" xr:uid="{00000000-0005-0000-0000-0000D5850000}"/>
    <cellStyle name="Assumptions Right Number 2 2 6" xfId="17140" xr:uid="{00000000-0005-0000-0000-0000D6850000}"/>
    <cellStyle name="Assumptions Right Number 2 2 6 2" xfId="44823" xr:uid="{00000000-0005-0000-0000-0000D7850000}"/>
    <cellStyle name="Assumptions Right Number 2 2 7" xfId="30944" xr:uid="{00000000-0005-0000-0000-0000D8850000}"/>
    <cellStyle name="Assumptions Right Number 2 20" xfId="4146" xr:uid="{00000000-0005-0000-0000-0000D9850000}"/>
    <cellStyle name="Assumptions Right Number 2 20 2" xfId="7572" xr:uid="{00000000-0005-0000-0000-0000DA850000}"/>
    <cellStyle name="Assumptions Right Number 2 20 2 2" xfId="21500" xr:uid="{00000000-0005-0000-0000-0000DB850000}"/>
    <cellStyle name="Assumptions Right Number 2 20 2 2 2" xfId="49183" xr:uid="{00000000-0005-0000-0000-0000DC850000}"/>
    <cellStyle name="Assumptions Right Number 2 20 2 3" xfId="35266" xr:uid="{00000000-0005-0000-0000-0000DD850000}"/>
    <cellStyle name="Assumptions Right Number 2 20 3" xfId="10270" xr:uid="{00000000-0005-0000-0000-0000DE850000}"/>
    <cellStyle name="Assumptions Right Number 2 20 3 2" xfId="24191" xr:uid="{00000000-0005-0000-0000-0000DF850000}"/>
    <cellStyle name="Assumptions Right Number 2 20 3 2 2" xfId="51874" xr:uid="{00000000-0005-0000-0000-0000E0850000}"/>
    <cellStyle name="Assumptions Right Number 2 20 3 3" xfId="37957" xr:uid="{00000000-0005-0000-0000-0000E1850000}"/>
    <cellStyle name="Assumptions Right Number 2 20 4" xfId="12422" xr:uid="{00000000-0005-0000-0000-0000E2850000}"/>
    <cellStyle name="Assumptions Right Number 2 20 4 2" xfId="26343" xr:uid="{00000000-0005-0000-0000-0000E3850000}"/>
    <cellStyle name="Assumptions Right Number 2 20 4 2 2" xfId="54026" xr:uid="{00000000-0005-0000-0000-0000E4850000}"/>
    <cellStyle name="Assumptions Right Number 2 20 4 3" xfId="40109" xr:uid="{00000000-0005-0000-0000-0000E5850000}"/>
    <cellStyle name="Assumptions Right Number 2 20 5" xfId="15172" xr:uid="{00000000-0005-0000-0000-0000E6850000}"/>
    <cellStyle name="Assumptions Right Number 2 20 5 2" xfId="29093" xr:uid="{00000000-0005-0000-0000-0000E7850000}"/>
    <cellStyle name="Assumptions Right Number 2 20 5 2 2" xfId="56776" xr:uid="{00000000-0005-0000-0000-0000E8850000}"/>
    <cellStyle name="Assumptions Right Number 2 20 5 3" xfId="42859" xr:uid="{00000000-0005-0000-0000-0000E9850000}"/>
    <cellStyle name="Assumptions Right Number 2 20 6" xfId="18140" xr:uid="{00000000-0005-0000-0000-0000EA850000}"/>
    <cellStyle name="Assumptions Right Number 2 20 6 2" xfId="45823" xr:uid="{00000000-0005-0000-0000-0000EB850000}"/>
    <cellStyle name="Assumptions Right Number 2 20 7" xfId="31906" xr:uid="{00000000-0005-0000-0000-0000EC850000}"/>
    <cellStyle name="Assumptions Right Number 2 21" xfId="3942" xr:uid="{00000000-0005-0000-0000-0000ED850000}"/>
    <cellStyle name="Assumptions Right Number 2 21 2" xfId="7368" xr:uid="{00000000-0005-0000-0000-0000EE850000}"/>
    <cellStyle name="Assumptions Right Number 2 21 2 2" xfId="21299" xr:uid="{00000000-0005-0000-0000-0000EF850000}"/>
    <cellStyle name="Assumptions Right Number 2 21 2 2 2" xfId="48982" xr:uid="{00000000-0005-0000-0000-0000F0850000}"/>
    <cellStyle name="Assumptions Right Number 2 21 2 3" xfId="35065" xr:uid="{00000000-0005-0000-0000-0000F1850000}"/>
    <cellStyle name="Assumptions Right Number 2 21 3" xfId="10072" xr:uid="{00000000-0005-0000-0000-0000F2850000}"/>
    <cellStyle name="Assumptions Right Number 2 21 3 2" xfId="23993" xr:uid="{00000000-0005-0000-0000-0000F3850000}"/>
    <cellStyle name="Assumptions Right Number 2 21 3 2 2" xfId="51676" xr:uid="{00000000-0005-0000-0000-0000F4850000}"/>
    <cellStyle name="Assumptions Right Number 2 21 3 3" xfId="37759" xr:uid="{00000000-0005-0000-0000-0000F5850000}"/>
    <cellStyle name="Assumptions Right Number 2 21 4" xfId="12224" xr:uid="{00000000-0005-0000-0000-0000F6850000}"/>
    <cellStyle name="Assumptions Right Number 2 21 4 2" xfId="26145" xr:uid="{00000000-0005-0000-0000-0000F7850000}"/>
    <cellStyle name="Assumptions Right Number 2 21 4 2 2" xfId="53828" xr:uid="{00000000-0005-0000-0000-0000F8850000}"/>
    <cellStyle name="Assumptions Right Number 2 21 4 3" xfId="39911" xr:uid="{00000000-0005-0000-0000-0000F9850000}"/>
    <cellStyle name="Assumptions Right Number 2 21 5" xfId="14974" xr:uid="{00000000-0005-0000-0000-0000FA850000}"/>
    <cellStyle name="Assumptions Right Number 2 21 5 2" xfId="28895" xr:uid="{00000000-0005-0000-0000-0000FB850000}"/>
    <cellStyle name="Assumptions Right Number 2 21 5 2 2" xfId="56578" xr:uid="{00000000-0005-0000-0000-0000FC850000}"/>
    <cellStyle name="Assumptions Right Number 2 21 5 3" xfId="42661" xr:uid="{00000000-0005-0000-0000-0000FD850000}"/>
    <cellStyle name="Assumptions Right Number 2 21 6" xfId="17942" xr:uid="{00000000-0005-0000-0000-0000FE850000}"/>
    <cellStyle name="Assumptions Right Number 2 21 6 2" xfId="45625" xr:uid="{00000000-0005-0000-0000-0000FF850000}"/>
    <cellStyle name="Assumptions Right Number 2 21 7" xfId="31708" xr:uid="{00000000-0005-0000-0000-000000860000}"/>
    <cellStyle name="Assumptions Right Number 2 22" xfId="4101" xr:uid="{00000000-0005-0000-0000-000001860000}"/>
    <cellStyle name="Assumptions Right Number 2 22 2" xfId="7527" xr:uid="{00000000-0005-0000-0000-000002860000}"/>
    <cellStyle name="Assumptions Right Number 2 22 2 2" xfId="21456" xr:uid="{00000000-0005-0000-0000-000003860000}"/>
    <cellStyle name="Assumptions Right Number 2 22 2 2 2" xfId="49139" xr:uid="{00000000-0005-0000-0000-000004860000}"/>
    <cellStyle name="Assumptions Right Number 2 22 2 3" xfId="35222" xr:uid="{00000000-0005-0000-0000-000005860000}"/>
    <cellStyle name="Assumptions Right Number 2 22 3" xfId="10228" xr:uid="{00000000-0005-0000-0000-000006860000}"/>
    <cellStyle name="Assumptions Right Number 2 22 3 2" xfId="24149" xr:uid="{00000000-0005-0000-0000-000007860000}"/>
    <cellStyle name="Assumptions Right Number 2 22 3 2 2" xfId="51832" xr:uid="{00000000-0005-0000-0000-000008860000}"/>
    <cellStyle name="Assumptions Right Number 2 22 3 3" xfId="37915" xr:uid="{00000000-0005-0000-0000-000009860000}"/>
    <cellStyle name="Assumptions Right Number 2 22 4" xfId="12380" xr:uid="{00000000-0005-0000-0000-00000A860000}"/>
    <cellStyle name="Assumptions Right Number 2 22 4 2" xfId="26301" xr:uid="{00000000-0005-0000-0000-00000B860000}"/>
    <cellStyle name="Assumptions Right Number 2 22 4 2 2" xfId="53984" xr:uid="{00000000-0005-0000-0000-00000C860000}"/>
    <cellStyle name="Assumptions Right Number 2 22 4 3" xfId="40067" xr:uid="{00000000-0005-0000-0000-00000D860000}"/>
    <cellStyle name="Assumptions Right Number 2 22 5" xfId="15130" xr:uid="{00000000-0005-0000-0000-00000E860000}"/>
    <cellStyle name="Assumptions Right Number 2 22 5 2" xfId="29051" xr:uid="{00000000-0005-0000-0000-00000F860000}"/>
    <cellStyle name="Assumptions Right Number 2 22 5 2 2" xfId="56734" xr:uid="{00000000-0005-0000-0000-000010860000}"/>
    <cellStyle name="Assumptions Right Number 2 22 5 3" xfId="42817" xr:uid="{00000000-0005-0000-0000-000011860000}"/>
    <cellStyle name="Assumptions Right Number 2 22 6" xfId="18098" xr:uid="{00000000-0005-0000-0000-000012860000}"/>
    <cellStyle name="Assumptions Right Number 2 22 6 2" xfId="45781" xr:uid="{00000000-0005-0000-0000-000013860000}"/>
    <cellStyle name="Assumptions Right Number 2 22 7" xfId="31864" xr:uid="{00000000-0005-0000-0000-000014860000}"/>
    <cellStyle name="Assumptions Right Number 2 23" xfId="3966" xr:uid="{00000000-0005-0000-0000-000015860000}"/>
    <cellStyle name="Assumptions Right Number 2 23 2" xfId="7392" xr:uid="{00000000-0005-0000-0000-000016860000}"/>
    <cellStyle name="Assumptions Right Number 2 23 2 2" xfId="21323" xr:uid="{00000000-0005-0000-0000-000017860000}"/>
    <cellStyle name="Assumptions Right Number 2 23 2 2 2" xfId="49006" xr:uid="{00000000-0005-0000-0000-000018860000}"/>
    <cellStyle name="Assumptions Right Number 2 23 2 3" xfId="35089" xr:uid="{00000000-0005-0000-0000-000019860000}"/>
    <cellStyle name="Assumptions Right Number 2 23 3" xfId="10095" xr:uid="{00000000-0005-0000-0000-00001A860000}"/>
    <cellStyle name="Assumptions Right Number 2 23 3 2" xfId="24016" xr:uid="{00000000-0005-0000-0000-00001B860000}"/>
    <cellStyle name="Assumptions Right Number 2 23 3 2 2" xfId="51699" xr:uid="{00000000-0005-0000-0000-00001C860000}"/>
    <cellStyle name="Assumptions Right Number 2 23 3 3" xfId="37782" xr:uid="{00000000-0005-0000-0000-00001D860000}"/>
    <cellStyle name="Assumptions Right Number 2 23 4" xfId="12247" xr:uid="{00000000-0005-0000-0000-00001E860000}"/>
    <cellStyle name="Assumptions Right Number 2 23 4 2" xfId="26168" xr:uid="{00000000-0005-0000-0000-00001F860000}"/>
    <cellStyle name="Assumptions Right Number 2 23 4 2 2" xfId="53851" xr:uid="{00000000-0005-0000-0000-000020860000}"/>
    <cellStyle name="Assumptions Right Number 2 23 4 3" xfId="39934" xr:uid="{00000000-0005-0000-0000-000021860000}"/>
    <cellStyle name="Assumptions Right Number 2 23 5" xfId="14997" xr:uid="{00000000-0005-0000-0000-000022860000}"/>
    <cellStyle name="Assumptions Right Number 2 23 5 2" xfId="28918" xr:uid="{00000000-0005-0000-0000-000023860000}"/>
    <cellStyle name="Assumptions Right Number 2 23 5 2 2" xfId="56601" xr:uid="{00000000-0005-0000-0000-000024860000}"/>
    <cellStyle name="Assumptions Right Number 2 23 5 3" xfId="42684" xr:uid="{00000000-0005-0000-0000-000025860000}"/>
    <cellStyle name="Assumptions Right Number 2 23 6" xfId="17965" xr:uid="{00000000-0005-0000-0000-000026860000}"/>
    <cellStyle name="Assumptions Right Number 2 23 6 2" xfId="45648" xr:uid="{00000000-0005-0000-0000-000027860000}"/>
    <cellStyle name="Assumptions Right Number 2 23 7" xfId="31731" xr:uid="{00000000-0005-0000-0000-000028860000}"/>
    <cellStyle name="Assumptions Right Number 2 24" xfId="4064" xr:uid="{00000000-0005-0000-0000-000029860000}"/>
    <cellStyle name="Assumptions Right Number 2 24 2" xfId="7490" xr:uid="{00000000-0005-0000-0000-00002A860000}"/>
    <cellStyle name="Assumptions Right Number 2 24 2 2" xfId="21421" xr:uid="{00000000-0005-0000-0000-00002B860000}"/>
    <cellStyle name="Assumptions Right Number 2 24 2 2 2" xfId="49104" xr:uid="{00000000-0005-0000-0000-00002C860000}"/>
    <cellStyle name="Assumptions Right Number 2 24 2 3" xfId="35187" xr:uid="{00000000-0005-0000-0000-00002D860000}"/>
    <cellStyle name="Assumptions Right Number 2 24 3" xfId="10193" xr:uid="{00000000-0005-0000-0000-00002E860000}"/>
    <cellStyle name="Assumptions Right Number 2 24 3 2" xfId="24114" xr:uid="{00000000-0005-0000-0000-00002F860000}"/>
    <cellStyle name="Assumptions Right Number 2 24 3 2 2" xfId="51797" xr:uid="{00000000-0005-0000-0000-000030860000}"/>
    <cellStyle name="Assumptions Right Number 2 24 3 3" xfId="37880" xr:uid="{00000000-0005-0000-0000-000031860000}"/>
    <cellStyle name="Assumptions Right Number 2 24 4" xfId="12345" xr:uid="{00000000-0005-0000-0000-000032860000}"/>
    <cellStyle name="Assumptions Right Number 2 24 4 2" xfId="26266" xr:uid="{00000000-0005-0000-0000-000033860000}"/>
    <cellStyle name="Assumptions Right Number 2 24 4 2 2" xfId="53949" xr:uid="{00000000-0005-0000-0000-000034860000}"/>
    <cellStyle name="Assumptions Right Number 2 24 4 3" xfId="40032" xr:uid="{00000000-0005-0000-0000-000035860000}"/>
    <cellStyle name="Assumptions Right Number 2 24 5" xfId="15095" xr:uid="{00000000-0005-0000-0000-000036860000}"/>
    <cellStyle name="Assumptions Right Number 2 24 5 2" xfId="29016" xr:uid="{00000000-0005-0000-0000-000037860000}"/>
    <cellStyle name="Assumptions Right Number 2 24 5 2 2" xfId="56699" xr:uid="{00000000-0005-0000-0000-000038860000}"/>
    <cellStyle name="Assumptions Right Number 2 24 5 3" xfId="42782" xr:uid="{00000000-0005-0000-0000-000039860000}"/>
    <cellStyle name="Assumptions Right Number 2 24 6" xfId="18063" xr:uid="{00000000-0005-0000-0000-00003A860000}"/>
    <cellStyle name="Assumptions Right Number 2 24 6 2" xfId="45746" xr:uid="{00000000-0005-0000-0000-00003B860000}"/>
    <cellStyle name="Assumptions Right Number 2 24 7" xfId="31829" xr:uid="{00000000-0005-0000-0000-00003C860000}"/>
    <cellStyle name="Assumptions Right Number 2 25" xfId="4886" xr:uid="{00000000-0005-0000-0000-00003D860000}"/>
    <cellStyle name="Assumptions Right Number 2 25 2" xfId="8292" xr:uid="{00000000-0005-0000-0000-00003E860000}"/>
    <cellStyle name="Assumptions Right Number 2 25 2 2" xfId="22214" xr:uid="{00000000-0005-0000-0000-00003F860000}"/>
    <cellStyle name="Assumptions Right Number 2 25 2 2 2" xfId="49897" xr:uid="{00000000-0005-0000-0000-000040860000}"/>
    <cellStyle name="Assumptions Right Number 2 25 2 3" xfId="35980" xr:uid="{00000000-0005-0000-0000-000041860000}"/>
    <cellStyle name="Assumptions Right Number 2 25 3" xfId="10746" xr:uid="{00000000-0005-0000-0000-000042860000}"/>
    <cellStyle name="Assumptions Right Number 2 25 3 2" xfId="24667" xr:uid="{00000000-0005-0000-0000-000043860000}"/>
    <cellStyle name="Assumptions Right Number 2 25 3 2 2" xfId="52350" xr:uid="{00000000-0005-0000-0000-000044860000}"/>
    <cellStyle name="Assumptions Right Number 2 25 3 3" xfId="38433" xr:uid="{00000000-0005-0000-0000-000045860000}"/>
    <cellStyle name="Assumptions Right Number 2 25 4" xfId="13145" xr:uid="{00000000-0005-0000-0000-000046860000}"/>
    <cellStyle name="Assumptions Right Number 2 25 4 2" xfId="27066" xr:uid="{00000000-0005-0000-0000-000047860000}"/>
    <cellStyle name="Assumptions Right Number 2 25 4 2 2" xfId="54749" xr:uid="{00000000-0005-0000-0000-000048860000}"/>
    <cellStyle name="Assumptions Right Number 2 25 4 3" xfId="40832" xr:uid="{00000000-0005-0000-0000-000049860000}"/>
    <cellStyle name="Assumptions Right Number 2 25 5" xfId="15895" xr:uid="{00000000-0005-0000-0000-00004A860000}"/>
    <cellStyle name="Assumptions Right Number 2 25 5 2" xfId="29816" xr:uid="{00000000-0005-0000-0000-00004B860000}"/>
    <cellStyle name="Assumptions Right Number 2 25 5 2 2" xfId="57499" xr:uid="{00000000-0005-0000-0000-00004C860000}"/>
    <cellStyle name="Assumptions Right Number 2 25 5 3" xfId="43582" xr:uid="{00000000-0005-0000-0000-00004D860000}"/>
    <cellStyle name="Assumptions Right Number 2 25 6" xfId="18863" xr:uid="{00000000-0005-0000-0000-00004E860000}"/>
    <cellStyle name="Assumptions Right Number 2 25 6 2" xfId="46546" xr:uid="{00000000-0005-0000-0000-00004F860000}"/>
    <cellStyle name="Assumptions Right Number 2 25 7" xfId="32629" xr:uid="{00000000-0005-0000-0000-000050860000}"/>
    <cellStyle name="Assumptions Right Number 2 26" xfId="4716" xr:uid="{00000000-0005-0000-0000-000051860000}"/>
    <cellStyle name="Assumptions Right Number 2 26 2" xfId="8122" xr:uid="{00000000-0005-0000-0000-000052860000}"/>
    <cellStyle name="Assumptions Right Number 2 26 2 2" xfId="22046" xr:uid="{00000000-0005-0000-0000-000053860000}"/>
    <cellStyle name="Assumptions Right Number 2 26 2 2 2" xfId="49729" xr:uid="{00000000-0005-0000-0000-000054860000}"/>
    <cellStyle name="Assumptions Right Number 2 26 2 3" xfId="35812" xr:uid="{00000000-0005-0000-0000-000055860000}"/>
    <cellStyle name="Assumptions Right Number 2 26 3" xfId="10683" xr:uid="{00000000-0005-0000-0000-000056860000}"/>
    <cellStyle name="Assumptions Right Number 2 26 3 2" xfId="24604" xr:uid="{00000000-0005-0000-0000-000057860000}"/>
    <cellStyle name="Assumptions Right Number 2 26 3 2 2" xfId="52287" xr:uid="{00000000-0005-0000-0000-000058860000}"/>
    <cellStyle name="Assumptions Right Number 2 26 3 3" xfId="38370" xr:uid="{00000000-0005-0000-0000-000059860000}"/>
    <cellStyle name="Assumptions Right Number 2 26 4" xfId="12978" xr:uid="{00000000-0005-0000-0000-00005A860000}"/>
    <cellStyle name="Assumptions Right Number 2 26 4 2" xfId="26899" xr:uid="{00000000-0005-0000-0000-00005B860000}"/>
    <cellStyle name="Assumptions Right Number 2 26 4 2 2" xfId="54582" xr:uid="{00000000-0005-0000-0000-00005C860000}"/>
    <cellStyle name="Assumptions Right Number 2 26 4 3" xfId="40665" xr:uid="{00000000-0005-0000-0000-00005D860000}"/>
    <cellStyle name="Assumptions Right Number 2 26 5" xfId="15728" xr:uid="{00000000-0005-0000-0000-00005E860000}"/>
    <cellStyle name="Assumptions Right Number 2 26 5 2" xfId="29649" xr:uid="{00000000-0005-0000-0000-00005F860000}"/>
    <cellStyle name="Assumptions Right Number 2 26 5 2 2" xfId="57332" xr:uid="{00000000-0005-0000-0000-000060860000}"/>
    <cellStyle name="Assumptions Right Number 2 26 5 3" xfId="43415" xr:uid="{00000000-0005-0000-0000-000061860000}"/>
    <cellStyle name="Assumptions Right Number 2 26 6" xfId="18696" xr:uid="{00000000-0005-0000-0000-000062860000}"/>
    <cellStyle name="Assumptions Right Number 2 26 6 2" xfId="46379" xr:uid="{00000000-0005-0000-0000-000063860000}"/>
    <cellStyle name="Assumptions Right Number 2 26 7" xfId="32462" xr:uid="{00000000-0005-0000-0000-000064860000}"/>
    <cellStyle name="Assumptions Right Number 2 27" xfId="4343" xr:uid="{00000000-0005-0000-0000-000065860000}"/>
    <cellStyle name="Assumptions Right Number 2 27 2" xfId="7768" xr:uid="{00000000-0005-0000-0000-000066860000}"/>
    <cellStyle name="Assumptions Right Number 2 27 2 2" xfId="21692" xr:uid="{00000000-0005-0000-0000-000067860000}"/>
    <cellStyle name="Assumptions Right Number 2 27 2 2 2" xfId="49375" xr:uid="{00000000-0005-0000-0000-000068860000}"/>
    <cellStyle name="Assumptions Right Number 2 27 2 3" xfId="35458" xr:uid="{00000000-0005-0000-0000-000069860000}"/>
    <cellStyle name="Assumptions Right Number 2 27 3" xfId="10441" xr:uid="{00000000-0005-0000-0000-00006A860000}"/>
    <cellStyle name="Assumptions Right Number 2 27 3 2" xfId="24362" xr:uid="{00000000-0005-0000-0000-00006B860000}"/>
    <cellStyle name="Assumptions Right Number 2 27 3 2 2" xfId="52045" xr:uid="{00000000-0005-0000-0000-00006C860000}"/>
    <cellStyle name="Assumptions Right Number 2 27 3 3" xfId="38128" xr:uid="{00000000-0005-0000-0000-00006D860000}"/>
    <cellStyle name="Assumptions Right Number 2 27 4" xfId="12610" xr:uid="{00000000-0005-0000-0000-00006E860000}"/>
    <cellStyle name="Assumptions Right Number 2 27 4 2" xfId="26531" xr:uid="{00000000-0005-0000-0000-00006F860000}"/>
    <cellStyle name="Assumptions Right Number 2 27 4 2 2" xfId="54214" xr:uid="{00000000-0005-0000-0000-000070860000}"/>
    <cellStyle name="Assumptions Right Number 2 27 4 3" xfId="40297" xr:uid="{00000000-0005-0000-0000-000071860000}"/>
    <cellStyle name="Assumptions Right Number 2 27 5" xfId="15360" xr:uid="{00000000-0005-0000-0000-000072860000}"/>
    <cellStyle name="Assumptions Right Number 2 27 5 2" xfId="29281" xr:uid="{00000000-0005-0000-0000-000073860000}"/>
    <cellStyle name="Assumptions Right Number 2 27 5 2 2" xfId="56964" xr:uid="{00000000-0005-0000-0000-000074860000}"/>
    <cellStyle name="Assumptions Right Number 2 27 5 3" xfId="43047" xr:uid="{00000000-0005-0000-0000-000075860000}"/>
    <cellStyle name="Assumptions Right Number 2 27 6" xfId="18328" xr:uid="{00000000-0005-0000-0000-000076860000}"/>
    <cellStyle name="Assumptions Right Number 2 27 6 2" xfId="46011" xr:uid="{00000000-0005-0000-0000-000077860000}"/>
    <cellStyle name="Assumptions Right Number 2 27 7" xfId="32094" xr:uid="{00000000-0005-0000-0000-000078860000}"/>
    <cellStyle name="Assumptions Right Number 2 28" xfId="4644" xr:uid="{00000000-0005-0000-0000-000079860000}"/>
    <cellStyle name="Assumptions Right Number 2 28 2" xfId="8053" xr:uid="{00000000-0005-0000-0000-00007A860000}"/>
    <cellStyle name="Assumptions Right Number 2 28 2 2" xfId="21977" xr:uid="{00000000-0005-0000-0000-00007B860000}"/>
    <cellStyle name="Assumptions Right Number 2 28 2 2 2" xfId="49660" xr:uid="{00000000-0005-0000-0000-00007C860000}"/>
    <cellStyle name="Assumptions Right Number 2 28 2 3" xfId="35743" xr:uid="{00000000-0005-0000-0000-00007D860000}"/>
    <cellStyle name="Assumptions Right Number 2 28 3" xfId="10641" xr:uid="{00000000-0005-0000-0000-00007E860000}"/>
    <cellStyle name="Assumptions Right Number 2 28 3 2" xfId="24562" xr:uid="{00000000-0005-0000-0000-00007F860000}"/>
    <cellStyle name="Assumptions Right Number 2 28 3 2 2" xfId="52245" xr:uid="{00000000-0005-0000-0000-000080860000}"/>
    <cellStyle name="Assumptions Right Number 2 28 3 3" xfId="38328" xr:uid="{00000000-0005-0000-0000-000081860000}"/>
    <cellStyle name="Assumptions Right Number 2 28 4" xfId="12908" xr:uid="{00000000-0005-0000-0000-000082860000}"/>
    <cellStyle name="Assumptions Right Number 2 28 4 2" xfId="26829" xr:uid="{00000000-0005-0000-0000-000083860000}"/>
    <cellStyle name="Assumptions Right Number 2 28 4 2 2" xfId="54512" xr:uid="{00000000-0005-0000-0000-000084860000}"/>
    <cellStyle name="Assumptions Right Number 2 28 4 3" xfId="40595" xr:uid="{00000000-0005-0000-0000-000085860000}"/>
    <cellStyle name="Assumptions Right Number 2 28 5" xfId="15658" xr:uid="{00000000-0005-0000-0000-000086860000}"/>
    <cellStyle name="Assumptions Right Number 2 28 5 2" xfId="29579" xr:uid="{00000000-0005-0000-0000-000087860000}"/>
    <cellStyle name="Assumptions Right Number 2 28 5 2 2" xfId="57262" xr:uid="{00000000-0005-0000-0000-000088860000}"/>
    <cellStyle name="Assumptions Right Number 2 28 5 3" xfId="43345" xr:uid="{00000000-0005-0000-0000-000089860000}"/>
    <cellStyle name="Assumptions Right Number 2 28 6" xfId="18626" xr:uid="{00000000-0005-0000-0000-00008A860000}"/>
    <cellStyle name="Assumptions Right Number 2 28 6 2" xfId="46309" xr:uid="{00000000-0005-0000-0000-00008B860000}"/>
    <cellStyle name="Assumptions Right Number 2 28 7" xfId="32392" xr:uid="{00000000-0005-0000-0000-00008C860000}"/>
    <cellStyle name="Assumptions Right Number 2 29" xfId="4917" xr:uid="{00000000-0005-0000-0000-00008D860000}"/>
    <cellStyle name="Assumptions Right Number 2 29 2" xfId="8321" xr:uid="{00000000-0005-0000-0000-00008E860000}"/>
    <cellStyle name="Assumptions Right Number 2 29 2 2" xfId="22243" xr:uid="{00000000-0005-0000-0000-00008F860000}"/>
    <cellStyle name="Assumptions Right Number 2 29 2 2 2" xfId="49926" xr:uid="{00000000-0005-0000-0000-000090860000}"/>
    <cellStyle name="Assumptions Right Number 2 29 2 3" xfId="36009" xr:uid="{00000000-0005-0000-0000-000091860000}"/>
    <cellStyle name="Assumptions Right Number 2 29 3" xfId="10775" xr:uid="{00000000-0005-0000-0000-000092860000}"/>
    <cellStyle name="Assumptions Right Number 2 29 3 2" xfId="24696" xr:uid="{00000000-0005-0000-0000-000093860000}"/>
    <cellStyle name="Assumptions Right Number 2 29 3 2 2" xfId="52379" xr:uid="{00000000-0005-0000-0000-000094860000}"/>
    <cellStyle name="Assumptions Right Number 2 29 3 3" xfId="38462" xr:uid="{00000000-0005-0000-0000-000095860000}"/>
    <cellStyle name="Assumptions Right Number 2 29 4" xfId="13176" xr:uid="{00000000-0005-0000-0000-000096860000}"/>
    <cellStyle name="Assumptions Right Number 2 29 4 2" xfId="27097" xr:uid="{00000000-0005-0000-0000-000097860000}"/>
    <cellStyle name="Assumptions Right Number 2 29 4 2 2" xfId="54780" xr:uid="{00000000-0005-0000-0000-000098860000}"/>
    <cellStyle name="Assumptions Right Number 2 29 4 3" xfId="40863" xr:uid="{00000000-0005-0000-0000-000099860000}"/>
    <cellStyle name="Assumptions Right Number 2 29 5" xfId="15926" xr:uid="{00000000-0005-0000-0000-00009A860000}"/>
    <cellStyle name="Assumptions Right Number 2 29 5 2" xfId="29847" xr:uid="{00000000-0005-0000-0000-00009B860000}"/>
    <cellStyle name="Assumptions Right Number 2 29 5 2 2" xfId="57530" xr:uid="{00000000-0005-0000-0000-00009C860000}"/>
    <cellStyle name="Assumptions Right Number 2 29 5 3" xfId="43613" xr:uid="{00000000-0005-0000-0000-00009D860000}"/>
    <cellStyle name="Assumptions Right Number 2 29 6" xfId="18894" xr:uid="{00000000-0005-0000-0000-00009E860000}"/>
    <cellStyle name="Assumptions Right Number 2 29 6 2" xfId="46577" xr:uid="{00000000-0005-0000-0000-00009F860000}"/>
    <cellStyle name="Assumptions Right Number 2 29 7" xfId="32660" xr:uid="{00000000-0005-0000-0000-0000A0860000}"/>
    <cellStyle name="Assumptions Right Number 2 3" xfId="2344" xr:uid="{00000000-0005-0000-0000-0000A1860000}"/>
    <cellStyle name="Assumptions Right Number 2 3 2" xfId="5803" xr:uid="{00000000-0005-0000-0000-0000A2860000}"/>
    <cellStyle name="Assumptions Right Number 2 3 2 2" xfId="19753" xr:uid="{00000000-0005-0000-0000-0000A3860000}"/>
    <cellStyle name="Assumptions Right Number 2 3 2 2 2" xfId="47436" xr:uid="{00000000-0005-0000-0000-0000A4860000}"/>
    <cellStyle name="Assumptions Right Number 2 3 2 3" xfId="33519" xr:uid="{00000000-0005-0000-0000-0000A5860000}"/>
    <cellStyle name="Assumptions Right Number 2 3 3" xfId="8573" xr:uid="{00000000-0005-0000-0000-0000A6860000}"/>
    <cellStyle name="Assumptions Right Number 2 3 3 2" xfId="22494" xr:uid="{00000000-0005-0000-0000-0000A7860000}"/>
    <cellStyle name="Assumptions Right Number 2 3 3 2 2" xfId="50177" xr:uid="{00000000-0005-0000-0000-0000A8860000}"/>
    <cellStyle name="Assumptions Right Number 2 3 3 3" xfId="36260" xr:uid="{00000000-0005-0000-0000-0000A9860000}"/>
    <cellStyle name="Assumptions Right Number 2 3 4" xfId="5452" xr:uid="{00000000-0005-0000-0000-0000AA860000}"/>
    <cellStyle name="Assumptions Right Number 2 3 4 2" xfId="19405" xr:uid="{00000000-0005-0000-0000-0000AB860000}"/>
    <cellStyle name="Assumptions Right Number 2 3 4 2 2" xfId="47088" xr:uid="{00000000-0005-0000-0000-0000AC860000}"/>
    <cellStyle name="Assumptions Right Number 2 3 4 3" xfId="33171" xr:uid="{00000000-0005-0000-0000-0000AD860000}"/>
    <cellStyle name="Assumptions Right Number 2 3 5" xfId="13451" xr:uid="{00000000-0005-0000-0000-0000AE860000}"/>
    <cellStyle name="Assumptions Right Number 2 3 5 2" xfId="27372" xr:uid="{00000000-0005-0000-0000-0000AF860000}"/>
    <cellStyle name="Assumptions Right Number 2 3 5 2 2" xfId="55055" xr:uid="{00000000-0005-0000-0000-0000B0860000}"/>
    <cellStyle name="Assumptions Right Number 2 3 5 3" xfId="41138" xr:uid="{00000000-0005-0000-0000-0000B1860000}"/>
    <cellStyle name="Assumptions Right Number 2 3 6" xfId="16413" xr:uid="{00000000-0005-0000-0000-0000B2860000}"/>
    <cellStyle name="Assumptions Right Number 2 3 6 2" xfId="44096" xr:uid="{00000000-0005-0000-0000-0000B3860000}"/>
    <cellStyle name="Assumptions Right Number 2 3 7" xfId="30306" xr:uid="{00000000-0005-0000-0000-0000B4860000}"/>
    <cellStyle name="Assumptions Right Number 2 30" xfId="4872" xr:uid="{00000000-0005-0000-0000-0000B5860000}"/>
    <cellStyle name="Assumptions Right Number 2 30 2" xfId="8278" xr:uid="{00000000-0005-0000-0000-0000B6860000}"/>
    <cellStyle name="Assumptions Right Number 2 30 2 2" xfId="22200" xr:uid="{00000000-0005-0000-0000-0000B7860000}"/>
    <cellStyle name="Assumptions Right Number 2 30 2 2 2" xfId="49883" xr:uid="{00000000-0005-0000-0000-0000B8860000}"/>
    <cellStyle name="Assumptions Right Number 2 30 2 3" xfId="35966" xr:uid="{00000000-0005-0000-0000-0000B9860000}"/>
    <cellStyle name="Assumptions Right Number 2 30 3" xfId="10733" xr:uid="{00000000-0005-0000-0000-0000BA860000}"/>
    <cellStyle name="Assumptions Right Number 2 30 3 2" xfId="24654" xr:uid="{00000000-0005-0000-0000-0000BB860000}"/>
    <cellStyle name="Assumptions Right Number 2 30 3 2 2" xfId="52337" xr:uid="{00000000-0005-0000-0000-0000BC860000}"/>
    <cellStyle name="Assumptions Right Number 2 30 3 3" xfId="38420" xr:uid="{00000000-0005-0000-0000-0000BD860000}"/>
    <cellStyle name="Assumptions Right Number 2 30 4" xfId="13131" xr:uid="{00000000-0005-0000-0000-0000BE860000}"/>
    <cellStyle name="Assumptions Right Number 2 30 4 2" xfId="27052" xr:uid="{00000000-0005-0000-0000-0000BF860000}"/>
    <cellStyle name="Assumptions Right Number 2 30 4 2 2" xfId="54735" xr:uid="{00000000-0005-0000-0000-0000C0860000}"/>
    <cellStyle name="Assumptions Right Number 2 30 4 3" xfId="40818" xr:uid="{00000000-0005-0000-0000-0000C1860000}"/>
    <cellStyle name="Assumptions Right Number 2 30 5" xfId="15881" xr:uid="{00000000-0005-0000-0000-0000C2860000}"/>
    <cellStyle name="Assumptions Right Number 2 30 5 2" xfId="29802" xr:uid="{00000000-0005-0000-0000-0000C3860000}"/>
    <cellStyle name="Assumptions Right Number 2 30 5 2 2" xfId="57485" xr:uid="{00000000-0005-0000-0000-0000C4860000}"/>
    <cellStyle name="Assumptions Right Number 2 30 5 3" xfId="43568" xr:uid="{00000000-0005-0000-0000-0000C5860000}"/>
    <cellStyle name="Assumptions Right Number 2 30 6" xfId="18849" xr:uid="{00000000-0005-0000-0000-0000C6860000}"/>
    <cellStyle name="Assumptions Right Number 2 30 6 2" xfId="46532" xr:uid="{00000000-0005-0000-0000-0000C7860000}"/>
    <cellStyle name="Assumptions Right Number 2 30 7" xfId="32615" xr:uid="{00000000-0005-0000-0000-0000C8860000}"/>
    <cellStyle name="Assumptions Right Number 2 31" xfId="8411" xr:uid="{00000000-0005-0000-0000-0000C9860000}"/>
    <cellStyle name="Assumptions Right Number 2 31 2" xfId="22332" xr:uid="{00000000-0005-0000-0000-0000CA860000}"/>
    <cellStyle name="Assumptions Right Number 2 31 2 2" xfId="50015" xr:uid="{00000000-0005-0000-0000-0000CB860000}"/>
    <cellStyle name="Assumptions Right Number 2 31 3" xfId="36098" xr:uid="{00000000-0005-0000-0000-0000CC860000}"/>
    <cellStyle name="Assumptions Right Number 2 32" xfId="5209" xr:uid="{00000000-0005-0000-0000-0000CD860000}"/>
    <cellStyle name="Assumptions Right Number 2 32 2" xfId="19179" xr:uid="{00000000-0005-0000-0000-0000CE860000}"/>
    <cellStyle name="Assumptions Right Number 2 32 2 2" xfId="46862" xr:uid="{00000000-0005-0000-0000-0000CF860000}"/>
    <cellStyle name="Assumptions Right Number 2 32 3" xfId="32945" xr:uid="{00000000-0005-0000-0000-0000D0860000}"/>
    <cellStyle name="Assumptions Right Number 2 4" xfId="3019" xr:uid="{00000000-0005-0000-0000-0000D1860000}"/>
    <cellStyle name="Assumptions Right Number 2 4 2" xfId="6463" xr:uid="{00000000-0005-0000-0000-0000D2860000}"/>
    <cellStyle name="Assumptions Right Number 2 4 2 2" xfId="20408" xr:uid="{00000000-0005-0000-0000-0000D3860000}"/>
    <cellStyle name="Assumptions Right Number 2 4 2 2 2" xfId="48091" xr:uid="{00000000-0005-0000-0000-0000D4860000}"/>
    <cellStyle name="Assumptions Right Number 2 4 2 3" xfId="34174" xr:uid="{00000000-0005-0000-0000-0000D5860000}"/>
    <cellStyle name="Assumptions Right Number 2 4 3" xfId="9212" xr:uid="{00000000-0005-0000-0000-0000D6860000}"/>
    <cellStyle name="Assumptions Right Number 2 4 3 2" xfId="23133" xr:uid="{00000000-0005-0000-0000-0000D7860000}"/>
    <cellStyle name="Assumptions Right Number 2 4 3 2 2" xfId="50816" xr:uid="{00000000-0005-0000-0000-0000D8860000}"/>
    <cellStyle name="Assumptions Right Number 2 4 3 3" xfId="36899" xr:uid="{00000000-0005-0000-0000-0000D9860000}"/>
    <cellStyle name="Assumptions Right Number 2 4 4" xfId="11348" xr:uid="{00000000-0005-0000-0000-0000DA860000}"/>
    <cellStyle name="Assumptions Right Number 2 4 4 2" xfId="25269" xr:uid="{00000000-0005-0000-0000-0000DB860000}"/>
    <cellStyle name="Assumptions Right Number 2 4 4 2 2" xfId="52952" xr:uid="{00000000-0005-0000-0000-0000DC860000}"/>
    <cellStyle name="Assumptions Right Number 2 4 4 3" xfId="39035" xr:uid="{00000000-0005-0000-0000-0000DD860000}"/>
    <cellStyle name="Assumptions Right Number 2 4 5" xfId="14099" xr:uid="{00000000-0005-0000-0000-0000DE860000}"/>
    <cellStyle name="Assumptions Right Number 2 4 5 2" xfId="28020" xr:uid="{00000000-0005-0000-0000-0000DF860000}"/>
    <cellStyle name="Assumptions Right Number 2 4 5 2 2" xfId="55703" xr:uid="{00000000-0005-0000-0000-0000E0860000}"/>
    <cellStyle name="Assumptions Right Number 2 4 5 3" xfId="41786" xr:uid="{00000000-0005-0000-0000-0000E1860000}"/>
    <cellStyle name="Assumptions Right Number 2 4 6" xfId="17066" xr:uid="{00000000-0005-0000-0000-0000E2860000}"/>
    <cellStyle name="Assumptions Right Number 2 4 6 2" xfId="44749" xr:uid="{00000000-0005-0000-0000-0000E3860000}"/>
    <cellStyle name="Assumptions Right Number 2 4 7" xfId="30876" xr:uid="{00000000-0005-0000-0000-0000E4860000}"/>
    <cellStyle name="Assumptions Right Number 2 5" xfId="2962" xr:uid="{00000000-0005-0000-0000-0000E5860000}"/>
    <cellStyle name="Assumptions Right Number 2 5 2" xfId="6407" xr:uid="{00000000-0005-0000-0000-0000E6860000}"/>
    <cellStyle name="Assumptions Right Number 2 5 2 2" xfId="20353" xr:uid="{00000000-0005-0000-0000-0000E7860000}"/>
    <cellStyle name="Assumptions Right Number 2 5 2 2 2" xfId="48036" xr:uid="{00000000-0005-0000-0000-0000E8860000}"/>
    <cellStyle name="Assumptions Right Number 2 5 2 3" xfId="34119" xr:uid="{00000000-0005-0000-0000-0000E9860000}"/>
    <cellStyle name="Assumptions Right Number 2 5 3" xfId="9158" xr:uid="{00000000-0005-0000-0000-0000EA860000}"/>
    <cellStyle name="Assumptions Right Number 2 5 3 2" xfId="23079" xr:uid="{00000000-0005-0000-0000-0000EB860000}"/>
    <cellStyle name="Assumptions Right Number 2 5 3 2 2" xfId="50762" xr:uid="{00000000-0005-0000-0000-0000EC860000}"/>
    <cellStyle name="Assumptions Right Number 2 5 3 3" xfId="36845" xr:uid="{00000000-0005-0000-0000-0000ED860000}"/>
    <cellStyle name="Assumptions Right Number 2 5 4" xfId="11293" xr:uid="{00000000-0005-0000-0000-0000EE860000}"/>
    <cellStyle name="Assumptions Right Number 2 5 4 2" xfId="25214" xr:uid="{00000000-0005-0000-0000-0000EF860000}"/>
    <cellStyle name="Assumptions Right Number 2 5 4 2 2" xfId="52897" xr:uid="{00000000-0005-0000-0000-0000F0860000}"/>
    <cellStyle name="Assumptions Right Number 2 5 4 3" xfId="38980" xr:uid="{00000000-0005-0000-0000-0000F1860000}"/>
    <cellStyle name="Assumptions Right Number 2 5 5" xfId="14045" xr:uid="{00000000-0005-0000-0000-0000F2860000}"/>
    <cellStyle name="Assumptions Right Number 2 5 5 2" xfId="27966" xr:uid="{00000000-0005-0000-0000-0000F3860000}"/>
    <cellStyle name="Assumptions Right Number 2 5 5 2 2" xfId="55649" xr:uid="{00000000-0005-0000-0000-0000F4860000}"/>
    <cellStyle name="Assumptions Right Number 2 5 5 3" xfId="41732" xr:uid="{00000000-0005-0000-0000-0000F5860000}"/>
    <cellStyle name="Assumptions Right Number 2 5 6" xfId="17011" xr:uid="{00000000-0005-0000-0000-0000F6860000}"/>
    <cellStyle name="Assumptions Right Number 2 5 6 2" xfId="44694" xr:uid="{00000000-0005-0000-0000-0000F7860000}"/>
    <cellStyle name="Assumptions Right Number 2 5 7" xfId="30824" xr:uid="{00000000-0005-0000-0000-0000F8860000}"/>
    <cellStyle name="Assumptions Right Number 2 6" xfId="2461" xr:uid="{00000000-0005-0000-0000-0000F9860000}"/>
    <cellStyle name="Assumptions Right Number 2 6 2" xfId="5918" xr:uid="{00000000-0005-0000-0000-0000FA860000}"/>
    <cellStyle name="Assumptions Right Number 2 6 2 2" xfId="19868" xr:uid="{00000000-0005-0000-0000-0000FB860000}"/>
    <cellStyle name="Assumptions Right Number 2 6 2 2 2" xfId="47551" xr:uid="{00000000-0005-0000-0000-0000FC860000}"/>
    <cellStyle name="Assumptions Right Number 2 6 2 3" xfId="33634" xr:uid="{00000000-0005-0000-0000-0000FD860000}"/>
    <cellStyle name="Assumptions Right Number 2 6 3" xfId="8684" xr:uid="{00000000-0005-0000-0000-0000FE860000}"/>
    <cellStyle name="Assumptions Right Number 2 6 3 2" xfId="22605" xr:uid="{00000000-0005-0000-0000-0000FF860000}"/>
    <cellStyle name="Assumptions Right Number 2 6 3 2 2" xfId="50288" xr:uid="{00000000-0005-0000-0000-000000870000}"/>
    <cellStyle name="Assumptions Right Number 2 6 3 3" xfId="36371" xr:uid="{00000000-0005-0000-0000-000001870000}"/>
    <cellStyle name="Assumptions Right Number 2 6 4" xfId="7331" xr:uid="{00000000-0005-0000-0000-000002870000}"/>
    <cellStyle name="Assumptions Right Number 2 6 4 2" xfId="21263" xr:uid="{00000000-0005-0000-0000-000003870000}"/>
    <cellStyle name="Assumptions Right Number 2 6 4 2 2" xfId="48946" xr:uid="{00000000-0005-0000-0000-000004870000}"/>
    <cellStyle name="Assumptions Right Number 2 6 4 3" xfId="35029" xr:uid="{00000000-0005-0000-0000-000005870000}"/>
    <cellStyle name="Assumptions Right Number 2 6 5" xfId="13566" xr:uid="{00000000-0005-0000-0000-000006870000}"/>
    <cellStyle name="Assumptions Right Number 2 6 5 2" xfId="27487" xr:uid="{00000000-0005-0000-0000-000007870000}"/>
    <cellStyle name="Assumptions Right Number 2 6 5 2 2" xfId="55170" xr:uid="{00000000-0005-0000-0000-000008870000}"/>
    <cellStyle name="Assumptions Right Number 2 6 5 3" xfId="41253" xr:uid="{00000000-0005-0000-0000-000009870000}"/>
    <cellStyle name="Assumptions Right Number 2 6 6" xfId="16528" xr:uid="{00000000-0005-0000-0000-00000A870000}"/>
    <cellStyle name="Assumptions Right Number 2 6 6 2" xfId="44211" xr:uid="{00000000-0005-0000-0000-00000B870000}"/>
    <cellStyle name="Assumptions Right Number 2 6 7" xfId="30406" xr:uid="{00000000-0005-0000-0000-00000C870000}"/>
    <cellStyle name="Assumptions Right Number 2 7" xfId="2913" xr:uid="{00000000-0005-0000-0000-00000D870000}"/>
    <cellStyle name="Assumptions Right Number 2 7 2" xfId="6359" xr:uid="{00000000-0005-0000-0000-00000E870000}"/>
    <cellStyle name="Assumptions Right Number 2 7 2 2" xfId="20305" xr:uid="{00000000-0005-0000-0000-00000F870000}"/>
    <cellStyle name="Assumptions Right Number 2 7 2 2 2" xfId="47988" xr:uid="{00000000-0005-0000-0000-000010870000}"/>
    <cellStyle name="Assumptions Right Number 2 7 2 3" xfId="34071" xr:uid="{00000000-0005-0000-0000-000011870000}"/>
    <cellStyle name="Assumptions Right Number 2 7 3" xfId="9110" xr:uid="{00000000-0005-0000-0000-000012870000}"/>
    <cellStyle name="Assumptions Right Number 2 7 3 2" xfId="23031" xr:uid="{00000000-0005-0000-0000-000013870000}"/>
    <cellStyle name="Assumptions Right Number 2 7 3 2 2" xfId="50714" xr:uid="{00000000-0005-0000-0000-000014870000}"/>
    <cellStyle name="Assumptions Right Number 2 7 3 3" xfId="36797" xr:uid="{00000000-0005-0000-0000-000015870000}"/>
    <cellStyle name="Assumptions Right Number 2 7 4" xfId="11245" xr:uid="{00000000-0005-0000-0000-000016870000}"/>
    <cellStyle name="Assumptions Right Number 2 7 4 2" xfId="25166" xr:uid="{00000000-0005-0000-0000-000017870000}"/>
    <cellStyle name="Assumptions Right Number 2 7 4 2 2" xfId="52849" xr:uid="{00000000-0005-0000-0000-000018870000}"/>
    <cellStyle name="Assumptions Right Number 2 7 4 3" xfId="38932" xr:uid="{00000000-0005-0000-0000-000019870000}"/>
    <cellStyle name="Assumptions Right Number 2 7 5" xfId="13997" xr:uid="{00000000-0005-0000-0000-00001A870000}"/>
    <cellStyle name="Assumptions Right Number 2 7 5 2" xfId="27918" xr:uid="{00000000-0005-0000-0000-00001B870000}"/>
    <cellStyle name="Assumptions Right Number 2 7 5 2 2" xfId="55601" xr:uid="{00000000-0005-0000-0000-00001C870000}"/>
    <cellStyle name="Assumptions Right Number 2 7 5 3" xfId="41684" xr:uid="{00000000-0005-0000-0000-00001D870000}"/>
    <cellStyle name="Assumptions Right Number 2 7 6" xfId="16963" xr:uid="{00000000-0005-0000-0000-00001E870000}"/>
    <cellStyle name="Assumptions Right Number 2 7 6 2" xfId="44646" xr:uid="{00000000-0005-0000-0000-00001F870000}"/>
    <cellStyle name="Assumptions Right Number 2 7 7" xfId="30785" xr:uid="{00000000-0005-0000-0000-000020870000}"/>
    <cellStyle name="Assumptions Right Number 2 8" xfId="3314" xr:uid="{00000000-0005-0000-0000-000021870000}"/>
    <cellStyle name="Assumptions Right Number 2 8 2" xfId="6755" xr:uid="{00000000-0005-0000-0000-000022870000}"/>
    <cellStyle name="Assumptions Right Number 2 8 2 2" xfId="20696" xr:uid="{00000000-0005-0000-0000-000023870000}"/>
    <cellStyle name="Assumptions Right Number 2 8 2 2 2" xfId="48379" xr:uid="{00000000-0005-0000-0000-000024870000}"/>
    <cellStyle name="Assumptions Right Number 2 8 2 3" xfId="34462" xr:uid="{00000000-0005-0000-0000-000025870000}"/>
    <cellStyle name="Assumptions Right Number 2 8 3" xfId="9494" xr:uid="{00000000-0005-0000-0000-000026870000}"/>
    <cellStyle name="Assumptions Right Number 2 8 3 2" xfId="23415" xr:uid="{00000000-0005-0000-0000-000027870000}"/>
    <cellStyle name="Assumptions Right Number 2 8 3 2 2" xfId="51098" xr:uid="{00000000-0005-0000-0000-000028870000}"/>
    <cellStyle name="Assumptions Right Number 2 8 3 3" xfId="37181" xr:uid="{00000000-0005-0000-0000-000029870000}"/>
    <cellStyle name="Assumptions Right Number 2 8 4" xfId="11634" xr:uid="{00000000-0005-0000-0000-00002A870000}"/>
    <cellStyle name="Assumptions Right Number 2 8 4 2" xfId="25555" xr:uid="{00000000-0005-0000-0000-00002B870000}"/>
    <cellStyle name="Assumptions Right Number 2 8 4 2 2" xfId="53238" xr:uid="{00000000-0005-0000-0000-00002C870000}"/>
    <cellStyle name="Assumptions Right Number 2 8 4 3" xfId="39321" xr:uid="{00000000-0005-0000-0000-00002D870000}"/>
    <cellStyle name="Assumptions Right Number 2 8 5" xfId="14384" xr:uid="{00000000-0005-0000-0000-00002E870000}"/>
    <cellStyle name="Assumptions Right Number 2 8 5 2" xfId="28305" xr:uid="{00000000-0005-0000-0000-00002F870000}"/>
    <cellStyle name="Assumptions Right Number 2 8 5 2 2" xfId="55988" xr:uid="{00000000-0005-0000-0000-000030870000}"/>
    <cellStyle name="Assumptions Right Number 2 8 5 3" xfId="42071" xr:uid="{00000000-0005-0000-0000-000031870000}"/>
    <cellStyle name="Assumptions Right Number 2 8 6" xfId="17352" xr:uid="{00000000-0005-0000-0000-000032870000}"/>
    <cellStyle name="Assumptions Right Number 2 8 6 2" xfId="45035" xr:uid="{00000000-0005-0000-0000-000033870000}"/>
    <cellStyle name="Assumptions Right Number 2 8 7" xfId="31137" xr:uid="{00000000-0005-0000-0000-000034870000}"/>
    <cellStyle name="Assumptions Right Number 2 9" xfId="2427" xr:uid="{00000000-0005-0000-0000-000035870000}"/>
    <cellStyle name="Assumptions Right Number 2 9 2" xfId="5884" xr:uid="{00000000-0005-0000-0000-000036870000}"/>
    <cellStyle name="Assumptions Right Number 2 9 2 2" xfId="19834" xr:uid="{00000000-0005-0000-0000-000037870000}"/>
    <cellStyle name="Assumptions Right Number 2 9 2 2 2" xfId="47517" xr:uid="{00000000-0005-0000-0000-000038870000}"/>
    <cellStyle name="Assumptions Right Number 2 9 2 3" xfId="33600" xr:uid="{00000000-0005-0000-0000-000039870000}"/>
    <cellStyle name="Assumptions Right Number 2 9 3" xfId="8650" xr:uid="{00000000-0005-0000-0000-00003A870000}"/>
    <cellStyle name="Assumptions Right Number 2 9 3 2" xfId="22571" xr:uid="{00000000-0005-0000-0000-00003B870000}"/>
    <cellStyle name="Assumptions Right Number 2 9 3 2 2" xfId="50254" xr:uid="{00000000-0005-0000-0000-00003C870000}"/>
    <cellStyle name="Assumptions Right Number 2 9 3 3" xfId="36337" xr:uid="{00000000-0005-0000-0000-00003D870000}"/>
    <cellStyle name="Assumptions Right Number 2 9 4" xfId="5672" xr:uid="{00000000-0005-0000-0000-00003E870000}"/>
    <cellStyle name="Assumptions Right Number 2 9 4 2" xfId="19624" xr:uid="{00000000-0005-0000-0000-00003F870000}"/>
    <cellStyle name="Assumptions Right Number 2 9 4 2 2" xfId="47307" xr:uid="{00000000-0005-0000-0000-000040870000}"/>
    <cellStyle name="Assumptions Right Number 2 9 4 3" xfId="33390" xr:uid="{00000000-0005-0000-0000-000041870000}"/>
    <cellStyle name="Assumptions Right Number 2 9 5" xfId="13532" xr:uid="{00000000-0005-0000-0000-000042870000}"/>
    <cellStyle name="Assumptions Right Number 2 9 5 2" xfId="27453" xr:uid="{00000000-0005-0000-0000-000043870000}"/>
    <cellStyle name="Assumptions Right Number 2 9 5 2 2" xfId="55136" xr:uid="{00000000-0005-0000-0000-000044870000}"/>
    <cellStyle name="Assumptions Right Number 2 9 5 3" xfId="41219" xr:uid="{00000000-0005-0000-0000-000045870000}"/>
    <cellStyle name="Assumptions Right Number 2 9 6" xfId="16494" xr:uid="{00000000-0005-0000-0000-000046870000}"/>
    <cellStyle name="Assumptions Right Number 2 9 6 2" xfId="44177" xr:uid="{00000000-0005-0000-0000-000047870000}"/>
    <cellStyle name="Assumptions Right Number 2 9 7" xfId="30375" xr:uid="{00000000-0005-0000-0000-000048870000}"/>
    <cellStyle name="Assumptions Right Number 20" xfId="4042" xr:uid="{00000000-0005-0000-0000-000049870000}"/>
    <cellStyle name="Assumptions Right Number 20 2" xfId="7468" xr:uid="{00000000-0005-0000-0000-00004A870000}"/>
    <cellStyle name="Assumptions Right Number 20 2 2" xfId="21399" xr:uid="{00000000-0005-0000-0000-00004B870000}"/>
    <cellStyle name="Assumptions Right Number 20 2 2 2" xfId="49082" xr:uid="{00000000-0005-0000-0000-00004C870000}"/>
    <cellStyle name="Assumptions Right Number 20 2 3" xfId="35165" xr:uid="{00000000-0005-0000-0000-00004D870000}"/>
    <cellStyle name="Assumptions Right Number 20 3" xfId="10171" xr:uid="{00000000-0005-0000-0000-00004E870000}"/>
    <cellStyle name="Assumptions Right Number 20 3 2" xfId="24092" xr:uid="{00000000-0005-0000-0000-00004F870000}"/>
    <cellStyle name="Assumptions Right Number 20 3 2 2" xfId="51775" xr:uid="{00000000-0005-0000-0000-000050870000}"/>
    <cellStyle name="Assumptions Right Number 20 3 3" xfId="37858" xr:uid="{00000000-0005-0000-0000-000051870000}"/>
    <cellStyle name="Assumptions Right Number 20 4" xfId="12323" xr:uid="{00000000-0005-0000-0000-000052870000}"/>
    <cellStyle name="Assumptions Right Number 20 4 2" xfId="26244" xr:uid="{00000000-0005-0000-0000-000053870000}"/>
    <cellStyle name="Assumptions Right Number 20 4 2 2" xfId="53927" xr:uid="{00000000-0005-0000-0000-000054870000}"/>
    <cellStyle name="Assumptions Right Number 20 4 3" xfId="40010" xr:uid="{00000000-0005-0000-0000-000055870000}"/>
    <cellStyle name="Assumptions Right Number 20 5" xfId="15073" xr:uid="{00000000-0005-0000-0000-000056870000}"/>
    <cellStyle name="Assumptions Right Number 20 5 2" xfId="28994" xr:uid="{00000000-0005-0000-0000-000057870000}"/>
    <cellStyle name="Assumptions Right Number 20 5 2 2" xfId="56677" xr:uid="{00000000-0005-0000-0000-000058870000}"/>
    <cellStyle name="Assumptions Right Number 20 5 3" xfId="42760" xr:uid="{00000000-0005-0000-0000-000059870000}"/>
    <cellStyle name="Assumptions Right Number 20 6" xfId="18041" xr:uid="{00000000-0005-0000-0000-00005A870000}"/>
    <cellStyle name="Assumptions Right Number 20 6 2" xfId="45724" xr:uid="{00000000-0005-0000-0000-00005B870000}"/>
    <cellStyle name="Assumptions Right Number 20 7" xfId="31807" xr:uid="{00000000-0005-0000-0000-00005C870000}"/>
    <cellStyle name="Assumptions Right Number 21" xfId="3995" xr:uid="{00000000-0005-0000-0000-00005D870000}"/>
    <cellStyle name="Assumptions Right Number 21 2" xfId="7421" xr:uid="{00000000-0005-0000-0000-00005E870000}"/>
    <cellStyle name="Assumptions Right Number 21 2 2" xfId="21352" xr:uid="{00000000-0005-0000-0000-00005F870000}"/>
    <cellStyle name="Assumptions Right Number 21 2 2 2" xfId="49035" xr:uid="{00000000-0005-0000-0000-000060870000}"/>
    <cellStyle name="Assumptions Right Number 21 2 3" xfId="35118" xr:uid="{00000000-0005-0000-0000-000061870000}"/>
    <cellStyle name="Assumptions Right Number 21 3" xfId="10124" xr:uid="{00000000-0005-0000-0000-000062870000}"/>
    <cellStyle name="Assumptions Right Number 21 3 2" xfId="24045" xr:uid="{00000000-0005-0000-0000-000063870000}"/>
    <cellStyle name="Assumptions Right Number 21 3 2 2" xfId="51728" xr:uid="{00000000-0005-0000-0000-000064870000}"/>
    <cellStyle name="Assumptions Right Number 21 3 3" xfId="37811" xr:uid="{00000000-0005-0000-0000-000065870000}"/>
    <cellStyle name="Assumptions Right Number 21 4" xfId="12276" xr:uid="{00000000-0005-0000-0000-000066870000}"/>
    <cellStyle name="Assumptions Right Number 21 4 2" xfId="26197" xr:uid="{00000000-0005-0000-0000-000067870000}"/>
    <cellStyle name="Assumptions Right Number 21 4 2 2" xfId="53880" xr:uid="{00000000-0005-0000-0000-000068870000}"/>
    <cellStyle name="Assumptions Right Number 21 4 3" xfId="39963" xr:uid="{00000000-0005-0000-0000-000069870000}"/>
    <cellStyle name="Assumptions Right Number 21 5" xfId="15026" xr:uid="{00000000-0005-0000-0000-00006A870000}"/>
    <cellStyle name="Assumptions Right Number 21 5 2" xfId="28947" xr:uid="{00000000-0005-0000-0000-00006B870000}"/>
    <cellStyle name="Assumptions Right Number 21 5 2 2" xfId="56630" xr:uid="{00000000-0005-0000-0000-00006C870000}"/>
    <cellStyle name="Assumptions Right Number 21 5 3" xfId="42713" xr:uid="{00000000-0005-0000-0000-00006D870000}"/>
    <cellStyle name="Assumptions Right Number 21 6" xfId="17994" xr:uid="{00000000-0005-0000-0000-00006E870000}"/>
    <cellStyle name="Assumptions Right Number 21 6 2" xfId="45677" xr:uid="{00000000-0005-0000-0000-00006F870000}"/>
    <cellStyle name="Assumptions Right Number 21 7" xfId="31760" xr:uid="{00000000-0005-0000-0000-000070870000}"/>
    <cellStyle name="Assumptions Right Number 22" xfId="4027" xr:uid="{00000000-0005-0000-0000-000071870000}"/>
    <cellStyle name="Assumptions Right Number 22 2" xfId="7453" xr:uid="{00000000-0005-0000-0000-000072870000}"/>
    <cellStyle name="Assumptions Right Number 22 2 2" xfId="21384" xr:uid="{00000000-0005-0000-0000-000073870000}"/>
    <cellStyle name="Assumptions Right Number 22 2 2 2" xfId="49067" xr:uid="{00000000-0005-0000-0000-000074870000}"/>
    <cellStyle name="Assumptions Right Number 22 2 3" xfId="35150" xr:uid="{00000000-0005-0000-0000-000075870000}"/>
    <cellStyle name="Assumptions Right Number 22 3" xfId="10156" xr:uid="{00000000-0005-0000-0000-000076870000}"/>
    <cellStyle name="Assumptions Right Number 22 3 2" xfId="24077" xr:uid="{00000000-0005-0000-0000-000077870000}"/>
    <cellStyle name="Assumptions Right Number 22 3 2 2" xfId="51760" xr:uid="{00000000-0005-0000-0000-000078870000}"/>
    <cellStyle name="Assumptions Right Number 22 3 3" xfId="37843" xr:uid="{00000000-0005-0000-0000-000079870000}"/>
    <cellStyle name="Assumptions Right Number 22 4" xfId="12308" xr:uid="{00000000-0005-0000-0000-00007A870000}"/>
    <cellStyle name="Assumptions Right Number 22 4 2" xfId="26229" xr:uid="{00000000-0005-0000-0000-00007B870000}"/>
    <cellStyle name="Assumptions Right Number 22 4 2 2" xfId="53912" xr:uid="{00000000-0005-0000-0000-00007C870000}"/>
    <cellStyle name="Assumptions Right Number 22 4 3" xfId="39995" xr:uid="{00000000-0005-0000-0000-00007D870000}"/>
    <cellStyle name="Assumptions Right Number 22 5" xfId="15058" xr:uid="{00000000-0005-0000-0000-00007E870000}"/>
    <cellStyle name="Assumptions Right Number 22 5 2" xfId="28979" xr:uid="{00000000-0005-0000-0000-00007F870000}"/>
    <cellStyle name="Assumptions Right Number 22 5 2 2" xfId="56662" xr:uid="{00000000-0005-0000-0000-000080870000}"/>
    <cellStyle name="Assumptions Right Number 22 5 3" xfId="42745" xr:uid="{00000000-0005-0000-0000-000081870000}"/>
    <cellStyle name="Assumptions Right Number 22 6" xfId="18026" xr:uid="{00000000-0005-0000-0000-000082870000}"/>
    <cellStyle name="Assumptions Right Number 22 6 2" xfId="45709" xr:uid="{00000000-0005-0000-0000-000083870000}"/>
    <cellStyle name="Assumptions Right Number 22 7" xfId="31792" xr:uid="{00000000-0005-0000-0000-000084870000}"/>
    <cellStyle name="Assumptions Right Number 23" xfId="4014" xr:uid="{00000000-0005-0000-0000-000085870000}"/>
    <cellStyle name="Assumptions Right Number 23 2" xfId="7440" xr:uid="{00000000-0005-0000-0000-000086870000}"/>
    <cellStyle name="Assumptions Right Number 23 2 2" xfId="21371" xr:uid="{00000000-0005-0000-0000-000087870000}"/>
    <cellStyle name="Assumptions Right Number 23 2 2 2" xfId="49054" xr:uid="{00000000-0005-0000-0000-000088870000}"/>
    <cellStyle name="Assumptions Right Number 23 2 3" xfId="35137" xr:uid="{00000000-0005-0000-0000-000089870000}"/>
    <cellStyle name="Assumptions Right Number 23 3" xfId="10143" xr:uid="{00000000-0005-0000-0000-00008A870000}"/>
    <cellStyle name="Assumptions Right Number 23 3 2" xfId="24064" xr:uid="{00000000-0005-0000-0000-00008B870000}"/>
    <cellStyle name="Assumptions Right Number 23 3 2 2" xfId="51747" xr:uid="{00000000-0005-0000-0000-00008C870000}"/>
    <cellStyle name="Assumptions Right Number 23 3 3" xfId="37830" xr:uid="{00000000-0005-0000-0000-00008D870000}"/>
    <cellStyle name="Assumptions Right Number 23 4" xfId="12295" xr:uid="{00000000-0005-0000-0000-00008E870000}"/>
    <cellStyle name="Assumptions Right Number 23 4 2" xfId="26216" xr:uid="{00000000-0005-0000-0000-00008F870000}"/>
    <cellStyle name="Assumptions Right Number 23 4 2 2" xfId="53899" xr:uid="{00000000-0005-0000-0000-000090870000}"/>
    <cellStyle name="Assumptions Right Number 23 4 3" xfId="39982" xr:uid="{00000000-0005-0000-0000-000091870000}"/>
    <cellStyle name="Assumptions Right Number 23 5" xfId="15045" xr:uid="{00000000-0005-0000-0000-000092870000}"/>
    <cellStyle name="Assumptions Right Number 23 5 2" xfId="28966" xr:uid="{00000000-0005-0000-0000-000093870000}"/>
    <cellStyle name="Assumptions Right Number 23 5 2 2" xfId="56649" xr:uid="{00000000-0005-0000-0000-000094870000}"/>
    <cellStyle name="Assumptions Right Number 23 5 3" xfId="42732" xr:uid="{00000000-0005-0000-0000-000095870000}"/>
    <cellStyle name="Assumptions Right Number 23 6" xfId="18013" xr:uid="{00000000-0005-0000-0000-000096870000}"/>
    <cellStyle name="Assumptions Right Number 23 6 2" xfId="45696" xr:uid="{00000000-0005-0000-0000-000097870000}"/>
    <cellStyle name="Assumptions Right Number 23 7" xfId="31779" xr:uid="{00000000-0005-0000-0000-000098870000}"/>
    <cellStyle name="Assumptions Right Number 24" xfId="4525" xr:uid="{00000000-0005-0000-0000-000099870000}"/>
    <cellStyle name="Assumptions Right Number 24 2" xfId="7942" xr:uid="{00000000-0005-0000-0000-00009A870000}"/>
    <cellStyle name="Assumptions Right Number 24 2 2" xfId="21866" xr:uid="{00000000-0005-0000-0000-00009B870000}"/>
    <cellStyle name="Assumptions Right Number 24 2 2 2" xfId="49549" xr:uid="{00000000-0005-0000-0000-00009C870000}"/>
    <cellStyle name="Assumptions Right Number 24 2 3" xfId="35632" xr:uid="{00000000-0005-0000-0000-00009D870000}"/>
    <cellStyle name="Assumptions Right Number 24 3" xfId="10584" xr:uid="{00000000-0005-0000-0000-00009E870000}"/>
    <cellStyle name="Assumptions Right Number 24 3 2" xfId="24505" xr:uid="{00000000-0005-0000-0000-00009F870000}"/>
    <cellStyle name="Assumptions Right Number 24 3 2 2" xfId="52188" xr:uid="{00000000-0005-0000-0000-0000A0870000}"/>
    <cellStyle name="Assumptions Right Number 24 3 3" xfId="38271" xr:uid="{00000000-0005-0000-0000-0000A1870000}"/>
    <cellStyle name="Assumptions Right Number 24 4" xfId="12789" xr:uid="{00000000-0005-0000-0000-0000A2870000}"/>
    <cellStyle name="Assumptions Right Number 24 4 2" xfId="26710" xr:uid="{00000000-0005-0000-0000-0000A3870000}"/>
    <cellStyle name="Assumptions Right Number 24 4 2 2" xfId="54393" xr:uid="{00000000-0005-0000-0000-0000A4870000}"/>
    <cellStyle name="Assumptions Right Number 24 4 3" xfId="40476" xr:uid="{00000000-0005-0000-0000-0000A5870000}"/>
    <cellStyle name="Assumptions Right Number 24 5" xfId="15539" xr:uid="{00000000-0005-0000-0000-0000A6870000}"/>
    <cellStyle name="Assumptions Right Number 24 5 2" xfId="29460" xr:uid="{00000000-0005-0000-0000-0000A7870000}"/>
    <cellStyle name="Assumptions Right Number 24 5 2 2" xfId="57143" xr:uid="{00000000-0005-0000-0000-0000A8870000}"/>
    <cellStyle name="Assumptions Right Number 24 5 3" xfId="43226" xr:uid="{00000000-0005-0000-0000-0000A9870000}"/>
    <cellStyle name="Assumptions Right Number 24 6" xfId="18507" xr:uid="{00000000-0005-0000-0000-0000AA870000}"/>
    <cellStyle name="Assumptions Right Number 24 6 2" xfId="46190" xr:uid="{00000000-0005-0000-0000-0000AB870000}"/>
    <cellStyle name="Assumptions Right Number 24 7" xfId="32273" xr:uid="{00000000-0005-0000-0000-0000AC870000}"/>
    <cellStyle name="Assumptions Right Number 25" xfId="4436" xr:uid="{00000000-0005-0000-0000-0000AD870000}"/>
    <cellStyle name="Assumptions Right Number 25 2" xfId="7858" xr:uid="{00000000-0005-0000-0000-0000AE870000}"/>
    <cellStyle name="Assumptions Right Number 25 2 2" xfId="21782" xr:uid="{00000000-0005-0000-0000-0000AF870000}"/>
    <cellStyle name="Assumptions Right Number 25 2 2 2" xfId="49465" xr:uid="{00000000-0005-0000-0000-0000B0870000}"/>
    <cellStyle name="Assumptions Right Number 25 2 3" xfId="35548" xr:uid="{00000000-0005-0000-0000-0000B1870000}"/>
    <cellStyle name="Assumptions Right Number 25 3" xfId="10521" xr:uid="{00000000-0005-0000-0000-0000B2870000}"/>
    <cellStyle name="Assumptions Right Number 25 3 2" xfId="24442" xr:uid="{00000000-0005-0000-0000-0000B3870000}"/>
    <cellStyle name="Assumptions Right Number 25 3 2 2" xfId="52125" xr:uid="{00000000-0005-0000-0000-0000B4870000}"/>
    <cellStyle name="Assumptions Right Number 25 3 3" xfId="38208" xr:uid="{00000000-0005-0000-0000-0000B5870000}"/>
    <cellStyle name="Assumptions Right Number 25 4" xfId="12703" xr:uid="{00000000-0005-0000-0000-0000B6870000}"/>
    <cellStyle name="Assumptions Right Number 25 4 2" xfId="26624" xr:uid="{00000000-0005-0000-0000-0000B7870000}"/>
    <cellStyle name="Assumptions Right Number 25 4 2 2" xfId="54307" xr:uid="{00000000-0005-0000-0000-0000B8870000}"/>
    <cellStyle name="Assumptions Right Number 25 4 3" xfId="40390" xr:uid="{00000000-0005-0000-0000-0000B9870000}"/>
    <cellStyle name="Assumptions Right Number 25 5" xfId="15453" xr:uid="{00000000-0005-0000-0000-0000BA870000}"/>
    <cellStyle name="Assumptions Right Number 25 5 2" xfId="29374" xr:uid="{00000000-0005-0000-0000-0000BB870000}"/>
    <cellStyle name="Assumptions Right Number 25 5 2 2" xfId="57057" xr:uid="{00000000-0005-0000-0000-0000BC870000}"/>
    <cellStyle name="Assumptions Right Number 25 5 3" xfId="43140" xr:uid="{00000000-0005-0000-0000-0000BD870000}"/>
    <cellStyle name="Assumptions Right Number 25 6" xfId="18421" xr:uid="{00000000-0005-0000-0000-0000BE870000}"/>
    <cellStyle name="Assumptions Right Number 25 6 2" xfId="46104" xr:uid="{00000000-0005-0000-0000-0000BF870000}"/>
    <cellStyle name="Assumptions Right Number 25 7" xfId="32187" xr:uid="{00000000-0005-0000-0000-0000C0870000}"/>
    <cellStyle name="Assumptions Right Number 26" xfId="4491" xr:uid="{00000000-0005-0000-0000-0000C1870000}"/>
    <cellStyle name="Assumptions Right Number 26 2" xfId="7912" xr:uid="{00000000-0005-0000-0000-0000C2870000}"/>
    <cellStyle name="Assumptions Right Number 26 2 2" xfId="21836" xr:uid="{00000000-0005-0000-0000-0000C3870000}"/>
    <cellStyle name="Assumptions Right Number 26 2 2 2" xfId="49519" xr:uid="{00000000-0005-0000-0000-0000C4870000}"/>
    <cellStyle name="Assumptions Right Number 26 2 3" xfId="35602" xr:uid="{00000000-0005-0000-0000-0000C5870000}"/>
    <cellStyle name="Assumptions Right Number 26 3" xfId="10566" xr:uid="{00000000-0005-0000-0000-0000C6870000}"/>
    <cellStyle name="Assumptions Right Number 26 3 2" xfId="24487" xr:uid="{00000000-0005-0000-0000-0000C7870000}"/>
    <cellStyle name="Assumptions Right Number 26 3 2 2" xfId="52170" xr:uid="{00000000-0005-0000-0000-0000C8870000}"/>
    <cellStyle name="Assumptions Right Number 26 3 3" xfId="38253" xr:uid="{00000000-0005-0000-0000-0000C9870000}"/>
    <cellStyle name="Assumptions Right Number 26 4" xfId="12758" xr:uid="{00000000-0005-0000-0000-0000CA870000}"/>
    <cellStyle name="Assumptions Right Number 26 4 2" xfId="26679" xr:uid="{00000000-0005-0000-0000-0000CB870000}"/>
    <cellStyle name="Assumptions Right Number 26 4 2 2" xfId="54362" xr:uid="{00000000-0005-0000-0000-0000CC870000}"/>
    <cellStyle name="Assumptions Right Number 26 4 3" xfId="40445" xr:uid="{00000000-0005-0000-0000-0000CD870000}"/>
    <cellStyle name="Assumptions Right Number 26 5" xfId="15508" xr:uid="{00000000-0005-0000-0000-0000CE870000}"/>
    <cellStyle name="Assumptions Right Number 26 5 2" xfId="29429" xr:uid="{00000000-0005-0000-0000-0000CF870000}"/>
    <cellStyle name="Assumptions Right Number 26 5 2 2" xfId="57112" xr:uid="{00000000-0005-0000-0000-0000D0870000}"/>
    <cellStyle name="Assumptions Right Number 26 5 3" xfId="43195" xr:uid="{00000000-0005-0000-0000-0000D1870000}"/>
    <cellStyle name="Assumptions Right Number 26 6" xfId="18476" xr:uid="{00000000-0005-0000-0000-0000D2870000}"/>
    <cellStyle name="Assumptions Right Number 26 6 2" xfId="46159" xr:uid="{00000000-0005-0000-0000-0000D3870000}"/>
    <cellStyle name="Assumptions Right Number 26 7" xfId="32242" xr:uid="{00000000-0005-0000-0000-0000D4870000}"/>
    <cellStyle name="Assumptions Right Number 27" xfId="4414" xr:uid="{00000000-0005-0000-0000-0000D5870000}"/>
    <cellStyle name="Assumptions Right Number 27 2" xfId="7836" xr:uid="{00000000-0005-0000-0000-0000D6870000}"/>
    <cellStyle name="Assumptions Right Number 27 2 2" xfId="21760" xr:uid="{00000000-0005-0000-0000-0000D7870000}"/>
    <cellStyle name="Assumptions Right Number 27 2 2 2" xfId="49443" xr:uid="{00000000-0005-0000-0000-0000D8870000}"/>
    <cellStyle name="Assumptions Right Number 27 2 3" xfId="35526" xr:uid="{00000000-0005-0000-0000-0000D9870000}"/>
    <cellStyle name="Assumptions Right Number 27 3" xfId="10499" xr:uid="{00000000-0005-0000-0000-0000DA870000}"/>
    <cellStyle name="Assumptions Right Number 27 3 2" xfId="24420" xr:uid="{00000000-0005-0000-0000-0000DB870000}"/>
    <cellStyle name="Assumptions Right Number 27 3 2 2" xfId="52103" xr:uid="{00000000-0005-0000-0000-0000DC870000}"/>
    <cellStyle name="Assumptions Right Number 27 3 3" xfId="38186" xr:uid="{00000000-0005-0000-0000-0000DD870000}"/>
    <cellStyle name="Assumptions Right Number 27 4" xfId="12681" xr:uid="{00000000-0005-0000-0000-0000DE870000}"/>
    <cellStyle name="Assumptions Right Number 27 4 2" xfId="26602" xr:uid="{00000000-0005-0000-0000-0000DF870000}"/>
    <cellStyle name="Assumptions Right Number 27 4 2 2" xfId="54285" xr:uid="{00000000-0005-0000-0000-0000E0870000}"/>
    <cellStyle name="Assumptions Right Number 27 4 3" xfId="40368" xr:uid="{00000000-0005-0000-0000-0000E1870000}"/>
    <cellStyle name="Assumptions Right Number 27 5" xfId="15431" xr:uid="{00000000-0005-0000-0000-0000E2870000}"/>
    <cellStyle name="Assumptions Right Number 27 5 2" xfId="29352" xr:uid="{00000000-0005-0000-0000-0000E3870000}"/>
    <cellStyle name="Assumptions Right Number 27 5 2 2" xfId="57035" xr:uid="{00000000-0005-0000-0000-0000E4870000}"/>
    <cellStyle name="Assumptions Right Number 27 5 3" xfId="43118" xr:uid="{00000000-0005-0000-0000-0000E5870000}"/>
    <cellStyle name="Assumptions Right Number 27 6" xfId="18399" xr:uid="{00000000-0005-0000-0000-0000E6870000}"/>
    <cellStyle name="Assumptions Right Number 27 6 2" xfId="46082" xr:uid="{00000000-0005-0000-0000-0000E7870000}"/>
    <cellStyle name="Assumptions Right Number 27 7" xfId="32165" xr:uid="{00000000-0005-0000-0000-0000E8870000}"/>
    <cellStyle name="Assumptions Right Number 28" xfId="4329" xr:uid="{00000000-0005-0000-0000-0000E9870000}"/>
    <cellStyle name="Assumptions Right Number 28 2" xfId="7754" xr:uid="{00000000-0005-0000-0000-0000EA870000}"/>
    <cellStyle name="Assumptions Right Number 28 2 2" xfId="21678" xr:uid="{00000000-0005-0000-0000-0000EB870000}"/>
    <cellStyle name="Assumptions Right Number 28 2 2 2" xfId="49361" xr:uid="{00000000-0005-0000-0000-0000EC870000}"/>
    <cellStyle name="Assumptions Right Number 28 2 3" xfId="35444" xr:uid="{00000000-0005-0000-0000-0000ED870000}"/>
    <cellStyle name="Assumptions Right Number 28 3" xfId="10428" xr:uid="{00000000-0005-0000-0000-0000EE870000}"/>
    <cellStyle name="Assumptions Right Number 28 3 2" xfId="24349" xr:uid="{00000000-0005-0000-0000-0000EF870000}"/>
    <cellStyle name="Assumptions Right Number 28 3 2 2" xfId="52032" xr:uid="{00000000-0005-0000-0000-0000F0870000}"/>
    <cellStyle name="Assumptions Right Number 28 3 3" xfId="38115" xr:uid="{00000000-0005-0000-0000-0000F1870000}"/>
    <cellStyle name="Assumptions Right Number 28 4" xfId="12597" xr:uid="{00000000-0005-0000-0000-0000F2870000}"/>
    <cellStyle name="Assumptions Right Number 28 4 2" xfId="26518" xr:uid="{00000000-0005-0000-0000-0000F3870000}"/>
    <cellStyle name="Assumptions Right Number 28 4 2 2" xfId="54201" xr:uid="{00000000-0005-0000-0000-0000F4870000}"/>
    <cellStyle name="Assumptions Right Number 28 4 3" xfId="40284" xr:uid="{00000000-0005-0000-0000-0000F5870000}"/>
    <cellStyle name="Assumptions Right Number 28 5" xfId="15347" xr:uid="{00000000-0005-0000-0000-0000F6870000}"/>
    <cellStyle name="Assumptions Right Number 28 5 2" xfId="29268" xr:uid="{00000000-0005-0000-0000-0000F7870000}"/>
    <cellStyle name="Assumptions Right Number 28 5 2 2" xfId="56951" xr:uid="{00000000-0005-0000-0000-0000F8870000}"/>
    <cellStyle name="Assumptions Right Number 28 5 3" xfId="43034" xr:uid="{00000000-0005-0000-0000-0000F9870000}"/>
    <cellStyle name="Assumptions Right Number 28 6" xfId="18315" xr:uid="{00000000-0005-0000-0000-0000FA870000}"/>
    <cellStyle name="Assumptions Right Number 28 6 2" xfId="45998" xr:uid="{00000000-0005-0000-0000-0000FB870000}"/>
    <cellStyle name="Assumptions Right Number 28 7" xfId="32081" xr:uid="{00000000-0005-0000-0000-0000FC870000}"/>
    <cellStyle name="Assumptions Right Number 29" xfId="4428" xr:uid="{00000000-0005-0000-0000-0000FD870000}"/>
    <cellStyle name="Assumptions Right Number 29 2" xfId="7850" xr:uid="{00000000-0005-0000-0000-0000FE870000}"/>
    <cellStyle name="Assumptions Right Number 29 2 2" xfId="21774" xr:uid="{00000000-0005-0000-0000-0000FF870000}"/>
    <cellStyle name="Assumptions Right Number 29 2 2 2" xfId="49457" xr:uid="{00000000-0005-0000-0000-000000880000}"/>
    <cellStyle name="Assumptions Right Number 29 2 3" xfId="35540" xr:uid="{00000000-0005-0000-0000-000001880000}"/>
    <cellStyle name="Assumptions Right Number 29 3" xfId="10513" xr:uid="{00000000-0005-0000-0000-000002880000}"/>
    <cellStyle name="Assumptions Right Number 29 3 2" xfId="24434" xr:uid="{00000000-0005-0000-0000-000003880000}"/>
    <cellStyle name="Assumptions Right Number 29 3 2 2" xfId="52117" xr:uid="{00000000-0005-0000-0000-000004880000}"/>
    <cellStyle name="Assumptions Right Number 29 3 3" xfId="38200" xr:uid="{00000000-0005-0000-0000-000005880000}"/>
    <cellStyle name="Assumptions Right Number 29 4" xfId="12695" xr:uid="{00000000-0005-0000-0000-000006880000}"/>
    <cellStyle name="Assumptions Right Number 29 4 2" xfId="26616" xr:uid="{00000000-0005-0000-0000-000007880000}"/>
    <cellStyle name="Assumptions Right Number 29 4 2 2" xfId="54299" xr:uid="{00000000-0005-0000-0000-000008880000}"/>
    <cellStyle name="Assumptions Right Number 29 4 3" xfId="40382" xr:uid="{00000000-0005-0000-0000-000009880000}"/>
    <cellStyle name="Assumptions Right Number 29 5" xfId="15445" xr:uid="{00000000-0005-0000-0000-00000A880000}"/>
    <cellStyle name="Assumptions Right Number 29 5 2" xfId="29366" xr:uid="{00000000-0005-0000-0000-00000B880000}"/>
    <cellStyle name="Assumptions Right Number 29 5 2 2" xfId="57049" xr:uid="{00000000-0005-0000-0000-00000C880000}"/>
    <cellStyle name="Assumptions Right Number 29 5 3" xfId="43132" xr:uid="{00000000-0005-0000-0000-00000D880000}"/>
    <cellStyle name="Assumptions Right Number 29 6" xfId="18413" xr:uid="{00000000-0005-0000-0000-00000E880000}"/>
    <cellStyle name="Assumptions Right Number 29 6 2" xfId="46096" xr:uid="{00000000-0005-0000-0000-00000F880000}"/>
    <cellStyle name="Assumptions Right Number 29 7" xfId="32179" xr:uid="{00000000-0005-0000-0000-000010880000}"/>
    <cellStyle name="Assumptions Right Number 3" xfId="2101" xr:uid="{00000000-0005-0000-0000-000011880000}"/>
    <cellStyle name="Assumptions Right Number 3 10" xfId="2501" xr:uid="{00000000-0005-0000-0000-000012880000}"/>
    <cellStyle name="Assumptions Right Number 3 10 2" xfId="5958" xr:uid="{00000000-0005-0000-0000-000013880000}"/>
    <cellStyle name="Assumptions Right Number 3 10 2 2" xfId="19907" xr:uid="{00000000-0005-0000-0000-000014880000}"/>
    <cellStyle name="Assumptions Right Number 3 10 2 2 2" xfId="47590" xr:uid="{00000000-0005-0000-0000-000015880000}"/>
    <cellStyle name="Assumptions Right Number 3 10 2 3" xfId="33673" xr:uid="{00000000-0005-0000-0000-000016880000}"/>
    <cellStyle name="Assumptions Right Number 3 10 3" xfId="8723" xr:uid="{00000000-0005-0000-0000-000017880000}"/>
    <cellStyle name="Assumptions Right Number 3 10 3 2" xfId="22644" xr:uid="{00000000-0005-0000-0000-000018880000}"/>
    <cellStyle name="Assumptions Right Number 3 10 3 2 2" xfId="50327" xr:uid="{00000000-0005-0000-0000-000019880000}"/>
    <cellStyle name="Assumptions Right Number 3 10 3 3" xfId="36410" xr:uid="{00000000-0005-0000-0000-00001A880000}"/>
    <cellStyle name="Assumptions Right Number 3 10 4" xfId="5572" xr:uid="{00000000-0005-0000-0000-00001B880000}"/>
    <cellStyle name="Assumptions Right Number 3 10 4 2" xfId="19525" xr:uid="{00000000-0005-0000-0000-00001C880000}"/>
    <cellStyle name="Assumptions Right Number 3 10 4 2 2" xfId="47208" xr:uid="{00000000-0005-0000-0000-00001D880000}"/>
    <cellStyle name="Assumptions Right Number 3 10 4 3" xfId="33291" xr:uid="{00000000-0005-0000-0000-00001E880000}"/>
    <cellStyle name="Assumptions Right Number 3 10 5" xfId="13605" xr:uid="{00000000-0005-0000-0000-00001F880000}"/>
    <cellStyle name="Assumptions Right Number 3 10 5 2" xfId="27526" xr:uid="{00000000-0005-0000-0000-000020880000}"/>
    <cellStyle name="Assumptions Right Number 3 10 5 2 2" xfId="55209" xr:uid="{00000000-0005-0000-0000-000021880000}"/>
    <cellStyle name="Assumptions Right Number 3 10 5 3" xfId="41292" xr:uid="{00000000-0005-0000-0000-000022880000}"/>
    <cellStyle name="Assumptions Right Number 3 10 6" xfId="16567" xr:uid="{00000000-0005-0000-0000-000023880000}"/>
    <cellStyle name="Assumptions Right Number 3 10 6 2" xfId="44250" xr:uid="{00000000-0005-0000-0000-000024880000}"/>
    <cellStyle name="Assumptions Right Number 3 10 7" xfId="30439" xr:uid="{00000000-0005-0000-0000-000025880000}"/>
    <cellStyle name="Assumptions Right Number 3 11" xfId="2859" xr:uid="{00000000-0005-0000-0000-000026880000}"/>
    <cellStyle name="Assumptions Right Number 3 11 2" xfId="6306" xr:uid="{00000000-0005-0000-0000-000027880000}"/>
    <cellStyle name="Assumptions Right Number 3 11 2 2" xfId="20253" xr:uid="{00000000-0005-0000-0000-000028880000}"/>
    <cellStyle name="Assumptions Right Number 3 11 2 2 2" xfId="47936" xr:uid="{00000000-0005-0000-0000-000029880000}"/>
    <cellStyle name="Assumptions Right Number 3 11 2 3" xfId="34019" xr:uid="{00000000-0005-0000-0000-00002A880000}"/>
    <cellStyle name="Assumptions Right Number 3 11 3" xfId="9059" xr:uid="{00000000-0005-0000-0000-00002B880000}"/>
    <cellStyle name="Assumptions Right Number 3 11 3 2" xfId="22980" xr:uid="{00000000-0005-0000-0000-00002C880000}"/>
    <cellStyle name="Assumptions Right Number 3 11 3 2 2" xfId="50663" xr:uid="{00000000-0005-0000-0000-00002D880000}"/>
    <cellStyle name="Assumptions Right Number 3 11 3 3" xfId="36746" xr:uid="{00000000-0005-0000-0000-00002E880000}"/>
    <cellStyle name="Assumptions Right Number 3 11 4" xfId="11193" xr:uid="{00000000-0005-0000-0000-00002F880000}"/>
    <cellStyle name="Assumptions Right Number 3 11 4 2" xfId="25114" xr:uid="{00000000-0005-0000-0000-000030880000}"/>
    <cellStyle name="Assumptions Right Number 3 11 4 2 2" xfId="52797" xr:uid="{00000000-0005-0000-0000-000031880000}"/>
    <cellStyle name="Assumptions Right Number 3 11 4 3" xfId="38880" xr:uid="{00000000-0005-0000-0000-000032880000}"/>
    <cellStyle name="Assumptions Right Number 3 11 5" xfId="13945" xr:uid="{00000000-0005-0000-0000-000033880000}"/>
    <cellStyle name="Assumptions Right Number 3 11 5 2" xfId="27866" xr:uid="{00000000-0005-0000-0000-000034880000}"/>
    <cellStyle name="Assumptions Right Number 3 11 5 2 2" xfId="55549" xr:uid="{00000000-0005-0000-0000-000035880000}"/>
    <cellStyle name="Assumptions Right Number 3 11 5 3" xfId="41632" xr:uid="{00000000-0005-0000-0000-000036880000}"/>
    <cellStyle name="Assumptions Right Number 3 11 6" xfId="16911" xr:uid="{00000000-0005-0000-0000-000037880000}"/>
    <cellStyle name="Assumptions Right Number 3 11 6 2" xfId="44594" xr:uid="{00000000-0005-0000-0000-000038880000}"/>
    <cellStyle name="Assumptions Right Number 3 11 7" xfId="30739" xr:uid="{00000000-0005-0000-0000-000039880000}"/>
    <cellStyle name="Assumptions Right Number 3 12" xfId="2305" xr:uid="{00000000-0005-0000-0000-00003A880000}"/>
    <cellStyle name="Assumptions Right Number 3 12 2" xfId="5768" xr:uid="{00000000-0005-0000-0000-00003B880000}"/>
    <cellStyle name="Assumptions Right Number 3 12 2 2" xfId="19718" xr:uid="{00000000-0005-0000-0000-00003C880000}"/>
    <cellStyle name="Assumptions Right Number 3 12 2 2 2" xfId="47401" xr:uid="{00000000-0005-0000-0000-00003D880000}"/>
    <cellStyle name="Assumptions Right Number 3 12 2 3" xfId="33484" xr:uid="{00000000-0005-0000-0000-00003E880000}"/>
    <cellStyle name="Assumptions Right Number 3 12 3" xfId="8537" xr:uid="{00000000-0005-0000-0000-00003F880000}"/>
    <cellStyle name="Assumptions Right Number 3 12 3 2" xfId="22458" xr:uid="{00000000-0005-0000-0000-000040880000}"/>
    <cellStyle name="Assumptions Right Number 3 12 3 2 2" xfId="50141" xr:uid="{00000000-0005-0000-0000-000041880000}"/>
    <cellStyle name="Assumptions Right Number 3 12 3 3" xfId="36224" xr:uid="{00000000-0005-0000-0000-000042880000}"/>
    <cellStyle name="Assumptions Right Number 3 12 4" xfId="5417" xr:uid="{00000000-0005-0000-0000-000043880000}"/>
    <cellStyle name="Assumptions Right Number 3 12 4 2" xfId="19370" xr:uid="{00000000-0005-0000-0000-000044880000}"/>
    <cellStyle name="Assumptions Right Number 3 12 4 2 2" xfId="47053" xr:uid="{00000000-0005-0000-0000-000045880000}"/>
    <cellStyle name="Assumptions Right Number 3 12 4 3" xfId="33136" xr:uid="{00000000-0005-0000-0000-000046880000}"/>
    <cellStyle name="Assumptions Right Number 3 12 5" xfId="13416" xr:uid="{00000000-0005-0000-0000-000047880000}"/>
    <cellStyle name="Assumptions Right Number 3 12 5 2" xfId="27337" xr:uid="{00000000-0005-0000-0000-000048880000}"/>
    <cellStyle name="Assumptions Right Number 3 12 5 2 2" xfId="55020" xr:uid="{00000000-0005-0000-0000-000049880000}"/>
    <cellStyle name="Assumptions Right Number 3 12 5 3" xfId="41103" xr:uid="{00000000-0005-0000-0000-00004A880000}"/>
    <cellStyle name="Assumptions Right Number 3 12 6" xfId="16378" xr:uid="{00000000-0005-0000-0000-00004B880000}"/>
    <cellStyle name="Assumptions Right Number 3 12 6 2" xfId="44061" xr:uid="{00000000-0005-0000-0000-00004C880000}"/>
    <cellStyle name="Assumptions Right Number 3 12 7" xfId="30271" xr:uid="{00000000-0005-0000-0000-00004D880000}"/>
    <cellStyle name="Assumptions Right Number 3 13" xfId="3212" xr:uid="{00000000-0005-0000-0000-00004E880000}"/>
    <cellStyle name="Assumptions Right Number 3 13 2" xfId="6654" xr:uid="{00000000-0005-0000-0000-00004F880000}"/>
    <cellStyle name="Assumptions Right Number 3 13 2 2" xfId="20597" xr:uid="{00000000-0005-0000-0000-000050880000}"/>
    <cellStyle name="Assumptions Right Number 3 13 2 2 2" xfId="48280" xr:uid="{00000000-0005-0000-0000-000051880000}"/>
    <cellStyle name="Assumptions Right Number 3 13 2 3" xfId="34363" xr:uid="{00000000-0005-0000-0000-000052880000}"/>
    <cellStyle name="Assumptions Right Number 3 13 3" xfId="9397" xr:uid="{00000000-0005-0000-0000-000053880000}"/>
    <cellStyle name="Assumptions Right Number 3 13 3 2" xfId="23318" xr:uid="{00000000-0005-0000-0000-000054880000}"/>
    <cellStyle name="Assumptions Right Number 3 13 3 2 2" xfId="51001" xr:uid="{00000000-0005-0000-0000-000055880000}"/>
    <cellStyle name="Assumptions Right Number 3 13 3 3" xfId="37084" xr:uid="{00000000-0005-0000-0000-000056880000}"/>
    <cellStyle name="Assumptions Right Number 3 13 4" xfId="11535" xr:uid="{00000000-0005-0000-0000-000057880000}"/>
    <cellStyle name="Assumptions Right Number 3 13 4 2" xfId="25456" xr:uid="{00000000-0005-0000-0000-000058880000}"/>
    <cellStyle name="Assumptions Right Number 3 13 4 2 2" xfId="53139" xr:uid="{00000000-0005-0000-0000-000059880000}"/>
    <cellStyle name="Assumptions Right Number 3 13 4 3" xfId="39222" xr:uid="{00000000-0005-0000-0000-00005A880000}"/>
    <cellStyle name="Assumptions Right Number 3 13 5" xfId="14285" xr:uid="{00000000-0005-0000-0000-00005B880000}"/>
    <cellStyle name="Assumptions Right Number 3 13 5 2" xfId="28206" xr:uid="{00000000-0005-0000-0000-00005C880000}"/>
    <cellStyle name="Assumptions Right Number 3 13 5 2 2" xfId="55889" xr:uid="{00000000-0005-0000-0000-00005D880000}"/>
    <cellStyle name="Assumptions Right Number 3 13 5 3" xfId="41972" xr:uid="{00000000-0005-0000-0000-00005E880000}"/>
    <cellStyle name="Assumptions Right Number 3 13 6" xfId="17253" xr:uid="{00000000-0005-0000-0000-00005F880000}"/>
    <cellStyle name="Assumptions Right Number 3 13 6 2" xfId="44936" xr:uid="{00000000-0005-0000-0000-000060880000}"/>
    <cellStyle name="Assumptions Right Number 3 13 7" xfId="31049" xr:uid="{00000000-0005-0000-0000-000061880000}"/>
    <cellStyle name="Assumptions Right Number 3 14" xfId="2560" xr:uid="{00000000-0005-0000-0000-000062880000}"/>
    <cellStyle name="Assumptions Right Number 3 14 2" xfId="6017" xr:uid="{00000000-0005-0000-0000-000063880000}"/>
    <cellStyle name="Assumptions Right Number 3 14 2 2" xfId="19966" xr:uid="{00000000-0005-0000-0000-000064880000}"/>
    <cellStyle name="Assumptions Right Number 3 14 2 2 2" xfId="47649" xr:uid="{00000000-0005-0000-0000-000065880000}"/>
    <cellStyle name="Assumptions Right Number 3 14 2 3" xfId="33732" xr:uid="{00000000-0005-0000-0000-000066880000}"/>
    <cellStyle name="Assumptions Right Number 3 14 3" xfId="8782" xr:uid="{00000000-0005-0000-0000-000067880000}"/>
    <cellStyle name="Assumptions Right Number 3 14 3 2" xfId="22703" xr:uid="{00000000-0005-0000-0000-000068880000}"/>
    <cellStyle name="Assumptions Right Number 3 14 3 2 2" xfId="50386" xr:uid="{00000000-0005-0000-0000-000069880000}"/>
    <cellStyle name="Assumptions Right Number 3 14 3 3" xfId="36469" xr:uid="{00000000-0005-0000-0000-00006A880000}"/>
    <cellStyle name="Assumptions Right Number 3 14 4" xfId="5134" xr:uid="{00000000-0005-0000-0000-00006B880000}"/>
    <cellStyle name="Assumptions Right Number 3 14 4 2" xfId="19104" xr:uid="{00000000-0005-0000-0000-00006C880000}"/>
    <cellStyle name="Assumptions Right Number 3 14 4 2 2" xfId="46787" xr:uid="{00000000-0005-0000-0000-00006D880000}"/>
    <cellStyle name="Assumptions Right Number 3 14 4 3" xfId="32870" xr:uid="{00000000-0005-0000-0000-00006E880000}"/>
    <cellStyle name="Assumptions Right Number 3 14 5" xfId="13662" xr:uid="{00000000-0005-0000-0000-00006F880000}"/>
    <cellStyle name="Assumptions Right Number 3 14 5 2" xfId="27583" xr:uid="{00000000-0005-0000-0000-000070880000}"/>
    <cellStyle name="Assumptions Right Number 3 14 5 2 2" xfId="55266" xr:uid="{00000000-0005-0000-0000-000071880000}"/>
    <cellStyle name="Assumptions Right Number 3 14 5 3" xfId="41349" xr:uid="{00000000-0005-0000-0000-000072880000}"/>
    <cellStyle name="Assumptions Right Number 3 14 6" xfId="16626" xr:uid="{00000000-0005-0000-0000-000073880000}"/>
    <cellStyle name="Assumptions Right Number 3 14 6 2" xfId="44309" xr:uid="{00000000-0005-0000-0000-000074880000}"/>
    <cellStyle name="Assumptions Right Number 3 14 7" xfId="30491" xr:uid="{00000000-0005-0000-0000-000075880000}"/>
    <cellStyle name="Assumptions Right Number 3 15" xfId="3110" xr:uid="{00000000-0005-0000-0000-000076880000}"/>
    <cellStyle name="Assumptions Right Number 3 15 2" xfId="6552" xr:uid="{00000000-0005-0000-0000-000077880000}"/>
    <cellStyle name="Assumptions Right Number 3 15 2 2" xfId="20496" xr:uid="{00000000-0005-0000-0000-000078880000}"/>
    <cellStyle name="Assumptions Right Number 3 15 2 2 2" xfId="48179" xr:uid="{00000000-0005-0000-0000-000079880000}"/>
    <cellStyle name="Assumptions Right Number 3 15 2 3" xfId="34262" xr:uid="{00000000-0005-0000-0000-00007A880000}"/>
    <cellStyle name="Assumptions Right Number 3 15 3" xfId="9296" xr:uid="{00000000-0005-0000-0000-00007B880000}"/>
    <cellStyle name="Assumptions Right Number 3 15 3 2" xfId="23217" xr:uid="{00000000-0005-0000-0000-00007C880000}"/>
    <cellStyle name="Assumptions Right Number 3 15 3 2 2" xfId="50900" xr:uid="{00000000-0005-0000-0000-00007D880000}"/>
    <cellStyle name="Assumptions Right Number 3 15 3 3" xfId="36983" xr:uid="{00000000-0005-0000-0000-00007E880000}"/>
    <cellStyle name="Assumptions Right Number 3 15 4" xfId="11434" xr:uid="{00000000-0005-0000-0000-00007F880000}"/>
    <cellStyle name="Assumptions Right Number 3 15 4 2" xfId="25355" xr:uid="{00000000-0005-0000-0000-000080880000}"/>
    <cellStyle name="Assumptions Right Number 3 15 4 2 2" xfId="53038" xr:uid="{00000000-0005-0000-0000-000081880000}"/>
    <cellStyle name="Assumptions Right Number 3 15 4 3" xfId="39121" xr:uid="{00000000-0005-0000-0000-000082880000}"/>
    <cellStyle name="Assumptions Right Number 3 15 5" xfId="14184" xr:uid="{00000000-0005-0000-0000-000083880000}"/>
    <cellStyle name="Assumptions Right Number 3 15 5 2" xfId="28105" xr:uid="{00000000-0005-0000-0000-000084880000}"/>
    <cellStyle name="Assumptions Right Number 3 15 5 2 2" xfId="55788" xr:uid="{00000000-0005-0000-0000-000085880000}"/>
    <cellStyle name="Assumptions Right Number 3 15 5 3" xfId="41871" xr:uid="{00000000-0005-0000-0000-000086880000}"/>
    <cellStyle name="Assumptions Right Number 3 15 6" xfId="17152" xr:uid="{00000000-0005-0000-0000-000087880000}"/>
    <cellStyle name="Assumptions Right Number 3 15 6 2" xfId="44835" xr:uid="{00000000-0005-0000-0000-000088880000}"/>
    <cellStyle name="Assumptions Right Number 3 15 7" xfId="30956" xr:uid="{00000000-0005-0000-0000-000089880000}"/>
    <cellStyle name="Assumptions Right Number 3 16" xfId="3500" xr:uid="{00000000-0005-0000-0000-00008A880000}"/>
    <cellStyle name="Assumptions Right Number 3 16 2" xfId="6938" xr:uid="{00000000-0005-0000-0000-00008B880000}"/>
    <cellStyle name="Assumptions Right Number 3 16 2 2" xfId="20878" xr:uid="{00000000-0005-0000-0000-00008C880000}"/>
    <cellStyle name="Assumptions Right Number 3 16 2 2 2" xfId="48561" xr:uid="{00000000-0005-0000-0000-00008D880000}"/>
    <cellStyle name="Assumptions Right Number 3 16 2 3" xfId="34644" xr:uid="{00000000-0005-0000-0000-00008E880000}"/>
    <cellStyle name="Assumptions Right Number 3 16 3" xfId="9676" xr:uid="{00000000-0005-0000-0000-00008F880000}"/>
    <cellStyle name="Assumptions Right Number 3 16 3 2" xfId="23597" xr:uid="{00000000-0005-0000-0000-000090880000}"/>
    <cellStyle name="Assumptions Right Number 3 16 3 2 2" xfId="51280" xr:uid="{00000000-0005-0000-0000-000091880000}"/>
    <cellStyle name="Assumptions Right Number 3 16 3 3" xfId="37363" xr:uid="{00000000-0005-0000-0000-000092880000}"/>
    <cellStyle name="Assumptions Right Number 3 16 4" xfId="11816" xr:uid="{00000000-0005-0000-0000-000093880000}"/>
    <cellStyle name="Assumptions Right Number 3 16 4 2" xfId="25737" xr:uid="{00000000-0005-0000-0000-000094880000}"/>
    <cellStyle name="Assumptions Right Number 3 16 4 2 2" xfId="53420" xr:uid="{00000000-0005-0000-0000-000095880000}"/>
    <cellStyle name="Assumptions Right Number 3 16 4 3" xfId="39503" xr:uid="{00000000-0005-0000-0000-000096880000}"/>
    <cellStyle name="Assumptions Right Number 3 16 5" xfId="14566" xr:uid="{00000000-0005-0000-0000-000097880000}"/>
    <cellStyle name="Assumptions Right Number 3 16 5 2" xfId="28487" xr:uid="{00000000-0005-0000-0000-000098880000}"/>
    <cellStyle name="Assumptions Right Number 3 16 5 2 2" xfId="56170" xr:uid="{00000000-0005-0000-0000-000099880000}"/>
    <cellStyle name="Assumptions Right Number 3 16 5 3" xfId="42253" xr:uid="{00000000-0005-0000-0000-00009A880000}"/>
    <cellStyle name="Assumptions Right Number 3 16 6" xfId="17534" xr:uid="{00000000-0005-0000-0000-00009B880000}"/>
    <cellStyle name="Assumptions Right Number 3 16 6 2" xfId="45217" xr:uid="{00000000-0005-0000-0000-00009C880000}"/>
    <cellStyle name="Assumptions Right Number 3 16 7" xfId="31305" xr:uid="{00000000-0005-0000-0000-00009D880000}"/>
    <cellStyle name="Assumptions Right Number 3 17" xfId="3681" xr:uid="{00000000-0005-0000-0000-00009E880000}"/>
    <cellStyle name="Assumptions Right Number 3 17 2" xfId="7118" xr:uid="{00000000-0005-0000-0000-00009F880000}"/>
    <cellStyle name="Assumptions Right Number 3 17 2 2" xfId="21053" xr:uid="{00000000-0005-0000-0000-0000A0880000}"/>
    <cellStyle name="Assumptions Right Number 3 17 2 2 2" xfId="48736" xr:uid="{00000000-0005-0000-0000-0000A1880000}"/>
    <cellStyle name="Assumptions Right Number 3 17 2 3" xfId="34819" xr:uid="{00000000-0005-0000-0000-0000A2880000}"/>
    <cellStyle name="Assumptions Right Number 3 17 3" xfId="9849" xr:uid="{00000000-0005-0000-0000-0000A3880000}"/>
    <cellStyle name="Assumptions Right Number 3 17 3 2" xfId="23770" xr:uid="{00000000-0005-0000-0000-0000A4880000}"/>
    <cellStyle name="Assumptions Right Number 3 17 3 2 2" xfId="51453" xr:uid="{00000000-0005-0000-0000-0000A5880000}"/>
    <cellStyle name="Assumptions Right Number 3 17 3 3" xfId="37536" xr:uid="{00000000-0005-0000-0000-0000A6880000}"/>
    <cellStyle name="Assumptions Right Number 3 17 4" xfId="11991" xr:uid="{00000000-0005-0000-0000-0000A7880000}"/>
    <cellStyle name="Assumptions Right Number 3 17 4 2" xfId="25912" xr:uid="{00000000-0005-0000-0000-0000A8880000}"/>
    <cellStyle name="Assumptions Right Number 3 17 4 2 2" xfId="53595" xr:uid="{00000000-0005-0000-0000-0000A9880000}"/>
    <cellStyle name="Assumptions Right Number 3 17 4 3" xfId="39678" xr:uid="{00000000-0005-0000-0000-0000AA880000}"/>
    <cellStyle name="Assumptions Right Number 3 17 5" xfId="14741" xr:uid="{00000000-0005-0000-0000-0000AB880000}"/>
    <cellStyle name="Assumptions Right Number 3 17 5 2" xfId="28662" xr:uid="{00000000-0005-0000-0000-0000AC880000}"/>
    <cellStyle name="Assumptions Right Number 3 17 5 2 2" xfId="56345" xr:uid="{00000000-0005-0000-0000-0000AD880000}"/>
    <cellStyle name="Assumptions Right Number 3 17 5 3" xfId="42428" xr:uid="{00000000-0005-0000-0000-0000AE880000}"/>
    <cellStyle name="Assumptions Right Number 3 17 6" xfId="17709" xr:uid="{00000000-0005-0000-0000-0000AF880000}"/>
    <cellStyle name="Assumptions Right Number 3 17 6 2" xfId="45392" xr:uid="{00000000-0005-0000-0000-0000B0880000}"/>
    <cellStyle name="Assumptions Right Number 3 17 7" xfId="31479" xr:uid="{00000000-0005-0000-0000-0000B1880000}"/>
    <cellStyle name="Assumptions Right Number 3 18" xfId="3834" xr:uid="{00000000-0005-0000-0000-0000B2880000}"/>
    <cellStyle name="Assumptions Right Number 3 18 2" xfId="7268" xr:uid="{00000000-0005-0000-0000-0000B3880000}"/>
    <cellStyle name="Assumptions Right Number 3 18 2 2" xfId="21201" xr:uid="{00000000-0005-0000-0000-0000B4880000}"/>
    <cellStyle name="Assumptions Right Number 3 18 2 2 2" xfId="48884" xr:uid="{00000000-0005-0000-0000-0000B5880000}"/>
    <cellStyle name="Assumptions Right Number 3 18 2 3" xfId="34967" xr:uid="{00000000-0005-0000-0000-0000B6880000}"/>
    <cellStyle name="Assumptions Right Number 3 18 3" xfId="9987" xr:uid="{00000000-0005-0000-0000-0000B7880000}"/>
    <cellStyle name="Assumptions Right Number 3 18 3 2" xfId="23908" xr:uid="{00000000-0005-0000-0000-0000B8880000}"/>
    <cellStyle name="Assumptions Right Number 3 18 3 2 2" xfId="51591" xr:uid="{00000000-0005-0000-0000-0000B9880000}"/>
    <cellStyle name="Assumptions Right Number 3 18 3 3" xfId="37674" xr:uid="{00000000-0005-0000-0000-0000BA880000}"/>
    <cellStyle name="Assumptions Right Number 3 18 4" xfId="12139" xr:uid="{00000000-0005-0000-0000-0000BB880000}"/>
    <cellStyle name="Assumptions Right Number 3 18 4 2" xfId="26060" xr:uid="{00000000-0005-0000-0000-0000BC880000}"/>
    <cellStyle name="Assumptions Right Number 3 18 4 2 2" xfId="53743" xr:uid="{00000000-0005-0000-0000-0000BD880000}"/>
    <cellStyle name="Assumptions Right Number 3 18 4 3" xfId="39826" xr:uid="{00000000-0005-0000-0000-0000BE880000}"/>
    <cellStyle name="Assumptions Right Number 3 18 5" xfId="14889" xr:uid="{00000000-0005-0000-0000-0000BF880000}"/>
    <cellStyle name="Assumptions Right Number 3 18 5 2" xfId="28810" xr:uid="{00000000-0005-0000-0000-0000C0880000}"/>
    <cellStyle name="Assumptions Right Number 3 18 5 2 2" xfId="56493" xr:uid="{00000000-0005-0000-0000-0000C1880000}"/>
    <cellStyle name="Assumptions Right Number 3 18 5 3" xfId="42576" xr:uid="{00000000-0005-0000-0000-0000C2880000}"/>
    <cellStyle name="Assumptions Right Number 3 18 6" xfId="17857" xr:uid="{00000000-0005-0000-0000-0000C3880000}"/>
    <cellStyle name="Assumptions Right Number 3 18 6 2" xfId="45540" xr:uid="{00000000-0005-0000-0000-0000C4880000}"/>
    <cellStyle name="Assumptions Right Number 3 18 7" xfId="31623" xr:uid="{00000000-0005-0000-0000-0000C5880000}"/>
    <cellStyle name="Assumptions Right Number 3 19" xfId="2968" xr:uid="{00000000-0005-0000-0000-0000C6880000}"/>
    <cellStyle name="Assumptions Right Number 3 19 2" xfId="6413" xr:uid="{00000000-0005-0000-0000-0000C7880000}"/>
    <cellStyle name="Assumptions Right Number 3 19 2 2" xfId="20359" xr:uid="{00000000-0005-0000-0000-0000C8880000}"/>
    <cellStyle name="Assumptions Right Number 3 19 2 2 2" xfId="48042" xr:uid="{00000000-0005-0000-0000-0000C9880000}"/>
    <cellStyle name="Assumptions Right Number 3 19 2 3" xfId="34125" xr:uid="{00000000-0005-0000-0000-0000CA880000}"/>
    <cellStyle name="Assumptions Right Number 3 19 3" xfId="9164" xr:uid="{00000000-0005-0000-0000-0000CB880000}"/>
    <cellStyle name="Assumptions Right Number 3 19 3 2" xfId="23085" xr:uid="{00000000-0005-0000-0000-0000CC880000}"/>
    <cellStyle name="Assumptions Right Number 3 19 3 2 2" xfId="50768" xr:uid="{00000000-0005-0000-0000-0000CD880000}"/>
    <cellStyle name="Assumptions Right Number 3 19 3 3" xfId="36851" xr:uid="{00000000-0005-0000-0000-0000CE880000}"/>
    <cellStyle name="Assumptions Right Number 3 19 4" xfId="11299" xr:uid="{00000000-0005-0000-0000-0000CF880000}"/>
    <cellStyle name="Assumptions Right Number 3 19 4 2" xfId="25220" xr:uid="{00000000-0005-0000-0000-0000D0880000}"/>
    <cellStyle name="Assumptions Right Number 3 19 4 2 2" xfId="52903" xr:uid="{00000000-0005-0000-0000-0000D1880000}"/>
    <cellStyle name="Assumptions Right Number 3 19 4 3" xfId="38986" xr:uid="{00000000-0005-0000-0000-0000D2880000}"/>
    <cellStyle name="Assumptions Right Number 3 19 5" xfId="14051" xr:uid="{00000000-0005-0000-0000-0000D3880000}"/>
    <cellStyle name="Assumptions Right Number 3 19 5 2" xfId="27972" xr:uid="{00000000-0005-0000-0000-0000D4880000}"/>
    <cellStyle name="Assumptions Right Number 3 19 5 2 2" xfId="55655" xr:uid="{00000000-0005-0000-0000-0000D5880000}"/>
    <cellStyle name="Assumptions Right Number 3 19 5 3" xfId="41738" xr:uid="{00000000-0005-0000-0000-0000D6880000}"/>
    <cellStyle name="Assumptions Right Number 3 19 6" xfId="17017" xr:uid="{00000000-0005-0000-0000-0000D7880000}"/>
    <cellStyle name="Assumptions Right Number 3 19 6 2" xfId="44700" xr:uid="{00000000-0005-0000-0000-0000D8880000}"/>
    <cellStyle name="Assumptions Right Number 3 19 7" xfId="30830" xr:uid="{00000000-0005-0000-0000-0000D9880000}"/>
    <cellStyle name="Assumptions Right Number 3 2" xfId="3127" xr:uid="{00000000-0005-0000-0000-0000DA880000}"/>
    <cellStyle name="Assumptions Right Number 3 2 2" xfId="6569" xr:uid="{00000000-0005-0000-0000-0000DB880000}"/>
    <cellStyle name="Assumptions Right Number 3 2 2 2" xfId="20513" xr:uid="{00000000-0005-0000-0000-0000DC880000}"/>
    <cellStyle name="Assumptions Right Number 3 2 2 2 2" xfId="48196" xr:uid="{00000000-0005-0000-0000-0000DD880000}"/>
    <cellStyle name="Assumptions Right Number 3 2 2 3" xfId="34279" xr:uid="{00000000-0005-0000-0000-0000DE880000}"/>
    <cellStyle name="Assumptions Right Number 3 2 3" xfId="9313" xr:uid="{00000000-0005-0000-0000-0000DF880000}"/>
    <cellStyle name="Assumptions Right Number 3 2 3 2" xfId="23234" xr:uid="{00000000-0005-0000-0000-0000E0880000}"/>
    <cellStyle name="Assumptions Right Number 3 2 3 2 2" xfId="50917" xr:uid="{00000000-0005-0000-0000-0000E1880000}"/>
    <cellStyle name="Assumptions Right Number 3 2 3 3" xfId="37000" xr:uid="{00000000-0005-0000-0000-0000E2880000}"/>
    <cellStyle name="Assumptions Right Number 3 2 4" xfId="11451" xr:uid="{00000000-0005-0000-0000-0000E3880000}"/>
    <cellStyle name="Assumptions Right Number 3 2 4 2" xfId="25372" xr:uid="{00000000-0005-0000-0000-0000E4880000}"/>
    <cellStyle name="Assumptions Right Number 3 2 4 2 2" xfId="53055" xr:uid="{00000000-0005-0000-0000-0000E5880000}"/>
    <cellStyle name="Assumptions Right Number 3 2 4 3" xfId="39138" xr:uid="{00000000-0005-0000-0000-0000E6880000}"/>
    <cellStyle name="Assumptions Right Number 3 2 5" xfId="14201" xr:uid="{00000000-0005-0000-0000-0000E7880000}"/>
    <cellStyle name="Assumptions Right Number 3 2 5 2" xfId="28122" xr:uid="{00000000-0005-0000-0000-0000E8880000}"/>
    <cellStyle name="Assumptions Right Number 3 2 5 2 2" xfId="55805" xr:uid="{00000000-0005-0000-0000-0000E9880000}"/>
    <cellStyle name="Assumptions Right Number 3 2 5 3" xfId="41888" xr:uid="{00000000-0005-0000-0000-0000EA880000}"/>
    <cellStyle name="Assumptions Right Number 3 2 6" xfId="17169" xr:uid="{00000000-0005-0000-0000-0000EB880000}"/>
    <cellStyle name="Assumptions Right Number 3 2 6 2" xfId="44852" xr:uid="{00000000-0005-0000-0000-0000EC880000}"/>
    <cellStyle name="Assumptions Right Number 3 2 7" xfId="30972" xr:uid="{00000000-0005-0000-0000-0000ED880000}"/>
    <cellStyle name="Assumptions Right Number 3 20" xfId="4173" xr:uid="{00000000-0005-0000-0000-0000EE880000}"/>
    <cellStyle name="Assumptions Right Number 3 20 2" xfId="7599" xr:uid="{00000000-0005-0000-0000-0000EF880000}"/>
    <cellStyle name="Assumptions Right Number 3 20 2 2" xfId="21527" xr:uid="{00000000-0005-0000-0000-0000F0880000}"/>
    <cellStyle name="Assumptions Right Number 3 20 2 2 2" xfId="49210" xr:uid="{00000000-0005-0000-0000-0000F1880000}"/>
    <cellStyle name="Assumptions Right Number 3 20 2 3" xfId="35293" xr:uid="{00000000-0005-0000-0000-0000F2880000}"/>
    <cellStyle name="Assumptions Right Number 3 20 3" xfId="10293" xr:uid="{00000000-0005-0000-0000-0000F3880000}"/>
    <cellStyle name="Assumptions Right Number 3 20 3 2" xfId="24214" xr:uid="{00000000-0005-0000-0000-0000F4880000}"/>
    <cellStyle name="Assumptions Right Number 3 20 3 2 2" xfId="51897" xr:uid="{00000000-0005-0000-0000-0000F5880000}"/>
    <cellStyle name="Assumptions Right Number 3 20 3 3" xfId="37980" xr:uid="{00000000-0005-0000-0000-0000F6880000}"/>
    <cellStyle name="Assumptions Right Number 3 20 4" xfId="12448" xr:uid="{00000000-0005-0000-0000-0000F7880000}"/>
    <cellStyle name="Assumptions Right Number 3 20 4 2" xfId="26369" xr:uid="{00000000-0005-0000-0000-0000F8880000}"/>
    <cellStyle name="Assumptions Right Number 3 20 4 2 2" xfId="54052" xr:uid="{00000000-0005-0000-0000-0000F9880000}"/>
    <cellStyle name="Assumptions Right Number 3 20 4 3" xfId="40135" xr:uid="{00000000-0005-0000-0000-0000FA880000}"/>
    <cellStyle name="Assumptions Right Number 3 20 5" xfId="15198" xr:uid="{00000000-0005-0000-0000-0000FB880000}"/>
    <cellStyle name="Assumptions Right Number 3 20 5 2" xfId="29119" xr:uid="{00000000-0005-0000-0000-0000FC880000}"/>
    <cellStyle name="Assumptions Right Number 3 20 5 2 2" xfId="56802" xr:uid="{00000000-0005-0000-0000-0000FD880000}"/>
    <cellStyle name="Assumptions Right Number 3 20 5 3" xfId="42885" xr:uid="{00000000-0005-0000-0000-0000FE880000}"/>
    <cellStyle name="Assumptions Right Number 3 20 6" xfId="18166" xr:uid="{00000000-0005-0000-0000-0000FF880000}"/>
    <cellStyle name="Assumptions Right Number 3 20 6 2" xfId="45849" xr:uid="{00000000-0005-0000-0000-000000890000}"/>
    <cellStyle name="Assumptions Right Number 3 20 7" xfId="31932" xr:uid="{00000000-0005-0000-0000-000001890000}"/>
    <cellStyle name="Assumptions Right Number 3 21" xfId="3924" xr:uid="{00000000-0005-0000-0000-000002890000}"/>
    <cellStyle name="Assumptions Right Number 3 21 2" xfId="7350" xr:uid="{00000000-0005-0000-0000-000003890000}"/>
    <cellStyle name="Assumptions Right Number 3 21 2 2" xfId="21281" xr:uid="{00000000-0005-0000-0000-000004890000}"/>
    <cellStyle name="Assumptions Right Number 3 21 2 2 2" xfId="48964" xr:uid="{00000000-0005-0000-0000-000005890000}"/>
    <cellStyle name="Assumptions Right Number 3 21 2 3" xfId="35047" xr:uid="{00000000-0005-0000-0000-000006890000}"/>
    <cellStyle name="Assumptions Right Number 3 21 3" xfId="10054" xr:uid="{00000000-0005-0000-0000-000007890000}"/>
    <cellStyle name="Assumptions Right Number 3 21 3 2" xfId="23975" xr:uid="{00000000-0005-0000-0000-000008890000}"/>
    <cellStyle name="Assumptions Right Number 3 21 3 2 2" xfId="51658" xr:uid="{00000000-0005-0000-0000-000009890000}"/>
    <cellStyle name="Assumptions Right Number 3 21 3 3" xfId="37741" xr:uid="{00000000-0005-0000-0000-00000A890000}"/>
    <cellStyle name="Assumptions Right Number 3 21 4" xfId="12206" xr:uid="{00000000-0005-0000-0000-00000B890000}"/>
    <cellStyle name="Assumptions Right Number 3 21 4 2" xfId="26127" xr:uid="{00000000-0005-0000-0000-00000C890000}"/>
    <cellStyle name="Assumptions Right Number 3 21 4 2 2" xfId="53810" xr:uid="{00000000-0005-0000-0000-00000D890000}"/>
    <cellStyle name="Assumptions Right Number 3 21 4 3" xfId="39893" xr:uid="{00000000-0005-0000-0000-00000E890000}"/>
    <cellStyle name="Assumptions Right Number 3 21 5" xfId="14956" xr:uid="{00000000-0005-0000-0000-00000F890000}"/>
    <cellStyle name="Assumptions Right Number 3 21 5 2" xfId="28877" xr:uid="{00000000-0005-0000-0000-000010890000}"/>
    <cellStyle name="Assumptions Right Number 3 21 5 2 2" xfId="56560" xr:uid="{00000000-0005-0000-0000-000011890000}"/>
    <cellStyle name="Assumptions Right Number 3 21 5 3" xfId="42643" xr:uid="{00000000-0005-0000-0000-000012890000}"/>
    <cellStyle name="Assumptions Right Number 3 21 6" xfId="17924" xr:uid="{00000000-0005-0000-0000-000013890000}"/>
    <cellStyle name="Assumptions Right Number 3 21 6 2" xfId="45607" xr:uid="{00000000-0005-0000-0000-000014890000}"/>
    <cellStyle name="Assumptions Right Number 3 21 7" xfId="31690" xr:uid="{00000000-0005-0000-0000-000015890000}"/>
    <cellStyle name="Assumptions Right Number 3 22" xfId="4119" xr:uid="{00000000-0005-0000-0000-000016890000}"/>
    <cellStyle name="Assumptions Right Number 3 22 2" xfId="7545" xr:uid="{00000000-0005-0000-0000-000017890000}"/>
    <cellStyle name="Assumptions Right Number 3 22 2 2" xfId="21474" xr:uid="{00000000-0005-0000-0000-000018890000}"/>
    <cellStyle name="Assumptions Right Number 3 22 2 2 2" xfId="49157" xr:uid="{00000000-0005-0000-0000-000019890000}"/>
    <cellStyle name="Assumptions Right Number 3 22 2 3" xfId="35240" xr:uid="{00000000-0005-0000-0000-00001A890000}"/>
    <cellStyle name="Assumptions Right Number 3 22 3" xfId="10246" xr:uid="{00000000-0005-0000-0000-00001B890000}"/>
    <cellStyle name="Assumptions Right Number 3 22 3 2" xfId="24167" xr:uid="{00000000-0005-0000-0000-00001C890000}"/>
    <cellStyle name="Assumptions Right Number 3 22 3 2 2" xfId="51850" xr:uid="{00000000-0005-0000-0000-00001D890000}"/>
    <cellStyle name="Assumptions Right Number 3 22 3 3" xfId="37933" xr:uid="{00000000-0005-0000-0000-00001E890000}"/>
    <cellStyle name="Assumptions Right Number 3 22 4" xfId="12398" xr:uid="{00000000-0005-0000-0000-00001F890000}"/>
    <cellStyle name="Assumptions Right Number 3 22 4 2" xfId="26319" xr:uid="{00000000-0005-0000-0000-000020890000}"/>
    <cellStyle name="Assumptions Right Number 3 22 4 2 2" xfId="54002" xr:uid="{00000000-0005-0000-0000-000021890000}"/>
    <cellStyle name="Assumptions Right Number 3 22 4 3" xfId="40085" xr:uid="{00000000-0005-0000-0000-000022890000}"/>
    <cellStyle name="Assumptions Right Number 3 22 5" xfId="15148" xr:uid="{00000000-0005-0000-0000-000023890000}"/>
    <cellStyle name="Assumptions Right Number 3 22 5 2" xfId="29069" xr:uid="{00000000-0005-0000-0000-000024890000}"/>
    <cellStyle name="Assumptions Right Number 3 22 5 2 2" xfId="56752" xr:uid="{00000000-0005-0000-0000-000025890000}"/>
    <cellStyle name="Assumptions Right Number 3 22 5 3" xfId="42835" xr:uid="{00000000-0005-0000-0000-000026890000}"/>
    <cellStyle name="Assumptions Right Number 3 22 6" xfId="18116" xr:uid="{00000000-0005-0000-0000-000027890000}"/>
    <cellStyle name="Assumptions Right Number 3 22 6 2" xfId="45799" xr:uid="{00000000-0005-0000-0000-000028890000}"/>
    <cellStyle name="Assumptions Right Number 3 22 7" xfId="31882" xr:uid="{00000000-0005-0000-0000-000029890000}"/>
    <cellStyle name="Assumptions Right Number 3 23" xfId="4078" xr:uid="{00000000-0005-0000-0000-00002A890000}"/>
    <cellStyle name="Assumptions Right Number 3 23 2" xfId="7504" xr:uid="{00000000-0005-0000-0000-00002B890000}"/>
    <cellStyle name="Assumptions Right Number 3 23 2 2" xfId="21435" xr:uid="{00000000-0005-0000-0000-00002C890000}"/>
    <cellStyle name="Assumptions Right Number 3 23 2 2 2" xfId="49118" xr:uid="{00000000-0005-0000-0000-00002D890000}"/>
    <cellStyle name="Assumptions Right Number 3 23 2 3" xfId="35201" xr:uid="{00000000-0005-0000-0000-00002E890000}"/>
    <cellStyle name="Assumptions Right Number 3 23 3" xfId="10207" xr:uid="{00000000-0005-0000-0000-00002F890000}"/>
    <cellStyle name="Assumptions Right Number 3 23 3 2" xfId="24128" xr:uid="{00000000-0005-0000-0000-000030890000}"/>
    <cellStyle name="Assumptions Right Number 3 23 3 2 2" xfId="51811" xr:uid="{00000000-0005-0000-0000-000031890000}"/>
    <cellStyle name="Assumptions Right Number 3 23 3 3" xfId="37894" xr:uid="{00000000-0005-0000-0000-000032890000}"/>
    <cellStyle name="Assumptions Right Number 3 23 4" xfId="12359" xr:uid="{00000000-0005-0000-0000-000033890000}"/>
    <cellStyle name="Assumptions Right Number 3 23 4 2" xfId="26280" xr:uid="{00000000-0005-0000-0000-000034890000}"/>
    <cellStyle name="Assumptions Right Number 3 23 4 2 2" xfId="53963" xr:uid="{00000000-0005-0000-0000-000035890000}"/>
    <cellStyle name="Assumptions Right Number 3 23 4 3" xfId="40046" xr:uid="{00000000-0005-0000-0000-000036890000}"/>
    <cellStyle name="Assumptions Right Number 3 23 5" xfId="15109" xr:uid="{00000000-0005-0000-0000-000037890000}"/>
    <cellStyle name="Assumptions Right Number 3 23 5 2" xfId="29030" xr:uid="{00000000-0005-0000-0000-000038890000}"/>
    <cellStyle name="Assumptions Right Number 3 23 5 2 2" xfId="56713" xr:uid="{00000000-0005-0000-0000-000039890000}"/>
    <cellStyle name="Assumptions Right Number 3 23 5 3" xfId="42796" xr:uid="{00000000-0005-0000-0000-00003A890000}"/>
    <cellStyle name="Assumptions Right Number 3 23 6" xfId="18077" xr:uid="{00000000-0005-0000-0000-00003B890000}"/>
    <cellStyle name="Assumptions Right Number 3 23 6 2" xfId="45760" xr:uid="{00000000-0005-0000-0000-00003C890000}"/>
    <cellStyle name="Assumptions Right Number 3 23 7" xfId="31843" xr:uid="{00000000-0005-0000-0000-00003D890000}"/>
    <cellStyle name="Assumptions Right Number 3 24" xfId="4909" xr:uid="{00000000-0005-0000-0000-00003E890000}"/>
    <cellStyle name="Assumptions Right Number 3 24 2" xfId="8313" xr:uid="{00000000-0005-0000-0000-00003F890000}"/>
    <cellStyle name="Assumptions Right Number 3 24 2 2" xfId="22235" xr:uid="{00000000-0005-0000-0000-000040890000}"/>
    <cellStyle name="Assumptions Right Number 3 24 2 2 2" xfId="49918" xr:uid="{00000000-0005-0000-0000-000041890000}"/>
    <cellStyle name="Assumptions Right Number 3 24 2 3" xfId="36001" xr:uid="{00000000-0005-0000-0000-000042890000}"/>
    <cellStyle name="Assumptions Right Number 3 24 3" xfId="10767" xr:uid="{00000000-0005-0000-0000-000043890000}"/>
    <cellStyle name="Assumptions Right Number 3 24 3 2" xfId="24688" xr:uid="{00000000-0005-0000-0000-000044890000}"/>
    <cellStyle name="Assumptions Right Number 3 24 3 2 2" xfId="52371" xr:uid="{00000000-0005-0000-0000-000045890000}"/>
    <cellStyle name="Assumptions Right Number 3 24 3 3" xfId="38454" xr:uid="{00000000-0005-0000-0000-000046890000}"/>
    <cellStyle name="Assumptions Right Number 3 24 4" xfId="13168" xr:uid="{00000000-0005-0000-0000-000047890000}"/>
    <cellStyle name="Assumptions Right Number 3 24 4 2" xfId="27089" xr:uid="{00000000-0005-0000-0000-000048890000}"/>
    <cellStyle name="Assumptions Right Number 3 24 4 2 2" xfId="54772" xr:uid="{00000000-0005-0000-0000-000049890000}"/>
    <cellStyle name="Assumptions Right Number 3 24 4 3" xfId="40855" xr:uid="{00000000-0005-0000-0000-00004A890000}"/>
    <cellStyle name="Assumptions Right Number 3 24 5" xfId="15918" xr:uid="{00000000-0005-0000-0000-00004B890000}"/>
    <cellStyle name="Assumptions Right Number 3 24 5 2" xfId="29839" xr:uid="{00000000-0005-0000-0000-00004C890000}"/>
    <cellStyle name="Assumptions Right Number 3 24 5 2 2" xfId="57522" xr:uid="{00000000-0005-0000-0000-00004D890000}"/>
    <cellStyle name="Assumptions Right Number 3 24 5 3" xfId="43605" xr:uid="{00000000-0005-0000-0000-00004E890000}"/>
    <cellStyle name="Assumptions Right Number 3 24 6" xfId="18886" xr:uid="{00000000-0005-0000-0000-00004F890000}"/>
    <cellStyle name="Assumptions Right Number 3 24 6 2" xfId="46569" xr:uid="{00000000-0005-0000-0000-000050890000}"/>
    <cellStyle name="Assumptions Right Number 3 24 7" xfId="32652" xr:uid="{00000000-0005-0000-0000-000051890000}"/>
    <cellStyle name="Assumptions Right Number 3 25" xfId="4738" xr:uid="{00000000-0005-0000-0000-000052890000}"/>
    <cellStyle name="Assumptions Right Number 3 25 2" xfId="8144" xr:uid="{00000000-0005-0000-0000-000053890000}"/>
    <cellStyle name="Assumptions Right Number 3 25 2 2" xfId="22068" xr:uid="{00000000-0005-0000-0000-000054890000}"/>
    <cellStyle name="Assumptions Right Number 3 25 2 2 2" xfId="49751" xr:uid="{00000000-0005-0000-0000-000055890000}"/>
    <cellStyle name="Assumptions Right Number 3 25 2 3" xfId="35834" xr:uid="{00000000-0005-0000-0000-000056890000}"/>
    <cellStyle name="Assumptions Right Number 3 25 3" xfId="10701" xr:uid="{00000000-0005-0000-0000-000057890000}"/>
    <cellStyle name="Assumptions Right Number 3 25 3 2" xfId="24622" xr:uid="{00000000-0005-0000-0000-000058890000}"/>
    <cellStyle name="Assumptions Right Number 3 25 3 2 2" xfId="52305" xr:uid="{00000000-0005-0000-0000-000059890000}"/>
    <cellStyle name="Assumptions Right Number 3 25 3 3" xfId="38388" xr:uid="{00000000-0005-0000-0000-00005A890000}"/>
    <cellStyle name="Assumptions Right Number 3 25 4" xfId="13000" xr:uid="{00000000-0005-0000-0000-00005B890000}"/>
    <cellStyle name="Assumptions Right Number 3 25 4 2" xfId="26921" xr:uid="{00000000-0005-0000-0000-00005C890000}"/>
    <cellStyle name="Assumptions Right Number 3 25 4 2 2" xfId="54604" xr:uid="{00000000-0005-0000-0000-00005D890000}"/>
    <cellStyle name="Assumptions Right Number 3 25 4 3" xfId="40687" xr:uid="{00000000-0005-0000-0000-00005E890000}"/>
    <cellStyle name="Assumptions Right Number 3 25 5" xfId="15750" xr:uid="{00000000-0005-0000-0000-00005F890000}"/>
    <cellStyle name="Assumptions Right Number 3 25 5 2" xfId="29671" xr:uid="{00000000-0005-0000-0000-000060890000}"/>
    <cellStyle name="Assumptions Right Number 3 25 5 2 2" xfId="57354" xr:uid="{00000000-0005-0000-0000-000061890000}"/>
    <cellStyle name="Assumptions Right Number 3 25 5 3" xfId="43437" xr:uid="{00000000-0005-0000-0000-000062890000}"/>
    <cellStyle name="Assumptions Right Number 3 25 6" xfId="18718" xr:uid="{00000000-0005-0000-0000-000063890000}"/>
    <cellStyle name="Assumptions Right Number 3 25 6 2" xfId="46401" xr:uid="{00000000-0005-0000-0000-000064890000}"/>
    <cellStyle name="Assumptions Right Number 3 25 7" xfId="32484" xr:uid="{00000000-0005-0000-0000-000065890000}"/>
    <cellStyle name="Assumptions Right Number 3 26" xfId="4993" xr:uid="{00000000-0005-0000-0000-000066890000}"/>
    <cellStyle name="Assumptions Right Number 3 26 2" xfId="8397" xr:uid="{00000000-0005-0000-0000-000067890000}"/>
    <cellStyle name="Assumptions Right Number 3 26 2 2" xfId="22318" xr:uid="{00000000-0005-0000-0000-000068890000}"/>
    <cellStyle name="Assumptions Right Number 3 26 2 2 2" xfId="50001" xr:uid="{00000000-0005-0000-0000-000069890000}"/>
    <cellStyle name="Assumptions Right Number 3 26 2 3" xfId="36084" xr:uid="{00000000-0005-0000-0000-00006A890000}"/>
    <cellStyle name="Assumptions Right Number 3 26 3" xfId="10846" xr:uid="{00000000-0005-0000-0000-00006B890000}"/>
    <cellStyle name="Assumptions Right Number 3 26 3 2" xfId="24767" xr:uid="{00000000-0005-0000-0000-00006C890000}"/>
    <cellStyle name="Assumptions Right Number 3 26 3 2 2" xfId="52450" xr:uid="{00000000-0005-0000-0000-00006D890000}"/>
    <cellStyle name="Assumptions Right Number 3 26 3 3" xfId="38533" xr:uid="{00000000-0005-0000-0000-00006E890000}"/>
    <cellStyle name="Assumptions Right Number 3 26 4" xfId="13249" xr:uid="{00000000-0005-0000-0000-00006F890000}"/>
    <cellStyle name="Assumptions Right Number 3 26 4 2" xfId="27170" xr:uid="{00000000-0005-0000-0000-000070890000}"/>
    <cellStyle name="Assumptions Right Number 3 26 4 2 2" xfId="54853" xr:uid="{00000000-0005-0000-0000-000071890000}"/>
    <cellStyle name="Assumptions Right Number 3 26 4 3" xfId="40936" xr:uid="{00000000-0005-0000-0000-000072890000}"/>
    <cellStyle name="Assumptions Right Number 3 26 5" xfId="15999" xr:uid="{00000000-0005-0000-0000-000073890000}"/>
    <cellStyle name="Assumptions Right Number 3 26 5 2" xfId="29920" xr:uid="{00000000-0005-0000-0000-000074890000}"/>
    <cellStyle name="Assumptions Right Number 3 26 5 2 2" xfId="57603" xr:uid="{00000000-0005-0000-0000-000075890000}"/>
    <cellStyle name="Assumptions Right Number 3 26 5 3" xfId="43686" xr:uid="{00000000-0005-0000-0000-000076890000}"/>
    <cellStyle name="Assumptions Right Number 3 26 6" xfId="18967" xr:uid="{00000000-0005-0000-0000-000077890000}"/>
    <cellStyle name="Assumptions Right Number 3 26 6 2" xfId="46650" xr:uid="{00000000-0005-0000-0000-000078890000}"/>
    <cellStyle name="Assumptions Right Number 3 26 7" xfId="32733" xr:uid="{00000000-0005-0000-0000-000079890000}"/>
    <cellStyle name="Assumptions Right Number 3 27" xfId="4668" xr:uid="{00000000-0005-0000-0000-00007A890000}"/>
    <cellStyle name="Assumptions Right Number 3 27 2" xfId="8076" xr:uid="{00000000-0005-0000-0000-00007B890000}"/>
    <cellStyle name="Assumptions Right Number 3 27 2 2" xfId="22000" xr:uid="{00000000-0005-0000-0000-00007C890000}"/>
    <cellStyle name="Assumptions Right Number 3 27 2 2 2" xfId="49683" xr:uid="{00000000-0005-0000-0000-00007D890000}"/>
    <cellStyle name="Assumptions Right Number 3 27 2 3" xfId="35766" xr:uid="{00000000-0005-0000-0000-00007E890000}"/>
    <cellStyle name="Assumptions Right Number 3 27 3" xfId="10663" xr:uid="{00000000-0005-0000-0000-00007F890000}"/>
    <cellStyle name="Assumptions Right Number 3 27 3 2" xfId="24584" xr:uid="{00000000-0005-0000-0000-000080890000}"/>
    <cellStyle name="Assumptions Right Number 3 27 3 2 2" xfId="52267" xr:uid="{00000000-0005-0000-0000-000081890000}"/>
    <cellStyle name="Assumptions Right Number 3 27 3 3" xfId="38350" xr:uid="{00000000-0005-0000-0000-000082890000}"/>
    <cellStyle name="Assumptions Right Number 3 27 4" xfId="12932" xr:uid="{00000000-0005-0000-0000-000083890000}"/>
    <cellStyle name="Assumptions Right Number 3 27 4 2" xfId="26853" xr:uid="{00000000-0005-0000-0000-000084890000}"/>
    <cellStyle name="Assumptions Right Number 3 27 4 2 2" xfId="54536" xr:uid="{00000000-0005-0000-0000-000085890000}"/>
    <cellStyle name="Assumptions Right Number 3 27 4 3" xfId="40619" xr:uid="{00000000-0005-0000-0000-000086890000}"/>
    <cellStyle name="Assumptions Right Number 3 27 5" xfId="15682" xr:uid="{00000000-0005-0000-0000-000087890000}"/>
    <cellStyle name="Assumptions Right Number 3 27 5 2" xfId="29603" xr:uid="{00000000-0005-0000-0000-000088890000}"/>
    <cellStyle name="Assumptions Right Number 3 27 5 2 2" xfId="57286" xr:uid="{00000000-0005-0000-0000-000089890000}"/>
    <cellStyle name="Assumptions Right Number 3 27 5 3" xfId="43369" xr:uid="{00000000-0005-0000-0000-00008A890000}"/>
    <cellStyle name="Assumptions Right Number 3 27 6" xfId="18650" xr:uid="{00000000-0005-0000-0000-00008B890000}"/>
    <cellStyle name="Assumptions Right Number 3 27 6 2" xfId="46333" xr:uid="{00000000-0005-0000-0000-00008C890000}"/>
    <cellStyle name="Assumptions Right Number 3 27 7" xfId="32416" xr:uid="{00000000-0005-0000-0000-00008D890000}"/>
    <cellStyle name="Assumptions Right Number 3 28" xfId="4361" xr:uid="{00000000-0005-0000-0000-00008E890000}"/>
    <cellStyle name="Assumptions Right Number 3 28 2" xfId="7786" xr:uid="{00000000-0005-0000-0000-00008F890000}"/>
    <cellStyle name="Assumptions Right Number 3 28 2 2" xfId="21710" xr:uid="{00000000-0005-0000-0000-000090890000}"/>
    <cellStyle name="Assumptions Right Number 3 28 2 2 2" xfId="49393" xr:uid="{00000000-0005-0000-0000-000091890000}"/>
    <cellStyle name="Assumptions Right Number 3 28 2 3" xfId="35476" xr:uid="{00000000-0005-0000-0000-000092890000}"/>
    <cellStyle name="Assumptions Right Number 3 28 3" xfId="10459" xr:uid="{00000000-0005-0000-0000-000093890000}"/>
    <cellStyle name="Assumptions Right Number 3 28 3 2" xfId="24380" xr:uid="{00000000-0005-0000-0000-000094890000}"/>
    <cellStyle name="Assumptions Right Number 3 28 3 2 2" xfId="52063" xr:uid="{00000000-0005-0000-0000-000095890000}"/>
    <cellStyle name="Assumptions Right Number 3 28 3 3" xfId="38146" xr:uid="{00000000-0005-0000-0000-000096890000}"/>
    <cellStyle name="Assumptions Right Number 3 28 4" xfId="12628" xr:uid="{00000000-0005-0000-0000-000097890000}"/>
    <cellStyle name="Assumptions Right Number 3 28 4 2" xfId="26549" xr:uid="{00000000-0005-0000-0000-000098890000}"/>
    <cellStyle name="Assumptions Right Number 3 28 4 2 2" xfId="54232" xr:uid="{00000000-0005-0000-0000-000099890000}"/>
    <cellStyle name="Assumptions Right Number 3 28 4 3" xfId="40315" xr:uid="{00000000-0005-0000-0000-00009A890000}"/>
    <cellStyle name="Assumptions Right Number 3 28 5" xfId="15378" xr:uid="{00000000-0005-0000-0000-00009B890000}"/>
    <cellStyle name="Assumptions Right Number 3 28 5 2" xfId="29299" xr:uid="{00000000-0005-0000-0000-00009C890000}"/>
    <cellStyle name="Assumptions Right Number 3 28 5 2 2" xfId="56982" xr:uid="{00000000-0005-0000-0000-00009D890000}"/>
    <cellStyle name="Assumptions Right Number 3 28 5 3" xfId="43065" xr:uid="{00000000-0005-0000-0000-00009E890000}"/>
    <cellStyle name="Assumptions Right Number 3 28 6" xfId="18346" xr:uid="{00000000-0005-0000-0000-00009F890000}"/>
    <cellStyle name="Assumptions Right Number 3 28 6 2" xfId="46029" xr:uid="{00000000-0005-0000-0000-0000A0890000}"/>
    <cellStyle name="Assumptions Right Number 3 28 7" xfId="32112" xr:uid="{00000000-0005-0000-0000-0000A1890000}"/>
    <cellStyle name="Assumptions Right Number 3 29" xfId="4622" xr:uid="{00000000-0005-0000-0000-0000A2890000}"/>
    <cellStyle name="Assumptions Right Number 3 29 2" xfId="8031" xr:uid="{00000000-0005-0000-0000-0000A3890000}"/>
    <cellStyle name="Assumptions Right Number 3 29 2 2" xfId="21955" xr:uid="{00000000-0005-0000-0000-0000A4890000}"/>
    <cellStyle name="Assumptions Right Number 3 29 2 2 2" xfId="49638" xr:uid="{00000000-0005-0000-0000-0000A5890000}"/>
    <cellStyle name="Assumptions Right Number 3 29 2 3" xfId="35721" xr:uid="{00000000-0005-0000-0000-0000A6890000}"/>
    <cellStyle name="Assumptions Right Number 3 29 3" xfId="10623" xr:uid="{00000000-0005-0000-0000-0000A7890000}"/>
    <cellStyle name="Assumptions Right Number 3 29 3 2" xfId="24544" xr:uid="{00000000-0005-0000-0000-0000A8890000}"/>
    <cellStyle name="Assumptions Right Number 3 29 3 2 2" xfId="52227" xr:uid="{00000000-0005-0000-0000-0000A9890000}"/>
    <cellStyle name="Assumptions Right Number 3 29 3 3" xfId="38310" xr:uid="{00000000-0005-0000-0000-0000AA890000}"/>
    <cellStyle name="Assumptions Right Number 3 29 4" xfId="12886" xr:uid="{00000000-0005-0000-0000-0000AB890000}"/>
    <cellStyle name="Assumptions Right Number 3 29 4 2" xfId="26807" xr:uid="{00000000-0005-0000-0000-0000AC890000}"/>
    <cellStyle name="Assumptions Right Number 3 29 4 2 2" xfId="54490" xr:uid="{00000000-0005-0000-0000-0000AD890000}"/>
    <cellStyle name="Assumptions Right Number 3 29 4 3" xfId="40573" xr:uid="{00000000-0005-0000-0000-0000AE890000}"/>
    <cellStyle name="Assumptions Right Number 3 29 5" xfId="15636" xr:uid="{00000000-0005-0000-0000-0000AF890000}"/>
    <cellStyle name="Assumptions Right Number 3 29 5 2" xfId="29557" xr:uid="{00000000-0005-0000-0000-0000B0890000}"/>
    <cellStyle name="Assumptions Right Number 3 29 5 2 2" xfId="57240" xr:uid="{00000000-0005-0000-0000-0000B1890000}"/>
    <cellStyle name="Assumptions Right Number 3 29 5 3" xfId="43323" xr:uid="{00000000-0005-0000-0000-0000B2890000}"/>
    <cellStyle name="Assumptions Right Number 3 29 6" xfId="18604" xr:uid="{00000000-0005-0000-0000-0000B3890000}"/>
    <cellStyle name="Assumptions Right Number 3 29 6 2" xfId="46287" xr:uid="{00000000-0005-0000-0000-0000B4890000}"/>
    <cellStyle name="Assumptions Right Number 3 29 7" xfId="32370" xr:uid="{00000000-0005-0000-0000-0000B5890000}"/>
    <cellStyle name="Assumptions Right Number 3 3" xfId="2317" xr:uid="{00000000-0005-0000-0000-0000B6890000}"/>
    <cellStyle name="Assumptions Right Number 3 3 2" xfId="5777" xr:uid="{00000000-0005-0000-0000-0000B7890000}"/>
    <cellStyle name="Assumptions Right Number 3 3 2 2" xfId="19727" xr:uid="{00000000-0005-0000-0000-0000B8890000}"/>
    <cellStyle name="Assumptions Right Number 3 3 2 2 2" xfId="47410" xr:uid="{00000000-0005-0000-0000-0000B9890000}"/>
    <cellStyle name="Assumptions Right Number 3 3 2 3" xfId="33493" xr:uid="{00000000-0005-0000-0000-0000BA890000}"/>
    <cellStyle name="Assumptions Right Number 3 3 3" xfId="8546" xr:uid="{00000000-0005-0000-0000-0000BB890000}"/>
    <cellStyle name="Assumptions Right Number 3 3 3 2" xfId="22467" xr:uid="{00000000-0005-0000-0000-0000BC890000}"/>
    <cellStyle name="Assumptions Right Number 3 3 3 2 2" xfId="50150" xr:uid="{00000000-0005-0000-0000-0000BD890000}"/>
    <cellStyle name="Assumptions Right Number 3 3 3 3" xfId="36233" xr:uid="{00000000-0005-0000-0000-0000BE890000}"/>
    <cellStyle name="Assumptions Right Number 3 3 4" xfId="5426" xr:uid="{00000000-0005-0000-0000-0000BF890000}"/>
    <cellStyle name="Assumptions Right Number 3 3 4 2" xfId="19379" xr:uid="{00000000-0005-0000-0000-0000C0890000}"/>
    <cellStyle name="Assumptions Right Number 3 3 4 2 2" xfId="47062" xr:uid="{00000000-0005-0000-0000-0000C1890000}"/>
    <cellStyle name="Assumptions Right Number 3 3 4 3" xfId="33145" xr:uid="{00000000-0005-0000-0000-0000C2890000}"/>
    <cellStyle name="Assumptions Right Number 3 3 5" xfId="13425" xr:uid="{00000000-0005-0000-0000-0000C3890000}"/>
    <cellStyle name="Assumptions Right Number 3 3 5 2" xfId="27346" xr:uid="{00000000-0005-0000-0000-0000C4890000}"/>
    <cellStyle name="Assumptions Right Number 3 3 5 2 2" xfId="55029" xr:uid="{00000000-0005-0000-0000-0000C5890000}"/>
    <cellStyle name="Assumptions Right Number 3 3 5 3" xfId="41112" xr:uid="{00000000-0005-0000-0000-0000C6890000}"/>
    <cellStyle name="Assumptions Right Number 3 3 6" xfId="16387" xr:uid="{00000000-0005-0000-0000-0000C7890000}"/>
    <cellStyle name="Assumptions Right Number 3 3 6 2" xfId="44070" xr:uid="{00000000-0005-0000-0000-0000C8890000}"/>
    <cellStyle name="Assumptions Right Number 3 3 7" xfId="30280" xr:uid="{00000000-0005-0000-0000-0000C9890000}"/>
    <cellStyle name="Assumptions Right Number 3 30" xfId="16193" xr:uid="{00000000-0005-0000-0000-0000CA890000}"/>
    <cellStyle name="Assumptions Right Number 3 30 2" xfId="30110" xr:uid="{00000000-0005-0000-0000-0000CB890000}"/>
    <cellStyle name="Assumptions Right Number 3 30 2 2" xfId="57793" xr:uid="{00000000-0005-0000-0000-0000CC890000}"/>
    <cellStyle name="Assumptions Right Number 3 30 3" xfId="43876" xr:uid="{00000000-0005-0000-0000-0000CD890000}"/>
    <cellStyle name="Assumptions Right Number 3 31" xfId="16112" xr:uid="{00000000-0005-0000-0000-0000CE890000}"/>
    <cellStyle name="Assumptions Right Number 3 31 2" xfId="30029" xr:uid="{00000000-0005-0000-0000-0000CF890000}"/>
    <cellStyle name="Assumptions Right Number 3 31 2 2" xfId="57712" xr:uid="{00000000-0005-0000-0000-0000D0890000}"/>
    <cellStyle name="Assumptions Right Number 3 31 3" xfId="43795" xr:uid="{00000000-0005-0000-0000-0000D1890000}"/>
    <cellStyle name="Assumptions Right Number 3 4" xfId="3050" xr:uid="{00000000-0005-0000-0000-0000D2890000}"/>
    <cellStyle name="Assumptions Right Number 3 4 2" xfId="6494" xr:uid="{00000000-0005-0000-0000-0000D3890000}"/>
    <cellStyle name="Assumptions Right Number 3 4 2 2" xfId="20439" xr:uid="{00000000-0005-0000-0000-0000D4890000}"/>
    <cellStyle name="Assumptions Right Number 3 4 2 2 2" xfId="48122" xr:uid="{00000000-0005-0000-0000-0000D5890000}"/>
    <cellStyle name="Assumptions Right Number 3 4 2 3" xfId="34205" xr:uid="{00000000-0005-0000-0000-0000D6890000}"/>
    <cellStyle name="Assumptions Right Number 3 4 3" xfId="9243" xr:uid="{00000000-0005-0000-0000-0000D7890000}"/>
    <cellStyle name="Assumptions Right Number 3 4 3 2" xfId="23164" xr:uid="{00000000-0005-0000-0000-0000D8890000}"/>
    <cellStyle name="Assumptions Right Number 3 4 3 2 2" xfId="50847" xr:uid="{00000000-0005-0000-0000-0000D9890000}"/>
    <cellStyle name="Assumptions Right Number 3 4 3 3" xfId="36930" xr:uid="{00000000-0005-0000-0000-0000DA890000}"/>
    <cellStyle name="Assumptions Right Number 3 4 4" xfId="11379" xr:uid="{00000000-0005-0000-0000-0000DB890000}"/>
    <cellStyle name="Assumptions Right Number 3 4 4 2" xfId="25300" xr:uid="{00000000-0005-0000-0000-0000DC890000}"/>
    <cellStyle name="Assumptions Right Number 3 4 4 2 2" xfId="52983" xr:uid="{00000000-0005-0000-0000-0000DD890000}"/>
    <cellStyle name="Assumptions Right Number 3 4 4 3" xfId="39066" xr:uid="{00000000-0005-0000-0000-0000DE890000}"/>
    <cellStyle name="Assumptions Right Number 3 4 5" xfId="14129" xr:uid="{00000000-0005-0000-0000-0000DF890000}"/>
    <cellStyle name="Assumptions Right Number 3 4 5 2" xfId="28050" xr:uid="{00000000-0005-0000-0000-0000E0890000}"/>
    <cellStyle name="Assumptions Right Number 3 4 5 2 2" xfId="55733" xr:uid="{00000000-0005-0000-0000-0000E1890000}"/>
    <cellStyle name="Assumptions Right Number 3 4 5 3" xfId="41816" xr:uid="{00000000-0005-0000-0000-0000E2890000}"/>
    <cellStyle name="Assumptions Right Number 3 4 6" xfId="17097" xr:uid="{00000000-0005-0000-0000-0000E3890000}"/>
    <cellStyle name="Assumptions Right Number 3 4 6 2" xfId="44780" xr:uid="{00000000-0005-0000-0000-0000E4890000}"/>
    <cellStyle name="Assumptions Right Number 3 4 7" xfId="30904" xr:uid="{00000000-0005-0000-0000-0000E5890000}"/>
    <cellStyle name="Assumptions Right Number 3 5" xfId="2985" xr:uid="{00000000-0005-0000-0000-0000E6890000}"/>
    <cellStyle name="Assumptions Right Number 3 5 2" xfId="6430" xr:uid="{00000000-0005-0000-0000-0000E7890000}"/>
    <cellStyle name="Assumptions Right Number 3 5 2 2" xfId="20376" xr:uid="{00000000-0005-0000-0000-0000E8890000}"/>
    <cellStyle name="Assumptions Right Number 3 5 2 2 2" xfId="48059" xr:uid="{00000000-0005-0000-0000-0000E9890000}"/>
    <cellStyle name="Assumptions Right Number 3 5 2 3" xfId="34142" xr:uid="{00000000-0005-0000-0000-0000EA890000}"/>
    <cellStyle name="Assumptions Right Number 3 5 3" xfId="9181" xr:uid="{00000000-0005-0000-0000-0000EB890000}"/>
    <cellStyle name="Assumptions Right Number 3 5 3 2" xfId="23102" xr:uid="{00000000-0005-0000-0000-0000EC890000}"/>
    <cellStyle name="Assumptions Right Number 3 5 3 2 2" xfId="50785" xr:uid="{00000000-0005-0000-0000-0000ED890000}"/>
    <cellStyle name="Assumptions Right Number 3 5 3 3" xfId="36868" xr:uid="{00000000-0005-0000-0000-0000EE890000}"/>
    <cellStyle name="Assumptions Right Number 3 5 4" xfId="11316" xr:uid="{00000000-0005-0000-0000-0000EF890000}"/>
    <cellStyle name="Assumptions Right Number 3 5 4 2" xfId="25237" xr:uid="{00000000-0005-0000-0000-0000F0890000}"/>
    <cellStyle name="Assumptions Right Number 3 5 4 2 2" xfId="52920" xr:uid="{00000000-0005-0000-0000-0000F1890000}"/>
    <cellStyle name="Assumptions Right Number 3 5 4 3" xfId="39003" xr:uid="{00000000-0005-0000-0000-0000F2890000}"/>
    <cellStyle name="Assumptions Right Number 3 5 5" xfId="14067" xr:uid="{00000000-0005-0000-0000-0000F3890000}"/>
    <cellStyle name="Assumptions Right Number 3 5 5 2" xfId="27988" xr:uid="{00000000-0005-0000-0000-0000F4890000}"/>
    <cellStyle name="Assumptions Right Number 3 5 5 2 2" xfId="55671" xr:uid="{00000000-0005-0000-0000-0000F5890000}"/>
    <cellStyle name="Assumptions Right Number 3 5 5 3" xfId="41754" xr:uid="{00000000-0005-0000-0000-0000F6890000}"/>
    <cellStyle name="Assumptions Right Number 3 5 6" xfId="17034" xr:uid="{00000000-0005-0000-0000-0000F7890000}"/>
    <cellStyle name="Assumptions Right Number 3 5 6 2" xfId="44717" xr:uid="{00000000-0005-0000-0000-0000F8890000}"/>
    <cellStyle name="Assumptions Right Number 3 5 7" xfId="30846" xr:uid="{00000000-0005-0000-0000-0000F9890000}"/>
    <cellStyle name="Assumptions Right Number 3 6" xfId="2440" xr:uid="{00000000-0005-0000-0000-0000FA890000}"/>
    <cellStyle name="Assumptions Right Number 3 6 2" xfId="5897" xr:uid="{00000000-0005-0000-0000-0000FB890000}"/>
    <cellStyle name="Assumptions Right Number 3 6 2 2" xfId="19847" xr:uid="{00000000-0005-0000-0000-0000FC890000}"/>
    <cellStyle name="Assumptions Right Number 3 6 2 2 2" xfId="47530" xr:uid="{00000000-0005-0000-0000-0000FD890000}"/>
    <cellStyle name="Assumptions Right Number 3 6 2 3" xfId="33613" xr:uid="{00000000-0005-0000-0000-0000FE890000}"/>
    <cellStyle name="Assumptions Right Number 3 6 3" xfId="8663" xr:uid="{00000000-0005-0000-0000-0000FF890000}"/>
    <cellStyle name="Assumptions Right Number 3 6 3 2" xfId="22584" xr:uid="{00000000-0005-0000-0000-0000008A0000}"/>
    <cellStyle name="Assumptions Right Number 3 6 3 2 2" xfId="50267" xr:uid="{00000000-0005-0000-0000-0000018A0000}"/>
    <cellStyle name="Assumptions Right Number 3 6 3 3" xfId="36350" xr:uid="{00000000-0005-0000-0000-0000028A0000}"/>
    <cellStyle name="Assumptions Right Number 3 6 4" xfId="5706" xr:uid="{00000000-0005-0000-0000-0000038A0000}"/>
    <cellStyle name="Assumptions Right Number 3 6 4 2" xfId="19658" xr:uid="{00000000-0005-0000-0000-0000048A0000}"/>
    <cellStyle name="Assumptions Right Number 3 6 4 2 2" xfId="47341" xr:uid="{00000000-0005-0000-0000-0000058A0000}"/>
    <cellStyle name="Assumptions Right Number 3 6 4 3" xfId="33424" xr:uid="{00000000-0005-0000-0000-0000068A0000}"/>
    <cellStyle name="Assumptions Right Number 3 6 5" xfId="13545" xr:uid="{00000000-0005-0000-0000-0000078A0000}"/>
    <cellStyle name="Assumptions Right Number 3 6 5 2" xfId="27466" xr:uid="{00000000-0005-0000-0000-0000088A0000}"/>
    <cellStyle name="Assumptions Right Number 3 6 5 2 2" xfId="55149" xr:uid="{00000000-0005-0000-0000-0000098A0000}"/>
    <cellStyle name="Assumptions Right Number 3 6 5 3" xfId="41232" xr:uid="{00000000-0005-0000-0000-00000A8A0000}"/>
    <cellStyle name="Assumptions Right Number 3 6 6" xfId="16507" xr:uid="{00000000-0005-0000-0000-00000B8A0000}"/>
    <cellStyle name="Assumptions Right Number 3 6 6 2" xfId="44190" xr:uid="{00000000-0005-0000-0000-00000C8A0000}"/>
    <cellStyle name="Assumptions Right Number 3 6 7" xfId="30385" xr:uid="{00000000-0005-0000-0000-00000D8A0000}"/>
    <cellStyle name="Assumptions Right Number 3 7" xfId="3075" xr:uid="{00000000-0005-0000-0000-00000E8A0000}"/>
    <cellStyle name="Assumptions Right Number 3 7 2" xfId="6517" xr:uid="{00000000-0005-0000-0000-00000F8A0000}"/>
    <cellStyle name="Assumptions Right Number 3 7 2 2" xfId="20462" xr:uid="{00000000-0005-0000-0000-0000108A0000}"/>
    <cellStyle name="Assumptions Right Number 3 7 2 2 2" xfId="48145" xr:uid="{00000000-0005-0000-0000-0000118A0000}"/>
    <cellStyle name="Assumptions Right Number 3 7 2 3" xfId="34228" xr:uid="{00000000-0005-0000-0000-0000128A0000}"/>
    <cellStyle name="Assumptions Right Number 3 7 3" xfId="9264" xr:uid="{00000000-0005-0000-0000-0000138A0000}"/>
    <cellStyle name="Assumptions Right Number 3 7 3 2" xfId="23185" xr:uid="{00000000-0005-0000-0000-0000148A0000}"/>
    <cellStyle name="Assumptions Right Number 3 7 3 2 2" xfId="50868" xr:uid="{00000000-0005-0000-0000-0000158A0000}"/>
    <cellStyle name="Assumptions Right Number 3 7 3 3" xfId="36951" xr:uid="{00000000-0005-0000-0000-0000168A0000}"/>
    <cellStyle name="Assumptions Right Number 3 7 4" xfId="11401" xr:uid="{00000000-0005-0000-0000-0000178A0000}"/>
    <cellStyle name="Assumptions Right Number 3 7 4 2" xfId="25322" xr:uid="{00000000-0005-0000-0000-0000188A0000}"/>
    <cellStyle name="Assumptions Right Number 3 7 4 2 2" xfId="53005" xr:uid="{00000000-0005-0000-0000-0000198A0000}"/>
    <cellStyle name="Assumptions Right Number 3 7 4 3" xfId="39088" xr:uid="{00000000-0005-0000-0000-00001A8A0000}"/>
    <cellStyle name="Assumptions Right Number 3 7 5" xfId="14151" xr:uid="{00000000-0005-0000-0000-00001B8A0000}"/>
    <cellStyle name="Assumptions Right Number 3 7 5 2" xfId="28072" xr:uid="{00000000-0005-0000-0000-00001C8A0000}"/>
    <cellStyle name="Assumptions Right Number 3 7 5 2 2" xfId="55755" xr:uid="{00000000-0005-0000-0000-00001D8A0000}"/>
    <cellStyle name="Assumptions Right Number 3 7 5 3" xfId="41838" xr:uid="{00000000-0005-0000-0000-00001E8A0000}"/>
    <cellStyle name="Assumptions Right Number 3 7 6" xfId="17119" xr:uid="{00000000-0005-0000-0000-00001F8A0000}"/>
    <cellStyle name="Assumptions Right Number 3 7 6 2" xfId="44802" xr:uid="{00000000-0005-0000-0000-0000208A0000}"/>
    <cellStyle name="Assumptions Right Number 3 7 7" xfId="30924" xr:uid="{00000000-0005-0000-0000-0000218A0000}"/>
    <cellStyle name="Assumptions Right Number 3 8" xfId="3490" xr:uid="{00000000-0005-0000-0000-0000228A0000}"/>
    <cellStyle name="Assumptions Right Number 3 8 2" xfId="6928" xr:uid="{00000000-0005-0000-0000-0000238A0000}"/>
    <cellStyle name="Assumptions Right Number 3 8 2 2" xfId="20868" xr:uid="{00000000-0005-0000-0000-0000248A0000}"/>
    <cellStyle name="Assumptions Right Number 3 8 2 2 2" xfId="48551" xr:uid="{00000000-0005-0000-0000-0000258A0000}"/>
    <cellStyle name="Assumptions Right Number 3 8 2 3" xfId="34634" xr:uid="{00000000-0005-0000-0000-0000268A0000}"/>
    <cellStyle name="Assumptions Right Number 3 8 3" xfId="9666" xr:uid="{00000000-0005-0000-0000-0000278A0000}"/>
    <cellStyle name="Assumptions Right Number 3 8 3 2" xfId="23587" xr:uid="{00000000-0005-0000-0000-0000288A0000}"/>
    <cellStyle name="Assumptions Right Number 3 8 3 2 2" xfId="51270" xr:uid="{00000000-0005-0000-0000-0000298A0000}"/>
    <cellStyle name="Assumptions Right Number 3 8 3 3" xfId="37353" xr:uid="{00000000-0005-0000-0000-00002A8A0000}"/>
    <cellStyle name="Assumptions Right Number 3 8 4" xfId="11806" xr:uid="{00000000-0005-0000-0000-00002B8A0000}"/>
    <cellStyle name="Assumptions Right Number 3 8 4 2" xfId="25727" xr:uid="{00000000-0005-0000-0000-00002C8A0000}"/>
    <cellStyle name="Assumptions Right Number 3 8 4 2 2" xfId="53410" xr:uid="{00000000-0005-0000-0000-00002D8A0000}"/>
    <cellStyle name="Assumptions Right Number 3 8 4 3" xfId="39493" xr:uid="{00000000-0005-0000-0000-00002E8A0000}"/>
    <cellStyle name="Assumptions Right Number 3 8 5" xfId="14556" xr:uid="{00000000-0005-0000-0000-00002F8A0000}"/>
    <cellStyle name="Assumptions Right Number 3 8 5 2" xfId="28477" xr:uid="{00000000-0005-0000-0000-0000308A0000}"/>
    <cellStyle name="Assumptions Right Number 3 8 5 2 2" xfId="56160" xr:uid="{00000000-0005-0000-0000-0000318A0000}"/>
    <cellStyle name="Assumptions Right Number 3 8 5 3" xfId="42243" xr:uid="{00000000-0005-0000-0000-0000328A0000}"/>
    <cellStyle name="Assumptions Right Number 3 8 6" xfId="17524" xr:uid="{00000000-0005-0000-0000-0000338A0000}"/>
    <cellStyle name="Assumptions Right Number 3 8 6 2" xfId="45207" xr:uid="{00000000-0005-0000-0000-0000348A0000}"/>
    <cellStyle name="Assumptions Right Number 3 8 7" xfId="31295" xr:uid="{00000000-0005-0000-0000-0000358A0000}"/>
    <cellStyle name="Assumptions Right Number 3 9" xfId="2896" xr:uid="{00000000-0005-0000-0000-0000368A0000}"/>
    <cellStyle name="Assumptions Right Number 3 9 2" xfId="6343" xr:uid="{00000000-0005-0000-0000-0000378A0000}"/>
    <cellStyle name="Assumptions Right Number 3 9 2 2" xfId="20290" xr:uid="{00000000-0005-0000-0000-0000388A0000}"/>
    <cellStyle name="Assumptions Right Number 3 9 2 2 2" xfId="47973" xr:uid="{00000000-0005-0000-0000-0000398A0000}"/>
    <cellStyle name="Assumptions Right Number 3 9 2 3" xfId="34056" xr:uid="{00000000-0005-0000-0000-00003A8A0000}"/>
    <cellStyle name="Assumptions Right Number 3 9 3" xfId="9095" xr:uid="{00000000-0005-0000-0000-00003B8A0000}"/>
    <cellStyle name="Assumptions Right Number 3 9 3 2" xfId="23016" xr:uid="{00000000-0005-0000-0000-00003C8A0000}"/>
    <cellStyle name="Assumptions Right Number 3 9 3 2 2" xfId="50699" xr:uid="{00000000-0005-0000-0000-00003D8A0000}"/>
    <cellStyle name="Assumptions Right Number 3 9 3 3" xfId="36782" xr:uid="{00000000-0005-0000-0000-00003E8A0000}"/>
    <cellStyle name="Assumptions Right Number 3 9 4" xfId="11230" xr:uid="{00000000-0005-0000-0000-00003F8A0000}"/>
    <cellStyle name="Assumptions Right Number 3 9 4 2" xfId="25151" xr:uid="{00000000-0005-0000-0000-0000408A0000}"/>
    <cellStyle name="Assumptions Right Number 3 9 4 2 2" xfId="52834" xr:uid="{00000000-0005-0000-0000-0000418A0000}"/>
    <cellStyle name="Assumptions Right Number 3 9 4 3" xfId="38917" xr:uid="{00000000-0005-0000-0000-0000428A0000}"/>
    <cellStyle name="Assumptions Right Number 3 9 5" xfId="13982" xr:uid="{00000000-0005-0000-0000-0000438A0000}"/>
    <cellStyle name="Assumptions Right Number 3 9 5 2" xfId="27903" xr:uid="{00000000-0005-0000-0000-0000448A0000}"/>
    <cellStyle name="Assumptions Right Number 3 9 5 2 2" xfId="55586" xr:uid="{00000000-0005-0000-0000-0000458A0000}"/>
    <cellStyle name="Assumptions Right Number 3 9 5 3" xfId="41669" xr:uid="{00000000-0005-0000-0000-0000468A0000}"/>
    <cellStyle name="Assumptions Right Number 3 9 6" xfId="16948" xr:uid="{00000000-0005-0000-0000-0000478A0000}"/>
    <cellStyle name="Assumptions Right Number 3 9 6 2" xfId="44631" xr:uid="{00000000-0005-0000-0000-0000488A0000}"/>
    <cellStyle name="Assumptions Right Number 3 9 7" xfId="30771" xr:uid="{00000000-0005-0000-0000-0000498A0000}"/>
    <cellStyle name="Assumptions Right Number 30" xfId="4657" xr:uid="{00000000-0005-0000-0000-00004A8A0000}"/>
    <cellStyle name="Assumptions Right Number 30 2" xfId="8065" xr:uid="{00000000-0005-0000-0000-00004B8A0000}"/>
    <cellStyle name="Assumptions Right Number 30 2 2" xfId="21989" xr:uid="{00000000-0005-0000-0000-00004C8A0000}"/>
    <cellStyle name="Assumptions Right Number 30 2 2 2" xfId="49672" xr:uid="{00000000-0005-0000-0000-00004D8A0000}"/>
    <cellStyle name="Assumptions Right Number 30 2 3" xfId="35755" xr:uid="{00000000-0005-0000-0000-00004E8A0000}"/>
    <cellStyle name="Assumptions Right Number 30 3" xfId="10653" xr:uid="{00000000-0005-0000-0000-00004F8A0000}"/>
    <cellStyle name="Assumptions Right Number 30 3 2" xfId="24574" xr:uid="{00000000-0005-0000-0000-0000508A0000}"/>
    <cellStyle name="Assumptions Right Number 30 3 2 2" xfId="52257" xr:uid="{00000000-0005-0000-0000-0000518A0000}"/>
    <cellStyle name="Assumptions Right Number 30 3 3" xfId="38340" xr:uid="{00000000-0005-0000-0000-0000528A0000}"/>
    <cellStyle name="Assumptions Right Number 30 4" xfId="12921" xr:uid="{00000000-0005-0000-0000-0000538A0000}"/>
    <cellStyle name="Assumptions Right Number 30 4 2" xfId="26842" xr:uid="{00000000-0005-0000-0000-0000548A0000}"/>
    <cellStyle name="Assumptions Right Number 30 4 2 2" xfId="54525" xr:uid="{00000000-0005-0000-0000-0000558A0000}"/>
    <cellStyle name="Assumptions Right Number 30 4 3" xfId="40608" xr:uid="{00000000-0005-0000-0000-0000568A0000}"/>
    <cellStyle name="Assumptions Right Number 30 5" xfId="15671" xr:uid="{00000000-0005-0000-0000-0000578A0000}"/>
    <cellStyle name="Assumptions Right Number 30 5 2" xfId="29592" xr:uid="{00000000-0005-0000-0000-0000588A0000}"/>
    <cellStyle name="Assumptions Right Number 30 5 2 2" xfId="57275" xr:uid="{00000000-0005-0000-0000-0000598A0000}"/>
    <cellStyle name="Assumptions Right Number 30 5 3" xfId="43358" xr:uid="{00000000-0005-0000-0000-00005A8A0000}"/>
    <cellStyle name="Assumptions Right Number 30 6" xfId="18639" xr:uid="{00000000-0005-0000-0000-00005B8A0000}"/>
    <cellStyle name="Assumptions Right Number 30 6 2" xfId="46322" xr:uid="{00000000-0005-0000-0000-00005C8A0000}"/>
    <cellStyle name="Assumptions Right Number 30 7" xfId="32405" xr:uid="{00000000-0005-0000-0000-00005D8A0000}"/>
    <cellStyle name="Assumptions Right Number 31" xfId="5287" xr:uid="{00000000-0005-0000-0000-00005E8A0000}"/>
    <cellStyle name="Assumptions Right Number 31 2" xfId="19254" xr:uid="{00000000-0005-0000-0000-00005F8A0000}"/>
    <cellStyle name="Assumptions Right Number 31 2 2" xfId="46937" xr:uid="{00000000-0005-0000-0000-0000608A0000}"/>
    <cellStyle name="Assumptions Right Number 31 3" xfId="33020" xr:uid="{00000000-0005-0000-0000-0000618A0000}"/>
    <cellStyle name="Assumptions Right Number 32" xfId="5249" xr:uid="{00000000-0005-0000-0000-0000628A0000}"/>
    <cellStyle name="Assumptions Right Number 32 2" xfId="19219" xr:uid="{00000000-0005-0000-0000-0000638A0000}"/>
    <cellStyle name="Assumptions Right Number 32 2 2" xfId="46902" xr:uid="{00000000-0005-0000-0000-0000648A0000}"/>
    <cellStyle name="Assumptions Right Number 32 3" xfId="32985" xr:uid="{00000000-0005-0000-0000-0000658A0000}"/>
    <cellStyle name="Assumptions Right Number 33" xfId="16162" xr:uid="{00000000-0005-0000-0000-0000668A0000}"/>
    <cellStyle name="Assumptions Right Number 33 2" xfId="30079" xr:uid="{00000000-0005-0000-0000-0000678A0000}"/>
    <cellStyle name="Assumptions Right Number 33 2 2" xfId="57762" xr:uid="{00000000-0005-0000-0000-0000688A0000}"/>
    <cellStyle name="Assumptions Right Number 33 3" xfId="43845" xr:uid="{00000000-0005-0000-0000-0000698A0000}"/>
    <cellStyle name="Assumptions Right Number 34" xfId="16139" xr:uid="{00000000-0005-0000-0000-00006A8A0000}"/>
    <cellStyle name="Assumptions Right Number 34 2" xfId="30056" xr:uid="{00000000-0005-0000-0000-00006B8A0000}"/>
    <cellStyle name="Assumptions Right Number 34 2 2" xfId="57739" xr:uid="{00000000-0005-0000-0000-00006C8A0000}"/>
    <cellStyle name="Assumptions Right Number 34 3" xfId="43822" xr:uid="{00000000-0005-0000-0000-00006D8A0000}"/>
    <cellStyle name="Assumptions Right Number 35" xfId="16280" xr:uid="{00000000-0005-0000-0000-00006E8A0000}"/>
    <cellStyle name="Assumptions Right Number 35 2" xfId="43963" xr:uid="{00000000-0005-0000-0000-00006F8A0000}"/>
    <cellStyle name="Assumptions Right Number 36" xfId="30197" xr:uid="{00000000-0005-0000-0000-0000708A0000}"/>
    <cellStyle name="Assumptions Right Number 4" xfId="2215" xr:uid="{00000000-0005-0000-0000-0000718A0000}"/>
    <cellStyle name="Assumptions Right Number 4 10" xfId="3608" xr:uid="{00000000-0005-0000-0000-0000728A0000}"/>
    <cellStyle name="Assumptions Right Number 4 10 2" xfId="7046" xr:uid="{00000000-0005-0000-0000-0000738A0000}"/>
    <cellStyle name="Assumptions Right Number 4 10 2 2" xfId="20982" xr:uid="{00000000-0005-0000-0000-0000748A0000}"/>
    <cellStyle name="Assumptions Right Number 4 10 2 2 2" xfId="48665" xr:uid="{00000000-0005-0000-0000-0000758A0000}"/>
    <cellStyle name="Assumptions Right Number 4 10 2 3" xfId="34748" xr:uid="{00000000-0005-0000-0000-0000768A0000}"/>
    <cellStyle name="Assumptions Right Number 4 10 3" xfId="9778" xr:uid="{00000000-0005-0000-0000-0000778A0000}"/>
    <cellStyle name="Assumptions Right Number 4 10 3 2" xfId="23699" xr:uid="{00000000-0005-0000-0000-0000788A0000}"/>
    <cellStyle name="Assumptions Right Number 4 10 3 2 2" xfId="51382" xr:uid="{00000000-0005-0000-0000-0000798A0000}"/>
    <cellStyle name="Assumptions Right Number 4 10 3 3" xfId="37465" xr:uid="{00000000-0005-0000-0000-00007A8A0000}"/>
    <cellStyle name="Assumptions Right Number 4 10 4" xfId="11920" xr:uid="{00000000-0005-0000-0000-00007B8A0000}"/>
    <cellStyle name="Assumptions Right Number 4 10 4 2" xfId="25841" xr:uid="{00000000-0005-0000-0000-00007C8A0000}"/>
    <cellStyle name="Assumptions Right Number 4 10 4 2 2" xfId="53524" xr:uid="{00000000-0005-0000-0000-00007D8A0000}"/>
    <cellStyle name="Assumptions Right Number 4 10 4 3" xfId="39607" xr:uid="{00000000-0005-0000-0000-00007E8A0000}"/>
    <cellStyle name="Assumptions Right Number 4 10 5" xfId="14670" xr:uid="{00000000-0005-0000-0000-00007F8A0000}"/>
    <cellStyle name="Assumptions Right Number 4 10 5 2" xfId="28591" xr:uid="{00000000-0005-0000-0000-0000808A0000}"/>
    <cellStyle name="Assumptions Right Number 4 10 5 2 2" xfId="56274" xr:uid="{00000000-0005-0000-0000-0000818A0000}"/>
    <cellStyle name="Assumptions Right Number 4 10 5 3" xfId="42357" xr:uid="{00000000-0005-0000-0000-0000828A0000}"/>
    <cellStyle name="Assumptions Right Number 4 10 6" xfId="17638" xr:uid="{00000000-0005-0000-0000-0000838A0000}"/>
    <cellStyle name="Assumptions Right Number 4 10 6 2" xfId="45321" xr:uid="{00000000-0005-0000-0000-0000848A0000}"/>
    <cellStyle name="Assumptions Right Number 4 10 7" xfId="31409" xr:uid="{00000000-0005-0000-0000-0000858A0000}"/>
    <cellStyle name="Assumptions Right Number 4 11" xfId="3636" xr:uid="{00000000-0005-0000-0000-0000868A0000}"/>
    <cellStyle name="Assumptions Right Number 4 11 2" xfId="7074" xr:uid="{00000000-0005-0000-0000-0000878A0000}"/>
    <cellStyle name="Assumptions Right Number 4 11 2 2" xfId="21010" xr:uid="{00000000-0005-0000-0000-0000888A0000}"/>
    <cellStyle name="Assumptions Right Number 4 11 2 2 2" xfId="48693" xr:uid="{00000000-0005-0000-0000-0000898A0000}"/>
    <cellStyle name="Assumptions Right Number 4 11 2 3" xfId="34776" xr:uid="{00000000-0005-0000-0000-00008A8A0000}"/>
    <cellStyle name="Assumptions Right Number 4 11 3" xfId="9806" xr:uid="{00000000-0005-0000-0000-00008B8A0000}"/>
    <cellStyle name="Assumptions Right Number 4 11 3 2" xfId="23727" xr:uid="{00000000-0005-0000-0000-00008C8A0000}"/>
    <cellStyle name="Assumptions Right Number 4 11 3 2 2" xfId="51410" xr:uid="{00000000-0005-0000-0000-00008D8A0000}"/>
    <cellStyle name="Assumptions Right Number 4 11 3 3" xfId="37493" xr:uid="{00000000-0005-0000-0000-00008E8A0000}"/>
    <cellStyle name="Assumptions Right Number 4 11 4" xfId="11948" xr:uid="{00000000-0005-0000-0000-00008F8A0000}"/>
    <cellStyle name="Assumptions Right Number 4 11 4 2" xfId="25869" xr:uid="{00000000-0005-0000-0000-0000908A0000}"/>
    <cellStyle name="Assumptions Right Number 4 11 4 2 2" xfId="53552" xr:uid="{00000000-0005-0000-0000-0000918A0000}"/>
    <cellStyle name="Assumptions Right Number 4 11 4 3" xfId="39635" xr:uid="{00000000-0005-0000-0000-0000928A0000}"/>
    <cellStyle name="Assumptions Right Number 4 11 5" xfId="14698" xr:uid="{00000000-0005-0000-0000-0000938A0000}"/>
    <cellStyle name="Assumptions Right Number 4 11 5 2" xfId="28619" xr:uid="{00000000-0005-0000-0000-0000948A0000}"/>
    <cellStyle name="Assumptions Right Number 4 11 5 2 2" xfId="56302" xr:uid="{00000000-0005-0000-0000-0000958A0000}"/>
    <cellStyle name="Assumptions Right Number 4 11 5 3" xfId="42385" xr:uid="{00000000-0005-0000-0000-0000968A0000}"/>
    <cellStyle name="Assumptions Right Number 4 11 6" xfId="17666" xr:uid="{00000000-0005-0000-0000-0000978A0000}"/>
    <cellStyle name="Assumptions Right Number 4 11 6 2" xfId="45349" xr:uid="{00000000-0005-0000-0000-0000988A0000}"/>
    <cellStyle name="Assumptions Right Number 4 11 7" xfId="31437" xr:uid="{00000000-0005-0000-0000-0000998A0000}"/>
    <cellStyle name="Assumptions Right Number 4 12" xfId="3669" xr:uid="{00000000-0005-0000-0000-00009A8A0000}"/>
    <cellStyle name="Assumptions Right Number 4 12 2" xfId="7106" xr:uid="{00000000-0005-0000-0000-00009B8A0000}"/>
    <cellStyle name="Assumptions Right Number 4 12 2 2" xfId="21042" xr:uid="{00000000-0005-0000-0000-00009C8A0000}"/>
    <cellStyle name="Assumptions Right Number 4 12 2 2 2" xfId="48725" xr:uid="{00000000-0005-0000-0000-00009D8A0000}"/>
    <cellStyle name="Assumptions Right Number 4 12 2 3" xfId="34808" xr:uid="{00000000-0005-0000-0000-00009E8A0000}"/>
    <cellStyle name="Assumptions Right Number 4 12 3" xfId="9838" xr:uid="{00000000-0005-0000-0000-00009F8A0000}"/>
    <cellStyle name="Assumptions Right Number 4 12 3 2" xfId="23759" xr:uid="{00000000-0005-0000-0000-0000A08A0000}"/>
    <cellStyle name="Assumptions Right Number 4 12 3 2 2" xfId="51442" xr:uid="{00000000-0005-0000-0000-0000A18A0000}"/>
    <cellStyle name="Assumptions Right Number 4 12 3 3" xfId="37525" xr:uid="{00000000-0005-0000-0000-0000A28A0000}"/>
    <cellStyle name="Assumptions Right Number 4 12 4" xfId="11980" xr:uid="{00000000-0005-0000-0000-0000A38A0000}"/>
    <cellStyle name="Assumptions Right Number 4 12 4 2" xfId="25901" xr:uid="{00000000-0005-0000-0000-0000A48A0000}"/>
    <cellStyle name="Assumptions Right Number 4 12 4 2 2" xfId="53584" xr:uid="{00000000-0005-0000-0000-0000A58A0000}"/>
    <cellStyle name="Assumptions Right Number 4 12 4 3" xfId="39667" xr:uid="{00000000-0005-0000-0000-0000A68A0000}"/>
    <cellStyle name="Assumptions Right Number 4 12 5" xfId="14730" xr:uid="{00000000-0005-0000-0000-0000A78A0000}"/>
    <cellStyle name="Assumptions Right Number 4 12 5 2" xfId="28651" xr:uid="{00000000-0005-0000-0000-0000A88A0000}"/>
    <cellStyle name="Assumptions Right Number 4 12 5 2 2" xfId="56334" xr:uid="{00000000-0005-0000-0000-0000A98A0000}"/>
    <cellStyle name="Assumptions Right Number 4 12 5 3" xfId="42417" xr:uid="{00000000-0005-0000-0000-0000AA8A0000}"/>
    <cellStyle name="Assumptions Right Number 4 12 6" xfId="17698" xr:uid="{00000000-0005-0000-0000-0000AB8A0000}"/>
    <cellStyle name="Assumptions Right Number 4 12 6 2" xfId="45381" xr:uid="{00000000-0005-0000-0000-0000AC8A0000}"/>
    <cellStyle name="Assumptions Right Number 4 12 7" xfId="31468" xr:uid="{00000000-0005-0000-0000-0000AD8A0000}"/>
    <cellStyle name="Assumptions Right Number 4 13" xfId="3703" xr:uid="{00000000-0005-0000-0000-0000AE8A0000}"/>
    <cellStyle name="Assumptions Right Number 4 13 2" xfId="7140" xr:uid="{00000000-0005-0000-0000-0000AF8A0000}"/>
    <cellStyle name="Assumptions Right Number 4 13 2 2" xfId="21075" xr:uid="{00000000-0005-0000-0000-0000B08A0000}"/>
    <cellStyle name="Assumptions Right Number 4 13 2 2 2" xfId="48758" xr:uid="{00000000-0005-0000-0000-0000B18A0000}"/>
    <cellStyle name="Assumptions Right Number 4 13 2 3" xfId="34841" xr:uid="{00000000-0005-0000-0000-0000B28A0000}"/>
    <cellStyle name="Assumptions Right Number 4 13 3" xfId="9868" xr:uid="{00000000-0005-0000-0000-0000B38A0000}"/>
    <cellStyle name="Assumptions Right Number 4 13 3 2" xfId="23789" xr:uid="{00000000-0005-0000-0000-0000B48A0000}"/>
    <cellStyle name="Assumptions Right Number 4 13 3 2 2" xfId="51472" xr:uid="{00000000-0005-0000-0000-0000B58A0000}"/>
    <cellStyle name="Assumptions Right Number 4 13 3 3" xfId="37555" xr:uid="{00000000-0005-0000-0000-0000B68A0000}"/>
    <cellStyle name="Assumptions Right Number 4 13 4" xfId="12013" xr:uid="{00000000-0005-0000-0000-0000B78A0000}"/>
    <cellStyle name="Assumptions Right Number 4 13 4 2" xfId="25934" xr:uid="{00000000-0005-0000-0000-0000B88A0000}"/>
    <cellStyle name="Assumptions Right Number 4 13 4 2 2" xfId="53617" xr:uid="{00000000-0005-0000-0000-0000B98A0000}"/>
    <cellStyle name="Assumptions Right Number 4 13 4 3" xfId="39700" xr:uid="{00000000-0005-0000-0000-0000BA8A0000}"/>
    <cellStyle name="Assumptions Right Number 4 13 5" xfId="14763" xr:uid="{00000000-0005-0000-0000-0000BB8A0000}"/>
    <cellStyle name="Assumptions Right Number 4 13 5 2" xfId="28684" xr:uid="{00000000-0005-0000-0000-0000BC8A0000}"/>
    <cellStyle name="Assumptions Right Number 4 13 5 2 2" xfId="56367" xr:uid="{00000000-0005-0000-0000-0000BD8A0000}"/>
    <cellStyle name="Assumptions Right Number 4 13 5 3" xfId="42450" xr:uid="{00000000-0005-0000-0000-0000BE8A0000}"/>
    <cellStyle name="Assumptions Right Number 4 13 6" xfId="17731" xr:uid="{00000000-0005-0000-0000-0000BF8A0000}"/>
    <cellStyle name="Assumptions Right Number 4 13 6 2" xfId="45414" xr:uid="{00000000-0005-0000-0000-0000C08A0000}"/>
    <cellStyle name="Assumptions Right Number 4 13 7" xfId="31501" xr:uid="{00000000-0005-0000-0000-0000C18A0000}"/>
    <cellStyle name="Assumptions Right Number 4 14" xfId="3730" xr:uid="{00000000-0005-0000-0000-0000C28A0000}"/>
    <cellStyle name="Assumptions Right Number 4 14 2" xfId="7165" xr:uid="{00000000-0005-0000-0000-0000C38A0000}"/>
    <cellStyle name="Assumptions Right Number 4 14 2 2" xfId="21100" xr:uid="{00000000-0005-0000-0000-0000C48A0000}"/>
    <cellStyle name="Assumptions Right Number 4 14 2 2 2" xfId="48783" xr:uid="{00000000-0005-0000-0000-0000C58A0000}"/>
    <cellStyle name="Assumptions Right Number 4 14 2 3" xfId="34866" xr:uid="{00000000-0005-0000-0000-0000C68A0000}"/>
    <cellStyle name="Assumptions Right Number 4 14 3" xfId="9893" xr:uid="{00000000-0005-0000-0000-0000C78A0000}"/>
    <cellStyle name="Assumptions Right Number 4 14 3 2" xfId="23814" xr:uid="{00000000-0005-0000-0000-0000C88A0000}"/>
    <cellStyle name="Assumptions Right Number 4 14 3 2 2" xfId="51497" xr:uid="{00000000-0005-0000-0000-0000C98A0000}"/>
    <cellStyle name="Assumptions Right Number 4 14 3 3" xfId="37580" xr:uid="{00000000-0005-0000-0000-0000CA8A0000}"/>
    <cellStyle name="Assumptions Right Number 4 14 4" xfId="12038" xr:uid="{00000000-0005-0000-0000-0000CB8A0000}"/>
    <cellStyle name="Assumptions Right Number 4 14 4 2" xfId="25959" xr:uid="{00000000-0005-0000-0000-0000CC8A0000}"/>
    <cellStyle name="Assumptions Right Number 4 14 4 2 2" xfId="53642" xr:uid="{00000000-0005-0000-0000-0000CD8A0000}"/>
    <cellStyle name="Assumptions Right Number 4 14 4 3" xfId="39725" xr:uid="{00000000-0005-0000-0000-0000CE8A0000}"/>
    <cellStyle name="Assumptions Right Number 4 14 5" xfId="14788" xr:uid="{00000000-0005-0000-0000-0000CF8A0000}"/>
    <cellStyle name="Assumptions Right Number 4 14 5 2" xfId="28709" xr:uid="{00000000-0005-0000-0000-0000D08A0000}"/>
    <cellStyle name="Assumptions Right Number 4 14 5 2 2" xfId="56392" xr:uid="{00000000-0005-0000-0000-0000D18A0000}"/>
    <cellStyle name="Assumptions Right Number 4 14 5 3" xfId="42475" xr:uid="{00000000-0005-0000-0000-0000D28A0000}"/>
    <cellStyle name="Assumptions Right Number 4 14 6" xfId="17756" xr:uid="{00000000-0005-0000-0000-0000D38A0000}"/>
    <cellStyle name="Assumptions Right Number 4 14 6 2" xfId="45439" xr:uid="{00000000-0005-0000-0000-0000D48A0000}"/>
    <cellStyle name="Assumptions Right Number 4 14 7" xfId="31525" xr:uid="{00000000-0005-0000-0000-0000D58A0000}"/>
    <cellStyle name="Assumptions Right Number 4 15" xfId="3768" xr:uid="{00000000-0005-0000-0000-0000D68A0000}"/>
    <cellStyle name="Assumptions Right Number 4 15 2" xfId="7202" xr:uid="{00000000-0005-0000-0000-0000D78A0000}"/>
    <cellStyle name="Assumptions Right Number 4 15 2 2" xfId="21136" xr:uid="{00000000-0005-0000-0000-0000D88A0000}"/>
    <cellStyle name="Assumptions Right Number 4 15 2 2 2" xfId="48819" xr:uid="{00000000-0005-0000-0000-0000D98A0000}"/>
    <cellStyle name="Assumptions Right Number 4 15 2 3" xfId="34902" xr:uid="{00000000-0005-0000-0000-0000DA8A0000}"/>
    <cellStyle name="Assumptions Right Number 4 15 3" xfId="9925" xr:uid="{00000000-0005-0000-0000-0000DB8A0000}"/>
    <cellStyle name="Assumptions Right Number 4 15 3 2" xfId="23846" xr:uid="{00000000-0005-0000-0000-0000DC8A0000}"/>
    <cellStyle name="Assumptions Right Number 4 15 3 2 2" xfId="51529" xr:uid="{00000000-0005-0000-0000-0000DD8A0000}"/>
    <cellStyle name="Assumptions Right Number 4 15 3 3" xfId="37612" xr:uid="{00000000-0005-0000-0000-0000DE8A0000}"/>
    <cellStyle name="Assumptions Right Number 4 15 4" xfId="12074" xr:uid="{00000000-0005-0000-0000-0000DF8A0000}"/>
    <cellStyle name="Assumptions Right Number 4 15 4 2" xfId="25995" xr:uid="{00000000-0005-0000-0000-0000E08A0000}"/>
    <cellStyle name="Assumptions Right Number 4 15 4 2 2" xfId="53678" xr:uid="{00000000-0005-0000-0000-0000E18A0000}"/>
    <cellStyle name="Assumptions Right Number 4 15 4 3" xfId="39761" xr:uid="{00000000-0005-0000-0000-0000E28A0000}"/>
    <cellStyle name="Assumptions Right Number 4 15 5" xfId="14824" xr:uid="{00000000-0005-0000-0000-0000E38A0000}"/>
    <cellStyle name="Assumptions Right Number 4 15 5 2" xfId="28745" xr:uid="{00000000-0005-0000-0000-0000E48A0000}"/>
    <cellStyle name="Assumptions Right Number 4 15 5 2 2" xfId="56428" xr:uid="{00000000-0005-0000-0000-0000E58A0000}"/>
    <cellStyle name="Assumptions Right Number 4 15 5 3" xfId="42511" xr:uid="{00000000-0005-0000-0000-0000E68A0000}"/>
    <cellStyle name="Assumptions Right Number 4 15 6" xfId="17792" xr:uid="{00000000-0005-0000-0000-0000E78A0000}"/>
    <cellStyle name="Assumptions Right Number 4 15 6 2" xfId="45475" xr:uid="{00000000-0005-0000-0000-0000E88A0000}"/>
    <cellStyle name="Assumptions Right Number 4 15 7" xfId="31558" xr:uid="{00000000-0005-0000-0000-0000E98A0000}"/>
    <cellStyle name="Assumptions Right Number 4 16" xfId="3800" xr:uid="{00000000-0005-0000-0000-0000EA8A0000}"/>
    <cellStyle name="Assumptions Right Number 4 16 2" xfId="7234" xr:uid="{00000000-0005-0000-0000-0000EB8A0000}"/>
    <cellStyle name="Assumptions Right Number 4 16 2 2" xfId="21167" xr:uid="{00000000-0005-0000-0000-0000EC8A0000}"/>
    <cellStyle name="Assumptions Right Number 4 16 2 2 2" xfId="48850" xr:uid="{00000000-0005-0000-0000-0000ED8A0000}"/>
    <cellStyle name="Assumptions Right Number 4 16 2 3" xfId="34933" xr:uid="{00000000-0005-0000-0000-0000EE8A0000}"/>
    <cellStyle name="Assumptions Right Number 4 16 3" xfId="9955" xr:uid="{00000000-0005-0000-0000-0000EF8A0000}"/>
    <cellStyle name="Assumptions Right Number 4 16 3 2" xfId="23876" xr:uid="{00000000-0005-0000-0000-0000F08A0000}"/>
    <cellStyle name="Assumptions Right Number 4 16 3 2 2" xfId="51559" xr:uid="{00000000-0005-0000-0000-0000F18A0000}"/>
    <cellStyle name="Assumptions Right Number 4 16 3 3" xfId="37642" xr:uid="{00000000-0005-0000-0000-0000F28A0000}"/>
    <cellStyle name="Assumptions Right Number 4 16 4" xfId="12105" xr:uid="{00000000-0005-0000-0000-0000F38A0000}"/>
    <cellStyle name="Assumptions Right Number 4 16 4 2" xfId="26026" xr:uid="{00000000-0005-0000-0000-0000F48A0000}"/>
    <cellStyle name="Assumptions Right Number 4 16 4 2 2" xfId="53709" xr:uid="{00000000-0005-0000-0000-0000F58A0000}"/>
    <cellStyle name="Assumptions Right Number 4 16 4 3" xfId="39792" xr:uid="{00000000-0005-0000-0000-0000F68A0000}"/>
    <cellStyle name="Assumptions Right Number 4 16 5" xfId="14855" xr:uid="{00000000-0005-0000-0000-0000F78A0000}"/>
    <cellStyle name="Assumptions Right Number 4 16 5 2" xfId="28776" xr:uid="{00000000-0005-0000-0000-0000F88A0000}"/>
    <cellStyle name="Assumptions Right Number 4 16 5 2 2" xfId="56459" xr:uid="{00000000-0005-0000-0000-0000F98A0000}"/>
    <cellStyle name="Assumptions Right Number 4 16 5 3" xfId="42542" xr:uid="{00000000-0005-0000-0000-0000FA8A0000}"/>
    <cellStyle name="Assumptions Right Number 4 16 6" xfId="17823" xr:uid="{00000000-0005-0000-0000-0000FB8A0000}"/>
    <cellStyle name="Assumptions Right Number 4 16 6 2" xfId="45506" xr:uid="{00000000-0005-0000-0000-0000FC8A0000}"/>
    <cellStyle name="Assumptions Right Number 4 16 7" xfId="31589" xr:uid="{00000000-0005-0000-0000-0000FD8A0000}"/>
    <cellStyle name="Assumptions Right Number 4 17" xfId="3823" xr:uid="{00000000-0005-0000-0000-0000FE8A0000}"/>
    <cellStyle name="Assumptions Right Number 4 17 2" xfId="7257" xr:uid="{00000000-0005-0000-0000-0000FF8A0000}"/>
    <cellStyle name="Assumptions Right Number 4 17 2 2" xfId="21190" xr:uid="{00000000-0005-0000-0000-0000008B0000}"/>
    <cellStyle name="Assumptions Right Number 4 17 2 2 2" xfId="48873" xr:uid="{00000000-0005-0000-0000-0000018B0000}"/>
    <cellStyle name="Assumptions Right Number 4 17 2 3" xfId="34956" xr:uid="{00000000-0005-0000-0000-0000028B0000}"/>
    <cellStyle name="Assumptions Right Number 4 17 3" xfId="9976" xr:uid="{00000000-0005-0000-0000-0000038B0000}"/>
    <cellStyle name="Assumptions Right Number 4 17 3 2" xfId="23897" xr:uid="{00000000-0005-0000-0000-0000048B0000}"/>
    <cellStyle name="Assumptions Right Number 4 17 3 2 2" xfId="51580" xr:uid="{00000000-0005-0000-0000-0000058B0000}"/>
    <cellStyle name="Assumptions Right Number 4 17 3 3" xfId="37663" xr:uid="{00000000-0005-0000-0000-0000068B0000}"/>
    <cellStyle name="Assumptions Right Number 4 17 4" xfId="12128" xr:uid="{00000000-0005-0000-0000-0000078B0000}"/>
    <cellStyle name="Assumptions Right Number 4 17 4 2" xfId="26049" xr:uid="{00000000-0005-0000-0000-0000088B0000}"/>
    <cellStyle name="Assumptions Right Number 4 17 4 2 2" xfId="53732" xr:uid="{00000000-0005-0000-0000-0000098B0000}"/>
    <cellStyle name="Assumptions Right Number 4 17 4 3" xfId="39815" xr:uid="{00000000-0005-0000-0000-00000A8B0000}"/>
    <cellStyle name="Assumptions Right Number 4 17 5" xfId="14878" xr:uid="{00000000-0005-0000-0000-00000B8B0000}"/>
    <cellStyle name="Assumptions Right Number 4 17 5 2" xfId="28799" xr:uid="{00000000-0005-0000-0000-00000C8B0000}"/>
    <cellStyle name="Assumptions Right Number 4 17 5 2 2" xfId="56482" xr:uid="{00000000-0005-0000-0000-00000D8B0000}"/>
    <cellStyle name="Assumptions Right Number 4 17 5 3" xfId="42565" xr:uid="{00000000-0005-0000-0000-00000E8B0000}"/>
    <cellStyle name="Assumptions Right Number 4 17 6" xfId="17846" xr:uid="{00000000-0005-0000-0000-00000F8B0000}"/>
    <cellStyle name="Assumptions Right Number 4 17 6 2" xfId="45529" xr:uid="{00000000-0005-0000-0000-0000108B0000}"/>
    <cellStyle name="Assumptions Right Number 4 17 7" xfId="31612" xr:uid="{00000000-0005-0000-0000-0000118B0000}"/>
    <cellStyle name="Assumptions Right Number 4 18" xfId="3855" xr:uid="{00000000-0005-0000-0000-0000128B0000}"/>
    <cellStyle name="Assumptions Right Number 4 18 2" xfId="7289" xr:uid="{00000000-0005-0000-0000-0000138B0000}"/>
    <cellStyle name="Assumptions Right Number 4 18 2 2" xfId="21222" xr:uid="{00000000-0005-0000-0000-0000148B0000}"/>
    <cellStyle name="Assumptions Right Number 4 18 2 2 2" xfId="48905" xr:uid="{00000000-0005-0000-0000-0000158B0000}"/>
    <cellStyle name="Assumptions Right Number 4 18 2 3" xfId="34988" xr:uid="{00000000-0005-0000-0000-0000168B0000}"/>
    <cellStyle name="Assumptions Right Number 4 18 3" xfId="10008" xr:uid="{00000000-0005-0000-0000-0000178B0000}"/>
    <cellStyle name="Assumptions Right Number 4 18 3 2" xfId="23929" xr:uid="{00000000-0005-0000-0000-0000188B0000}"/>
    <cellStyle name="Assumptions Right Number 4 18 3 2 2" xfId="51612" xr:uid="{00000000-0005-0000-0000-0000198B0000}"/>
    <cellStyle name="Assumptions Right Number 4 18 3 3" xfId="37695" xr:uid="{00000000-0005-0000-0000-00001A8B0000}"/>
    <cellStyle name="Assumptions Right Number 4 18 4" xfId="12160" xr:uid="{00000000-0005-0000-0000-00001B8B0000}"/>
    <cellStyle name="Assumptions Right Number 4 18 4 2" xfId="26081" xr:uid="{00000000-0005-0000-0000-00001C8B0000}"/>
    <cellStyle name="Assumptions Right Number 4 18 4 2 2" xfId="53764" xr:uid="{00000000-0005-0000-0000-00001D8B0000}"/>
    <cellStyle name="Assumptions Right Number 4 18 4 3" xfId="39847" xr:uid="{00000000-0005-0000-0000-00001E8B0000}"/>
    <cellStyle name="Assumptions Right Number 4 18 5" xfId="14910" xr:uid="{00000000-0005-0000-0000-00001F8B0000}"/>
    <cellStyle name="Assumptions Right Number 4 18 5 2" xfId="28831" xr:uid="{00000000-0005-0000-0000-0000208B0000}"/>
    <cellStyle name="Assumptions Right Number 4 18 5 2 2" xfId="56514" xr:uid="{00000000-0005-0000-0000-0000218B0000}"/>
    <cellStyle name="Assumptions Right Number 4 18 5 3" xfId="42597" xr:uid="{00000000-0005-0000-0000-0000228B0000}"/>
    <cellStyle name="Assumptions Right Number 4 18 6" xfId="17878" xr:uid="{00000000-0005-0000-0000-0000238B0000}"/>
    <cellStyle name="Assumptions Right Number 4 18 6 2" xfId="45561" xr:uid="{00000000-0005-0000-0000-0000248B0000}"/>
    <cellStyle name="Assumptions Right Number 4 18 7" xfId="31644" xr:uid="{00000000-0005-0000-0000-0000258B0000}"/>
    <cellStyle name="Assumptions Right Number 4 19" xfId="3877" xr:uid="{00000000-0005-0000-0000-0000268B0000}"/>
    <cellStyle name="Assumptions Right Number 4 19 2" xfId="7311" xr:uid="{00000000-0005-0000-0000-0000278B0000}"/>
    <cellStyle name="Assumptions Right Number 4 19 2 2" xfId="21244" xr:uid="{00000000-0005-0000-0000-0000288B0000}"/>
    <cellStyle name="Assumptions Right Number 4 19 2 2 2" xfId="48927" xr:uid="{00000000-0005-0000-0000-0000298B0000}"/>
    <cellStyle name="Assumptions Right Number 4 19 2 3" xfId="35010" xr:uid="{00000000-0005-0000-0000-00002A8B0000}"/>
    <cellStyle name="Assumptions Right Number 4 19 3" xfId="10030" xr:uid="{00000000-0005-0000-0000-00002B8B0000}"/>
    <cellStyle name="Assumptions Right Number 4 19 3 2" xfId="23951" xr:uid="{00000000-0005-0000-0000-00002C8B0000}"/>
    <cellStyle name="Assumptions Right Number 4 19 3 2 2" xfId="51634" xr:uid="{00000000-0005-0000-0000-00002D8B0000}"/>
    <cellStyle name="Assumptions Right Number 4 19 3 3" xfId="37717" xr:uid="{00000000-0005-0000-0000-00002E8B0000}"/>
    <cellStyle name="Assumptions Right Number 4 19 4" xfId="12182" xr:uid="{00000000-0005-0000-0000-00002F8B0000}"/>
    <cellStyle name="Assumptions Right Number 4 19 4 2" xfId="26103" xr:uid="{00000000-0005-0000-0000-0000308B0000}"/>
    <cellStyle name="Assumptions Right Number 4 19 4 2 2" xfId="53786" xr:uid="{00000000-0005-0000-0000-0000318B0000}"/>
    <cellStyle name="Assumptions Right Number 4 19 4 3" xfId="39869" xr:uid="{00000000-0005-0000-0000-0000328B0000}"/>
    <cellStyle name="Assumptions Right Number 4 19 5" xfId="14932" xr:uid="{00000000-0005-0000-0000-0000338B0000}"/>
    <cellStyle name="Assumptions Right Number 4 19 5 2" xfId="28853" xr:uid="{00000000-0005-0000-0000-0000348B0000}"/>
    <cellStyle name="Assumptions Right Number 4 19 5 2 2" xfId="56536" xr:uid="{00000000-0005-0000-0000-0000358B0000}"/>
    <cellStyle name="Assumptions Right Number 4 19 5 3" xfId="42619" xr:uid="{00000000-0005-0000-0000-0000368B0000}"/>
    <cellStyle name="Assumptions Right Number 4 19 6" xfId="17900" xr:uid="{00000000-0005-0000-0000-0000378B0000}"/>
    <cellStyle name="Assumptions Right Number 4 19 6 2" xfId="45583" xr:uid="{00000000-0005-0000-0000-0000388B0000}"/>
    <cellStyle name="Assumptions Right Number 4 19 7" xfId="31666" xr:uid="{00000000-0005-0000-0000-0000398B0000}"/>
    <cellStyle name="Assumptions Right Number 4 2" xfId="3195" xr:uid="{00000000-0005-0000-0000-00003A8B0000}"/>
    <cellStyle name="Assumptions Right Number 4 2 2" xfId="6637" xr:uid="{00000000-0005-0000-0000-00003B8B0000}"/>
    <cellStyle name="Assumptions Right Number 4 2 2 2" xfId="20580" xr:uid="{00000000-0005-0000-0000-00003C8B0000}"/>
    <cellStyle name="Assumptions Right Number 4 2 2 2 2" xfId="48263" xr:uid="{00000000-0005-0000-0000-00003D8B0000}"/>
    <cellStyle name="Assumptions Right Number 4 2 2 3" xfId="34346" xr:uid="{00000000-0005-0000-0000-00003E8B0000}"/>
    <cellStyle name="Assumptions Right Number 4 2 3" xfId="9380" xr:uid="{00000000-0005-0000-0000-00003F8B0000}"/>
    <cellStyle name="Assumptions Right Number 4 2 3 2" xfId="23301" xr:uid="{00000000-0005-0000-0000-0000408B0000}"/>
    <cellStyle name="Assumptions Right Number 4 2 3 2 2" xfId="50984" xr:uid="{00000000-0005-0000-0000-0000418B0000}"/>
    <cellStyle name="Assumptions Right Number 4 2 3 3" xfId="37067" xr:uid="{00000000-0005-0000-0000-0000428B0000}"/>
    <cellStyle name="Assumptions Right Number 4 2 4" xfId="11518" xr:uid="{00000000-0005-0000-0000-0000438B0000}"/>
    <cellStyle name="Assumptions Right Number 4 2 4 2" xfId="25439" xr:uid="{00000000-0005-0000-0000-0000448B0000}"/>
    <cellStyle name="Assumptions Right Number 4 2 4 2 2" xfId="53122" xr:uid="{00000000-0005-0000-0000-0000458B0000}"/>
    <cellStyle name="Assumptions Right Number 4 2 4 3" xfId="39205" xr:uid="{00000000-0005-0000-0000-0000468B0000}"/>
    <cellStyle name="Assumptions Right Number 4 2 5" xfId="14268" xr:uid="{00000000-0005-0000-0000-0000478B0000}"/>
    <cellStyle name="Assumptions Right Number 4 2 5 2" xfId="28189" xr:uid="{00000000-0005-0000-0000-0000488B0000}"/>
    <cellStyle name="Assumptions Right Number 4 2 5 2 2" xfId="55872" xr:uid="{00000000-0005-0000-0000-0000498B0000}"/>
    <cellStyle name="Assumptions Right Number 4 2 5 3" xfId="41955" xr:uid="{00000000-0005-0000-0000-00004A8B0000}"/>
    <cellStyle name="Assumptions Right Number 4 2 6" xfId="17236" xr:uid="{00000000-0005-0000-0000-00004B8B0000}"/>
    <cellStyle name="Assumptions Right Number 4 2 6 2" xfId="44919" xr:uid="{00000000-0005-0000-0000-00004C8B0000}"/>
    <cellStyle name="Assumptions Right Number 4 2 7" xfId="31034" xr:uid="{00000000-0005-0000-0000-00004D8B0000}"/>
    <cellStyle name="Assumptions Right Number 4 20" xfId="4207" xr:uid="{00000000-0005-0000-0000-00004E8B0000}"/>
    <cellStyle name="Assumptions Right Number 4 20 2" xfId="7632" xr:uid="{00000000-0005-0000-0000-00004F8B0000}"/>
    <cellStyle name="Assumptions Right Number 4 20 2 2" xfId="21560" xr:uid="{00000000-0005-0000-0000-0000508B0000}"/>
    <cellStyle name="Assumptions Right Number 4 20 2 2 2" xfId="49243" xr:uid="{00000000-0005-0000-0000-0000518B0000}"/>
    <cellStyle name="Assumptions Right Number 4 20 2 3" xfId="35326" xr:uid="{00000000-0005-0000-0000-0000528B0000}"/>
    <cellStyle name="Assumptions Right Number 4 20 3" xfId="10325" xr:uid="{00000000-0005-0000-0000-0000538B0000}"/>
    <cellStyle name="Assumptions Right Number 4 20 3 2" xfId="24246" xr:uid="{00000000-0005-0000-0000-0000548B0000}"/>
    <cellStyle name="Assumptions Right Number 4 20 3 2 2" xfId="51929" xr:uid="{00000000-0005-0000-0000-0000558B0000}"/>
    <cellStyle name="Assumptions Right Number 4 20 3 3" xfId="38012" xr:uid="{00000000-0005-0000-0000-0000568B0000}"/>
    <cellStyle name="Assumptions Right Number 4 20 4" xfId="12481" xr:uid="{00000000-0005-0000-0000-0000578B0000}"/>
    <cellStyle name="Assumptions Right Number 4 20 4 2" xfId="26402" xr:uid="{00000000-0005-0000-0000-0000588B0000}"/>
    <cellStyle name="Assumptions Right Number 4 20 4 2 2" xfId="54085" xr:uid="{00000000-0005-0000-0000-0000598B0000}"/>
    <cellStyle name="Assumptions Right Number 4 20 4 3" xfId="40168" xr:uid="{00000000-0005-0000-0000-00005A8B0000}"/>
    <cellStyle name="Assumptions Right Number 4 20 5" xfId="15231" xr:uid="{00000000-0005-0000-0000-00005B8B0000}"/>
    <cellStyle name="Assumptions Right Number 4 20 5 2" xfId="29152" xr:uid="{00000000-0005-0000-0000-00005C8B0000}"/>
    <cellStyle name="Assumptions Right Number 4 20 5 2 2" xfId="56835" xr:uid="{00000000-0005-0000-0000-00005D8B0000}"/>
    <cellStyle name="Assumptions Right Number 4 20 5 3" xfId="42918" xr:uid="{00000000-0005-0000-0000-00005E8B0000}"/>
    <cellStyle name="Assumptions Right Number 4 20 6" xfId="18199" xr:uid="{00000000-0005-0000-0000-00005F8B0000}"/>
    <cellStyle name="Assumptions Right Number 4 20 6 2" xfId="45882" xr:uid="{00000000-0005-0000-0000-0000608B0000}"/>
    <cellStyle name="Assumptions Right Number 4 20 7" xfId="31965" xr:uid="{00000000-0005-0000-0000-0000618B0000}"/>
    <cellStyle name="Assumptions Right Number 4 21" xfId="4235" xr:uid="{00000000-0005-0000-0000-0000628B0000}"/>
    <cellStyle name="Assumptions Right Number 4 21 2" xfId="7660" xr:uid="{00000000-0005-0000-0000-0000638B0000}"/>
    <cellStyle name="Assumptions Right Number 4 21 2 2" xfId="21588" xr:uid="{00000000-0005-0000-0000-0000648B0000}"/>
    <cellStyle name="Assumptions Right Number 4 21 2 2 2" xfId="49271" xr:uid="{00000000-0005-0000-0000-0000658B0000}"/>
    <cellStyle name="Assumptions Right Number 4 21 2 3" xfId="35354" xr:uid="{00000000-0005-0000-0000-0000668B0000}"/>
    <cellStyle name="Assumptions Right Number 4 21 3" xfId="10353" xr:uid="{00000000-0005-0000-0000-0000678B0000}"/>
    <cellStyle name="Assumptions Right Number 4 21 3 2" xfId="24274" xr:uid="{00000000-0005-0000-0000-0000688B0000}"/>
    <cellStyle name="Assumptions Right Number 4 21 3 2 2" xfId="51957" xr:uid="{00000000-0005-0000-0000-0000698B0000}"/>
    <cellStyle name="Assumptions Right Number 4 21 3 3" xfId="38040" xr:uid="{00000000-0005-0000-0000-00006A8B0000}"/>
    <cellStyle name="Assumptions Right Number 4 21 4" xfId="12509" xr:uid="{00000000-0005-0000-0000-00006B8B0000}"/>
    <cellStyle name="Assumptions Right Number 4 21 4 2" xfId="26430" xr:uid="{00000000-0005-0000-0000-00006C8B0000}"/>
    <cellStyle name="Assumptions Right Number 4 21 4 2 2" xfId="54113" xr:uid="{00000000-0005-0000-0000-00006D8B0000}"/>
    <cellStyle name="Assumptions Right Number 4 21 4 3" xfId="40196" xr:uid="{00000000-0005-0000-0000-00006E8B0000}"/>
    <cellStyle name="Assumptions Right Number 4 21 5" xfId="15259" xr:uid="{00000000-0005-0000-0000-00006F8B0000}"/>
    <cellStyle name="Assumptions Right Number 4 21 5 2" xfId="29180" xr:uid="{00000000-0005-0000-0000-0000708B0000}"/>
    <cellStyle name="Assumptions Right Number 4 21 5 2 2" xfId="56863" xr:uid="{00000000-0005-0000-0000-0000718B0000}"/>
    <cellStyle name="Assumptions Right Number 4 21 5 3" xfId="42946" xr:uid="{00000000-0005-0000-0000-0000728B0000}"/>
    <cellStyle name="Assumptions Right Number 4 21 6" xfId="18227" xr:uid="{00000000-0005-0000-0000-0000738B0000}"/>
    <cellStyle name="Assumptions Right Number 4 21 6 2" xfId="45910" xr:uid="{00000000-0005-0000-0000-0000748B0000}"/>
    <cellStyle name="Assumptions Right Number 4 21 7" xfId="31993" xr:uid="{00000000-0005-0000-0000-0000758B0000}"/>
    <cellStyle name="Assumptions Right Number 4 22" xfId="4268" xr:uid="{00000000-0005-0000-0000-0000768B0000}"/>
    <cellStyle name="Assumptions Right Number 4 22 2" xfId="7693" xr:uid="{00000000-0005-0000-0000-0000778B0000}"/>
    <cellStyle name="Assumptions Right Number 4 22 2 2" xfId="21621" xr:uid="{00000000-0005-0000-0000-0000788B0000}"/>
    <cellStyle name="Assumptions Right Number 4 22 2 2 2" xfId="49304" xr:uid="{00000000-0005-0000-0000-0000798B0000}"/>
    <cellStyle name="Assumptions Right Number 4 22 2 3" xfId="35387" xr:uid="{00000000-0005-0000-0000-00007A8B0000}"/>
    <cellStyle name="Assumptions Right Number 4 22 3" xfId="10386" xr:uid="{00000000-0005-0000-0000-00007B8B0000}"/>
    <cellStyle name="Assumptions Right Number 4 22 3 2" xfId="24307" xr:uid="{00000000-0005-0000-0000-00007C8B0000}"/>
    <cellStyle name="Assumptions Right Number 4 22 3 2 2" xfId="51990" xr:uid="{00000000-0005-0000-0000-00007D8B0000}"/>
    <cellStyle name="Assumptions Right Number 4 22 3 3" xfId="38073" xr:uid="{00000000-0005-0000-0000-00007E8B0000}"/>
    <cellStyle name="Assumptions Right Number 4 22 4" xfId="12542" xr:uid="{00000000-0005-0000-0000-00007F8B0000}"/>
    <cellStyle name="Assumptions Right Number 4 22 4 2" xfId="26463" xr:uid="{00000000-0005-0000-0000-0000808B0000}"/>
    <cellStyle name="Assumptions Right Number 4 22 4 2 2" xfId="54146" xr:uid="{00000000-0005-0000-0000-0000818B0000}"/>
    <cellStyle name="Assumptions Right Number 4 22 4 3" xfId="40229" xr:uid="{00000000-0005-0000-0000-0000828B0000}"/>
    <cellStyle name="Assumptions Right Number 4 22 5" xfId="15292" xr:uid="{00000000-0005-0000-0000-0000838B0000}"/>
    <cellStyle name="Assumptions Right Number 4 22 5 2" xfId="29213" xr:uid="{00000000-0005-0000-0000-0000848B0000}"/>
    <cellStyle name="Assumptions Right Number 4 22 5 2 2" xfId="56896" xr:uid="{00000000-0005-0000-0000-0000858B0000}"/>
    <cellStyle name="Assumptions Right Number 4 22 5 3" xfId="42979" xr:uid="{00000000-0005-0000-0000-0000868B0000}"/>
    <cellStyle name="Assumptions Right Number 4 22 6" xfId="18260" xr:uid="{00000000-0005-0000-0000-0000878B0000}"/>
    <cellStyle name="Assumptions Right Number 4 22 6 2" xfId="45943" xr:uid="{00000000-0005-0000-0000-0000888B0000}"/>
    <cellStyle name="Assumptions Right Number 4 22 7" xfId="32026" xr:uid="{00000000-0005-0000-0000-0000898B0000}"/>
    <cellStyle name="Assumptions Right Number 4 23" xfId="4280" xr:uid="{00000000-0005-0000-0000-00008A8B0000}"/>
    <cellStyle name="Assumptions Right Number 4 23 2" xfId="7705" xr:uid="{00000000-0005-0000-0000-00008B8B0000}"/>
    <cellStyle name="Assumptions Right Number 4 23 2 2" xfId="21633" xr:uid="{00000000-0005-0000-0000-00008C8B0000}"/>
    <cellStyle name="Assumptions Right Number 4 23 2 2 2" xfId="49316" xr:uid="{00000000-0005-0000-0000-00008D8B0000}"/>
    <cellStyle name="Assumptions Right Number 4 23 2 3" xfId="35399" xr:uid="{00000000-0005-0000-0000-00008E8B0000}"/>
    <cellStyle name="Assumptions Right Number 4 23 3" xfId="10398" xr:uid="{00000000-0005-0000-0000-00008F8B0000}"/>
    <cellStyle name="Assumptions Right Number 4 23 3 2" xfId="24319" xr:uid="{00000000-0005-0000-0000-0000908B0000}"/>
    <cellStyle name="Assumptions Right Number 4 23 3 2 2" xfId="52002" xr:uid="{00000000-0005-0000-0000-0000918B0000}"/>
    <cellStyle name="Assumptions Right Number 4 23 3 3" xfId="38085" xr:uid="{00000000-0005-0000-0000-0000928B0000}"/>
    <cellStyle name="Assumptions Right Number 4 23 4" xfId="12554" xr:uid="{00000000-0005-0000-0000-0000938B0000}"/>
    <cellStyle name="Assumptions Right Number 4 23 4 2" xfId="26475" xr:uid="{00000000-0005-0000-0000-0000948B0000}"/>
    <cellStyle name="Assumptions Right Number 4 23 4 2 2" xfId="54158" xr:uid="{00000000-0005-0000-0000-0000958B0000}"/>
    <cellStyle name="Assumptions Right Number 4 23 4 3" xfId="40241" xr:uid="{00000000-0005-0000-0000-0000968B0000}"/>
    <cellStyle name="Assumptions Right Number 4 23 5" xfId="15304" xr:uid="{00000000-0005-0000-0000-0000978B0000}"/>
    <cellStyle name="Assumptions Right Number 4 23 5 2" xfId="29225" xr:uid="{00000000-0005-0000-0000-0000988B0000}"/>
    <cellStyle name="Assumptions Right Number 4 23 5 2 2" xfId="56908" xr:uid="{00000000-0005-0000-0000-0000998B0000}"/>
    <cellStyle name="Assumptions Right Number 4 23 5 3" xfId="42991" xr:uid="{00000000-0005-0000-0000-00009A8B0000}"/>
    <cellStyle name="Assumptions Right Number 4 23 6" xfId="18272" xr:uid="{00000000-0005-0000-0000-00009B8B0000}"/>
    <cellStyle name="Assumptions Right Number 4 23 6 2" xfId="45955" xr:uid="{00000000-0005-0000-0000-00009C8B0000}"/>
    <cellStyle name="Assumptions Right Number 4 23 7" xfId="32038" xr:uid="{00000000-0005-0000-0000-00009D8B0000}"/>
    <cellStyle name="Assumptions Right Number 4 24" xfId="4949" xr:uid="{00000000-0005-0000-0000-00009E8B0000}"/>
    <cellStyle name="Assumptions Right Number 4 24 2" xfId="8353" xr:uid="{00000000-0005-0000-0000-00009F8B0000}"/>
    <cellStyle name="Assumptions Right Number 4 24 2 2" xfId="22274" xr:uid="{00000000-0005-0000-0000-0000A08B0000}"/>
    <cellStyle name="Assumptions Right Number 4 24 2 2 2" xfId="49957" xr:uid="{00000000-0005-0000-0000-0000A18B0000}"/>
    <cellStyle name="Assumptions Right Number 4 24 2 3" xfId="36040" xr:uid="{00000000-0005-0000-0000-0000A28B0000}"/>
    <cellStyle name="Assumptions Right Number 4 24 3" xfId="10805" xr:uid="{00000000-0005-0000-0000-0000A38B0000}"/>
    <cellStyle name="Assumptions Right Number 4 24 3 2" xfId="24726" xr:uid="{00000000-0005-0000-0000-0000A48B0000}"/>
    <cellStyle name="Assumptions Right Number 4 24 3 2 2" xfId="52409" xr:uid="{00000000-0005-0000-0000-0000A58B0000}"/>
    <cellStyle name="Assumptions Right Number 4 24 3 3" xfId="38492" xr:uid="{00000000-0005-0000-0000-0000A68B0000}"/>
    <cellStyle name="Assumptions Right Number 4 24 4" xfId="13206" xr:uid="{00000000-0005-0000-0000-0000A78B0000}"/>
    <cellStyle name="Assumptions Right Number 4 24 4 2" xfId="27127" xr:uid="{00000000-0005-0000-0000-0000A88B0000}"/>
    <cellStyle name="Assumptions Right Number 4 24 4 2 2" xfId="54810" xr:uid="{00000000-0005-0000-0000-0000A98B0000}"/>
    <cellStyle name="Assumptions Right Number 4 24 4 3" xfId="40893" xr:uid="{00000000-0005-0000-0000-0000AA8B0000}"/>
    <cellStyle name="Assumptions Right Number 4 24 5" xfId="15956" xr:uid="{00000000-0005-0000-0000-0000AB8B0000}"/>
    <cellStyle name="Assumptions Right Number 4 24 5 2" xfId="29877" xr:uid="{00000000-0005-0000-0000-0000AC8B0000}"/>
    <cellStyle name="Assumptions Right Number 4 24 5 2 2" xfId="57560" xr:uid="{00000000-0005-0000-0000-0000AD8B0000}"/>
    <cellStyle name="Assumptions Right Number 4 24 5 3" xfId="43643" xr:uid="{00000000-0005-0000-0000-0000AE8B0000}"/>
    <cellStyle name="Assumptions Right Number 4 24 6" xfId="18924" xr:uid="{00000000-0005-0000-0000-0000AF8B0000}"/>
    <cellStyle name="Assumptions Right Number 4 24 6 2" xfId="46607" xr:uid="{00000000-0005-0000-0000-0000B08B0000}"/>
    <cellStyle name="Assumptions Right Number 4 24 7" xfId="32690" xr:uid="{00000000-0005-0000-0000-0000B18B0000}"/>
    <cellStyle name="Assumptions Right Number 4 25" xfId="4982" xr:uid="{00000000-0005-0000-0000-0000B28B0000}"/>
    <cellStyle name="Assumptions Right Number 4 25 2" xfId="8386" xr:uid="{00000000-0005-0000-0000-0000B38B0000}"/>
    <cellStyle name="Assumptions Right Number 4 25 2 2" xfId="22307" xr:uid="{00000000-0005-0000-0000-0000B48B0000}"/>
    <cellStyle name="Assumptions Right Number 4 25 2 2 2" xfId="49990" xr:uid="{00000000-0005-0000-0000-0000B58B0000}"/>
    <cellStyle name="Assumptions Right Number 4 25 2 3" xfId="36073" xr:uid="{00000000-0005-0000-0000-0000B68B0000}"/>
    <cellStyle name="Assumptions Right Number 4 25 3" xfId="10835" xr:uid="{00000000-0005-0000-0000-0000B78B0000}"/>
    <cellStyle name="Assumptions Right Number 4 25 3 2" xfId="24756" xr:uid="{00000000-0005-0000-0000-0000B88B0000}"/>
    <cellStyle name="Assumptions Right Number 4 25 3 2 2" xfId="52439" xr:uid="{00000000-0005-0000-0000-0000B98B0000}"/>
    <cellStyle name="Assumptions Right Number 4 25 3 3" xfId="38522" xr:uid="{00000000-0005-0000-0000-0000BA8B0000}"/>
    <cellStyle name="Assumptions Right Number 4 25 4" xfId="13238" xr:uid="{00000000-0005-0000-0000-0000BB8B0000}"/>
    <cellStyle name="Assumptions Right Number 4 25 4 2" xfId="27159" xr:uid="{00000000-0005-0000-0000-0000BC8B0000}"/>
    <cellStyle name="Assumptions Right Number 4 25 4 2 2" xfId="54842" xr:uid="{00000000-0005-0000-0000-0000BD8B0000}"/>
    <cellStyle name="Assumptions Right Number 4 25 4 3" xfId="40925" xr:uid="{00000000-0005-0000-0000-0000BE8B0000}"/>
    <cellStyle name="Assumptions Right Number 4 25 5" xfId="15988" xr:uid="{00000000-0005-0000-0000-0000BF8B0000}"/>
    <cellStyle name="Assumptions Right Number 4 25 5 2" xfId="29909" xr:uid="{00000000-0005-0000-0000-0000C08B0000}"/>
    <cellStyle name="Assumptions Right Number 4 25 5 2 2" xfId="57592" xr:uid="{00000000-0005-0000-0000-0000C18B0000}"/>
    <cellStyle name="Assumptions Right Number 4 25 5 3" xfId="43675" xr:uid="{00000000-0005-0000-0000-0000C28B0000}"/>
    <cellStyle name="Assumptions Right Number 4 25 6" xfId="18956" xr:uid="{00000000-0005-0000-0000-0000C38B0000}"/>
    <cellStyle name="Assumptions Right Number 4 25 6 2" xfId="46639" xr:uid="{00000000-0005-0000-0000-0000C48B0000}"/>
    <cellStyle name="Assumptions Right Number 4 25 7" xfId="32722" xr:uid="{00000000-0005-0000-0000-0000C58B0000}"/>
    <cellStyle name="Assumptions Right Number 4 26" xfId="5019" xr:uid="{00000000-0005-0000-0000-0000C68B0000}"/>
    <cellStyle name="Assumptions Right Number 4 26 2" xfId="8423" xr:uid="{00000000-0005-0000-0000-0000C78B0000}"/>
    <cellStyle name="Assumptions Right Number 4 26 2 2" xfId="22344" xr:uid="{00000000-0005-0000-0000-0000C88B0000}"/>
    <cellStyle name="Assumptions Right Number 4 26 2 2 2" xfId="50027" xr:uid="{00000000-0005-0000-0000-0000C98B0000}"/>
    <cellStyle name="Assumptions Right Number 4 26 2 3" xfId="36110" xr:uid="{00000000-0005-0000-0000-0000CA8B0000}"/>
    <cellStyle name="Assumptions Right Number 4 26 3" xfId="10871" xr:uid="{00000000-0005-0000-0000-0000CB8B0000}"/>
    <cellStyle name="Assumptions Right Number 4 26 3 2" xfId="24792" xr:uid="{00000000-0005-0000-0000-0000CC8B0000}"/>
    <cellStyle name="Assumptions Right Number 4 26 3 2 2" xfId="52475" xr:uid="{00000000-0005-0000-0000-0000CD8B0000}"/>
    <cellStyle name="Assumptions Right Number 4 26 3 3" xfId="38558" xr:uid="{00000000-0005-0000-0000-0000CE8B0000}"/>
    <cellStyle name="Assumptions Right Number 4 26 4" xfId="13274" xr:uid="{00000000-0005-0000-0000-0000CF8B0000}"/>
    <cellStyle name="Assumptions Right Number 4 26 4 2" xfId="27195" xr:uid="{00000000-0005-0000-0000-0000D08B0000}"/>
    <cellStyle name="Assumptions Right Number 4 26 4 2 2" xfId="54878" xr:uid="{00000000-0005-0000-0000-0000D18B0000}"/>
    <cellStyle name="Assumptions Right Number 4 26 4 3" xfId="40961" xr:uid="{00000000-0005-0000-0000-0000D28B0000}"/>
    <cellStyle name="Assumptions Right Number 4 26 5" xfId="16024" xr:uid="{00000000-0005-0000-0000-0000D38B0000}"/>
    <cellStyle name="Assumptions Right Number 4 26 5 2" xfId="29945" xr:uid="{00000000-0005-0000-0000-0000D48B0000}"/>
    <cellStyle name="Assumptions Right Number 4 26 5 2 2" xfId="57628" xr:uid="{00000000-0005-0000-0000-0000D58B0000}"/>
    <cellStyle name="Assumptions Right Number 4 26 5 3" xfId="43711" xr:uid="{00000000-0005-0000-0000-0000D68B0000}"/>
    <cellStyle name="Assumptions Right Number 4 26 6" xfId="18992" xr:uid="{00000000-0005-0000-0000-0000D78B0000}"/>
    <cellStyle name="Assumptions Right Number 4 26 6 2" xfId="46675" xr:uid="{00000000-0005-0000-0000-0000D88B0000}"/>
    <cellStyle name="Assumptions Right Number 4 26 7" xfId="32758" xr:uid="{00000000-0005-0000-0000-0000D98B0000}"/>
    <cellStyle name="Assumptions Right Number 4 27" xfId="5044" xr:uid="{00000000-0005-0000-0000-0000DA8B0000}"/>
    <cellStyle name="Assumptions Right Number 4 27 2" xfId="8448" xr:uid="{00000000-0005-0000-0000-0000DB8B0000}"/>
    <cellStyle name="Assumptions Right Number 4 27 2 2" xfId="22369" xr:uid="{00000000-0005-0000-0000-0000DC8B0000}"/>
    <cellStyle name="Assumptions Right Number 4 27 2 2 2" xfId="50052" xr:uid="{00000000-0005-0000-0000-0000DD8B0000}"/>
    <cellStyle name="Assumptions Right Number 4 27 2 3" xfId="36135" xr:uid="{00000000-0005-0000-0000-0000DE8B0000}"/>
    <cellStyle name="Assumptions Right Number 4 27 3" xfId="10895" xr:uid="{00000000-0005-0000-0000-0000DF8B0000}"/>
    <cellStyle name="Assumptions Right Number 4 27 3 2" xfId="24816" xr:uid="{00000000-0005-0000-0000-0000E08B0000}"/>
    <cellStyle name="Assumptions Right Number 4 27 3 2 2" xfId="52499" xr:uid="{00000000-0005-0000-0000-0000E18B0000}"/>
    <cellStyle name="Assumptions Right Number 4 27 3 3" xfId="38582" xr:uid="{00000000-0005-0000-0000-0000E28B0000}"/>
    <cellStyle name="Assumptions Right Number 4 27 4" xfId="13299" xr:uid="{00000000-0005-0000-0000-0000E38B0000}"/>
    <cellStyle name="Assumptions Right Number 4 27 4 2" xfId="27220" xr:uid="{00000000-0005-0000-0000-0000E48B0000}"/>
    <cellStyle name="Assumptions Right Number 4 27 4 2 2" xfId="54903" xr:uid="{00000000-0005-0000-0000-0000E58B0000}"/>
    <cellStyle name="Assumptions Right Number 4 27 4 3" xfId="40986" xr:uid="{00000000-0005-0000-0000-0000E68B0000}"/>
    <cellStyle name="Assumptions Right Number 4 27 5" xfId="16049" xr:uid="{00000000-0005-0000-0000-0000E78B0000}"/>
    <cellStyle name="Assumptions Right Number 4 27 5 2" xfId="29970" xr:uid="{00000000-0005-0000-0000-0000E88B0000}"/>
    <cellStyle name="Assumptions Right Number 4 27 5 2 2" xfId="57653" xr:uid="{00000000-0005-0000-0000-0000E98B0000}"/>
    <cellStyle name="Assumptions Right Number 4 27 5 3" xfId="43736" xr:uid="{00000000-0005-0000-0000-0000EA8B0000}"/>
    <cellStyle name="Assumptions Right Number 4 27 6" xfId="19017" xr:uid="{00000000-0005-0000-0000-0000EB8B0000}"/>
    <cellStyle name="Assumptions Right Number 4 27 6 2" xfId="46700" xr:uid="{00000000-0005-0000-0000-0000EC8B0000}"/>
    <cellStyle name="Assumptions Right Number 4 27 7" xfId="32783" xr:uid="{00000000-0005-0000-0000-0000ED8B0000}"/>
    <cellStyle name="Assumptions Right Number 4 28" xfId="5067" xr:uid="{00000000-0005-0000-0000-0000EE8B0000}"/>
    <cellStyle name="Assumptions Right Number 4 28 2" xfId="8470" xr:uid="{00000000-0005-0000-0000-0000EF8B0000}"/>
    <cellStyle name="Assumptions Right Number 4 28 2 2" xfId="22391" xr:uid="{00000000-0005-0000-0000-0000F08B0000}"/>
    <cellStyle name="Assumptions Right Number 4 28 2 2 2" xfId="50074" xr:uid="{00000000-0005-0000-0000-0000F18B0000}"/>
    <cellStyle name="Assumptions Right Number 4 28 2 3" xfId="36157" xr:uid="{00000000-0005-0000-0000-0000F28B0000}"/>
    <cellStyle name="Assumptions Right Number 4 28 3" xfId="10916" xr:uid="{00000000-0005-0000-0000-0000F38B0000}"/>
    <cellStyle name="Assumptions Right Number 4 28 3 2" xfId="24837" xr:uid="{00000000-0005-0000-0000-0000F48B0000}"/>
    <cellStyle name="Assumptions Right Number 4 28 3 2 2" xfId="52520" xr:uid="{00000000-0005-0000-0000-0000F58B0000}"/>
    <cellStyle name="Assumptions Right Number 4 28 3 3" xfId="38603" xr:uid="{00000000-0005-0000-0000-0000F68B0000}"/>
    <cellStyle name="Assumptions Right Number 4 28 4" xfId="13321" xr:uid="{00000000-0005-0000-0000-0000F78B0000}"/>
    <cellStyle name="Assumptions Right Number 4 28 4 2" xfId="27242" xr:uid="{00000000-0005-0000-0000-0000F88B0000}"/>
    <cellStyle name="Assumptions Right Number 4 28 4 2 2" xfId="54925" xr:uid="{00000000-0005-0000-0000-0000F98B0000}"/>
    <cellStyle name="Assumptions Right Number 4 28 4 3" xfId="41008" xr:uid="{00000000-0005-0000-0000-0000FA8B0000}"/>
    <cellStyle name="Assumptions Right Number 4 28 5" xfId="16071" xr:uid="{00000000-0005-0000-0000-0000FB8B0000}"/>
    <cellStyle name="Assumptions Right Number 4 28 5 2" xfId="29992" xr:uid="{00000000-0005-0000-0000-0000FC8B0000}"/>
    <cellStyle name="Assumptions Right Number 4 28 5 2 2" xfId="57675" xr:uid="{00000000-0005-0000-0000-0000FD8B0000}"/>
    <cellStyle name="Assumptions Right Number 4 28 5 3" xfId="43758" xr:uid="{00000000-0005-0000-0000-0000FE8B0000}"/>
    <cellStyle name="Assumptions Right Number 4 28 6" xfId="19039" xr:uid="{00000000-0005-0000-0000-0000FF8B0000}"/>
    <cellStyle name="Assumptions Right Number 4 28 6 2" xfId="46722" xr:uid="{00000000-0005-0000-0000-0000008C0000}"/>
    <cellStyle name="Assumptions Right Number 4 28 7" xfId="32805" xr:uid="{00000000-0005-0000-0000-0000018C0000}"/>
    <cellStyle name="Assumptions Right Number 4 29" xfId="5089" xr:uid="{00000000-0005-0000-0000-0000028C0000}"/>
    <cellStyle name="Assumptions Right Number 4 29 2" xfId="8492" xr:uid="{00000000-0005-0000-0000-0000038C0000}"/>
    <cellStyle name="Assumptions Right Number 4 29 2 2" xfId="22413" xr:uid="{00000000-0005-0000-0000-0000048C0000}"/>
    <cellStyle name="Assumptions Right Number 4 29 2 2 2" xfId="50096" xr:uid="{00000000-0005-0000-0000-0000058C0000}"/>
    <cellStyle name="Assumptions Right Number 4 29 2 3" xfId="36179" xr:uid="{00000000-0005-0000-0000-0000068C0000}"/>
    <cellStyle name="Assumptions Right Number 4 29 3" xfId="10938" xr:uid="{00000000-0005-0000-0000-0000078C0000}"/>
    <cellStyle name="Assumptions Right Number 4 29 3 2" xfId="24859" xr:uid="{00000000-0005-0000-0000-0000088C0000}"/>
    <cellStyle name="Assumptions Right Number 4 29 3 2 2" xfId="52542" xr:uid="{00000000-0005-0000-0000-0000098C0000}"/>
    <cellStyle name="Assumptions Right Number 4 29 3 3" xfId="38625" xr:uid="{00000000-0005-0000-0000-00000A8C0000}"/>
    <cellStyle name="Assumptions Right Number 4 29 4" xfId="13343" xr:uid="{00000000-0005-0000-0000-00000B8C0000}"/>
    <cellStyle name="Assumptions Right Number 4 29 4 2" xfId="27264" xr:uid="{00000000-0005-0000-0000-00000C8C0000}"/>
    <cellStyle name="Assumptions Right Number 4 29 4 2 2" xfId="54947" xr:uid="{00000000-0005-0000-0000-00000D8C0000}"/>
    <cellStyle name="Assumptions Right Number 4 29 4 3" xfId="41030" xr:uid="{00000000-0005-0000-0000-00000E8C0000}"/>
    <cellStyle name="Assumptions Right Number 4 29 5" xfId="16093" xr:uid="{00000000-0005-0000-0000-00000F8C0000}"/>
    <cellStyle name="Assumptions Right Number 4 29 5 2" xfId="30014" xr:uid="{00000000-0005-0000-0000-0000108C0000}"/>
    <cellStyle name="Assumptions Right Number 4 29 5 2 2" xfId="57697" xr:uid="{00000000-0005-0000-0000-0000118C0000}"/>
    <cellStyle name="Assumptions Right Number 4 29 5 3" xfId="43780" xr:uid="{00000000-0005-0000-0000-0000128C0000}"/>
    <cellStyle name="Assumptions Right Number 4 29 6" xfId="19061" xr:uid="{00000000-0005-0000-0000-0000138C0000}"/>
    <cellStyle name="Assumptions Right Number 4 29 6 2" xfId="46744" xr:uid="{00000000-0005-0000-0000-0000148C0000}"/>
    <cellStyle name="Assumptions Right Number 4 29 7" xfId="32827" xr:uid="{00000000-0005-0000-0000-0000158C0000}"/>
    <cellStyle name="Assumptions Right Number 4 3" xfId="3246" xr:uid="{00000000-0005-0000-0000-0000168C0000}"/>
    <cellStyle name="Assumptions Right Number 4 3 2" xfId="6688" xr:uid="{00000000-0005-0000-0000-0000178C0000}"/>
    <cellStyle name="Assumptions Right Number 4 3 2 2" xfId="20630" xr:uid="{00000000-0005-0000-0000-0000188C0000}"/>
    <cellStyle name="Assumptions Right Number 4 3 2 2 2" xfId="48313" xr:uid="{00000000-0005-0000-0000-0000198C0000}"/>
    <cellStyle name="Assumptions Right Number 4 3 2 3" xfId="34396" xr:uid="{00000000-0005-0000-0000-00001A8C0000}"/>
    <cellStyle name="Assumptions Right Number 4 3 3" xfId="9430" xr:uid="{00000000-0005-0000-0000-00001B8C0000}"/>
    <cellStyle name="Assumptions Right Number 4 3 3 2" xfId="23351" xr:uid="{00000000-0005-0000-0000-00001C8C0000}"/>
    <cellStyle name="Assumptions Right Number 4 3 3 2 2" xfId="51034" xr:uid="{00000000-0005-0000-0000-00001D8C0000}"/>
    <cellStyle name="Assumptions Right Number 4 3 3 3" xfId="37117" xr:uid="{00000000-0005-0000-0000-00001E8C0000}"/>
    <cellStyle name="Assumptions Right Number 4 3 4" xfId="11568" xr:uid="{00000000-0005-0000-0000-00001F8C0000}"/>
    <cellStyle name="Assumptions Right Number 4 3 4 2" xfId="25489" xr:uid="{00000000-0005-0000-0000-0000208C0000}"/>
    <cellStyle name="Assumptions Right Number 4 3 4 2 2" xfId="53172" xr:uid="{00000000-0005-0000-0000-0000218C0000}"/>
    <cellStyle name="Assumptions Right Number 4 3 4 3" xfId="39255" xr:uid="{00000000-0005-0000-0000-0000228C0000}"/>
    <cellStyle name="Assumptions Right Number 4 3 5" xfId="14318" xr:uid="{00000000-0005-0000-0000-0000238C0000}"/>
    <cellStyle name="Assumptions Right Number 4 3 5 2" xfId="28239" xr:uid="{00000000-0005-0000-0000-0000248C0000}"/>
    <cellStyle name="Assumptions Right Number 4 3 5 2 2" xfId="55922" xr:uid="{00000000-0005-0000-0000-0000258C0000}"/>
    <cellStyle name="Assumptions Right Number 4 3 5 3" xfId="42005" xr:uid="{00000000-0005-0000-0000-0000268C0000}"/>
    <cellStyle name="Assumptions Right Number 4 3 6" xfId="17286" xr:uid="{00000000-0005-0000-0000-0000278C0000}"/>
    <cellStyle name="Assumptions Right Number 4 3 6 2" xfId="44969" xr:uid="{00000000-0005-0000-0000-0000288C0000}"/>
    <cellStyle name="Assumptions Right Number 4 3 7" xfId="31075" xr:uid="{00000000-0005-0000-0000-0000298C0000}"/>
    <cellStyle name="Assumptions Right Number 4 30" xfId="16231" xr:uid="{00000000-0005-0000-0000-00002A8C0000}"/>
    <cellStyle name="Assumptions Right Number 4 30 2" xfId="30148" xr:uid="{00000000-0005-0000-0000-00002B8C0000}"/>
    <cellStyle name="Assumptions Right Number 4 30 2 2" xfId="57831" xr:uid="{00000000-0005-0000-0000-00002C8C0000}"/>
    <cellStyle name="Assumptions Right Number 4 30 3" xfId="43914" xr:uid="{00000000-0005-0000-0000-00002D8C0000}"/>
    <cellStyle name="Assumptions Right Number 4 31" xfId="16259" xr:uid="{00000000-0005-0000-0000-00002E8C0000}"/>
    <cellStyle name="Assumptions Right Number 4 31 2" xfId="30176" xr:uid="{00000000-0005-0000-0000-00002F8C0000}"/>
    <cellStyle name="Assumptions Right Number 4 31 2 2" xfId="57859" xr:uid="{00000000-0005-0000-0000-0000308C0000}"/>
    <cellStyle name="Assumptions Right Number 4 31 3" xfId="43942" xr:uid="{00000000-0005-0000-0000-0000318C0000}"/>
    <cellStyle name="Assumptions Right Number 4 4" xfId="3298" xr:uid="{00000000-0005-0000-0000-0000328C0000}"/>
    <cellStyle name="Assumptions Right Number 4 4 2" xfId="6739" xr:uid="{00000000-0005-0000-0000-0000338C0000}"/>
    <cellStyle name="Assumptions Right Number 4 4 2 2" xfId="20680" xr:uid="{00000000-0005-0000-0000-0000348C0000}"/>
    <cellStyle name="Assumptions Right Number 4 4 2 2 2" xfId="48363" xr:uid="{00000000-0005-0000-0000-0000358C0000}"/>
    <cellStyle name="Assumptions Right Number 4 4 2 3" xfId="34446" xr:uid="{00000000-0005-0000-0000-0000368C0000}"/>
    <cellStyle name="Assumptions Right Number 4 4 3" xfId="9479" xr:uid="{00000000-0005-0000-0000-0000378C0000}"/>
    <cellStyle name="Assumptions Right Number 4 4 3 2" xfId="23400" xr:uid="{00000000-0005-0000-0000-0000388C0000}"/>
    <cellStyle name="Assumptions Right Number 4 4 3 2 2" xfId="51083" xr:uid="{00000000-0005-0000-0000-0000398C0000}"/>
    <cellStyle name="Assumptions Right Number 4 4 3 3" xfId="37166" xr:uid="{00000000-0005-0000-0000-00003A8C0000}"/>
    <cellStyle name="Assumptions Right Number 4 4 4" xfId="11618" xr:uid="{00000000-0005-0000-0000-00003B8C0000}"/>
    <cellStyle name="Assumptions Right Number 4 4 4 2" xfId="25539" xr:uid="{00000000-0005-0000-0000-00003C8C0000}"/>
    <cellStyle name="Assumptions Right Number 4 4 4 2 2" xfId="53222" xr:uid="{00000000-0005-0000-0000-00003D8C0000}"/>
    <cellStyle name="Assumptions Right Number 4 4 4 3" xfId="39305" xr:uid="{00000000-0005-0000-0000-00003E8C0000}"/>
    <cellStyle name="Assumptions Right Number 4 4 5" xfId="14368" xr:uid="{00000000-0005-0000-0000-00003F8C0000}"/>
    <cellStyle name="Assumptions Right Number 4 4 5 2" xfId="28289" xr:uid="{00000000-0005-0000-0000-0000408C0000}"/>
    <cellStyle name="Assumptions Right Number 4 4 5 2 2" xfId="55972" xr:uid="{00000000-0005-0000-0000-0000418C0000}"/>
    <cellStyle name="Assumptions Right Number 4 4 5 3" xfId="42055" xr:uid="{00000000-0005-0000-0000-0000428C0000}"/>
    <cellStyle name="Assumptions Right Number 4 4 6" xfId="17336" xr:uid="{00000000-0005-0000-0000-0000438C0000}"/>
    <cellStyle name="Assumptions Right Number 4 4 6 2" xfId="45019" xr:uid="{00000000-0005-0000-0000-0000448C0000}"/>
    <cellStyle name="Assumptions Right Number 4 4 7" xfId="31121" xr:uid="{00000000-0005-0000-0000-0000458C0000}"/>
    <cellStyle name="Assumptions Right Number 4 5" xfId="3379" xr:uid="{00000000-0005-0000-0000-0000468C0000}"/>
    <cellStyle name="Assumptions Right Number 4 5 2" xfId="6819" xr:uid="{00000000-0005-0000-0000-0000478C0000}"/>
    <cellStyle name="Assumptions Right Number 4 5 2 2" xfId="20760" xr:uid="{00000000-0005-0000-0000-0000488C0000}"/>
    <cellStyle name="Assumptions Right Number 4 5 2 2 2" xfId="48443" xr:uid="{00000000-0005-0000-0000-0000498C0000}"/>
    <cellStyle name="Assumptions Right Number 4 5 2 3" xfId="34526" xr:uid="{00000000-0005-0000-0000-00004A8C0000}"/>
    <cellStyle name="Assumptions Right Number 4 5 3" xfId="9557" xr:uid="{00000000-0005-0000-0000-00004B8C0000}"/>
    <cellStyle name="Assumptions Right Number 4 5 3 2" xfId="23478" xr:uid="{00000000-0005-0000-0000-00004C8C0000}"/>
    <cellStyle name="Assumptions Right Number 4 5 3 2 2" xfId="51161" xr:uid="{00000000-0005-0000-0000-00004D8C0000}"/>
    <cellStyle name="Assumptions Right Number 4 5 3 3" xfId="37244" xr:uid="{00000000-0005-0000-0000-00004E8C0000}"/>
    <cellStyle name="Assumptions Right Number 4 5 4" xfId="11698" xr:uid="{00000000-0005-0000-0000-00004F8C0000}"/>
    <cellStyle name="Assumptions Right Number 4 5 4 2" xfId="25619" xr:uid="{00000000-0005-0000-0000-0000508C0000}"/>
    <cellStyle name="Assumptions Right Number 4 5 4 2 2" xfId="53302" xr:uid="{00000000-0005-0000-0000-0000518C0000}"/>
    <cellStyle name="Assumptions Right Number 4 5 4 3" xfId="39385" xr:uid="{00000000-0005-0000-0000-0000528C0000}"/>
    <cellStyle name="Assumptions Right Number 4 5 5" xfId="14448" xr:uid="{00000000-0005-0000-0000-0000538C0000}"/>
    <cellStyle name="Assumptions Right Number 4 5 5 2" xfId="28369" xr:uid="{00000000-0005-0000-0000-0000548C0000}"/>
    <cellStyle name="Assumptions Right Number 4 5 5 2 2" xfId="56052" xr:uid="{00000000-0005-0000-0000-0000558C0000}"/>
    <cellStyle name="Assumptions Right Number 4 5 5 3" xfId="42135" xr:uid="{00000000-0005-0000-0000-0000568C0000}"/>
    <cellStyle name="Assumptions Right Number 4 5 6" xfId="17416" xr:uid="{00000000-0005-0000-0000-0000578C0000}"/>
    <cellStyle name="Assumptions Right Number 4 5 6 2" xfId="45099" xr:uid="{00000000-0005-0000-0000-0000588C0000}"/>
    <cellStyle name="Assumptions Right Number 4 5 7" xfId="31195" xr:uid="{00000000-0005-0000-0000-0000598C0000}"/>
    <cellStyle name="Assumptions Right Number 4 6" xfId="3427" xr:uid="{00000000-0005-0000-0000-00005A8C0000}"/>
    <cellStyle name="Assumptions Right Number 4 6 2" xfId="6866" xr:uid="{00000000-0005-0000-0000-00005B8C0000}"/>
    <cellStyle name="Assumptions Right Number 4 6 2 2" xfId="20807" xr:uid="{00000000-0005-0000-0000-00005C8C0000}"/>
    <cellStyle name="Assumptions Right Number 4 6 2 2 2" xfId="48490" xr:uid="{00000000-0005-0000-0000-00005D8C0000}"/>
    <cellStyle name="Assumptions Right Number 4 6 2 3" xfId="34573" xr:uid="{00000000-0005-0000-0000-00005E8C0000}"/>
    <cellStyle name="Assumptions Right Number 4 6 3" xfId="9604" xr:uid="{00000000-0005-0000-0000-00005F8C0000}"/>
    <cellStyle name="Assumptions Right Number 4 6 3 2" xfId="23525" xr:uid="{00000000-0005-0000-0000-0000608C0000}"/>
    <cellStyle name="Assumptions Right Number 4 6 3 2 2" xfId="51208" xr:uid="{00000000-0005-0000-0000-0000618C0000}"/>
    <cellStyle name="Assumptions Right Number 4 6 3 3" xfId="37291" xr:uid="{00000000-0005-0000-0000-0000628C0000}"/>
    <cellStyle name="Assumptions Right Number 4 6 4" xfId="11745" xr:uid="{00000000-0005-0000-0000-0000638C0000}"/>
    <cellStyle name="Assumptions Right Number 4 6 4 2" xfId="25666" xr:uid="{00000000-0005-0000-0000-0000648C0000}"/>
    <cellStyle name="Assumptions Right Number 4 6 4 2 2" xfId="53349" xr:uid="{00000000-0005-0000-0000-0000658C0000}"/>
    <cellStyle name="Assumptions Right Number 4 6 4 3" xfId="39432" xr:uid="{00000000-0005-0000-0000-0000668C0000}"/>
    <cellStyle name="Assumptions Right Number 4 6 5" xfId="14495" xr:uid="{00000000-0005-0000-0000-0000678C0000}"/>
    <cellStyle name="Assumptions Right Number 4 6 5 2" xfId="28416" xr:uid="{00000000-0005-0000-0000-0000688C0000}"/>
    <cellStyle name="Assumptions Right Number 4 6 5 2 2" xfId="56099" xr:uid="{00000000-0005-0000-0000-0000698C0000}"/>
    <cellStyle name="Assumptions Right Number 4 6 5 3" xfId="42182" xr:uid="{00000000-0005-0000-0000-00006A8C0000}"/>
    <cellStyle name="Assumptions Right Number 4 6 6" xfId="17463" xr:uid="{00000000-0005-0000-0000-00006B8C0000}"/>
    <cellStyle name="Assumptions Right Number 4 6 6 2" xfId="45146" xr:uid="{00000000-0005-0000-0000-00006C8C0000}"/>
    <cellStyle name="Assumptions Right Number 4 6 7" xfId="31240" xr:uid="{00000000-0005-0000-0000-00006D8C0000}"/>
    <cellStyle name="Assumptions Right Number 4 7" xfId="3469" xr:uid="{00000000-0005-0000-0000-00006E8C0000}"/>
    <cellStyle name="Assumptions Right Number 4 7 2" xfId="6907" xr:uid="{00000000-0005-0000-0000-00006F8C0000}"/>
    <cellStyle name="Assumptions Right Number 4 7 2 2" xfId="20847" xr:uid="{00000000-0005-0000-0000-0000708C0000}"/>
    <cellStyle name="Assumptions Right Number 4 7 2 2 2" xfId="48530" xr:uid="{00000000-0005-0000-0000-0000718C0000}"/>
    <cellStyle name="Assumptions Right Number 4 7 2 3" xfId="34613" xr:uid="{00000000-0005-0000-0000-0000728C0000}"/>
    <cellStyle name="Assumptions Right Number 4 7 3" xfId="9645" xr:uid="{00000000-0005-0000-0000-0000738C0000}"/>
    <cellStyle name="Assumptions Right Number 4 7 3 2" xfId="23566" xr:uid="{00000000-0005-0000-0000-0000748C0000}"/>
    <cellStyle name="Assumptions Right Number 4 7 3 2 2" xfId="51249" xr:uid="{00000000-0005-0000-0000-0000758C0000}"/>
    <cellStyle name="Assumptions Right Number 4 7 3 3" xfId="37332" xr:uid="{00000000-0005-0000-0000-0000768C0000}"/>
    <cellStyle name="Assumptions Right Number 4 7 4" xfId="11785" xr:uid="{00000000-0005-0000-0000-0000778C0000}"/>
    <cellStyle name="Assumptions Right Number 4 7 4 2" xfId="25706" xr:uid="{00000000-0005-0000-0000-0000788C0000}"/>
    <cellStyle name="Assumptions Right Number 4 7 4 2 2" xfId="53389" xr:uid="{00000000-0005-0000-0000-0000798C0000}"/>
    <cellStyle name="Assumptions Right Number 4 7 4 3" xfId="39472" xr:uid="{00000000-0005-0000-0000-00007A8C0000}"/>
    <cellStyle name="Assumptions Right Number 4 7 5" xfId="14535" xr:uid="{00000000-0005-0000-0000-00007B8C0000}"/>
    <cellStyle name="Assumptions Right Number 4 7 5 2" xfId="28456" xr:uid="{00000000-0005-0000-0000-00007C8C0000}"/>
    <cellStyle name="Assumptions Right Number 4 7 5 2 2" xfId="56139" xr:uid="{00000000-0005-0000-0000-00007D8C0000}"/>
    <cellStyle name="Assumptions Right Number 4 7 5 3" xfId="42222" xr:uid="{00000000-0005-0000-0000-00007E8C0000}"/>
    <cellStyle name="Assumptions Right Number 4 7 6" xfId="17503" xr:uid="{00000000-0005-0000-0000-00007F8C0000}"/>
    <cellStyle name="Assumptions Right Number 4 7 6 2" xfId="45186" xr:uid="{00000000-0005-0000-0000-0000808C0000}"/>
    <cellStyle name="Assumptions Right Number 4 7 7" xfId="31275" xr:uid="{00000000-0005-0000-0000-0000818C0000}"/>
    <cellStyle name="Assumptions Right Number 4 8" xfId="3535" xr:uid="{00000000-0005-0000-0000-0000828C0000}"/>
    <cellStyle name="Assumptions Right Number 4 8 2" xfId="6973" xr:uid="{00000000-0005-0000-0000-0000838C0000}"/>
    <cellStyle name="Assumptions Right Number 4 8 2 2" xfId="20913" xr:uid="{00000000-0005-0000-0000-0000848C0000}"/>
    <cellStyle name="Assumptions Right Number 4 8 2 2 2" xfId="48596" xr:uid="{00000000-0005-0000-0000-0000858C0000}"/>
    <cellStyle name="Assumptions Right Number 4 8 2 3" xfId="34679" xr:uid="{00000000-0005-0000-0000-0000868C0000}"/>
    <cellStyle name="Assumptions Right Number 4 8 3" xfId="9710" xr:uid="{00000000-0005-0000-0000-0000878C0000}"/>
    <cellStyle name="Assumptions Right Number 4 8 3 2" xfId="23631" xr:uid="{00000000-0005-0000-0000-0000888C0000}"/>
    <cellStyle name="Assumptions Right Number 4 8 3 2 2" xfId="51314" xr:uid="{00000000-0005-0000-0000-0000898C0000}"/>
    <cellStyle name="Assumptions Right Number 4 8 3 3" xfId="37397" xr:uid="{00000000-0005-0000-0000-00008A8C0000}"/>
    <cellStyle name="Assumptions Right Number 4 8 4" xfId="11851" xr:uid="{00000000-0005-0000-0000-00008B8C0000}"/>
    <cellStyle name="Assumptions Right Number 4 8 4 2" xfId="25772" xr:uid="{00000000-0005-0000-0000-00008C8C0000}"/>
    <cellStyle name="Assumptions Right Number 4 8 4 2 2" xfId="53455" xr:uid="{00000000-0005-0000-0000-00008D8C0000}"/>
    <cellStyle name="Assumptions Right Number 4 8 4 3" xfId="39538" xr:uid="{00000000-0005-0000-0000-00008E8C0000}"/>
    <cellStyle name="Assumptions Right Number 4 8 5" xfId="14601" xr:uid="{00000000-0005-0000-0000-00008F8C0000}"/>
    <cellStyle name="Assumptions Right Number 4 8 5 2" xfId="28522" xr:uid="{00000000-0005-0000-0000-0000908C0000}"/>
    <cellStyle name="Assumptions Right Number 4 8 5 2 2" xfId="56205" xr:uid="{00000000-0005-0000-0000-0000918C0000}"/>
    <cellStyle name="Assumptions Right Number 4 8 5 3" xfId="42288" xr:uid="{00000000-0005-0000-0000-0000928C0000}"/>
    <cellStyle name="Assumptions Right Number 4 8 6" xfId="17569" xr:uid="{00000000-0005-0000-0000-0000938C0000}"/>
    <cellStyle name="Assumptions Right Number 4 8 6 2" xfId="45252" xr:uid="{00000000-0005-0000-0000-0000948C0000}"/>
    <cellStyle name="Assumptions Right Number 4 8 7" xfId="31340" xr:uid="{00000000-0005-0000-0000-0000958C0000}"/>
    <cellStyle name="Assumptions Right Number 4 9" xfId="3575" xr:uid="{00000000-0005-0000-0000-0000968C0000}"/>
    <cellStyle name="Assumptions Right Number 4 9 2" xfId="7013" xr:uid="{00000000-0005-0000-0000-0000978C0000}"/>
    <cellStyle name="Assumptions Right Number 4 9 2 2" xfId="20950" xr:uid="{00000000-0005-0000-0000-0000988C0000}"/>
    <cellStyle name="Assumptions Right Number 4 9 2 2 2" xfId="48633" xr:uid="{00000000-0005-0000-0000-0000998C0000}"/>
    <cellStyle name="Assumptions Right Number 4 9 2 3" xfId="34716" xr:uid="{00000000-0005-0000-0000-00009A8C0000}"/>
    <cellStyle name="Assumptions Right Number 4 9 3" xfId="9746" xr:uid="{00000000-0005-0000-0000-00009B8C0000}"/>
    <cellStyle name="Assumptions Right Number 4 9 3 2" xfId="23667" xr:uid="{00000000-0005-0000-0000-00009C8C0000}"/>
    <cellStyle name="Assumptions Right Number 4 9 3 2 2" xfId="51350" xr:uid="{00000000-0005-0000-0000-00009D8C0000}"/>
    <cellStyle name="Assumptions Right Number 4 9 3 3" xfId="37433" xr:uid="{00000000-0005-0000-0000-00009E8C0000}"/>
    <cellStyle name="Assumptions Right Number 4 9 4" xfId="11888" xr:uid="{00000000-0005-0000-0000-00009F8C0000}"/>
    <cellStyle name="Assumptions Right Number 4 9 4 2" xfId="25809" xr:uid="{00000000-0005-0000-0000-0000A08C0000}"/>
    <cellStyle name="Assumptions Right Number 4 9 4 2 2" xfId="53492" xr:uid="{00000000-0005-0000-0000-0000A18C0000}"/>
    <cellStyle name="Assumptions Right Number 4 9 4 3" xfId="39575" xr:uid="{00000000-0005-0000-0000-0000A28C0000}"/>
    <cellStyle name="Assumptions Right Number 4 9 5" xfId="14638" xr:uid="{00000000-0005-0000-0000-0000A38C0000}"/>
    <cellStyle name="Assumptions Right Number 4 9 5 2" xfId="28559" xr:uid="{00000000-0005-0000-0000-0000A48C0000}"/>
    <cellStyle name="Assumptions Right Number 4 9 5 2 2" xfId="56242" xr:uid="{00000000-0005-0000-0000-0000A58C0000}"/>
    <cellStyle name="Assumptions Right Number 4 9 5 3" xfId="42325" xr:uid="{00000000-0005-0000-0000-0000A68C0000}"/>
    <cellStyle name="Assumptions Right Number 4 9 6" xfId="17606" xr:uid="{00000000-0005-0000-0000-0000A78C0000}"/>
    <cellStyle name="Assumptions Right Number 4 9 6 2" xfId="45289" xr:uid="{00000000-0005-0000-0000-0000A88C0000}"/>
    <cellStyle name="Assumptions Right Number 4 9 7" xfId="31377" xr:uid="{00000000-0005-0000-0000-0000A98C0000}"/>
    <cellStyle name="Assumptions Right Number 5" xfId="2753" xr:uid="{00000000-0005-0000-0000-0000AA8C0000}"/>
    <cellStyle name="Assumptions Right Number 5 2" xfId="6201" xr:uid="{00000000-0005-0000-0000-0000AB8C0000}"/>
    <cellStyle name="Assumptions Right Number 5 2 2" xfId="20148" xr:uid="{00000000-0005-0000-0000-0000AC8C0000}"/>
    <cellStyle name="Assumptions Right Number 5 2 2 2" xfId="47831" xr:uid="{00000000-0005-0000-0000-0000AD8C0000}"/>
    <cellStyle name="Assumptions Right Number 5 2 3" xfId="33914" xr:uid="{00000000-0005-0000-0000-0000AE8C0000}"/>
    <cellStyle name="Assumptions Right Number 5 3" xfId="8957" xr:uid="{00000000-0005-0000-0000-0000AF8C0000}"/>
    <cellStyle name="Assumptions Right Number 5 3 2" xfId="22878" xr:uid="{00000000-0005-0000-0000-0000B08C0000}"/>
    <cellStyle name="Assumptions Right Number 5 3 2 2" xfId="50561" xr:uid="{00000000-0005-0000-0000-0000B18C0000}"/>
    <cellStyle name="Assumptions Right Number 5 3 3" xfId="36644" xr:uid="{00000000-0005-0000-0000-0000B28C0000}"/>
    <cellStyle name="Assumptions Right Number 5 4" xfId="11088" xr:uid="{00000000-0005-0000-0000-0000B38C0000}"/>
    <cellStyle name="Assumptions Right Number 5 4 2" xfId="25009" xr:uid="{00000000-0005-0000-0000-0000B48C0000}"/>
    <cellStyle name="Assumptions Right Number 5 4 2 2" xfId="52692" xr:uid="{00000000-0005-0000-0000-0000B58C0000}"/>
    <cellStyle name="Assumptions Right Number 5 4 3" xfId="38775" xr:uid="{00000000-0005-0000-0000-0000B68C0000}"/>
    <cellStyle name="Assumptions Right Number 5 5" xfId="13841" xr:uid="{00000000-0005-0000-0000-0000B78C0000}"/>
    <cellStyle name="Assumptions Right Number 5 5 2" xfId="27762" xr:uid="{00000000-0005-0000-0000-0000B88C0000}"/>
    <cellStyle name="Assumptions Right Number 5 5 2 2" xfId="55445" xr:uid="{00000000-0005-0000-0000-0000B98C0000}"/>
    <cellStyle name="Assumptions Right Number 5 5 3" xfId="41528" xr:uid="{00000000-0005-0000-0000-0000BA8C0000}"/>
    <cellStyle name="Assumptions Right Number 5 6" xfId="16806" xr:uid="{00000000-0005-0000-0000-0000BB8C0000}"/>
    <cellStyle name="Assumptions Right Number 5 6 2" xfId="44489" xr:uid="{00000000-0005-0000-0000-0000BC8C0000}"/>
    <cellStyle name="Assumptions Right Number 5 7" xfId="30653" xr:uid="{00000000-0005-0000-0000-0000BD8C0000}"/>
    <cellStyle name="Assumptions Right Number 6" xfId="2631" xr:uid="{00000000-0005-0000-0000-0000BE8C0000}"/>
    <cellStyle name="Assumptions Right Number 6 2" xfId="6082" xr:uid="{00000000-0005-0000-0000-0000BF8C0000}"/>
    <cellStyle name="Assumptions Right Number 6 2 2" xfId="20029" xr:uid="{00000000-0005-0000-0000-0000C08C0000}"/>
    <cellStyle name="Assumptions Right Number 6 2 2 2" xfId="47712" xr:uid="{00000000-0005-0000-0000-0000C18C0000}"/>
    <cellStyle name="Assumptions Right Number 6 2 3" xfId="33795" xr:uid="{00000000-0005-0000-0000-0000C28C0000}"/>
    <cellStyle name="Assumptions Right Number 6 3" xfId="8841" xr:uid="{00000000-0005-0000-0000-0000C38C0000}"/>
    <cellStyle name="Assumptions Right Number 6 3 2" xfId="22762" xr:uid="{00000000-0005-0000-0000-0000C48C0000}"/>
    <cellStyle name="Assumptions Right Number 6 3 2 2" xfId="50445" xr:uid="{00000000-0005-0000-0000-0000C58C0000}"/>
    <cellStyle name="Assumptions Right Number 6 3 3" xfId="36528" xr:uid="{00000000-0005-0000-0000-0000C68C0000}"/>
    <cellStyle name="Assumptions Right Number 6 4" xfId="10969" xr:uid="{00000000-0005-0000-0000-0000C78C0000}"/>
    <cellStyle name="Assumptions Right Number 6 4 2" xfId="24890" xr:uid="{00000000-0005-0000-0000-0000C88C0000}"/>
    <cellStyle name="Assumptions Right Number 6 4 2 2" xfId="52573" xr:uid="{00000000-0005-0000-0000-0000C98C0000}"/>
    <cellStyle name="Assumptions Right Number 6 4 3" xfId="38656" xr:uid="{00000000-0005-0000-0000-0000CA8C0000}"/>
    <cellStyle name="Assumptions Right Number 6 5" xfId="13723" xr:uid="{00000000-0005-0000-0000-0000CB8C0000}"/>
    <cellStyle name="Assumptions Right Number 6 5 2" xfId="27644" xr:uid="{00000000-0005-0000-0000-0000CC8C0000}"/>
    <cellStyle name="Assumptions Right Number 6 5 2 2" xfId="55327" xr:uid="{00000000-0005-0000-0000-0000CD8C0000}"/>
    <cellStyle name="Assumptions Right Number 6 5 3" xfId="41410" xr:uid="{00000000-0005-0000-0000-0000CE8C0000}"/>
    <cellStyle name="Assumptions Right Number 6 6" xfId="16687" xr:uid="{00000000-0005-0000-0000-0000CF8C0000}"/>
    <cellStyle name="Assumptions Right Number 6 6 2" xfId="44370" xr:uid="{00000000-0005-0000-0000-0000D08C0000}"/>
    <cellStyle name="Assumptions Right Number 6 7" xfId="30543" xr:uid="{00000000-0005-0000-0000-0000D18C0000}"/>
    <cellStyle name="Assumptions Right Number 7" xfId="2736" xr:uid="{00000000-0005-0000-0000-0000D28C0000}"/>
    <cellStyle name="Assumptions Right Number 7 2" xfId="6184" xr:uid="{00000000-0005-0000-0000-0000D38C0000}"/>
    <cellStyle name="Assumptions Right Number 7 2 2" xfId="20131" xr:uid="{00000000-0005-0000-0000-0000D48C0000}"/>
    <cellStyle name="Assumptions Right Number 7 2 2 2" xfId="47814" xr:uid="{00000000-0005-0000-0000-0000D58C0000}"/>
    <cellStyle name="Assumptions Right Number 7 2 3" xfId="33897" xr:uid="{00000000-0005-0000-0000-0000D68C0000}"/>
    <cellStyle name="Assumptions Right Number 7 3" xfId="8940" xr:uid="{00000000-0005-0000-0000-0000D78C0000}"/>
    <cellStyle name="Assumptions Right Number 7 3 2" xfId="22861" xr:uid="{00000000-0005-0000-0000-0000D88C0000}"/>
    <cellStyle name="Assumptions Right Number 7 3 2 2" xfId="50544" xr:uid="{00000000-0005-0000-0000-0000D98C0000}"/>
    <cellStyle name="Assumptions Right Number 7 3 3" xfId="36627" xr:uid="{00000000-0005-0000-0000-0000DA8C0000}"/>
    <cellStyle name="Assumptions Right Number 7 4" xfId="11071" xr:uid="{00000000-0005-0000-0000-0000DB8C0000}"/>
    <cellStyle name="Assumptions Right Number 7 4 2" xfId="24992" xr:uid="{00000000-0005-0000-0000-0000DC8C0000}"/>
    <cellStyle name="Assumptions Right Number 7 4 2 2" xfId="52675" xr:uid="{00000000-0005-0000-0000-0000DD8C0000}"/>
    <cellStyle name="Assumptions Right Number 7 4 3" xfId="38758" xr:uid="{00000000-0005-0000-0000-0000DE8C0000}"/>
    <cellStyle name="Assumptions Right Number 7 5" xfId="13824" xr:uid="{00000000-0005-0000-0000-0000DF8C0000}"/>
    <cellStyle name="Assumptions Right Number 7 5 2" xfId="27745" xr:uid="{00000000-0005-0000-0000-0000E08C0000}"/>
    <cellStyle name="Assumptions Right Number 7 5 2 2" xfId="55428" xr:uid="{00000000-0005-0000-0000-0000E18C0000}"/>
    <cellStyle name="Assumptions Right Number 7 5 3" xfId="41511" xr:uid="{00000000-0005-0000-0000-0000E28C0000}"/>
    <cellStyle name="Assumptions Right Number 7 6" xfId="16789" xr:uid="{00000000-0005-0000-0000-0000E38C0000}"/>
    <cellStyle name="Assumptions Right Number 7 6 2" xfId="44472" xr:uid="{00000000-0005-0000-0000-0000E48C0000}"/>
    <cellStyle name="Assumptions Right Number 7 7" xfId="30636" xr:uid="{00000000-0005-0000-0000-0000E58C0000}"/>
    <cellStyle name="Assumptions Right Number 8" xfId="3037" xr:uid="{00000000-0005-0000-0000-0000E68C0000}"/>
    <cellStyle name="Assumptions Right Number 8 2" xfId="6481" xr:uid="{00000000-0005-0000-0000-0000E78C0000}"/>
    <cellStyle name="Assumptions Right Number 8 2 2" xfId="20426" xr:uid="{00000000-0005-0000-0000-0000E88C0000}"/>
    <cellStyle name="Assumptions Right Number 8 2 2 2" xfId="48109" xr:uid="{00000000-0005-0000-0000-0000E98C0000}"/>
    <cellStyle name="Assumptions Right Number 8 2 3" xfId="34192" xr:uid="{00000000-0005-0000-0000-0000EA8C0000}"/>
    <cellStyle name="Assumptions Right Number 8 3" xfId="9230" xr:uid="{00000000-0005-0000-0000-0000EB8C0000}"/>
    <cellStyle name="Assumptions Right Number 8 3 2" xfId="23151" xr:uid="{00000000-0005-0000-0000-0000EC8C0000}"/>
    <cellStyle name="Assumptions Right Number 8 3 2 2" xfId="50834" xr:uid="{00000000-0005-0000-0000-0000ED8C0000}"/>
    <cellStyle name="Assumptions Right Number 8 3 3" xfId="36917" xr:uid="{00000000-0005-0000-0000-0000EE8C0000}"/>
    <cellStyle name="Assumptions Right Number 8 4" xfId="11366" xr:uid="{00000000-0005-0000-0000-0000EF8C0000}"/>
    <cellStyle name="Assumptions Right Number 8 4 2" xfId="25287" xr:uid="{00000000-0005-0000-0000-0000F08C0000}"/>
    <cellStyle name="Assumptions Right Number 8 4 2 2" xfId="52970" xr:uid="{00000000-0005-0000-0000-0000F18C0000}"/>
    <cellStyle name="Assumptions Right Number 8 4 3" xfId="39053" xr:uid="{00000000-0005-0000-0000-0000F28C0000}"/>
    <cellStyle name="Assumptions Right Number 8 5" xfId="14116" xr:uid="{00000000-0005-0000-0000-0000F38C0000}"/>
    <cellStyle name="Assumptions Right Number 8 5 2" xfId="28037" xr:uid="{00000000-0005-0000-0000-0000F48C0000}"/>
    <cellStyle name="Assumptions Right Number 8 5 2 2" xfId="55720" xr:uid="{00000000-0005-0000-0000-0000F58C0000}"/>
    <cellStyle name="Assumptions Right Number 8 5 3" xfId="41803" xr:uid="{00000000-0005-0000-0000-0000F68C0000}"/>
    <cellStyle name="Assumptions Right Number 8 6" xfId="17084" xr:uid="{00000000-0005-0000-0000-0000F78C0000}"/>
    <cellStyle name="Assumptions Right Number 8 6 2" xfId="44767" xr:uid="{00000000-0005-0000-0000-0000F88C0000}"/>
    <cellStyle name="Assumptions Right Number 8 7" xfId="30891" xr:uid="{00000000-0005-0000-0000-0000F98C0000}"/>
    <cellStyle name="Assumptions Right Number 9" xfId="2415" xr:uid="{00000000-0005-0000-0000-0000FA8C0000}"/>
    <cellStyle name="Assumptions Right Number 9 2" xfId="5872" xr:uid="{00000000-0005-0000-0000-0000FB8C0000}"/>
    <cellStyle name="Assumptions Right Number 9 2 2" xfId="19822" xr:uid="{00000000-0005-0000-0000-0000FC8C0000}"/>
    <cellStyle name="Assumptions Right Number 9 2 2 2" xfId="47505" xr:uid="{00000000-0005-0000-0000-0000FD8C0000}"/>
    <cellStyle name="Assumptions Right Number 9 2 3" xfId="33588" xr:uid="{00000000-0005-0000-0000-0000FE8C0000}"/>
    <cellStyle name="Assumptions Right Number 9 3" xfId="8640" xr:uid="{00000000-0005-0000-0000-0000FF8C0000}"/>
    <cellStyle name="Assumptions Right Number 9 3 2" xfId="22561" xr:uid="{00000000-0005-0000-0000-0000008D0000}"/>
    <cellStyle name="Assumptions Right Number 9 3 2 2" xfId="50244" xr:uid="{00000000-0005-0000-0000-0000018D0000}"/>
    <cellStyle name="Assumptions Right Number 9 3 3" xfId="36327" xr:uid="{00000000-0005-0000-0000-0000028D0000}"/>
    <cellStyle name="Assumptions Right Number 9 4" xfId="5509" xr:uid="{00000000-0005-0000-0000-0000038D0000}"/>
    <cellStyle name="Assumptions Right Number 9 4 2" xfId="19462" xr:uid="{00000000-0005-0000-0000-0000048D0000}"/>
    <cellStyle name="Assumptions Right Number 9 4 2 2" xfId="47145" xr:uid="{00000000-0005-0000-0000-0000058D0000}"/>
    <cellStyle name="Assumptions Right Number 9 4 3" xfId="33228" xr:uid="{00000000-0005-0000-0000-0000068D0000}"/>
    <cellStyle name="Assumptions Right Number 9 5" xfId="13520" xr:uid="{00000000-0005-0000-0000-0000078D0000}"/>
    <cellStyle name="Assumptions Right Number 9 5 2" xfId="27441" xr:uid="{00000000-0005-0000-0000-0000088D0000}"/>
    <cellStyle name="Assumptions Right Number 9 5 2 2" xfId="55124" xr:uid="{00000000-0005-0000-0000-0000098D0000}"/>
    <cellStyle name="Assumptions Right Number 9 5 3" xfId="41207" xr:uid="{00000000-0005-0000-0000-00000A8D0000}"/>
    <cellStyle name="Assumptions Right Number 9 6" xfId="16482" xr:uid="{00000000-0005-0000-0000-00000B8D0000}"/>
    <cellStyle name="Assumptions Right Number 9 6 2" xfId="44165" xr:uid="{00000000-0005-0000-0000-00000C8D0000}"/>
    <cellStyle name="Assumptions Right Number 9 7" xfId="30363" xr:uid="{00000000-0005-0000-0000-00000D8D0000}"/>
    <cellStyle name="Assumptions Right Percentage" xfId="1432" xr:uid="{00000000-0005-0000-0000-00000E8D0000}"/>
    <cellStyle name="Assumptions Right Percentage 10" xfId="2714" xr:uid="{00000000-0005-0000-0000-00000F8D0000}"/>
    <cellStyle name="Assumptions Right Percentage 10 2" xfId="6162" xr:uid="{00000000-0005-0000-0000-0000108D0000}"/>
    <cellStyle name="Assumptions Right Percentage 10 2 2" xfId="20109" xr:uid="{00000000-0005-0000-0000-0000118D0000}"/>
    <cellStyle name="Assumptions Right Percentage 10 2 2 2" xfId="47792" xr:uid="{00000000-0005-0000-0000-0000128D0000}"/>
    <cellStyle name="Assumptions Right Percentage 10 2 3" xfId="33875" xr:uid="{00000000-0005-0000-0000-0000138D0000}"/>
    <cellStyle name="Assumptions Right Percentage 10 3" xfId="8919" xr:uid="{00000000-0005-0000-0000-0000148D0000}"/>
    <cellStyle name="Assumptions Right Percentage 10 3 2" xfId="22840" xr:uid="{00000000-0005-0000-0000-0000158D0000}"/>
    <cellStyle name="Assumptions Right Percentage 10 3 2 2" xfId="50523" xr:uid="{00000000-0005-0000-0000-0000168D0000}"/>
    <cellStyle name="Assumptions Right Percentage 10 3 3" xfId="36606" xr:uid="{00000000-0005-0000-0000-0000178D0000}"/>
    <cellStyle name="Assumptions Right Percentage 10 4" xfId="11049" xr:uid="{00000000-0005-0000-0000-0000188D0000}"/>
    <cellStyle name="Assumptions Right Percentage 10 4 2" xfId="24970" xr:uid="{00000000-0005-0000-0000-0000198D0000}"/>
    <cellStyle name="Assumptions Right Percentage 10 4 2 2" xfId="52653" xr:uid="{00000000-0005-0000-0000-00001A8D0000}"/>
    <cellStyle name="Assumptions Right Percentage 10 4 3" xfId="38736" xr:uid="{00000000-0005-0000-0000-00001B8D0000}"/>
    <cellStyle name="Assumptions Right Percentage 10 5" xfId="13802" xr:uid="{00000000-0005-0000-0000-00001C8D0000}"/>
    <cellStyle name="Assumptions Right Percentage 10 5 2" xfId="27723" xr:uid="{00000000-0005-0000-0000-00001D8D0000}"/>
    <cellStyle name="Assumptions Right Percentage 10 5 2 2" xfId="55406" xr:uid="{00000000-0005-0000-0000-00001E8D0000}"/>
    <cellStyle name="Assumptions Right Percentage 10 5 3" xfId="41489" xr:uid="{00000000-0005-0000-0000-00001F8D0000}"/>
    <cellStyle name="Assumptions Right Percentage 10 6" xfId="16767" xr:uid="{00000000-0005-0000-0000-0000208D0000}"/>
    <cellStyle name="Assumptions Right Percentage 10 6 2" xfId="44450" xr:uid="{00000000-0005-0000-0000-0000218D0000}"/>
    <cellStyle name="Assumptions Right Percentage 10 7" xfId="30615" xr:uid="{00000000-0005-0000-0000-0000228D0000}"/>
    <cellStyle name="Assumptions Right Percentage 11" xfId="2268" xr:uid="{00000000-0005-0000-0000-0000238D0000}"/>
    <cellStyle name="Assumptions Right Percentage 11 2" xfId="5735" xr:uid="{00000000-0005-0000-0000-0000248D0000}"/>
    <cellStyle name="Assumptions Right Percentage 11 2 2" xfId="19685" xr:uid="{00000000-0005-0000-0000-0000258D0000}"/>
    <cellStyle name="Assumptions Right Percentage 11 2 2 2" xfId="47368" xr:uid="{00000000-0005-0000-0000-0000268D0000}"/>
    <cellStyle name="Assumptions Right Percentage 11 2 3" xfId="33451" xr:uid="{00000000-0005-0000-0000-0000278D0000}"/>
    <cellStyle name="Assumptions Right Percentage 11 3" xfId="8504" xr:uid="{00000000-0005-0000-0000-0000288D0000}"/>
    <cellStyle name="Assumptions Right Percentage 11 3 2" xfId="22425" xr:uid="{00000000-0005-0000-0000-0000298D0000}"/>
    <cellStyle name="Assumptions Right Percentage 11 3 2 2" xfId="50108" xr:uid="{00000000-0005-0000-0000-00002A8D0000}"/>
    <cellStyle name="Assumptions Right Percentage 11 3 3" xfId="36191" xr:uid="{00000000-0005-0000-0000-00002B8D0000}"/>
    <cellStyle name="Assumptions Right Percentage 11 4" xfId="5384" xr:uid="{00000000-0005-0000-0000-00002C8D0000}"/>
    <cellStyle name="Assumptions Right Percentage 11 4 2" xfId="19337" xr:uid="{00000000-0005-0000-0000-00002D8D0000}"/>
    <cellStyle name="Assumptions Right Percentage 11 4 2 2" xfId="47020" xr:uid="{00000000-0005-0000-0000-00002E8D0000}"/>
    <cellStyle name="Assumptions Right Percentage 11 4 3" xfId="33103" xr:uid="{00000000-0005-0000-0000-00002F8D0000}"/>
    <cellStyle name="Assumptions Right Percentage 11 5" xfId="13383" xr:uid="{00000000-0005-0000-0000-0000308D0000}"/>
    <cellStyle name="Assumptions Right Percentage 11 5 2" xfId="27304" xr:uid="{00000000-0005-0000-0000-0000318D0000}"/>
    <cellStyle name="Assumptions Right Percentage 11 5 2 2" xfId="54987" xr:uid="{00000000-0005-0000-0000-0000328D0000}"/>
    <cellStyle name="Assumptions Right Percentage 11 5 3" xfId="41070" xr:uid="{00000000-0005-0000-0000-0000338D0000}"/>
    <cellStyle name="Assumptions Right Percentage 11 6" xfId="16345" xr:uid="{00000000-0005-0000-0000-0000348D0000}"/>
    <cellStyle name="Assumptions Right Percentage 11 6 2" xfId="44028" xr:uid="{00000000-0005-0000-0000-0000358D0000}"/>
    <cellStyle name="Assumptions Right Percentage 11 7" xfId="30243" xr:uid="{00000000-0005-0000-0000-0000368D0000}"/>
    <cellStyle name="Assumptions Right Percentage 12" xfId="2700" xr:uid="{00000000-0005-0000-0000-0000378D0000}"/>
    <cellStyle name="Assumptions Right Percentage 12 2" xfId="6148" xr:uid="{00000000-0005-0000-0000-0000388D0000}"/>
    <cellStyle name="Assumptions Right Percentage 12 2 2" xfId="20095" xr:uid="{00000000-0005-0000-0000-0000398D0000}"/>
    <cellStyle name="Assumptions Right Percentage 12 2 2 2" xfId="47778" xr:uid="{00000000-0005-0000-0000-00003A8D0000}"/>
    <cellStyle name="Assumptions Right Percentage 12 2 3" xfId="33861" xr:uid="{00000000-0005-0000-0000-00003B8D0000}"/>
    <cellStyle name="Assumptions Right Percentage 12 3" xfId="8906" xr:uid="{00000000-0005-0000-0000-00003C8D0000}"/>
    <cellStyle name="Assumptions Right Percentage 12 3 2" xfId="22827" xr:uid="{00000000-0005-0000-0000-00003D8D0000}"/>
    <cellStyle name="Assumptions Right Percentage 12 3 2 2" xfId="50510" xr:uid="{00000000-0005-0000-0000-00003E8D0000}"/>
    <cellStyle name="Assumptions Right Percentage 12 3 3" xfId="36593" xr:uid="{00000000-0005-0000-0000-00003F8D0000}"/>
    <cellStyle name="Assumptions Right Percentage 12 4" xfId="11035" xr:uid="{00000000-0005-0000-0000-0000408D0000}"/>
    <cellStyle name="Assumptions Right Percentage 12 4 2" xfId="24956" xr:uid="{00000000-0005-0000-0000-0000418D0000}"/>
    <cellStyle name="Assumptions Right Percentage 12 4 2 2" xfId="52639" xr:uid="{00000000-0005-0000-0000-0000428D0000}"/>
    <cellStyle name="Assumptions Right Percentage 12 4 3" xfId="38722" xr:uid="{00000000-0005-0000-0000-0000438D0000}"/>
    <cellStyle name="Assumptions Right Percentage 12 5" xfId="13788" xr:uid="{00000000-0005-0000-0000-0000448D0000}"/>
    <cellStyle name="Assumptions Right Percentage 12 5 2" xfId="27709" xr:uid="{00000000-0005-0000-0000-0000458D0000}"/>
    <cellStyle name="Assumptions Right Percentage 12 5 2 2" xfId="55392" xr:uid="{00000000-0005-0000-0000-0000468D0000}"/>
    <cellStyle name="Assumptions Right Percentage 12 5 3" xfId="41475" xr:uid="{00000000-0005-0000-0000-0000478D0000}"/>
    <cellStyle name="Assumptions Right Percentage 12 6" xfId="16753" xr:uid="{00000000-0005-0000-0000-0000488D0000}"/>
    <cellStyle name="Assumptions Right Percentage 12 6 2" xfId="44436" xr:uid="{00000000-0005-0000-0000-0000498D0000}"/>
    <cellStyle name="Assumptions Right Percentage 12 7" xfId="30603" xr:uid="{00000000-0005-0000-0000-00004A8D0000}"/>
    <cellStyle name="Assumptions Right Percentage 13" xfId="3138" xr:uid="{00000000-0005-0000-0000-00004B8D0000}"/>
    <cellStyle name="Assumptions Right Percentage 13 2" xfId="6580" xr:uid="{00000000-0005-0000-0000-00004C8D0000}"/>
    <cellStyle name="Assumptions Right Percentage 13 2 2" xfId="20524" xr:uid="{00000000-0005-0000-0000-00004D8D0000}"/>
    <cellStyle name="Assumptions Right Percentage 13 2 2 2" xfId="48207" xr:uid="{00000000-0005-0000-0000-00004E8D0000}"/>
    <cellStyle name="Assumptions Right Percentage 13 2 3" xfId="34290" xr:uid="{00000000-0005-0000-0000-00004F8D0000}"/>
    <cellStyle name="Assumptions Right Percentage 13 3" xfId="9324" xr:uid="{00000000-0005-0000-0000-0000508D0000}"/>
    <cellStyle name="Assumptions Right Percentage 13 3 2" xfId="23245" xr:uid="{00000000-0005-0000-0000-0000518D0000}"/>
    <cellStyle name="Assumptions Right Percentage 13 3 2 2" xfId="50928" xr:uid="{00000000-0005-0000-0000-0000528D0000}"/>
    <cellStyle name="Assumptions Right Percentage 13 3 3" xfId="37011" xr:uid="{00000000-0005-0000-0000-0000538D0000}"/>
    <cellStyle name="Assumptions Right Percentage 13 4" xfId="11462" xr:uid="{00000000-0005-0000-0000-0000548D0000}"/>
    <cellStyle name="Assumptions Right Percentage 13 4 2" xfId="25383" xr:uid="{00000000-0005-0000-0000-0000558D0000}"/>
    <cellStyle name="Assumptions Right Percentage 13 4 2 2" xfId="53066" xr:uid="{00000000-0005-0000-0000-0000568D0000}"/>
    <cellStyle name="Assumptions Right Percentage 13 4 3" xfId="39149" xr:uid="{00000000-0005-0000-0000-0000578D0000}"/>
    <cellStyle name="Assumptions Right Percentage 13 5" xfId="14212" xr:uid="{00000000-0005-0000-0000-0000588D0000}"/>
    <cellStyle name="Assumptions Right Percentage 13 5 2" xfId="28133" xr:uid="{00000000-0005-0000-0000-0000598D0000}"/>
    <cellStyle name="Assumptions Right Percentage 13 5 2 2" xfId="55816" xr:uid="{00000000-0005-0000-0000-00005A8D0000}"/>
    <cellStyle name="Assumptions Right Percentage 13 5 3" xfId="41899" xr:uid="{00000000-0005-0000-0000-00005B8D0000}"/>
    <cellStyle name="Assumptions Right Percentage 13 6" xfId="17180" xr:uid="{00000000-0005-0000-0000-00005C8D0000}"/>
    <cellStyle name="Assumptions Right Percentage 13 6 2" xfId="44863" xr:uid="{00000000-0005-0000-0000-00005D8D0000}"/>
    <cellStyle name="Assumptions Right Percentage 13 7" xfId="30983" xr:uid="{00000000-0005-0000-0000-00005E8D0000}"/>
    <cellStyle name="Assumptions Right Percentage 14" xfId="2643" xr:uid="{00000000-0005-0000-0000-00005F8D0000}"/>
    <cellStyle name="Assumptions Right Percentage 14 2" xfId="6094" xr:uid="{00000000-0005-0000-0000-0000608D0000}"/>
    <cellStyle name="Assumptions Right Percentage 14 2 2" xfId="20041" xr:uid="{00000000-0005-0000-0000-0000618D0000}"/>
    <cellStyle name="Assumptions Right Percentage 14 2 2 2" xfId="47724" xr:uid="{00000000-0005-0000-0000-0000628D0000}"/>
    <cellStyle name="Assumptions Right Percentage 14 2 3" xfId="33807" xr:uid="{00000000-0005-0000-0000-0000638D0000}"/>
    <cellStyle name="Assumptions Right Percentage 14 3" xfId="8853" xr:uid="{00000000-0005-0000-0000-0000648D0000}"/>
    <cellStyle name="Assumptions Right Percentage 14 3 2" xfId="22774" xr:uid="{00000000-0005-0000-0000-0000658D0000}"/>
    <cellStyle name="Assumptions Right Percentage 14 3 2 2" xfId="50457" xr:uid="{00000000-0005-0000-0000-0000668D0000}"/>
    <cellStyle name="Assumptions Right Percentage 14 3 3" xfId="36540" xr:uid="{00000000-0005-0000-0000-0000678D0000}"/>
    <cellStyle name="Assumptions Right Percentage 14 4" xfId="10981" xr:uid="{00000000-0005-0000-0000-0000688D0000}"/>
    <cellStyle name="Assumptions Right Percentage 14 4 2" xfId="24902" xr:uid="{00000000-0005-0000-0000-0000698D0000}"/>
    <cellStyle name="Assumptions Right Percentage 14 4 2 2" xfId="52585" xr:uid="{00000000-0005-0000-0000-00006A8D0000}"/>
    <cellStyle name="Assumptions Right Percentage 14 4 3" xfId="38668" xr:uid="{00000000-0005-0000-0000-00006B8D0000}"/>
    <cellStyle name="Assumptions Right Percentage 14 5" xfId="13735" xr:uid="{00000000-0005-0000-0000-00006C8D0000}"/>
    <cellStyle name="Assumptions Right Percentage 14 5 2" xfId="27656" xr:uid="{00000000-0005-0000-0000-00006D8D0000}"/>
    <cellStyle name="Assumptions Right Percentage 14 5 2 2" xfId="55339" xr:uid="{00000000-0005-0000-0000-00006E8D0000}"/>
    <cellStyle name="Assumptions Right Percentage 14 5 3" xfId="41422" xr:uid="{00000000-0005-0000-0000-00006F8D0000}"/>
    <cellStyle name="Assumptions Right Percentage 14 6" xfId="16699" xr:uid="{00000000-0005-0000-0000-0000708D0000}"/>
    <cellStyle name="Assumptions Right Percentage 14 6 2" xfId="44382" xr:uid="{00000000-0005-0000-0000-0000718D0000}"/>
    <cellStyle name="Assumptions Right Percentage 14 7" xfId="30555" xr:uid="{00000000-0005-0000-0000-0000728D0000}"/>
    <cellStyle name="Assumptions Right Percentage 15" xfId="2308" xr:uid="{00000000-0005-0000-0000-0000738D0000}"/>
    <cellStyle name="Assumptions Right Percentage 15 2" xfId="5771" xr:uid="{00000000-0005-0000-0000-0000748D0000}"/>
    <cellStyle name="Assumptions Right Percentage 15 2 2" xfId="19721" xr:uid="{00000000-0005-0000-0000-0000758D0000}"/>
    <cellStyle name="Assumptions Right Percentage 15 2 2 2" xfId="47404" xr:uid="{00000000-0005-0000-0000-0000768D0000}"/>
    <cellStyle name="Assumptions Right Percentage 15 2 3" xfId="33487" xr:uid="{00000000-0005-0000-0000-0000778D0000}"/>
    <cellStyle name="Assumptions Right Percentage 15 3" xfId="8540" xr:uid="{00000000-0005-0000-0000-0000788D0000}"/>
    <cellStyle name="Assumptions Right Percentage 15 3 2" xfId="22461" xr:uid="{00000000-0005-0000-0000-0000798D0000}"/>
    <cellStyle name="Assumptions Right Percentage 15 3 2 2" xfId="50144" xr:uid="{00000000-0005-0000-0000-00007A8D0000}"/>
    <cellStyle name="Assumptions Right Percentage 15 3 3" xfId="36227" xr:uid="{00000000-0005-0000-0000-00007B8D0000}"/>
    <cellStyle name="Assumptions Right Percentage 15 4" xfId="5420" xr:uid="{00000000-0005-0000-0000-00007C8D0000}"/>
    <cellStyle name="Assumptions Right Percentage 15 4 2" xfId="19373" xr:uid="{00000000-0005-0000-0000-00007D8D0000}"/>
    <cellStyle name="Assumptions Right Percentage 15 4 2 2" xfId="47056" xr:uid="{00000000-0005-0000-0000-00007E8D0000}"/>
    <cellStyle name="Assumptions Right Percentage 15 4 3" xfId="33139" xr:uid="{00000000-0005-0000-0000-00007F8D0000}"/>
    <cellStyle name="Assumptions Right Percentage 15 5" xfId="13419" xr:uid="{00000000-0005-0000-0000-0000808D0000}"/>
    <cellStyle name="Assumptions Right Percentage 15 5 2" xfId="27340" xr:uid="{00000000-0005-0000-0000-0000818D0000}"/>
    <cellStyle name="Assumptions Right Percentage 15 5 2 2" xfId="55023" xr:uid="{00000000-0005-0000-0000-0000828D0000}"/>
    <cellStyle name="Assumptions Right Percentage 15 5 3" xfId="41106" xr:uid="{00000000-0005-0000-0000-0000838D0000}"/>
    <cellStyle name="Assumptions Right Percentage 15 6" xfId="16381" xr:uid="{00000000-0005-0000-0000-0000848D0000}"/>
    <cellStyle name="Assumptions Right Percentage 15 6 2" xfId="44064" xr:uid="{00000000-0005-0000-0000-0000858D0000}"/>
    <cellStyle name="Assumptions Right Percentage 15 7" xfId="30274" xr:uid="{00000000-0005-0000-0000-0000868D0000}"/>
    <cellStyle name="Assumptions Right Percentage 16" xfId="3708" xr:uid="{00000000-0005-0000-0000-0000878D0000}"/>
    <cellStyle name="Assumptions Right Percentage 16 2" xfId="7145" xr:uid="{00000000-0005-0000-0000-0000888D0000}"/>
    <cellStyle name="Assumptions Right Percentage 16 2 2" xfId="21080" xr:uid="{00000000-0005-0000-0000-0000898D0000}"/>
    <cellStyle name="Assumptions Right Percentage 16 2 2 2" xfId="48763" xr:uid="{00000000-0005-0000-0000-00008A8D0000}"/>
    <cellStyle name="Assumptions Right Percentage 16 2 3" xfId="34846" xr:uid="{00000000-0005-0000-0000-00008B8D0000}"/>
    <cellStyle name="Assumptions Right Percentage 16 3" xfId="9873" xr:uid="{00000000-0005-0000-0000-00008C8D0000}"/>
    <cellStyle name="Assumptions Right Percentage 16 3 2" xfId="23794" xr:uid="{00000000-0005-0000-0000-00008D8D0000}"/>
    <cellStyle name="Assumptions Right Percentage 16 3 2 2" xfId="51477" xr:uid="{00000000-0005-0000-0000-00008E8D0000}"/>
    <cellStyle name="Assumptions Right Percentage 16 3 3" xfId="37560" xr:uid="{00000000-0005-0000-0000-00008F8D0000}"/>
    <cellStyle name="Assumptions Right Percentage 16 4" xfId="12018" xr:uid="{00000000-0005-0000-0000-0000908D0000}"/>
    <cellStyle name="Assumptions Right Percentage 16 4 2" xfId="25939" xr:uid="{00000000-0005-0000-0000-0000918D0000}"/>
    <cellStyle name="Assumptions Right Percentage 16 4 2 2" xfId="53622" xr:uid="{00000000-0005-0000-0000-0000928D0000}"/>
    <cellStyle name="Assumptions Right Percentage 16 4 3" xfId="39705" xr:uid="{00000000-0005-0000-0000-0000938D0000}"/>
    <cellStyle name="Assumptions Right Percentage 16 5" xfId="14768" xr:uid="{00000000-0005-0000-0000-0000948D0000}"/>
    <cellStyle name="Assumptions Right Percentage 16 5 2" xfId="28689" xr:uid="{00000000-0005-0000-0000-0000958D0000}"/>
    <cellStyle name="Assumptions Right Percentage 16 5 2 2" xfId="56372" xr:uid="{00000000-0005-0000-0000-0000968D0000}"/>
    <cellStyle name="Assumptions Right Percentage 16 5 3" xfId="42455" xr:uid="{00000000-0005-0000-0000-0000978D0000}"/>
    <cellStyle name="Assumptions Right Percentage 16 6" xfId="17736" xr:uid="{00000000-0005-0000-0000-0000988D0000}"/>
    <cellStyle name="Assumptions Right Percentage 16 6 2" xfId="45419" xr:uid="{00000000-0005-0000-0000-0000998D0000}"/>
    <cellStyle name="Assumptions Right Percentage 16 7" xfId="31506" xr:uid="{00000000-0005-0000-0000-00009A8D0000}"/>
    <cellStyle name="Assumptions Right Percentage 17" xfId="3505" xr:uid="{00000000-0005-0000-0000-00009B8D0000}"/>
    <cellStyle name="Assumptions Right Percentage 17 2" xfId="6943" xr:uid="{00000000-0005-0000-0000-00009C8D0000}"/>
    <cellStyle name="Assumptions Right Percentage 17 2 2" xfId="20883" xr:uid="{00000000-0005-0000-0000-00009D8D0000}"/>
    <cellStyle name="Assumptions Right Percentage 17 2 2 2" xfId="48566" xr:uid="{00000000-0005-0000-0000-00009E8D0000}"/>
    <cellStyle name="Assumptions Right Percentage 17 2 3" xfId="34649" xr:uid="{00000000-0005-0000-0000-00009F8D0000}"/>
    <cellStyle name="Assumptions Right Percentage 17 3" xfId="9681" xr:uid="{00000000-0005-0000-0000-0000A08D0000}"/>
    <cellStyle name="Assumptions Right Percentage 17 3 2" xfId="23602" xr:uid="{00000000-0005-0000-0000-0000A18D0000}"/>
    <cellStyle name="Assumptions Right Percentage 17 3 2 2" xfId="51285" xr:uid="{00000000-0005-0000-0000-0000A28D0000}"/>
    <cellStyle name="Assumptions Right Percentage 17 3 3" xfId="37368" xr:uid="{00000000-0005-0000-0000-0000A38D0000}"/>
    <cellStyle name="Assumptions Right Percentage 17 4" xfId="11821" xr:uid="{00000000-0005-0000-0000-0000A48D0000}"/>
    <cellStyle name="Assumptions Right Percentage 17 4 2" xfId="25742" xr:uid="{00000000-0005-0000-0000-0000A58D0000}"/>
    <cellStyle name="Assumptions Right Percentage 17 4 2 2" xfId="53425" xr:uid="{00000000-0005-0000-0000-0000A68D0000}"/>
    <cellStyle name="Assumptions Right Percentage 17 4 3" xfId="39508" xr:uid="{00000000-0005-0000-0000-0000A78D0000}"/>
    <cellStyle name="Assumptions Right Percentage 17 5" xfId="14571" xr:uid="{00000000-0005-0000-0000-0000A88D0000}"/>
    <cellStyle name="Assumptions Right Percentage 17 5 2" xfId="28492" xr:uid="{00000000-0005-0000-0000-0000A98D0000}"/>
    <cellStyle name="Assumptions Right Percentage 17 5 2 2" xfId="56175" xr:uid="{00000000-0005-0000-0000-0000AA8D0000}"/>
    <cellStyle name="Assumptions Right Percentage 17 5 3" xfId="42258" xr:uid="{00000000-0005-0000-0000-0000AB8D0000}"/>
    <cellStyle name="Assumptions Right Percentage 17 6" xfId="17539" xr:uid="{00000000-0005-0000-0000-0000AC8D0000}"/>
    <cellStyle name="Assumptions Right Percentage 17 6 2" xfId="45222" xr:uid="{00000000-0005-0000-0000-0000AD8D0000}"/>
    <cellStyle name="Assumptions Right Percentage 17 7" xfId="31310" xr:uid="{00000000-0005-0000-0000-0000AE8D0000}"/>
    <cellStyle name="Assumptions Right Percentage 18" xfId="3451" xr:uid="{00000000-0005-0000-0000-0000AF8D0000}"/>
    <cellStyle name="Assumptions Right Percentage 18 2" xfId="6890" xr:uid="{00000000-0005-0000-0000-0000B08D0000}"/>
    <cellStyle name="Assumptions Right Percentage 18 2 2" xfId="20830" xr:uid="{00000000-0005-0000-0000-0000B18D0000}"/>
    <cellStyle name="Assumptions Right Percentage 18 2 2 2" xfId="48513" xr:uid="{00000000-0005-0000-0000-0000B28D0000}"/>
    <cellStyle name="Assumptions Right Percentage 18 2 3" xfId="34596" xr:uid="{00000000-0005-0000-0000-0000B38D0000}"/>
    <cellStyle name="Assumptions Right Percentage 18 3" xfId="9627" xr:uid="{00000000-0005-0000-0000-0000B48D0000}"/>
    <cellStyle name="Assumptions Right Percentage 18 3 2" xfId="23548" xr:uid="{00000000-0005-0000-0000-0000B58D0000}"/>
    <cellStyle name="Assumptions Right Percentage 18 3 2 2" xfId="51231" xr:uid="{00000000-0005-0000-0000-0000B68D0000}"/>
    <cellStyle name="Assumptions Right Percentage 18 3 3" xfId="37314" xr:uid="{00000000-0005-0000-0000-0000B78D0000}"/>
    <cellStyle name="Assumptions Right Percentage 18 4" xfId="11768" xr:uid="{00000000-0005-0000-0000-0000B88D0000}"/>
    <cellStyle name="Assumptions Right Percentage 18 4 2" xfId="25689" xr:uid="{00000000-0005-0000-0000-0000B98D0000}"/>
    <cellStyle name="Assumptions Right Percentage 18 4 2 2" xfId="53372" xr:uid="{00000000-0005-0000-0000-0000BA8D0000}"/>
    <cellStyle name="Assumptions Right Percentage 18 4 3" xfId="39455" xr:uid="{00000000-0005-0000-0000-0000BB8D0000}"/>
    <cellStyle name="Assumptions Right Percentage 18 5" xfId="14518" xr:uid="{00000000-0005-0000-0000-0000BC8D0000}"/>
    <cellStyle name="Assumptions Right Percentage 18 5 2" xfId="28439" xr:uid="{00000000-0005-0000-0000-0000BD8D0000}"/>
    <cellStyle name="Assumptions Right Percentage 18 5 2 2" xfId="56122" xr:uid="{00000000-0005-0000-0000-0000BE8D0000}"/>
    <cellStyle name="Assumptions Right Percentage 18 5 3" xfId="42205" xr:uid="{00000000-0005-0000-0000-0000BF8D0000}"/>
    <cellStyle name="Assumptions Right Percentage 18 6" xfId="17486" xr:uid="{00000000-0005-0000-0000-0000C08D0000}"/>
    <cellStyle name="Assumptions Right Percentage 18 6 2" xfId="45169" xr:uid="{00000000-0005-0000-0000-0000C18D0000}"/>
    <cellStyle name="Assumptions Right Percentage 18 7" xfId="31259" xr:uid="{00000000-0005-0000-0000-0000C28D0000}"/>
    <cellStyle name="Assumptions Right Percentage 19" xfId="3735" xr:uid="{00000000-0005-0000-0000-0000C38D0000}"/>
    <cellStyle name="Assumptions Right Percentage 19 2" xfId="7170" xr:uid="{00000000-0005-0000-0000-0000C48D0000}"/>
    <cellStyle name="Assumptions Right Percentage 19 2 2" xfId="21105" xr:uid="{00000000-0005-0000-0000-0000C58D0000}"/>
    <cellStyle name="Assumptions Right Percentage 19 2 2 2" xfId="48788" xr:uid="{00000000-0005-0000-0000-0000C68D0000}"/>
    <cellStyle name="Assumptions Right Percentage 19 2 3" xfId="34871" xr:uid="{00000000-0005-0000-0000-0000C78D0000}"/>
    <cellStyle name="Assumptions Right Percentage 19 3" xfId="9898" xr:uid="{00000000-0005-0000-0000-0000C88D0000}"/>
    <cellStyle name="Assumptions Right Percentage 19 3 2" xfId="23819" xr:uid="{00000000-0005-0000-0000-0000C98D0000}"/>
    <cellStyle name="Assumptions Right Percentage 19 3 2 2" xfId="51502" xr:uid="{00000000-0005-0000-0000-0000CA8D0000}"/>
    <cellStyle name="Assumptions Right Percentage 19 3 3" xfId="37585" xr:uid="{00000000-0005-0000-0000-0000CB8D0000}"/>
    <cellStyle name="Assumptions Right Percentage 19 4" xfId="12043" xr:uid="{00000000-0005-0000-0000-0000CC8D0000}"/>
    <cellStyle name="Assumptions Right Percentage 19 4 2" xfId="25964" xr:uid="{00000000-0005-0000-0000-0000CD8D0000}"/>
    <cellStyle name="Assumptions Right Percentage 19 4 2 2" xfId="53647" xr:uid="{00000000-0005-0000-0000-0000CE8D0000}"/>
    <cellStyle name="Assumptions Right Percentage 19 4 3" xfId="39730" xr:uid="{00000000-0005-0000-0000-0000CF8D0000}"/>
    <cellStyle name="Assumptions Right Percentage 19 5" xfId="14793" xr:uid="{00000000-0005-0000-0000-0000D08D0000}"/>
    <cellStyle name="Assumptions Right Percentage 19 5 2" xfId="28714" xr:uid="{00000000-0005-0000-0000-0000D18D0000}"/>
    <cellStyle name="Assumptions Right Percentage 19 5 2 2" xfId="56397" xr:uid="{00000000-0005-0000-0000-0000D28D0000}"/>
    <cellStyle name="Assumptions Right Percentage 19 5 3" xfId="42480" xr:uid="{00000000-0005-0000-0000-0000D38D0000}"/>
    <cellStyle name="Assumptions Right Percentage 19 6" xfId="17761" xr:uid="{00000000-0005-0000-0000-0000D48D0000}"/>
    <cellStyle name="Assumptions Right Percentage 19 6 2" xfId="45444" xr:uid="{00000000-0005-0000-0000-0000D58D0000}"/>
    <cellStyle name="Assumptions Right Percentage 19 7" xfId="31530" xr:uid="{00000000-0005-0000-0000-0000D68D0000}"/>
    <cellStyle name="Assumptions Right Percentage 2" xfId="2060" xr:uid="{00000000-0005-0000-0000-0000D78D0000}"/>
    <cellStyle name="Assumptions Right Percentage 2 10" xfId="2299" xr:uid="{00000000-0005-0000-0000-0000D88D0000}"/>
    <cellStyle name="Assumptions Right Percentage 2 10 2" xfId="5762" xr:uid="{00000000-0005-0000-0000-0000D98D0000}"/>
    <cellStyle name="Assumptions Right Percentage 2 10 2 2" xfId="19712" xr:uid="{00000000-0005-0000-0000-0000DA8D0000}"/>
    <cellStyle name="Assumptions Right Percentage 2 10 2 2 2" xfId="47395" xr:uid="{00000000-0005-0000-0000-0000DB8D0000}"/>
    <cellStyle name="Assumptions Right Percentage 2 10 2 3" xfId="33478" xr:uid="{00000000-0005-0000-0000-0000DC8D0000}"/>
    <cellStyle name="Assumptions Right Percentage 2 10 3" xfId="8531" xr:uid="{00000000-0005-0000-0000-0000DD8D0000}"/>
    <cellStyle name="Assumptions Right Percentage 2 10 3 2" xfId="22452" xr:uid="{00000000-0005-0000-0000-0000DE8D0000}"/>
    <cellStyle name="Assumptions Right Percentage 2 10 3 2 2" xfId="50135" xr:uid="{00000000-0005-0000-0000-0000DF8D0000}"/>
    <cellStyle name="Assumptions Right Percentage 2 10 3 3" xfId="36218" xr:uid="{00000000-0005-0000-0000-0000E08D0000}"/>
    <cellStyle name="Assumptions Right Percentage 2 10 4" xfId="5411" xr:uid="{00000000-0005-0000-0000-0000E18D0000}"/>
    <cellStyle name="Assumptions Right Percentage 2 10 4 2" xfId="19364" xr:uid="{00000000-0005-0000-0000-0000E28D0000}"/>
    <cellStyle name="Assumptions Right Percentage 2 10 4 2 2" xfId="47047" xr:uid="{00000000-0005-0000-0000-0000E38D0000}"/>
    <cellStyle name="Assumptions Right Percentage 2 10 4 3" xfId="33130" xr:uid="{00000000-0005-0000-0000-0000E48D0000}"/>
    <cellStyle name="Assumptions Right Percentage 2 10 5" xfId="13410" xr:uid="{00000000-0005-0000-0000-0000E58D0000}"/>
    <cellStyle name="Assumptions Right Percentage 2 10 5 2" xfId="27331" xr:uid="{00000000-0005-0000-0000-0000E68D0000}"/>
    <cellStyle name="Assumptions Right Percentage 2 10 5 2 2" xfId="55014" xr:uid="{00000000-0005-0000-0000-0000E78D0000}"/>
    <cellStyle name="Assumptions Right Percentage 2 10 5 3" xfId="41097" xr:uid="{00000000-0005-0000-0000-0000E88D0000}"/>
    <cellStyle name="Assumptions Right Percentage 2 10 6" xfId="16372" xr:uid="{00000000-0005-0000-0000-0000E98D0000}"/>
    <cellStyle name="Assumptions Right Percentage 2 10 6 2" xfId="44055" xr:uid="{00000000-0005-0000-0000-0000EA8D0000}"/>
    <cellStyle name="Assumptions Right Percentage 2 10 7" xfId="30265" xr:uid="{00000000-0005-0000-0000-0000EB8D0000}"/>
    <cellStyle name="Assumptions Right Percentage 2 11" xfId="3556" xr:uid="{00000000-0005-0000-0000-0000EC8D0000}"/>
    <cellStyle name="Assumptions Right Percentage 2 11 2" xfId="6994" xr:uid="{00000000-0005-0000-0000-0000ED8D0000}"/>
    <cellStyle name="Assumptions Right Percentage 2 11 2 2" xfId="20933" xr:uid="{00000000-0005-0000-0000-0000EE8D0000}"/>
    <cellStyle name="Assumptions Right Percentage 2 11 2 2 2" xfId="48616" xr:uid="{00000000-0005-0000-0000-0000EF8D0000}"/>
    <cellStyle name="Assumptions Right Percentage 2 11 2 3" xfId="34699" xr:uid="{00000000-0005-0000-0000-0000F08D0000}"/>
    <cellStyle name="Assumptions Right Percentage 2 11 3" xfId="9729" xr:uid="{00000000-0005-0000-0000-0000F18D0000}"/>
    <cellStyle name="Assumptions Right Percentage 2 11 3 2" xfId="23650" xr:uid="{00000000-0005-0000-0000-0000F28D0000}"/>
    <cellStyle name="Assumptions Right Percentage 2 11 3 2 2" xfId="51333" xr:uid="{00000000-0005-0000-0000-0000F38D0000}"/>
    <cellStyle name="Assumptions Right Percentage 2 11 3 3" xfId="37416" xr:uid="{00000000-0005-0000-0000-0000F48D0000}"/>
    <cellStyle name="Assumptions Right Percentage 2 11 4" xfId="11871" xr:uid="{00000000-0005-0000-0000-0000F58D0000}"/>
    <cellStyle name="Assumptions Right Percentage 2 11 4 2" xfId="25792" xr:uid="{00000000-0005-0000-0000-0000F68D0000}"/>
    <cellStyle name="Assumptions Right Percentage 2 11 4 2 2" xfId="53475" xr:uid="{00000000-0005-0000-0000-0000F78D0000}"/>
    <cellStyle name="Assumptions Right Percentage 2 11 4 3" xfId="39558" xr:uid="{00000000-0005-0000-0000-0000F88D0000}"/>
    <cellStyle name="Assumptions Right Percentage 2 11 5" xfId="14621" xr:uid="{00000000-0005-0000-0000-0000F98D0000}"/>
    <cellStyle name="Assumptions Right Percentage 2 11 5 2" xfId="28542" xr:uid="{00000000-0005-0000-0000-0000FA8D0000}"/>
    <cellStyle name="Assumptions Right Percentage 2 11 5 2 2" xfId="56225" xr:uid="{00000000-0005-0000-0000-0000FB8D0000}"/>
    <cellStyle name="Assumptions Right Percentage 2 11 5 3" xfId="42308" xr:uid="{00000000-0005-0000-0000-0000FC8D0000}"/>
    <cellStyle name="Assumptions Right Percentage 2 11 6" xfId="17589" xr:uid="{00000000-0005-0000-0000-0000FD8D0000}"/>
    <cellStyle name="Assumptions Right Percentage 2 11 6 2" xfId="45272" xr:uid="{00000000-0005-0000-0000-0000FE8D0000}"/>
    <cellStyle name="Assumptions Right Percentage 2 11 7" xfId="31360" xr:uid="{00000000-0005-0000-0000-0000FF8D0000}"/>
    <cellStyle name="Assumptions Right Percentage 2 12" xfId="2541" xr:uid="{00000000-0005-0000-0000-0000008E0000}"/>
    <cellStyle name="Assumptions Right Percentage 2 12 2" xfId="5998" xr:uid="{00000000-0005-0000-0000-0000018E0000}"/>
    <cellStyle name="Assumptions Right Percentage 2 12 2 2" xfId="19947" xr:uid="{00000000-0005-0000-0000-0000028E0000}"/>
    <cellStyle name="Assumptions Right Percentage 2 12 2 2 2" xfId="47630" xr:uid="{00000000-0005-0000-0000-0000038E0000}"/>
    <cellStyle name="Assumptions Right Percentage 2 12 2 3" xfId="33713" xr:uid="{00000000-0005-0000-0000-0000048E0000}"/>
    <cellStyle name="Assumptions Right Percentage 2 12 3" xfId="8763" xr:uid="{00000000-0005-0000-0000-0000058E0000}"/>
    <cellStyle name="Assumptions Right Percentage 2 12 3 2" xfId="22684" xr:uid="{00000000-0005-0000-0000-0000068E0000}"/>
    <cellStyle name="Assumptions Right Percentage 2 12 3 2 2" xfId="50367" xr:uid="{00000000-0005-0000-0000-0000078E0000}"/>
    <cellStyle name="Assumptions Right Percentage 2 12 3 3" xfId="36450" xr:uid="{00000000-0005-0000-0000-0000088E0000}"/>
    <cellStyle name="Assumptions Right Percentage 2 12 4" xfId="5131" xr:uid="{00000000-0005-0000-0000-0000098E0000}"/>
    <cellStyle name="Assumptions Right Percentage 2 12 4 2" xfId="19101" xr:uid="{00000000-0005-0000-0000-00000A8E0000}"/>
    <cellStyle name="Assumptions Right Percentage 2 12 4 2 2" xfId="46784" xr:uid="{00000000-0005-0000-0000-00000B8E0000}"/>
    <cellStyle name="Assumptions Right Percentage 2 12 4 3" xfId="32867" xr:uid="{00000000-0005-0000-0000-00000C8E0000}"/>
    <cellStyle name="Assumptions Right Percentage 2 12 5" xfId="13643" xr:uid="{00000000-0005-0000-0000-00000D8E0000}"/>
    <cellStyle name="Assumptions Right Percentage 2 12 5 2" xfId="27564" xr:uid="{00000000-0005-0000-0000-00000E8E0000}"/>
    <cellStyle name="Assumptions Right Percentage 2 12 5 2 2" xfId="55247" xr:uid="{00000000-0005-0000-0000-00000F8E0000}"/>
    <cellStyle name="Assumptions Right Percentage 2 12 5 3" xfId="41330" xr:uid="{00000000-0005-0000-0000-0000108E0000}"/>
    <cellStyle name="Assumptions Right Percentage 2 12 6" xfId="16607" xr:uid="{00000000-0005-0000-0000-0000118E0000}"/>
    <cellStyle name="Assumptions Right Percentage 2 12 6 2" xfId="44290" xr:uid="{00000000-0005-0000-0000-0000128E0000}"/>
    <cellStyle name="Assumptions Right Percentage 2 12 7" xfId="30474" xr:uid="{00000000-0005-0000-0000-0000138E0000}"/>
    <cellStyle name="Assumptions Right Percentage 2 13" xfId="2999" xr:uid="{00000000-0005-0000-0000-0000148E0000}"/>
    <cellStyle name="Assumptions Right Percentage 2 13 2" xfId="6443" xr:uid="{00000000-0005-0000-0000-0000158E0000}"/>
    <cellStyle name="Assumptions Right Percentage 2 13 2 2" xfId="20389" xr:uid="{00000000-0005-0000-0000-0000168E0000}"/>
    <cellStyle name="Assumptions Right Percentage 2 13 2 2 2" xfId="48072" xr:uid="{00000000-0005-0000-0000-0000178E0000}"/>
    <cellStyle name="Assumptions Right Percentage 2 13 2 3" xfId="34155" xr:uid="{00000000-0005-0000-0000-0000188E0000}"/>
    <cellStyle name="Assumptions Right Percentage 2 13 3" xfId="9194" xr:uid="{00000000-0005-0000-0000-0000198E0000}"/>
    <cellStyle name="Assumptions Right Percentage 2 13 3 2" xfId="23115" xr:uid="{00000000-0005-0000-0000-00001A8E0000}"/>
    <cellStyle name="Assumptions Right Percentage 2 13 3 2 2" xfId="50798" xr:uid="{00000000-0005-0000-0000-00001B8E0000}"/>
    <cellStyle name="Assumptions Right Percentage 2 13 3 3" xfId="36881" xr:uid="{00000000-0005-0000-0000-00001C8E0000}"/>
    <cellStyle name="Assumptions Right Percentage 2 13 4" xfId="11329" xr:uid="{00000000-0005-0000-0000-00001D8E0000}"/>
    <cellStyle name="Assumptions Right Percentage 2 13 4 2" xfId="25250" xr:uid="{00000000-0005-0000-0000-00001E8E0000}"/>
    <cellStyle name="Assumptions Right Percentage 2 13 4 2 2" xfId="52933" xr:uid="{00000000-0005-0000-0000-00001F8E0000}"/>
    <cellStyle name="Assumptions Right Percentage 2 13 4 3" xfId="39016" xr:uid="{00000000-0005-0000-0000-0000208E0000}"/>
    <cellStyle name="Assumptions Right Percentage 2 13 5" xfId="14080" xr:uid="{00000000-0005-0000-0000-0000218E0000}"/>
    <cellStyle name="Assumptions Right Percentage 2 13 5 2" xfId="28001" xr:uid="{00000000-0005-0000-0000-0000228E0000}"/>
    <cellStyle name="Assumptions Right Percentage 2 13 5 2 2" xfId="55684" xr:uid="{00000000-0005-0000-0000-0000238E0000}"/>
    <cellStyle name="Assumptions Right Percentage 2 13 5 3" xfId="41767" xr:uid="{00000000-0005-0000-0000-0000248E0000}"/>
    <cellStyle name="Assumptions Right Percentage 2 13 6" xfId="17047" xr:uid="{00000000-0005-0000-0000-0000258E0000}"/>
    <cellStyle name="Assumptions Right Percentage 2 13 6 2" xfId="44730" xr:uid="{00000000-0005-0000-0000-0000268E0000}"/>
    <cellStyle name="Assumptions Right Percentage 2 13 7" xfId="30858" xr:uid="{00000000-0005-0000-0000-0000278E0000}"/>
    <cellStyle name="Assumptions Right Percentage 2 14" xfId="2574" xr:uid="{00000000-0005-0000-0000-0000288E0000}"/>
    <cellStyle name="Assumptions Right Percentage 2 14 2" xfId="6030" xr:uid="{00000000-0005-0000-0000-0000298E0000}"/>
    <cellStyle name="Assumptions Right Percentage 2 14 2 2" xfId="19979" xr:uid="{00000000-0005-0000-0000-00002A8E0000}"/>
    <cellStyle name="Assumptions Right Percentage 2 14 2 2 2" xfId="47662" xr:uid="{00000000-0005-0000-0000-00002B8E0000}"/>
    <cellStyle name="Assumptions Right Percentage 2 14 2 3" xfId="33745" xr:uid="{00000000-0005-0000-0000-00002C8E0000}"/>
    <cellStyle name="Assumptions Right Percentage 2 14 3" xfId="8795" xr:uid="{00000000-0005-0000-0000-00002D8E0000}"/>
    <cellStyle name="Assumptions Right Percentage 2 14 3 2" xfId="22716" xr:uid="{00000000-0005-0000-0000-00002E8E0000}"/>
    <cellStyle name="Assumptions Right Percentage 2 14 3 2 2" xfId="50399" xr:uid="{00000000-0005-0000-0000-00002F8E0000}"/>
    <cellStyle name="Assumptions Right Percentage 2 14 3 3" xfId="36482" xr:uid="{00000000-0005-0000-0000-0000308E0000}"/>
    <cellStyle name="Assumptions Right Percentage 2 14 4" xfId="5138" xr:uid="{00000000-0005-0000-0000-0000318E0000}"/>
    <cellStyle name="Assumptions Right Percentage 2 14 4 2" xfId="19108" xr:uid="{00000000-0005-0000-0000-0000328E0000}"/>
    <cellStyle name="Assumptions Right Percentage 2 14 4 2 2" xfId="46791" xr:uid="{00000000-0005-0000-0000-0000338E0000}"/>
    <cellStyle name="Assumptions Right Percentage 2 14 4 3" xfId="32874" xr:uid="{00000000-0005-0000-0000-0000348E0000}"/>
    <cellStyle name="Assumptions Right Percentage 2 14 5" xfId="13675" xr:uid="{00000000-0005-0000-0000-0000358E0000}"/>
    <cellStyle name="Assumptions Right Percentage 2 14 5 2" xfId="27596" xr:uid="{00000000-0005-0000-0000-0000368E0000}"/>
    <cellStyle name="Assumptions Right Percentage 2 14 5 2 2" xfId="55279" xr:uid="{00000000-0005-0000-0000-0000378E0000}"/>
    <cellStyle name="Assumptions Right Percentage 2 14 5 3" xfId="41362" xr:uid="{00000000-0005-0000-0000-0000388E0000}"/>
    <cellStyle name="Assumptions Right Percentage 2 14 6" xfId="16639" xr:uid="{00000000-0005-0000-0000-0000398E0000}"/>
    <cellStyle name="Assumptions Right Percentage 2 14 6 2" xfId="44322" xr:uid="{00000000-0005-0000-0000-00003A8E0000}"/>
    <cellStyle name="Assumptions Right Percentage 2 14 7" xfId="30504" xr:uid="{00000000-0005-0000-0000-00003B8E0000}"/>
    <cellStyle name="Assumptions Right Percentage 2 15" xfId="2802" xr:uid="{00000000-0005-0000-0000-00003C8E0000}"/>
    <cellStyle name="Assumptions Right Percentage 2 15 2" xfId="6249" xr:uid="{00000000-0005-0000-0000-00003D8E0000}"/>
    <cellStyle name="Assumptions Right Percentage 2 15 2 2" xfId="20196" xr:uid="{00000000-0005-0000-0000-00003E8E0000}"/>
    <cellStyle name="Assumptions Right Percentage 2 15 2 2 2" xfId="47879" xr:uid="{00000000-0005-0000-0000-00003F8E0000}"/>
    <cellStyle name="Assumptions Right Percentage 2 15 2 3" xfId="33962" xr:uid="{00000000-0005-0000-0000-0000408E0000}"/>
    <cellStyle name="Assumptions Right Percentage 2 15 3" xfId="9004" xr:uid="{00000000-0005-0000-0000-0000418E0000}"/>
    <cellStyle name="Assumptions Right Percentage 2 15 3 2" xfId="22925" xr:uid="{00000000-0005-0000-0000-0000428E0000}"/>
    <cellStyle name="Assumptions Right Percentage 2 15 3 2 2" xfId="50608" xr:uid="{00000000-0005-0000-0000-0000438E0000}"/>
    <cellStyle name="Assumptions Right Percentage 2 15 3 3" xfId="36691" xr:uid="{00000000-0005-0000-0000-0000448E0000}"/>
    <cellStyle name="Assumptions Right Percentage 2 15 4" xfId="11136" xr:uid="{00000000-0005-0000-0000-0000458E0000}"/>
    <cellStyle name="Assumptions Right Percentage 2 15 4 2" xfId="25057" xr:uid="{00000000-0005-0000-0000-0000468E0000}"/>
    <cellStyle name="Assumptions Right Percentage 2 15 4 2 2" xfId="52740" xr:uid="{00000000-0005-0000-0000-0000478E0000}"/>
    <cellStyle name="Assumptions Right Percentage 2 15 4 3" xfId="38823" xr:uid="{00000000-0005-0000-0000-0000488E0000}"/>
    <cellStyle name="Assumptions Right Percentage 2 15 5" xfId="13889" xr:uid="{00000000-0005-0000-0000-0000498E0000}"/>
    <cellStyle name="Assumptions Right Percentage 2 15 5 2" xfId="27810" xr:uid="{00000000-0005-0000-0000-00004A8E0000}"/>
    <cellStyle name="Assumptions Right Percentage 2 15 5 2 2" xfId="55493" xr:uid="{00000000-0005-0000-0000-00004B8E0000}"/>
    <cellStyle name="Assumptions Right Percentage 2 15 5 3" xfId="41576" xr:uid="{00000000-0005-0000-0000-00004C8E0000}"/>
    <cellStyle name="Assumptions Right Percentage 2 15 6" xfId="16854" xr:uid="{00000000-0005-0000-0000-00004D8E0000}"/>
    <cellStyle name="Assumptions Right Percentage 2 15 6 2" xfId="44537" xr:uid="{00000000-0005-0000-0000-00004E8E0000}"/>
    <cellStyle name="Assumptions Right Percentage 2 15 7" xfId="30689" xr:uid="{00000000-0005-0000-0000-00004F8E0000}"/>
    <cellStyle name="Assumptions Right Percentage 2 16" xfId="2586" xr:uid="{00000000-0005-0000-0000-0000508E0000}"/>
    <cellStyle name="Assumptions Right Percentage 2 16 2" xfId="6042" xr:uid="{00000000-0005-0000-0000-0000518E0000}"/>
    <cellStyle name="Assumptions Right Percentage 2 16 2 2" xfId="19989" xr:uid="{00000000-0005-0000-0000-0000528E0000}"/>
    <cellStyle name="Assumptions Right Percentage 2 16 2 2 2" xfId="47672" xr:uid="{00000000-0005-0000-0000-0000538E0000}"/>
    <cellStyle name="Assumptions Right Percentage 2 16 2 3" xfId="33755" xr:uid="{00000000-0005-0000-0000-0000548E0000}"/>
    <cellStyle name="Assumptions Right Percentage 2 16 3" xfId="8803" xr:uid="{00000000-0005-0000-0000-0000558E0000}"/>
    <cellStyle name="Assumptions Right Percentage 2 16 3 2" xfId="22724" xr:uid="{00000000-0005-0000-0000-0000568E0000}"/>
    <cellStyle name="Assumptions Right Percentage 2 16 3 2 2" xfId="50407" xr:uid="{00000000-0005-0000-0000-0000578E0000}"/>
    <cellStyle name="Assumptions Right Percentage 2 16 3 3" xfId="36490" xr:uid="{00000000-0005-0000-0000-0000588E0000}"/>
    <cellStyle name="Assumptions Right Percentage 2 16 4" xfId="5605" xr:uid="{00000000-0005-0000-0000-0000598E0000}"/>
    <cellStyle name="Assumptions Right Percentage 2 16 4 2" xfId="19558" xr:uid="{00000000-0005-0000-0000-00005A8E0000}"/>
    <cellStyle name="Assumptions Right Percentage 2 16 4 2 2" xfId="47241" xr:uid="{00000000-0005-0000-0000-00005B8E0000}"/>
    <cellStyle name="Assumptions Right Percentage 2 16 4 3" xfId="33324" xr:uid="{00000000-0005-0000-0000-00005C8E0000}"/>
    <cellStyle name="Assumptions Right Percentage 2 16 5" xfId="13684" xr:uid="{00000000-0005-0000-0000-00005D8E0000}"/>
    <cellStyle name="Assumptions Right Percentage 2 16 5 2" xfId="27605" xr:uid="{00000000-0005-0000-0000-00005E8E0000}"/>
    <cellStyle name="Assumptions Right Percentage 2 16 5 2 2" xfId="55288" xr:uid="{00000000-0005-0000-0000-00005F8E0000}"/>
    <cellStyle name="Assumptions Right Percentage 2 16 5 3" xfId="41371" xr:uid="{00000000-0005-0000-0000-0000608E0000}"/>
    <cellStyle name="Assumptions Right Percentage 2 16 6" xfId="16648" xr:uid="{00000000-0005-0000-0000-0000618E0000}"/>
    <cellStyle name="Assumptions Right Percentage 2 16 6 2" xfId="44331" xr:uid="{00000000-0005-0000-0000-0000628E0000}"/>
    <cellStyle name="Assumptions Right Percentage 2 16 7" xfId="30513" xr:uid="{00000000-0005-0000-0000-0000638E0000}"/>
    <cellStyle name="Assumptions Right Percentage 2 17" xfId="3516" xr:uid="{00000000-0005-0000-0000-0000648E0000}"/>
    <cellStyle name="Assumptions Right Percentage 2 17 2" xfId="6954" xr:uid="{00000000-0005-0000-0000-0000658E0000}"/>
    <cellStyle name="Assumptions Right Percentage 2 17 2 2" xfId="20894" xr:uid="{00000000-0005-0000-0000-0000668E0000}"/>
    <cellStyle name="Assumptions Right Percentage 2 17 2 2 2" xfId="48577" xr:uid="{00000000-0005-0000-0000-0000678E0000}"/>
    <cellStyle name="Assumptions Right Percentage 2 17 2 3" xfId="34660" xr:uid="{00000000-0005-0000-0000-0000688E0000}"/>
    <cellStyle name="Assumptions Right Percentage 2 17 3" xfId="9692" xr:uid="{00000000-0005-0000-0000-0000698E0000}"/>
    <cellStyle name="Assumptions Right Percentage 2 17 3 2" xfId="23613" xr:uid="{00000000-0005-0000-0000-00006A8E0000}"/>
    <cellStyle name="Assumptions Right Percentage 2 17 3 2 2" xfId="51296" xr:uid="{00000000-0005-0000-0000-00006B8E0000}"/>
    <cellStyle name="Assumptions Right Percentage 2 17 3 3" xfId="37379" xr:uid="{00000000-0005-0000-0000-00006C8E0000}"/>
    <cellStyle name="Assumptions Right Percentage 2 17 4" xfId="11832" xr:uid="{00000000-0005-0000-0000-00006D8E0000}"/>
    <cellStyle name="Assumptions Right Percentage 2 17 4 2" xfId="25753" xr:uid="{00000000-0005-0000-0000-00006E8E0000}"/>
    <cellStyle name="Assumptions Right Percentage 2 17 4 2 2" xfId="53436" xr:uid="{00000000-0005-0000-0000-00006F8E0000}"/>
    <cellStyle name="Assumptions Right Percentage 2 17 4 3" xfId="39519" xr:uid="{00000000-0005-0000-0000-0000708E0000}"/>
    <cellStyle name="Assumptions Right Percentage 2 17 5" xfId="14582" xr:uid="{00000000-0005-0000-0000-0000718E0000}"/>
    <cellStyle name="Assumptions Right Percentage 2 17 5 2" xfId="28503" xr:uid="{00000000-0005-0000-0000-0000728E0000}"/>
    <cellStyle name="Assumptions Right Percentage 2 17 5 2 2" xfId="56186" xr:uid="{00000000-0005-0000-0000-0000738E0000}"/>
    <cellStyle name="Assumptions Right Percentage 2 17 5 3" xfId="42269" xr:uid="{00000000-0005-0000-0000-0000748E0000}"/>
    <cellStyle name="Assumptions Right Percentage 2 17 6" xfId="17550" xr:uid="{00000000-0005-0000-0000-0000758E0000}"/>
    <cellStyle name="Assumptions Right Percentage 2 17 6 2" xfId="45233" xr:uid="{00000000-0005-0000-0000-0000768E0000}"/>
    <cellStyle name="Assumptions Right Percentage 2 17 7" xfId="31321" xr:uid="{00000000-0005-0000-0000-0000778E0000}"/>
    <cellStyle name="Assumptions Right Percentage 2 18" xfId="3782" xr:uid="{00000000-0005-0000-0000-0000788E0000}"/>
    <cellStyle name="Assumptions Right Percentage 2 18 2" xfId="7216" xr:uid="{00000000-0005-0000-0000-0000798E0000}"/>
    <cellStyle name="Assumptions Right Percentage 2 18 2 2" xfId="21150" xr:uid="{00000000-0005-0000-0000-00007A8E0000}"/>
    <cellStyle name="Assumptions Right Percentage 2 18 2 2 2" xfId="48833" xr:uid="{00000000-0005-0000-0000-00007B8E0000}"/>
    <cellStyle name="Assumptions Right Percentage 2 18 2 3" xfId="34916" xr:uid="{00000000-0005-0000-0000-00007C8E0000}"/>
    <cellStyle name="Assumptions Right Percentage 2 18 3" xfId="9938" xr:uid="{00000000-0005-0000-0000-00007D8E0000}"/>
    <cellStyle name="Assumptions Right Percentage 2 18 3 2" xfId="23859" xr:uid="{00000000-0005-0000-0000-00007E8E0000}"/>
    <cellStyle name="Assumptions Right Percentage 2 18 3 2 2" xfId="51542" xr:uid="{00000000-0005-0000-0000-00007F8E0000}"/>
    <cellStyle name="Assumptions Right Percentage 2 18 3 3" xfId="37625" xr:uid="{00000000-0005-0000-0000-0000808E0000}"/>
    <cellStyle name="Assumptions Right Percentage 2 18 4" xfId="12088" xr:uid="{00000000-0005-0000-0000-0000818E0000}"/>
    <cellStyle name="Assumptions Right Percentage 2 18 4 2" xfId="26009" xr:uid="{00000000-0005-0000-0000-0000828E0000}"/>
    <cellStyle name="Assumptions Right Percentage 2 18 4 2 2" xfId="53692" xr:uid="{00000000-0005-0000-0000-0000838E0000}"/>
    <cellStyle name="Assumptions Right Percentage 2 18 4 3" xfId="39775" xr:uid="{00000000-0005-0000-0000-0000848E0000}"/>
    <cellStyle name="Assumptions Right Percentage 2 18 5" xfId="14838" xr:uid="{00000000-0005-0000-0000-0000858E0000}"/>
    <cellStyle name="Assumptions Right Percentage 2 18 5 2" xfId="28759" xr:uid="{00000000-0005-0000-0000-0000868E0000}"/>
    <cellStyle name="Assumptions Right Percentage 2 18 5 2 2" xfId="56442" xr:uid="{00000000-0005-0000-0000-0000878E0000}"/>
    <cellStyle name="Assumptions Right Percentage 2 18 5 3" xfId="42525" xr:uid="{00000000-0005-0000-0000-0000888E0000}"/>
    <cellStyle name="Assumptions Right Percentage 2 18 6" xfId="17806" xr:uid="{00000000-0005-0000-0000-0000898E0000}"/>
    <cellStyle name="Assumptions Right Percentage 2 18 6 2" xfId="45489" xr:uid="{00000000-0005-0000-0000-00008A8E0000}"/>
    <cellStyle name="Assumptions Right Percentage 2 18 7" xfId="31572" xr:uid="{00000000-0005-0000-0000-00008B8E0000}"/>
    <cellStyle name="Assumptions Right Percentage 2 19" xfId="2824" xr:uid="{00000000-0005-0000-0000-00008C8E0000}"/>
    <cellStyle name="Assumptions Right Percentage 2 19 2" xfId="6271" xr:uid="{00000000-0005-0000-0000-00008D8E0000}"/>
    <cellStyle name="Assumptions Right Percentage 2 19 2 2" xfId="20218" xr:uid="{00000000-0005-0000-0000-00008E8E0000}"/>
    <cellStyle name="Assumptions Right Percentage 2 19 2 2 2" xfId="47901" xr:uid="{00000000-0005-0000-0000-00008F8E0000}"/>
    <cellStyle name="Assumptions Right Percentage 2 19 2 3" xfId="33984" xr:uid="{00000000-0005-0000-0000-0000908E0000}"/>
    <cellStyle name="Assumptions Right Percentage 2 19 3" xfId="9025" xr:uid="{00000000-0005-0000-0000-0000918E0000}"/>
    <cellStyle name="Assumptions Right Percentage 2 19 3 2" xfId="22946" xr:uid="{00000000-0005-0000-0000-0000928E0000}"/>
    <cellStyle name="Assumptions Right Percentage 2 19 3 2 2" xfId="50629" xr:uid="{00000000-0005-0000-0000-0000938E0000}"/>
    <cellStyle name="Assumptions Right Percentage 2 19 3 3" xfId="36712" xr:uid="{00000000-0005-0000-0000-0000948E0000}"/>
    <cellStyle name="Assumptions Right Percentage 2 19 4" xfId="11158" xr:uid="{00000000-0005-0000-0000-0000958E0000}"/>
    <cellStyle name="Assumptions Right Percentage 2 19 4 2" xfId="25079" xr:uid="{00000000-0005-0000-0000-0000968E0000}"/>
    <cellStyle name="Assumptions Right Percentage 2 19 4 2 2" xfId="52762" xr:uid="{00000000-0005-0000-0000-0000978E0000}"/>
    <cellStyle name="Assumptions Right Percentage 2 19 4 3" xfId="38845" xr:uid="{00000000-0005-0000-0000-0000988E0000}"/>
    <cellStyle name="Assumptions Right Percentage 2 19 5" xfId="13911" xr:uid="{00000000-0005-0000-0000-0000998E0000}"/>
    <cellStyle name="Assumptions Right Percentage 2 19 5 2" xfId="27832" xr:uid="{00000000-0005-0000-0000-00009A8E0000}"/>
    <cellStyle name="Assumptions Right Percentage 2 19 5 2 2" xfId="55515" xr:uid="{00000000-0005-0000-0000-00009B8E0000}"/>
    <cellStyle name="Assumptions Right Percentage 2 19 5 3" xfId="41598" xr:uid="{00000000-0005-0000-0000-00009C8E0000}"/>
    <cellStyle name="Assumptions Right Percentage 2 19 6" xfId="16876" xr:uid="{00000000-0005-0000-0000-00009D8E0000}"/>
    <cellStyle name="Assumptions Right Percentage 2 19 6 2" xfId="44559" xr:uid="{00000000-0005-0000-0000-00009E8E0000}"/>
    <cellStyle name="Assumptions Right Percentage 2 19 7" xfId="30707" xr:uid="{00000000-0005-0000-0000-00009F8E0000}"/>
    <cellStyle name="Assumptions Right Percentage 2 2" xfId="3099" xr:uid="{00000000-0005-0000-0000-0000A08E0000}"/>
    <cellStyle name="Assumptions Right Percentage 2 2 2" xfId="6541" xr:uid="{00000000-0005-0000-0000-0000A18E0000}"/>
    <cellStyle name="Assumptions Right Percentage 2 2 2 2" xfId="20485" xr:uid="{00000000-0005-0000-0000-0000A28E0000}"/>
    <cellStyle name="Assumptions Right Percentage 2 2 2 2 2" xfId="48168" xr:uid="{00000000-0005-0000-0000-0000A38E0000}"/>
    <cellStyle name="Assumptions Right Percentage 2 2 2 3" xfId="34251" xr:uid="{00000000-0005-0000-0000-0000A48E0000}"/>
    <cellStyle name="Assumptions Right Percentage 2 2 3" xfId="9286" xr:uid="{00000000-0005-0000-0000-0000A58E0000}"/>
    <cellStyle name="Assumptions Right Percentage 2 2 3 2" xfId="23207" xr:uid="{00000000-0005-0000-0000-0000A68E0000}"/>
    <cellStyle name="Assumptions Right Percentage 2 2 3 2 2" xfId="50890" xr:uid="{00000000-0005-0000-0000-0000A78E0000}"/>
    <cellStyle name="Assumptions Right Percentage 2 2 3 3" xfId="36973" xr:uid="{00000000-0005-0000-0000-0000A88E0000}"/>
    <cellStyle name="Assumptions Right Percentage 2 2 4" xfId="11423" xr:uid="{00000000-0005-0000-0000-0000A98E0000}"/>
    <cellStyle name="Assumptions Right Percentage 2 2 4 2" xfId="25344" xr:uid="{00000000-0005-0000-0000-0000AA8E0000}"/>
    <cellStyle name="Assumptions Right Percentage 2 2 4 2 2" xfId="53027" xr:uid="{00000000-0005-0000-0000-0000AB8E0000}"/>
    <cellStyle name="Assumptions Right Percentage 2 2 4 3" xfId="39110" xr:uid="{00000000-0005-0000-0000-0000AC8E0000}"/>
    <cellStyle name="Assumptions Right Percentage 2 2 5" xfId="14173" xr:uid="{00000000-0005-0000-0000-0000AD8E0000}"/>
    <cellStyle name="Assumptions Right Percentage 2 2 5 2" xfId="28094" xr:uid="{00000000-0005-0000-0000-0000AE8E0000}"/>
    <cellStyle name="Assumptions Right Percentage 2 2 5 2 2" xfId="55777" xr:uid="{00000000-0005-0000-0000-0000AF8E0000}"/>
    <cellStyle name="Assumptions Right Percentage 2 2 5 3" xfId="41860" xr:uid="{00000000-0005-0000-0000-0000B08E0000}"/>
    <cellStyle name="Assumptions Right Percentage 2 2 6" xfId="17141" xr:uid="{00000000-0005-0000-0000-0000B18E0000}"/>
    <cellStyle name="Assumptions Right Percentage 2 2 6 2" xfId="44824" xr:uid="{00000000-0005-0000-0000-0000B28E0000}"/>
    <cellStyle name="Assumptions Right Percentage 2 2 7" xfId="30945" xr:uid="{00000000-0005-0000-0000-0000B38E0000}"/>
    <cellStyle name="Assumptions Right Percentage 2 20" xfId="4147" xr:uid="{00000000-0005-0000-0000-0000B48E0000}"/>
    <cellStyle name="Assumptions Right Percentage 2 20 2" xfId="7573" xr:uid="{00000000-0005-0000-0000-0000B58E0000}"/>
    <cellStyle name="Assumptions Right Percentage 2 20 2 2" xfId="21501" xr:uid="{00000000-0005-0000-0000-0000B68E0000}"/>
    <cellStyle name="Assumptions Right Percentage 2 20 2 2 2" xfId="49184" xr:uid="{00000000-0005-0000-0000-0000B78E0000}"/>
    <cellStyle name="Assumptions Right Percentage 2 20 2 3" xfId="35267" xr:uid="{00000000-0005-0000-0000-0000B88E0000}"/>
    <cellStyle name="Assumptions Right Percentage 2 20 3" xfId="10271" xr:uid="{00000000-0005-0000-0000-0000B98E0000}"/>
    <cellStyle name="Assumptions Right Percentage 2 20 3 2" xfId="24192" xr:uid="{00000000-0005-0000-0000-0000BA8E0000}"/>
    <cellStyle name="Assumptions Right Percentage 2 20 3 2 2" xfId="51875" xr:uid="{00000000-0005-0000-0000-0000BB8E0000}"/>
    <cellStyle name="Assumptions Right Percentage 2 20 3 3" xfId="37958" xr:uid="{00000000-0005-0000-0000-0000BC8E0000}"/>
    <cellStyle name="Assumptions Right Percentage 2 20 4" xfId="12423" xr:uid="{00000000-0005-0000-0000-0000BD8E0000}"/>
    <cellStyle name="Assumptions Right Percentage 2 20 4 2" xfId="26344" xr:uid="{00000000-0005-0000-0000-0000BE8E0000}"/>
    <cellStyle name="Assumptions Right Percentage 2 20 4 2 2" xfId="54027" xr:uid="{00000000-0005-0000-0000-0000BF8E0000}"/>
    <cellStyle name="Assumptions Right Percentage 2 20 4 3" xfId="40110" xr:uid="{00000000-0005-0000-0000-0000C08E0000}"/>
    <cellStyle name="Assumptions Right Percentage 2 20 5" xfId="15173" xr:uid="{00000000-0005-0000-0000-0000C18E0000}"/>
    <cellStyle name="Assumptions Right Percentage 2 20 5 2" xfId="29094" xr:uid="{00000000-0005-0000-0000-0000C28E0000}"/>
    <cellStyle name="Assumptions Right Percentage 2 20 5 2 2" xfId="56777" xr:uid="{00000000-0005-0000-0000-0000C38E0000}"/>
    <cellStyle name="Assumptions Right Percentage 2 20 5 3" xfId="42860" xr:uid="{00000000-0005-0000-0000-0000C48E0000}"/>
    <cellStyle name="Assumptions Right Percentage 2 20 6" xfId="18141" xr:uid="{00000000-0005-0000-0000-0000C58E0000}"/>
    <cellStyle name="Assumptions Right Percentage 2 20 6 2" xfId="45824" xr:uid="{00000000-0005-0000-0000-0000C68E0000}"/>
    <cellStyle name="Assumptions Right Percentage 2 20 7" xfId="31907" xr:uid="{00000000-0005-0000-0000-0000C78E0000}"/>
    <cellStyle name="Assumptions Right Percentage 2 21" xfId="3941" xr:uid="{00000000-0005-0000-0000-0000C88E0000}"/>
    <cellStyle name="Assumptions Right Percentage 2 21 2" xfId="7367" xr:uid="{00000000-0005-0000-0000-0000C98E0000}"/>
    <cellStyle name="Assumptions Right Percentage 2 21 2 2" xfId="21298" xr:uid="{00000000-0005-0000-0000-0000CA8E0000}"/>
    <cellStyle name="Assumptions Right Percentage 2 21 2 2 2" xfId="48981" xr:uid="{00000000-0005-0000-0000-0000CB8E0000}"/>
    <cellStyle name="Assumptions Right Percentage 2 21 2 3" xfId="35064" xr:uid="{00000000-0005-0000-0000-0000CC8E0000}"/>
    <cellStyle name="Assumptions Right Percentage 2 21 3" xfId="10071" xr:uid="{00000000-0005-0000-0000-0000CD8E0000}"/>
    <cellStyle name="Assumptions Right Percentage 2 21 3 2" xfId="23992" xr:uid="{00000000-0005-0000-0000-0000CE8E0000}"/>
    <cellStyle name="Assumptions Right Percentage 2 21 3 2 2" xfId="51675" xr:uid="{00000000-0005-0000-0000-0000CF8E0000}"/>
    <cellStyle name="Assumptions Right Percentage 2 21 3 3" xfId="37758" xr:uid="{00000000-0005-0000-0000-0000D08E0000}"/>
    <cellStyle name="Assumptions Right Percentage 2 21 4" xfId="12223" xr:uid="{00000000-0005-0000-0000-0000D18E0000}"/>
    <cellStyle name="Assumptions Right Percentage 2 21 4 2" xfId="26144" xr:uid="{00000000-0005-0000-0000-0000D28E0000}"/>
    <cellStyle name="Assumptions Right Percentage 2 21 4 2 2" xfId="53827" xr:uid="{00000000-0005-0000-0000-0000D38E0000}"/>
    <cellStyle name="Assumptions Right Percentage 2 21 4 3" xfId="39910" xr:uid="{00000000-0005-0000-0000-0000D48E0000}"/>
    <cellStyle name="Assumptions Right Percentage 2 21 5" xfId="14973" xr:uid="{00000000-0005-0000-0000-0000D58E0000}"/>
    <cellStyle name="Assumptions Right Percentage 2 21 5 2" xfId="28894" xr:uid="{00000000-0005-0000-0000-0000D68E0000}"/>
    <cellStyle name="Assumptions Right Percentage 2 21 5 2 2" xfId="56577" xr:uid="{00000000-0005-0000-0000-0000D78E0000}"/>
    <cellStyle name="Assumptions Right Percentage 2 21 5 3" xfId="42660" xr:uid="{00000000-0005-0000-0000-0000D88E0000}"/>
    <cellStyle name="Assumptions Right Percentage 2 21 6" xfId="17941" xr:uid="{00000000-0005-0000-0000-0000D98E0000}"/>
    <cellStyle name="Assumptions Right Percentage 2 21 6 2" xfId="45624" xr:uid="{00000000-0005-0000-0000-0000DA8E0000}"/>
    <cellStyle name="Assumptions Right Percentage 2 21 7" xfId="31707" xr:uid="{00000000-0005-0000-0000-0000DB8E0000}"/>
    <cellStyle name="Assumptions Right Percentage 2 22" xfId="4102" xr:uid="{00000000-0005-0000-0000-0000DC8E0000}"/>
    <cellStyle name="Assumptions Right Percentage 2 22 2" xfId="7528" xr:uid="{00000000-0005-0000-0000-0000DD8E0000}"/>
    <cellStyle name="Assumptions Right Percentage 2 22 2 2" xfId="21457" xr:uid="{00000000-0005-0000-0000-0000DE8E0000}"/>
    <cellStyle name="Assumptions Right Percentage 2 22 2 2 2" xfId="49140" xr:uid="{00000000-0005-0000-0000-0000DF8E0000}"/>
    <cellStyle name="Assumptions Right Percentage 2 22 2 3" xfId="35223" xr:uid="{00000000-0005-0000-0000-0000E08E0000}"/>
    <cellStyle name="Assumptions Right Percentage 2 22 3" xfId="10229" xr:uid="{00000000-0005-0000-0000-0000E18E0000}"/>
    <cellStyle name="Assumptions Right Percentage 2 22 3 2" xfId="24150" xr:uid="{00000000-0005-0000-0000-0000E28E0000}"/>
    <cellStyle name="Assumptions Right Percentage 2 22 3 2 2" xfId="51833" xr:uid="{00000000-0005-0000-0000-0000E38E0000}"/>
    <cellStyle name="Assumptions Right Percentage 2 22 3 3" xfId="37916" xr:uid="{00000000-0005-0000-0000-0000E48E0000}"/>
    <cellStyle name="Assumptions Right Percentage 2 22 4" xfId="12381" xr:uid="{00000000-0005-0000-0000-0000E58E0000}"/>
    <cellStyle name="Assumptions Right Percentage 2 22 4 2" xfId="26302" xr:uid="{00000000-0005-0000-0000-0000E68E0000}"/>
    <cellStyle name="Assumptions Right Percentage 2 22 4 2 2" xfId="53985" xr:uid="{00000000-0005-0000-0000-0000E78E0000}"/>
    <cellStyle name="Assumptions Right Percentage 2 22 4 3" xfId="40068" xr:uid="{00000000-0005-0000-0000-0000E88E0000}"/>
    <cellStyle name="Assumptions Right Percentage 2 22 5" xfId="15131" xr:uid="{00000000-0005-0000-0000-0000E98E0000}"/>
    <cellStyle name="Assumptions Right Percentage 2 22 5 2" xfId="29052" xr:uid="{00000000-0005-0000-0000-0000EA8E0000}"/>
    <cellStyle name="Assumptions Right Percentage 2 22 5 2 2" xfId="56735" xr:uid="{00000000-0005-0000-0000-0000EB8E0000}"/>
    <cellStyle name="Assumptions Right Percentage 2 22 5 3" xfId="42818" xr:uid="{00000000-0005-0000-0000-0000EC8E0000}"/>
    <cellStyle name="Assumptions Right Percentage 2 22 6" xfId="18099" xr:uid="{00000000-0005-0000-0000-0000ED8E0000}"/>
    <cellStyle name="Assumptions Right Percentage 2 22 6 2" xfId="45782" xr:uid="{00000000-0005-0000-0000-0000EE8E0000}"/>
    <cellStyle name="Assumptions Right Percentage 2 22 7" xfId="31865" xr:uid="{00000000-0005-0000-0000-0000EF8E0000}"/>
    <cellStyle name="Assumptions Right Percentage 2 23" xfId="3965" xr:uid="{00000000-0005-0000-0000-0000F08E0000}"/>
    <cellStyle name="Assumptions Right Percentage 2 23 2" xfId="7391" xr:uid="{00000000-0005-0000-0000-0000F18E0000}"/>
    <cellStyle name="Assumptions Right Percentage 2 23 2 2" xfId="21322" xr:uid="{00000000-0005-0000-0000-0000F28E0000}"/>
    <cellStyle name="Assumptions Right Percentage 2 23 2 2 2" xfId="49005" xr:uid="{00000000-0005-0000-0000-0000F38E0000}"/>
    <cellStyle name="Assumptions Right Percentage 2 23 2 3" xfId="35088" xr:uid="{00000000-0005-0000-0000-0000F48E0000}"/>
    <cellStyle name="Assumptions Right Percentage 2 23 3" xfId="10094" xr:uid="{00000000-0005-0000-0000-0000F58E0000}"/>
    <cellStyle name="Assumptions Right Percentage 2 23 3 2" xfId="24015" xr:uid="{00000000-0005-0000-0000-0000F68E0000}"/>
    <cellStyle name="Assumptions Right Percentage 2 23 3 2 2" xfId="51698" xr:uid="{00000000-0005-0000-0000-0000F78E0000}"/>
    <cellStyle name="Assumptions Right Percentage 2 23 3 3" xfId="37781" xr:uid="{00000000-0005-0000-0000-0000F88E0000}"/>
    <cellStyle name="Assumptions Right Percentage 2 23 4" xfId="12246" xr:uid="{00000000-0005-0000-0000-0000F98E0000}"/>
    <cellStyle name="Assumptions Right Percentage 2 23 4 2" xfId="26167" xr:uid="{00000000-0005-0000-0000-0000FA8E0000}"/>
    <cellStyle name="Assumptions Right Percentage 2 23 4 2 2" xfId="53850" xr:uid="{00000000-0005-0000-0000-0000FB8E0000}"/>
    <cellStyle name="Assumptions Right Percentage 2 23 4 3" xfId="39933" xr:uid="{00000000-0005-0000-0000-0000FC8E0000}"/>
    <cellStyle name="Assumptions Right Percentage 2 23 5" xfId="14996" xr:uid="{00000000-0005-0000-0000-0000FD8E0000}"/>
    <cellStyle name="Assumptions Right Percentage 2 23 5 2" xfId="28917" xr:uid="{00000000-0005-0000-0000-0000FE8E0000}"/>
    <cellStyle name="Assumptions Right Percentage 2 23 5 2 2" xfId="56600" xr:uid="{00000000-0005-0000-0000-0000FF8E0000}"/>
    <cellStyle name="Assumptions Right Percentage 2 23 5 3" xfId="42683" xr:uid="{00000000-0005-0000-0000-0000008F0000}"/>
    <cellStyle name="Assumptions Right Percentage 2 23 6" xfId="17964" xr:uid="{00000000-0005-0000-0000-0000018F0000}"/>
    <cellStyle name="Assumptions Right Percentage 2 23 6 2" xfId="45647" xr:uid="{00000000-0005-0000-0000-0000028F0000}"/>
    <cellStyle name="Assumptions Right Percentage 2 23 7" xfId="31730" xr:uid="{00000000-0005-0000-0000-0000038F0000}"/>
    <cellStyle name="Assumptions Right Percentage 2 24" xfId="4247" xr:uid="{00000000-0005-0000-0000-0000048F0000}"/>
    <cellStyle name="Assumptions Right Percentage 2 24 2" xfId="7672" xr:uid="{00000000-0005-0000-0000-0000058F0000}"/>
    <cellStyle name="Assumptions Right Percentage 2 24 2 2" xfId="21600" xr:uid="{00000000-0005-0000-0000-0000068F0000}"/>
    <cellStyle name="Assumptions Right Percentage 2 24 2 2 2" xfId="49283" xr:uid="{00000000-0005-0000-0000-0000078F0000}"/>
    <cellStyle name="Assumptions Right Percentage 2 24 2 3" xfId="35366" xr:uid="{00000000-0005-0000-0000-0000088F0000}"/>
    <cellStyle name="Assumptions Right Percentage 2 24 3" xfId="10365" xr:uid="{00000000-0005-0000-0000-0000098F0000}"/>
    <cellStyle name="Assumptions Right Percentage 2 24 3 2" xfId="24286" xr:uid="{00000000-0005-0000-0000-00000A8F0000}"/>
    <cellStyle name="Assumptions Right Percentage 2 24 3 2 2" xfId="51969" xr:uid="{00000000-0005-0000-0000-00000B8F0000}"/>
    <cellStyle name="Assumptions Right Percentage 2 24 3 3" xfId="38052" xr:uid="{00000000-0005-0000-0000-00000C8F0000}"/>
    <cellStyle name="Assumptions Right Percentage 2 24 4" xfId="12521" xr:uid="{00000000-0005-0000-0000-00000D8F0000}"/>
    <cellStyle name="Assumptions Right Percentage 2 24 4 2" xfId="26442" xr:uid="{00000000-0005-0000-0000-00000E8F0000}"/>
    <cellStyle name="Assumptions Right Percentage 2 24 4 2 2" xfId="54125" xr:uid="{00000000-0005-0000-0000-00000F8F0000}"/>
    <cellStyle name="Assumptions Right Percentage 2 24 4 3" xfId="40208" xr:uid="{00000000-0005-0000-0000-0000108F0000}"/>
    <cellStyle name="Assumptions Right Percentage 2 24 5" xfId="15271" xr:uid="{00000000-0005-0000-0000-0000118F0000}"/>
    <cellStyle name="Assumptions Right Percentage 2 24 5 2" xfId="29192" xr:uid="{00000000-0005-0000-0000-0000128F0000}"/>
    <cellStyle name="Assumptions Right Percentage 2 24 5 2 2" xfId="56875" xr:uid="{00000000-0005-0000-0000-0000138F0000}"/>
    <cellStyle name="Assumptions Right Percentage 2 24 5 3" xfId="42958" xr:uid="{00000000-0005-0000-0000-0000148F0000}"/>
    <cellStyle name="Assumptions Right Percentage 2 24 6" xfId="18239" xr:uid="{00000000-0005-0000-0000-0000158F0000}"/>
    <cellStyle name="Assumptions Right Percentage 2 24 6 2" xfId="45922" xr:uid="{00000000-0005-0000-0000-0000168F0000}"/>
    <cellStyle name="Assumptions Right Percentage 2 24 7" xfId="32005" xr:uid="{00000000-0005-0000-0000-0000178F0000}"/>
    <cellStyle name="Assumptions Right Percentage 2 25" xfId="4887" xr:uid="{00000000-0005-0000-0000-0000188F0000}"/>
    <cellStyle name="Assumptions Right Percentage 2 25 2" xfId="8293" xr:uid="{00000000-0005-0000-0000-0000198F0000}"/>
    <cellStyle name="Assumptions Right Percentage 2 25 2 2" xfId="22215" xr:uid="{00000000-0005-0000-0000-00001A8F0000}"/>
    <cellStyle name="Assumptions Right Percentage 2 25 2 2 2" xfId="49898" xr:uid="{00000000-0005-0000-0000-00001B8F0000}"/>
    <cellStyle name="Assumptions Right Percentage 2 25 2 3" xfId="35981" xr:uid="{00000000-0005-0000-0000-00001C8F0000}"/>
    <cellStyle name="Assumptions Right Percentage 2 25 3" xfId="10747" xr:uid="{00000000-0005-0000-0000-00001D8F0000}"/>
    <cellStyle name="Assumptions Right Percentage 2 25 3 2" xfId="24668" xr:uid="{00000000-0005-0000-0000-00001E8F0000}"/>
    <cellStyle name="Assumptions Right Percentage 2 25 3 2 2" xfId="52351" xr:uid="{00000000-0005-0000-0000-00001F8F0000}"/>
    <cellStyle name="Assumptions Right Percentage 2 25 3 3" xfId="38434" xr:uid="{00000000-0005-0000-0000-0000208F0000}"/>
    <cellStyle name="Assumptions Right Percentage 2 25 4" xfId="13146" xr:uid="{00000000-0005-0000-0000-0000218F0000}"/>
    <cellStyle name="Assumptions Right Percentage 2 25 4 2" xfId="27067" xr:uid="{00000000-0005-0000-0000-0000228F0000}"/>
    <cellStyle name="Assumptions Right Percentage 2 25 4 2 2" xfId="54750" xr:uid="{00000000-0005-0000-0000-0000238F0000}"/>
    <cellStyle name="Assumptions Right Percentage 2 25 4 3" xfId="40833" xr:uid="{00000000-0005-0000-0000-0000248F0000}"/>
    <cellStyle name="Assumptions Right Percentage 2 25 5" xfId="15896" xr:uid="{00000000-0005-0000-0000-0000258F0000}"/>
    <cellStyle name="Assumptions Right Percentage 2 25 5 2" xfId="29817" xr:uid="{00000000-0005-0000-0000-0000268F0000}"/>
    <cellStyle name="Assumptions Right Percentage 2 25 5 2 2" xfId="57500" xr:uid="{00000000-0005-0000-0000-0000278F0000}"/>
    <cellStyle name="Assumptions Right Percentage 2 25 5 3" xfId="43583" xr:uid="{00000000-0005-0000-0000-0000288F0000}"/>
    <cellStyle name="Assumptions Right Percentage 2 25 6" xfId="18864" xr:uid="{00000000-0005-0000-0000-0000298F0000}"/>
    <cellStyle name="Assumptions Right Percentage 2 25 6 2" xfId="46547" xr:uid="{00000000-0005-0000-0000-00002A8F0000}"/>
    <cellStyle name="Assumptions Right Percentage 2 25 7" xfId="32630" xr:uid="{00000000-0005-0000-0000-00002B8F0000}"/>
    <cellStyle name="Assumptions Right Percentage 2 26" xfId="4717" xr:uid="{00000000-0005-0000-0000-00002C8F0000}"/>
    <cellStyle name="Assumptions Right Percentage 2 26 2" xfId="8123" xr:uid="{00000000-0005-0000-0000-00002D8F0000}"/>
    <cellStyle name="Assumptions Right Percentage 2 26 2 2" xfId="22047" xr:uid="{00000000-0005-0000-0000-00002E8F0000}"/>
    <cellStyle name="Assumptions Right Percentage 2 26 2 2 2" xfId="49730" xr:uid="{00000000-0005-0000-0000-00002F8F0000}"/>
    <cellStyle name="Assumptions Right Percentage 2 26 2 3" xfId="35813" xr:uid="{00000000-0005-0000-0000-0000308F0000}"/>
    <cellStyle name="Assumptions Right Percentage 2 26 3" xfId="10684" xr:uid="{00000000-0005-0000-0000-0000318F0000}"/>
    <cellStyle name="Assumptions Right Percentage 2 26 3 2" xfId="24605" xr:uid="{00000000-0005-0000-0000-0000328F0000}"/>
    <cellStyle name="Assumptions Right Percentage 2 26 3 2 2" xfId="52288" xr:uid="{00000000-0005-0000-0000-0000338F0000}"/>
    <cellStyle name="Assumptions Right Percentage 2 26 3 3" xfId="38371" xr:uid="{00000000-0005-0000-0000-0000348F0000}"/>
    <cellStyle name="Assumptions Right Percentage 2 26 4" xfId="12979" xr:uid="{00000000-0005-0000-0000-0000358F0000}"/>
    <cellStyle name="Assumptions Right Percentage 2 26 4 2" xfId="26900" xr:uid="{00000000-0005-0000-0000-0000368F0000}"/>
    <cellStyle name="Assumptions Right Percentage 2 26 4 2 2" xfId="54583" xr:uid="{00000000-0005-0000-0000-0000378F0000}"/>
    <cellStyle name="Assumptions Right Percentage 2 26 4 3" xfId="40666" xr:uid="{00000000-0005-0000-0000-0000388F0000}"/>
    <cellStyle name="Assumptions Right Percentage 2 26 5" xfId="15729" xr:uid="{00000000-0005-0000-0000-0000398F0000}"/>
    <cellStyle name="Assumptions Right Percentage 2 26 5 2" xfId="29650" xr:uid="{00000000-0005-0000-0000-00003A8F0000}"/>
    <cellStyle name="Assumptions Right Percentage 2 26 5 2 2" xfId="57333" xr:uid="{00000000-0005-0000-0000-00003B8F0000}"/>
    <cellStyle name="Assumptions Right Percentage 2 26 5 3" xfId="43416" xr:uid="{00000000-0005-0000-0000-00003C8F0000}"/>
    <cellStyle name="Assumptions Right Percentage 2 26 6" xfId="18697" xr:uid="{00000000-0005-0000-0000-00003D8F0000}"/>
    <cellStyle name="Assumptions Right Percentage 2 26 6 2" xfId="46380" xr:uid="{00000000-0005-0000-0000-00003E8F0000}"/>
    <cellStyle name="Assumptions Right Percentage 2 26 7" xfId="32463" xr:uid="{00000000-0005-0000-0000-00003F8F0000}"/>
    <cellStyle name="Assumptions Right Percentage 2 27" xfId="4926" xr:uid="{00000000-0005-0000-0000-0000408F0000}"/>
    <cellStyle name="Assumptions Right Percentage 2 27 2" xfId="8330" xr:uid="{00000000-0005-0000-0000-0000418F0000}"/>
    <cellStyle name="Assumptions Right Percentage 2 27 2 2" xfId="22252" xr:uid="{00000000-0005-0000-0000-0000428F0000}"/>
    <cellStyle name="Assumptions Right Percentage 2 27 2 2 2" xfId="49935" xr:uid="{00000000-0005-0000-0000-0000438F0000}"/>
    <cellStyle name="Assumptions Right Percentage 2 27 2 3" xfId="36018" xr:uid="{00000000-0005-0000-0000-0000448F0000}"/>
    <cellStyle name="Assumptions Right Percentage 2 27 3" xfId="10784" xr:uid="{00000000-0005-0000-0000-0000458F0000}"/>
    <cellStyle name="Assumptions Right Percentage 2 27 3 2" xfId="24705" xr:uid="{00000000-0005-0000-0000-0000468F0000}"/>
    <cellStyle name="Assumptions Right Percentage 2 27 3 2 2" xfId="52388" xr:uid="{00000000-0005-0000-0000-0000478F0000}"/>
    <cellStyle name="Assumptions Right Percentage 2 27 3 3" xfId="38471" xr:uid="{00000000-0005-0000-0000-0000488F0000}"/>
    <cellStyle name="Assumptions Right Percentage 2 27 4" xfId="13185" xr:uid="{00000000-0005-0000-0000-0000498F0000}"/>
    <cellStyle name="Assumptions Right Percentage 2 27 4 2" xfId="27106" xr:uid="{00000000-0005-0000-0000-00004A8F0000}"/>
    <cellStyle name="Assumptions Right Percentage 2 27 4 2 2" xfId="54789" xr:uid="{00000000-0005-0000-0000-00004B8F0000}"/>
    <cellStyle name="Assumptions Right Percentage 2 27 4 3" xfId="40872" xr:uid="{00000000-0005-0000-0000-00004C8F0000}"/>
    <cellStyle name="Assumptions Right Percentage 2 27 5" xfId="15935" xr:uid="{00000000-0005-0000-0000-00004D8F0000}"/>
    <cellStyle name="Assumptions Right Percentage 2 27 5 2" xfId="29856" xr:uid="{00000000-0005-0000-0000-00004E8F0000}"/>
    <cellStyle name="Assumptions Right Percentage 2 27 5 2 2" xfId="57539" xr:uid="{00000000-0005-0000-0000-00004F8F0000}"/>
    <cellStyle name="Assumptions Right Percentage 2 27 5 3" xfId="43622" xr:uid="{00000000-0005-0000-0000-0000508F0000}"/>
    <cellStyle name="Assumptions Right Percentage 2 27 6" xfId="18903" xr:uid="{00000000-0005-0000-0000-0000518F0000}"/>
    <cellStyle name="Assumptions Right Percentage 2 27 6 2" xfId="46586" xr:uid="{00000000-0005-0000-0000-0000528F0000}"/>
    <cellStyle name="Assumptions Right Percentage 2 27 7" xfId="32669" xr:uid="{00000000-0005-0000-0000-0000538F0000}"/>
    <cellStyle name="Assumptions Right Percentage 2 28" xfId="4645" xr:uid="{00000000-0005-0000-0000-0000548F0000}"/>
    <cellStyle name="Assumptions Right Percentage 2 28 2" xfId="8054" xr:uid="{00000000-0005-0000-0000-0000558F0000}"/>
    <cellStyle name="Assumptions Right Percentage 2 28 2 2" xfId="21978" xr:uid="{00000000-0005-0000-0000-0000568F0000}"/>
    <cellStyle name="Assumptions Right Percentage 2 28 2 2 2" xfId="49661" xr:uid="{00000000-0005-0000-0000-0000578F0000}"/>
    <cellStyle name="Assumptions Right Percentage 2 28 2 3" xfId="35744" xr:uid="{00000000-0005-0000-0000-0000588F0000}"/>
    <cellStyle name="Assumptions Right Percentage 2 28 3" xfId="10642" xr:uid="{00000000-0005-0000-0000-0000598F0000}"/>
    <cellStyle name="Assumptions Right Percentage 2 28 3 2" xfId="24563" xr:uid="{00000000-0005-0000-0000-00005A8F0000}"/>
    <cellStyle name="Assumptions Right Percentage 2 28 3 2 2" xfId="52246" xr:uid="{00000000-0005-0000-0000-00005B8F0000}"/>
    <cellStyle name="Assumptions Right Percentage 2 28 3 3" xfId="38329" xr:uid="{00000000-0005-0000-0000-00005C8F0000}"/>
    <cellStyle name="Assumptions Right Percentage 2 28 4" xfId="12909" xr:uid="{00000000-0005-0000-0000-00005D8F0000}"/>
    <cellStyle name="Assumptions Right Percentage 2 28 4 2" xfId="26830" xr:uid="{00000000-0005-0000-0000-00005E8F0000}"/>
    <cellStyle name="Assumptions Right Percentage 2 28 4 2 2" xfId="54513" xr:uid="{00000000-0005-0000-0000-00005F8F0000}"/>
    <cellStyle name="Assumptions Right Percentage 2 28 4 3" xfId="40596" xr:uid="{00000000-0005-0000-0000-0000608F0000}"/>
    <cellStyle name="Assumptions Right Percentage 2 28 5" xfId="15659" xr:uid="{00000000-0005-0000-0000-0000618F0000}"/>
    <cellStyle name="Assumptions Right Percentage 2 28 5 2" xfId="29580" xr:uid="{00000000-0005-0000-0000-0000628F0000}"/>
    <cellStyle name="Assumptions Right Percentage 2 28 5 2 2" xfId="57263" xr:uid="{00000000-0005-0000-0000-0000638F0000}"/>
    <cellStyle name="Assumptions Right Percentage 2 28 5 3" xfId="43346" xr:uid="{00000000-0005-0000-0000-0000648F0000}"/>
    <cellStyle name="Assumptions Right Percentage 2 28 6" xfId="18627" xr:uid="{00000000-0005-0000-0000-0000658F0000}"/>
    <cellStyle name="Assumptions Right Percentage 2 28 6 2" xfId="46310" xr:uid="{00000000-0005-0000-0000-0000668F0000}"/>
    <cellStyle name="Assumptions Right Percentage 2 28 7" xfId="32393" xr:uid="{00000000-0005-0000-0000-0000678F0000}"/>
    <cellStyle name="Assumptions Right Percentage 2 29" xfId="4375" xr:uid="{00000000-0005-0000-0000-0000688F0000}"/>
    <cellStyle name="Assumptions Right Percentage 2 29 2" xfId="7800" xr:uid="{00000000-0005-0000-0000-0000698F0000}"/>
    <cellStyle name="Assumptions Right Percentage 2 29 2 2" xfId="21724" xr:uid="{00000000-0005-0000-0000-00006A8F0000}"/>
    <cellStyle name="Assumptions Right Percentage 2 29 2 2 2" xfId="49407" xr:uid="{00000000-0005-0000-0000-00006B8F0000}"/>
    <cellStyle name="Assumptions Right Percentage 2 29 2 3" xfId="35490" xr:uid="{00000000-0005-0000-0000-00006C8F0000}"/>
    <cellStyle name="Assumptions Right Percentage 2 29 3" xfId="10473" xr:uid="{00000000-0005-0000-0000-00006D8F0000}"/>
    <cellStyle name="Assumptions Right Percentage 2 29 3 2" xfId="24394" xr:uid="{00000000-0005-0000-0000-00006E8F0000}"/>
    <cellStyle name="Assumptions Right Percentage 2 29 3 2 2" xfId="52077" xr:uid="{00000000-0005-0000-0000-00006F8F0000}"/>
    <cellStyle name="Assumptions Right Percentage 2 29 3 3" xfId="38160" xr:uid="{00000000-0005-0000-0000-0000708F0000}"/>
    <cellStyle name="Assumptions Right Percentage 2 29 4" xfId="12642" xr:uid="{00000000-0005-0000-0000-0000718F0000}"/>
    <cellStyle name="Assumptions Right Percentage 2 29 4 2" xfId="26563" xr:uid="{00000000-0005-0000-0000-0000728F0000}"/>
    <cellStyle name="Assumptions Right Percentage 2 29 4 2 2" xfId="54246" xr:uid="{00000000-0005-0000-0000-0000738F0000}"/>
    <cellStyle name="Assumptions Right Percentage 2 29 4 3" xfId="40329" xr:uid="{00000000-0005-0000-0000-0000748F0000}"/>
    <cellStyle name="Assumptions Right Percentage 2 29 5" xfId="15392" xr:uid="{00000000-0005-0000-0000-0000758F0000}"/>
    <cellStyle name="Assumptions Right Percentage 2 29 5 2" xfId="29313" xr:uid="{00000000-0005-0000-0000-0000768F0000}"/>
    <cellStyle name="Assumptions Right Percentage 2 29 5 2 2" xfId="56996" xr:uid="{00000000-0005-0000-0000-0000778F0000}"/>
    <cellStyle name="Assumptions Right Percentage 2 29 5 3" xfId="43079" xr:uid="{00000000-0005-0000-0000-0000788F0000}"/>
    <cellStyle name="Assumptions Right Percentage 2 29 6" xfId="18360" xr:uid="{00000000-0005-0000-0000-0000798F0000}"/>
    <cellStyle name="Assumptions Right Percentage 2 29 6 2" xfId="46043" xr:uid="{00000000-0005-0000-0000-00007A8F0000}"/>
    <cellStyle name="Assumptions Right Percentage 2 29 7" xfId="32126" xr:uid="{00000000-0005-0000-0000-00007B8F0000}"/>
    <cellStyle name="Assumptions Right Percentage 2 3" xfId="2343" xr:uid="{00000000-0005-0000-0000-00007C8F0000}"/>
    <cellStyle name="Assumptions Right Percentage 2 3 2" xfId="5802" xr:uid="{00000000-0005-0000-0000-00007D8F0000}"/>
    <cellStyle name="Assumptions Right Percentage 2 3 2 2" xfId="19752" xr:uid="{00000000-0005-0000-0000-00007E8F0000}"/>
    <cellStyle name="Assumptions Right Percentage 2 3 2 2 2" xfId="47435" xr:uid="{00000000-0005-0000-0000-00007F8F0000}"/>
    <cellStyle name="Assumptions Right Percentage 2 3 2 3" xfId="33518" xr:uid="{00000000-0005-0000-0000-0000808F0000}"/>
    <cellStyle name="Assumptions Right Percentage 2 3 3" xfId="8572" xr:uid="{00000000-0005-0000-0000-0000818F0000}"/>
    <cellStyle name="Assumptions Right Percentage 2 3 3 2" xfId="22493" xr:uid="{00000000-0005-0000-0000-0000828F0000}"/>
    <cellStyle name="Assumptions Right Percentage 2 3 3 2 2" xfId="50176" xr:uid="{00000000-0005-0000-0000-0000838F0000}"/>
    <cellStyle name="Assumptions Right Percentage 2 3 3 3" xfId="36259" xr:uid="{00000000-0005-0000-0000-0000848F0000}"/>
    <cellStyle name="Assumptions Right Percentage 2 3 4" xfId="5451" xr:uid="{00000000-0005-0000-0000-0000858F0000}"/>
    <cellStyle name="Assumptions Right Percentage 2 3 4 2" xfId="19404" xr:uid="{00000000-0005-0000-0000-0000868F0000}"/>
    <cellStyle name="Assumptions Right Percentage 2 3 4 2 2" xfId="47087" xr:uid="{00000000-0005-0000-0000-0000878F0000}"/>
    <cellStyle name="Assumptions Right Percentage 2 3 4 3" xfId="33170" xr:uid="{00000000-0005-0000-0000-0000888F0000}"/>
    <cellStyle name="Assumptions Right Percentage 2 3 5" xfId="13450" xr:uid="{00000000-0005-0000-0000-0000898F0000}"/>
    <cellStyle name="Assumptions Right Percentage 2 3 5 2" xfId="27371" xr:uid="{00000000-0005-0000-0000-00008A8F0000}"/>
    <cellStyle name="Assumptions Right Percentage 2 3 5 2 2" xfId="55054" xr:uid="{00000000-0005-0000-0000-00008B8F0000}"/>
    <cellStyle name="Assumptions Right Percentage 2 3 5 3" xfId="41137" xr:uid="{00000000-0005-0000-0000-00008C8F0000}"/>
    <cellStyle name="Assumptions Right Percentage 2 3 6" xfId="16412" xr:uid="{00000000-0005-0000-0000-00008D8F0000}"/>
    <cellStyle name="Assumptions Right Percentage 2 3 6 2" xfId="44095" xr:uid="{00000000-0005-0000-0000-00008E8F0000}"/>
    <cellStyle name="Assumptions Right Percentage 2 3 7" xfId="30305" xr:uid="{00000000-0005-0000-0000-00008F8F0000}"/>
    <cellStyle name="Assumptions Right Percentage 2 30" xfId="4590" xr:uid="{00000000-0005-0000-0000-0000908F0000}"/>
    <cellStyle name="Assumptions Right Percentage 2 30 2" xfId="8002" xr:uid="{00000000-0005-0000-0000-0000918F0000}"/>
    <cellStyle name="Assumptions Right Percentage 2 30 2 2" xfId="21926" xr:uid="{00000000-0005-0000-0000-0000928F0000}"/>
    <cellStyle name="Assumptions Right Percentage 2 30 2 2 2" xfId="49609" xr:uid="{00000000-0005-0000-0000-0000938F0000}"/>
    <cellStyle name="Assumptions Right Percentage 2 30 2 3" xfId="35692" xr:uid="{00000000-0005-0000-0000-0000948F0000}"/>
    <cellStyle name="Assumptions Right Percentage 2 30 3" xfId="10608" xr:uid="{00000000-0005-0000-0000-0000958F0000}"/>
    <cellStyle name="Assumptions Right Percentage 2 30 3 2" xfId="24529" xr:uid="{00000000-0005-0000-0000-0000968F0000}"/>
    <cellStyle name="Assumptions Right Percentage 2 30 3 2 2" xfId="52212" xr:uid="{00000000-0005-0000-0000-0000978F0000}"/>
    <cellStyle name="Assumptions Right Percentage 2 30 3 3" xfId="38295" xr:uid="{00000000-0005-0000-0000-0000988F0000}"/>
    <cellStyle name="Assumptions Right Percentage 2 30 4" xfId="12854" xr:uid="{00000000-0005-0000-0000-0000998F0000}"/>
    <cellStyle name="Assumptions Right Percentage 2 30 4 2" xfId="26775" xr:uid="{00000000-0005-0000-0000-00009A8F0000}"/>
    <cellStyle name="Assumptions Right Percentage 2 30 4 2 2" xfId="54458" xr:uid="{00000000-0005-0000-0000-00009B8F0000}"/>
    <cellStyle name="Assumptions Right Percentage 2 30 4 3" xfId="40541" xr:uid="{00000000-0005-0000-0000-00009C8F0000}"/>
    <cellStyle name="Assumptions Right Percentage 2 30 5" xfId="15604" xr:uid="{00000000-0005-0000-0000-00009D8F0000}"/>
    <cellStyle name="Assumptions Right Percentage 2 30 5 2" xfId="29525" xr:uid="{00000000-0005-0000-0000-00009E8F0000}"/>
    <cellStyle name="Assumptions Right Percentage 2 30 5 2 2" xfId="57208" xr:uid="{00000000-0005-0000-0000-00009F8F0000}"/>
    <cellStyle name="Assumptions Right Percentage 2 30 5 3" xfId="43291" xr:uid="{00000000-0005-0000-0000-0000A08F0000}"/>
    <cellStyle name="Assumptions Right Percentage 2 30 6" xfId="18572" xr:uid="{00000000-0005-0000-0000-0000A18F0000}"/>
    <cellStyle name="Assumptions Right Percentage 2 30 6 2" xfId="46255" xr:uid="{00000000-0005-0000-0000-0000A28F0000}"/>
    <cellStyle name="Assumptions Right Percentage 2 30 7" xfId="32338" xr:uid="{00000000-0005-0000-0000-0000A38F0000}"/>
    <cellStyle name="Assumptions Right Percentage 2 31" xfId="5305" xr:uid="{00000000-0005-0000-0000-0000A48F0000}"/>
    <cellStyle name="Assumptions Right Percentage 2 31 2" xfId="19272" xr:uid="{00000000-0005-0000-0000-0000A58F0000}"/>
    <cellStyle name="Assumptions Right Percentage 2 31 2 2" xfId="46955" xr:uid="{00000000-0005-0000-0000-0000A68F0000}"/>
    <cellStyle name="Assumptions Right Percentage 2 31 3" xfId="33038" xr:uid="{00000000-0005-0000-0000-0000A78F0000}"/>
    <cellStyle name="Assumptions Right Percentage 2 32" xfId="5208" xr:uid="{00000000-0005-0000-0000-0000A88F0000}"/>
    <cellStyle name="Assumptions Right Percentage 2 32 2" xfId="19178" xr:uid="{00000000-0005-0000-0000-0000A98F0000}"/>
    <cellStyle name="Assumptions Right Percentage 2 32 2 2" xfId="46861" xr:uid="{00000000-0005-0000-0000-0000AA8F0000}"/>
    <cellStyle name="Assumptions Right Percentage 2 32 3" xfId="32944" xr:uid="{00000000-0005-0000-0000-0000AB8F0000}"/>
    <cellStyle name="Assumptions Right Percentage 2 4" xfId="3020" xr:uid="{00000000-0005-0000-0000-0000AC8F0000}"/>
    <cellStyle name="Assumptions Right Percentage 2 4 2" xfId="6464" xr:uid="{00000000-0005-0000-0000-0000AD8F0000}"/>
    <cellStyle name="Assumptions Right Percentage 2 4 2 2" xfId="20409" xr:uid="{00000000-0005-0000-0000-0000AE8F0000}"/>
    <cellStyle name="Assumptions Right Percentage 2 4 2 2 2" xfId="48092" xr:uid="{00000000-0005-0000-0000-0000AF8F0000}"/>
    <cellStyle name="Assumptions Right Percentage 2 4 2 3" xfId="34175" xr:uid="{00000000-0005-0000-0000-0000B08F0000}"/>
    <cellStyle name="Assumptions Right Percentage 2 4 3" xfId="9213" xr:uid="{00000000-0005-0000-0000-0000B18F0000}"/>
    <cellStyle name="Assumptions Right Percentage 2 4 3 2" xfId="23134" xr:uid="{00000000-0005-0000-0000-0000B28F0000}"/>
    <cellStyle name="Assumptions Right Percentage 2 4 3 2 2" xfId="50817" xr:uid="{00000000-0005-0000-0000-0000B38F0000}"/>
    <cellStyle name="Assumptions Right Percentage 2 4 3 3" xfId="36900" xr:uid="{00000000-0005-0000-0000-0000B48F0000}"/>
    <cellStyle name="Assumptions Right Percentage 2 4 4" xfId="11349" xr:uid="{00000000-0005-0000-0000-0000B58F0000}"/>
    <cellStyle name="Assumptions Right Percentage 2 4 4 2" xfId="25270" xr:uid="{00000000-0005-0000-0000-0000B68F0000}"/>
    <cellStyle name="Assumptions Right Percentage 2 4 4 2 2" xfId="52953" xr:uid="{00000000-0005-0000-0000-0000B78F0000}"/>
    <cellStyle name="Assumptions Right Percentage 2 4 4 3" xfId="39036" xr:uid="{00000000-0005-0000-0000-0000B88F0000}"/>
    <cellStyle name="Assumptions Right Percentage 2 4 5" xfId="14100" xr:uid="{00000000-0005-0000-0000-0000B98F0000}"/>
    <cellStyle name="Assumptions Right Percentage 2 4 5 2" xfId="28021" xr:uid="{00000000-0005-0000-0000-0000BA8F0000}"/>
    <cellStyle name="Assumptions Right Percentage 2 4 5 2 2" xfId="55704" xr:uid="{00000000-0005-0000-0000-0000BB8F0000}"/>
    <cellStyle name="Assumptions Right Percentage 2 4 5 3" xfId="41787" xr:uid="{00000000-0005-0000-0000-0000BC8F0000}"/>
    <cellStyle name="Assumptions Right Percentage 2 4 6" xfId="17067" xr:uid="{00000000-0005-0000-0000-0000BD8F0000}"/>
    <cellStyle name="Assumptions Right Percentage 2 4 6 2" xfId="44750" xr:uid="{00000000-0005-0000-0000-0000BE8F0000}"/>
    <cellStyle name="Assumptions Right Percentage 2 4 7" xfId="30877" xr:uid="{00000000-0005-0000-0000-0000BF8F0000}"/>
    <cellStyle name="Assumptions Right Percentage 2 5" xfId="2963" xr:uid="{00000000-0005-0000-0000-0000C08F0000}"/>
    <cellStyle name="Assumptions Right Percentage 2 5 2" xfId="6408" xr:uid="{00000000-0005-0000-0000-0000C18F0000}"/>
    <cellStyle name="Assumptions Right Percentage 2 5 2 2" xfId="20354" xr:uid="{00000000-0005-0000-0000-0000C28F0000}"/>
    <cellStyle name="Assumptions Right Percentage 2 5 2 2 2" xfId="48037" xr:uid="{00000000-0005-0000-0000-0000C38F0000}"/>
    <cellStyle name="Assumptions Right Percentage 2 5 2 3" xfId="34120" xr:uid="{00000000-0005-0000-0000-0000C48F0000}"/>
    <cellStyle name="Assumptions Right Percentage 2 5 3" xfId="9159" xr:uid="{00000000-0005-0000-0000-0000C58F0000}"/>
    <cellStyle name="Assumptions Right Percentage 2 5 3 2" xfId="23080" xr:uid="{00000000-0005-0000-0000-0000C68F0000}"/>
    <cellStyle name="Assumptions Right Percentage 2 5 3 2 2" xfId="50763" xr:uid="{00000000-0005-0000-0000-0000C78F0000}"/>
    <cellStyle name="Assumptions Right Percentage 2 5 3 3" xfId="36846" xr:uid="{00000000-0005-0000-0000-0000C88F0000}"/>
    <cellStyle name="Assumptions Right Percentage 2 5 4" xfId="11294" xr:uid="{00000000-0005-0000-0000-0000C98F0000}"/>
    <cellStyle name="Assumptions Right Percentage 2 5 4 2" xfId="25215" xr:uid="{00000000-0005-0000-0000-0000CA8F0000}"/>
    <cellStyle name="Assumptions Right Percentage 2 5 4 2 2" xfId="52898" xr:uid="{00000000-0005-0000-0000-0000CB8F0000}"/>
    <cellStyle name="Assumptions Right Percentage 2 5 4 3" xfId="38981" xr:uid="{00000000-0005-0000-0000-0000CC8F0000}"/>
    <cellStyle name="Assumptions Right Percentage 2 5 5" xfId="14046" xr:uid="{00000000-0005-0000-0000-0000CD8F0000}"/>
    <cellStyle name="Assumptions Right Percentage 2 5 5 2" xfId="27967" xr:uid="{00000000-0005-0000-0000-0000CE8F0000}"/>
    <cellStyle name="Assumptions Right Percentage 2 5 5 2 2" xfId="55650" xr:uid="{00000000-0005-0000-0000-0000CF8F0000}"/>
    <cellStyle name="Assumptions Right Percentage 2 5 5 3" xfId="41733" xr:uid="{00000000-0005-0000-0000-0000D08F0000}"/>
    <cellStyle name="Assumptions Right Percentage 2 5 6" xfId="17012" xr:uid="{00000000-0005-0000-0000-0000D18F0000}"/>
    <cellStyle name="Assumptions Right Percentage 2 5 6 2" xfId="44695" xr:uid="{00000000-0005-0000-0000-0000D28F0000}"/>
    <cellStyle name="Assumptions Right Percentage 2 5 7" xfId="30825" xr:uid="{00000000-0005-0000-0000-0000D38F0000}"/>
    <cellStyle name="Assumptions Right Percentage 2 6" xfId="2460" xr:uid="{00000000-0005-0000-0000-0000D48F0000}"/>
    <cellStyle name="Assumptions Right Percentage 2 6 2" xfId="5917" xr:uid="{00000000-0005-0000-0000-0000D58F0000}"/>
    <cellStyle name="Assumptions Right Percentage 2 6 2 2" xfId="19867" xr:uid="{00000000-0005-0000-0000-0000D68F0000}"/>
    <cellStyle name="Assumptions Right Percentage 2 6 2 2 2" xfId="47550" xr:uid="{00000000-0005-0000-0000-0000D78F0000}"/>
    <cellStyle name="Assumptions Right Percentage 2 6 2 3" xfId="33633" xr:uid="{00000000-0005-0000-0000-0000D88F0000}"/>
    <cellStyle name="Assumptions Right Percentage 2 6 3" xfId="8683" xr:uid="{00000000-0005-0000-0000-0000D98F0000}"/>
    <cellStyle name="Assumptions Right Percentage 2 6 3 2" xfId="22604" xr:uid="{00000000-0005-0000-0000-0000DA8F0000}"/>
    <cellStyle name="Assumptions Right Percentage 2 6 3 2 2" xfId="50287" xr:uid="{00000000-0005-0000-0000-0000DB8F0000}"/>
    <cellStyle name="Assumptions Right Percentage 2 6 3 3" xfId="36370" xr:uid="{00000000-0005-0000-0000-0000DC8F0000}"/>
    <cellStyle name="Assumptions Right Percentage 2 6 4" xfId="5127" xr:uid="{00000000-0005-0000-0000-0000DD8F0000}"/>
    <cellStyle name="Assumptions Right Percentage 2 6 4 2" xfId="19097" xr:uid="{00000000-0005-0000-0000-0000DE8F0000}"/>
    <cellStyle name="Assumptions Right Percentage 2 6 4 2 2" xfId="46780" xr:uid="{00000000-0005-0000-0000-0000DF8F0000}"/>
    <cellStyle name="Assumptions Right Percentage 2 6 4 3" xfId="32863" xr:uid="{00000000-0005-0000-0000-0000E08F0000}"/>
    <cellStyle name="Assumptions Right Percentage 2 6 5" xfId="13565" xr:uid="{00000000-0005-0000-0000-0000E18F0000}"/>
    <cellStyle name="Assumptions Right Percentage 2 6 5 2" xfId="27486" xr:uid="{00000000-0005-0000-0000-0000E28F0000}"/>
    <cellStyle name="Assumptions Right Percentage 2 6 5 2 2" xfId="55169" xr:uid="{00000000-0005-0000-0000-0000E38F0000}"/>
    <cellStyle name="Assumptions Right Percentage 2 6 5 3" xfId="41252" xr:uid="{00000000-0005-0000-0000-0000E48F0000}"/>
    <cellStyle name="Assumptions Right Percentage 2 6 6" xfId="16527" xr:uid="{00000000-0005-0000-0000-0000E58F0000}"/>
    <cellStyle name="Assumptions Right Percentage 2 6 6 2" xfId="44210" xr:uid="{00000000-0005-0000-0000-0000E68F0000}"/>
    <cellStyle name="Assumptions Right Percentage 2 6 7" xfId="30405" xr:uid="{00000000-0005-0000-0000-0000E78F0000}"/>
    <cellStyle name="Assumptions Right Percentage 2 7" xfId="2914" xr:uid="{00000000-0005-0000-0000-0000E88F0000}"/>
    <cellStyle name="Assumptions Right Percentage 2 7 2" xfId="6360" xr:uid="{00000000-0005-0000-0000-0000E98F0000}"/>
    <cellStyle name="Assumptions Right Percentage 2 7 2 2" xfId="20306" xr:uid="{00000000-0005-0000-0000-0000EA8F0000}"/>
    <cellStyle name="Assumptions Right Percentage 2 7 2 2 2" xfId="47989" xr:uid="{00000000-0005-0000-0000-0000EB8F0000}"/>
    <cellStyle name="Assumptions Right Percentage 2 7 2 3" xfId="34072" xr:uid="{00000000-0005-0000-0000-0000EC8F0000}"/>
    <cellStyle name="Assumptions Right Percentage 2 7 3" xfId="9111" xr:uid="{00000000-0005-0000-0000-0000ED8F0000}"/>
    <cellStyle name="Assumptions Right Percentage 2 7 3 2" xfId="23032" xr:uid="{00000000-0005-0000-0000-0000EE8F0000}"/>
    <cellStyle name="Assumptions Right Percentage 2 7 3 2 2" xfId="50715" xr:uid="{00000000-0005-0000-0000-0000EF8F0000}"/>
    <cellStyle name="Assumptions Right Percentage 2 7 3 3" xfId="36798" xr:uid="{00000000-0005-0000-0000-0000F08F0000}"/>
    <cellStyle name="Assumptions Right Percentage 2 7 4" xfId="11246" xr:uid="{00000000-0005-0000-0000-0000F18F0000}"/>
    <cellStyle name="Assumptions Right Percentage 2 7 4 2" xfId="25167" xr:uid="{00000000-0005-0000-0000-0000F28F0000}"/>
    <cellStyle name="Assumptions Right Percentage 2 7 4 2 2" xfId="52850" xr:uid="{00000000-0005-0000-0000-0000F38F0000}"/>
    <cellStyle name="Assumptions Right Percentage 2 7 4 3" xfId="38933" xr:uid="{00000000-0005-0000-0000-0000F48F0000}"/>
    <cellStyle name="Assumptions Right Percentage 2 7 5" xfId="13998" xr:uid="{00000000-0005-0000-0000-0000F58F0000}"/>
    <cellStyle name="Assumptions Right Percentage 2 7 5 2" xfId="27919" xr:uid="{00000000-0005-0000-0000-0000F68F0000}"/>
    <cellStyle name="Assumptions Right Percentage 2 7 5 2 2" xfId="55602" xr:uid="{00000000-0005-0000-0000-0000F78F0000}"/>
    <cellStyle name="Assumptions Right Percentage 2 7 5 3" xfId="41685" xr:uid="{00000000-0005-0000-0000-0000F88F0000}"/>
    <cellStyle name="Assumptions Right Percentage 2 7 6" xfId="16964" xr:uid="{00000000-0005-0000-0000-0000F98F0000}"/>
    <cellStyle name="Assumptions Right Percentage 2 7 6 2" xfId="44647" xr:uid="{00000000-0005-0000-0000-0000FA8F0000}"/>
    <cellStyle name="Assumptions Right Percentage 2 7 7" xfId="30786" xr:uid="{00000000-0005-0000-0000-0000FB8F0000}"/>
    <cellStyle name="Assumptions Right Percentage 2 8" xfId="2950" xr:uid="{00000000-0005-0000-0000-0000FC8F0000}"/>
    <cellStyle name="Assumptions Right Percentage 2 8 2" xfId="6395" xr:uid="{00000000-0005-0000-0000-0000FD8F0000}"/>
    <cellStyle name="Assumptions Right Percentage 2 8 2 2" xfId="20341" xr:uid="{00000000-0005-0000-0000-0000FE8F0000}"/>
    <cellStyle name="Assumptions Right Percentage 2 8 2 2 2" xfId="48024" xr:uid="{00000000-0005-0000-0000-0000FF8F0000}"/>
    <cellStyle name="Assumptions Right Percentage 2 8 2 3" xfId="34107" xr:uid="{00000000-0005-0000-0000-000000900000}"/>
    <cellStyle name="Assumptions Right Percentage 2 8 3" xfId="9146" xr:uid="{00000000-0005-0000-0000-000001900000}"/>
    <cellStyle name="Assumptions Right Percentage 2 8 3 2" xfId="23067" xr:uid="{00000000-0005-0000-0000-000002900000}"/>
    <cellStyle name="Assumptions Right Percentage 2 8 3 2 2" xfId="50750" xr:uid="{00000000-0005-0000-0000-000003900000}"/>
    <cellStyle name="Assumptions Right Percentage 2 8 3 3" xfId="36833" xr:uid="{00000000-0005-0000-0000-000004900000}"/>
    <cellStyle name="Assumptions Right Percentage 2 8 4" xfId="11281" xr:uid="{00000000-0005-0000-0000-000005900000}"/>
    <cellStyle name="Assumptions Right Percentage 2 8 4 2" xfId="25202" xr:uid="{00000000-0005-0000-0000-000006900000}"/>
    <cellStyle name="Assumptions Right Percentage 2 8 4 2 2" xfId="52885" xr:uid="{00000000-0005-0000-0000-000007900000}"/>
    <cellStyle name="Assumptions Right Percentage 2 8 4 3" xfId="38968" xr:uid="{00000000-0005-0000-0000-000008900000}"/>
    <cellStyle name="Assumptions Right Percentage 2 8 5" xfId="14033" xr:uid="{00000000-0005-0000-0000-000009900000}"/>
    <cellStyle name="Assumptions Right Percentage 2 8 5 2" xfId="27954" xr:uid="{00000000-0005-0000-0000-00000A900000}"/>
    <cellStyle name="Assumptions Right Percentage 2 8 5 2 2" xfId="55637" xr:uid="{00000000-0005-0000-0000-00000B900000}"/>
    <cellStyle name="Assumptions Right Percentage 2 8 5 3" xfId="41720" xr:uid="{00000000-0005-0000-0000-00000C900000}"/>
    <cellStyle name="Assumptions Right Percentage 2 8 6" xfId="16999" xr:uid="{00000000-0005-0000-0000-00000D900000}"/>
    <cellStyle name="Assumptions Right Percentage 2 8 6 2" xfId="44682" xr:uid="{00000000-0005-0000-0000-00000E900000}"/>
    <cellStyle name="Assumptions Right Percentage 2 8 7" xfId="30812" xr:uid="{00000000-0005-0000-0000-00000F900000}"/>
    <cellStyle name="Assumptions Right Percentage 2 9" xfId="3001" xr:uid="{00000000-0005-0000-0000-000010900000}"/>
    <cellStyle name="Assumptions Right Percentage 2 9 2" xfId="6445" xr:uid="{00000000-0005-0000-0000-000011900000}"/>
    <cellStyle name="Assumptions Right Percentage 2 9 2 2" xfId="20391" xr:uid="{00000000-0005-0000-0000-000012900000}"/>
    <cellStyle name="Assumptions Right Percentage 2 9 2 2 2" xfId="48074" xr:uid="{00000000-0005-0000-0000-000013900000}"/>
    <cellStyle name="Assumptions Right Percentage 2 9 2 3" xfId="34157" xr:uid="{00000000-0005-0000-0000-000014900000}"/>
    <cellStyle name="Assumptions Right Percentage 2 9 3" xfId="9196" xr:uid="{00000000-0005-0000-0000-000015900000}"/>
    <cellStyle name="Assumptions Right Percentage 2 9 3 2" xfId="23117" xr:uid="{00000000-0005-0000-0000-000016900000}"/>
    <cellStyle name="Assumptions Right Percentage 2 9 3 2 2" xfId="50800" xr:uid="{00000000-0005-0000-0000-000017900000}"/>
    <cellStyle name="Assumptions Right Percentage 2 9 3 3" xfId="36883" xr:uid="{00000000-0005-0000-0000-000018900000}"/>
    <cellStyle name="Assumptions Right Percentage 2 9 4" xfId="11331" xr:uid="{00000000-0005-0000-0000-000019900000}"/>
    <cellStyle name="Assumptions Right Percentage 2 9 4 2" xfId="25252" xr:uid="{00000000-0005-0000-0000-00001A900000}"/>
    <cellStyle name="Assumptions Right Percentage 2 9 4 2 2" xfId="52935" xr:uid="{00000000-0005-0000-0000-00001B900000}"/>
    <cellStyle name="Assumptions Right Percentage 2 9 4 3" xfId="39018" xr:uid="{00000000-0005-0000-0000-00001C900000}"/>
    <cellStyle name="Assumptions Right Percentage 2 9 5" xfId="14082" xr:uid="{00000000-0005-0000-0000-00001D900000}"/>
    <cellStyle name="Assumptions Right Percentage 2 9 5 2" xfId="28003" xr:uid="{00000000-0005-0000-0000-00001E900000}"/>
    <cellStyle name="Assumptions Right Percentage 2 9 5 2 2" xfId="55686" xr:uid="{00000000-0005-0000-0000-00001F900000}"/>
    <cellStyle name="Assumptions Right Percentage 2 9 5 3" xfId="41769" xr:uid="{00000000-0005-0000-0000-000020900000}"/>
    <cellStyle name="Assumptions Right Percentage 2 9 6" xfId="17049" xr:uid="{00000000-0005-0000-0000-000021900000}"/>
    <cellStyle name="Assumptions Right Percentage 2 9 6 2" xfId="44732" xr:uid="{00000000-0005-0000-0000-000022900000}"/>
    <cellStyle name="Assumptions Right Percentage 2 9 7" xfId="30860" xr:uid="{00000000-0005-0000-0000-000023900000}"/>
    <cellStyle name="Assumptions Right Percentage 20" xfId="4043" xr:uid="{00000000-0005-0000-0000-000024900000}"/>
    <cellStyle name="Assumptions Right Percentage 20 2" xfId="7469" xr:uid="{00000000-0005-0000-0000-000025900000}"/>
    <cellStyle name="Assumptions Right Percentage 20 2 2" xfId="21400" xr:uid="{00000000-0005-0000-0000-000026900000}"/>
    <cellStyle name="Assumptions Right Percentage 20 2 2 2" xfId="49083" xr:uid="{00000000-0005-0000-0000-000027900000}"/>
    <cellStyle name="Assumptions Right Percentage 20 2 3" xfId="35166" xr:uid="{00000000-0005-0000-0000-000028900000}"/>
    <cellStyle name="Assumptions Right Percentage 20 3" xfId="10172" xr:uid="{00000000-0005-0000-0000-000029900000}"/>
    <cellStyle name="Assumptions Right Percentage 20 3 2" xfId="24093" xr:uid="{00000000-0005-0000-0000-00002A900000}"/>
    <cellStyle name="Assumptions Right Percentage 20 3 2 2" xfId="51776" xr:uid="{00000000-0005-0000-0000-00002B900000}"/>
    <cellStyle name="Assumptions Right Percentage 20 3 3" xfId="37859" xr:uid="{00000000-0005-0000-0000-00002C900000}"/>
    <cellStyle name="Assumptions Right Percentage 20 4" xfId="12324" xr:uid="{00000000-0005-0000-0000-00002D900000}"/>
    <cellStyle name="Assumptions Right Percentage 20 4 2" xfId="26245" xr:uid="{00000000-0005-0000-0000-00002E900000}"/>
    <cellStyle name="Assumptions Right Percentage 20 4 2 2" xfId="53928" xr:uid="{00000000-0005-0000-0000-00002F900000}"/>
    <cellStyle name="Assumptions Right Percentage 20 4 3" xfId="40011" xr:uid="{00000000-0005-0000-0000-000030900000}"/>
    <cellStyle name="Assumptions Right Percentage 20 5" xfId="15074" xr:uid="{00000000-0005-0000-0000-000031900000}"/>
    <cellStyle name="Assumptions Right Percentage 20 5 2" xfId="28995" xr:uid="{00000000-0005-0000-0000-000032900000}"/>
    <cellStyle name="Assumptions Right Percentage 20 5 2 2" xfId="56678" xr:uid="{00000000-0005-0000-0000-000033900000}"/>
    <cellStyle name="Assumptions Right Percentage 20 5 3" xfId="42761" xr:uid="{00000000-0005-0000-0000-000034900000}"/>
    <cellStyle name="Assumptions Right Percentage 20 6" xfId="18042" xr:uid="{00000000-0005-0000-0000-000035900000}"/>
    <cellStyle name="Assumptions Right Percentage 20 6 2" xfId="45725" xr:uid="{00000000-0005-0000-0000-000036900000}"/>
    <cellStyle name="Assumptions Right Percentage 20 7" xfId="31808" xr:uid="{00000000-0005-0000-0000-000037900000}"/>
    <cellStyle name="Assumptions Right Percentage 21" xfId="3994" xr:uid="{00000000-0005-0000-0000-000038900000}"/>
    <cellStyle name="Assumptions Right Percentage 21 2" xfId="7420" xr:uid="{00000000-0005-0000-0000-000039900000}"/>
    <cellStyle name="Assumptions Right Percentage 21 2 2" xfId="21351" xr:uid="{00000000-0005-0000-0000-00003A900000}"/>
    <cellStyle name="Assumptions Right Percentage 21 2 2 2" xfId="49034" xr:uid="{00000000-0005-0000-0000-00003B900000}"/>
    <cellStyle name="Assumptions Right Percentage 21 2 3" xfId="35117" xr:uid="{00000000-0005-0000-0000-00003C900000}"/>
    <cellStyle name="Assumptions Right Percentage 21 3" xfId="10123" xr:uid="{00000000-0005-0000-0000-00003D900000}"/>
    <cellStyle name="Assumptions Right Percentage 21 3 2" xfId="24044" xr:uid="{00000000-0005-0000-0000-00003E900000}"/>
    <cellStyle name="Assumptions Right Percentage 21 3 2 2" xfId="51727" xr:uid="{00000000-0005-0000-0000-00003F900000}"/>
    <cellStyle name="Assumptions Right Percentage 21 3 3" xfId="37810" xr:uid="{00000000-0005-0000-0000-000040900000}"/>
    <cellStyle name="Assumptions Right Percentage 21 4" xfId="12275" xr:uid="{00000000-0005-0000-0000-000041900000}"/>
    <cellStyle name="Assumptions Right Percentage 21 4 2" xfId="26196" xr:uid="{00000000-0005-0000-0000-000042900000}"/>
    <cellStyle name="Assumptions Right Percentage 21 4 2 2" xfId="53879" xr:uid="{00000000-0005-0000-0000-000043900000}"/>
    <cellStyle name="Assumptions Right Percentage 21 4 3" xfId="39962" xr:uid="{00000000-0005-0000-0000-000044900000}"/>
    <cellStyle name="Assumptions Right Percentage 21 5" xfId="15025" xr:uid="{00000000-0005-0000-0000-000045900000}"/>
    <cellStyle name="Assumptions Right Percentage 21 5 2" xfId="28946" xr:uid="{00000000-0005-0000-0000-000046900000}"/>
    <cellStyle name="Assumptions Right Percentage 21 5 2 2" xfId="56629" xr:uid="{00000000-0005-0000-0000-000047900000}"/>
    <cellStyle name="Assumptions Right Percentage 21 5 3" xfId="42712" xr:uid="{00000000-0005-0000-0000-000048900000}"/>
    <cellStyle name="Assumptions Right Percentage 21 6" xfId="17993" xr:uid="{00000000-0005-0000-0000-000049900000}"/>
    <cellStyle name="Assumptions Right Percentage 21 6 2" xfId="45676" xr:uid="{00000000-0005-0000-0000-00004A900000}"/>
    <cellStyle name="Assumptions Right Percentage 21 7" xfId="31759" xr:uid="{00000000-0005-0000-0000-00004B900000}"/>
    <cellStyle name="Assumptions Right Percentage 22" xfId="4028" xr:uid="{00000000-0005-0000-0000-00004C900000}"/>
    <cellStyle name="Assumptions Right Percentage 22 2" xfId="7454" xr:uid="{00000000-0005-0000-0000-00004D900000}"/>
    <cellStyle name="Assumptions Right Percentage 22 2 2" xfId="21385" xr:uid="{00000000-0005-0000-0000-00004E900000}"/>
    <cellStyle name="Assumptions Right Percentage 22 2 2 2" xfId="49068" xr:uid="{00000000-0005-0000-0000-00004F900000}"/>
    <cellStyle name="Assumptions Right Percentage 22 2 3" xfId="35151" xr:uid="{00000000-0005-0000-0000-000050900000}"/>
    <cellStyle name="Assumptions Right Percentage 22 3" xfId="10157" xr:uid="{00000000-0005-0000-0000-000051900000}"/>
    <cellStyle name="Assumptions Right Percentage 22 3 2" xfId="24078" xr:uid="{00000000-0005-0000-0000-000052900000}"/>
    <cellStyle name="Assumptions Right Percentage 22 3 2 2" xfId="51761" xr:uid="{00000000-0005-0000-0000-000053900000}"/>
    <cellStyle name="Assumptions Right Percentage 22 3 3" xfId="37844" xr:uid="{00000000-0005-0000-0000-000054900000}"/>
    <cellStyle name="Assumptions Right Percentage 22 4" xfId="12309" xr:uid="{00000000-0005-0000-0000-000055900000}"/>
    <cellStyle name="Assumptions Right Percentage 22 4 2" xfId="26230" xr:uid="{00000000-0005-0000-0000-000056900000}"/>
    <cellStyle name="Assumptions Right Percentage 22 4 2 2" xfId="53913" xr:uid="{00000000-0005-0000-0000-000057900000}"/>
    <cellStyle name="Assumptions Right Percentage 22 4 3" xfId="39996" xr:uid="{00000000-0005-0000-0000-000058900000}"/>
    <cellStyle name="Assumptions Right Percentage 22 5" xfId="15059" xr:uid="{00000000-0005-0000-0000-000059900000}"/>
    <cellStyle name="Assumptions Right Percentage 22 5 2" xfId="28980" xr:uid="{00000000-0005-0000-0000-00005A900000}"/>
    <cellStyle name="Assumptions Right Percentage 22 5 2 2" xfId="56663" xr:uid="{00000000-0005-0000-0000-00005B900000}"/>
    <cellStyle name="Assumptions Right Percentage 22 5 3" xfId="42746" xr:uid="{00000000-0005-0000-0000-00005C900000}"/>
    <cellStyle name="Assumptions Right Percentage 22 6" xfId="18027" xr:uid="{00000000-0005-0000-0000-00005D900000}"/>
    <cellStyle name="Assumptions Right Percentage 22 6 2" xfId="45710" xr:uid="{00000000-0005-0000-0000-00005E900000}"/>
    <cellStyle name="Assumptions Right Percentage 22 7" xfId="31793" xr:uid="{00000000-0005-0000-0000-00005F900000}"/>
    <cellStyle name="Assumptions Right Percentage 23" xfId="4015" xr:uid="{00000000-0005-0000-0000-000060900000}"/>
    <cellStyle name="Assumptions Right Percentage 23 2" xfId="7441" xr:uid="{00000000-0005-0000-0000-000061900000}"/>
    <cellStyle name="Assumptions Right Percentage 23 2 2" xfId="21372" xr:uid="{00000000-0005-0000-0000-000062900000}"/>
    <cellStyle name="Assumptions Right Percentage 23 2 2 2" xfId="49055" xr:uid="{00000000-0005-0000-0000-000063900000}"/>
    <cellStyle name="Assumptions Right Percentage 23 2 3" xfId="35138" xr:uid="{00000000-0005-0000-0000-000064900000}"/>
    <cellStyle name="Assumptions Right Percentage 23 3" xfId="10144" xr:uid="{00000000-0005-0000-0000-000065900000}"/>
    <cellStyle name="Assumptions Right Percentage 23 3 2" xfId="24065" xr:uid="{00000000-0005-0000-0000-000066900000}"/>
    <cellStyle name="Assumptions Right Percentage 23 3 2 2" xfId="51748" xr:uid="{00000000-0005-0000-0000-000067900000}"/>
    <cellStyle name="Assumptions Right Percentage 23 3 3" xfId="37831" xr:uid="{00000000-0005-0000-0000-000068900000}"/>
    <cellStyle name="Assumptions Right Percentage 23 4" xfId="12296" xr:uid="{00000000-0005-0000-0000-000069900000}"/>
    <cellStyle name="Assumptions Right Percentage 23 4 2" xfId="26217" xr:uid="{00000000-0005-0000-0000-00006A900000}"/>
    <cellStyle name="Assumptions Right Percentage 23 4 2 2" xfId="53900" xr:uid="{00000000-0005-0000-0000-00006B900000}"/>
    <cellStyle name="Assumptions Right Percentage 23 4 3" xfId="39983" xr:uid="{00000000-0005-0000-0000-00006C900000}"/>
    <cellStyle name="Assumptions Right Percentage 23 5" xfId="15046" xr:uid="{00000000-0005-0000-0000-00006D900000}"/>
    <cellStyle name="Assumptions Right Percentage 23 5 2" xfId="28967" xr:uid="{00000000-0005-0000-0000-00006E900000}"/>
    <cellStyle name="Assumptions Right Percentage 23 5 2 2" xfId="56650" xr:uid="{00000000-0005-0000-0000-00006F900000}"/>
    <cellStyle name="Assumptions Right Percentage 23 5 3" xfId="42733" xr:uid="{00000000-0005-0000-0000-000070900000}"/>
    <cellStyle name="Assumptions Right Percentage 23 6" xfId="18014" xr:uid="{00000000-0005-0000-0000-000071900000}"/>
    <cellStyle name="Assumptions Right Percentage 23 6 2" xfId="45697" xr:uid="{00000000-0005-0000-0000-000072900000}"/>
    <cellStyle name="Assumptions Right Percentage 23 7" xfId="31780" xr:uid="{00000000-0005-0000-0000-000073900000}"/>
    <cellStyle name="Assumptions Right Percentage 24" xfId="4526" xr:uid="{00000000-0005-0000-0000-000074900000}"/>
    <cellStyle name="Assumptions Right Percentage 24 2" xfId="7943" xr:uid="{00000000-0005-0000-0000-000075900000}"/>
    <cellStyle name="Assumptions Right Percentage 24 2 2" xfId="21867" xr:uid="{00000000-0005-0000-0000-000076900000}"/>
    <cellStyle name="Assumptions Right Percentage 24 2 2 2" xfId="49550" xr:uid="{00000000-0005-0000-0000-000077900000}"/>
    <cellStyle name="Assumptions Right Percentage 24 2 3" xfId="35633" xr:uid="{00000000-0005-0000-0000-000078900000}"/>
    <cellStyle name="Assumptions Right Percentage 24 3" xfId="10585" xr:uid="{00000000-0005-0000-0000-000079900000}"/>
    <cellStyle name="Assumptions Right Percentage 24 3 2" xfId="24506" xr:uid="{00000000-0005-0000-0000-00007A900000}"/>
    <cellStyle name="Assumptions Right Percentage 24 3 2 2" xfId="52189" xr:uid="{00000000-0005-0000-0000-00007B900000}"/>
    <cellStyle name="Assumptions Right Percentage 24 3 3" xfId="38272" xr:uid="{00000000-0005-0000-0000-00007C900000}"/>
    <cellStyle name="Assumptions Right Percentage 24 4" xfId="12790" xr:uid="{00000000-0005-0000-0000-00007D900000}"/>
    <cellStyle name="Assumptions Right Percentage 24 4 2" xfId="26711" xr:uid="{00000000-0005-0000-0000-00007E900000}"/>
    <cellStyle name="Assumptions Right Percentage 24 4 2 2" xfId="54394" xr:uid="{00000000-0005-0000-0000-00007F900000}"/>
    <cellStyle name="Assumptions Right Percentage 24 4 3" xfId="40477" xr:uid="{00000000-0005-0000-0000-000080900000}"/>
    <cellStyle name="Assumptions Right Percentage 24 5" xfId="15540" xr:uid="{00000000-0005-0000-0000-000081900000}"/>
    <cellStyle name="Assumptions Right Percentage 24 5 2" xfId="29461" xr:uid="{00000000-0005-0000-0000-000082900000}"/>
    <cellStyle name="Assumptions Right Percentage 24 5 2 2" xfId="57144" xr:uid="{00000000-0005-0000-0000-000083900000}"/>
    <cellStyle name="Assumptions Right Percentage 24 5 3" xfId="43227" xr:uid="{00000000-0005-0000-0000-000084900000}"/>
    <cellStyle name="Assumptions Right Percentage 24 6" xfId="18508" xr:uid="{00000000-0005-0000-0000-000085900000}"/>
    <cellStyle name="Assumptions Right Percentage 24 6 2" xfId="46191" xr:uid="{00000000-0005-0000-0000-000086900000}"/>
    <cellStyle name="Assumptions Right Percentage 24 7" xfId="32274" xr:uid="{00000000-0005-0000-0000-000087900000}"/>
    <cellStyle name="Assumptions Right Percentage 25" xfId="4435" xr:uid="{00000000-0005-0000-0000-000088900000}"/>
    <cellStyle name="Assumptions Right Percentage 25 2" xfId="7857" xr:uid="{00000000-0005-0000-0000-000089900000}"/>
    <cellStyle name="Assumptions Right Percentage 25 2 2" xfId="21781" xr:uid="{00000000-0005-0000-0000-00008A900000}"/>
    <cellStyle name="Assumptions Right Percentage 25 2 2 2" xfId="49464" xr:uid="{00000000-0005-0000-0000-00008B900000}"/>
    <cellStyle name="Assumptions Right Percentage 25 2 3" xfId="35547" xr:uid="{00000000-0005-0000-0000-00008C900000}"/>
    <cellStyle name="Assumptions Right Percentage 25 3" xfId="10520" xr:uid="{00000000-0005-0000-0000-00008D900000}"/>
    <cellStyle name="Assumptions Right Percentage 25 3 2" xfId="24441" xr:uid="{00000000-0005-0000-0000-00008E900000}"/>
    <cellStyle name="Assumptions Right Percentage 25 3 2 2" xfId="52124" xr:uid="{00000000-0005-0000-0000-00008F900000}"/>
    <cellStyle name="Assumptions Right Percentage 25 3 3" xfId="38207" xr:uid="{00000000-0005-0000-0000-000090900000}"/>
    <cellStyle name="Assumptions Right Percentage 25 4" xfId="12702" xr:uid="{00000000-0005-0000-0000-000091900000}"/>
    <cellStyle name="Assumptions Right Percentage 25 4 2" xfId="26623" xr:uid="{00000000-0005-0000-0000-000092900000}"/>
    <cellStyle name="Assumptions Right Percentage 25 4 2 2" xfId="54306" xr:uid="{00000000-0005-0000-0000-000093900000}"/>
    <cellStyle name="Assumptions Right Percentage 25 4 3" xfId="40389" xr:uid="{00000000-0005-0000-0000-000094900000}"/>
    <cellStyle name="Assumptions Right Percentage 25 5" xfId="15452" xr:uid="{00000000-0005-0000-0000-000095900000}"/>
    <cellStyle name="Assumptions Right Percentage 25 5 2" xfId="29373" xr:uid="{00000000-0005-0000-0000-000096900000}"/>
    <cellStyle name="Assumptions Right Percentage 25 5 2 2" xfId="57056" xr:uid="{00000000-0005-0000-0000-000097900000}"/>
    <cellStyle name="Assumptions Right Percentage 25 5 3" xfId="43139" xr:uid="{00000000-0005-0000-0000-000098900000}"/>
    <cellStyle name="Assumptions Right Percentage 25 6" xfId="18420" xr:uid="{00000000-0005-0000-0000-000099900000}"/>
    <cellStyle name="Assumptions Right Percentage 25 6 2" xfId="46103" xr:uid="{00000000-0005-0000-0000-00009A900000}"/>
    <cellStyle name="Assumptions Right Percentage 25 7" xfId="32186" xr:uid="{00000000-0005-0000-0000-00009B900000}"/>
    <cellStyle name="Assumptions Right Percentage 26" xfId="4492" xr:uid="{00000000-0005-0000-0000-00009C900000}"/>
    <cellStyle name="Assumptions Right Percentage 26 2" xfId="7913" xr:uid="{00000000-0005-0000-0000-00009D900000}"/>
    <cellStyle name="Assumptions Right Percentage 26 2 2" xfId="21837" xr:uid="{00000000-0005-0000-0000-00009E900000}"/>
    <cellStyle name="Assumptions Right Percentage 26 2 2 2" xfId="49520" xr:uid="{00000000-0005-0000-0000-00009F900000}"/>
    <cellStyle name="Assumptions Right Percentage 26 2 3" xfId="35603" xr:uid="{00000000-0005-0000-0000-0000A0900000}"/>
    <cellStyle name="Assumptions Right Percentage 26 3" xfId="10567" xr:uid="{00000000-0005-0000-0000-0000A1900000}"/>
    <cellStyle name="Assumptions Right Percentage 26 3 2" xfId="24488" xr:uid="{00000000-0005-0000-0000-0000A2900000}"/>
    <cellStyle name="Assumptions Right Percentage 26 3 2 2" xfId="52171" xr:uid="{00000000-0005-0000-0000-0000A3900000}"/>
    <cellStyle name="Assumptions Right Percentage 26 3 3" xfId="38254" xr:uid="{00000000-0005-0000-0000-0000A4900000}"/>
    <cellStyle name="Assumptions Right Percentage 26 4" xfId="12759" xr:uid="{00000000-0005-0000-0000-0000A5900000}"/>
    <cellStyle name="Assumptions Right Percentage 26 4 2" xfId="26680" xr:uid="{00000000-0005-0000-0000-0000A6900000}"/>
    <cellStyle name="Assumptions Right Percentage 26 4 2 2" xfId="54363" xr:uid="{00000000-0005-0000-0000-0000A7900000}"/>
    <cellStyle name="Assumptions Right Percentage 26 4 3" xfId="40446" xr:uid="{00000000-0005-0000-0000-0000A8900000}"/>
    <cellStyle name="Assumptions Right Percentage 26 5" xfId="15509" xr:uid="{00000000-0005-0000-0000-0000A9900000}"/>
    <cellStyle name="Assumptions Right Percentage 26 5 2" xfId="29430" xr:uid="{00000000-0005-0000-0000-0000AA900000}"/>
    <cellStyle name="Assumptions Right Percentage 26 5 2 2" xfId="57113" xr:uid="{00000000-0005-0000-0000-0000AB900000}"/>
    <cellStyle name="Assumptions Right Percentage 26 5 3" xfId="43196" xr:uid="{00000000-0005-0000-0000-0000AC900000}"/>
    <cellStyle name="Assumptions Right Percentage 26 6" xfId="18477" xr:uid="{00000000-0005-0000-0000-0000AD900000}"/>
    <cellStyle name="Assumptions Right Percentage 26 6 2" xfId="46160" xr:uid="{00000000-0005-0000-0000-0000AE900000}"/>
    <cellStyle name="Assumptions Right Percentage 26 7" xfId="32243" xr:uid="{00000000-0005-0000-0000-0000AF900000}"/>
    <cellStyle name="Assumptions Right Percentage 27" xfId="4413" xr:uid="{00000000-0005-0000-0000-0000B0900000}"/>
    <cellStyle name="Assumptions Right Percentage 27 2" xfId="7835" xr:uid="{00000000-0005-0000-0000-0000B1900000}"/>
    <cellStyle name="Assumptions Right Percentage 27 2 2" xfId="21759" xr:uid="{00000000-0005-0000-0000-0000B2900000}"/>
    <cellStyle name="Assumptions Right Percentage 27 2 2 2" xfId="49442" xr:uid="{00000000-0005-0000-0000-0000B3900000}"/>
    <cellStyle name="Assumptions Right Percentage 27 2 3" xfId="35525" xr:uid="{00000000-0005-0000-0000-0000B4900000}"/>
    <cellStyle name="Assumptions Right Percentage 27 3" xfId="10498" xr:uid="{00000000-0005-0000-0000-0000B5900000}"/>
    <cellStyle name="Assumptions Right Percentage 27 3 2" xfId="24419" xr:uid="{00000000-0005-0000-0000-0000B6900000}"/>
    <cellStyle name="Assumptions Right Percentage 27 3 2 2" xfId="52102" xr:uid="{00000000-0005-0000-0000-0000B7900000}"/>
    <cellStyle name="Assumptions Right Percentage 27 3 3" xfId="38185" xr:uid="{00000000-0005-0000-0000-0000B8900000}"/>
    <cellStyle name="Assumptions Right Percentage 27 4" xfId="12680" xr:uid="{00000000-0005-0000-0000-0000B9900000}"/>
    <cellStyle name="Assumptions Right Percentage 27 4 2" xfId="26601" xr:uid="{00000000-0005-0000-0000-0000BA900000}"/>
    <cellStyle name="Assumptions Right Percentage 27 4 2 2" xfId="54284" xr:uid="{00000000-0005-0000-0000-0000BB900000}"/>
    <cellStyle name="Assumptions Right Percentage 27 4 3" xfId="40367" xr:uid="{00000000-0005-0000-0000-0000BC900000}"/>
    <cellStyle name="Assumptions Right Percentage 27 5" xfId="15430" xr:uid="{00000000-0005-0000-0000-0000BD900000}"/>
    <cellStyle name="Assumptions Right Percentage 27 5 2" xfId="29351" xr:uid="{00000000-0005-0000-0000-0000BE900000}"/>
    <cellStyle name="Assumptions Right Percentage 27 5 2 2" xfId="57034" xr:uid="{00000000-0005-0000-0000-0000BF900000}"/>
    <cellStyle name="Assumptions Right Percentage 27 5 3" xfId="43117" xr:uid="{00000000-0005-0000-0000-0000C0900000}"/>
    <cellStyle name="Assumptions Right Percentage 27 6" xfId="18398" xr:uid="{00000000-0005-0000-0000-0000C1900000}"/>
    <cellStyle name="Assumptions Right Percentage 27 6 2" xfId="46081" xr:uid="{00000000-0005-0000-0000-0000C2900000}"/>
    <cellStyle name="Assumptions Right Percentage 27 7" xfId="32164" xr:uid="{00000000-0005-0000-0000-0000C3900000}"/>
    <cellStyle name="Assumptions Right Percentage 28" xfId="4469" xr:uid="{00000000-0005-0000-0000-0000C4900000}"/>
    <cellStyle name="Assumptions Right Percentage 28 2" xfId="7890" xr:uid="{00000000-0005-0000-0000-0000C5900000}"/>
    <cellStyle name="Assumptions Right Percentage 28 2 2" xfId="21814" xr:uid="{00000000-0005-0000-0000-0000C6900000}"/>
    <cellStyle name="Assumptions Right Percentage 28 2 2 2" xfId="49497" xr:uid="{00000000-0005-0000-0000-0000C7900000}"/>
    <cellStyle name="Assumptions Right Percentage 28 2 3" xfId="35580" xr:uid="{00000000-0005-0000-0000-0000C8900000}"/>
    <cellStyle name="Assumptions Right Percentage 28 3" xfId="10550" xr:uid="{00000000-0005-0000-0000-0000C9900000}"/>
    <cellStyle name="Assumptions Right Percentage 28 3 2" xfId="24471" xr:uid="{00000000-0005-0000-0000-0000CA900000}"/>
    <cellStyle name="Assumptions Right Percentage 28 3 2 2" xfId="52154" xr:uid="{00000000-0005-0000-0000-0000CB900000}"/>
    <cellStyle name="Assumptions Right Percentage 28 3 3" xfId="38237" xr:uid="{00000000-0005-0000-0000-0000CC900000}"/>
    <cellStyle name="Assumptions Right Percentage 28 4" xfId="12736" xr:uid="{00000000-0005-0000-0000-0000CD900000}"/>
    <cellStyle name="Assumptions Right Percentage 28 4 2" xfId="26657" xr:uid="{00000000-0005-0000-0000-0000CE900000}"/>
    <cellStyle name="Assumptions Right Percentage 28 4 2 2" xfId="54340" xr:uid="{00000000-0005-0000-0000-0000CF900000}"/>
    <cellStyle name="Assumptions Right Percentage 28 4 3" xfId="40423" xr:uid="{00000000-0005-0000-0000-0000D0900000}"/>
    <cellStyle name="Assumptions Right Percentage 28 5" xfId="15486" xr:uid="{00000000-0005-0000-0000-0000D1900000}"/>
    <cellStyle name="Assumptions Right Percentage 28 5 2" xfId="29407" xr:uid="{00000000-0005-0000-0000-0000D2900000}"/>
    <cellStyle name="Assumptions Right Percentage 28 5 2 2" xfId="57090" xr:uid="{00000000-0005-0000-0000-0000D3900000}"/>
    <cellStyle name="Assumptions Right Percentage 28 5 3" xfId="43173" xr:uid="{00000000-0005-0000-0000-0000D4900000}"/>
    <cellStyle name="Assumptions Right Percentage 28 6" xfId="18454" xr:uid="{00000000-0005-0000-0000-0000D5900000}"/>
    <cellStyle name="Assumptions Right Percentage 28 6 2" xfId="46137" xr:uid="{00000000-0005-0000-0000-0000D6900000}"/>
    <cellStyle name="Assumptions Right Percentage 28 7" xfId="32220" xr:uid="{00000000-0005-0000-0000-0000D7900000}"/>
    <cellStyle name="Assumptions Right Percentage 29" xfId="4331" xr:uid="{00000000-0005-0000-0000-0000D8900000}"/>
    <cellStyle name="Assumptions Right Percentage 29 2" xfId="7756" xr:uid="{00000000-0005-0000-0000-0000D9900000}"/>
    <cellStyle name="Assumptions Right Percentage 29 2 2" xfId="21680" xr:uid="{00000000-0005-0000-0000-0000DA900000}"/>
    <cellStyle name="Assumptions Right Percentage 29 2 2 2" xfId="49363" xr:uid="{00000000-0005-0000-0000-0000DB900000}"/>
    <cellStyle name="Assumptions Right Percentage 29 2 3" xfId="35446" xr:uid="{00000000-0005-0000-0000-0000DC900000}"/>
    <cellStyle name="Assumptions Right Percentage 29 3" xfId="10429" xr:uid="{00000000-0005-0000-0000-0000DD900000}"/>
    <cellStyle name="Assumptions Right Percentage 29 3 2" xfId="24350" xr:uid="{00000000-0005-0000-0000-0000DE900000}"/>
    <cellStyle name="Assumptions Right Percentage 29 3 2 2" xfId="52033" xr:uid="{00000000-0005-0000-0000-0000DF900000}"/>
    <cellStyle name="Assumptions Right Percentage 29 3 3" xfId="38116" xr:uid="{00000000-0005-0000-0000-0000E0900000}"/>
    <cellStyle name="Assumptions Right Percentage 29 4" xfId="12598" xr:uid="{00000000-0005-0000-0000-0000E1900000}"/>
    <cellStyle name="Assumptions Right Percentage 29 4 2" xfId="26519" xr:uid="{00000000-0005-0000-0000-0000E2900000}"/>
    <cellStyle name="Assumptions Right Percentage 29 4 2 2" xfId="54202" xr:uid="{00000000-0005-0000-0000-0000E3900000}"/>
    <cellStyle name="Assumptions Right Percentage 29 4 3" xfId="40285" xr:uid="{00000000-0005-0000-0000-0000E4900000}"/>
    <cellStyle name="Assumptions Right Percentage 29 5" xfId="15348" xr:uid="{00000000-0005-0000-0000-0000E5900000}"/>
    <cellStyle name="Assumptions Right Percentage 29 5 2" xfId="29269" xr:uid="{00000000-0005-0000-0000-0000E6900000}"/>
    <cellStyle name="Assumptions Right Percentage 29 5 2 2" xfId="56952" xr:uid="{00000000-0005-0000-0000-0000E7900000}"/>
    <cellStyle name="Assumptions Right Percentage 29 5 3" xfId="43035" xr:uid="{00000000-0005-0000-0000-0000E8900000}"/>
    <cellStyle name="Assumptions Right Percentage 29 6" xfId="18316" xr:uid="{00000000-0005-0000-0000-0000E9900000}"/>
    <cellStyle name="Assumptions Right Percentage 29 6 2" xfId="45999" xr:uid="{00000000-0005-0000-0000-0000EA900000}"/>
    <cellStyle name="Assumptions Right Percentage 29 7" xfId="32082" xr:uid="{00000000-0005-0000-0000-0000EB900000}"/>
    <cellStyle name="Assumptions Right Percentage 3" xfId="2102" xr:uid="{00000000-0005-0000-0000-0000EC900000}"/>
    <cellStyle name="Assumptions Right Percentage 3 10" xfId="3264" xr:uid="{00000000-0005-0000-0000-0000ED900000}"/>
    <cellStyle name="Assumptions Right Percentage 3 10 2" xfId="6706" xr:uid="{00000000-0005-0000-0000-0000EE900000}"/>
    <cellStyle name="Assumptions Right Percentage 3 10 2 2" xfId="20648" xr:uid="{00000000-0005-0000-0000-0000EF900000}"/>
    <cellStyle name="Assumptions Right Percentage 3 10 2 2 2" xfId="48331" xr:uid="{00000000-0005-0000-0000-0000F0900000}"/>
    <cellStyle name="Assumptions Right Percentage 3 10 2 3" xfId="34414" xr:uid="{00000000-0005-0000-0000-0000F1900000}"/>
    <cellStyle name="Assumptions Right Percentage 3 10 3" xfId="9448" xr:uid="{00000000-0005-0000-0000-0000F2900000}"/>
    <cellStyle name="Assumptions Right Percentage 3 10 3 2" xfId="23369" xr:uid="{00000000-0005-0000-0000-0000F3900000}"/>
    <cellStyle name="Assumptions Right Percentage 3 10 3 2 2" xfId="51052" xr:uid="{00000000-0005-0000-0000-0000F4900000}"/>
    <cellStyle name="Assumptions Right Percentage 3 10 3 3" xfId="37135" xr:uid="{00000000-0005-0000-0000-0000F5900000}"/>
    <cellStyle name="Assumptions Right Percentage 3 10 4" xfId="11586" xr:uid="{00000000-0005-0000-0000-0000F6900000}"/>
    <cellStyle name="Assumptions Right Percentage 3 10 4 2" xfId="25507" xr:uid="{00000000-0005-0000-0000-0000F7900000}"/>
    <cellStyle name="Assumptions Right Percentage 3 10 4 2 2" xfId="53190" xr:uid="{00000000-0005-0000-0000-0000F8900000}"/>
    <cellStyle name="Assumptions Right Percentage 3 10 4 3" xfId="39273" xr:uid="{00000000-0005-0000-0000-0000F9900000}"/>
    <cellStyle name="Assumptions Right Percentage 3 10 5" xfId="14336" xr:uid="{00000000-0005-0000-0000-0000FA900000}"/>
    <cellStyle name="Assumptions Right Percentage 3 10 5 2" xfId="28257" xr:uid="{00000000-0005-0000-0000-0000FB900000}"/>
    <cellStyle name="Assumptions Right Percentage 3 10 5 2 2" xfId="55940" xr:uid="{00000000-0005-0000-0000-0000FC900000}"/>
    <cellStyle name="Assumptions Right Percentage 3 10 5 3" xfId="42023" xr:uid="{00000000-0005-0000-0000-0000FD900000}"/>
    <cellStyle name="Assumptions Right Percentage 3 10 6" xfId="17304" xr:uid="{00000000-0005-0000-0000-0000FE900000}"/>
    <cellStyle name="Assumptions Right Percentage 3 10 6 2" xfId="44987" xr:uid="{00000000-0005-0000-0000-0000FF900000}"/>
    <cellStyle name="Assumptions Right Percentage 3 10 7" xfId="31092" xr:uid="{00000000-0005-0000-0000-000000910000}"/>
    <cellStyle name="Assumptions Right Percentage 3 11" xfId="2998" xr:uid="{00000000-0005-0000-0000-000001910000}"/>
    <cellStyle name="Assumptions Right Percentage 3 11 2" xfId="6442" xr:uid="{00000000-0005-0000-0000-000002910000}"/>
    <cellStyle name="Assumptions Right Percentage 3 11 2 2" xfId="20388" xr:uid="{00000000-0005-0000-0000-000003910000}"/>
    <cellStyle name="Assumptions Right Percentage 3 11 2 2 2" xfId="48071" xr:uid="{00000000-0005-0000-0000-000004910000}"/>
    <cellStyle name="Assumptions Right Percentage 3 11 2 3" xfId="34154" xr:uid="{00000000-0005-0000-0000-000005910000}"/>
    <cellStyle name="Assumptions Right Percentage 3 11 3" xfId="9193" xr:uid="{00000000-0005-0000-0000-000006910000}"/>
    <cellStyle name="Assumptions Right Percentage 3 11 3 2" xfId="23114" xr:uid="{00000000-0005-0000-0000-000007910000}"/>
    <cellStyle name="Assumptions Right Percentage 3 11 3 2 2" xfId="50797" xr:uid="{00000000-0005-0000-0000-000008910000}"/>
    <cellStyle name="Assumptions Right Percentage 3 11 3 3" xfId="36880" xr:uid="{00000000-0005-0000-0000-000009910000}"/>
    <cellStyle name="Assumptions Right Percentage 3 11 4" xfId="11328" xr:uid="{00000000-0005-0000-0000-00000A910000}"/>
    <cellStyle name="Assumptions Right Percentage 3 11 4 2" xfId="25249" xr:uid="{00000000-0005-0000-0000-00000B910000}"/>
    <cellStyle name="Assumptions Right Percentage 3 11 4 2 2" xfId="52932" xr:uid="{00000000-0005-0000-0000-00000C910000}"/>
    <cellStyle name="Assumptions Right Percentage 3 11 4 3" xfId="39015" xr:uid="{00000000-0005-0000-0000-00000D910000}"/>
    <cellStyle name="Assumptions Right Percentage 3 11 5" xfId="14079" xr:uid="{00000000-0005-0000-0000-00000E910000}"/>
    <cellStyle name="Assumptions Right Percentage 3 11 5 2" xfId="28000" xr:uid="{00000000-0005-0000-0000-00000F910000}"/>
    <cellStyle name="Assumptions Right Percentage 3 11 5 2 2" xfId="55683" xr:uid="{00000000-0005-0000-0000-000010910000}"/>
    <cellStyle name="Assumptions Right Percentage 3 11 5 3" xfId="41766" xr:uid="{00000000-0005-0000-0000-000011910000}"/>
    <cellStyle name="Assumptions Right Percentage 3 11 6" xfId="17046" xr:uid="{00000000-0005-0000-0000-000012910000}"/>
    <cellStyle name="Assumptions Right Percentage 3 11 6 2" xfId="44729" xr:uid="{00000000-0005-0000-0000-000013910000}"/>
    <cellStyle name="Assumptions Right Percentage 3 11 7" xfId="30857" xr:uid="{00000000-0005-0000-0000-000014910000}"/>
    <cellStyle name="Assumptions Right Percentage 3 12" xfId="3512" xr:uid="{00000000-0005-0000-0000-000015910000}"/>
    <cellStyle name="Assumptions Right Percentage 3 12 2" xfId="6950" xr:uid="{00000000-0005-0000-0000-000016910000}"/>
    <cellStyle name="Assumptions Right Percentage 3 12 2 2" xfId="20890" xr:uid="{00000000-0005-0000-0000-000017910000}"/>
    <cellStyle name="Assumptions Right Percentage 3 12 2 2 2" xfId="48573" xr:uid="{00000000-0005-0000-0000-000018910000}"/>
    <cellStyle name="Assumptions Right Percentage 3 12 2 3" xfId="34656" xr:uid="{00000000-0005-0000-0000-000019910000}"/>
    <cellStyle name="Assumptions Right Percentage 3 12 3" xfId="9688" xr:uid="{00000000-0005-0000-0000-00001A910000}"/>
    <cellStyle name="Assumptions Right Percentage 3 12 3 2" xfId="23609" xr:uid="{00000000-0005-0000-0000-00001B910000}"/>
    <cellStyle name="Assumptions Right Percentage 3 12 3 2 2" xfId="51292" xr:uid="{00000000-0005-0000-0000-00001C910000}"/>
    <cellStyle name="Assumptions Right Percentage 3 12 3 3" xfId="37375" xr:uid="{00000000-0005-0000-0000-00001D910000}"/>
    <cellStyle name="Assumptions Right Percentage 3 12 4" xfId="11828" xr:uid="{00000000-0005-0000-0000-00001E910000}"/>
    <cellStyle name="Assumptions Right Percentage 3 12 4 2" xfId="25749" xr:uid="{00000000-0005-0000-0000-00001F910000}"/>
    <cellStyle name="Assumptions Right Percentage 3 12 4 2 2" xfId="53432" xr:uid="{00000000-0005-0000-0000-000020910000}"/>
    <cellStyle name="Assumptions Right Percentage 3 12 4 3" xfId="39515" xr:uid="{00000000-0005-0000-0000-000021910000}"/>
    <cellStyle name="Assumptions Right Percentage 3 12 5" xfId="14578" xr:uid="{00000000-0005-0000-0000-000022910000}"/>
    <cellStyle name="Assumptions Right Percentage 3 12 5 2" xfId="28499" xr:uid="{00000000-0005-0000-0000-000023910000}"/>
    <cellStyle name="Assumptions Right Percentage 3 12 5 2 2" xfId="56182" xr:uid="{00000000-0005-0000-0000-000024910000}"/>
    <cellStyle name="Assumptions Right Percentage 3 12 5 3" xfId="42265" xr:uid="{00000000-0005-0000-0000-000025910000}"/>
    <cellStyle name="Assumptions Right Percentage 3 12 6" xfId="17546" xr:uid="{00000000-0005-0000-0000-000026910000}"/>
    <cellStyle name="Assumptions Right Percentage 3 12 6 2" xfId="45229" xr:uid="{00000000-0005-0000-0000-000027910000}"/>
    <cellStyle name="Assumptions Right Percentage 3 12 7" xfId="31317" xr:uid="{00000000-0005-0000-0000-000028910000}"/>
    <cellStyle name="Assumptions Right Percentage 3 13" xfId="3413" xr:uid="{00000000-0005-0000-0000-000029910000}"/>
    <cellStyle name="Assumptions Right Percentage 3 13 2" xfId="6852" xr:uid="{00000000-0005-0000-0000-00002A910000}"/>
    <cellStyle name="Assumptions Right Percentage 3 13 2 2" xfId="20793" xr:uid="{00000000-0005-0000-0000-00002B910000}"/>
    <cellStyle name="Assumptions Right Percentage 3 13 2 2 2" xfId="48476" xr:uid="{00000000-0005-0000-0000-00002C910000}"/>
    <cellStyle name="Assumptions Right Percentage 3 13 2 3" xfId="34559" xr:uid="{00000000-0005-0000-0000-00002D910000}"/>
    <cellStyle name="Assumptions Right Percentage 3 13 3" xfId="9590" xr:uid="{00000000-0005-0000-0000-00002E910000}"/>
    <cellStyle name="Assumptions Right Percentage 3 13 3 2" xfId="23511" xr:uid="{00000000-0005-0000-0000-00002F910000}"/>
    <cellStyle name="Assumptions Right Percentage 3 13 3 2 2" xfId="51194" xr:uid="{00000000-0005-0000-0000-000030910000}"/>
    <cellStyle name="Assumptions Right Percentage 3 13 3 3" xfId="37277" xr:uid="{00000000-0005-0000-0000-000031910000}"/>
    <cellStyle name="Assumptions Right Percentage 3 13 4" xfId="11731" xr:uid="{00000000-0005-0000-0000-000032910000}"/>
    <cellStyle name="Assumptions Right Percentage 3 13 4 2" xfId="25652" xr:uid="{00000000-0005-0000-0000-000033910000}"/>
    <cellStyle name="Assumptions Right Percentage 3 13 4 2 2" xfId="53335" xr:uid="{00000000-0005-0000-0000-000034910000}"/>
    <cellStyle name="Assumptions Right Percentage 3 13 4 3" xfId="39418" xr:uid="{00000000-0005-0000-0000-000035910000}"/>
    <cellStyle name="Assumptions Right Percentage 3 13 5" xfId="14481" xr:uid="{00000000-0005-0000-0000-000036910000}"/>
    <cellStyle name="Assumptions Right Percentage 3 13 5 2" xfId="28402" xr:uid="{00000000-0005-0000-0000-000037910000}"/>
    <cellStyle name="Assumptions Right Percentage 3 13 5 2 2" xfId="56085" xr:uid="{00000000-0005-0000-0000-000038910000}"/>
    <cellStyle name="Assumptions Right Percentage 3 13 5 3" xfId="42168" xr:uid="{00000000-0005-0000-0000-000039910000}"/>
    <cellStyle name="Assumptions Right Percentage 3 13 6" xfId="17449" xr:uid="{00000000-0005-0000-0000-00003A910000}"/>
    <cellStyle name="Assumptions Right Percentage 3 13 6 2" xfId="45132" xr:uid="{00000000-0005-0000-0000-00003B910000}"/>
    <cellStyle name="Assumptions Right Percentage 3 13 7" xfId="31226" xr:uid="{00000000-0005-0000-0000-00003C910000}"/>
    <cellStyle name="Assumptions Right Percentage 3 14" xfId="2559" xr:uid="{00000000-0005-0000-0000-00003D910000}"/>
    <cellStyle name="Assumptions Right Percentage 3 14 2" xfId="6016" xr:uid="{00000000-0005-0000-0000-00003E910000}"/>
    <cellStyle name="Assumptions Right Percentage 3 14 2 2" xfId="19965" xr:uid="{00000000-0005-0000-0000-00003F910000}"/>
    <cellStyle name="Assumptions Right Percentage 3 14 2 2 2" xfId="47648" xr:uid="{00000000-0005-0000-0000-000040910000}"/>
    <cellStyle name="Assumptions Right Percentage 3 14 2 3" xfId="33731" xr:uid="{00000000-0005-0000-0000-000041910000}"/>
    <cellStyle name="Assumptions Right Percentage 3 14 3" xfId="8781" xr:uid="{00000000-0005-0000-0000-000042910000}"/>
    <cellStyle name="Assumptions Right Percentage 3 14 3 2" xfId="22702" xr:uid="{00000000-0005-0000-0000-000043910000}"/>
    <cellStyle name="Assumptions Right Percentage 3 14 3 2 2" xfId="50385" xr:uid="{00000000-0005-0000-0000-000044910000}"/>
    <cellStyle name="Assumptions Right Percentage 3 14 3 3" xfId="36468" xr:uid="{00000000-0005-0000-0000-000045910000}"/>
    <cellStyle name="Assumptions Right Percentage 3 14 4" xfId="5686" xr:uid="{00000000-0005-0000-0000-000046910000}"/>
    <cellStyle name="Assumptions Right Percentage 3 14 4 2" xfId="19638" xr:uid="{00000000-0005-0000-0000-000047910000}"/>
    <cellStyle name="Assumptions Right Percentage 3 14 4 2 2" xfId="47321" xr:uid="{00000000-0005-0000-0000-000048910000}"/>
    <cellStyle name="Assumptions Right Percentage 3 14 4 3" xfId="33404" xr:uid="{00000000-0005-0000-0000-000049910000}"/>
    <cellStyle name="Assumptions Right Percentage 3 14 5" xfId="13661" xr:uid="{00000000-0005-0000-0000-00004A910000}"/>
    <cellStyle name="Assumptions Right Percentage 3 14 5 2" xfId="27582" xr:uid="{00000000-0005-0000-0000-00004B910000}"/>
    <cellStyle name="Assumptions Right Percentage 3 14 5 2 2" xfId="55265" xr:uid="{00000000-0005-0000-0000-00004C910000}"/>
    <cellStyle name="Assumptions Right Percentage 3 14 5 3" xfId="41348" xr:uid="{00000000-0005-0000-0000-00004D910000}"/>
    <cellStyle name="Assumptions Right Percentage 3 14 6" xfId="16625" xr:uid="{00000000-0005-0000-0000-00004E910000}"/>
    <cellStyle name="Assumptions Right Percentage 3 14 6 2" xfId="44308" xr:uid="{00000000-0005-0000-0000-00004F910000}"/>
    <cellStyle name="Assumptions Right Percentage 3 14 7" xfId="30490" xr:uid="{00000000-0005-0000-0000-000050910000}"/>
    <cellStyle name="Assumptions Right Percentage 3 15" xfId="3398" xr:uid="{00000000-0005-0000-0000-000051910000}"/>
    <cellStyle name="Assumptions Right Percentage 3 15 2" xfId="6838" xr:uid="{00000000-0005-0000-0000-000052910000}"/>
    <cellStyle name="Assumptions Right Percentage 3 15 2 2" xfId="20779" xr:uid="{00000000-0005-0000-0000-000053910000}"/>
    <cellStyle name="Assumptions Right Percentage 3 15 2 2 2" xfId="48462" xr:uid="{00000000-0005-0000-0000-000054910000}"/>
    <cellStyle name="Assumptions Right Percentage 3 15 2 3" xfId="34545" xr:uid="{00000000-0005-0000-0000-000055910000}"/>
    <cellStyle name="Assumptions Right Percentage 3 15 3" xfId="9576" xr:uid="{00000000-0005-0000-0000-000056910000}"/>
    <cellStyle name="Assumptions Right Percentage 3 15 3 2" xfId="23497" xr:uid="{00000000-0005-0000-0000-000057910000}"/>
    <cellStyle name="Assumptions Right Percentage 3 15 3 2 2" xfId="51180" xr:uid="{00000000-0005-0000-0000-000058910000}"/>
    <cellStyle name="Assumptions Right Percentage 3 15 3 3" xfId="37263" xr:uid="{00000000-0005-0000-0000-000059910000}"/>
    <cellStyle name="Assumptions Right Percentage 3 15 4" xfId="11717" xr:uid="{00000000-0005-0000-0000-00005A910000}"/>
    <cellStyle name="Assumptions Right Percentage 3 15 4 2" xfId="25638" xr:uid="{00000000-0005-0000-0000-00005B910000}"/>
    <cellStyle name="Assumptions Right Percentage 3 15 4 2 2" xfId="53321" xr:uid="{00000000-0005-0000-0000-00005C910000}"/>
    <cellStyle name="Assumptions Right Percentage 3 15 4 3" xfId="39404" xr:uid="{00000000-0005-0000-0000-00005D910000}"/>
    <cellStyle name="Assumptions Right Percentage 3 15 5" xfId="14467" xr:uid="{00000000-0005-0000-0000-00005E910000}"/>
    <cellStyle name="Assumptions Right Percentage 3 15 5 2" xfId="28388" xr:uid="{00000000-0005-0000-0000-00005F910000}"/>
    <cellStyle name="Assumptions Right Percentage 3 15 5 2 2" xfId="56071" xr:uid="{00000000-0005-0000-0000-000060910000}"/>
    <cellStyle name="Assumptions Right Percentage 3 15 5 3" xfId="42154" xr:uid="{00000000-0005-0000-0000-000061910000}"/>
    <cellStyle name="Assumptions Right Percentage 3 15 6" xfId="17435" xr:uid="{00000000-0005-0000-0000-000062910000}"/>
    <cellStyle name="Assumptions Right Percentage 3 15 6 2" xfId="45118" xr:uid="{00000000-0005-0000-0000-000063910000}"/>
    <cellStyle name="Assumptions Right Percentage 3 15 7" xfId="31212" xr:uid="{00000000-0005-0000-0000-000064910000}"/>
    <cellStyle name="Assumptions Right Percentage 3 16" xfId="2255" xr:uid="{00000000-0005-0000-0000-000065910000}"/>
    <cellStyle name="Assumptions Right Percentage 3 16 2" xfId="5723" xr:uid="{00000000-0005-0000-0000-000066910000}"/>
    <cellStyle name="Assumptions Right Percentage 3 16 2 2" xfId="19674" xr:uid="{00000000-0005-0000-0000-000067910000}"/>
    <cellStyle name="Assumptions Right Percentage 3 16 2 2 2" xfId="47357" xr:uid="{00000000-0005-0000-0000-000068910000}"/>
    <cellStyle name="Assumptions Right Percentage 3 16 2 3" xfId="33440" xr:uid="{00000000-0005-0000-0000-000069910000}"/>
    <cellStyle name="Assumptions Right Percentage 3 16 3" xfId="5102" xr:uid="{00000000-0005-0000-0000-00006A910000}"/>
    <cellStyle name="Assumptions Right Percentage 3 16 3 2" xfId="19074" xr:uid="{00000000-0005-0000-0000-00006B910000}"/>
    <cellStyle name="Assumptions Right Percentage 3 16 3 2 2" xfId="46757" xr:uid="{00000000-0005-0000-0000-00006C910000}"/>
    <cellStyle name="Assumptions Right Percentage 3 16 3 3" xfId="32840" xr:uid="{00000000-0005-0000-0000-00006D910000}"/>
    <cellStyle name="Assumptions Right Percentage 3 16 4" xfId="5375" xr:uid="{00000000-0005-0000-0000-00006E910000}"/>
    <cellStyle name="Assumptions Right Percentage 3 16 4 2" xfId="19328" xr:uid="{00000000-0005-0000-0000-00006F910000}"/>
    <cellStyle name="Assumptions Right Percentage 3 16 4 2 2" xfId="47011" xr:uid="{00000000-0005-0000-0000-000070910000}"/>
    <cellStyle name="Assumptions Right Percentage 3 16 4 3" xfId="33094" xr:uid="{00000000-0005-0000-0000-000071910000}"/>
    <cellStyle name="Assumptions Right Percentage 3 16 5" xfId="13372" xr:uid="{00000000-0005-0000-0000-000072910000}"/>
    <cellStyle name="Assumptions Right Percentage 3 16 5 2" xfId="27293" xr:uid="{00000000-0005-0000-0000-000073910000}"/>
    <cellStyle name="Assumptions Right Percentage 3 16 5 2 2" xfId="54976" xr:uid="{00000000-0005-0000-0000-000074910000}"/>
    <cellStyle name="Assumptions Right Percentage 3 16 5 3" xfId="41059" xr:uid="{00000000-0005-0000-0000-000075910000}"/>
    <cellStyle name="Assumptions Right Percentage 3 16 6" xfId="16334" xr:uid="{00000000-0005-0000-0000-000076910000}"/>
    <cellStyle name="Assumptions Right Percentage 3 16 6 2" xfId="44017" xr:uid="{00000000-0005-0000-0000-000077910000}"/>
    <cellStyle name="Assumptions Right Percentage 3 16 7" xfId="30232" xr:uid="{00000000-0005-0000-0000-000078910000}"/>
    <cellStyle name="Assumptions Right Percentage 3 17" xfId="3366" xr:uid="{00000000-0005-0000-0000-000079910000}"/>
    <cellStyle name="Assumptions Right Percentage 3 17 2" xfId="6806" xr:uid="{00000000-0005-0000-0000-00007A910000}"/>
    <cellStyle name="Assumptions Right Percentage 3 17 2 2" xfId="20747" xr:uid="{00000000-0005-0000-0000-00007B910000}"/>
    <cellStyle name="Assumptions Right Percentage 3 17 2 2 2" xfId="48430" xr:uid="{00000000-0005-0000-0000-00007C910000}"/>
    <cellStyle name="Assumptions Right Percentage 3 17 2 3" xfId="34513" xr:uid="{00000000-0005-0000-0000-00007D910000}"/>
    <cellStyle name="Assumptions Right Percentage 3 17 3" xfId="9544" xr:uid="{00000000-0005-0000-0000-00007E910000}"/>
    <cellStyle name="Assumptions Right Percentage 3 17 3 2" xfId="23465" xr:uid="{00000000-0005-0000-0000-00007F910000}"/>
    <cellStyle name="Assumptions Right Percentage 3 17 3 2 2" xfId="51148" xr:uid="{00000000-0005-0000-0000-000080910000}"/>
    <cellStyle name="Assumptions Right Percentage 3 17 3 3" xfId="37231" xr:uid="{00000000-0005-0000-0000-000081910000}"/>
    <cellStyle name="Assumptions Right Percentage 3 17 4" xfId="11685" xr:uid="{00000000-0005-0000-0000-000082910000}"/>
    <cellStyle name="Assumptions Right Percentage 3 17 4 2" xfId="25606" xr:uid="{00000000-0005-0000-0000-000083910000}"/>
    <cellStyle name="Assumptions Right Percentage 3 17 4 2 2" xfId="53289" xr:uid="{00000000-0005-0000-0000-000084910000}"/>
    <cellStyle name="Assumptions Right Percentage 3 17 4 3" xfId="39372" xr:uid="{00000000-0005-0000-0000-000085910000}"/>
    <cellStyle name="Assumptions Right Percentage 3 17 5" xfId="14435" xr:uid="{00000000-0005-0000-0000-000086910000}"/>
    <cellStyle name="Assumptions Right Percentage 3 17 5 2" xfId="28356" xr:uid="{00000000-0005-0000-0000-000087910000}"/>
    <cellStyle name="Assumptions Right Percentage 3 17 5 2 2" xfId="56039" xr:uid="{00000000-0005-0000-0000-000088910000}"/>
    <cellStyle name="Assumptions Right Percentage 3 17 5 3" xfId="42122" xr:uid="{00000000-0005-0000-0000-000089910000}"/>
    <cellStyle name="Assumptions Right Percentage 3 17 6" xfId="17403" xr:uid="{00000000-0005-0000-0000-00008A910000}"/>
    <cellStyle name="Assumptions Right Percentage 3 17 6 2" xfId="45086" xr:uid="{00000000-0005-0000-0000-00008B910000}"/>
    <cellStyle name="Assumptions Right Percentage 3 17 7" xfId="31182" xr:uid="{00000000-0005-0000-0000-00008C910000}"/>
    <cellStyle name="Assumptions Right Percentage 3 18" xfId="3835" xr:uid="{00000000-0005-0000-0000-00008D910000}"/>
    <cellStyle name="Assumptions Right Percentage 3 18 2" xfId="7269" xr:uid="{00000000-0005-0000-0000-00008E910000}"/>
    <cellStyle name="Assumptions Right Percentage 3 18 2 2" xfId="21202" xr:uid="{00000000-0005-0000-0000-00008F910000}"/>
    <cellStyle name="Assumptions Right Percentage 3 18 2 2 2" xfId="48885" xr:uid="{00000000-0005-0000-0000-000090910000}"/>
    <cellStyle name="Assumptions Right Percentage 3 18 2 3" xfId="34968" xr:uid="{00000000-0005-0000-0000-000091910000}"/>
    <cellStyle name="Assumptions Right Percentage 3 18 3" xfId="9988" xr:uid="{00000000-0005-0000-0000-000092910000}"/>
    <cellStyle name="Assumptions Right Percentage 3 18 3 2" xfId="23909" xr:uid="{00000000-0005-0000-0000-000093910000}"/>
    <cellStyle name="Assumptions Right Percentage 3 18 3 2 2" xfId="51592" xr:uid="{00000000-0005-0000-0000-000094910000}"/>
    <cellStyle name="Assumptions Right Percentage 3 18 3 3" xfId="37675" xr:uid="{00000000-0005-0000-0000-000095910000}"/>
    <cellStyle name="Assumptions Right Percentage 3 18 4" xfId="12140" xr:uid="{00000000-0005-0000-0000-000096910000}"/>
    <cellStyle name="Assumptions Right Percentage 3 18 4 2" xfId="26061" xr:uid="{00000000-0005-0000-0000-000097910000}"/>
    <cellStyle name="Assumptions Right Percentage 3 18 4 2 2" xfId="53744" xr:uid="{00000000-0005-0000-0000-000098910000}"/>
    <cellStyle name="Assumptions Right Percentage 3 18 4 3" xfId="39827" xr:uid="{00000000-0005-0000-0000-000099910000}"/>
    <cellStyle name="Assumptions Right Percentage 3 18 5" xfId="14890" xr:uid="{00000000-0005-0000-0000-00009A910000}"/>
    <cellStyle name="Assumptions Right Percentage 3 18 5 2" xfId="28811" xr:uid="{00000000-0005-0000-0000-00009B910000}"/>
    <cellStyle name="Assumptions Right Percentage 3 18 5 2 2" xfId="56494" xr:uid="{00000000-0005-0000-0000-00009C910000}"/>
    <cellStyle name="Assumptions Right Percentage 3 18 5 3" xfId="42577" xr:uid="{00000000-0005-0000-0000-00009D910000}"/>
    <cellStyle name="Assumptions Right Percentage 3 18 6" xfId="17858" xr:uid="{00000000-0005-0000-0000-00009E910000}"/>
    <cellStyle name="Assumptions Right Percentage 3 18 6 2" xfId="45541" xr:uid="{00000000-0005-0000-0000-00009F910000}"/>
    <cellStyle name="Assumptions Right Percentage 3 18 7" xfId="31624" xr:uid="{00000000-0005-0000-0000-0000A0910000}"/>
    <cellStyle name="Assumptions Right Percentage 3 19" xfId="3842" xr:uid="{00000000-0005-0000-0000-0000A1910000}"/>
    <cellStyle name="Assumptions Right Percentage 3 19 2" xfId="7276" xr:uid="{00000000-0005-0000-0000-0000A2910000}"/>
    <cellStyle name="Assumptions Right Percentage 3 19 2 2" xfId="21209" xr:uid="{00000000-0005-0000-0000-0000A3910000}"/>
    <cellStyle name="Assumptions Right Percentage 3 19 2 2 2" xfId="48892" xr:uid="{00000000-0005-0000-0000-0000A4910000}"/>
    <cellStyle name="Assumptions Right Percentage 3 19 2 3" xfId="34975" xr:uid="{00000000-0005-0000-0000-0000A5910000}"/>
    <cellStyle name="Assumptions Right Percentage 3 19 3" xfId="9995" xr:uid="{00000000-0005-0000-0000-0000A6910000}"/>
    <cellStyle name="Assumptions Right Percentage 3 19 3 2" xfId="23916" xr:uid="{00000000-0005-0000-0000-0000A7910000}"/>
    <cellStyle name="Assumptions Right Percentage 3 19 3 2 2" xfId="51599" xr:uid="{00000000-0005-0000-0000-0000A8910000}"/>
    <cellStyle name="Assumptions Right Percentage 3 19 3 3" xfId="37682" xr:uid="{00000000-0005-0000-0000-0000A9910000}"/>
    <cellStyle name="Assumptions Right Percentage 3 19 4" xfId="12147" xr:uid="{00000000-0005-0000-0000-0000AA910000}"/>
    <cellStyle name="Assumptions Right Percentage 3 19 4 2" xfId="26068" xr:uid="{00000000-0005-0000-0000-0000AB910000}"/>
    <cellStyle name="Assumptions Right Percentage 3 19 4 2 2" xfId="53751" xr:uid="{00000000-0005-0000-0000-0000AC910000}"/>
    <cellStyle name="Assumptions Right Percentage 3 19 4 3" xfId="39834" xr:uid="{00000000-0005-0000-0000-0000AD910000}"/>
    <cellStyle name="Assumptions Right Percentage 3 19 5" xfId="14897" xr:uid="{00000000-0005-0000-0000-0000AE910000}"/>
    <cellStyle name="Assumptions Right Percentage 3 19 5 2" xfId="28818" xr:uid="{00000000-0005-0000-0000-0000AF910000}"/>
    <cellStyle name="Assumptions Right Percentage 3 19 5 2 2" xfId="56501" xr:uid="{00000000-0005-0000-0000-0000B0910000}"/>
    <cellStyle name="Assumptions Right Percentage 3 19 5 3" xfId="42584" xr:uid="{00000000-0005-0000-0000-0000B1910000}"/>
    <cellStyle name="Assumptions Right Percentage 3 19 6" xfId="17865" xr:uid="{00000000-0005-0000-0000-0000B2910000}"/>
    <cellStyle name="Assumptions Right Percentage 3 19 6 2" xfId="45548" xr:uid="{00000000-0005-0000-0000-0000B3910000}"/>
    <cellStyle name="Assumptions Right Percentage 3 19 7" xfId="31631" xr:uid="{00000000-0005-0000-0000-0000B4910000}"/>
    <cellStyle name="Assumptions Right Percentage 3 2" xfId="3128" xr:uid="{00000000-0005-0000-0000-0000B5910000}"/>
    <cellStyle name="Assumptions Right Percentage 3 2 2" xfId="6570" xr:uid="{00000000-0005-0000-0000-0000B6910000}"/>
    <cellStyle name="Assumptions Right Percentage 3 2 2 2" xfId="20514" xr:uid="{00000000-0005-0000-0000-0000B7910000}"/>
    <cellStyle name="Assumptions Right Percentage 3 2 2 2 2" xfId="48197" xr:uid="{00000000-0005-0000-0000-0000B8910000}"/>
    <cellStyle name="Assumptions Right Percentage 3 2 2 3" xfId="34280" xr:uid="{00000000-0005-0000-0000-0000B9910000}"/>
    <cellStyle name="Assumptions Right Percentage 3 2 3" xfId="9314" xr:uid="{00000000-0005-0000-0000-0000BA910000}"/>
    <cellStyle name="Assumptions Right Percentage 3 2 3 2" xfId="23235" xr:uid="{00000000-0005-0000-0000-0000BB910000}"/>
    <cellStyle name="Assumptions Right Percentage 3 2 3 2 2" xfId="50918" xr:uid="{00000000-0005-0000-0000-0000BC910000}"/>
    <cellStyle name="Assumptions Right Percentage 3 2 3 3" xfId="37001" xr:uid="{00000000-0005-0000-0000-0000BD910000}"/>
    <cellStyle name="Assumptions Right Percentage 3 2 4" xfId="11452" xr:uid="{00000000-0005-0000-0000-0000BE910000}"/>
    <cellStyle name="Assumptions Right Percentage 3 2 4 2" xfId="25373" xr:uid="{00000000-0005-0000-0000-0000BF910000}"/>
    <cellStyle name="Assumptions Right Percentage 3 2 4 2 2" xfId="53056" xr:uid="{00000000-0005-0000-0000-0000C0910000}"/>
    <cellStyle name="Assumptions Right Percentage 3 2 4 3" xfId="39139" xr:uid="{00000000-0005-0000-0000-0000C1910000}"/>
    <cellStyle name="Assumptions Right Percentage 3 2 5" xfId="14202" xr:uid="{00000000-0005-0000-0000-0000C2910000}"/>
    <cellStyle name="Assumptions Right Percentage 3 2 5 2" xfId="28123" xr:uid="{00000000-0005-0000-0000-0000C3910000}"/>
    <cellStyle name="Assumptions Right Percentage 3 2 5 2 2" xfId="55806" xr:uid="{00000000-0005-0000-0000-0000C4910000}"/>
    <cellStyle name="Assumptions Right Percentage 3 2 5 3" xfId="41889" xr:uid="{00000000-0005-0000-0000-0000C5910000}"/>
    <cellStyle name="Assumptions Right Percentage 3 2 6" xfId="17170" xr:uid="{00000000-0005-0000-0000-0000C6910000}"/>
    <cellStyle name="Assumptions Right Percentage 3 2 6 2" xfId="44853" xr:uid="{00000000-0005-0000-0000-0000C7910000}"/>
    <cellStyle name="Assumptions Right Percentage 3 2 7" xfId="30973" xr:uid="{00000000-0005-0000-0000-0000C8910000}"/>
    <cellStyle name="Assumptions Right Percentage 3 20" xfId="4174" xr:uid="{00000000-0005-0000-0000-0000C9910000}"/>
    <cellStyle name="Assumptions Right Percentage 3 20 2" xfId="7600" xr:uid="{00000000-0005-0000-0000-0000CA910000}"/>
    <cellStyle name="Assumptions Right Percentage 3 20 2 2" xfId="21528" xr:uid="{00000000-0005-0000-0000-0000CB910000}"/>
    <cellStyle name="Assumptions Right Percentage 3 20 2 2 2" xfId="49211" xr:uid="{00000000-0005-0000-0000-0000CC910000}"/>
    <cellStyle name="Assumptions Right Percentage 3 20 2 3" xfId="35294" xr:uid="{00000000-0005-0000-0000-0000CD910000}"/>
    <cellStyle name="Assumptions Right Percentage 3 20 3" xfId="10294" xr:uid="{00000000-0005-0000-0000-0000CE910000}"/>
    <cellStyle name="Assumptions Right Percentage 3 20 3 2" xfId="24215" xr:uid="{00000000-0005-0000-0000-0000CF910000}"/>
    <cellStyle name="Assumptions Right Percentage 3 20 3 2 2" xfId="51898" xr:uid="{00000000-0005-0000-0000-0000D0910000}"/>
    <cellStyle name="Assumptions Right Percentage 3 20 3 3" xfId="37981" xr:uid="{00000000-0005-0000-0000-0000D1910000}"/>
    <cellStyle name="Assumptions Right Percentage 3 20 4" xfId="12449" xr:uid="{00000000-0005-0000-0000-0000D2910000}"/>
    <cellStyle name="Assumptions Right Percentage 3 20 4 2" xfId="26370" xr:uid="{00000000-0005-0000-0000-0000D3910000}"/>
    <cellStyle name="Assumptions Right Percentage 3 20 4 2 2" xfId="54053" xr:uid="{00000000-0005-0000-0000-0000D4910000}"/>
    <cellStyle name="Assumptions Right Percentage 3 20 4 3" xfId="40136" xr:uid="{00000000-0005-0000-0000-0000D5910000}"/>
    <cellStyle name="Assumptions Right Percentage 3 20 5" xfId="15199" xr:uid="{00000000-0005-0000-0000-0000D6910000}"/>
    <cellStyle name="Assumptions Right Percentage 3 20 5 2" xfId="29120" xr:uid="{00000000-0005-0000-0000-0000D7910000}"/>
    <cellStyle name="Assumptions Right Percentage 3 20 5 2 2" xfId="56803" xr:uid="{00000000-0005-0000-0000-0000D8910000}"/>
    <cellStyle name="Assumptions Right Percentage 3 20 5 3" xfId="42886" xr:uid="{00000000-0005-0000-0000-0000D9910000}"/>
    <cellStyle name="Assumptions Right Percentage 3 20 6" xfId="18167" xr:uid="{00000000-0005-0000-0000-0000DA910000}"/>
    <cellStyle name="Assumptions Right Percentage 3 20 6 2" xfId="45850" xr:uid="{00000000-0005-0000-0000-0000DB910000}"/>
    <cellStyle name="Assumptions Right Percentage 3 20 7" xfId="31933" xr:uid="{00000000-0005-0000-0000-0000DC910000}"/>
    <cellStyle name="Assumptions Right Percentage 3 21" xfId="3923" xr:uid="{00000000-0005-0000-0000-0000DD910000}"/>
    <cellStyle name="Assumptions Right Percentage 3 21 2" xfId="7349" xr:uid="{00000000-0005-0000-0000-0000DE910000}"/>
    <cellStyle name="Assumptions Right Percentage 3 21 2 2" xfId="21280" xr:uid="{00000000-0005-0000-0000-0000DF910000}"/>
    <cellStyle name="Assumptions Right Percentage 3 21 2 2 2" xfId="48963" xr:uid="{00000000-0005-0000-0000-0000E0910000}"/>
    <cellStyle name="Assumptions Right Percentage 3 21 2 3" xfId="35046" xr:uid="{00000000-0005-0000-0000-0000E1910000}"/>
    <cellStyle name="Assumptions Right Percentage 3 21 3" xfId="10053" xr:uid="{00000000-0005-0000-0000-0000E2910000}"/>
    <cellStyle name="Assumptions Right Percentage 3 21 3 2" xfId="23974" xr:uid="{00000000-0005-0000-0000-0000E3910000}"/>
    <cellStyle name="Assumptions Right Percentage 3 21 3 2 2" xfId="51657" xr:uid="{00000000-0005-0000-0000-0000E4910000}"/>
    <cellStyle name="Assumptions Right Percentage 3 21 3 3" xfId="37740" xr:uid="{00000000-0005-0000-0000-0000E5910000}"/>
    <cellStyle name="Assumptions Right Percentage 3 21 4" xfId="12205" xr:uid="{00000000-0005-0000-0000-0000E6910000}"/>
    <cellStyle name="Assumptions Right Percentage 3 21 4 2" xfId="26126" xr:uid="{00000000-0005-0000-0000-0000E7910000}"/>
    <cellStyle name="Assumptions Right Percentage 3 21 4 2 2" xfId="53809" xr:uid="{00000000-0005-0000-0000-0000E8910000}"/>
    <cellStyle name="Assumptions Right Percentage 3 21 4 3" xfId="39892" xr:uid="{00000000-0005-0000-0000-0000E9910000}"/>
    <cellStyle name="Assumptions Right Percentage 3 21 5" xfId="14955" xr:uid="{00000000-0005-0000-0000-0000EA910000}"/>
    <cellStyle name="Assumptions Right Percentage 3 21 5 2" xfId="28876" xr:uid="{00000000-0005-0000-0000-0000EB910000}"/>
    <cellStyle name="Assumptions Right Percentage 3 21 5 2 2" xfId="56559" xr:uid="{00000000-0005-0000-0000-0000EC910000}"/>
    <cellStyle name="Assumptions Right Percentage 3 21 5 3" xfId="42642" xr:uid="{00000000-0005-0000-0000-0000ED910000}"/>
    <cellStyle name="Assumptions Right Percentage 3 21 6" xfId="17923" xr:uid="{00000000-0005-0000-0000-0000EE910000}"/>
    <cellStyle name="Assumptions Right Percentage 3 21 6 2" xfId="45606" xr:uid="{00000000-0005-0000-0000-0000EF910000}"/>
    <cellStyle name="Assumptions Right Percentage 3 21 7" xfId="31689" xr:uid="{00000000-0005-0000-0000-0000F0910000}"/>
    <cellStyle name="Assumptions Right Percentage 3 22" xfId="4120" xr:uid="{00000000-0005-0000-0000-0000F1910000}"/>
    <cellStyle name="Assumptions Right Percentage 3 22 2" xfId="7546" xr:uid="{00000000-0005-0000-0000-0000F2910000}"/>
    <cellStyle name="Assumptions Right Percentage 3 22 2 2" xfId="21475" xr:uid="{00000000-0005-0000-0000-0000F3910000}"/>
    <cellStyle name="Assumptions Right Percentage 3 22 2 2 2" xfId="49158" xr:uid="{00000000-0005-0000-0000-0000F4910000}"/>
    <cellStyle name="Assumptions Right Percentage 3 22 2 3" xfId="35241" xr:uid="{00000000-0005-0000-0000-0000F5910000}"/>
    <cellStyle name="Assumptions Right Percentage 3 22 3" xfId="10247" xr:uid="{00000000-0005-0000-0000-0000F6910000}"/>
    <cellStyle name="Assumptions Right Percentage 3 22 3 2" xfId="24168" xr:uid="{00000000-0005-0000-0000-0000F7910000}"/>
    <cellStyle name="Assumptions Right Percentage 3 22 3 2 2" xfId="51851" xr:uid="{00000000-0005-0000-0000-0000F8910000}"/>
    <cellStyle name="Assumptions Right Percentage 3 22 3 3" xfId="37934" xr:uid="{00000000-0005-0000-0000-0000F9910000}"/>
    <cellStyle name="Assumptions Right Percentage 3 22 4" xfId="12399" xr:uid="{00000000-0005-0000-0000-0000FA910000}"/>
    <cellStyle name="Assumptions Right Percentage 3 22 4 2" xfId="26320" xr:uid="{00000000-0005-0000-0000-0000FB910000}"/>
    <cellStyle name="Assumptions Right Percentage 3 22 4 2 2" xfId="54003" xr:uid="{00000000-0005-0000-0000-0000FC910000}"/>
    <cellStyle name="Assumptions Right Percentage 3 22 4 3" xfId="40086" xr:uid="{00000000-0005-0000-0000-0000FD910000}"/>
    <cellStyle name="Assumptions Right Percentage 3 22 5" xfId="15149" xr:uid="{00000000-0005-0000-0000-0000FE910000}"/>
    <cellStyle name="Assumptions Right Percentage 3 22 5 2" xfId="29070" xr:uid="{00000000-0005-0000-0000-0000FF910000}"/>
    <cellStyle name="Assumptions Right Percentage 3 22 5 2 2" xfId="56753" xr:uid="{00000000-0005-0000-0000-000000920000}"/>
    <cellStyle name="Assumptions Right Percentage 3 22 5 3" xfId="42836" xr:uid="{00000000-0005-0000-0000-000001920000}"/>
    <cellStyle name="Assumptions Right Percentage 3 22 6" xfId="18117" xr:uid="{00000000-0005-0000-0000-000002920000}"/>
    <cellStyle name="Assumptions Right Percentage 3 22 6 2" xfId="45800" xr:uid="{00000000-0005-0000-0000-000003920000}"/>
    <cellStyle name="Assumptions Right Percentage 3 22 7" xfId="31883" xr:uid="{00000000-0005-0000-0000-000004920000}"/>
    <cellStyle name="Assumptions Right Percentage 3 23" xfId="4253" xr:uid="{00000000-0005-0000-0000-000005920000}"/>
    <cellStyle name="Assumptions Right Percentage 3 23 2" xfId="7678" xr:uid="{00000000-0005-0000-0000-000006920000}"/>
    <cellStyle name="Assumptions Right Percentage 3 23 2 2" xfId="21606" xr:uid="{00000000-0005-0000-0000-000007920000}"/>
    <cellStyle name="Assumptions Right Percentage 3 23 2 2 2" xfId="49289" xr:uid="{00000000-0005-0000-0000-000008920000}"/>
    <cellStyle name="Assumptions Right Percentage 3 23 2 3" xfId="35372" xr:uid="{00000000-0005-0000-0000-000009920000}"/>
    <cellStyle name="Assumptions Right Percentage 3 23 3" xfId="10371" xr:uid="{00000000-0005-0000-0000-00000A920000}"/>
    <cellStyle name="Assumptions Right Percentage 3 23 3 2" xfId="24292" xr:uid="{00000000-0005-0000-0000-00000B920000}"/>
    <cellStyle name="Assumptions Right Percentage 3 23 3 2 2" xfId="51975" xr:uid="{00000000-0005-0000-0000-00000C920000}"/>
    <cellStyle name="Assumptions Right Percentage 3 23 3 3" xfId="38058" xr:uid="{00000000-0005-0000-0000-00000D920000}"/>
    <cellStyle name="Assumptions Right Percentage 3 23 4" xfId="12527" xr:uid="{00000000-0005-0000-0000-00000E920000}"/>
    <cellStyle name="Assumptions Right Percentage 3 23 4 2" xfId="26448" xr:uid="{00000000-0005-0000-0000-00000F920000}"/>
    <cellStyle name="Assumptions Right Percentage 3 23 4 2 2" xfId="54131" xr:uid="{00000000-0005-0000-0000-000010920000}"/>
    <cellStyle name="Assumptions Right Percentage 3 23 4 3" xfId="40214" xr:uid="{00000000-0005-0000-0000-000011920000}"/>
    <cellStyle name="Assumptions Right Percentage 3 23 5" xfId="15277" xr:uid="{00000000-0005-0000-0000-000012920000}"/>
    <cellStyle name="Assumptions Right Percentage 3 23 5 2" xfId="29198" xr:uid="{00000000-0005-0000-0000-000013920000}"/>
    <cellStyle name="Assumptions Right Percentage 3 23 5 2 2" xfId="56881" xr:uid="{00000000-0005-0000-0000-000014920000}"/>
    <cellStyle name="Assumptions Right Percentage 3 23 5 3" xfId="42964" xr:uid="{00000000-0005-0000-0000-000015920000}"/>
    <cellStyle name="Assumptions Right Percentage 3 23 6" xfId="18245" xr:uid="{00000000-0005-0000-0000-000016920000}"/>
    <cellStyle name="Assumptions Right Percentage 3 23 6 2" xfId="45928" xr:uid="{00000000-0005-0000-0000-000017920000}"/>
    <cellStyle name="Assumptions Right Percentage 3 23 7" xfId="32011" xr:uid="{00000000-0005-0000-0000-000018920000}"/>
    <cellStyle name="Assumptions Right Percentage 3 24" xfId="4910" xr:uid="{00000000-0005-0000-0000-000019920000}"/>
    <cellStyle name="Assumptions Right Percentage 3 24 2" xfId="8314" xr:uid="{00000000-0005-0000-0000-00001A920000}"/>
    <cellStyle name="Assumptions Right Percentage 3 24 2 2" xfId="22236" xr:uid="{00000000-0005-0000-0000-00001B920000}"/>
    <cellStyle name="Assumptions Right Percentage 3 24 2 2 2" xfId="49919" xr:uid="{00000000-0005-0000-0000-00001C920000}"/>
    <cellStyle name="Assumptions Right Percentage 3 24 2 3" xfId="36002" xr:uid="{00000000-0005-0000-0000-00001D920000}"/>
    <cellStyle name="Assumptions Right Percentage 3 24 3" xfId="10768" xr:uid="{00000000-0005-0000-0000-00001E920000}"/>
    <cellStyle name="Assumptions Right Percentage 3 24 3 2" xfId="24689" xr:uid="{00000000-0005-0000-0000-00001F920000}"/>
    <cellStyle name="Assumptions Right Percentage 3 24 3 2 2" xfId="52372" xr:uid="{00000000-0005-0000-0000-000020920000}"/>
    <cellStyle name="Assumptions Right Percentage 3 24 3 3" xfId="38455" xr:uid="{00000000-0005-0000-0000-000021920000}"/>
    <cellStyle name="Assumptions Right Percentage 3 24 4" xfId="13169" xr:uid="{00000000-0005-0000-0000-000022920000}"/>
    <cellStyle name="Assumptions Right Percentage 3 24 4 2" xfId="27090" xr:uid="{00000000-0005-0000-0000-000023920000}"/>
    <cellStyle name="Assumptions Right Percentage 3 24 4 2 2" xfId="54773" xr:uid="{00000000-0005-0000-0000-000024920000}"/>
    <cellStyle name="Assumptions Right Percentage 3 24 4 3" xfId="40856" xr:uid="{00000000-0005-0000-0000-000025920000}"/>
    <cellStyle name="Assumptions Right Percentage 3 24 5" xfId="15919" xr:uid="{00000000-0005-0000-0000-000026920000}"/>
    <cellStyle name="Assumptions Right Percentage 3 24 5 2" xfId="29840" xr:uid="{00000000-0005-0000-0000-000027920000}"/>
    <cellStyle name="Assumptions Right Percentage 3 24 5 2 2" xfId="57523" xr:uid="{00000000-0005-0000-0000-000028920000}"/>
    <cellStyle name="Assumptions Right Percentage 3 24 5 3" xfId="43606" xr:uid="{00000000-0005-0000-0000-000029920000}"/>
    <cellStyle name="Assumptions Right Percentage 3 24 6" xfId="18887" xr:uid="{00000000-0005-0000-0000-00002A920000}"/>
    <cellStyle name="Assumptions Right Percentage 3 24 6 2" xfId="46570" xr:uid="{00000000-0005-0000-0000-00002B920000}"/>
    <cellStyle name="Assumptions Right Percentage 3 24 7" xfId="32653" xr:uid="{00000000-0005-0000-0000-00002C920000}"/>
    <cellStyle name="Assumptions Right Percentage 3 25" xfId="4739" xr:uid="{00000000-0005-0000-0000-00002D920000}"/>
    <cellStyle name="Assumptions Right Percentage 3 25 2" xfId="8145" xr:uid="{00000000-0005-0000-0000-00002E920000}"/>
    <cellStyle name="Assumptions Right Percentage 3 25 2 2" xfId="22069" xr:uid="{00000000-0005-0000-0000-00002F920000}"/>
    <cellStyle name="Assumptions Right Percentage 3 25 2 2 2" xfId="49752" xr:uid="{00000000-0005-0000-0000-000030920000}"/>
    <cellStyle name="Assumptions Right Percentage 3 25 2 3" xfId="35835" xr:uid="{00000000-0005-0000-0000-000031920000}"/>
    <cellStyle name="Assumptions Right Percentage 3 25 3" xfId="10702" xr:uid="{00000000-0005-0000-0000-000032920000}"/>
    <cellStyle name="Assumptions Right Percentage 3 25 3 2" xfId="24623" xr:uid="{00000000-0005-0000-0000-000033920000}"/>
    <cellStyle name="Assumptions Right Percentage 3 25 3 2 2" xfId="52306" xr:uid="{00000000-0005-0000-0000-000034920000}"/>
    <cellStyle name="Assumptions Right Percentage 3 25 3 3" xfId="38389" xr:uid="{00000000-0005-0000-0000-000035920000}"/>
    <cellStyle name="Assumptions Right Percentage 3 25 4" xfId="13001" xr:uid="{00000000-0005-0000-0000-000036920000}"/>
    <cellStyle name="Assumptions Right Percentage 3 25 4 2" xfId="26922" xr:uid="{00000000-0005-0000-0000-000037920000}"/>
    <cellStyle name="Assumptions Right Percentage 3 25 4 2 2" xfId="54605" xr:uid="{00000000-0005-0000-0000-000038920000}"/>
    <cellStyle name="Assumptions Right Percentage 3 25 4 3" xfId="40688" xr:uid="{00000000-0005-0000-0000-000039920000}"/>
    <cellStyle name="Assumptions Right Percentage 3 25 5" xfId="15751" xr:uid="{00000000-0005-0000-0000-00003A920000}"/>
    <cellStyle name="Assumptions Right Percentage 3 25 5 2" xfId="29672" xr:uid="{00000000-0005-0000-0000-00003B920000}"/>
    <cellStyle name="Assumptions Right Percentage 3 25 5 2 2" xfId="57355" xr:uid="{00000000-0005-0000-0000-00003C920000}"/>
    <cellStyle name="Assumptions Right Percentage 3 25 5 3" xfId="43438" xr:uid="{00000000-0005-0000-0000-00003D920000}"/>
    <cellStyle name="Assumptions Right Percentage 3 25 6" xfId="18719" xr:uid="{00000000-0005-0000-0000-00003E920000}"/>
    <cellStyle name="Assumptions Right Percentage 3 25 6 2" xfId="46402" xr:uid="{00000000-0005-0000-0000-00003F920000}"/>
    <cellStyle name="Assumptions Right Percentage 3 25 7" xfId="32485" xr:uid="{00000000-0005-0000-0000-000040920000}"/>
    <cellStyle name="Assumptions Right Percentage 3 26" xfId="4994" xr:uid="{00000000-0005-0000-0000-000041920000}"/>
    <cellStyle name="Assumptions Right Percentage 3 26 2" xfId="8398" xr:uid="{00000000-0005-0000-0000-000042920000}"/>
    <cellStyle name="Assumptions Right Percentage 3 26 2 2" xfId="22319" xr:uid="{00000000-0005-0000-0000-000043920000}"/>
    <cellStyle name="Assumptions Right Percentage 3 26 2 2 2" xfId="50002" xr:uid="{00000000-0005-0000-0000-000044920000}"/>
    <cellStyle name="Assumptions Right Percentage 3 26 2 3" xfId="36085" xr:uid="{00000000-0005-0000-0000-000045920000}"/>
    <cellStyle name="Assumptions Right Percentage 3 26 3" xfId="10847" xr:uid="{00000000-0005-0000-0000-000046920000}"/>
    <cellStyle name="Assumptions Right Percentage 3 26 3 2" xfId="24768" xr:uid="{00000000-0005-0000-0000-000047920000}"/>
    <cellStyle name="Assumptions Right Percentage 3 26 3 2 2" xfId="52451" xr:uid="{00000000-0005-0000-0000-000048920000}"/>
    <cellStyle name="Assumptions Right Percentage 3 26 3 3" xfId="38534" xr:uid="{00000000-0005-0000-0000-000049920000}"/>
    <cellStyle name="Assumptions Right Percentage 3 26 4" xfId="13250" xr:uid="{00000000-0005-0000-0000-00004A920000}"/>
    <cellStyle name="Assumptions Right Percentage 3 26 4 2" xfId="27171" xr:uid="{00000000-0005-0000-0000-00004B920000}"/>
    <cellStyle name="Assumptions Right Percentage 3 26 4 2 2" xfId="54854" xr:uid="{00000000-0005-0000-0000-00004C920000}"/>
    <cellStyle name="Assumptions Right Percentage 3 26 4 3" xfId="40937" xr:uid="{00000000-0005-0000-0000-00004D920000}"/>
    <cellStyle name="Assumptions Right Percentage 3 26 5" xfId="16000" xr:uid="{00000000-0005-0000-0000-00004E920000}"/>
    <cellStyle name="Assumptions Right Percentage 3 26 5 2" xfId="29921" xr:uid="{00000000-0005-0000-0000-00004F920000}"/>
    <cellStyle name="Assumptions Right Percentage 3 26 5 2 2" xfId="57604" xr:uid="{00000000-0005-0000-0000-000050920000}"/>
    <cellStyle name="Assumptions Right Percentage 3 26 5 3" xfId="43687" xr:uid="{00000000-0005-0000-0000-000051920000}"/>
    <cellStyle name="Assumptions Right Percentage 3 26 6" xfId="18968" xr:uid="{00000000-0005-0000-0000-000052920000}"/>
    <cellStyle name="Assumptions Right Percentage 3 26 6 2" xfId="46651" xr:uid="{00000000-0005-0000-0000-000053920000}"/>
    <cellStyle name="Assumptions Right Percentage 3 26 7" xfId="32734" xr:uid="{00000000-0005-0000-0000-000054920000}"/>
    <cellStyle name="Assumptions Right Percentage 3 27" xfId="4669" xr:uid="{00000000-0005-0000-0000-000055920000}"/>
    <cellStyle name="Assumptions Right Percentage 3 27 2" xfId="8077" xr:uid="{00000000-0005-0000-0000-000056920000}"/>
    <cellStyle name="Assumptions Right Percentage 3 27 2 2" xfId="22001" xr:uid="{00000000-0005-0000-0000-000057920000}"/>
    <cellStyle name="Assumptions Right Percentage 3 27 2 2 2" xfId="49684" xr:uid="{00000000-0005-0000-0000-000058920000}"/>
    <cellStyle name="Assumptions Right Percentage 3 27 2 3" xfId="35767" xr:uid="{00000000-0005-0000-0000-000059920000}"/>
    <cellStyle name="Assumptions Right Percentage 3 27 3" xfId="10664" xr:uid="{00000000-0005-0000-0000-00005A920000}"/>
    <cellStyle name="Assumptions Right Percentage 3 27 3 2" xfId="24585" xr:uid="{00000000-0005-0000-0000-00005B920000}"/>
    <cellStyle name="Assumptions Right Percentage 3 27 3 2 2" xfId="52268" xr:uid="{00000000-0005-0000-0000-00005C920000}"/>
    <cellStyle name="Assumptions Right Percentage 3 27 3 3" xfId="38351" xr:uid="{00000000-0005-0000-0000-00005D920000}"/>
    <cellStyle name="Assumptions Right Percentage 3 27 4" xfId="12933" xr:uid="{00000000-0005-0000-0000-00005E920000}"/>
    <cellStyle name="Assumptions Right Percentage 3 27 4 2" xfId="26854" xr:uid="{00000000-0005-0000-0000-00005F920000}"/>
    <cellStyle name="Assumptions Right Percentage 3 27 4 2 2" xfId="54537" xr:uid="{00000000-0005-0000-0000-000060920000}"/>
    <cellStyle name="Assumptions Right Percentage 3 27 4 3" xfId="40620" xr:uid="{00000000-0005-0000-0000-000061920000}"/>
    <cellStyle name="Assumptions Right Percentage 3 27 5" xfId="15683" xr:uid="{00000000-0005-0000-0000-000062920000}"/>
    <cellStyle name="Assumptions Right Percentage 3 27 5 2" xfId="29604" xr:uid="{00000000-0005-0000-0000-000063920000}"/>
    <cellStyle name="Assumptions Right Percentage 3 27 5 2 2" xfId="57287" xr:uid="{00000000-0005-0000-0000-000064920000}"/>
    <cellStyle name="Assumptions Right Percentage 3 27 5 3" xfId="43370" xr:uid="{00000000-0005-0000-0000-000065920000}"/>
    <cellStyle name="Assumptions Right Percentage 3 27 6" xfId="18651" xr:uid="{00000000-0005-0000-0000-000066920000}"/>
    <cellStyle name="Assumptions Right Percentage 3 27 6 2" xfId="46334" xr:uid="{00000000-0005-0000-0000-000067920000}"/>
    <cellStyle name="Assumptions Right Percentage 3 27 7" xfId="32417" xr:uid="{00000000-0005-0000-0000-000068920000}"/>
    <cellStyle name="Assumptions Right Percentage 3 28" xfId="4360" xr:uid="{00000000-0005-0000-0000-000069920000}"/>
    <cellStyle name="Assumptions Right Percentage 3 28 2" xfId="7785" xr:uid="{00000000-0005-0000-0000-00006A920000}"/>
    <cellStyle name="Assumptions Right Percentage 3 28 2 2" xfId="21709" xr:uid="{00000000-0005-0000-0000-00006B920000}"/>
    <cellStyle name="Assumptions Right Percentage 3 28 2 2 2" xfId="49392" xr:uid="{00000000-0005-0000-0000-00006C920000}"/>
    <cellStyle name="Assumptions Right Percentage 3 28 2 3" xfId="35475" xr:uid="{00000000-0005-0000-0000-00006D920000}"/>
    <cellStyle name="Assumptions Right Percentage 3 28 3" xfId="10458" xr:uid="{00000000-0005-0000-0000-00006E920000}"/>
    <cellStyle name="Assumptions Right Percentage 3 28 3 2" xfId="24379" xr:uid="{00000000-0005-0000-0000-00006F920000}"/>
    <cellStyle name="Assumptions Right Percentage 3 28 3 2 2" xfId="52062" xr:uid="{00000000-0005-0000-0000-000070920000}"/>
    <cellStyle name="Assumptions Right Percentage 3 28 3 3" xfId="38145" xr:uid="{00000000-0005-0000-0000-000071920000}"/>
    <cellStyle name="Assumptions Right Percentage 3 28 4" xfId="12627" xr:uid="{00000000-0005-0000-0000-000072920000}"/>
    <cellStyle name="Assumptions Right Percentage 3 28 4 2" xfId="26548" xr:uid="{00000000-0005-0000-0000-000073920000}"/>
    <cellStyle name="Assumptions Right Percentage 3 28 4 2 2" xfId="54231" xr:uid="{00000000-0005-0000-0000-000074920000}"/>
    <cellStyle name="Assumptions Right Percentage 3 28 4 3" xfId="40314" xr:uid="{00000000-0005-0000-0000-000075920000}"/>
    <cellStyle name="Assumptions Right Percentage 3 28 5" xfId="15377" xr:uid="{00000000-0005-0000-0000-000076920000}"/>
    <cellStyle name="Assumptions Right Percentage 3 28 5 2" xfId="29298" xr:uid="{00000000-0005-0000-0000-000077920000}"/>
    <cellStyle name="Assumptions Right Percentage 3 28 5 2 2" xfId="56981" xr:uid="{00000000-0005-0000-0000-000078920000}"/>
    <cellStyle name="Assumptions Right Percentage 3 28 5 3" xfId="43064" xr:uid="{00000000-0005-0000-0000-000079920000}"/>
    <cellStyle name="Assumptions Right Percentage 3 28 6" xfId="18345" xr:uid="{00000000-0005-0000-0000-00007A920000}"/>
    <cellStyle name="Assumptions Right Percentage 3 28 6 2" xfId="46028" xr:uid="{00000000-0005-0000-0000-00007B920000}"/>
    <cellStyle name="Assumptions Right Percentage 3 28 7" xfId="32111" xr:uid="{00000000-0005-0000-0000-00007C920000}"/>
    <cellStyle name="Assumptions Right Percentage 3 29" xfId="4623" xr:uid="{00000000-0005-0000-0000-00007D920000}"/>
    <cellStyle name="Assumptions Right Percentage 3 29 2" xfId="8032" xr:uid="{00000000-0005-0000-0000-00007E920000}"/>
    <cellStyle name="Assumptions Right Percentage 3 29 2 2" xfId="21956" xr:uid="{00000000-0005-0000-0000-00007F920000}"/>
    <cellStyle name="Assumptions Right Percentage 3 29 2 2 2" xfId="49639" xr:uid="{00000000-0005-0000-0000-000080920000}"/>
    <cellStyle name="Assumptions Right Percentage 3 29 2 3" xfId="35722" xr:uid="{00000000-0005-0000-0000-000081920000}"/>
    <cellStyle name="Assumptions Right Percentage 3 29 3" xfId="10624" xr:uid="{00000000-0005-0000-0000-000082920000}"/>
    <cellStyle name="Assumptions Right Percentage 3 29 3 2" xfId="24545" xr:uid="{00000000-0005-0000-0000-000083920000}"/>
    <cellStyle name="Assumptions Right Percentage 3 29 3 2 2" xfId="52228" xr:uid="{00000000-0005-0000-0000-000084920000}"/>
    <cellStyle name="Assumptions Right Percentage 3 29 3 3" xfId="38311" xr:uid="{00000000-0005-0000-0000-000085920000}"/>
    <cellStyle name="Assumptions Right Percentage 3 29 4" xfId="12887" xr:uid="{00000000-0005-0000-0000-000086920000}"/>
    <cellStyle name="Assumptions Right Percentage 3 29 4 2" xfId="26808" xr:uid="{00000000-0005-0000-0000-000087920000}"/>
    <cellStyle name="Assumptions Right Percentage 3 29 4 2 2" xfId="54491" xr:uid="{00000000-0005-0000-0000-000088920000}"/>
    <cellStyle name="Assumptions Right Percentage 3 29 4 3" xfId="40574" xr:uid="{00000000-0005-0000-0000-000089920000}"/>
    <cellStyle name="Assumptions Right Percentage 3 29 5" xfId="15637" xr:uid="{00000000-0005-0000-0000-00008A920000}"/>
    <cellStyle name="Assumptions Right Percentage 3 29 5 2" xfId="29558" xr:uid="{00000000-0005-0000-0000-00008B920000}"/>
    <cellStyle name="Assumptions Right Percentage 3 29 5 2 2" xfId="57241" xr:uid="{00000000-0005-0000-0000-00008C920000}"/>
    <cellStyle name="Assumptions Right Percentage 3 29 5 3" xfId="43324" xr:uid="{00000000-0005-0000-0000-00008D920000}"/>
    <cellStyle name="Assumptions Right Percentage 3 29 6" xfId="18605" xr:uid="{00000000-0005-0000-0000-00008E920000}"/>
    <cellStyle name="Assumptions Right Percentage 3 29 6 2" xfId="46288" xr:uid="{00000000-0005-0000-0000-00008F920000}"/>
    <cellStyle name="Assumptions Right Percentage 3 29 7" xfId="32371" xr:uid="{00000000-0005-0000-0000-000090920000}"/>
    <cellStyle name="Assumptions Right Percentage 3 3" xfId="2316" xr:uid="{00000000-0005-0000-0000-000091920000}"/>
    <cellStyle name="Assumptions Right Percentage 3 3 2" xfId="5776" xr:uid="{00000000-0005-0000-0000-000092920000}"/>
    <cellStyle name="Assumptions Right Percentage 3 3 2 2" xfId="19726" xr:uid="{00000000-0005-0000-0000-000093920000}"/>
    <cellStyle name="Assumptions Right Percentage 3 3 2 2 2" xfId="47409" xr:uid="{00000000-0005-0000-0000-000094920000}"/>
    <cellStyle name="Assumptions Right Percentage 3 3 2 3" xfId="33492" xr:uid="{00000000-0005-0000-0000-000095920000}"/>
    <cellStyle name="Assumptions Right Percentage 3 3 3" xfId="8545" xr:uid="{00000000-0005-0000-0000-000096920000}"/>
    <cellStyle name="Assumptions Right Percentage 3 3 3 2" xfId="22466" xr:uid="{00000000-0005-0000-0000-000097920000}"/>
    <cellStyle name="Assumptions Right Percentage 3 3 3 2 2" xfId="50149" xr:uid="{00000000-0005-0000-0000-000098920000}"/>
    <cellStyle name="Assumptions Right Percentage 3 3 3 3" xfId="36232" xr:uid="{00000000-0005-0000-0000-000099920000}"/>
    <cellStyle name="Assumptions Right Percentage 3 3 4" xfId="5425" xr:uid="{00000000-0005-0000-0000-00009A920000}"/>
    <cellStyle name="Assumptions Right Percentage 3 3 4 2" xfId="19378" xr:uid="{00000000-0005-0000-0000-00009B920000}"/>
    <cellStyle name="Assumptions Right Percentage 3 3 4 2 2" xfId="47061" xr:uid="{00000000-0005-0000-0000-00009C920000}"/>
    <cellStyle name="Assumptions Right Percentage 3 3 4 3" xfId="33144" xr:uid="{00000000-0005-0000-0000-00009D920000}"/>
    <cellStyle name="Assumptions Right Percentage 3 3 5" xfId="13424" xr:uid="{00000000-0005-0000-0000-00009E920000}"/>
    <cellStyle name="Assumptions Right Percentage 3 3 5 2" xfId="27345" xr:uid="{00000000-0005-0000-0000-00009F920000}"/>
    <cellStyle name="Assumptions Right Percentage 3 3 5 2 2" xfId="55028" xr:uid="{00000000-0005-0000-0000-0000A0920000}"/>
    <cellStyle name="Assumptions Right Percentage 3 3 5 3" xfId="41111" xr:uid="{00000000-0005-0000-0000-0000A1920000}"/>
    <cellStyle name="Assumptions Right Percentage 3 3 6" xfId="16386" xr:uid="{00000000-0005-0000-0000-0000A2920000}"/>
    <cellStyle name="Assumptions Right Percentage 3 3 6 2" xfId="44069" xr:uid="{00000000-0005-0000-0000-0000A3920000}"/>
    <cellStyle name="Assumptions Right Percentage 3 3 7" xfId="30279" xr:uid="{00000000-0005-0000-0000-0000A4920000}"/>
    <cellStyle name="Assumptions Right Percentage 3 30" xfId="16194" xr:uid="{00000000-0005-0000-0000-0000A5920000}"/>
    <cellStyle name="Assumptions Right Percentage 3 30 2" xfId="30111" xr:uid="{00000000-0005-0000-0000-0000A6920000}"/>
    <cellStyle name="Assumptions Right Percentage 3 30 2 2" xfId="57794" xr:uid="{00000000-0005-0000-0000-0000A7920000}"/>
    <cellStyle name="Assumptions Right Percentage 3 30 3" xfId="43877" xr:uid="{00000000-0005-0000-0000-0000A8920000}"/>
    <cellStyle name="Assumptions Right Percentage 3 31" xfId="16177" xr:uid="{00000000-0005-0000-0000-0000A9920000}"/>
    <cellStyle name="Assumptions Right Percentage 3 31 2" xfId="30094" xr:uid="{00000000-0005-0000-0000-0000AA920000}"/>
    <cellStyle name="Assumptions Right Percentage 3 31 2 2" xfId="57777" xr:uid="{00000000-0005-0000-0000-0000AB920000}"/>
    <cellStyle name="Assumptions Right Percentage 3 31 3" xfId="43860" xr:uid="{00000000-0005-0000-0000-0000AC920000}"/>
    <cellStyle name="Assumptions Right Percentage 3 4" xfId="3051" xr:uid="{00000000-0005-0000-0000-0000AD920000}"/>
    <cellStyle name="Assumptions Right Percentage 3 4 2" xfId="6495" xr:uid="{00000000-0005-0000-0000-0000AE920000}"/>
    <cellStyle name="Assumptions Right Percentage 3 4 2 2" xfId="20440" xr:uid="{00000000-0005-0000-0000-0000AF920000}"/>
    <cellStyle name="Assumptions Right Percentage 3 4 2 2 2" xfId="48123" xr:uid="{00000000-0005-0000-0000-0000B0920000}"/>
    <cellStyle name="Assumptions Right Percentage 3 4 2 3" xfId="34206" xr:uid="{00000000-0005-0000-0000-0000B1920000}"/>
    <cellStyle name="Assumptions Right Percentage 3 4 3" xfId="9244" xr:uid="{00000000-0005-0000-0000-0000B2920000}"/>
    <cellStyle name="Assumptions Right Percentage 3 4 3 2" xfId="23165" xr:uid="{00000000-0005-0000-0000-0000B3920000}"/>
    <cellStyle name="Assumptions Right Percentage 3 4 3 2 2" xfId="50848" xr:uid="{00000000-0005-0000-0000-0000B4920000}"/>
    <cellStyle name="Assumptions Right Percentage 3 4 3 3" xfId="36931" xr:uid="{00000000-0005-0000-0000-0000B5920000}"/>
    <cellStyle name="Assumptions Right Percentage 3 4 4" xfId="11380" xr:uid="{00000000-0005-0000-0000-0000B6920000}"/>
    <cellStyle name="Assumptions Right Percentage 3 4 4 2" xfId="25301" xr:uid="{00000000-0005-0000-0000-0000B7920000}"/>
    <cellStyle name="Assumptions Right Percentage 3 4 4 2 2" xfId="52984" xr:uid="{00000000-0005-0000-0000-0000B8920000}"/>
    <cellStyle name="Assumptions Right Percentage 3 4 4 3" xfId="39067" xr:uid="{00000000-0005-0000-0000-0000B9920000}"/>
    <cellStyle name="Assumptions Right Percentage 3 4 5" xfId="14130" xr:uid="{00000000-0005-0000-0000-0000BA920000}"/>
    <cellStyle name="Assumptions Right Percentage 3 4 5 2" xfId="28051" xr:uid="{00000000-0005-0000-0000-0000BB920000}"/>
    <cellStyle name="Assumptions Right Percentage 3 4 5 2 2" xfId="55734" xr:uid="{00000000-0005-0000-0000-0000BC920000}"/>
    <cellStyle name="Assumptions Right Percentage 3 4 5 3" xfId="41817" xr:uid="{00000000-0005-0000-0000-0000BD920000}"/>
    <cellStyle name="Assumptions Right Percentage 3 4 6" xfId="17098" xr:uid="{00000000-0005-0000-0000-0000BE920000}"/>
    <cellStyle name="Assumptions Right Percentage 3 4 6 2" xfId="44781" xr:uid="{00000000-0005-0000-0000-0000BF920000}"/>
    <cellStyle name="Assumptions Right Percentage 3 4 7" xfId="30905" xr:uid="{00000000-0005-0000-0000-0000C0920000}"/>
    <cellStyle name="Assumptions Right Percentage 3 5" xfId="3155" xr:uid="{00000000-0005-0000-0000-0000C1920000}"/>
    <cellStyle name="Assumptions Right Percentage 3 5 2" xfId="6597" xr:uid="{00000000-0005-0000-0000-0000C2920000}"/>
    <cellStyle name="Assumptions Right Percentage 3 5 2 2" xfId="20541" xr:uid="{00000000-0005-0000-0000-0000C3920000}"/>
    <cellStyle name="Assumptions Right Percentage 3 5 2 2 2" xfId="48224" xr:uid="{00000000-0005-0000-0000-0000C4920000}"/>
    <cellStyle name="Assumptions Right Percentage 3 5 2 3" xfId="34307" xr:uid="{00000000-0005-0000-0000-0000C5920000}"/>
    <cellStyle name="Assumptions Right Percentage 3 5 3" xfId="9341" xr:uid="{00000000-0005-0000-0000-0000C6920000}"/>
    <cellStyle name="Assumptions Right Percentage 3 5 3 2" xfId="23262" xr:uid="{00000000-0005-0000-0000-0000C7920000}"/>
    <cellStyle name="Assumptions Right Percentage 3 5 3 2 2" xfId="50945" xr:uid="{00000000-0005-0000-0000-0000C8920000}"/>
    <cellStyle name="Assumptions Right Percentage 3 5 3 3" xfId="37028" xr:uid="{00000000-0005-0000-0000-0000C9920000}"/>
    <cellStyle name="Assumptions Right Percentage 3 5 4" xfId="11479" xr:uid="{00000000-0005-0000-0000-0000CA920000}"/>
    <cellStyle name="Assumptions Right Percentage 3 5 4 2" xfId="25400" xr:uid="{00000000-0005-0000-0000-0000CB920000}"/>
    <cellStyle name="Assumptions Right Percentage 3 5 4 2 2" xfId="53083" xr:uid="{00000000-0005-0000-0000-0000CC920000}"/>
    <cellStyle name="Assumptions Right Percentage 3 5 4 3" xfId="39166" xr:uid="{00000000-0005-0000-0000-0000CD920000}"/>
    <cellStyle name="Assumptions Right Percentage 3 5 5" xfId="14229" xr:uid="{00000000-0005-0000-0000-0000CE920000}"/>
    <cellStyle name="Assumptions Right Percentage 3 5 5 2" xfId="28150" xr:uid="{00000000-0005-0000-0000-0000CF920000}"/>
    <cellStyle name="Assumptions Right Percentage 3 5 5 2 2" xfId="55833" xr:uid="{00000000-0005-0000-0000-0000D0920000}"/>
    <cellStyle name="Assumptions Right Percentage 3 5 5 3" xfId="41916" xr:uid="{00000000-0005-0000-0000-0000D1920000}"/>
    <cellStyle name="Assumptions Right Percentage 3 5 6" xfId="17197" xr:uid="{00000000-0005-0000-0000-0000D2920000}"/>
    <cellStyle name="Assumptions Right Percentage 3 5 6 2" xfId="44880" xr:uid="{00000000-0005-0000-0000-0000D3920000}"/>
    <cellStyle name="Assumptions Right Percentage 3 5 7" xfId="30999" xr:uid="{00000000-0005-0000-0000-0000D4920000}"/>
    <cellStyle name="Assumptions Right Percentage 3 6" xfId="2439" xr:uid="{00000000-0005-0000-0000-0000D5920000}"/>
    <cellStyle name="Assumptions Right Percentage 3 6 2" xfId="5896" xr:uid="{00000000-0005-0000-0000-0000D6920000}"/>
    <cellStyle name="Assumptions Right Percentage 3 6 2 2" xfId="19846" xr:uid="{00000000-0005-0000-0000-0000D7920000}"/>
    <cellStyle name="Assumptions Right Percentage 3 6 2 2 2" xfId="47529" xr:uid="{00000000-0005-0000-0000-0000D8920000}"/>
    <cellStyle name="Assumptions Right Percentage 3 6 2 3" xfId="33612" xr:uid="{00000000-0005-0000-0000-0000D9920000}"/>
    <cellStyle name="Assumptions Right Percentage 3 6 3" xfId="8662" xr:uid="{00000000-0005-0000-0000-0000DA920000}"/>
    <cellStyle name="Assumptions Right Percentage 3 6 3 2" xfId="22583" xr:uid="{00000000-0005-0000-0000-0000DB920000}"/>
    <cellStyle name="Assumptions Right Percentage 3 6 3 2 2" xfId="50266" xr:uid="{00000000-0005-0000-0000-0000DC920000}"/>
    <cellStyle name="Assumptions Right Percentage 3 6 3 3" xfId="36349" xr:uid="{00000000-0005-0000-0000-0000DD920000}"/>
    <cellStyle name="Assumptions Right Percentage 3 6 4" xfId="7716" xr:uid="{00000000-0005-0000-0000-0000DE920000}"/>
    <cellStyle name="Assumptions Right Percentage 3 6 4 2" xfId="21643" xr:uid="{00000000-0005-0000-0000-0000DF920000}"/>
    <cellStyle name="Assumptions Right Percentage 3 6 4 2 2" xfId="49326" xr:uid="{00000000-0005-0000-0000-0000E0920000}"/>
    <cellStyle name="Assumptions Right Percentage 3 6 4 3" xfId="35409" xr:uid="{00000000-0005-0000-0000-0000E1920000}"/>
    <cellStyle name="Assumptions Right Percentage 3 6 5" xfId="13544" xr:uid="{00000000-0005-0000-0000-0000E2920000}"/>
    <cellStyle name="Assumptions Right Percentage 3 6 5 2" xfId="27465" xr:uid="{00000000-0005-0000-0000-0000E3920000}"/>
    <cellStyle name="Assumptions Right Percentage 3 6 5 2 2" xfId="55148" xr:uid="{00000000-0005-0000-0000-0000E4920000}"/>
    <cellStyle name="Assumptions Right Percentage 3 6 5 3" xfId="41231" xr:uid="{00000000-0005-0000-0000-0000E5920000}"/>
    <cellStyle name="Assumptions Right Percentage 3 6 6" xfId="16506" xr:uid="{00000000-0005-0000-0000-0000E6920000}"/>
    <cellStyle name="Assumptions Right Percentage 3 6 6 2" xfId="44189" xr:uid="{00000000-0005-0000-0000-0000E7920000}"/>
    <cellStyle name="Assumptions Right Percentage 3 6 7" xfId="30384" xr:uid="{00000000-0005-0000-0000-0000E8920000}"/>
    <cellStyle name="Assumptions Right Percentage 3 7" xfId="2936" xr:uid="{00000000-0005-0000-0000-0000E9920000}"/>
    <cellStyle name="Assumptions Right Percentage 3 7 2" xfId="6382" xr:uid="{00000000-0005-0000-0000-0000EA920000}"/>
    <cellStyle name="Assumptions Right Percentage 3 7 2 2" xfId="20328" xr:uid="{00000000-0005-0000-0000-0000EB920000}"/>
    <cellStyle name="Assumptions Right Percentage 3 7 2 2 2" xfId="48011" xr:uid="{00000000-0005-0000-0000-0000EC920000}"/>
    <cellStyle name="Assumptions Right Percentage 3 7 2 3" xfId="34094" xr:uid="{00000000-0005-0000-0000-0000ED920000}"/>
    <cellStyle name="Assumptions Right Percentage 3 7 3" xfId="9133" xr:uid="{00000000-0005-0000-0000-0000EE920000}"/>
    <cellStyle name="Assumptions Right Percentage 3 7 3 2" xfId="23054" xr:uid="{00000000-0005-0000-0000-0000EF920000}"/>
    <cellStyle name="Assumptions Right Percentage 3 7 3 2 2" xfId="50737" xr:uid="{00000000-0005-0000-0000-0000F0920000}"/>
    <cellStyle name="Assumptions Right Percentage 3 7 3 3" xfId="36820" xr:uid="{00000000-0005-0000-0000-0000F1920000}"/>
    <cellStyle name="Assumptions Right Percentage 3 7 4" xfId="11268" xr:uid="{00000000-0005-0000-0000-0000F2920000}"/>
    <cellStyle name="Assumptions Right Percentage 3 7 4 2" xfId="25189" xr:uid="{00000000-0005-0000-0000-0000F3920000}"/>
    <cellStyle name="Assumptions Right Percentage 3 7 4 2 2" xfId="52872" xr:uid="{00000000-0005-0000-0000-0000F4920000}"/>
    <cellStyle name="Assumptions Right Percentage 3 7 4 3" xfId="38955" xr:uid="{00000000-0005-0000-0000-0000F5920000}"/>
    <cellStyle name="Assumptions Right Percentage 3 7 5" xfId="14020" xr:uid="{00000000-0005-0000-0000-0000F6920000}"/>
    <cellStyle name="Assumptions Right Percentage 3 7 5 2" xfId="27941" xr:uid="{00000000-0005-0000-0000-0000F7920000}"/>
    <cellStyle name="Assumptions Right Percentage 3 7 5 2 2" xfId="55624" xr:uid="{00000000-0005-0000-0000-0000F8920000}"/>
    <cellStyle name="Assumptions Right Percentage 3 7 5 3" xfId="41707" xr:uid="{00000000-0005-0000-0000-0000F9920000}"/>
    <cellStyle name="Assumptions Right Percentage 3 7 6" xfId="16986" xr:uid="{00000000-0005-0000-0000-0000FA920000}"/>
    <cellStyle name="Assumptions Right Percentage 3 7 6 2" xfId="44669" xr:uid="{00000000-0005-0000-0000-0000FB920000}"/>
    <cellStyle name="Assumptions Right Percentage 3 7 7" xfId="30799" xr:uid="{00000000-0005-0000-0000-0000FC920000}"/>
    <cellStyle name="Assumptions Right Percentage 3 8" xfId="3491" xr:uid="{00000000-0005-0000-0000-0000FD920000}"/>
    <cellStyle name="Assumptions Right Percentage 3 8 2" xfId="6929" xr:uid="{00000000-0005-0000-0000-0000FE920000}"/>
    <cellStyle name="Assumptions Right Percentage 3 8 2 2" xfId="20869" xr:uid="{00000000-0005-0000-0000-0000FF920000}"/>
    <cellStyle name="Assumptions Right Percentage 3 8 2 2 2" xfId="48552" xr:uid="{00000000-0005-0000-0000-000000930000}"/>
    <cellStyle name="Assumptions Right Percentage 3 8 2 3" xfId="34635" xr:uid="{00000000-0005-0000-0000-000001930000}"/>
    <cellStyle name="Assumptions Right Percentage 3 8 3" xfId="9667" xr:uid="{00000000-0005-0000-0000-000002930000}"/>
    <cellStyle name="Assumptions Right Percentage 3 8 3 2" xfId="23588" xr:uid="{00000000-0005-0000-0000-000003930000}"/>
    <cellStyle name="Assumptions Right Percentage 3 8 3 2 2" xfId="51271" xr:uid="{00000000-0005-0000-0000-000004930000}"/>
    <cellStyle name="Assumptions Right Percentage 3 8 3 3" xfId="37354" xr:uid="{00000000-0005-0000-0000-000005930000}"/>
    <cellStyle name="Assumptions Right Percentage 3 8 4" xfId="11807" xr:uid="{00000000-0005-0000-0000-000006930000}"/>
    <cellStyle name="Assumptions Right Percentage 3 8 4 2" xfId="25728" xr:uid="{00000000-0005-0000-0000-000007930000}"/>
    <cellStyle name="Assumptions Right Percentage 3 8 4 2 2" xfId="53411" xr:uid="{00000000-0005-0000-0000-000008930000}"/>
    <cellStyle name="Assumptions Right Percentage 3 8 4 3" xfId="39494" xr:uid="{00000000-0005-0000-0000-000009930000}"/>
    <cellStyle name="Assumptions Right Percentage 3 8 5" xfId="14557" xr:uid="{00000000-0005-0000-0000-00000A930000}"/>
    <cellStyle name="Assumptions Right Percentage 3 8 5 2" xfId="28478" xr:uid="{00000000-0005-0000-0000-00000B930000}"/>
    <cellStyle name="Assumptions Right Percentage 3 8 5 2 2" xfId="56161" xr:uid="{00000000-0005-0000-0000-00000C930000}"/>
    <cellStyle name="Assumptions Right Percentage 3 8 5 3" xfId="42244" xr:uid="{00000000-0005-0000-0000-00000D930000}"/>
    <cellStyle name="Assumptions Right Percentage 3 8 6" xfId="17525" xr:uid="{00000000-0005-0000-0000-00000E930000}"/>
    <cellStyle name="Assumptions Right Percentage 3 8 6 2" xfId="45208" xr:uid="{00000000-0005-0000-0000-00000F930000}"/>
    <cellStyle name="Assumptions Right Percentage 3 8 7" xfId="31296" xr:uid="{00000000-0005-0000-0000-000010930000}"/>
    <cellStyle name="Assumptions Right Percentage 3 9" xfId="3061" xr:uid="{00000000-0005-0000-0000-000011930000}"/>
    <cellStyle name="Assumptions Right Percentage 3 9 2" xfId="6505" xr:uid="{00000000-0005-0000-0000-000012930000}"/>
    <cellStyle name="Assumptions Right Percentage 3 9 2 2" xfId="20450" xr:uid="{00000000-0005-0000-0000-000013930000}"/>
    <cellStyle name="Assumptions Right Percentage 3 9 2 2 2" xfId="48133" xr:uid="{00000000-0005-0000-0000-000014930000}"/>
    <cellStyle name="Assumptions Right Percentage 3 9 2 3" xfId="34216" xr:uid="{00000000-0005-0000-0000-000015930000}"/>
    <cellStyle name="Assumptions Right Percentage 3 9 3" xfId="9253" xr:uid="{00000000-0005-0000-0000-000016930000}"/>
    <cellStyle name="Assumptions Right Percentage 3 9 3 2" xfId="23174" xr:uid="{00000000-0005-0000-0000-000017930000}"/>
    <cellStyle name="Assumptions Right Percentage 3 9 3 2 2" xfId="50857" xr:uid="{00000000-0005-0000-0000-000018930000}"/>
    <cellStyle name="Assumptions Right Percentage 3 9 3 3" xfId="36940" xr:uid="{00000000-0005-0000-0000-000019930000}"/>
    <cellStyle name="Assumptions Right Percentage 3 9 4" xfId="11390" xr:uid="{00000000-0005-0000-0000-00001A930000}"/>
    <cellStyle name="Assumptions Right Percentage 3 9 4 2" xfId="25311" xr:uid="{00000000-0005-0000-0000-00001B930000}"/>
    <cellStyle name="Assumptions Right Percentage 3 9 4 2 2" xfId="52994" xr:uid="{00000000-0005-0000-0000-00001C930000}"/>
    <cellStyle name="Assumptions Right Percentage 3 9 4 3" xfId="39077" xr:uid="{00000000-0005-0000-0000-00001D930000}"/>
    <cellStyle name="Assumptions Right Percentage 3 9 5" xfId="14140" xr:uid="{00000000-0005-0000-0000-00001E930000}"/>
    <cellStyle name="Assumptions Right Percentage 3 9 5 2" xfId="28061" xr:uid="{00000000-0005-0000-0000-00001F930000}"/>
    <cellStyle name="Assumptions Right Percentage 3 9 5 2 2" xfId="55744" xr:uid="{00000000-0005-0000-0000-000020930000}"/>
    <cellStyle name="Assumptions Right Percentage 3 9 5 3" xfId="41827" xr:uid="{00000000-0005-0000-0000-000021930000}"/>
    <cellStyle name="Assumptions Right Percentage 3 9 6" xfId="17108" xr:uid="{00000000-0005-0000-0000-000022930000}"/>
    <cellStyle name="Assumptions Right Percentage 3 9 6 2" xfId="44791" xr:uid="{00000000-0005-0000-0000-000023930000}"/>
    <cellStyle name="Assumptions Right Percentage 3 9 7" xfId="30915" xr:uid="{00000000-0005-0000-0000-000024930000}"/>
    <cellStyle name="Assumptions Right Percentage 30" xfId="4460" xr:uid="{00000000-0005-0000-0000-000025930000}"/>
    <cellStyle name="Assumptions Right Percentage 30 2" xfId="7881" xr:uid="{00000000-0005-0000-0000-000026930000}"/>
    <cellStyle name="Assumptions Right Percentage 30 2 2" xfId="21805" xr:uid="{00000000-0005-0000-0000-000027930000}"/>
    <cellStyle name="Assumptions Right Percentage 30 2 2 2" xfId="49488" xr:uid="{00000000-0005-0000-0000-000028930000}"/>
    <cellStyle name="Assumptions Right Percentage 30 2 3" xfId="35571" xr:uid="{00000000-0005-0000-0000-000029930000}"/>
    <cellStyle name="Assumptions Right Percentage 30 3" xfId="10541" xr:uid="{00000000-0005-0000-0000-00002A930000}"/>
    <cellStyle name="Assumptions Right Percentage 30 3 2" xfId="24462" xr:uid="{00000000-0005-0000-0000-00002B930000}"/>
    <cellStyle name="Assumptions Right Percentage 30 3 2 2" xfId="52145" xr:uid="{00000000-0005-0000-0000-00002C930000}"/>
    <cellStyle name="Assumptions Right Percentage 30 3 3" xfId="38228" xr:uid="{00000000-0005-0000-0000-00002D930000}"/>
    <cellStyle name="Assumptions Right Percentage 30 4" xfId="12727" xr:uid="{00000000-0005-0000-0000-00002E930000}"/>
    <cellStyle name="Assumptions Right Percentage 30 4 2" xfId="26648" xr:uid="{00000000-0005-0000-0000-00002F930000}"/>
    <cellStyle name="Assumptions Right Percentage 30 4 2 2" xfId="54331" xr:uid="{00000000-0005-0000-0000-000030930000}"/>
    <cellStyle name="Assumptions Right Percentage 30 4 3" xfId="40414" xr:uid="{00000000-0005-0000-0000-000031930000}"/>
    <cellStyle name="Assumptions Right Percentage 30 5" xfId="15477" xr:uid="{00000000-0005-0000-0000-000032930000}"/>
    <cellStyle name="Assumptions Right Percentage 30 5 2" xfId="29398" xr:uid="{00000000-0005-0000-0000-000033930000}"/>
    <cellStyle name="Assumptions Right Percentage 30 5 2 2" xfId="57081" xr:uid="{00000000-0005-0000-0000-000034930000}"/>
    <cellStyle name="Assumptions Right Percentage 30 5 3" xfId="43164" xr:uid="{00000000-0005-0000-0000-000035930000}"/>
    <cellStyle name="Assumptions Right Percentage 30 6" xfId="18445" xr:uid="{00000000-0005-0000-0000-000036930000}"/>
    <cellStyle name="Assumptions Right Percentage 30 6 2" xfId="46128" xr:uid="{00000000-0005-0000-0000-000037930000}"/>
    <cellStyle name="Assumptions Right Percentage 30 7" xfId="32211" xr:uid="{00000000-0005-0000-0000-000038930000}"/>
    <cellStyle name="Assumptions Right Percentage 31" xfId="5288" xr:uid="{00000000-0005-0000-0000-000039930000}"/>
    <cellStyle name="Assumptions Right Percentage 31 2" xfId="19255" xr:uid="{00000000-0005-0000-0000-00003A930000}"/>
    <cellStyle name="Assumptions Right Percentage 31 2 2" xfId="46938" xr:uid="{00000000-0005-0000-0000-00003B930000}"/>
    <cellStyle name="Assumptions Right Percentage 31 3" xfId="33021" xr:uid="{00000000-0005-0000-0000-00003C930000}"/>
    <cellStyle name="Assumptions Right Percentage 32" xfId="5250" xr:uid="{00000000-0005-0000-0000-00003D930000}"/>
    <cellStyle name="Assumptions Right Percentage 32 2" xfId="19220" xr:uid="{00000000-0005-0000-0000-00003E930000}"/>
    <cellStyle name="Assumptions Right Percentage 32 2 2" xfId="46903" xr:uid="{00000000-0005-0000-0000-00003F930000}"/>
    <cellStyle name="Assumptions Right Percentage 32 3" xfId="32986" xr:uid="{00000000-0005-0000-0000-000040930000}"/>
    <cellStyle name="Assumptions Right Percentage 33" xfId="16163" xr:uid="{00000000-0005-0000-0000-000041930000}"/>
    <cellStyle name="Assumptions Right Percentage 33 2" xfId="30080" xr:uid="{00000000-0005-0000-0000-000042930000}"/>
    <cellStyle name="Assumptions Right Percentage 33 2 2" xfId="57763" xr:uid="{00000000-0005-0000-0000-000043930000}"/>
    <cellStyle name="Assumptions Right Percentage 33 3" xfId="43846" xr:uid="{00000000-0005-0000-0000-000044930000}"/>
    <cellStyle name="Assumptions Right Percentage 34" xfId="16138" xr:uid="{00000000-0005-0000-0000-000045930000}"/>
    <cellStyle name="Assumptions Right Percentage 34 2" xfId="30055" xr:uid="{00000000-0005-0000-0000-000046930000}"/>
    <cellStyle name="Assumptions Right Percentage 34 2 2" xfId="57738" xr:uid="{00000000-0005-0000-0000-000047930000}"/>
    <cellStyle name="Assumptions Right Percentage 34 3" xfId="43821" xr:uid="{00000000-0005-0000-0000-000048930000}"/>
    <cellStyle name="Assumptions Right Percentage 35" xfId="16281" xr:uid="{00000000-0005-0000-0000-000049930000}"/>
    <cellStyle name="Assumptions Right Percentage 35 2" xfId="43964" xr:uid="{00000000-0005-0000-0000-00004A930000}"/>
    <cellStyle name="Assumptions Right Percentage 36" xfId="30198" xr:uid="{00000000-0005-0000-0000-00004B930000}"/>
    <cellStyle name="Assumptions Right Percentage 4" xfId="2216" xr:uid="{00000000-0005-0000-0000-00004C930000}"/>
    <cellStyle name="Assumptions Right Percentage 4 10" xfId="3609" xr:uid="{00000000-0005-0000-0000-00004D930000}"/>
    <cellStyle name="Assumptions Right Percentage 4 10 2" xfId="7047" xr:uid="{00000000-0005-0000-0000-00004E930000}"/>
    <cellStyle name="Assumptions Right Percentage 4 10 2 2" xfId="20983" xr:uid="{00000000-0005-0000-0000-00004F930000}"/>
    <cellStyle name="Assumptions Right Percentage 4 10 2 2 2" xfId="48666" xr:uid="{00000000-0005-0000-0000-000050930000}"/>
    <cellStyle name="Assumptions Right Percentage 4 10 2 3" xfId="34749" xr:uid="{00000000-0005-0000-0000-000051930000}"/>
    <cellStyle name="Assumptions Right Percentage 4 10 3" xfId="9779" xr:uid="{00000000-0005-0000-0000-000052930000}"/>
    <cellStyle name="Assumptions Right Percentage 4 10 3 2" xfId="23700" xr:uid="{00000000-0005-0000-0000-000053930000}"/>
    <cellStyle name="Assumptions Right Percentage 4 10 3 2 2" xfId="51383" xr:uid="{00000000-0005-0000-0000-000054930000}"/>
    <cellStyle name="Assumptions Right Percentage 4 10 3 3" xfId="37466" xr:uid="{00000000-0005-0000-0000-000055930000}"/>
    <cellStyle name="Assumptions Right Percentage 4 10 4" xfId="11921" xr:uid="{00000000-0005-0000-0000-000056930000}"/>
    <cellStyle name="Assumptions Right Percentage 4 10 4 2" xfId="25842" xr:uid="{00000000-0005-0000-0000-000057930000}"/>
    <cellStyle name="Assumptions Right Percentage 4 10 4 2 2" xfId="53525" xr:uid="{00000000-0005-0000-0000-000058930000}"/>
    <cellStyle name="Assumptions Right Percentage 4 10 4 3" xfId="39608" xr:uid="{00000000-0005-0000-0000-000059930000}"/>
    <cellStyle name="Assumptions Right Percentage 4 10 5" xfId="14671" xr:uid="{00000000-0005-0000-0000-00005A930000}"/>
    <cellStyle name="Assumptions Right Percentage 4 10 5 2" xfId="28592" xr:uid="{00000000-0005-0000-0000-00005B930000}"/>
    <cellStyle name="Assumptions Right Percentage 4 10 5 2 2" xfId="56275" xr:uid="{00000000-0005-0000-0000-00005C930000}"/>
    <cellStyle name="Assumptions Right Percentage 4 10 5 3" xfId="42358" xr:uid="{00000000-0005-0000-0000-00005D930000}"/>
    <cellStyle name="Assumptions Right Percentage 4 10 6" xfId="17639" xr:uid="{00000000-0005-0000-0000-00005E930000}"/>
    <cellStyle name="Assumptions Right Percentage 4 10 6 2" xfId="45322" xr:uid="{00000000-0005-0000-0000-00005F930000}"/>
    <cellStyle name="Assumptions Right Percentage 4 10 7" xfId="31410" xr:uid="{00000000-0005-0000-0000-000060930000}"/>
    <cellStyle name="Assumptions Right Percentage 4 11" xfId="3637" xr:uid="{00000000-0005-0000-0000-000061930000}"/>
    <cellStyle name="Assumptions Right Percentage 4 11 2" xfId="7075" xr:uid="{00000000-0005-0000-0000-000062930000}"/>
    <cellStyle name="Assumptions Right Percentage 4 11 2 2" xfId="21011" xr:uid="{00000000-0005-0000-0000-000063930000}"/>
    <cellStyle name="Assumptions Right Percentage 4 11 2 2 2" xfId="48694" xr:uid="{00000000-0005-0000-0000-000064930000}"/>
    <cellStyle name="Assumptions Right Percentage 4 11 2 3" xfId="34777" xr:uid="{00000000-0005-0000-0000-000065930000}"/>
    <cellStyle name="Assumptions Right Percentage 4 11 3" xfId="9807" xr:uid="{00000000-0005-0000-0000-000066930000}"/>
    <cellStyle name="Assumptions Right Percentage 4 11 3 2" xfId="23728" xr:uid="{00000000-0005-0000-0000-000067930000}"/>
    <cellStyle name="Assumptions Right Percentage 4 11 3 2 2" xfId="51411" xr:uid="{00000000-0005-0000-0000-000068930000}"/>
    <cellStyle name="Assumptions Right Percentage 4 11 3 3" xfId="37494" xr:uid="{00000000-0005-0000-0000-000069930000}"/>
    <cellStyle name="Assumptions Right Percentage 4 11 4" xfId="11949" xr:uid="{00000000-0005-0000-0000-00006A930000}"/>
    <cellStyle name="Assumptions Right Percentage 4 11 4 2" xfId="25870" xr:uid="{00000000-0005-0000-0000-00006B930000}"/>
    <cellStyle name="Assumptions Right Percentage 4 11 4 2 2" xfId="53553" xr:uid="{00000000-0005-0000-0000-00006C930000}"/>
    <cellStyle name="Assumptions Right Percentage 4 11 4 3" xfId="39636" xr:uid="{00000000-0005-0000-0000-00006D930000}"/>
    <cellStyle name="Assumptions Right Percentage 4 11 5" xfId="14699" xr:uid="{00000000-0005-0000-0000-00006E930000}"/>
    <cellStyle name="Assumptions Right Percentage 4 11 5 2" xfId="28620" xr:uid="{00000000-0005-0000-0000-00006F930000}"/>
    <cellStyle name="Assumptions Right Percentage 4 11 5 2 2" xfId="56303" xr:uid="{00000000-0005-0000-0000-000070930000}"/>
    <cellStyle name="Assumptions Right Percentage 4 11 5 3" xfId="42386" xr:uid="{00000000-0005-0000-0000-000071930000}"/>
    <cellStyle name="Assumptions Right Percentage 4 11 6" xfId="17667" xr:uid="{00000000-0005-0000-0000-000072930000}"/>
    <cellStyle name="Assumptions Right Percentage 4 11 6 2" xfId="45350" xr:uid="{00000000-0005-0000-0000-000073930000}"/>
    <cellStyle name="Assumptions Right Percentage 4 11 7" xfId="31438" xr:uid="{00000000-0005-0000-0000-000074930000}"/>
    <cellStyle name="Assumptions Right Percentage 4 12" xfId="3670" xr:uid="{00000000-0005-0000-0000-000075930000}"/>
    <cellStyle name="Assumptions Right Percentage 4 12 2" xfId="7107" xr:uid="{00000000-0005-0000-0000-000076930000}"/>
    <cellStyle name="Assumptions Right Percentage 4 12 2 2" xfId="21043" xr:uid="{00000000-0005-0000-0000-000077930000}"/>
    <cellStyle name="Assumptions Right Percentage 4 12 2 2 2" xfId="48726" xr:uid="{00000000-0005-0000-0000-000078930000}"/>
    <cellStyle name="Assumptions Right Percentage 4 12 2 3" xfId="34809" xr:uid="{00000000-0005-0000-0000-000079930000}"/>
    <cellStyle name="Assumptions Right Percentage 4 12 3" xfId="9839" xr:uid="{00000000-0005-0000-0000-00007A930000}"/>
    <cellStyle name="Assumptions Right Percentage 4 12 3 2" xfId="23760" xr:uid="{00000000-0005-0000-0000-00007B930000}"/>
    <cellStyle name="Assumptions Right Percentage 4 12 3 2 2" xfId="51443" xr:uid="{00000000-0005-0000-0000-00007C930000}"/>
    <cellStyle name="Assumptions Right Percentage 4 12 3 3" xfId="37526" xr:uid="{00000000-0005-0000-0000-00007D930000}"/>
    <cellStyle name="Assumptions Right Percentage 4 12 4" xfId="11981" xr:uid="{00000000-0005-0000-0000-00007E930000}"/>
    <cellStyle name="Assumptions Right Percentage 4 12 4 2" xfId="25902" xr:uid="{00000000-0005-0000-0000-00007F930000}"/>
    <cellStyle name="Assumptions Right Percentage 4 12 4 2 2" xfId="53585" xr:uid="{00000000-0005-0000-0000-000080930000}"/>
    <cellStyle name="Assumptions Right Percentage 4 12 4 3" xfId="39668" xr:uid="{00000000-0005-0000-0000-000081930000}"/>
    <cellStyle name="Assumptions Right Percentage 4 12 5" xfId="14731" xr:uid="{00000000-0005-0000-0000-000082930000}"/>
    <cellStyle name="Assumptions Right Percentage 4 12 5 2" xfId="28652" xr:uid="{00000000-0005-0000-0000-000083930000}"/>
    <cellStyle name="Assumptions Right Percentage 4 12 5 2 2" xfId="56335" xr:uid="{00000000-0005-0000-0000-000084930000}"/>
    <cellStyle name="Assumptions Right Percentage 4 12 5 3" xfId="42418" xr:uid="{00000000-0005-0000-0000-000085930000}"/>
    <cellStyle name="Assumptions Right Percentage 4 12 6" xfId="17699" xr:uid="{00000000-0005-0000-0000-000086930000}"/>
    <cellStyle name="Assumptions Right Percentage 4 12 6 2" xfId="45382" xr:uid="{00000000-0005-0000-0000-000087930000}"/>
    <cellStyle name="Assumptions Right Percentage 4 12 7" xfId="31469" xr:uid="{00000000-0005-0000-0000-000088930000}"/>
    <cellStyle name="Assumptions Right Percentage 4 13" xfId="3704" xr:uid="{00000000-0005-0000-0000-000089930000}"/>
    <cellStyle name="Assumptions Right Percentage 4 13 2" xfId="7141" xr:uid="{00000000-0005-0000-0000-00008A930000}"/>
    <cellStyle name="Assumptions Right Percentage 4 13 2 2" xfId="21076" xr:uid="{00000000-0005-0000-0000-00008B930000}"/>
    <cellStyle name="Assumptions Right Percentage 4 13 2 2 2" xfId="48759" xr:uid="{00000000-0005-0000-0000-00008C930000}"/>
    <cellStyle name="Assumptions Right Percentage 4 13 2 3" xfId="34842" xr:uid="{00000000-0005-0000-0000-00008D930000}"/>
    <cellStyle name="Assumptions Right Percentage 4 13 3" xfId="9869" xr:uid="{00000000-0005-0000-0000-00008E930000}"/>
    <cellStyle name="Assumptions Right Percentage 4 13 3 2" xfId="23790" xr:uid="{00000000-0005-0000-0000-00008F930000}"/>
    <cellStyle name="Assumptions Right Percentage 4 13 3 2 2" xfId="51473" xr:uid="{00000000-0005-0000-0000-000090930000}"/>
    <cellStyle name="Assumptions Right Percentage 4 13 3 3" xfId="37556" xr:uid="{00000000-0005-0000-0000-000091930000}"/>
    <cellStyle name="Assumptions Right Percentage 4 13 4" xfId="12014" xr:uid="{00000000-0005-0000-0000-000092930000}"/>
    <cellStyle name="Assumptions Right Percentage 4 13 4 2" xfId="25935" xr:uid="{00000000-0005-0000-0000-000093930000}"/>
    <cellStyle name="Assumptions Right Percentage 4 13 4 2 2" xfId="53618" xr:uid="{00000000-0005-0000-0000-000094930000}"/>
    <cellStyle name="Assumptions Right Percentage 4 13 4 3" xfId="39701" xr:uid="{00000000-0005-0000-0000-000095930000}"/>
    <cellStyle name="Assumptions Right Percentage 4 13 5" xfId="14764" xr:uid="{00000000-0005-0000-0000-000096930000}"/>
    <cellStyle name="Assumptions Right Percentage 4 13 5 2" xfId="28685" xr:uid="{00000000-0005-0000-0000-000097930000}"/>
    <cellStyle name="Assumptions Right Percentage 4 13 5 2 2" xfId="56368" xr:uid="{00000000-0005-0000-0000-000098930000}"/>
    <cellStyle name="Assumptions Right Percentage 4 13 5 3" xfId="42451" xr:uid="{00000000-0005-0000-0000-000099930000}"/>
    <cellStyle name="Assumptions Right Percentage 4 13 6" xfId="17732" xr:uid="{00000000-0005-0000-0000-00009A930000}"/>
    <cellStyle name="Assumptions Right Percentage 4 13 6 2" xfId="45415" xr:uid="{00000000-0005-0000-0000-00009B930000}"/>
    <cellStyle name="Assumptions Right Percentage 4 13 7" xfId="31502" xr:uid="{00000000-0005-0000-0000-00009C930000}"/>
    <cellStyle name="Assumptions Right Percentage 4 14" xfId="3731" xr:uid="{00000000-0005-0000-0000-00009D930000}"/>
    <cellStyle name="Assumptions Right Percentage 4 14 2" xfId="7166" xr:uid="{00000000-0005-0000-0000-00009E930000}"/>
    <cellStyle name="Assumptions Right Percentage 4 14 2 2" xfId="21101" xr:uid="{00000000-0005-0000-0000-00009F930000}"/>
    <cellStyle name="Assumptions Right Percentage 4 14 2 2 2" xfId="48784" xr:uid="{00000000-0005-0000-0000-0000A0930000}"/>
    <cellStyle name="Assumptions Right Percentage 4 14 2 3" xfId="34867" xr:uid="{00000000-0005-0000-0000-0000A1930000}"/>
    <cellStyle name="Assumptions Right Percentage 4 14 3" xfId="9894" xr:uid="{00000000-0005-0000-0000-0000A2930000}"/>
    <cellStyle name="Assumptions Right Percentage 4 14 3 2" xfId="23815" xr:uid="{00000000-0005-0000-0000-0000A3930000}"/>
    <cellStyle name="Assumptions Right Percentage 4 14 3 2 2" xfId="51498" xr:uid="{00000000-0005-0000-0000-0000A4930000}"/>
    <cellStyle name="Assumptions Right Percentage 4 14 3 3" xfId="37581" xr:uid="{00000000-0005-0000-0000-0000A5930000}"/>
    <cellStyle name="Assumptions Right Percentage 4 14 4" xfId="12039" xr:uid="{00000000-0005-0000-0000-0000A6930000}"/>
    <cellStyle name="Assumptions Right Percentage 4 14 4 2" xfId="25960" xr:uid="{00000000-0005-0000-0000-0000A7930000}"/>
    <cellStyle name="Assumptions Right Percentage 4 14 4 2 2" xfId="53643" xr:uid="{00000000-0005-0000-0000-0000A8930000}"/>
    <cellStyle name="Assumptions Right Percentage 4 14 4 3" xfId="39726" xr:uid="{00000000-0005-0000-0000-0000A9930000}"/>
    <cellStyle name="Assumptions Right Percentage 4 14 5" xfId="14789" xr:uid="{00000000-0005-0000-0000-0000AA930000}"/>
    <cellStyle name="Assumptions Right Percentage 4 14 5 2" xfId="28710" xr:uid="{00000000-0005-0000-0000-0000AB930000}"/>
    <cellStyle name="Assumptions Right Percentage 4 14 5 2 2" xfId="56393" xr:uid="{00000000-0005-0000-0000-0000AC930000}"/>
    <cellStyle name="Assumptions Right Percentage 4 14 5 3" xfId="42476" xr:uid="{00000000-0005-0000-0000-0000AD930000}"/>
    <cellStyle name="Assumptions Right Percentage 4 14 6" xfId="17757" xr:uid="{00000000-0005-0000-0000-0000AE930000}"/>
    <cellStyle name="Assumptions Right Percentage 4 14 6 2" xfId="45440" xr:uid="{00000000-0005-0000-0000-0000AF930000}"/>
    <cellStyle name="Assumptions Right Percentage 4 14 7" xfId="31526" xr:uid="{00000000-0005-0000-0000-0000B0930000}"/>
    <cellStyle name="Assumptions Right Percentage 4 15" xfId="3769" xr:uid="{00000000-0005-0000-0000-0000B1930000}"/>
    <cellStyle name="Assumptions Right Percentage 4 15 2" xfId="7203" xr:uid="{00000000-0005-0000-0000-0000B2930000}"/>
    <cellStyle name="Assumptions Right Percentage 4 15 2 2" xfId="21137" xr:uid="{00000000-0005-0000-0000-0000B3930000}"/>
    <cellStyle name="Assumptions Right Percentage 4 15 2 2 2" xfId="48820" xr:uid="{00000000-0005-0000-0000-0000B4930000}"/>
    <cellStyle name="Assumptions Right Percentage 4 15 2 3" xfId="34903" xr:uid="{00000000-0005-0000-0000-0000B5930000}"/>
    <cellStyle name="Assumptions Right Percentage 4 15 3" xfId="9926" xr:uid="{00000000-0005-0000-0000-0000B6930000}"/>
    <cellStyle name="Assumptions Right Percentage 4 15 3 2" xfId="23847" xr:uid="{00000000-0005-0000-0000-0000B7930000}"/>
    <cellStyle name="Assumptions Right Percentage 4 15 3 2 2" xfId="51530" xr:uid="{00000000-0005-0000-0000-0000B8930000}"/>
    <cellStyle name="Assumptions Right Percentage 4 15 3 3" xfId="37613" xr:uid="{00000000-0005-0000-0000-0000B9930000}"/>
    <cellStyle name="Assumptions Right Percentage 4 15 4" xfId="12075" xr:uid="{00000000-0005-0000-0000-0000BA930000}"/>
    <cellStyle name="Assumptions Right Percentage 4 15 4 2" xfId="25996" xr:uid="{00000000-0005-0000-0000-0000BB930000}"/>
    <cellStyle name="Assumptions Right Percentage 4 15 4 2 2" xfId="53679" xr:uid="{00000000-0005-0000-0000-0000BC930000}"/>
    <cellStyle name="Assumptions Right Percentage 4 15 4 3" xfId="39762" xr:uid="{00000000-0005-0000-0000-0000BD930000}"/>
    <cellStyle name="Assumptions Right Percentage 4 15 5" xfId="14825" xr:uid="{00000000-0005-0000-0000-0000BE930000}"/>
    <cellStyle name="Assumptions Right Percentage 4 15 5 2" xfId="28746" xr:uid="{00000000-0005-0000-0000-0000BF930000}"/>
    <cellStyle name="Assumptions Right Percentage 4 15 5 2 2" xfId="56429" xr:uid="{00000000-0005-0000-0000-0000C0930000}"/>
    <cellStyle name="Assumptions Right Percentage 4 15 5 3" xfId="42512" xr:uid="{00000000-0005-0000-0000-0000C1930000}"/>
    <cellStyle name="Assumptions Right Percentage 4 15 6" xfId="17793" xr:uid="{00000000-0005-0000-0000-0000C2930000}"/>
    <cellStyle name="Assumptions Right Percentage 4 15 6 2" xfId="45476" xr:uid="{00000000-0005-0000-0000-0000C3930000}"/>
    <cellStyle name="Assumptions Right Percentage 4 15 7" xfId="31559" xr:uid="{00000000-0005-0000-0000-0000C4930000}"/>
    <cellStyle name="Assumptions Right Percentage 4 16" xfId="3801" xr:uid="{00000000-0005-0000-0000-0000C5930000}"/>
    <cellStyle name="Assumptions Right Percentage 4 16 2" xfId="7235" xr:uid="{00000000-0005-0000-0000-0000C6930000}"/>
    <cellStyle name="Assumptions Right Percentage 4 16 2 2" xfId="21168" xr:uid="{00000000-0005-0000-0000-0000C7930000}"/>
    <cellStyle name="Assumptions Right Percentage 4 16 2 2 2" xfId="48851" xr:uid="{00000000-0005-0000-0000-0000C8930000}"/>
    <cellStyle name="Assumptions Right Percentage 4 16 2 3" xfId="34934" xr:uid="{00000000-0005-0000-0000-0000C9930000}"/>
    <cellStyle name="Assumptions Right Percentage 4 16 3" xfId="9956" xr:uid="{00000000-0005-0000-0000-0000CA930000}"/>
    <cellStyle name="Assumptions Right Percentage 4 16 3 2" xfId="23877" xr:uid="{00000000-0005-0000-0000-0000CB930000}"/>
    <cellStyle name="Assumptions Right Percentage 4 16 3 2 2" xfId="51560" xr:uid="{00000000-0005-0000-0000-0000CC930000}"/>
    <cellStyle name="Assumptions Right Percentage 4 16 3 3" xfId="37643" xr:uid="{00000000-0005-0000-0000-0000CD930000}"/>
    <cellStyle name="Assumptions Right Percentage 4 16 4" xfId="12106" xr:uid="{00000000-0005-0000-0000-0000CE930000}"/>
    <cellStyle name="Assumptions Right Percentage 4 16 4 2" xfId="26027" xr:uid="{00000000-0005-0000-0000-0000CF930000}"/>
    <cellStyle name="Assumptions Right Percentage 4 16 4 2 2" xfId="53710" xr:uid="{00000000-0005-0000-0000-0000D0930000}"/>
    <cellStyle name="Assumptions Right Percentage 4 16 4 3" xfId="39793" xr:uid="{00000000-0005-0000-0000-0000D1930000}"/>
    <cellStyle name="Assumptions Right Percentage 4 16 5" xfId="14856" xr:uid="{00000000-0005-0000-0000-0000D2930000}"/>
    <cellStyle name="Assumptions Right Percentage 4 16 5 2" xfId="28777" xr:uid="{00000000-0005-0000-0000-0000D3930000}"/>
    <cellStyle name="Assumptions Right Percentage 4 16 5 2 2" xfId="56460" xr:uid="{00000000-0005-0000-0000-0000D4930000}"/>
    <cellStyle name="Assumptions Right Percentage 4 16 5 3" xfId="42543" xr:uid="{00000000-0005-0000-0000-0000D5930000}"/>
    <cellStyle name="Assumptions Right Percentage 4 16 6" xfId="17824" xr:uid="{00000000-0005-0000-0000-0000D6930000}"/>
    <cellStyle name="Assumptions Right Percentage 4 16 6 2" xfId="45507" xr:uid="{00000000-0005-0000-0000-0000D7930000}"/>
    <cellStyle name="Assumptions Right Percentage 4 16 7" xfId="31590" xr:uid="{00000000-0005-0000-0000-0000D8930000}"/>
    <cellStyle name="Assumptions Right Percentage 4 17" xfId="3824" xr:uid="{00000000-0005-0000-0000-0000D9930000}"/>
    <cellStyle name="Assumptions Right Percentage 4 17 2" xfId="7258" xr:uid="{00000000-0005-0000-0000-0000DA930000}"/>
    <cellStyle name="Assumptions Right Percentage 4 17 2 2" xfId="21191" xr:uid="{00000000-0005-0000-0000-0000DB930000}"/>
    <cellStyle name="Assumptions Right Percentage 4 17 2 2 2" xfId="48874" xr:uid="{00000000-0005-0000-0000-0000DC930000}"/>
    <cellStyle name="Assumptions Right Percentage 4 17 2 3" xfId="34957" xr:uid="{00000000-0005-0000-0000-0000DD930000}"/>
    <cellStyle name="Assumptions Right Percentage 4 17 3" xfId="9977" xr:uid="{00000000-0005-0000-0000-0000DE930000}"/>
    <cellStyle name="Assumptions Right Percentage 4 17 3 2" xfId="23898" xr:uid="{00000000-0005-0000-0000-0000DF930000}"/>
    <cellStyle name="Assumptions Right Percentage 4 17 3 2 2" xfId="51581" xr:uid="{00000000-0005-0000-0000-0000E0930000}"/>
    <cellStyle name="Assumptions Right Percentage 4 17 3 3" xfId="37664" xr:uid="{00000000-0005-0000-0000-0000E1930000}"/>
    <cellStyle name="Assumptions Right Percentage 4 17 4" xfId="12129" xr:uid="{00000000-0005-0000-0000-0000E2930000}"/>
    <cellStyle name="Assumptions Right Percentage 4 17 4 2" xfId="26050" xr:uid="{00000000-0005-0000-0000-0000E3930000}"/>
    <cellStyle name="Assumptions Right Percentage 4 17 4 2 2" xfId="53733" xr:uid="{00000000-0005-0000-0000-0000E4930000}"/>
    <cellStyle name="Assumptions Right Percentage 4 17 4 3" xfId="39816" xr:uid="{00000000-0005-0000-0000-0000E5930000}"/>
    <cellStyle name="Assumptions Right Percentage 4 17 5" xfId="14879" xr:uid="{00000000-0005-0000-0000-0000E6930000}"/>
    <cellStyle name="Assumptions Right Percentage 4 17 5 2" xfId="28800" xr:uid="{00000000-0005-0000-0000-0000E7930000}"/>
    <cellStyle name="Assumptions Right Percentage 4 17 5 2 2" xfId="56483" xr:uid="{00000000-0005-0000-0000-0000E8930000}"/>
    <cellStyle name="Assumptions Right Percentage 4 17 5 3" xfId="42566" xr:uid="{00000000-0005-0000-0000-0000E9930000}"/>
    <cellStyle name="Assumptions Right Percentage 4 17 6" xfId="17847" xr:uid="{00000000-0005-0000-0000-0000EA930000}"/>
    <cellStyle name="Assumptions Right Percentage 4 17 6 2" xfId="45530" xr:uid="{00000000-0005-0000-0000-0000EB930000}"/>
    <cellStyle name="Assumptions Right Percentage 4 17 7" xfId="31613" xr:uid="{00000000-0005-0000-0000-0000EC930000}"/>
    <cellStyle name="Assumptions Right Percentage 4 18" xfId="3856" xr:uid="{00000000-0005-0000-0000-0000ED930000}"/>
    <cellStyle name="Assumptions Right Percentage 4 18 2" xfId="7290" xr:uid="{00000000-0005-0000-0000-0000EE930000}"/>
    <cellStyle name="Assumptions Right Percentage 4 18 2 2" xfId="21223" xr:uid="{00000000-0005-0000-0000-0000EF930000}"/>
    <cellStyle name="Assumptions Right Percentage 4 18 2 2 2" xfId="48906" xr:uid="{00000000-0005-0000-0000-0000F0930000}"/>
    <cellStyle name="Assumptions Right Percentage 4 18 2 3" xfId="34989" xr:uid="{00000000-0005-0000-0000-0000F1930000}"/>
    <cellStyle name="Assumptions Right Percentage 4 18 3" xfId="10009" xr:uid="{00000000-0005-0000-0000-0000F2930000}"/>
    <cellStyle name="Assumptions Right Percentage 4 18 3 2" xfId="23930" xr:uid="{00000000-0005-0000-0000-0000F3930000}"/>
    <cellStyle name="Assumptions Right Percentage 4 18 3 2 2" xfId="51613" xr:uid="{00000000-0005-0000-0000-0000F4930000}"/>
    <cellStyle name="Assumptions Right Percentage 4 18 3 3" xfId="37696" xr:uid="{00000000-0005-0000-0000-0000F5930000}"/>
    <cellStyle name="Assumptions Right Percentage 4 18 4" xfId="12161" xr:uid="{00000000-0005-0000-0000-0000F6930000}"/>
    <cellStyle name="Assumptions Right Percentage 4 18 4 2" xfId="26082" xr:uid="{00000000-0005-0000-0000-0000F7930000}"/>
    <cellStyle name="Assumptions Right Percentage 4 18 4 2 2" xfId="53765" xr:uid="{00000000-0005-0000-0000-0000F8930000}"/>
    <cellStyle name="Assumptions Right Percentage 4 18 4 3" xfId="39848" xr:uid="{00000000-0005-0000-0000-0000F9930000}"/>
    <cellStyle name="Assumptions Right Percentage 4 18 5" xfId="14911" xr:uid="{00000000-0005-0000-0000-0000FA930000}"/>
    <cellStyle name="Assumptions Right Percentage 4 18 5 2" xfId="28832" xr:uid="{00000000-0005-0000-0000-0000FB930000}"/>
    <cellStyle name="Assumptions Right Percentage 4 18 5 2 2" xfId="56515" xr:uid="{00000000-0005-0000-0000-0000FC930000}"/>
    <cellStyle name="Assumptions Right Percentage 4 18 5 3" xfId="42598" xr:uid="{00000000-0005-0000-0000-0000FD930000}"/>
    <cellStyle name="Assumptions Right Percentage 4 18 6" xfId="17879" xr:uid="{00000000-0005-0000-0000-0000FE930000}"/>
    <cellStyle name="Assumptions Right Percentage 4 18 6 2" xfId="45562" xr:uid="{00000000-0005-0000-0000-0000FF930000}"/>
    <cellStyle name="Assumptions Right Percentage 4 18 7" xfId="31645" xr:uid="{00000000-0005-0000-0000-000000940000}"/>
    <cellStyle name="Assumptions Right Percentage 4 19" xfId="3878" xr:uid="{00000000-0005-0000-0000-000001940000}"/>
    <cellStyle name="Assumptions Right Percentage 4 19 2" xfId="7312" xr:uid="{00000000-0005-0000-0000-000002940000}"/>
    <cellStyle name="Assumptions Right Percentage 4 19 2 2" xfId="21245" xr:uid="{00000000-0005-0000-0000-000003940000}"/>
    <cellStyle name="Assumptions Right Percentage 4 19 2 2 2" xfId="48928" xr:uid="{00000000-0005-0000-0000-000004940000}"/>
    <cellStyle name="Assumptions Right Percentage 4 19 2 3" xfId="35011" xr:uid="{00000000-0005-0000-0000-000005940000}"/>
    <cellStyle name="Assumptions Right Percentage 4 19 3" xfId="10031" xr:uid="{00000000-0005-0000-0000-000006940000}"/>
    <cellStyle name="Assumptions Right Percentage 4 19 3 2" xfId="23952" xr:uid="{00000000-0005-0000-0000-000007940000}"/>
    <cellStyle name="Assumptions Right Percentage 4 19 3 2 2" xfId="51635" xr:uid="{00000000-0005-0000-0000-000008940000}"/>
    <cellStyle name="Assumptions Right Percentage 4 19 3 3" xfId="37718" xr:uid="{00000000-0005-0000-0000-000009940000}"/>
    <cellStyle name="Assumptions Right Percentage 4 19 4" xfId="12183" xr:uid="{00000000-0005-0000-0000-00000A940000}"/>
    <cellStyle name="Assumptions Right Percentage 4 19 4 2" xfId="26104" xr:uid="{00000000-0005-0000-0000-00000B940000}"/>
    <cellStyle name="Assumptions Right Percentage 4 19 4 2 2" xfId="53787" xr:uid="{00000000-0005-0000-0000-00000C940000}"/>
    <cellStyle name="Assumptions Right Percentage 4 19 4 3" xfId="39870" xr:uid="{00000000-0005-0000-0000-00000D940000}"/>
    <cellStyle name="Assumptions Right Percentage 4 19 5" xfId="14933" xr:uid="{00000000-0005-0000-0000-00000E940000}"/>
    <cellStyle name="Assumptions Right Percentage 4 19 5 2" xfId="28854" xr:uid="{00000000-0005-0000-0000-00000F940000}"/>
    <cellStyle name="Assumptions Right Percentage 4 19 5 2 2" xfId="56537" xr:uid="{00000000-0005-0000-0000-000010940000}"/>
    <cellStyle name="Assumptions Right Percentage 4 19 5 3" xfId="42620" xr:uid="{00000000-0005-0000-0000-000011940000}"/>
    <cellStyle name="Assumptions Right Percentage 4 19 6" xfId="17901" xr:uid="{00000000-0005-0000-0000-000012940000}"/>
    <cellStyle name="Assumptions Right Percentage 4 19 6 2" xfId="45584" xr:uid="{00000000-0005-0000-0000-000013940000}"/>
    <cellStyle name="Assumptions Right Percentage 4 19 7" xfId="31667" xr:uid="{00000000-0005-0000-0000-000014940000}"/>
    <cellStyle name="Assumptions Right Percentage 4 2" xfId="3196" xr:uid="{00000000-0005-0000-0000-000015940000}"/>
    <cellStyle name="Assumptions Right Percentage 4 2 2" xfId="6638" xr:uid="{00000000-0005-0000-0000-000016940000}"/>
    <cellStyle name="Assumptions Right Percentage 4 2 2 2" xfId="20581" xr:uid="{00000000-0005-0000-0000-000017940000}"/>
    <cellStyle name="Assumptions Right Percentage 4 2 2 2 2" xfId="48264" xr:uid="{00000000-0005-0000-0000-000018940000}"/>
    <cellStyle name="Assumptions Right Percentage 4 2 2 3" xfId="34347" xr:uid="{00000000-0005-0000-0000-000019940000}"/>
    <cellStyle name="Assumptions Right Percentage 4 2 3" xfId="9381" xr:uid="{00000000-0005-0000-0000-00001A940000}"/>
    <cellStyle name="Assumptions Right Percentage 4 2 3 2" xfId="23302" xr:uid="{00000000-0005-0000-0000-00001B940000}"/>
    <cellStyle name="Assumptions Right Percentage 4 2 3 2 2" xfId="50985" xr:uid="{00000000-0005-0000-0000-00001C940000}"/>
    <cellStyle name="Assumptions Right Percentage 4 2 3 3" xfId="37068" xr:uid="{00000000-0005-0000-0000-00001D940000}"/>
    <cellStyle name="Assumptions Right Percentage 4 2 4" xfId="11519" xr:uid="{00000000-0005-0000-0000-00001E940000}"/>
    <cellStyle name="Assumptions Right Percentage 4 2 4 2" xfId="25440" xr:uid="{00000000-0005-0000-0000-00001F940000}"/>
    <cellStyle name="Assumptions Right Percentage 4 2 4 2 2" xfId="53123" xr:uid="{00000000-0005-0000-0000-000020940000}"/>
    <cellStyle name="Assumptions Right Percentage 4 2 4 3" xfId="39206" xr:uid="{00000000-0005-0000-0000-000021940000}"/>
    <cellStyle name="Assumptions Right Percentage 4 2 5" xfId="14269" xr:uid="{00000000-0005-0000-0000-000022940000}"/>
    <cellStyle name="Assumptions Right Percentage 4 2 5 2" xfId="28190" xr:uid="{00000000-0005-0000-0000-000023940000}"/>
    <cellStyle name="Assumptions Right Percentage 4 2 5 2 2" xfId="55873" xr:uid="{00000000-0005-0000-0000-000024940000}"/>
    <cellStyle name="Assumptions Right Percentage 4 2 5 3" xfId="41956" xr:uid="{00000000-0005-0000-0000-000025940000}"/>
    <cellStyle name="Assumptions Right Percentage 4 2 6" xfId="17237" xr:uid="{00000000-0005-0000-0000-000026940000}"/>
    <cellStyle name="Assumptions Right Percentage 4 2 6 2" xfId="44920" xr:uid="{00000000-0005-0000-0000-000027940000}"/>
    <cellStyle name="Assumptions Right Percentage 4 2 7" xfId="31035" xr:uid="{00000000-0005-0000-0000-000028940000}"/>
    <cellStyle name="Assumptions Right Percentage 4 20" xfId="4208" xr:uid="{00000000-0005-0000-0000-000029940000}"/>
    <cellStyle name="Assumptions Right Percentage 4 20 2" xfId="7633" xr:uid="{00000000-0005-0000-0000-00002A940000}"/>
    <cellStyle name="Assumptions Right Percentage 4 20 2 2" xfId="21561" xr:uid="{00000000-0005-0000-0000-00002B940000}"/>
    <cellStyle name="Assumptions Right Percentage 4 20 2 2 2" xfId="49244" xr:uid="{00000000-0005-0000-0000-00002C940000}"/>
    <cellStyle name="Assumptions Right Percentage 4 20 2 3" xfId="35327" xr:uid="{00000000-0005-0000-0000-00002D940000}"/>
    <cellStyle name="Assumptions Right Percentage 4 20 3" xfId="10326" xr:uid="{00000000-0005-0000-0000-00002E940000}"/>
    <cellStyle name="Assumptions Right Percentage 4 20 3 2" xfId="24247" xr:uid="{00000000-0005-0000-0000-00002F940000}"/>
    <cellStyle name="Assumptions Right Percentage 4 20 3 2 2" xfId="51930" xr:uid="{00000000-0005-0000-0000-000030940000}"/>
    <cellStyle name="Assumptions Right Percentage 4 20 3 3" xfId="38013" xr:uid="{00000000-0005-0000-0000-000031940000}"/>
    <cellStyle name="Assumptions Right Percentage 4 20 4" xfId="12482" xr:uid="{00000000-0005-0000-0000-000032940000}"/>
    <cellStyle name="Assumptions Right Percentage 4 20 4 2" xfId="26403" xr:uid="{00000000-0005-0000-0000-000033940000}"/>
    <cellStyle name="Assumptions Right Percentage 4 20 4 2 2" xfId="54086" xr:uid="{00000000-0005-0000-0000-000034940000}"/>
    <cellStyle name="Assumptions Right Percentage 4 20 4 3" xfId="40169" xr:uid="{00000000-0005-0000-0000-000035940000}"/>
    <cellStyle name="Assumptions Right Percentage 4 20 5" xfId="15232" xr:uid="{00000000-0005-0000-0000-000036940000}"/>
    <cellStyle name="Assumptions Right Percentage 4 20 5 2" xfId="29153" xr:uid="{00000000-0005-0000-0000-000037940000}"/>
    <cellStyle name="Assumptions Right Percentage 4 20 5 2 2" xfId="56836" xr:uid="{00000000-0005-0000-0000-000038940000}"/>
    <cellStyle name="Assumptions Right Percentage 4 20 5 3" xfId="42919" xr:uid="{00000000-0005-0000-0000-000039940000}"/>
    <cellStyle name="Assumptions Right Percentage 4 20 6" xfId="18200" xr:uid="{00000000-0005-0000-0000-00003A940000}"/>
    <cellStyle name="Assumptions Right Percentage 4 20 6 2" xfId="45883" xr:uid="{00000000-0005-0000-0000-00003B940000}"/>
    <cellStyle name="Assumptions Right Percentage 4 20 7" xfId="31966" xr:uid="{00000000-0005-0000-0000-00003C940000}"/>
    <cellStyle name="Assumptions Right Percentage 4 21" xfId="4236" xr:uid="{00000000-0005-0000-0000-00003D940000}"/>
    <cellStyle name="Assumptions Right Percentage 4 21 2" xfId="7661" xr:uid="{00000000-0005-0000-0000-00003E940000}"/>
    <cellStyle name="Assumptions Right Percentage 4 21 2 2" xfId="21589" xr:uid="{00000000-0005-0000-0000-00003F940000}"/>
    <cellStyle name="Assumptions Right Percentage 4 21 2 2 2" xfId="49272" xr:uid="{00000000-0005-0000-0000-000040940000}"/>
    <cellStyle name="Assumptions Right Percentage 4 21 2 3" xfId="35355" xr:uid="{00000000-0005-0000-0000-000041940000}"/>
    <cellStyle name="Assumptions Right Percentage 4 21 3" xfId="10354" xr:uid="{00000000-0005-0000-0000-000042940000}"/>
    <cellStyle name="Assumptions Right Percentage 4 21 3 2" xfId="24275" xr:uid="{00000000-0005-0000-0000-000043940000}"/>
    <cellStyle name="Assumptions Right Percentage 4 21 3 2 2" xfId="51958" xr:uid="{00000000-0005-0000-0000-000044940000}"/>
    <cellStyle name="Assumptions Right Percentage 4 21 3 3" xfId="38041" xr:uid="{00000000-0005-0000-0000-000045940000}"/>
    <cellStyle name="Assumptions Right Percentage 4 21 4" xfId="12510" xr:uid="{00000000-0005-0000-0000-000046940000}"/>
    <cellStyle name="Assumptions Right Percentage 4 21 4 2" xfId="26431" xr:uid="{00000000-0005-0000-0000-000047940000}"/>
    <cellStyle name="Assumptions Right Percentage 4 21 4 2 2" xfId="54114" xr:uid="{00000000-0005-0000-0000-000048940000}"/>
    <cellStyle name="Assumptions Right Percentage 4 21 4 3" xfId="40197" xr:uid="{00000000-0005-0000-0000-000049940000}"/>
    <cellStyle name="Assumptions Right Percentage 4 21 5" xfId="15260" xr:uid="{00000000-0005-0000-0000-00004A940000}"/>
    <cellStyle name="Assumptions Right Percentage 4 21 5 2" xfId="29181" xr:uid="{00000000-0005-0000-0000-00004B940000}"/>
    <cellStyle name="Assumptions Right Percentage 4 21 5 2 2" xfId="56864" xr:uid="{00000000-0005-0000-0000-00004C940000}"/>
    <cellStyle name="Assumptions Right Percentage 4 21 5 3" xfId="42947" xr:uid="{00000000-0005-0000-0000-00004D940000}"/>
    <cellStyle name="Assumptions Right Percentage 4 21 6" xfId="18228" xr:uid="{00000000-0005-0000-0000-00004E940000}"/>
    <cellStyle name="Assumptions Right Percentage 4 21 6 2" xfId="45911" xr:uid="{00000000-0005-0000-0000-00004F940000}"/>
    <cellStyle name="Assumptions Right Percentage 4 21 7" xfId="31994" xr:uid="{00000000-0005-0000-0000-000050940000}"/>
    <cellStyle name="Assumptions Right Percentage 4 22" xfId="4269" xr:uid="{00000000-0005-0000-0000-000051940000}"/>
    <cellStyle name="Assumptions Right Percentage 4 22 2" xfId="7694" xr:uid="{00000000-0005-0000-0000-000052940000}"/>
    <cellStyle name="Assumptions Right Percentage 4 22 2 2" xfId="21622" xr:uid="{00000000-0005-0000-0000-000053940000}"/>
    <cellStyle name="Assumptions Right Percentage 4 22 2 2 2" xfId="49305" xr:uid="{00000000-0005-0000-0000-000054940000}"/>
    <cellStyle name="Assumptions Right Percentage 4 22 2 3" xfId="35388" xr:uid="{00000000-0005-0000-0000-000055940000}"/>
    <cellStyle name="Assumptions Right Percentage 4 22 3" xfId="10387" xr:uid="{00000000-0005-0000-0000-000056940000}"/>
    <cellStyle name="Assumptions Right Percentage 4 22 3 2" xfId="24308" xr:uid="{00000000-0005-0000-0000-000057940000}"/>
    <cellStyle name="Assumptions Right Percentage 4 22 3 2 2" xfId="51991" xr:uid="{00000000-0005-0000-0000-000058940000}"/>
    <cellStyle name="Assumptions Right Percentage 4 22 3 3" xfId="38074" xr:uid="{00000000-0005-0000-0000-000059940000}"/>
    <cellStyle name="Assumptions Right Percentage 4 22 4" xfId="12543" xr:uid="{00000000-0005-0000-0000-00005A940000}"/>
    <cellStyle name="Assumptions Right Percentage 4 22 4 2" xfId="26464" xr:uid="{00000000-0005-0000-0000-00005B940000}"/>
    <cellStyle name="Assumptions Right Percentage 4 22 4 2 2" xfId="54147" xr:uid="{00000000-0005-0000-0000-00005C940000}"/>
    <cellStyle name="Assumptions Right Percentage 4 22 4 3" xfId="40230" xr:uid="{00000000-0005-0000-0000-00005D940000}"/>
    <cellStyle name="Assumptions Right Percentage 4 22 5" xfId="15293" xr:uid="{00000000-0005-0000-0000-00005E940000}"/>
    <cellStyle name="Assumptions Right Percentage 4 22 5 2" xfId="29214" xr:uid="{00000000-0005-0000-0000-00005F940000}"/>
    <cellStyle name="Assumptions Right Percentage 4 22 5 2 2" xfId="56897" xr:uid="{00000000-0005-0000-0000-000060940000}"/>
    <cellStyle name="Assumptions Right Percentage 4 22 5 3" xfId="42980" xr:uid="{00000000-0005-0000-0000-000061940000}"/>
    <cellStyle name="Assumptions Right Percentage 4 22 6" xfId="18261" xr:uid="{00000000-0005-0000-0000-000062940000}"/>
    <cellStyle name="Assumptions Right Percentage 4 22 6 2" xfId="45944" xr:uid="{00000000-0005-0000-0000-000063940000}"/>
    <cellStyle name="Assumptions Right Percentage 4 22 7" xfId="32027" xr:uid="{00000000-0005-0000-0000-000064940000}"/>
    <cellStyle name="Assumptions Right Percentage 4 23" xfId="4281" xr:uid="{00000000-0005-0000-0000-000065940000}"/>
    <cellStyle name="Assumptions Right Percentage 4 23 2" xfId="7706" xr:uid="{00000000-0005-0000-0000-000066940000}"/>
    <cellStyle name="Assumptions Right Percentage 4 23 2 2" xfId="21634" xr:uid="{00000000-0005-0000-0000-000067940000}"/>
    <cellStyle name="Assumptions Right Percentage 4 23 2 2 2" xfId="49317" xr:uid="{00000000-0005-0000-0000-000068940000}"/>
    <cellStyle name="Assumptions Right Percentage 4 23 2 3" xfId="35400" xr:uid="{00000000-0005-0000-0000-000069940000}"/>
    <cellStyle name="Assumptions Right Percentage 4 23 3" xfId="10399" xr:uid="{00000000-0005-0000-0000-00006A940000}"/>
    <cellStyle name="Assumptions Right Percentage 4 23 3 2" xfId="24320" xr:uid="{00000000-0005-0000-0000-00006B940000}"/>
    <cellStyle name="Assumptions Right Percentage 4 23 3 2 2" xfId="52003" xr:uid="{00000000-0005-0000-0000-00006C940000}"/>
    <cellStyle name="Assumptions Right Percentage 4 23 3 3" xfId="38086" xr:uid="{00000000-0005-0000-0000-00006D940000}"/>
    <cellStyle name="Assumptions Right Percentage 4 23 4" xfId="12555" xr:uid="{00000000-0005-0000-0000-00006E940000}"/>
    <cellStyle name="Assumptions Right Percentage 4 23 4 2" xfId="26476" xr:uid="{00000000-0005-0000-0000-00006F940000}"/>
    <cellStyle name="Assumptions Right Percentage 4 23 4 2 2" xfId="54159" xr:uid="{00000000-0005-0000-0000-000070940000}"/>
    <cellStyle name="Assumptions Right Percentage 4 23 4 3" xfId="40242" xr:uid="{00000000-0005-0000-0000-000071940000}"/>
    <cellStyle name="Assumptions Right Percentage 4 23 5" xfId="15305" xr:uid="{00000000-0005-0000-0000-000072940000}"/>
    <cellStyle name="Assumptions Right Percentage 4 23 5 2" xfId="29226" xr:uid="{00000000-0005-0000-0000-000073940000}"/>
    <cellStyle name="Assumptions Right Percentage 4 23 5 2 2" xfId="56909" xr:uid="{00000000-0005-0000-0000-000074940000}"/>
    <cellStyle name="Assumptions Right Percentage 4 23 5 3" xfId="42992" xr:uid="{00000000-0005-0000-0000-000075940000}"/>
    <cellStyle name="Assumptions Right Percentage 4 23 6" xfId="18273" xr:uid="{00000000-0005-0000-0000-000076940000}"/>
    <cellStyle name="Assumptions Right Percentage 4 23 6 2" xfId="45956" xr:uid="{00000000-0005-0000-0000-000077940000}"/>
    <cellStyle name="Assumptions Right Percentage 4 23 7" xfId="32039" xr:uid="{00000000-0005-0000-0000-000078940000}"/>
    <cellStyle name="Assumptions Right Percentage 4 24" xfId="4950" xr:uid="{00000000-0005-0000-0000-000079940000}"/>
    <cellStyle name="Assumptions Right Percentage 4 24 2" xfId="8354" xr:uid="{00000000-0005-0000-0000-00007A940000}"/>
    <cellStyle name="Assumptions Right Percentage 4 24 2 2" xfId="22275" xr:uid="{00000000-0005-0000-0000-00007B940000}"/>
    <cellStyle name="Assumptions Right Percentage 4 24 2 2 2" xfId="49958" xr:uid="{00000000-0005-0000-0000-00007C940000}"/>
    <cellStyle name="Assumptions Right Percentage 4 24 2 3" xfId="36041" xr:uid="{00000000-0005-0000-0000-00007D940000}"/>
    <cellStyle name="Assumptions Right Percentage 4 24 3" xfId="10806" xr:uid="{00000000-0005-0000-0000-00007E940000}"/>
    <cellStyle name="Assumptions Right Percentage 4 24 3 2" xfId="24727" xr:uid="{00000000-0005-0000-0000-00007F940000}"/>
    <cellStyle name="Assumptions Right Percentage 4 24 3 2 2" xfId="52410" xr:uid="{00000000-0005-0000-0000-000080940000}"/>
    <cellStyle name="Assumptions Right Percentage 4 24 3 3" xfId="38493" xr:uid="{00000000-0005-0000-0000-000081940000}"/>
    <cellStyle name="Assumptions Right Percentage 4 24 4" xfId="13207" xr:uid="{00000000-0005-0000-0000-000082940000}"/>
    <cellStyle name="Assumptions Right Percentage 4 24 4 2" xfId="27128" xr:uid="{00000000-0005-0000-0000-000083940000}"/>
    <cellStyle name="Assumptions Right Percentage 4 24 4 2 2" xfId="54811" xr:uid="{00000000-0005-0000-0000-000084940000}"/>
    <cellStyle name="Assumptions Right Percentage 4 24 4 3" xfId="40894" xr:uid="{00000000-0005-0000-0000-000085940000}"/>
    <cellStyle name="Assumptions Right Percentage 4 24 5" xfId="15957" xr:uid="{00000000-0005-0000-0000-000086940000}"/>
    <cellStyle name="Assumptions Right Percentage 4 24 5 2" xfId="29878" xr:uid="{00000000-0005-0000-0000-000087940000}"/>
    <cellStyle name="Assumptions Right Percentage 4 24 5 2 2" xfId="57561" xr:uid="{00000000-0005-0000-0000-000088940000}"/>
    <cellStyle name="Assumptions Right Percentage 4 24 5 3" xfId="43644" xr:uid="{00000000-0005-0000-0000-000089940000}"/>
    <cellStyle name="Assumptions Right Percentage 4 24 6" xfId="18925" xr:uid="{00000000-0005-0000-0000-00008A940000}"/>
    <cellStyle name="Assumptions Right Percentage 4 24 6 2" xfId="46608" xr:uid="{00000000-0005-0000-0000-00008B940000}"/>
    <cellStyle name="Assumptions Right Percentage 4 24 7" xfId="32691" xr:uid="{00000000-0005-0000-0000-00008C940000}"/>
    <cellStyle name="Assumptions Right Percentage 4 25" xfId="4983" xr:uid="{00000000-0005-0000-0000-00008D940000}"/>
    <cellStyle name="Assumptions Right Percentage 4 25 2" xfId="8387" xr:uid="{00000000-0005-0000-0000-00008E940000}"/>
    <cellStyle name="Assumptions Right Percentage 4 25 2 2" xfId="22308" xr:uid="{00000000-0005-0000-0000-00008F940000}"/>
    <cellStyle name="Assumptions Right Percentage 4 25 2 2 2" xfId="49991" xr:uid="{00000000-0005-0000-0000-000090940000}"/>
    <cellStyle name="Assumptions Right Percentage 4 25 2 3" xfId="36074" xr:uid="{00000000-0005-0000-0000-000091940000}"/>
    <cellStyle name="Assumptions Right Percentage 4 25 3" xfId="10836" xr:uid="{00000000-0005-0000-0000-000092940000}"/>
    <cellStyle name="Assumptions Right Percentage 4 25 3 2" xfId="24757" xr:uid="{00000000-0005-0000-0000-000093940000}"/>
    <cellStyle name="Assumptions Right Percentage 4 25 3 2 2" xfId="52440" xr:uid="{00000000-0005-0000-0000-000094940000}"/>
    <cellStyle name="Assumptions Right Percentage 4 25 3 3" xfId="38523" xr:uid="{00000000-0005-0000-0000-000095940000}"/>
    <cellStyle name="Assumptions Right Percentage 4 25 4" xfId="13239" xr:uid="{00000000-0005-0000-0000-000096940000}"/>
    <cellStyle name="Assumptions Right Percentage 4 25 4 2" xfId="27160" xr:uid="{00000000-0005-0000-0000-000097940000}"/>
    <cellStyle name="Assumptions Right Percentage 4 25 4 2 2" xfId="54843" xr:uid="{00000000-0005-0000-0000-000098940000}"/>
    <cellStyle name="Assumptions Right Percentage 4 25 4 3" xfId="40926" xr:uid="{00000000-0005-0000-0000-000099940000}"/>
    <cellStyle name="Assumptions Right Percentage 4 25 5" xfId="15989" xr:uid="{00000000-0005-0000-0000-00009A940000}"/>
    <cellStyle name="Assumptions Right Percentage 4 25 5 2" xfId="29910" xr:uid="{00000000-0005-0000-0000-00009B940000}"/>
    <cellStyle name="Assumptions Right Percentage 4 25 5 2 2" xfId="57593" xr:uid="{00000000-0005-0000-0000-00009C940000}"/>
    <cellStyle name="Assumptions Right Percentage 4 25 5 3" xfId="43676" xr:uid="{00000000-0005-0000-0000-00009D940000}"/>
    <cellStyle name="Assumptions Right Percentage 4 25 6" xfId="18957" xr:uid="{00000000-0005-0000-0000-00009E940000}"/>
    <cellStyle name="Assumptions Right Percentage 4 25 6 2" xfId="46640" xr:uid="{00000000-0005-0000-0000-00009F940000}"/>
    <cellStyle name="Assumptions Right Percentage 4 25 7" xfId="32723" xr:uid="{00000000-0005-0000-0000-0000A0940000}"/>
    <cellStyle name="Assumptions Right Percentage 4 26" xfId="5020" xr:uid="{00000000-0005-0000-0000-0000A1940000}"/>
    <cellStyle name="Assumptions Right Percentage 4 26 2" xfId="8424" xr:uid="{00000000-0005-0000-0000-0000A2940000}"/>
    <cellStyle name="Assumptions Right Percentage 4 26 2 2" xfId="22345" xr:uid="{00000000-0005-0000-0000-0000A3940000}"/>
    <cellStyle name="Assumptions Right Percentage 4 26 2 2 2" xfId="50028" xr:uid="{00000000-0005-0000-0000-0000A4940000}"/>
    <cellStyle name="Assumptions Right Percentage 4 26 2 3" xfId="36111" xr:uid="{00000000-0005-0000-0000-0000A5940000}"/>
    <cellStyle name="Assumptions Right Percentage 4 26 3" xfId="10872" xr:uid="{00000000-0005-0000-0000-0000A6940000}"/>
    <cellStyle name="Assumptions Right Percentage 4 26 3 2" xfId="24793" xr:uid="{00000000-0005-0000-0000-0000A7940000}"/>
    <cellStyle name="Assumptions Right Percentage 4 26 3 2 2" xfId="52476" xr:uid="{00000000-0005-0000-0000-0000A8940000}"/>
    <cellStyle name="Assumptions Right Percentage 4 26 3 3" xfId="38559" xr:uid="{00000000-0005-0000-0000-0000A9940000}"/>
    <cellStyle name="Assumptions Right Percentage 4 26 4" xfId="13275" xr:uid="{00000000-0005-0000-0000-0000AA940000}"/>
    <cellStyle name="Assumptions Right Percentage 4 26 4 2" xfId="27196" xr:uid="{00000000-0005-0000-0000-0000AB940000}"/>
    <cellStyle name="Assumptions Right Percentage 4 26 4 2 2" xfId="54879" xr:uid="{00000000-0005-0000-0000-0000AC940000}"/>
    <cellStyle name="Assumptions Right Percentage 4 26 4 3" xfId="40962" xr:uid="{00000000-0005-0000-0000-0000AD940000}"/>
    <cellStyle name="Assumptions Right Percentage 4 26 5" xfId="16025" xr:uid="{00000000-0005-0000-0000-0000AE940000}"/>
    <cellStyle name="Assumptions Right Percentage 4 26 5 2" xfId="29946" xr:uid="{00000000-0005-0000-0000-0000AF940000}"/>
    <cellStyle name="Assumptions Right Percentage 4 26 5 2 2" xfId="57629" xr:uid="{00000000-0005-0000-0000-0000B0940000}"/>
    <cellStyle name="Assumptions Right Percentage 4 26 5 3" xfId="43712" xr:uid="{00000000-0005-0000-0000-0000B1940000}"/>
    <cellStyle name="Assumptions Right Percentage 4 26 6" xfId="18993" xr:uid="{00000000-0005-0000-0000-0000B2940000}"/>
    <cellStyle name="Assumptions Right Percentage 4 26 6 2" xfId="46676" xr:uid="{00000000-0005-0000-0000-0000B3940000}"/>
    <cellStyle name="Assumptions Right Percentage 4 26 7" xfId="32759" xr:uid="{00000000-0005-0000-0000-0000B4940000}"/>
    <cellStyle name="Assumptions Right Percentage 4 27" xfId="5045" xr:uid="{00000000-0005-0000-0000-0000B5940000}"/>
    <cellStyle name="Assumptions Right Percentage 4 27 2" xfId="8449" xr:uid="{00000000-0005-0000-0000-0000B6940000}"/>
    <cellStyle name="Assumptions Right Percentage 4 27 2 2" xfId="22370" xr:uid="{00000000-0005-0000-0000-0000B7940000}"/>
    <cellStyle name="Assumptions Right Percentage 4 27 2 2 2" xfId="50053" xr:uid="{00000000-0005-0000-0000-0000B8940000}"/>
    <cellStyle name="Assumptions Right Percentage 4 27 2 3" xfId="36136" xr:uid="{00000000-0005-0000-0000-0000B9940000}"/>
    <cellStyle name="Assumptions Right Percentage 4 27 3" xfId="10896" xr:uid="{00000000-0005-0000-0000-0000BA940000}"/>
    <cellStyle name="Assumptions Right Percentage 4 27 3 2" xfId="24817" xr:uid="{00000000-0005-0000-0000-0000BB940000}"/>
    <cellStyle name="Assumptions Right Percentage 4 27 3 2 2" xfId="52500" xr:uid="{00000000-0005-0000-0000-0000BC940000}"/>
    <cellStyle name="Assumptions Right Percentage 4 27 3 3" xfId="38583" xr:uid="{00000000-0005-0000-0000-0000BD940000}"/>
    <cellStyle name="Assumptions Right Percentage 4 27 4" xfId="13300" xr:uid="{00000000-0005-0000-0000-0000BE940000}"/>
    <cellStyle name="Assumptions Right Percentage 4 27 4 2" xfId="27221" xr:uid="{00000000-0005-0000-0000-0000BF940000}"/>
    <cellStyle name="Assumptions Right Percentage 4 27 4 2 2" xfId="54904" xr:uid="{00000000-0005-0000-0000-0000C0940000}"/>
    <cellStyle name="Assumptions Right Percentage 4 27 4 3" xfId="40987" xr:uid="{00000000-0005-0000-0000-0000C1940000}"/>
    <cellStyle name="Assumptions Right Percentage 4 27 5" xfId="16050" xr:uid="{00000000-0005-0000-0000-0000C2940000}"/>
    <cellStyle name="Assumptions Right Percentage 4 27 5 2" xfId="29971" xr:uid="{00000000-0005-0000-0000-0000C3940000}"/>
    <cellStyle name="Assumptions Right Percentage 4 27 5 2 2" xfId="57654" xr:uid="{00000000-0005-0000-0000-0000C4940000}"/>
    <cellStyle name="Assumptions Right Percentage 4 27 5 3" xfId="43737" xr:uid="{00000000-0005-0000-0000-0000C5940000}"/>
    <cellStyle name="Assumptions Right Percentage 4 27 6" xfId="19018" xr:uid="{00000000-0005-0000-0000-0000C6940000}"/>
    <cellStyle name="Assumptions Right Percentage 4 27 6 2" xfId="46701" xr:uid="{00000000-0005-0000-0000-0000C7940000}"/>
    <cellStyle name="Assumptions Right Percentage 4 27 7" xfId="32784" xr:uid="{00000000-0005-0000-0000-0000C8940000}"/>
    <cellStyle name="Assumptions Right Percentage 4 28" xfId="5068" xr:uid="{00000000-0005-0000-0000-0000C9940000}"/>
    <cellStyle name="Assumptions Right Percentage 4 28 2" xfId="8471" xr:uid="{00000000-0005-0000-0000-0000CA940000}"/>
    <cellStyle name="Assumptions Right Percentage 4 28 2 2" xfId="22392" xr:uid="{00000000-0005-0000-0000-0000CB940000}"/>
    <cellStyle name="Assumptions Right Percentage 4 28 2 2 2" xfId="50075" xr:uid="{00000000-0005-0000-0000-0000CC940000}"/>
    <cellStyle name="Assumptions Right Percentage 4 28 2 3" xfId="36158" xr:uid="{00000000-0005-0000-0000-0000CD940000}"/>
    <cellStyle name="Assumptions Right Percentage 4 28 3" xfId="10917" xr:uid="{00000000-0005-0000-0000-0000CE940000}"/>
    <cellStyle name="Assumptions Right Percentage 4 28 3 2" xfId="24838" xr:uid="{00000000-0005-0000-0000-0000CF940000}"/>
    <cellStyle name="Assumptions Right Percentage 4 28 3 2 2" xfId="52521" xr:uid="{00000000-0005-0000-0000-0000D0940000}"/>
    <cellStyle name="Assumptions Right Percentage 4 28 3 3" xfId="38604" xr:uid="{00000000-0005-0000-0000-0000D1940000}"/>
    <cellStyle name="Assumptions Right Percentage 4 28 4" xfId="13322" xr:uid="{00000000-0005-0000-0000-0000D2940000}"/>
    <cellStyle name="Assumptions Right Percentage 4 28 4 2" xfId="27243" xr:uid="{00000000-0005-0000-0000-0000D3940000}"/>
    <cellStyle name="Assumptions Right Percentage 4 28 4 2 2" xfId="54926" xr:uid="{00000000-0005-0000-0000-0000D4940000}"/>
    <cellStyle name="Assumptions Right Percentage 4 28 4 3" xfId="41009" xr:uid="{00000000-0005-0000-0000-0000D5940000}"/>
    <cellStyle name="Assumptions Right Percentage 4 28 5" xfId="16072" xr:uid="{00000000-0005-0000-0000-0000D6940000}"/>
    <cellStyle name="Assumptions Right Percentage 4 28 5 2" xfId="29993" xr:uid="{00000000-0005-0000-0000-0000D7940000}"/>
    <cellStyle name="Assumptions Right Percentage 4 28 5 2 2" xfId="57676" xr:uid="{00000000-0005-0000-0000-0000D8940000}"/>
    <cellStyle name="Assumptions Right Percentage 4 28 5 3" xfId="43759" xr:uid="{00000000-0005-0000-0000-0000D9940000}"/>
    <cellStyle name="Assumptions Right Percentage 4 28 6" xfId="19040" xr:uid="{00000000-0005-0000-0000-0000DA940000}"/>
    <cellStyle name="Assumptions Right Percentage 4 28 6 2" xfId="46723" xr:uid="{00000000-0005-0000-0000-0000DB940000}"/>
    <cellStyle name="Assumptions Right Percentage 4 28 7" xfId="32806" xr:uid="{00000000-0005-0000-0000-0000DC940000}"/>
    <cellStyle name="Assumptions Right Percentage 4 29" xfId="5090" xr:uid="{00000000-0005-0000-0000-0000DD940000}"/>
    <cellStyle name="Assumptions Right Percentage 4 29 2" xfId="8493" xr:uid="{00000000-0005-0000-0000-0000DE940000}"/>
    <cellStyle name="Assumptions Right Percentage 4 29 2 2" xfId="22414" xr:uid="{00000000-0005-0000-0000-0000DF940000}"/>
    <cellStyle name="Assumptions Right Percentage 4 29 2 2 2" xfId="50097" xr:uid="{00000000-0005-0000-0000-0000E0940000}"/>
    <cellStyle name="Assumptions Right Percentage 4 29 2 3" xfId="36180" xr:uid="{00000000-0005-0000-0000-0000E1940000}"/>
    <cellStyle name="Assumptions Right Percentage 4 29 3" xfId="10939" xr:uid="{00000000-0005-0000-0000-0000E2940000}"/>
    <cellStyle name="Assumptions Right Percentage 4 29 3 2" xfId="24860" xr:uid="{00000000-0005-0000-0000-0000E3940000}"/>
    <cellStyle name="Assumptions Right Percentage 4 29 3 2 2" xfId="52543" xr:uid="{00000000-0005-0000-0000-0000E4940000}"/>
    <cellStyle name="Assumptions Right Percentage 4 29 3 3" xfId="38626" xr:uid="{00000000-0005-0000-0000-0000E5940000}"/>
    <cellStyle name="Assumptions Right Percentage 4 29 4" xfId="13344" xr:uid="{00000000-0005-0000-0000-0000E6940000}"/>
    <cellStyle name="Assumptions Right Percentage 4 29 4 2" xfId="27265" xr:uid="{00000000-0005-0000-0000-0000E7940000}"/>
    <cellStyle name="Assumptions Right Percentage 4 29 4 2 2" xfId="54948" xr:uid="{00000000-0005-0000-0000-0000E8940000}"/>
    <cellStyle name="Assumptions Right Percentage 4 29 4 3" xfId="41031" xr:uid="{00000000-0005-0000-0000-0000E9940000}"/>
    <cellStyle name="Assumptions Right Percentage 4 29 5" xfId="16094" xr:uid="{00000000-0005-0000-0000-0000EA940000}"/>
    <cellStyle name="Assumptions Right Percentage 4 29 5 2" xfId="30015" xr:uid="{00000000-0005-0000-0000-0000EB940000}"/>
    <cellStyle name="Assumptions Right Percentage 4 29 5 2 2" xfId="57698" xr:uid="{00000000-0005-0000-0000-0000EC940000}"/>
    <cellStyle name="Assumptions Right Percentage 4 29 5 3" xfId="43781" xr:uid="{00000000-0005-0000-0000-0000ED940000}"/>
    <cellStyle name="Assumptions Right Percentage 4 29 6" xfId="19062" xr:uid="{00000000-0005-0000-0000-0000EE940000}"/>
    <cellStyle name="Assumptions Right Percentage 4 29 6 2" xfId="46745" xr:uid="{00000000-0005-0000-0000-0000EF940000}"/>
    <cellStyle name="Assumptions Right Percentage 4 29 7" xfId="32828" xr:uid="{00000000-0005-0000-0000-0000F0940000}"/>
    <cellStyle name="Assumptions Right Percentage 4 3" xfId="3247" xr:uid="{00000000-0005-0000-0000-0000F1940000}"/>
    <cellStyle name="Assumptions Right Percentage 4 3 2" xfId="6689" xr:uid="{00000000-0005-0000-0000-0000F2940000}"/>
    <cellStyle name="Assumptions Right Percentage 4 3 2 2" xfId="20631" xr:uid="{00000000-0005-0000-0000-0000F3940000}"/>
    <cellStyle name="Assumptions Right Percentage 4 3 2 2 2" xfId="48314" xr:uid="{00000000-0005-0000-0000-0000F4940000}"/>
    <cellStyle name="Assumptions Right Percentage 4 3 2 3" xfId="34397" xr:uid="{00000000-0005-0000-0000-0000F5940000}"/>
    <cellStyle name="Assumptions Right Percentage 4 3 3" xfId="9431" xr:uid="{00000000-0005-0000-0000-0000F6940000}"/>
    <cellStyle name="Assumptions Right Percentage 4 3 3 2" xfId="23352" xr:uid="{00000000-0005-0000-0000-0000F7940000}"/>
    <cellStyle name="Assumptions Right Percentage 4 3 3 2 2" xfId="51035" xr:uid="{00000000-0005-0000-0000-0000F8940000}"/>
    <cellStyle name="Assumptions Right Percentage 4 3 3 3" xfId="37118" xr:uid="{00000000-0005-0000-0000-0000F9940000}"/>
    <cellStyle name="Assumptions Right Percentage 4 3 4" xfId="11569" xr:uid="{00000000-0005-0000-0000-0000FA940000}"/>
    <cellStyle name="Assumptions Right Percentage 4 3 4 2" xfId="25490" xr:uid="{00000000-0005-0000-0000-0000FB940000}"/>
    <cellStyle name="Assumptions Right Percentage 4 3 4 2 2" xfId="53173" xr:uid="{00000000-0005-0000-0000-0000FC940000}"/>
    <cellStyle name="Assumptions Right Percentage 4 3 4 3" xfId="39256" xr:uid="{00000000-0005-0000-0000-0000FD940000}"/>
    <cellStyle name="Assumptions Right Percentage 4 3 5" xfId="14319" xr:uid="{00000000-0005-0000-0000-0000FE940000}"/>
    <cellStyle name="Assumptions Right Percentage 4 3 5 2" xfId="28240" xr:uid="{00000000-0005-0000-0000-0000FF940000}"/>
    <cellStyle name="Assumptions Right Percentage 4 3 5 2 2" xfId="55923" xr:uid="{00000000-0005-0000-0000-000000950000}"/>
    <cellStyle name="Assumptions Right Percentage 4 3 5 3" xfId="42006" xr:uid="{00000000-0005-0000-0000-000001950000}"/>
    <cellStyle name="Assumptions Right Percentage 4 3 6" xfId="17287" xr:uid="{00000000-0005-0000-0000-000002950000}"/>
    <cellStyle name="Assumptions Right Percentage 4 3 6 2" xfId="44970" xr:uid="{00000000-0005-0000-0000-000003950000}"/>
    <cellStyle name="Assumptions Right Percentage 4 3 7" xfId="31076" xr:uid="{00000000-0005-0000-0000-000004950000}"/>
    <cellStyle name="Assumptions Right Percentage 4 30" xfId="16232" xr:uid="{00000000-0005-0000-0000-000005950000}"/>
    <cellStyle name="Assumptions Right Percentage 4 30 2" xfId="30149" xr:uid="{00000000-0005-0000-0000-000006950000}"/>
    <cellStyle name="Assumptions Right Percentage 4 30 2 2" xfId="57832" xr:uid="{00000000-0005-0000-0000-000007950000}"/>
    <cellStyle name="Assumptions Right Percentage 4 30 3" xfId="43915" xr:uid="{00000000-0005-0000-0000-000008950000}"/>
    <cellStyle name="Assumptions Right Percentage 4 31" xfId="16260" xr:uid="{00000000-0005-0000-0000-000009950000}"/>
    <cellStyle name="Assumptions Right Percentage 4 31 2" xfId="30177" xr:uid="{00000000-0005-0000-0000-00000A950000}"/>
    <cellStyle name="Assumptions Right Percentage 4 31 2 2" xfId="57860" xr:uid="{00000000-0005-0000-0000-00000B950000}"/>
    <cellStyle name="Assumptions Right Percentage 4 31 3" xfId="43943" xr:uid="{00000000-0005-0000-0000-00000C950000}"/>
    <cellStyle name="Assumptions Right Percentage 4 4" xfId="3299" xr:uid="{00000000-0005-0000-0000-00000D950000}"/>
    <cellStyle name="Assumptions Right Percentage 4 4 2" xfId="6740" xr:uid="{00000000-0005-0000-0000-00000E950000}"/>
    <cellStyle name="Assumptions Right Percentage 4 4 2 2" xfId="20681" xr:uid="{00000000-0005-0000-0000-00000F950000}"/>
    <cellStyle name="Assumptions Right Percentage 4 4 2 2 2" xfId="48364" xr:uid="{00000000-0005-0000-0000-000010950000}"/>
    <cellStyle name="Assumptions Right Percentage 4 4 2 3" xfId="34447" xr:uid="{00000000-0005-0000-0000-000011950000}"/>
    <cellStyle name="Assumptions Right Percentage 4 4 3" xfId="9480" xr:uid="{00000000-0005-0000-0000-000012950000}"/>
    <cellStyle name="Assumptions Right Percentage 4 4 3 2" xfId="23401" xr:uid="{00000000-0005-0000-0000-000013950000}"/>
    <cellStyle name="Assumptions Right Percentage 4 4 3 2 2" xfId="51084" xr:uid="{00000000-0005-0000-0000-000014950000}"/>
    <cellStyle name="Assumptions Right Percentage 4 4 3 3" xfId="37167" xr:uid="{00000000-0005-0000-0000-000015950000}"/>
    <cellStyle name="Assumptions Right Percentage 4 4 4" xfId="11619" xr:uid="{00000000-0005-0000-0000-000016950000}"/>
    <cellStyle name="Assumptions Right Percentage 4 4 4 2" xfId="25540" xr:uid="{00000000-0005-0000-0000-000017950000}"/>
    <cellStyle name="Assumptions Right Percentage 4 4 4 2 2" xfId="53223" xr:uid="{00000000-0005-0000-0000-000018950000}"/>
    <cellStyle name="Assumptions Right Percentage 4 4 4 3" xfId="39306" xr:uid="{00000000-0005-0000-0000-000019950000}"/>
    <cellStyle name="Assumptions Right Percentage 4 4 5" xfId="14369" xr:uid="{00000000-0005-0000-0000-00001A950000}"/>
    <cellStyle name="Assumptions Right Percentage 4 4 5 2" xfId="28290" xr:uid="{00000000-0005-0000-0000-00001B950000}"/>
    <cellStyle name="Assumptions Right Percentage 4 4 5 2 2" xfId="55973" xr:uid="{00000000-0005-0000-0000-00001C950000}"/>
    <cellStyle name="Assumptions Right Percentage 4 4 5 3" xfId="42056" xr:uid="{00000000-0005-0000-0000-00001D950000}"/>
    <cellStyle name="Assumptions Right Percentage 4 4 6" xfId="17337" xr:uid="{00000000-0005-0000-0000-00001E950000}"/>
    <cellStyle name="Assumptions Right Percentage 4 4 6 2" xfId="45020" xr:uid="{00000000-0005-0000-0000-00001F950000}"/>
    <cellStyle name="Assumptions Right Percentage 4 4 7" xfId="31122" xr:uid="{00000000-0005-0000-0000-000020950000}"/>
    <cellStyle name="Assumptions Right Percentage 4 5" xfId="3380" xr:uid="{00000000-0005-0000-0000-000021950000}"/>
    <cellStyle name="Assumptions Right Percentage 4 5 2" xfId="6820" xr:uid="{00000000-0005-0000-0000-000022950000}"/>
    <cellStyle name="Assumptions Right Percentage 4 5 2 2" xfId="20761" xr:uid="{00000000-0005-0000-0000-000023950000}"/>
    <cellStyle name="Assumptions Right Percentage 4 5 2 2 2" xfId="48444" xr:uid="{00000000-0005-0000-0000-000024950000}"/>
    <cellStyle name="Assumptions Right Percentage 4 5 2 3" xfId="34527" xr:uid="{00000000-0005-0000-0000-000025950000}"/>
    <cellStyle name="Assumptions Right Percentage 4 5 3" xfId="9558" xr:uid="{00000000-0005-0000-0000-000026950000}"/>
    <cellStyle name="Assumptions Right Percentage 4 5 3 2" xfId="23479" xr:uid="{00000000-0005-0000-0000-000027950000}"/>
    <cellStyle name="Assumptions Right Percentage 4 5 3 2 2" xfId="51162" xr:uid="{00000000-0005-0000-0000-000028950000}"/>
    <cellStyle name="Assumptions Right Percentage 4 5 3 3" xfId="37245" xr:uid="{00000000-0005-0000-0000-000029950000}"/>
    <cellStyle name="Assumptions Right Percentage 4 5 4" xfId="11699" xr:uid="{00000000-0005-0000-0000-00002A950000}"/>
    <cellStyle name="Assumptions Right Percentage 4 5 4 2" xfId="25620" xr:uid="{00000000-0005-0000-0000-00002B950000}"/>
    <cellStyle name="Assumptions Right Percentage 4 5 4 2 2" xfId="53303" xr:uid="{00000000-0005-0000-0000-00002C950000}"/>
    <cellStyle name="Assumptions Right Percentage 4 5 4 3" xfId="39386" xr:uid="{00000000-0005-0000-0000-00002D950000}"/>
    <cellStyle name="Assumptions Right Percentage 4 5 5" xfId="14449" xr:uid="{00000000-0005-0000-0000-00002E950000}"/>
    <cellStyle name="Assumptions Right Percentage 4 5 5 2" xfId="28370" xr:uid="{00000000-0005-0000-0000-00002F950000}"/>
    <cellStyle name="Assumptions Right Percentage 4 5 5 2 2" xfId="56053" xr:uid="{00000000-0005-0000-0000-000030950000}"/>
    <cellStyle name="Assumptions Right Percentage 4 5 5 3" xfId="42136" xr:uid="{00000000-0005-0000-0000-000031950000}"/>
    <cellStyle name="Assumptions Right Percentage 4 5 6" xfId="17417" xr:uid="{00000000-0005-0000-0000-000032950000}"/>
    <cellStyle name="Assumptions Right Percentage 4 5 6 2" xfId="45100" xr:uid="{00000000-0005-0000-0000-000033950000}"/>
    <cellStyle name="Assumptions Right Percentage 4 5 7" xfId="31196" xr:uid="{00000000-0005-0000-0000-000034950000}"/>
    <cellStyle name="Assumptions Right Percentage 4 6" xfId="3428" xr:uid="{00000000-0005-0000-0000-000035950000}"/>
    <cellStyle name="Assumptions Right Percentage 4 6 2" xfId="6867" xr:uid="{00000000-0005-0000-0000-000036950000}"/>
    <cellStyle name="Assumptions Right Percentage 4 6 2 2" xfId="20808" xr:uid="{00000000-0005-0000-0000-000037950000}"/>
    <cellStyle name="Assumptions Right Percentage 4 6 2 2 2" xfId="48491" xr:uid="{00000000-0005-0000-0000-000038950000}"/>
    <cellStyle name="Assumptions Right Percentage 4 6 2 3" xfId="34574" xr:uid="{00000000-0005-0000-0000-000039950000}"/>
    <cellStyle name="Assumptions Right Percentage 4 6 3" xfId="9605" xr:uid="{00000000-0005-0000-0000-00003A950000}"/>
    <cellStyle name="Assumptions Right Percentage 4 6 3 2" xfId="23526" xr:uid="{00000000-0005-0000-0000-00003B950000}"/>
    <cellStyle name="Assumptions Right Percentage 4 6 3 2 2" xfId="51209" xr:uid="{00000000-0005-0000-0000-00003C950000}"/>
    <cellStyle name="Assumptions Right Percentage 4 6 3 3" xfId="37292" xr:uid="{00000000-0005-0000-0000-00003D950000}"/>
    <cellStyle name="Assumptions Right Percentage 4 6 4" xfId="11746" xr:uid="{00000000-0005-0000-0000-00003E950000}"/>
    <cellStyle name="Assumptions Right Percentage 4 6 4 2" xfId="25667" xr:uid="{00000000-0005-0000-0000-00003F950000}"/>
    <cellStyle name="Assumptions Right Percentage 4 6 4 2 2" xfId="53350" xr:uid="{00000000-0005-0000-0000-000040950000}"/>
    <cellStyle name="Assumptions Right Percentage 4 6 4 3" xfId="39433" xr:uid="{00000000-0005-0000-0000-000041950000}"/>
    <cellStyle name="Assumptions Right Percentage 4 6 5" xfId="14496" xr:uid="{00000000-0005-0000-0000-000042950000}"/>
    <cellStyle name="Assumptions Right Percentage 4 6 5 2" xfId="28417" xr:uid="{00000000-0005-0000-0000-000043950000}"/>
    <cellStyle name="Assumptions Right Percentage 4 6 5 2 2" xfId="56100" xr:uid="{00000000-0005-0000-0000-000044950000}"/>
    <cellStyle name="Assumptions Right Percentage 4 6 5 3" xfId="42183" xr:uid="{00000000-0005-0000-0000-000045950000}"/>
    <cellStyle name="Assumptions Right Percentage 4 6 6" xfId="17464" xr:uid="{00000000-0005-0000-0000-000046950000}"/>
    <cellStyle name="Assumptions Right Percentage 4 6 6 2" xfId="45147" xr:uid="{00000000-0005-0000-0000-000047950000}"/>
    <cellStyle name="Assumptions Right Percentage 4 6 7" xfId="31241" xr:uid="{00000000-0005-0000-0000-000048950000}"/>
    <cellStyle name="Assumptions Right Percentage 4 7" xfId="3470" xr:uid="{00000000-0005-0000-0000-000049950000}"/>
    <cellStyle name="Assumptions Right Percentage 4 7 2" xfId="6908" xr:uid="{00000000-0005-0000-0000-00004A950000}"/>
    <cellStyle name="Assumptions Right Percentage 4 7 2 2" xfId="20848" xr:uid="{00000000-0005-0000-0000-00004B950000}"/>
    <cellStyle name="Assumptions Right Percentage 4 7 2 2 2" xfId="48531" xr:uid="{00000000-0005-0000-0000-00004C950000}"/>
    <cellStyle name="Assumptions Right Percentage 4 7 2 3" xfId="34614" xr:uid="{00000000-0005-0000-0000-00004D950000}"/>
    <cellStyle name="Assumptions Right Percentage 4 7 3" xfId="9646" xr:uid="{00000000-0005-0000-0000-00004E950000}"/>
    <cellStyle name="Assumptions Right Percentage 4 7 3 2" xfId="23567" xr:uid="{00000000-0005-0000-0000-00004F950000}"/>
    <cellStyle name="Assumptions Right Percentage 4 7 3 2 2" xfId="51250" xr:uid="{00000000-0005-0000-0000-000050950000}"/>
    <cellStyle name="Assumptions Right Percentage 4 7 3 3" xfId="37333" xr:uid="{00000000-0005-0000-0000-000051950000}"/>
    <cellStyle name="Assumptions Right Percentage 4 7 4" xfId="11786" xr:uid="{00000000-0005-0000-0000-000052950000}"/>
    <cellStyle name="Assumptions Right Percentage 4 7 4 2" xfId="25707" xr:uid="{00000000-0005-0000-0000-000053950000}"/>
    <cellStyle name="Assumptions Right Percentage 4 7 4 2 2" xfId="53390" xr:uid="{00000000-0005-0000-0000-000054950000}"/>
    <cellStyle name="Assumptions Right Percentage 4 7 4 3" xfId="39473" xr:uid="{00000000-0005-0000-0000-000055950000}"/>
    <cellStyle name="Assumptions Right Percentage 4 7 5" xfId="14536" xr:uid="{00000000-0005-0000-0000-000056950000}"/>
    <cellStyle name="Assumptions Right Percentage 4 7 5 2" xfId="28457" xr:uid="{00000000-0005-0000-0000-000057950000}"/>
    <cellStyle name="Assumptions Right Percentage 4 7 5 2 2" xfId="56140" xr:uid="{00000000-0005-0000-0000-000058950000}"/>
    <cellStyle name="Assumptions Right Percentage 4 7 5 3" xfId="42223" xr:uid="{00000000-0005-0000-0000-000059950000}"/>
    <cellStyle name="Assumptions Right Percentage 4 7 6" xfId="17504" xr:uid="{00000000-0005-0000-0000-00005A950000}"/>
    <cellStyle name="Assumptions Right Percentage 4 7 6 2" xfId="45187" xr:uid="{00000000-0005-0000-0000-00005B950000}"/>
    <cellStyle name="Assumptions Right Percentage 4 7 7" xfId="31276" xr:uid="{00000000-0005-0000-0000-00005C950000}"/>
    <cellStyle name="Assumptions Right Percentage 4 8" xfId="3536" xr:uid="{00000000-0005-0000-0000-00005D950000}"/>
    <cellStyle name="Assumptions Right Percentage 4 8 2" xfId="6974" xr:uid="{00000000-0005-0000-0000-00005E950000}"/>
    <cellStyle name="Assumptions Right Percentage 4 8 2 2" xfId="20914" xr:uid="{00000000-0005-0000-0000-00005F950000}"/>
    <cellStyle name="Assumptions Right Percentage 4 8 2 2 2" xfId="48597" xr:uid="{00000000-0005-0000-0000-000060950000}"/>
    <cellStyle name="Assumptions Right Percentage 4 8 2 3" xfId="34680" xr:uid="{00000000-0005-0000-0000-000061950000}"/>
    <cellStyle name="Assumptions Right Percentage 4 8 3" xfId="9711" xr:uid="{00000000-0005-0000-0000-000062950000}"/>
    <cellStyle name="Assumptions Right Percentage 4 8 3 2" xfId="23632" xr:uid="{00000000-0005-0000-0000-000063950000}"/>
    <cellStyle name="Assumptions Right Percentage 4 8 3 2 2" xfId="51315" xr:uid="{00000000-0005-0000-0000-000064950000}"/>
    <cellStyle name="Assumptions Right Percentage 4 8 3 3" xfId="37398" xr:uid="{00000000-0005-0000-0000-000065950000}"/>
    <cellStyle name="Assumptions Right Percentage 4 8 4" xfId="11852" xr:uid="{00000000-0005-0000-0000-000066950000}"/>
    <cellStyle name="Assumptions Right Percentage 4 8 4 2" xfId="25773" xr:uid="{00000000-0005-0000-0000-000067950000}"/>
    <cellStyle name="Assumptions Right Percentage 4 8 4 2 2" xfId="53456" xr:uid="{00000000-0005-0000-0000-000068950000}"/>
    <cellStyle name="Assumptions Right Percentage 4 8 4 3" xfId="39539" xr:uid="{00000000-0005-0000-0000-000069950000}"/>
    <cellStyle name="Assumptions Right Percentage 4 8 5" xfId="14602" xr:uid="{00000000-0005-0000-0000-00006A950000}"/>
    <cellStyle name="Assumptions Right Percentage 4 8 5 2" xfId="28523" xr:uid="{00000000-0005-0000-0000-00006B950000}"/>
    <cellStyle name="Assumptions Right Percentage 4 8 5 2 2" xfId="56206" xr:uid="{00000000-0005-0000-0000-00006C950000}"/>
    <cellStyle name="Assumptions Right Percentage 4 8 5 3" xfId="42289" xr:uid="{00000000-0005-0000-0000-00006D950000}"/>
    <cellStyle name="Assumptions Right Percentage 4 8 6" xfId="17570" xr:uid="{00000000-0005-0000-0000-00006E950000}"/>
    <cellStyle name="Assumptions Right Percentage 4 8 6 2" xfId="45253" xr:uid="{00000000-0005-0000-0000-00006F950000}"/>
    <cellStyle name="Assumptions Right Percentage 4 8 7" xfId="31341" xr:uid="{00000000-0005-0000-0000-000070950000}"/>
    <cellStyle name="Assumptions Right Percentage 4 9" xfId="3576" xr:uid="{00000000-0005-0000-0000-000071950000}"/>
    <cellStyle name="Assumptions Right Percentage 4 9 2" xfId="7014" xr:uid="{00000000-0005-0000-0000-000072950000}"/>
    <cellStyle name="Assumptions Right Percentage 4 9 2 2" xfId="20951" xr:uid="{00000000-0005-0000-0000-000073950000}"/>
    <cellStyle name="Assumptions Right Percentage 4 9 2 2 2" xfId="48634" xr:uid="{00000000-0005-0000-0000-000074950000}"/>
    <cellStyle name="Assumptions Right Percentage 4 9 2 3" xfId="34717" xr:uid="{00000000-0005-0000-0000-000075950000}"/>
    <cellStyle name="Assumptions Right Percentage 4 9 3" xfId="9747" xr:uid="{00000000-0005-0000-0000-000076950000}"/>
    <cellStyle name="Assumptions Right Percentage 4 9 3 2" xfId="23668" xr:uid="{00000000-0005-0000-0000-000077950000}"/>
    <cellStyle name="Assumptions Right Percentage 4 9 3 2 2" xfId="51351" xr:uid="{00000000-0005-0000-0000-000078950000}"/>
    <cellStyle name="Assumptions Right Percentage 4 9 3 3" xfId="37434" xr:uid="{00000000-0005-0000-0000-000079950000}"/>
    <cellStyle name="Assumptions Right Percentage 4 9 4" xfId="11889" xr:uid="{00000000-0005-0000-0000-00007A950000}"/>
    <cellStyle name="Assumptions Right Percentage 4 9 4 2" xfId="25810" xr:uid="{00000000-0005-0000-0000-00007B950000}"/>
    <cellStyle name="Assumptions Right Percentage 4 9 4 2 2" xfId="53493" xr:uid="{00000000-0005-0000-0000-00007C950000}"/>
    <cellStyle name="Assumptions Right Percentage 4 9 4 3" xfId="39576" xr:uid="{00000000-0005-0000-0000-00007D950000}"/>
    <cellStyle name="Assumptions Right Percentage 4 9 5" xfId="14639" xr:uid="{00000000-0005-0000-0000-00007E950000}"/>
    <cellStyle name="Assumptions Right Percentage 4 9 5 2" xfId="28560" xr:uid="{00000000-0005-0000-0000-00007F950000}"/>
    <cellStyle name="Assumptions Right Percentage 4 9 5 2 2" xfId="56243" xr:uid="{00000000-0005-0000-0000-000080950000}"/>
    <cellStyle name="Assumptions Right Percentage 4 9 5 3" xfId="42326" xr:uid="{00000000-0005-0000-0000-000081950000}"/>
    <cellStyle name="Assumptions Right Percentage 4 9 6" xfId="17607" xr:uid="{00000000-0005-0000-0000-000082950000}"/>
    <cellStyle name="Assumptions Right Percentage 4 9 6 2" xfId="45290" xr:uid="{00000000-0005-0000-0000-000083950000}"/>
    <cellStyle name="Assumptions Right Percentage 4 9 7" xfId="31378" xr:uid="{00000000-0005-0000-0000-000084950000}"/>
    <cellStyle name="Assumptions Right Percentage 5" xfId="2754" xr:uid="{00000000-0005-0000-0000-000085950000}"/>
    <cellStyle name="Assumptions Right Percentage 5 2" xfId="6202" xr:uid="{00000000-0005-0000-0000-000086950000}"/>
    <cellStyle name="Assumptions Right Percentage 5 2 2" xfId="20149" xr:uid="{00000000-0005-0000-0000-000087950000}"/>
    <cellStyle name="Assumptions Right Percentage 5 2 2 2" xfId="47832" xr:uid="{00000000-0005-0000-0000-000088950000}"/>
    <cellStyle name="Assumptions Right Percentage 5 2 3" xfId="33915" xr:uid="{00000000-0005-0000-0000-000089950000}"/>
    <cellStyle name="Assumptions Right Percentage 5 3" xfId="8958" xr:uid="{00000000-0005-0000-0000-00008A950000}"/>
    <cellStyle name="Assumptions Right Percentage 5 3 2" xfId="22879" xr:uid="{00000000-0005-0000-0000-00008B950000}"/>
    <cellStyle name="Assumptions Right Percentage 5 3 2 2" xfId="50562" xr:uid="{00000000-0005-0000-0000-00008C950000}"/>
    <cellStyle name="Assumptions Right Percentage 5 3 3" xfId="36645" xr:uid="{00000000-0005-0000-0000-00008D950000}"/>
    <cellStyle name="Assumptions Right Percentage 5 4" xfId="11089" xr:uid="{00000000-0005-0000-0000-00008E950000}"/>
    <cellStyle name="Assumptions Right Percentage 5 4 2" xfId="25010" xr:uid="{00000000-0005-0000-0000-00008F950000}"/>
    <cellStyle name="Assumptions Right Percentage 5 4 2 2" xfId="52693" xr:uid="{00000000-0005-0000-0000-000090950000}"/>
    <cellStyle name="Assumptions Right Percentage 5 4 3" xfId="38776" xr:uid="{00000000-0005-0000-0000-000091950000}"/>
    <cellStyle name="Assumptions Right Percentage 5 5" xfId="13842" xr:uid="{00000000-0005-0000-0000-000092950000}"/>
    <cellStyle name="Assumptions Right Percentage 5 5 2" xfId="27763" xr:uid="{00000000-0005-0000-0000-000093950000}"/>
    <cellStyle name="Assumptions Right Percentage 5 5 2 2" xfId="55446" xr:uid="{00000000-0005-0000-0000-000094950000}"/>
    <cellStyle name="Assumptions Right Percentage 5 5 3" xfId="41529" xr:uid="{00000000-0005-0000-0000-000095950000}"/>
    <cellStyle name="Assumptions Right Percentage 5 6" xfId="16807" xr:uid="{00000000-0005-0000-0000-000096950000}"/>
    <cellStyle name="Assumptions Right Percentage 5 6 2" xfId="44490" xr:uid="{00000000-0005-0000-0000-000097950000}"/>
    <cellStyle name="Assumptions Right Percentage 5 7" xfId="30654" xr:uid="{00000000-0005-0000-0000-000098950000}"/>
    <cellStyle name="Assumptions Right Percentage 6" xfId="2630" xr:uid="{00000000-0005-0000-0000-000099950000}"/>
    <cellStyle name="Assumptions Right Percentage 6 2" xfId="6081" xr:uid="{00000000-0005-0000-0000-00009A950000}"/>
    <cellStyle name="Assumptions Right Percentage 6 2 2" xfId="20028" xr:uid="{00000000-0005-0000-0000-00009B950000}"/>
    <cellStyle name="Assumptions Right Percentage 6 2 2 2" xfId="47711" xr:uid="{00000000-0005-0000-0000-00009C950000}"/>
    <cellStyle name="Assumptions Right Percentage 6 2 3" xfId="33794" xr:uid="{00000000-0005-0000-0000-00009D950000}"/>
    <cellStyle name="Assumptions Right Percentage 6 3" xfId="8840" xr:uid="{00000000-0005-0000-0000-00009E950000}"/>
    <cellStyle name="Assumptions Right Percentage 6 3 2" xfId="22761" xr:uid="{00000000-0005-0000-0000-00009F950000}"/>
    <cellStyle name="Assumptions Right Percentage 6 3 2 2" xfId="50444" xr:uid="{00000000-0005-0000-0000-0000A0950000}"/>
    <cellStyle name="Assumptions Right Percentage 6 3 3" xfId="36527" xr:uid="{00000000-0005-0000-0000-0000A1950000}"/>
    <cellStyle name="Assumptions Right Percentage 6 4" xfId="10968" xr:uid="{00000000-0005-0000-0000-0000A2950000}"/>
    <cellStyle name="Assumptions Right Percentage 6 4 2" xfId="24889" xr:uid="{00000000-0005-0000-0000-0000A3950000}"/>
    <cellStyle name="Assumptions Right Percentage 6 4 2 2" xfId="52572" xr:uid="{00000000-0005-0000-0000-0000A4950000}"/>
    <cellStyle name="Assumptions Right Percentage 6 4 3" xfId="38655" xr:uid="{00000000-0005-0000-0000-0000A5950000}"/>
    <cellStyle name="Assumptions Right Percentage 6 5" xfId="13722" xr:uid="{00000000-0005-0000-0000-0000A6950000}"/>
    <cellStyle name="Assumptions Right Percentage 6 5 2" xfId="27643" xr:uid="{00000000-0005-0000-0000-0000A7950000}"/>
    <cellStyle name="Assumptions Right Percentage 6 5 2 2" xfId="55326" xr:uid="{00000000-0005-0000-0000-0000A8950000}"/>
    <cellStyle name="Assumptions Right Percentage 6 5 3" xfId="41409" xr:uid="{00000000-0005-0000-0000-0000A9950000}"/>
    <cellStyle name="Assumptions Right Percentage 6 6" xfId="16686" xr:uid="{00000000-0005-0000-0000-0000AA950000}"/>
    <cellStyle name="Assumptions Right Percentage 6 6 2" xfId="44369" xr:uid="{00000000-0005-0000-0000-0000AB950000}"/>
    <cellStyle name="Assumptions Right Percentage 6 7" xfId="30542" xr:uid="{00000000-0005-0000-0000-0000AC950000}"/>
    <cellStyle name="Assumptions Right Percentage 7" xfId="2737" xr:uid="{00000000-0005-0000-0000-0000AD950000}"/>
    <cellStyle name="Assumptions Right Percentage 7 2" xfId="6185" xr:uid="{00000000-0005-0000-0000-0000AE950000}"/>
    <cellStyle name="Assumptions Right Percentage 7 2 2" xfId="20132" xr:uid="{00000000-0005-0000-0000-0000AF950000}"/>
    <cellStyle name="Assumptions Right Percentage 7 2 2 2" xfId="47815" xr:uid="{00000000-0005-0000-0000-0000B0950000}"/>
    <cellStyle name="Assumptions Right Percentage 7 2 3" xfId="33898" xr:uid="{00000000-0005-0000-0000-0000B1950000}"/>
    <cellStyle name="Assumptions Right Percentage 7 3" xfId="8941" xr:uid="{00000000-0005-0000-0000-0000B2950000}"/>
    <cellStyle name="Assumptions Right Percentage 7 3 2" xfId="22862" xr:uid="{00000000-0005-0000-0000-0000B3950000}"/>
    <cellStyle name="Assumptions Right Percentage 7 3 2 2" xfId="50545" xr:uid="{00000000-0005-0000-0000-0000B4950000}"/>
    <cellStyle name="Assumptions Right Percentage 7 3 3" xfId="36628" xr:uid="{00000000-0005-0000-0000-0000B5950000}"/>
    <cellStyle name="Assumptions Right Percentage 7 4" xfId="11072" xr:uid="{00000000-0005-0000-0000-0000B6950000}"/>
    <cellStyle name="Assumptions Right Percentage 7 4 2" xfId="24993" xr:uid="{00000000-0005-0000-0000-0000B7950000}"/>
    <cellStyle name="Assumptions Right Percentage 7 4 2 2" xfId="52676" xr:uid="{00000000-0005-0000-0000-0000B8950000}"/>
    <cellStyle name="Assumptions Right Percentage 7 4 3" xfId="38759" xr:uid="{00000000-0005-0000-0000-0000B9950000}"/>
    <cellStyle name="Assumptions Right Percentage 7 5" xfId="13825" xr:uid="{00000000-0005-0000-0000-0000BA950000}"/>
    <cellStyle name="Assumptions Right Percentage 7 5 2" xfId="27746" xr:uid="{00000000-0005-0000-0000-0000BB950000}"/>
    <cellStyle name="Assumptions Right Percentage 7 5 2 2" xfId="55429" xr:uid="{00000000-0005-0000-0000-0000BC950000}"/>
    <cellStyle name="Assumptions Right Percentage 7 5 3" xfId="41512" xr:uid="{00000000-0005-0000-0000-0000BD950000}"/>
    <cellStyle name="Assumptions Right Percentage 7 6" xfId="16790" xr:uid="{00000000-0005-0000-0000-0000BE950000}"/>
    <cellStyle name="Assumptions Right Percentage 7 6 2" xfId="44473" xr:uid="{00000000-0005-0000-0000-0000BF950000}"/>
    <cellStyle name="Assumptions Right Percentage 7 7" xfId="30637" xr:uid="{00000000-0005-0000-0000-0000C0950000}"/>
    <cellStyle name="Assumptions Right Percentage 8" xfId="2723" xr:uid="{00000000-0005-0000-0000-0000C1950000}"/>
    <cellStyle name="Assumptions Right Percentage 8 2" xfId="6171" xr:uid="{00000000-0005-0000-0000-0000C2950000}"/>
    <cellStyle name="Assumptions Right Percentage 8 2 2" xfId="20118" xr:uid="{00000000-0005-0000-0000-0000C3950000}"/>
    <cellStyle name="Assumptions Right Percentage 8 2 2 2" xfId="47801" xr:uid="{00000000-0005-0000-0000-0000C4950000}"/>
    <cellStyle name="Assumptions Right Percentage 8 2 3" xfId="33884" xr:uid="{00000000-0005-0000-0000-0000C5950000}"/>
    <cellStyle name="Assumptions Right Percentage 8 3" xfId="8928" xr:uid="{00000000-0005-0000-0000-0000C6950000}"/>
    <cellStyle name="Assumptions Right Percentage 8 3 2" xfId="22849" xr:uid="{00000000-0005-0000-0000-0000C7950000}"/>
    <cellStyle name="Assumptions Right Percentage 8 3 2 2" xfId="50532" xr:uid="{00000000-0005-0000-0000-0000C8950000}"/>
    <cellStyle name="Assumptions Right Percentage 8 3 3" xfId="36615" xr:uid="{00000000-0005-0000-0000-0000C9950000}"/>
    <cellStyle name="Assumptions Right Percentage 8 4" xfId="11058" xr:uid="{00000000-0005-0000-0000-0000CA950000}"/>
    <cellStyle name="Assumptions Right Percentage 8 4 2" xfId="24979" xr:uid="{00000000-0005-0000-0000-0000CB950000}"/>
    <cellStyle name="Assumptions Right Percentage 8 4 2 2" xfId="52662" xr:uid="{00000000-0005-0000-0000-0000CC950000}"/>
    <cellStyle name="Assumptions Right Percentage 8 4 3" xfId="38745" xr:uid="{00000000-0005-0000-0000-0000CD950000}"/>
    <cellStyle name="Assumptions Right Percentage 8 5" xfId="13811" xr:uid="{00000000-0005-0000-0000-0000CE950000}"/>
    <cellStyle name="Assumptions Right Percentage 8 5 2" xfId="27732" xr:uid="{00000000-0005-0000-0000-0000CF950000}"/>
    <cellStyle name="Assumptions Right Percentage 8 5 2 2" xfId="55415" xr:uid="{00000000-0005-0000-0000-0000D0950000}"/>
    <cellStyle name="Assumptions Right Percentage 8 5 3" xfId="41498" xr:uid="{00000000-0005-0000-0000-0000D1950000}"/>
    <cellStyle name="Assumptions Right Percentage 8 6" xfId="16776" xr:uid="{00000000-0005-0000-0000-0000D2950000}"/>
    <cellStyle name="Assumptions Right Percentage 8 6 2" xfId="44459" xr:uid="{00000000-0005-0000-0000-0000D3950000}"/>
    <cellStyle name="Assumptions Right Percentage 8 7" xfId="30624" xr:uid="{00000000-0005-0000-0000-0000D4950000}"/>
    <cellStyle name="Assumptions Right Percentage 9" xfId="2390" xr:uid="{00000000-0005-0000-0000-0000D5950000}"/>
    <cellStyle name="Assumptions Right Percentage 9 2" xfId="5847" xr:uid="{00000000-0005-0000-0000-0000D6950000}"/>
    <cellStyle name="Assumptions Right Percentage 9 2 2" xfId="19797" xr:uid="{00000000-0005-0000-0000-0000D7950000}"/>
    <cellStyle name="Assumptions Right Percentage 9 2 2 2" xfId="47480" xr:uid="{00000000-0005-0000-0000-0000D8950000}"/>
    <cellStyle name="Assumptions Right Percentage 9 2 3" xfId="33563" xr:uid="{00000000-0005-0000-0000-0000D9950000}"/>
    <cellStyle name="Assumptions Right Percentage 9 3" xfId="8616" xr:uid="{00000000-0005-0000-0000-0000DA950000}"/>
    <cellStyle name="Assumptions Right Percentage 9 3 2" xfId="22537" xr:uid="{00000000-0005-0000-0000-0000DB950000}"/>
    <cellStyle name="Assumptions Right Percentage 9 3 2 2" xfId="50220" xr:uid="{00000000-0005-0000-0000-0000DC950000}"/>
    <cellStyle name="Assumptions Right Percentage 9 3 3" xfId="36303" xr:uid="{00000000-0005-0000-0000-0000DD950000}"/>
    <cellStyle name="Assumptions Right Percentage 9 4" xfId="5492" xr:uid="{00000000-0005-0000-0000-0000DE950000}"/>
    <cellStyle name="Assumptions Right Percentage 9 4 2" xfId="19445" xr:uid="{00000000-0005-0000-0000-0000DF950000}"/>
    <cellStyle name="Assumptions Right Percentage 9 4 2 2" xfId="47128" xr:uid="{00000000-0005-0000-0000-0000E0950000}"/>
    <cellStyle name="Assumptions Right Percentage 9 4 3" xfId="33211" xr:uid="{00000000-0005-0000-0000-0000E1950000}"/>
    <cellStyle name="Assumptions Right Percentage 9 5" xfId="13495" xr:uid="{00000000-0005-0000-0000-0000E2950000}"/>
    <cellStyle name="Assumptions Right Percentage 9 5 2" xfId="27416" xr:uid="{00000000-0005-0000-0000-0000E3950000}"/>
    <cellStyle name="Assumptions Right Percentage 9 5 2 2" xfId="55099" xr:uid="{00000000-0005-0000-0000-0000E4950000}"/>
    <cellStyle name="Assumptions Right Percentage 9 5 3" xfId="41182" xr:uid="{00000000-0005-0000-0000-0000E5950000}"/>
    <cellStyle name="Assumptions Right Percentage 9 6" xfId="16457" xr:uid="{00000000-0005-0000-0000-0000E6950000}"/>
    <cellStyle name="Assumptions Right Percentage 9 6 2" xfId="44140" xr:uid="{00000000-0005-0000-0000-0000E7950000}"/>
    <cellStyle name="Assumptions Right Percentage 9 7" xfId="30347" xr:uid="{00000000-0005-0000-0000-0000E8950000}"/>
    <cellStyle name="Assumptions Right Year" xfId="1433" xr:uid="{00000000-0005-0000-0000-0000E9950000}"/>
    <cellStyle name="Assumptions Right Year 10" xfId="2974" xr:uid="{00000000-0005-0000-0000-0000EA950000}"/>
    <cellStyle name="Assumptions Right Year 10 2" xfId="6419" xr:uid="{00000000-0005-0000-0000-0000EB950000}"/>
    <cellStyle name="Assumptions Right Year 10 2 2" xfId="20365" xr:uid="{00000000-0005-0000-0000-0000EC950000}"/>
    <cellStyle name="Assumptions Right Year 10 2 2 2" xfId="48048" xr:uid="{00000000-0005-0000-0000-0000ED950000}"/>
    <cellStyle name="Assumptions Right Year 10 2 3" xfId="34131" xr:uid="{00000000-0005-0000-0000-0000EE950000}"/>
    <cellStyle name="Assumptions Right Year 10 3" xfId="9170" xr:uid="{00000000-0005-0000-0000-0000EF950000}"/>
    <cellStyle name="Assumptions Right Year 10 3 2" xfId="23091" xr:uid="{00000000-0005-0000-0000-0000F0950000}"/>
    <cellStyle name="Assumptions Right Year 10 3 2 2" xfId="50774" xr:uid="{00000000-0005-0000-0000-0000F1950000}"/>
    <cellStyle name="Assumptions Right Year 10 3 3" xfId="36857" xr:uid="{00000000-0005-0000-0000-0000F2950000}"/>
    <cellStyle name="Assumptions Right Year 10 4" xfId="11305" xr:uid="{00000000-0005-0000-0000-0000F3950000}"/>
    <cellStyle name="Assumptions Right Year 10 4 2" xfId="25226" xr:uid="{00000000-0005-0000-0000-0000F4950000}"/>
    <cellStyle name="Assumptions Right Year 10 4 2 2" xfId="52909" xr:uid="{00000000-0005-0000-0000-0000F5950000}"/>
    <cellStyle name="Assumptions Right Year 10 4 3" xfId="38992" xr:uid="{00000000-0005-0000-0000-0000F6950000}"/>
    <cellStyle name="Assumptions Right Year 10 5" xfId="14056" xr:uid="{00000000-0005-0000-0000-0000F7950000}"/>
    <cellStyle name="Assumptions Right Year 10 5 2" xfId="27977" xr:uid="{00000000-0005-0000-0000-0000F8950000}"/>
    <cellStyle name="Assumptions Right Year 10 5 2 2" xfId="55660" xr:uid="{00000000-0005-0000-0000-0000F9950000}"/>
    <cellStyle name="Assumptions Right Year 10 5 3" xfId="41743" xr:uid="{00000000-0005-0000-0000-0000FA950000}"/>
    <cellStyle name="Assumptions Right Year 10 6" xfId="17023" xr:uid="{00000000-0005-0000-0000-0000FB950000}"/>
    <cellStyle name="Assumptions Right Year 10 6 2" xfId="44706" xr:uid="{00000000-0005-0000-0000-0000FC950000}"/>
    <cellStyle name="Assumptions Right Year 10 7" xfId="30835" xr:uid="{00000000-0005-0000-0000-0000FD950000}"/>
    <cellStyle name="Assumptions Right Year 11" xfId="3347" xr:uid="{00000000-0005-0000-0000-0000FE950000}"/>
    <cellStyle name="Assumptions Right Year 11 2" xfId="6787" xr:uid="{00000000-0005-0000-0000-0000FF950000}"/>
    <cellStyle name="Assumptions Right Year 11 2 2" xfId="20728" xr:uid="{00000000-0005-0000-0000-000000960000}"/>
    <cellStyle name="Assumptions Right Year 11 2 2 2" xfId="48411" xr:uid="{00000000-0005-0000-0000-000001960000}"/>
    <cellStyle name="Assumptions Right Year 11 2 3" xfId="34494" xr:uid="{00000000-0005-0000-0000-000002960000}"/>
    <cellStyle name="Assumptions Right Year 11 3" xfId="9526" xr:uid="{00000000-0005-0000-0000-000003960000}"/>
    <cellStyle name="Assumptions Right Year 11 3 2" xfId="23447" xr:uid="{00000000-0005-0000-0000-000004960000}"/>
    <cellStyle name="Assumptions Right Year 11 3 2 2" xfId="51130" xr:uid="{00000000-0005-0000-0000-000005960000}"/>
    <cellStyle name="Assumptions Right Year 11 3 3" xfId="37213" xr:uid="{00000000-0005-0000-0000-000006960000}"/>
    <cellStyle name="Assumptions Right Year 11 4" xfId="11666" xr:uid="{00000000-0005-0000-0000-000007960000}"/>
    <cellStyle name="Assumptions Right Year 11 4 2" xfId="25587" xr:uid="{00000000-0005-0000-0000-000008960000}"/>
    <cellStyle name="Assumptions Right Year 11 4 2 2" xfId="53270" xr:uid="{00000000-0005-0000-0000-000009960000}"/>
    <cellStyle name="Assumptions Right Year 11 4 3" xfId="39353" xr:uid="{00000000-0005-0000-0000-00000A960000}"/>
    <cellStyle name="Assumptions Right Year 11 5" xfId="14416" xr:uid="{00000000-0005-0000-0000-00000B960000}"/>
    <cellStyle name="Assumptions Right Year 11 5 2" xfId="28337" xr:uid="{00000000-0005-0000-0000-00000C960000}"/>
    <cellStyle name="Assumptions Right Year 11 5 2 2" xfId="56020" xr:uid="{00000000-0005-0000-0000-00000D960000}"/>
    <cellStyle name="Assumptions Right Year 11 5 3" xfId="42103" xr:uid="{00000000-0005-0000-0000-00000E960000}"/>
    <cellStyle name="Assumptions Right Year 11 6" xfId="17384" xr:uid="{00000000-0005-0000-0000-00000F960000}"/>
    <cellStyle name="Assumptions Right Year 11 6 2" xfId="45067" xr:uid="{00000000-0005-0000-0000-000010960000}"/>
    <cellStyle name="Assumptions Right Year 11 7" xfId="31166" xr:uid="{00000000-0005-0000-0000-000011960000}"/>
    <cellStyle name="Assumptions Right Year 12" xfId="2701" xr:uid="{00000000-0005-0000-0000-000012960000}"/>
    <cellStyle name="Assumptions Right Year 12 2" xfId="6149" xr:uid="{00000000-0005-0000-0000-000013960000}"/>
    <cellStyle name="Assumptions Right Year 12 2 2" xfId="20096" xr:uid="{00000000-0005-0000-0000-000014960000}"/>
    <cellStyle name="Assumptions Right Year 12 2 2 2" xfId="47779" xr:uid="{00000000-0005-0000-0000-000015960000}"/>
    <cellStyle name="Assumptions Right Year 12 2 3" xfId="33862" xr:uid="{00000000-0005-0000-0000-000016960000}"/>
    <cellStyle name="Assumptions Right Year 12 3" xfId="8907" xr:uid="{00000000-0005-0000-0000-000017960000}"/>
    <cellStyle name="Assumptions Right Year 12 3 2" xfId="22828" xr:uid="{00000000-0005-0000-0000-000018960000}"/>
    <cellStyle name="Assumptions Right Year 12 3 2 2" xfId="50511" xr:uid="{00000000-0005-0000-0000-000019960000}"/>
    <cellStyle name="Assumptions Right Year 12 3 3" xfId="36594" xr:uid="{00000000-0005-0000-0000-00001A960000}"/>
    <cellStyle name="Assumptions Right Year 12 4" xfId="11036" xr:uid="{00000000-0005-0000-0000-00001B960000}"/>
    <cellStyle name="Assumptions Right Year 12 4 2" xfId="24957" xr:uid="{00000000-0005-0000-0000-00001C960000}"/>
    <cellStyle name="Assumptions Right Year 12 4 2 2" xfId="52640" xr:uid="{00000000-0005-0000-0000-00001D960000}"/>
    <cellStyle name="Assumptions Right Year 12 4 3" xfId="38723" xr:uid="{00000000-0005-0000-0000-00001E960000}"/>
    <cellStyle name="Assumptions Right Year 12 5" xfId="13789" xr:uid="{00000000-0005-0000-0000-00001F960000}"/>
    <cellStyle name="Assumptions Right Year 12 5 2" xfId="27710" xr:uid="{00000000-0005-0000-0000-000020960000}"/>
    <cellStyle name="Assumptions Right Year 12 5 2 2" xfId="55393" xr:uid="{00000000-0005-0000-0000-000021960000}"/>
    <cellStyle name="Assumptions Right Year 12 5 3" xfId="41476" xr:uid="{00000000-0005-0000-0000-000022960000}"/>
    <cellStyle name="Assumptions Right Year 12 6" xfId="16754" xr:uid="{00000000-0005-0000-0000-000023960000}"/>
    <cellStyle name="Assumptions Right Year 12 6 2" xfId="44437" xr:uid="{00000000-0005-0000-0000-000024960000}"/>
    <cellStyle name="Assumptions Right Year 12 7" xfId="30604" xr:uid="{00000000-0005-0000-0000-000025960000}"/>
    <cellStyle name="Assumptions Right Year 13" xfId="2681" xr:uid="{00000000-0005-0000-0000-000026960000}"/>
    <cellStyle name="Assumptions Right Year 13 2" xfId="6129" xr:uid="{00000000-0005-0000-0000-000027960000}"/>
    <cellStyle name="Assumptions Right Year 13 2 2" xfId="20076" xr:uid="{00000000-0005-0000-0000-000028960000}"/>
    <cellStyle name="Assumptions Right Year 13 2 2 2" xfId="47759" xr:uid="{00000000-0005-0000-0000-000029960000}"/>
    <cellStyle name="Assumptions Right Year 13 2 3" xfId="33842" xr:uid="{00000000-0005-0000-0000-00002A960000}"/>
    <cellStyle name="Assumptions Right Year 13 3" xfId="8887" xr:uid="{00000000-0005-0000-0000-00002B960000}"/>
    <cellStyle name="Assumptions Right Year 13 3 2" xfId="22808" xr:uid="{00000000-0005-0000-0000-00002C960000}"/>
    <cellStyle name="Assumptions Right Year 13 3 2 2" xfId="50491" xr:uid="{00000000-0005-0000-0000-00002D960000}"/>
    <cellStyle name="Assumptions Right Year 13 3 3" xfId="36574" xr:uid="{00000000-0005-0000-0000-00002E960000}"/>
    <cellStyle name="Assumptions Right Year 13 4" xfId="11016" xr:uid="{00000000-0005-0000-0000-00002F960000}"/>
    <cellStyle name="Assumptions Right Year 13 4 2" xfId="24937" xr:uid="{00000000-0005-0000-0000-000030960000}"/>
    <cellStyle name="Assumptions Right Year 13 4 2 2" xfId="52620" xr:uid="{00000000-0005-0000-0000-000031960000}"/>
    <cellStyle name="Assumptions Right Year 13 4 3" xfId="38703" xr:uid="{00000000-0005-0000-0000-000032960000}"/>
    <cellStyle name="Assumptions Right Year 13 5" xfId="13769" xr:uid="{00000000-0005-0000-0000-000033960000}"/>
    <cellStyle name="Assumptions Right Year 13 5 2" xfId="27690" xr:uid="{00000000-0005-0000-0000-000034960000}"/>
    <cellStyle name="Assumptions Right Year 13 5 2 2" xfId="55373" xr:uid="{00000000-0005-0000-0000-000035960000}"/>
    <cellStyle name="Assumptions Right Year 13 5 3" xfId="41456" xr:uid="{00000000-0005-0000-0000-000036960000}"/>
    <cellStyle name="Assumptions Right Year 13 6" xfId="16734" xr:uid="{00000000-0005-0000-0000-000037960000}"/>
    <cellStyle name="Assumptions Right Year 13 6 2" xfId="44417" xr:uid="{00000000-0005-0000-0000-000038960000}"/>
    <cellStyle name="Assumptions Right Year 13 7" xfId="30584" xr:uid="{00000000-0005-0000-0000-000039960000}"/>
    <cellStyle name="Assumptions Right Year 14" xfId="3223" xr:uid="{00000000-0005-0000-0000-00003A960000}"/>
    <cellStyle name="Assumptions Right Year 14 2" xfId="6665" xr:uid="{00000000-0005-0000-0000-00003B960000}"/>
    <cellStyle name="Assumptions Right Year 14 2 2" xfId="20607" xr:uid="{00000000-0005-0000-0000-00003C960000}"/>
    <cellStyle name="Assumptions Right Year 14 2 2 2" xfId="48290" xr:uid="{00000000-0005-0000-0000-00003D960000}"/>
    <cellStyle name="Assumptions Right Year 14 2 3" xfId="34373" xr:uid="{00000000-0005-0000-0000-00003E960000}"/>
    <cellStyle name="Assumptions Right Year 14 3" xfId="9407" xr:uid="{00000000-0005-0000-0000-00003F960000}"/>
    <cellStyle name="Assumptions Right Year 14 3 2" xfId="23328" xr:uid="{00000000-0005-0000-0000-000040960000}"/>
    <cellStyle name="Assumptions Right Year 14 3 2 2" xfId="51011" xr:uid="{00000000-0005-0000-0000-000041960000}"/>
    <cellStyle name="Assumptions Right Year 14 3 3" xfId="37094" xr:uid="{00000000-0005-0000-0000-000042960000}"/>
    <cellStyle name="Assumptions Right Year 14 4" xfId="11545" xr:uid="{00000000-0005-0000-0000-000043960000}"/>
    <cellStyle name="Assumptions Right Year 14 4 2" xfId="25466" xr:uid="{00000000-0005-0000-0000-000044960000}"/>
    <cellStyle name="Assumptions Right Year 14 4 2 2" xfId="53149" xr:uid="{00000000-0005-0000-0000-000045960000}"/>
    <cellStyle name="Assumptions Right Year 14 4 3" xfId="39232" xr:uid="{00000000-0005-0000-0000-000046960000}"/>
    <cellStyle name="Assumptions Right Year 14 5" xfId="14295" xr:uid="{00000000-0005-0000-0000-000047960000}"/>
    <cellStyle name="Assumptions Right Year 14 5 2" xfId="28216" xr:uid="{00000000-0005-0000-0000-000048960000}"/>
    <cellStyle name="Assumptions Right Year 14 5 2 2" xfId="55899" xr:uid="{00000000-0005-0000-0000-000049960000}"/>
    <cellStyle name="Assumptions Right Year 14 5 3" xfId="41982" xr:uid="{00000000-0005-0000-0000-00004A960000}"/>
    <cellStyle name="Assumptions Right Year 14 6" xfId="17263" xr:uid="{00000000-0005-0000-0000-00004B960000}"/>
    <cellStyle name="Assumptions Right Year 14 6 2" xfId="44946" xr:uid="{00000000-0005-0000-0000-00004C960000}"/>
    <cellStyle name="Assumptions Right Year 14 7" xfId="31055" xr:uid="{00000000-0005-0000-0000-00004D960000}"/>
    <cellStyle name="Assumptions Right Year 15" xfId="2258" xr:uid="{00000000-0005-0000-0000-00004E960000}"/>
    <cellStyle name="Assumptions Right Year 15 2" xfId="5726" xr:uid="{00000000-0005-0000-0000-00004F960000}"/>
    <cellStyle name="Assumptions Right Year 15 2 2" xfId="19677" xr:uid="{00000000-0005-0000-0000-000050960000}"/>
    <cellStyle name="Assumptions Right Year 15 2 2 2" xfId="47360" xr:uid="{00000000-0005-0000-0000-000051960000}"/>
    <cellStyle name="Assumptions Right Year 15 2 3" xfId="33443" xr:uid="{00000000-0005-0000-0000-000052960000}"/>
    <cellStyle name="Assumptions Right Year 15 3" xfId="5156" xr:uid="{00000000-0005-0000-0000-000053960000}"/>
    <cellStyle name="Assumptions Right Year 15 3 2" xfId="19126" xr:uid="{00000000-0005-0000-0000-000054960000}"/>
    <cellStyle name="Assumptions Right Year 15 3 2 2" xfId="46809" xr:uid="{00000000-0005-0000-0000-000055960000}"/>
    <cellStyle name="Assumptions Right Year 15 3 3" xfId="32892" xr:uid="{00000000-0005-0000-0000-000056960000}"/>
    <cellStyle name="Assumptions Right Year 15 4" xfId="5377" xr:uid="{00000000-0005-0000-0000-000057960000}"/>
    <cellStyle name="Assumptions Right Year 15 4 2" xfId="19330" xr:uid="{00000000-0005-0000-0000-000058960000}"/>
    <cellStyle name="Assumptions Right Year 15 4 2 2" xfId="47013" xr:uid="{00000000-0005-0000-0000-000059960000}"/>
    <cellStyle name="Assumptions Right Year 15 4 3" xfId="33096" xr:uid="{00000000-0005-0000-0000-00005A960000}"/>
    <cellStyle name="Assumptions Right Year 15 5" xfId="13375" xr:uid="{00000000-0005-0000-0000-00005B960000}"/>
    <cellStyle name="Assumptions Right Year 15 5 2" xfId="27296" xr:uid="{00000000-0005-0000-0000-00005C960000}"/>
    <cellStyle name="Assumptions Right Year 15 5 2 2" xfId="54979" xr:uid="{00000000-0005-0000-0000-00005D960000}"/>
    <cellStyle name="Assumptions Right Year 15 5 3" xfId="41062" xr:uid="{00000000-0005-0000-0000-00005E960000}"/>
    <cellStyle name="Assumptions Right Year 15 6" xfId="16337" xr:uid="{00000000-0005-0000-0000-00005F960000}"/>
    <cellStyle name="Assumptions Right Year 15 6 2" xfId="44020" xr:uid="{00000000-0005-0000-0000-000060960000}"/>
    <cellStyle name="Assumptions Right Year 15 7" xfId="30235" xr:uid="{00000000-0005-0000-0000-000061960000}"/>
    <cellStyle name="Assumptions Right Year 16" xfId="2687" xr:uid="{00000000-0005-0000-0000-000062960000}"/>
    <cellStyle name="Assumptions Right Year 16 2" xfId="6135" xr:uid="{00000000-0005-0000-0000-000063960000}"/>
    <cellStyle name="Assumptions Right Year 16 2 2" xfId="20082" xr:uid="{00000000-0005-0000-0000-000064960000}"/>
    <cellStyle name="Assumptions Right Year 16 2 2 2" xfId="47765" xr:uid="{00000000-0005-0000-0000-000065960000}"/>
    <cellStyle name="Assumptions Right Year 16 2 3" xfId="33848" xr:uid="{00000000-0005-0000-0000-000066960000}"/>
    <cellStyle name="Assumptions Right Year 16 3" xfId="8893" xr:uid="{00000000-0005-0000-0000-000067960000}"/>
    <cellStyle name="Assumptions Right Year 16 3 2" xfId="22814" xr:uid="{00000000-0005-0000-0000-000068960000}"/>
    <cellStyle name="Assumptions Right Year 16 3 2 2" xfId="50497" xr:uid="{00000000-0005-0000-0000-000069960000}"/>
    <cellStyle name="Assumptions Right Year 16 3 3" xfId="36580" xr:uid="{00000000-0005-0000-0000-00006A960000}"/>
    <cellStyle name="Assumptions Right Year 16 4" xfId="11022" xr:uid="{00000000-0005-0000-0000-00006B960000}"/>
    <cellStyle name="Assumptions Right Year 16 4 2" xfId="24943" xr:uid="{00000000-0005-0000-0000-00006C960000}"/>
    <cellStyle name="Assumptions Right Year 16 4 2 2" xfId="52626" xr:uid="{00000000-0005-0000-0000-00006D960000}"/>
    <cellStyle name="Assumptions Right Year 16 4 3" xfId="38709" xr:uid="{00000000-0005-0000-0000-00006E960000}"/>
    <cellStyle name="Assumptions Right Year 16 5" xfId="13775" xr:uid="{00000000-0005-0000-0000-00006F960000}"/>
    <cellStyle name="Assumptions Right Year 16 5 2" xfId="27696" xr:uid="{00000000-0005-0000-0000-000070960000}"/>
    <cellStyle name="Assumptions Right Year 16 5 2 2" xfId="55379" xr:uid="{00000000-0005-0000-0000-000071960000}"/>
    <cellStyle name="Assumptions Right Year 16 5 3" xfId="41462" xr:uid="{00000000-0005-0000-0000-000072960000}"/>
    <cellStyle name="Assumptions Right Year 16 6" xfId="16740" xr:uid="{00000000-0005-0000-0000-000073960000}"/>
    <cellStyle name="Assumptions Right Year 16 6 2" xfId="44423" xr:uid="{00000000-0005-0000-0000-000074960000}"/>
    <cellStyle name="Assumptions Right Year 16 7" xfId="30590" xr:uid="{00000000-0005-0000-0000-000075960000}"/>
    <cellStyle name="Assumptions Right Year 17" xfId="2389" xr:uid="{00000000-0005-0000-0000-000076960000}"/>
    <cellStyle name="Assumptions Right Year 17 2" xfId="5846" xr:uid="{00000000-0005-0000-0000-000077960000}"/>
    <cellStyle name="Assumptions Right Year 17 2 2" xfId="19796" xr:uid="{00000000-0005-0000-0000-000078960000}"/>
    <cellStyle name="Assumptions Right Year 17 2 2 2" xfId="47479" xr:uid="{00000000-0005-0000-0000-000079960000}"/>
    <cellStyle name="Assumptions Right Year 17 2 3" xfId="33562" xr:uid="{00000000-0005-0000-0000-00007A960000}"/>
    <cellStyle name="Assumptions Right Year 17 3" xfId="8615" xr:uid="{00000000-0005-0000-0000-00007B960000}"/>
    <cellStyle name="Assumptions Right Year 17 3 2" xfId="22536" xr:uid="{00000000-0005-0000-0000-00007C960000}"/>
    <cellStyle name="Assumptions Right Year 17 3 2 2" xfId="50219" xr:uid="{00000000-0005-0000-0000-00007D960000}"/>
    <cellStyle name="Assumptions Right Year 17 3 3" xfId="36302" xr:uid="{00000000-0005-0000-0000-00007E960000}"/>
    <cellStyle name="Assumptions Right Year 17 4" xfId="5491" xr:uid="{00000000-0005-0000-0000-00007F960000}"/>
    <cellStyle name="Assumptions Right Year 17 4 2" xfId="19444" xr:uid="{00000000-0005-0000-0000-000080960000}"/>
    <cellStyle name="Assumptions Right Year 17 4 2 2" xfId="47127" xr:uid="{00000000-0005-0000-0000-000081960000}"/>
    <cellStyle name="Assumptions Right Year 17 4 3" xfId="33210" xr:uid="{00000000-0005-0000-0000-000082960000}"/>
    <cellStyle name="Assumptions Right Year 17 5" xfId="13494" xr:uid="{00000000-0005-0000-0000-000083960000}"/>
    <cellStyle name="Assumptions Right Year 17 5 2" xfId="27415" xr:uid="{00000000-0005-0000-0000-000084960000}"/>
    <cellStyle name="Assumptions Right Year 17 5 2 2" xfId="55098" xr:uid="{00000000-0005-0000-0000-000085960000}"/>
    <cellStyle name="Assumptions Right Year 17 5 3" xfId="41181" xr:uid="{00000000-0005-0000-0000-000086960000}"/>
    <cellStyle name="Assumptions Right Year 17 6" xfId="16456" xr:uid="{00000000-0005-0000-0000-000087960000}"/>
    <cellStyle name="Assumptions Right Year 17 6 2" xfId="44139" xr:uid="{00000000-0005-0000-0000-000088960000}"/>
    <cellStyle name="Assumptions Right Year 17 7" xfId="30346" xr:uid="{00000000-0005-0000-0000-000089960000}"/>
    <cellStyle name="Assumptions Right Year 18" xfId="2669" xr:uid="{00000000-0005-0000-0000-00008A960000}"/>
    <cellStyle name="Assumptions Right Year 18 2" xfId="6117" xr:uid="{00000000-0005-0000-0000-00008B960000}"/>
    <cellStyle name="Assumptions Right Year 18 2 2" xfId="20064" xr:uid="{00000000-0005-0000-0000-00008C960000}"/>
    <cellStyle name="Assumptions Right Year 18 2 2 2" xfId="47747" xr:uid="{00000000-0005-0000-0000-00008D960000}"/>
    <cellStyle name="Assumptions Right Year 18 2 3" xfId="33830" xr:uid="{00000000-0005-0000-0000-00008E960000}"/>
    <cellStyle name="Assumptions Right Year 18 3" xfId="8875" xr:uid="{00000000-0005-0000-0000-00008F960000}"/>
    <cellStyle name="Assumptions Right Year 18 3 2" xfId="22796" xr:uid="{00000000-0005-0000-0000-000090960000}"/>
    <cellStyle name="Assumptions Right Year 18 3 2 2" xfId="50479" xr:uid="{00000000-0005-0000-0000-000091960000}"/>
    <cellStyle name="Assumptions Right Year 18 3 3" xfId="36562" xr:uid="{00000000-0005-0000-0000-000092960000}"/>
    <cellStyle name="Assumptions Right Year 18 4" xfId="11004" xr:uid="{00000000-0005-0000-0000-000093960000}"/>
    <cellStyle name="Assumptions Right Year 18 4 2" xfId="24925" xr:uid="{00000000-0005-0000-0000-000094960000}"/>
    <cellStyle name="Assumptions Right Year 18 4 2 2" xfId="52608" xr:uid="{00000000-0005-0000-0000-000095960000}"/>
    <cellStyle name="Assumptions Right Year 18 4 3" xfId="38691" xr:uid="{00000000-0005-0000-0000-000096960000}"/>
    <cellStyle name="Assumptions Right Year 18 5" xfId="13757" xr:uid="{00000000-0005-0000-0000-000097960000}"/>
    <cellStyle name="Assumptions Right Year 18 5 2" xfId="27678" xr:uid="{00000000-0005-0000-0000-000098960000}"/>
    <cellStyle name="Assumptions Right Year 18 5 2 2" xfId="55361" xr:uid="{00000000-0005-0000-0000-000099960000}"/>
    <cellStyle name="Assumptions Right Year 18 5 3" xfId="41444" xr:uid="{00000000-0005-0000-0000-00009A960000}"/>
    <cellStyle name="Assumptions Right Year 18 6" xfId="16722" xr:uid="{00000000-0005-0000-0000-00009B960000}"/>
    <cellStyle name="Assumptions Right Year 18 6 2" xfId="44405" xr:uid="{00000000-0005-0000-0000-00009C960000}"/>
    <cellStyle name="Assumptions Right Year 18 7" xfId="30572" xr:uid="{00000000-0005-0000-0000-00009D960000}"/>
    <cellStyle name="Assumptions Right Year 19" xfId="2509" xr:uid="{00000000-0005-0000-0000-00009E960000}"/>
    <cellStyle name="Assumptions Right Year 19 2" xfId="5966" xr:uid="{00000000-0005-0000-0000-00009F960000}"/>
    <cellStyle name="Assumptions Right Year 19 2 2" xfId="19915" xr:uid="{00000000-0005-0000-0000-0000A0960000}"/>
    <cellStyle name="Assumptions Right Year 19 2 2 2" xfId="47598" xr:uid="{00000000-0005-0000-0000-0000A1960000}"/>
    <cellStyle name="Assumptions Right Year 19 2 3" xfId="33681" xr:uid="{00000000-0005-0000-0000-0000A2960000}"/>
    <cellStyle name="Assumptions Right Year 19 3" xfId="8731" xr:uid="{00000000-0005-0000-0000-0000A3960000}"/>
    <cellStyle name="Assumptions Right Year 19 3 2" xfId="22652" xr:uid="{00000000-0005-0000-0000-0000A4960000}"/>
    <cellStyle name="Assumptions Right Year 19 3 2 2" xfId="50335" xr:uid="{00000000-0005-0000-0000-0000A5960000}"/>
    <cellStyle name="Assumptions Right Year 19 3 3" xfId="36418" xr:uid="{00000000-0005-0000-0000-0000A6960000}"/>
    <cellStyle name="Assumptions Right Year 19 4" xfId="5580" xr:uid="{00000000-0005-0000-0000-0000A7960000}"/>
    <cellStyle name="Assumptions Right Year 19 4 2" xfId="19533" xr:uid="{00000000-0005-0000-0000-0000A8960000}"/>
    <cellStyle name="Assumptions Right Year 19 4 2 2" xfId="47216" xr:uid="{00000000-0005-0000-0000-0000A9960000}"/>
    <cellStyle name="Assumptions Right Year 19 4 3" xfId="33299" xr:uid="{00000000-0005-0000-0000-0000AA960000}"/>
    <cellStyle name="Assumptions Right Year 19 5" xfId="13613" xr:uid="{00000000-0005-0000-0000-0000AB960000}"/>
    <cellStyle name="Assumptions Right Year 19 5 2" xfId="27534" xr:uid="{00000000-0005-0000-0000-0000AC960000}"/>
    <cellStyle name="Assumptions Right Year 19 5 2 2" xfId="55217" xr:uid="{00000000-0005-0000-0000-0000AD960000}"/>
    <cellStyle name="Assumptions Right Year 19 5 3" xfId="41300" xr:uid="{00000000-0005-0000-0000-0000AE960000}"/>
    <cellStyle name="Assumptions Right Year 19 6" xfId="16575" xr:uid="{00000000-0005-0000-0000-0000AF960000}"/>
    <cellStyle name="Assumptions Right Year 19 6 2" xfId="44258" xr:uid="{00000000-0005-0000-0000-0000B0960000}"/>
    <cellStyle name="Assumptions Right Year 19 7" xfId="30446" xr:uid="{00000000-0005-0000-0000-0000B1960000}"/>
    <cellStyle name="Assumptions Right Year 2" xfId="2061" xr:uid="{00000000-0005-0000-0000-0000B2960000}"/>
    <cellStyle name="Assumptions Right Year 2 10" xfId="3394" xr:uid="{00000000-0005-0000-0000-0000B3960000}"/>
    <cellStyle name="Assumptions Right Year 2 10 2" xfId="6834" xr:uid="{00000000-0005-0000-0000-0000B4960000}"/>
    <cellStyle name="Assumptions Right Year 2 10 2 2" xfId="20775" xr:uid="{00000000-0005-0000-0000-0000B5960000}"/>
    <cellStyle name="Assumptions Right Year 2 10 2 2 2" xfId="48458" xr:uid="{00000000-0005-0000-0000-0000B6960000}"/>
    <cellStyle name="Assumptions Right Year 2 10 2 3" xfId="34541" xr:uid="{00000000-0005-0000-0000-0000B7960000}"/>
    <cellStyle name="Assumptions Right Year 2 10 3" xfId="9572" xr:uid="{00000000-0005-0000-0000-0000B8960000}"/>
    <cellStyle name="Assumptions Right Year 2 10 3 2" xfId="23493" xr:uid="{00000000-0005-0000-0000-0000B9960000}"/>
    <cellStyle name="Assumptions Right Year 2 10 3 2 2" xfId="51176" xr:uid="{00000000-0005-0000-0000-0000BA960000}"/>
    <cellStyle name="Assumptions Right Year 2 10 3 3" xfId="37259" xr:uid="{00000000-0005-0000-0000-0000BB960000}"/>
    <cellStyle name="Assumptions Right Year 2 10 4" xfId="11713" xr:uid="{00000000-0005-0000-0000-0000BC960000}"/>
    <cellStyle name="Assumptions Right Year 2 10 4 2" xfId="25634" xr:uid="{00000000-0005-0000-0000-0000BD960000}"/>
    <cellStyle name="Assumptions Right Year 2 10 4 2 2" xfId="53317" xr:uid="{00000000-0005-0000-0000-0000BE960000}"/>
    <cellStyle name="Assumptions Right Year 2 10 4 3" xfId="39400" xr:uid="{00000000-0005-0000-0000-0000BF960000}"/>
    <cellStyle name="Assumptions Right Year 2 10 5" xfId="14463" xr:uid="{00000000-0005-0000-0000-0000C0960000}"/>
    <cellStyle name="Assumptions Right Year 2 10 5 2" xfId="28384" xr:uid="{00000000-0005-0000-0000-0000C1960000}"/>
    <cellStyle name="Assumptions Right Year 2 10 5 2 2" xfId="56067" xr:uid="{00000000-0005-0000-0000-0000C2960000}"/>
    <cellStyle name="Assumptions Right Year 2 10 5 3" xfId="42150" xr:uid="{00000000-0005-0000-0000-0000C3960000}"/>
    <cellStyle name="Assumptions Right Year 2 10 6" xfId="17431" xr:uid="{00000000-0005-0000-0000-0000C4960000}"/>
    <cellStyle name="Assumptions Right Year 2 10 6 2" xfId="45114" xr:uid="{00000000-0005-0000-0000-0000C5960000}"/>
    <cellStyle name="Assumptions Right Year 2 10 7" xfId="31208" xr:uid="{00000000-0005-0000-0000-0000C6960000}"/>
    <cellStyle name="Assumptions Right Year 2 11" xfId="3137" xr:uid="{00000000-0005-0000-0000-0000C7960000}"/>
    <cellStyle name="Assumptions Right Year 2 11 2" xfId="6579" xr:uid="{00000000-0005-0000-0000-0000C8960000}"/>
    <cellStyle name="Assumptions Right Year 2 11 2 2" xfId="20523" xr:uid="{00000000-0005-0000-0000-0000C9960000}"/>
    <cellStyle name="Assumptions Right Year 2 11 2 2 2" xfId="48206" xr:uid="{00000000-0005-0000-0000-0000CA960000}"/>
    <cellStyle name="Assumptions Right Year 2 11 2 3" xfId="34289" xr:uid="{00000000-0005-0000-0000-0000CB960000}"/>
    <cellStyle name="Assumptions Right Year 2 11 3" xfId="9323" xr:uid="{00000000-0005-0000-0000-0000CC960000}"/>
    <cellStyle name="Assumptions Right Year 2 11 3 2" xfId="23244" xr:uid="{00000000-0005-0000-0000-0000CD960000}"/>
    <cellStyle name="Assumptions Right Year 2 11 3 2 2" xfId="50927" xr:uid="{00000000-0005-0000-0000-0000CE960000}"/>
    <cellStyle name="Assumptions Right Year 2 11 3 3" xfId="37010" xr:uid="{00000000-0005-0000-0000-0000CF960000}"/>
    <cellStyle name="Assumptions Right Year 2 11 4" xfId="11461" xr:uid="{00000000-0005-0000-0000-0000D0960000}"/>
    <cellStyle name="Assumptions Right Year 2 11 4 2" xfId="25382" xr:uid="{00000000-0005-0000-0000-0000D1960000}"/>
    <cellStyle name="Assumptions Right Year 2 11 4 2 2" xfId="53065" xr:uid="{00000000-0005-0000-0000-0000D2960000}"/>
    <cellStyle name="Assumptions Right Year 2 11 4 3" xfId="39148" xr:uid="{00000000-0005-0000-0000-0000D3960000}"/>
    <cellStyle name="Assumptions Right Year 2 11 5" xfId="14211" xr:uid="{00000000-0005-0000-0000-0000D4960000}"/>
    <cellStyle name="Assumptions Right Year 2 11 5 2" xfId="28132" xr:uid="{00000000-0005-0000-0000-0000D5960000}"/>
    <cellStyle name="Assumptions Right Year 2 11 5 2 2" xfId="55815" xr:uid="{00000000-0005-0000-0000-0000D6960000}"/>
    <cellStyle name="Assumptions Right Year 2 11 5 3" xfId="41898" xr:uid="{00000000-0005-0000-0000-0000D7960000}"/>
    <cellStyle name="Assumptions Right Year 2 11 6" xfId="17179" xr:uid="{00000000-0005-0000-0000-0000D8960000}"/>
    <cellStyle name="Assumptions Right Year 2 11 6 2" xfId="44862" xr:uid="{00000000-0005-0000-0000-0000D9960000}"/>
    <cellStyle name="Assumptions Right Year 2 11 7" xfId="30982" xr:uid="{00000000-0005-0000-0000-0000DA960000}"/>
    <cellStyle name="Assumptions Right Year 2 12" xfId="2336" xr:uid="{00000000-0005-0000-0000-0000DB960000}"/>
    <cellStyle name="Assumptions Right Year 2 12 2" xfId="5795" xr:uid="{00000000-0005-0000-0000-0000DC960000}"/>
    <cellStyle name="Assumptions Right Year 2 12 2 2" xfId="19745" xr:uid="{00000000-0005-0000-0000-0000DD960000}"/>
    <cellStyle name="Assumptions Right Year 2 12 2 2 2" xfId="47428" xr:uid="{00000000-0005-0000-0000-0000DE960000}"/>
    <cellStyle name="Assumptions Right Year 2 12 2 3" xfId="33511" xr:uid="{00000000-0005-0000-0000-0000DF960000}"/>
    <cellStyle name="Assumptions Right Year 2 12 3" xfId="8565" xr:uid="{00000000-0005-0000-0000-0000E0960000}"/>
    <cellStyle name="Assumptions Right Year 2 12 3 2" xfId="22486" xr:uid="{00000000-0005-0000-0000-0000E1960000}"/>
    <cellStyle name="Assumptions Right Year 2 12 3 2 2" xfId="50169" xr:uid="{00000000-0005-0000-0000-0000E2960000}"/>
    <cellStyle name="Assumptions Right Year 2 12 3 3" xfId="36252" xr:uid="{00000000-0005-0000-0000-0000E3960000}"/>
    <cellStyle name="Assumptions Right Year 2 12 4" xfId="5444" xr:uid="{00000000-0005-0000-0000-0000E4960000}"/>
    <cellStyle name="Assumptions Right Year 2 12 4 2" xfId="19397" xr:uid="{00000000-0005-0000-0000-0000E5960000}"/>
    <cellStyle name="Assumptions Right Year 2 12 4 2 2" xfId="47080" xr:uid="{00000000-0005-0000-0000-0000E6960000}"/>
    <cellStyle name="Assumptions Right Year 2 12 4 3" xfId="33163" xr:uid="{00000000-0005-0000-0000-0000E7960000}"/>
    <cellStyle name="Assumptions Right Year 2 12 5" xfId="13443" xr:uid="{00000000-0005-0000-0000-0000E8960000}"/>
    <cellStyle name="Assumptions Right Year 2 12 5 2" xfId="27364" xr:uid="{00000000-0005-0000-0000-0000E9960000}"/>
    <cellStyle name="Assumptions Right Year 2 12 5 2 2" xfId="55047" xr:uid="{00000000-0005-0000-0000-0000EA960000}"/>
    <cellStyle name="Assumptions Right Year 2 12 5 3" xfId="41130" xr:uid="{00000000-0005-0000-0000-0000EB960000}"/>
    <cellStyle name="Assumptions Right Year 2 12 6" xfId="16405" xr:uid="{00000000-0005-0000-0000-0000EC960000}"/>
    <cellStyle name="Assumptions Right Year 2 12 6 2" xfId="44088" xr:uid="{00000000-0005-0000-0000-0000ED960000}"/>
    <cellStyle name="Assumptions Right Year 2 12 7" xfId="30298" xr:uid="{00000000-0005-0000-0000-0000EE960000}"/>
    <cellStyle name="Assumptions Right Year 2 13" xfId="3274" xr:uid="{00000000-0005-0000-0000-0000EF960000}"/>
    <cellStyle name="Assumptions Right Year 2 13 2" xfId="6715" xr:uid="{00000000-0005-0000-0000-0000F0960000}"/>
    <cellStyle name="Assumptions Right Year 2 13 2 2" xfId="20657" xr:uid="{00000000-0005-0000-0000-0000F1960000}"/>
    <cellStyle name="Assumptions Right Year 2 13 2 2 2" xfId="48340" xr:uid="{00000000-0005-0000-0000-0000F2960000}"/>
    <cellStyle name="Assumptions Right Year 2 13 2 3" xfId="34423" xr:uid="{00000000-0005-0000-0000-0000F3960000}"/>
    <cellStyle name="Assumptions Right Year 2 13 3" xfId="9456" xr:uid="{00000000-0005-0000-0000-0000F4960000}"/>
    <cellStyle name="Assumptions Right Year 2 13 3 2" xfId="23377" xr:uid="{00000000-0005-0000-0000-0000F5960000}"/>
    <cellStyle name="Assumptions Right Year 2 13 3 2 2" xfId="51060" xr:uid="{00000000-0005-0000-0000-0000F6960000}"/>
    <cellStyle name="Assumptions Right Year 2 13 3 3" xfId="37143" xr:uid="{00000000-0005-0000-0000-0000F7960000}"/>
    <cellStyle name="Assumptions Right Year 2 13 4" xfId="11595" xr:uid="{00000000-0005-0000-0000-0000F8960000}"/>
    <cellStyle name="Assumptions Right Year 2 13 4 2" xfId="25516" xr:uid="{00000000-0005-0000-0000-0000F9960000}"/>
    <cellStyle name="Assumptions Right Year 2 13 4 2 2" xfId="53199" xr:uid="{00000000-0005-0000-0000-0000FA960000}"/>
    <cellStyle name="Assumptions Right Year 2 13 4 3" xfId="39282" xr:uid="{00000000-0005-0000-0000-0000FB960000}"/>
    <cellStyle name="Assumptions Right Year 2 13 5" xfId="14345" xr:uid="{00000000-0005-0000-0000-0000FC960000}"/>
    <cellStyle name="Assumptions Right Year 2 13 5 2" xfId="28266" xr:uid="{00000000-0005-0000-0000-0000FD960000}"/>
    <cellStyle name="Assumptions Right Year 2 13 5 2 2" xfId="55949" xr:uid="{00000000-0005-0000-0000-0000FE960000}"/>
    <cellStyle name="Assumptions Right Year 2 13 5 3" xfId="42032" xr:uid="{00000000-0005-0000-0000-0000FF960000}"/>
    <cellStyle name="Assumptions Right Year 2 13 6" xfId="17313" xr:uid="{00000000-0005-0000-0000-000000970000}"/>
    <cellStyle name="Assumptions Right Year 2 13 6 2" xfId="44996" xr:uid="{00000000-0005-0000-0000-000001970000}"/>
    <cellStyle name="Assumptions Right Year 2 13 7" xfId="31101" xr:uid="{00000000-0005-0000-0000-000002970000}"/>
    <cellStyle name="Assumptions Right Year 2 14" xfId="3652" xr:uid="{00000000-0005-0000-0000-000003970000}"/>
    <cellStyle name="Assumptions Right Year 2 14 2" xfId="7090" xr:uid="{00000000-0005-0000-0000-000004970000}"/>
    <cellStyle name="Assumptions Right Year 2 14 2 2" xfId="21026" xr:uid="{00000000-0005-0000-0000-000005970000}"/>
    <cellStyle name="Assumptions Right Year 2 14 2 2 2" xfId="48709" xr:uid="{00000000-0005-0000-0000-000006970000}"/>
    <cellStyle name="Assumptions Right Year 2 14 2 3" xfId="34792" xr:uid="{00000000-0005-0000-0000-000007970000}"/>
    <cellStyle name="Assumptions Right Year 2 14 3" xfId="9822" xr:uid="{00000000-0005-0000-0000-000008970000}"/>
    <cellStyle name="Assumptions Right Year 2 14 3 2" xfId="23743" xr:uid="{00000000-0005-0000-0000-000009970000}"/>
    <cellStyle name="Assumptions Right Year 2 14 3 2 2" xfId="51426" xr:uid="{00000000-0005-0000-0000-00000A970000}"/>
    <cellStyle name="Assumptions Right Year 2 14 3 3" xfId="37509" xr:uid="{00000000-0005-0000-0000-00000B970000}"/>
    <cellStyle name="Assumptions Right Year 2 14 4" xfId="11964" xr:uid="{00000000-0005-0000-0000-00000C970000}"/>
    <cellStyle name="Assumptions Right Year 2 14 4 2" xfId="25885" xr:uid="{00000000-0005-0000-0000-00000D970000}"/>
    <cellStyle name="Assumptions Right Year 2 14 4 2 2" xfId="53568" xr:uid="{00000000-0005-0000-0000-00000E970000}"/>
    <cellStyle name="Assumptions Right Year 2 14 4 3" xfId="39651" xr:uid="{00000000-0005-0000-0000-00000F970000}"/>
    <cellStyle name="Assumptions Right Year 2 14 5" xfId="14714" xr:uid="{00000000-0005-0000-0000-000010970000}"/>
    <cellStyle name="Assumptions Right Year 2 14 5 2" xfId="28635" xr:uid="{00000000-0005-0000-0000-000011970000}"/>
    <cellStyle name="Assumptions Right Year 2 14 5 2 2" xfId="56318" xr:uid="{00000000-0005-0000-0000-000012970000}"/>
    <cellStyle name="Assumptions Right Year 2 14 5 3" xfId="42401" xr:uid="{00000000-0005-0000-0000-000013970000}"/>
    <cellStyle name="Assumptions Right Year 2 14 6" xfId="17682" xr:uid="{00000000-0005-0000-0000-000014970000}"/>
    <cellStyle name="Assumptions Right Year 2 14 6 2" xfId="45365" xr:uid="{00000000-0005-0000-0000-000015970000}"/>
    <cellStyle name="Assumptions Right Year 2 14 7" xfId="31452" xr:uid="{00000000-0005-0000-0000-000016970000}"/>
    <cellStyle name="Assumptions Right Year 2 15" xfId="3481" xr:uid="{00000000-0005-0000-0000-000017970000}"/>
    <cellStyle name="Assumptions Right Year 2 15 2" xfId="6919" xr:uid="{00000000-0005-0000-0000-000018970000}"/>
    <cellStyle name="Assumptions Right Year 2 15 2 2" xfId="20859" xr:uid="{00000000-0005-0000-0000-000019970000}"/>
    <cellStyle name="Assumptions Right Year 2 15 2 2 2" xfId="48542" xr:uid="{00000000-0005-0000-0000-00001A970000}"/>
    <cellStyle name="Assumptions Right Year 2 15 2 3" xfId="34625" xr:uid="{00000000-0005-0000-0000-00001B970000}"/>
    <cellStyle name="Assumptions Right Year 2 15 3" xfId="9657" xr:uid="{00000000-0005-0000-0000-00001C970000}"/>
    <cellStyle name="Assumptions Right Year 2 15 3 2" xfId="23578" xr:uid="{00000000-0005-0000-0000-00001D970000}"/>
    <cellStyle name="Assumptions Right Year 2 15 3 2 2" xfId="51261" xr:uid="{00000000-0005-0000-0000-00001E970000}"/>
    <cellStyle name="Assumptions Right Year 2 15 3 3" xfId="37344" xr:uid="{00000000-0005-0000-0000-00001F970000}"/>
    <cellStyle name="Assumptions Right Year 2 15 4" xfId="11797" xr:uid="{00000000-0005-0000-0000-000020970000}"/>
    <cellStyle name="Assumptions Right Year 2 15 4 2" xfId="25718" xr:uid="{00000000-0005-0000-0000-000021970000}"/>
    <cellStyle name="Assumptions Right Year 2 15 4 2 2" xfId="53401" xr:uid="{00000000-0005-0000-0000-000022970000}"/>
    <cellStyle name="Assumptions Right Year 2 15 4 3" xfId="39484" xr:uid="{00000000-0005-0000-0000-000023970000}"/>
    <cellStyle name="Assumptions Right Year 2 15 5" xfId="14547" xr:uid="{00000000-0005-0000-0000-000024970000}"/>
    <cellStyle name="Assumptions Right Year 2 15 5 2" xfId="28468" xr:uid="{00000000-0005-0000-0000-000025970000}"/>
    <cellStyle name="Assumptions Right Year 2 15 5 2 2" xfId="56151" xr:uid="{00000000-0005-0000-0000-000026970000}"/>
    <cellStyle name="Assumptions Right Year 2 15 5 3" xfId="42234" xr:uid="{00000000-0005-0000-0000-000027970000}"/>
    <cellStyle name="Assumptions Right Year 2 15 6" xfId="17515" xr:uid="{00000000-0005-0000-0000-000028970000}"/>
    <cellStyle name="Assumptions Right Year 2 15 6 2" xfId="45198" xr:uid="{00000000-0005-0000-0000-000029970000}"/>
    <cellStyle name="Assumptions Right Year 2 15 7" xfId="31286" xr:uid="{00000000-0005-0000-0000-00002A970000}"/>
    <cellStyle name="Assumptions Right Year 2 16" xfId="3266" xr:uid="{00000000-0005-0000-0000-00002B970000}"/>
    <cellStyle name="Assumptions Right Year 2 16 2" xfId="6708" xr:uid="{00000000-0005-0000-0000-00002C970000}"/>
    <cellStyle name="Assumptions Right Year 2 16 2 2" xfId="20650" xr:uid="{00000000-0005-0000-0000-00002D970000}"/>
    <cellStyle name="Assumptions Right Year 2 16 2 2 2" xfId="48333" xr:uid="{00000000-0005-0000-0000-00002E970000}"/>
    <cellStyle name="Assumptions Right Year 2 16 2 3" xfId="34416" xr:uid="{00000000-0005-0000-0000-00002F970000}"/>
    <cellStyle name="Assumptions Right Year 2 16 3" xfId="9450" xr:uid="{00000000-0005-0000-0000-000030970000}"/>
    <cellStyle name="Assumptions Right Year 2 16 3 2" xfId="23371" xr:uid="{00000000-0005-0000-0000-000031970000}"/>
    <cellStyle name="Assumptions Right Year 2 16 3 2 2" xfId="51054" xr:uid="{00000000-0005-0000-0000-000032970000}"/>
    <cellStyle name="Assumptions Right Year 2 16 3 3" xfId="37137" xr:uid="{00000000-0005-0000-0000-000033970000}"/>
    <cellStyle name="Assumptions Right Year 2 16 4" xfId="11588" xr:uid="{00000000-0005-0000-0000-000034970000}"/>
    <cellStyle name="Assumptions Right Year 2 16 4 2" xfId="25509" xr:uid="{00000000-0005-0000-0000-000035970000}"/>
    <cellStyle name="Assumptions Right Year 2 16 4 2 2" xfId="53192" xr:uid="{00000000-0005-0000-0000-000036970000}"/>
    <cellStyle name="Assumptions Right Year 2 16 4 3" xfId="39275" xr:uid="{00000000-0005-0000-0000-000037970000}"/>
    <cellStyle name="Assumptions Right Year 2 16 5" xfId="14338" xr:uid="{00000000-0005-0000-0000-000038970000}"/>
    <cellStyle name="Assumptions Right Year 2 16 5 2" xfId="28259" xr:uid="{00000000-0005-0000-0000-000039970000}"/>
    <cellStyle name="Assumptions Right Year 2 16 5 2 2" xfId="55942" xr:uid="{00000000-0005-0000-0000-00003A970000}"/>
    <cellStyle name="Assumptions Right Year 2 16 5 3" xfId="42025" xr:uid="{00000000-0005-0000-0000-00003B970000}"/>
    <cellStyle name="Assumptions Right Year 2 16 6" xfId="17306" xr:uid="{00000000-0005-0000-0000-00003C970000}"/>
    <cellStyle name="Assumptions Right Year 2 16 6 2" xfId="44989" xr:uid="{00000000-0005-0000-0000-00003D970000}"/>
    <cellStyle name="Assumptions Right Year 2 16 7" xfId="31094" xr:uid="{00000000-0005-0000-0000-00003E970000}"/>
    <cellStyle name="Assumptions Right Year 2 17" xfId="2783" xr:uid="{00000000-0005-0000-0000-00003F970000}"/>
    <cellStyle name="Assumptions Right Year 2 17 2" xfId="6230" xr:uid="{00000000-0005-0000-0000-000040970000}"/>
    <cellStyle name="Assumptions Right Year 2 17 2 2" xfId="20177" xr:uid="{00000000-0005-0000-0000-000041970000}"/>
    <cellStyle name="Assumptions Right Year 2 17 2 2 2" xfId="47860" xr:uid="{00000000-0005-0000-0000-000042970000}"/>
    <cellStyle name="Assumptions Right Year 2 17 2 3" xfId="33943" xr:uid="{00000000-0005-0000-0000-000043970000}"/>
    <cellStyle name="Assumptions Right Year 2 17 3" xfId="8985" xr:uid="{00000000-0005-0000-0000-000044970000}"/>
    <cellStyle name="Assumptions Right Year 2 17 3 2" xfId="22906" xr:uid="{00000000-0005-0000-0000-000045970000}"/>
    <cellStyle name="Assumptions Right Year 2 17 3 2 2" xfId="50589" xr:uid="{00000000-0005-0000-0000-000046970000}"/>
    <cellStyle name="Assumptions Right Year 2 17 3 3" xfId="36672" xr:uid="{00000000-0005-0000-0000-000047970000}"/>
    <cellStyle name="Assumptions Right Year 2 17 4" xfId="11117" xr:uid="{00000000-0005-0000-0000-000048970000}"/>
    <cellStyle name="Assumptions Right Year 2 17 4 2" xfId="25038" xr:uid="{00000000-0005-0000-0000-000049970000}"/>
    <cellStyle name="Assumptions Right Year 2 17 4 2 2" xfId="52721" xr:uid="{00000000-0005-0000-0000-00004A970000}"/>
    <cellStyle name="Assumptions Right Year 2 17 4 3" xfId="38804" xr:uid="{00000000-0005-0000-0000-00004B970000}"/>
    <cellStyle name="Assumptions Right Year 2 17 5" xfId="13870" xr:uid="{00000000-0005-0000-0000-00004C970000}"/>
    <cellStyle name="Assumptions Right Year 2 17 5 2" xfId="27791" xr:uid="{00000000-0005-0000-0000-00004D970000}"/>
    <cellStyle name="Assumptions Right Year 2 17 5 2 2" xfId="55474" xr:uid="{00000000-0005-0000-0000-00004E970000}"/>
    <cellStyle name="Assumptions Right Year 2 17 5 3" xfId="41557" xr:uid="{00000000-0005-0000-0000-00004F970000}"/>
    <cellStyle name="Assumptions Right Year 2 17 6" xfId="16835" xr:uid="{00000000-0005-0000-0000-000050970000}"/>
    <cellStyle name="Assumptions Right Year 2 17 6 2" xfId="44518" xr:uid="{00000000-0005-0000-0000-000051970000}"/>
    <cellStyle name="Assumptions Right Year 2 17 7" xfId="30674" xr:uid="{00000000-0005-0000-0000-000052970000}"/>
    <cellStyle name="Assumptions Right Year 2 18" xfId="2401" xr:uid="{00000000-0005-0000-0000-000053970000}"/>
    <cellStyle name="Assumptions Right Year 2 18 2" xfId="5858" xr:uid="{00000000-0005-0000-0000-000054970000}"/>
    <cellStyle name="Assumptions Right Year 2 18 2 2" xfId="19808" xr:uid="{00000000-0005-0000-0000-000055970000}"/>
    <cellStyle name="Assumptions Right Year 2 18 2 2 2" xfId="47491" xr:uid="{00000000-0005-0000-0000-000056970000}"/>
    <cellStyle name="Assumptions Right Year 2 18 2 3" xfId="33574" xr:uid="{00000000-0005-0000-0000-000057970000}"/>
    <cellStyle name="Assumptions Right Year 2 18 3" xfId="8626" xr:uid="{00000000-0005-0000-0000-000058970000}"/>
    <cellStyle name="Assumptions Right Year 2 18 3 2" xfId="22547" xr:uid="{00000000-0005-0000-0000-000059970000}"/>
    <cellStyle name="Assumptions Right Year 2 18 3 2 2" xfId="50230" xr:uid="{00000000-0005-0000-0000-00005A970000}"/>
    <cellStyle name="Assumptions Right Year 2 18 3 3" xfId="36313" xr:uid="{00000000-0005-0000-0000-00005B970000}"/>
    <cellStyle name="Assumptions Right Year 2 18 4" xfId="5502" xr:uid="{00000000-0005-0000-0000-00005C970000}"/>
    <cellStyle name="Assumptions Right Year 2 18 4 2" xfId="19455" xr:uid="{00000000-0005-0000-0000-00005D970000}"/>
    <cellStyle name="Assumptions Right Year 2 18 4 2 2" xfId="47138" xr:uid="{00000000-0005-0000-0000-00005E970000}"/>
    <cellStyle name="Assumptions Right Year 2 18 4 3" xfId="33221" xr:uid="{00000000-0005-0000-0000-00005F970000}"/>
    <cellStyle name="Assumptions Right Year 2 18 5" xfId="13506" xr:uid="{00000000-0005-0000-0000-000060970000}"/>
    <cellStyle name="Assumptions Right Year 2 18 5 2" xfId="27427" xr:uid="{00000000-0005-0000-0000-000061970000}"/>
    <cellStyle name="Assumptions Right Year 2 18 5 2 2" xfId="55110" xr:uid="{00000000-0005-0000-0000-000062970000}"/>
    <cellStyle name="Assumptions Right Year 2 18 5 3" xfId="41193" xr:uid="{00000000-0005-0000-0000-000063970000}"/>
    <cellStyle name="Assumptions Right Year 2 18 6" xfId="16468" xr:uid="{00000000-0005-0000-0000-000064970000}"/>
    <cellStyle name="Assumptions Right Year 2 18 6 2" xfId="44151" xr:uid="{00000000-0005-0000-0000-000065970000}"/>
    <cellStyle name="Assumptions Right Year 2 18 7" xfId="30354" xr:uid="{00000000-0005-0000-0000-000066970000}"/>
    <cellStyle name="Assumptions Right Year 2 19" xfId="3624" xr:uid="{00000000-0005-0000-0000-000067970000}"/>
    <cellStyle name="Assumptions Right Year 2 19 2" xfId="7062" xr:uid="{00000000-0005-0000-0000-000068970000}"/>
    <cellStyle name="Assumptions Right Year 2 19 2 2" xfId="20998" xr:uid="{00000000-0005-0000-0000-000069970000}"/>
    <cellStyle name="Assumptions Right Year 2 19 2 2 2" xfId="48681" xr:uid="{00000000-0005-0000-0000-00006A970000}"/>
    <cellStyle name="Assumptions Right Year 2 19 2 3" xfId="34764" xr:uid="{00000000-0005-0000-0000-00006B970000}"/>
    <cellStyle name="Assumptions Right Year 2 19 3" xfId="9794" xr:uid="{00000000-0005-0000-0000-00006C970000}"/>
    <cellStyle name="Assumptions Right Year 2 19 3 2" xfId="23715" xr:uid="{00000000-0005-0000-0000-00006D970000}"/>
    <cellStyle name="Assumptions Right Year 2 19 3 2 2" xfId="51398" xr:uid="{00000000-0005-0000-0000-00006E970000}"/>
    <cellStyle name="Assumptions Right Year 2 19 3 3" xfId="37481" xr:uid="{00000000-0005-0000-0000-00006F970000}"/>
    <cellStyle name="Assumptions Right Year 2 19 4" xfId="11936" xr:uid="{00000000-0005-0000-0000-000070970000}"/>
    <cellStyle name="Assumptions Right Year 2 19 4 2" xfId="25857" xr:uid="{00000000-0005-0000-0000-000071970000}"/>
    <cellStyle name="Assumptions Right Year 2 19 4 2 2" xfId="53540" xr:uid="{00000000-0005-0000-0000-000072970000}"/>
    <cellStyle name="Assumptions Right Year 2 19 4 3" xfId="39623" xr:uid="{00000000-0005-0000-0000-000073970000}"/>
    <cellStyle name="Assumptions Right Year 2 19 5" xfId="14686" xr:uid="{00000000-0005-0000-0000-000074970000}"/>
    <cellStyle name="Assumptions Right Year 2 19 5 2" xfId="28607" xr:uid="{00000000-0005-0000-0000-000075970000}"/>
    <cellStyle name="Assumptions Right Year 2 19 5 2 2" xfId="56290" xr:uid="{00000000-0005-0000-0000-000076970000}"/>
    <cellStyle name="Assumptions Right Year 2 19 5 3" xfId="42373" xr:uid="{00000000-0005-0000-0000-000077970000}"/>
    <cellStyle name="Assumptions Right Year 2 19 6" xfId="17654" xr:uid="{00000000-0005-0000-0000-000078970000}"/>
    <cellStyle name="Assumptions Right Year 2 19 6 2" xfId="45337" xr:uid="{00000000-0005-0000-0000-000079970000}"/>
    <cellStyle name="Assumptions Right Year 2 19 7" xfId="31425" xr:uid="{00000000-0005-0000-0000-00007A970000}"/>
    <cellStyle name="Assumptions Right Year 2 2" xfId="3100" xr:uid="{00000000-0005-0000-0000-00007B970000}"/>
    <cellStyle name="Assumptions Right Year 2 2 2" xfId="6542" xr:uid="{00000000-0005-0000-0000-00007C970000}"/>
    <cellStyle name="Assumptions Right Year 2 2 2 2" xfId="20486" xr:uid="{00000000-0005-0000-0000-00007D970000}"/>
    <cellStyle name="Assumptions Right Year 2 2 2 2 2" xfId="48169" xr:uid="{00000000-0005-0000-0000-00007E970000}"/>
    <cellStyle name="Assumptions Right Year 2 2 2 3" xfId="34252" xr:uid="{00000000-0005-0000-0000-00007F970000}"/>
    <cellStyle name="Assumptions Right Year 2 2 3" xfId="9287" xr:uid="{00000000-0005-0000-0000-000080970000}"/>
    <cellStyle name="Assumptions Right Year 2 2 3 2" xfId="23208" xr:uid="{00000000-0005-0000-0000-000081970000}"/>
    <cellStyle name="Assumptions Right Year 2 2 3 2 2" xfId="50891" xr:uid="{00000000-0005-0000-0000-000082970000}"/>
    <cellStyle name="Assumptions Right Year 2 2 3 3" xfId="36974" xr:uid="{00000000-0005-0000-0000-000083970000}"/>
    <cellStyle name="Assumptions Right Year 2 2 4" xfId="11424" xr:uid="{00000000-0005-0000-0000-000084970000}"/>
    <cellStyle name="Assumptions Right Year 2 2 4 2" xfId="25345" xr:uid="{00000000-0005-0000-0000-000085970000}"/>
    <cellStyle name="Assumptions Right Year 2 2 4 2 2" xfId="53028" xr:uid="{00000000-0005-0000-0000-000086970000}"/>
    <cellStyle name="Assumptions Right Year 2 2 4 3" xfId="39111" xr:uid="{00000000-0005-0000-0000-000087970000}"/>
    <cellStyle name="Assumptions Right Year 2 2 5" xfId="14174" xr:uid="{00000000-0005-0000-0000-000088970000}"/>
    <cellStyle name="Assumptions Right Year 2 2 5 2" xfId="28095" xr:uid="{00000000-0005-0000-0000-000089970000}"/>
    <cellStyle name="Assumptions Right Year 2 2 5 2 2" xfId="55778" xr:uid="{00000000-0005-0000-0000-00008A970000}"/>
    <cellStyle name="Assumptions Right Year 2 2 5 3" xfId="41861" xr:uid="{00000000-0005-0000-0000-00008B970000}"/>
    <cellStyle name="Assumptions Right Year 2 2 6" xfId="17142" xr:uid="{00000000-0005-0000-0000-00008C970000}"/>
    <cellStyle name="Assumptions Right Year 2 2 6 2" xfId="44825" xr:uid="{00000000-0005-0000-0000-00008D970000}"/>
    <cellStyle name="Assumptions Right Year 2 2 7" xfId="30946" xr:uid="{00000000-0005-0000-0000-00008E970000}"/>
    <cellStyle name="Assumptions Right Year 2 20" xfId="4148" xr:uid="{00000000-0005-0000-0000-00008F970000}"/>
    <cellStyle name="Assumptions Right Year 2 20 2" xfId="7574" xr:uid="{00000000-0005-0000-0000-000090970000}"/>
    <cellStyle name="Assumptions Right Year 2 20 2 2" xfId="21502" xr:uid="{00000000-0005-0000-0000-000091970000}"/>
    <cellStyle name="Assumptions Right Year 2 20 2 2 2" xfId="49185" xr:uid="{00000000-0005-0000-0000-000092970000}"/>
    <cellStyle name="Assumptions Right Year 2 20 2 3" xfId="35268" xr:uid="{00000000-0005-0000-0000-000093970000}"/>
    <cellStyle name="Assumptions Right Year 2 20 3" xfId="10272" xr:uid="{00000000-0005-0000-0000-000094970000}"/>
    <cellStyle name="Assumptions Right Year 2 20 3 2" xfId="24193" xr:uid="{00000000-0005-0000-0000-000095970000}"/>
    <cellStyle name="Assumptions Right Year 2 20 3 2 2" xfId="51876" xr:uid="{00000000-0005-0000-0000-000096970000}"/>
    <cellStyle name="Assumptions Right Year 2 20 3 3" xfId="37959" xr:uid="{00000000-0005-0000-0000-000097970000}"/>
    <cellStyle name="Assumptions Right Year 2 20 4" xfId="12424" xr:uid="{00000000-0005-0000-0000-000098970000}"/>
    <cellStyle name="Assumptions Right Year 2 20 4 2" xfId="26345" xr:uid="{00000000-0005-0000-0000-000099970000}"/>
    <cellStyle name="Assumptions Right Year 2 20 4 2 2" xfId="54028" xr:uid="{00000000-0005-0000-0000-00009A970000}"/>
    <cellStyle name="Assumptions Right Year 2 20 4 3" xfId="40111" xr:uid="{00000000-0005-0000-0000-00009B970000}"/>
    <cellStyle name="Assumptions Right Year 2 20 5" xfId="15174" xr:uid="{00000000-0005-0000-0000-00009C970000}"/>
    <cellStyle name="Assumptions Right Year 2 20 5 2" xfId="29095" xr:uid="{00000000-0005-0000-0000-00009D970000}"/>
    <cellStyle name="Assumptions Right Year 2 20 5 2 2" xfId="56778" xr:uid="{00000000-0005-0000-0000-00009E970000}"/>
    <cellStyle name="Assumptions Right Year 2 20 5 3" xfId="42861" xr:uid="{00000000-0005-0000-0000-00009F970000}"/>
    <cellStyle name="Assumptions Right Year 2 20 6" xfId="18142" xr:uid="{00000000-0005-0000-0000-0000A0970000}"/>
    <cellStyle name="Assumptions Right Year 2 20 6 2" xfId="45825" xr:uid="{00000000-0005-0000-0000-0000A1970000}"/>
    <cellStyle name="Assumptions Right Year 2 20 7" xfId="31908" xr:uid="{00000000-0005-0000-0000-0000A2970000}"/>
    <cellStyle name="Assumptions Right Year 2 21" xfId="3940" xr:uid="{00000000-0005-0000-0000-0000A3970000}"/>
    <cellStyle name="Assumptions Right Year 2 21 2" xfId="7366" xr:uid="{00000000-0005-0000-0000-0000A4970000}"/>
    <cellStyle name="Assumptions Right Year 2 21 2 2" xfId="21297" xr:uid="{00000000-0005-0000-0000-0000A5970000}"/>
    <cellStyle name="Assumptions Right Year 2 21 2 2 2" xfId="48980" xr:uid="{00000000-0005-0000-0000-0000A6970000}"/>
    <cellStyle name="Assumptions Right Year 2 21 2 3" xfId="35063" xr:uid="{00000000-0005-0000-0000-0000A7970000}"/>
    <cellStyle name="Assumptions Right Year 2 21 3" xfId="10070" xr:uid="{00000000-0005-0000-0000-0000A8970000}"/>
    <cellStyle name="Assumptions Right Year 2 21 3 2" xfId="23991" xr:uid="{00000000-0005-0000-0000-0000A9970000}"/>
    <cellStyle name="Assumptions Right Year 2 21 3 2 2" xfId="51674" xr:uid="{00000000-0005-0000-0000-0000AA970000}"/>
    <cellStyle name="Assumptions Right Year 2 21 3 3" xfId="37757" xr:uid="{00000000-0005-0000-0000-0000AB970000}"/>
    <cellStyle name="Assumptions Right Year 2 21 4" xfId="12222" xr:uid="{00000000-0005-0000-0000-0000AC970000}"/>
    <cellStyle name="Assumptions Right Year 2 21 4 2" xfId="26143" xr:uid="{00000000-0005-0000-0000-0000AD970000}"/>
    <cellStyle name="Assumptions Right Year 2 21 4 2 2" xfId="53826" xr:uid="{00000000-0005-0000-0000-0000AE970000}"/>
    <cellStyle name="Assumptions Right Year 2 21 4 3" xfId="39909" xr:uid="{00000000-0005-0000-0000-0000AF970000}"/>
    <cellStyle name="Assumptions Right Year 2 21 5" xfId="14972" xr:uid="{00000000-0005-0000-0000-0000B0970000}"/>
    <cellStyle name="Assumptions Right Year 2 21 5 2" xfId="28893" xr:uid="{00000000-0005-0000-0000-0000B1970000}"/>
    <cellStyle name="Assumptions Right Year 2 21 5 2 2" xfId="56576" xr:uid="{00000000-0005-0000-0000-0000B2970000}"/>
    <cellStyle name="Assumptions Right Year 2 21 5 3" xfId="42659" xr:uid="{00000000-0005-0000-0000-0000B3970000}"/>
    <cellStyle name="Assumptions Right Year 2 21 6" xfId="17940" xr:uid="{00000000-0005-0000-0000-0000B4970000}"/>
    <cellStyle name="Assumptions Right Year 2 21 6 2" xfId="45623" xr:uid="{00000000-0005-0000-0000-0000B5970000}"/>
    <cellStyle name="Assumptions Right Year 2 21 7" xfId="31706" xr:uid="{00000000-0005-0000-0000-0000B6970000}"/>
    <cellStyle name="Assumptions Right Year 2 22" xfId="4193" xr:uid="{00000000-0005-0000-0000-0000B7970000}"/>
    <cellStyle name="Assumptions Right Year 2 22 2" xfId="7619" xr:uid="{00000000-0005-0000-0000-0000B8970000}"/>
    <cellStyle name="Assumptions Right Year 2 22 2 2" xfId="21547" xr:uid="{00000000-0005-0000-0000-0000B9970000}"/>
    <cellStyle name="Assumptions Right Year 2 22 2 2 2" xfId="49230" xr:uid="{00000000-0005-0000-0000-0000BA970000}"/>
    <cellStyle name="Assumptions Right Year 2 22 2 3" xfId="35313" xr:uid="{00000000-0005-0000-0000-0000BB970000}"/>
    <cellStyle name="Assumptions Right Year 2 22 3" xfId="10311" xr:uid="{00000000-0005-0000-0000-0000BC970000}"/>
    <cellStyle name="Assumptions Right Year 2 22 3 2" xfId="24232" xr:uid="{00000000-0005-0000-0000-0000BD970000}"/>
    <cellStyle name="Assumptions Right Year 2 22 3 2 2" xfId="51915" xr:uid="{00000000-0005-0000-0000-0000BE970000}"/>
    <cellStyle name="Assumptions Right Year 2 22 3 3" xfId="37998" xr:uid="{00000000-0005-0000-0000-0000BF970000}"/>
    <cellStyle name="Assumptions Right Year 2 22 4" xfId="12468" xr:uid="{00000000-0005-0000-0000-0000C0970000}"/>
    <cellStyle name="Assumptions Right Year 2 22 4 2" xfId="26389" xr:uid="{00000000-0005-0000-0000-0000C1970000}"/>
    <cellStyle name="Assumptions Right Year 2 22 4 2 2" xfId="54072" xr:uid="{00000000-0005-0000-0000-0000C2970000}"/>
    <cellStyle name="Assumptions Right Year 2 22 4 3" xfId="40155" xr:uid="{00000000-0005-0000-0000-0000C3970000}"/>
    <cellStyle name="Assumptions Right Year 2 22 5" xfId="15218" xr:uid="{00000000-0005-0000-0000-0000C4970000}"/>
    <cellStyle name="Assumptions Right Year 2 22 5 2" xfId="29139" xr:uid="{00000000-0005-0000-0000-0000C5970000}"/>
    <cellStyle name="Assumptions Right Year 2 22 5 2 2" xfId="56822" xr:uid="{00000000-0005-0000-0000-0000C6970000}"/>
    <cellStyle name="Assumptions Right Year 2 22 5 3" xfId="42905" xr:uid="{00000000-0005-0000-0000-0000C7970000}"/>
    <cellStyle name="Assumptions Right Year 2 22 6" xfId="18186" xr:uid="{00000000-0005-0000-0000-0000C8970000}"/>
    <cellStyle name="Assumptions Right Year 2 22 6 2" xfId="45869" xr:uid="{00000000-0005-0000-0000-0000C9970000}"/>
    <cellStyle name="Assumptions Right Year 2 22 7" xfId="31952" xr:uid="{00000000-0005-0000-0000-0000CA970000}"/>
    <cellStyle name="Assumptions Right Year 2 23" xfId="3964" xr:uid="{00000000-0005-0000-0000-0000CB970000}"/>
    <cellStyle name="Assumptions Right Year 2 23 2" xfId="7390" xr:uid="{00000000-0005-0000-0000-0000CC970000}"/>
    <cellStyle name="Assumptions Right Year 2 23 2 2" xfId="21321" xr:uid="{00000000-0005-0000-0000-0000CD970000}"/>
    <cellStyle name="Assumptions Right Year 2 23 2 2 2" xfId="49004" xr:uid="{00000000-0005-0000-0000-0000CE970000}"/>
    <cellStyle name="Assumptions Right Year 2 23 2 3" xfId="35087" xr:uid="{00000000-0005-0000-0000-0000CF970000}"/>
    <cellStyle name="Assumptions Right Year 2 23 3" xfId="10093" xr:uid="{00000000-0005-0000-0000-0000D0970000}"/>
    <cellStyle name="Assumptions Right Year 2 23 3 2" xfId="24014" xr:uid="{00000000-0005-0000-0000-0000D1970000}"/>
    <cellStyle name="Assumptions Right Year 2 23 3 2 2" xfId="51697" xr:uid="{00000000-0005-0000-0000-0000D2970000}"/>
    <cellStyle name="Assumptions Right Year 2 23 3 3" xfId="37780" xr:uid="{00000000-0005-0000-0000-0000D3970000}"/>
    <cellStyle name="Assumptions Right Year 2 23 4" xfId="12245" xr:uid="{00000000-0005-0000-0000-0000D4970000}"/>
    <cellStyle name="Assumptions Right Year 2 23 4 2" xfId="26166" xr:uid="{00000000-0005-0000-0000-0000D5970000}"/>
    <cellStyle name="Assumptions Right Year 2 23 4 2 2" xfId="53849" xr:uid="{00000000-0005-0000-0000-0000D6970000}"/>
    <cellStyle name="Assumptions Right Year 2 23 4 3" xfId="39932" xr:uid="{00000000-0005-0000-0000-0000D7970000}"/>
    <cellStyle name="Assumptions Right Year 2 23 5" xfId="14995" xr:uid="{00000000-0005-0000-0000-0000D8970000}"/>
    <cellStyle name="Assumptions Right Year 2 23 5 2" xfId="28916" xr:uid="{00000000-0005-0000-0000-0000D9970000}"/>
    <cellStyle name="Assumptions Right Year 2 23 5 2 2" xfId="56599" xr:uid="{00000000-0005-0000-0000-0000DA970000}"/>
    <cellStyle name="Assumptions Right Year 2 23 5 3" xfId="42682" xr:uid="{00000000-0005-0000-0000-0000DB970000}"/>
    <cellStyle name="Assumptions Right Year 2 23 6" xfId="17963" xr:uid="{00000000-0005-0000-0000-0000DC970000}"/>
    <cellStyle name="Assumptions Right Year 2 23 6 2" xfId="45646" xr:uid="{00000000-0005-0000-0000-0000DD970000}"/>
    <cellStyle name="Assumptions Right Year 2 23 7" xfId="31729" xr:uid="{00000000-0005-0000-0000-0000DE970000}"/>
    <cellStyle name="Assumptions Right Year 2 24" xfId="4065" xr:uid="{00000000-0005-0000-0000-0000DF970000}"/>
    <cellStyle name="Assumptions Right Year 2 24 2" xfId="7491" xr:uid="{00000000-0005-0000-0000-0000E0970000}"/>
    <cellStyle name="Assumptions Right Year 2 24 2 2" xfId="21422" xr:uid="{00000000-0005-0000-0000-0000E1970000}"/>
    <cellStyle name="Assumptions Right Year 2 24 2 2 2" xfId="49105" xr:uid="{00000000-0005-0000-0000-0000E2970000}"/>
    <cellStyle name="Assumptions Right Year 2 24 2 3" xfId="35188" xr:uid="{00000000-0005-0000-0000-0000E3970000}"/>
    <cellStyle name="Assumptions Right Year 2 24 3" xfId="10194" xr:uid="{00000000-0005-0000-0000-0000E4970000}"/>
    <cellStyle name="Assumptions Right Year 2 24 3 2" xfId="24115" xr:uid="{00000000-0005-0000-0000-0000E5970000}"/>
    <cellStyle name="Assumptions Right Year 2 24 3 2 2" xfId="51798" xr:uid="{00000000-0005-0000-0000-0000E6970000}"/>
    <cellStyle name="Assumptions Right Year 2 24 3 3" xfId="37881" xr:uid="{00000000-0005-0000-0000-0000E7970000}"/>
    <cellStyle name="Assumptions Right Year 2 24 4" xfId="12346" xr:uid="{00000000-0005-0000-0000-0000E8970000}"/>
    <cellStyle name="Assumptions Right Year 2 24 4 2" xfId="26267" xr:uid="{00000000-0005-0000-0000-0000E9970000}"/>
    <cellStyle name="Assumptions Right Year 2 24 4 2 2" xfId="53950" xr:uid="{00000000-0005-0000-0000-0000EA970000}"/>
    <cellStyle name="Assumptions Right Year 2 24 4 3" xfId="40033" xr:uid="{00000000-0005-0000-0000-0000EB970000}"/>
    <cellStyle name="Assumptions Right Year 2 24 5" xfId="15096" xr:uid="{00000000-0005-0000-0000-0000EC970000}"/>
    <cellStyle name="Assumptions Right Year 2 24 5 2" xfId="29017" xr:uid="{00000000-0005-0000-0000-0000ED970000}"/>
    <cellStyle name="Assumptions Right Year 2 24 5 2 2" xfId="56700" xr:uid="{00000000-0005-0000-0000-0000EE970000}"/>
    <cellStyle name="Assumptions Right Year 2 24 5 3" xfId="42783" xr:uid="{00000000-0005-0000-0000-0000EF970000}"/>
    <cellStyle name="Assumptions Right Year 2 24 6" xfId="18064" xr:uid="{00000000-0005-0000-0000-0000F0970000}"/>
    <cellStyle name="Assumptions Right Year 2 24 6 2" xfId="45747" xr:uid="{00000000-0005-0000-0000-0000F1970000}"/>
    <cellStyle name="Assumptions Right Year 2 24 7" xfId="31830" xr:uid="{00000000-0005-0000-0000-0000F2970000}"/>
    <cellStyle name="Assumptions Right Year 2 25" xfId="4888" xr:uid="{00000000-0005-0000-0000-0000F3970000}"/>
    <cellStyle name="Assumptions Right Year 2 25 2" xfId="8294" xr:uid="{00000000-0005-0000-0000-0000F4970000}"/>
    <cellStyle name="Assumptions Right Year 2 25 2 2" xfId="22216" xr:uid="{00000000-0005-0000-0000-0000F5970000}"/>
    <cellStyle name="Assumptions Right Year 2 25 2 2 2" xfId="49899" xr:uid="{00000000-0005-0000-0000-0000F6970000}"/>
    <cellStyle name="Assumptions Right Year 2 25 2 3" xfId="35982" xr:uid="{00000000-0005-0000-0000-0000F7970000}"/>
    <cellStyle name="Assumptions Right Year 2 25 3" xfId="10748" xr:uid="{00000000-0005-0000-0000-0000F8970000}"/>
    <cellStyle name="Assumptions Right Year 2 25 3 2" xfId="24669" xr:uid="{00000000-0005-0000-0000-0000F9970000}"/>
    <cellStyle name="Assumptions Right Year 2 25 3 2 2" xfId="52352" xr:uid="{00000000-0005-0000-0000-0000FA970000}"/>
    <cellStyle name="Assumptions Right Year 2 25 3 3" xfId="38435" xr:uid="{00000000-0005-0000-0000-0000FB970000}"/>
    <cellStyle name="Assumptions Right Year 2 25 4" xfId="13147" xr:uid="{00000000-0005-0000-0000-0000FC970000}"/>
    <cellStyle name="Assumptions Right Year 2 25 4 2" xfId="27068" xr:uid="{00000000-0005-0000-0000-0000FD970000}"/>
    <cellStyle name="Assumptions Right Year 2 25 4 2 2" xfId="54751" xr:uid="{00000000-0005-0000-0000-0000FE970000}"/>
    <cellStyle name="Assumptions Right Year 2 25 4 3" xfId="40834" xr:uid="{00000000-0005-0000-0000-0000FF970000}"/>
    <cellStyle name="Assumptions Right Year 2 25 5" xfId="15897" xr:uid="{00000000-0005-0000-0000-000000980000}"/>
    <cellStyle name="Assumptions Right Year 2 25 5 2" xfId="29818" xr:uid="{00000000-0005-0000-0000-000001980000}"/>
    <cellStyle name="Assumptions Right Year 2 25 5 2 2" xfId="57501" xr:uid="{00000000-0005-0000-0000-000002980000}"/>
    <cellStyle name="Assumptions Right Year 2 25 5 3" xfId="43584" xr:uid="{00000000-0005-0000-0000-000003980000}"/>
    <cellStyle name="Assumptions Right Year 2 25 6" xfId="18865" xr:uid="{00000000-0005-0000-0000-000004980000}"/>
    <cellStyle name="Assumptions Right Year 2 25 6 2" xfId="46548" xr:uid="{00000000-0005-0000-0000-000005980000}"/>
    <cellStyle name="Assumptions Right Year 2 25 7" xfId="32631" xr:uid="{00000000-0005-0000-0000-000006980000}"/>
    <cellStyle name="Assumptions Right Year 2 26" xfId="4718" xr:uid="{00000000-0005-0000-0000-000007980000}"/>
    <cellStyle name="Assumptions Right Year 2 26 2" xfId="8124" xr:uid="{00000000-0005-0000-0000-000008980000}"/>
    <cellStyle name="Assumptions Right Year 2 26 2 2" xfId="22048" xr:uid="{00000000-0005-0000-0000-000009980000}"/>
    <cellStyle name="Assumptions Right Year 2 26 2 2 2" xfId="49731" xr:uid="{00000000-0005-0000-0000-00000A980000}"/>
    <cellStyle name="Assumptions Right Year 2 26 2 3" xfId="35814" xr:uid="{00000000-0005-0000-0000-00000B980000}"/>
    <cellStyle name="Assumptions Right Year 2 26 3" xfId="10685" xr:uid="{00000000-0005-0000-0000-00000C980000}"/>
    <cellStyle name="Assumptions Right Year 2 26 3 2" xfId="24606" xr:uid="{00000000-0005-0000-0000-00000D980000}"/>
    <cellStyle name="Assumptions Right Year 2 26 3 2 2" xfId="52289" xr:uid="{00000000-0005-0000-0000-00000E980000}"/>
    <cellStyle name="Assumptions Right Year 2 26 3 3" xfId="38372" xr:uid="{00000000-0005-0000-0000-00000F980000}"/>
    <cellStyle name="Assumptions Right Year 2 26 4" xfId="12980" xr:uid="{00000000-0005-0000-0000-000010980000}"/>
    <cellStyle name="Assumptions Right Year 2 26 4 2" xfId="26901" xr:uid="{00000000-0005-0000-0000-000011980000}"/>
    <cellStyle name="Assumptions Right Year 2 26 4 2 2" xfId="54584" xr:uid="{00000000-0005-0000-0000-000012980000}"/>
    <cellStyle name="Assumptions Right Year 2 26 4 3" xfId="40667" xr:uid="{00000000-0005-0000-0000-000013980000}"/>
    <cellStyle name="Assumptions Right Year 2 26 5" xfId="15730" xr:uid="{00000000-0005-0000-0000-000014980000}"/>
    <cellStyle name="Assumptions Right Year 2 26 5 2" xfId="29651" xr:uid="{00000000-0005-0000-0000-000015980000}"/>
    <cellStyle name="Assumptions Right Year 2 26 5 2 2" xfId="57334" xr:uid="{00000000-0005-0000-0000-000016980000}"/>
    <cellStyle name="Assumptions Right Year 2 26 5 3" xfId="43417" xr:uid="{00000000-0005-0000-0000-000017980000}"/>
    <cellStyle name="Assumptions Right Year 2 26 6" xfId="18698" xr:uid="{00000000-0005-0000-0000-000018980000}"/>
    <cellStyle name="Assumptions Right Year 2 26 6 2" xfId="46381" xr:uid="{00000000-0005-0000-0000-000019980000}"/>
    <cellStyle name="Assumptions Right Year 2 26 7" xfId="32464" xr:uid="{00000000-0005-0000-0000-00001A980000}"/>
    <cellStyle name="Assumptions Right Year 2 27" xfId="4342" xr:uid="{00000000-0005-0000-0000-00001B980000}"/>
    <cellStyle name="Assumptions Right Year 2 27 2" xfId="7767" xr:uid="{00000000-0005-0000-0000-00001C980000}"/>
    <cellStyle name="Assumptions Right Year 2 27 2 2" xfId="21691" xr:uid="{00000000-0005-0000-0000-00001D980000}"/>
    <cellStyle name="Assumptions Right Year 2 27 2 2 2" xfId="49374" xr:uid="{00000000-0005-0000-0000-00001E980000}"/>
    <cellStyle name="Assumptions Right Year 2 27 2 3" xfId="35457" xr:uid="{00000000-0005-0000-0000-00001F980000}"/>
    <cellStyle name="Assumptions Right Year 2 27 3" xfId="10440" xr:uid="{00000000-0005-0000-0000-000020980000}"/>
    <cellStyle name="Assumptions Right Year 2 27 3 2" xfId="24361" xr:uid="{00000000-0005-0000-0000-000021980000}"/>
    <cellStyle name="Assumptions Right Year 2 27 3 2 2" xfId="52044" xr:uid="{00000000-0005-0000-0000-000022980000}"/>
    <cellStyle name="Assumptions Right Year 2 27 3 3" xfId="38127" xr:uid="{00000000-0005-0000-0000-000023980000}"/>
    <cellStyle name="Assumptions Right Year 2 27 4" xfId="12609" xr:uid="{00000000-0005-0000-0000-000024980000}"/>
    <cellStyle name="Assumptions Right Year 2 27 4 2" xfId="26530" xr:uid="{00000000-0005-0000-0000-000025980000}"/>
    <cellStyle name="Assumptions Right Year 2 27 4 2 2" xfId="54213" xr:uid="{00000000-0005-0000-0000-000026980000}"/>
    <cellStyle name="Assumptions Right Year 2 27 4 3" xfId="40296" xr:uid="{00000000-0005-0000-0000-000027980000}"/>
    <cellStyle name="Assumptions Right Year 2 27 5" xfId="15359" xr:uid="{00000000-0005-0000-0000-000028980000}"/>
    <cellStyle name="Assumptions Right Year 2 27 5 2" xfId="29280" xr:uid="{00000000-0005-0000-0000-000029980000}"/>
    <cellStyle name="Assumptions Right Year 2 27 5 2 2" xfId="56963" xr:uid="{00000000-0005-0000-0000-00002A980000}"/>
    <cellStyle name="Assumptions Right Year 2 27 5 3" xfId="43046" xr:uid="{00000000-0005-0000-0000-00002B980000}"/>
    <cellStyle name="Assumptions Right Year 2 27 6" xfId="18327" xr:uid="{00000000-0005-0000-0000-00002C980000}"/>
    <cellStyle name="Assumptions Right Year 2 27 6 2" xfId="46010" xr:uid="{00000000-0005-0000-0000-00002D980000}"/>
    <cellStyle name="Assumptions Right Year 2 27 7" xfId="32093" xr:uid="{00000000-0005-0000-0000-00002E980000}"/>
    <cellStyle name="Assumptions Right Year 2 28" xfId="4646" xr:uid="{00000000-0005-0000-0000-00002F980000}"/>
    <cellStyle name="Assumptions Right Year 2 28 2" xfId="8055" xr:uid="{00000000-0005-0000-0000-000030980000}"/>
    <cellStyle name="Assumptions Right Year 2 28 2 2" xfId="21979" xr:uid="{00000000-0005-0000-0000-000031980000}"/>
    <cellStyle name="Assumptions Right Year 2 28 2 2 2" xfId="49662" xr:uid="{00000000-0005-0000-0000-000032980000}"/>
    <cellStyle name="Assumptions Right Year 2 28 2 3" xfId="35745" xr:uid="{00000000-0005-0000-0000-000033980000}"/>
    <cellStyle name="Assumptions Right Year 2 28 3" xfId="10643" xr:uid="{00000000-0005-0000-0000-000034980000}"/>
    <cellStyle name="Assumptions Right Year 2 28 3 2" xfId="24564" xr:uid="{00000000-0005-0000-0000-000035980000}"/>
    <cellStyle name="Assumptions Right Year 2 28 3 2 2" xfId="52247" xr:uid="{00000000-0005-0000-0000-000036980000}"/>
    <cellStyle name="Assumptions Right Year 2 28 3 3" xfId="38330" xr:uid="{00000000-0005-0000-0000-000037980000}"/>
    <cellStyle name="Assumptions Right Year 2 28 4" xfId="12910" xr:uid="{00000000-0005-0000-0000-000038980000}"/>
    <cellStyle name="Assumptions Right Year 2 28 4 2" xfId="26831" xr:uid="{00000000-0005-0000-0000-000039980000}"/>
    <cellStyle name="Assumptions Right Year 2 28 4 2 2" xfId="54514" xr:uid="{00000000-0005-0000-0000-00003A980000}"/>
    <cellStyle name="Assumptions Right Year 2 28 4 3" xfId="40597" xr:uid="{00000000-0005-0000-0000-00003B980000}"/>
    <cellStyle name="Assumptions Right Year 2 28 5" xfId="15660" xr:uid="{00000000-0005-0000-0000-00003C980000}"/>
    <cellStyle name="Assumptions Right Year 2 28 5 2" xfId="29581" xr:uid="{00000000-0005-0000-0000-00003D980000}"/>
    <cellStyle name="Assumptions Right Year 2 28 5 2 2" xfId="57264" xr:uid="{00000000-0005-0000-0000-00003E980000}"/>
    <cellStyle name="Assumptions Right Year 2 28 5 3" xfId="43347" xr:uid="{00000000-0005-0000-0000-00003F980000}"/>
    <cellStyle name="Assumptions Right Year 2 28 6" xfId="18628" xr:uid="{00000000-0005-0000-0000-000040980000}"/>
    <cellStyle name="Assumptions Right Year 2 28 6 2" xfId="46311" xr:uid="{00000000-0005-0000-0000-000041980000}"/>
    <cellStyle name="Assumptions Right Year 2 28 7" xfId="32394" xr:uid="{00000000-0005-0000-0000-000042980000}"/>
    <cellStyle name="Assumptions Right Year 2 29" xfId="4918" xr:uid="{00000000-0005-0000-0000-000043980000}"/>
    <cellStyle name="Assumptions Right Year 2 29 2" xfId="8322" xr:uid="{00000000-0005-0000-0000-000044980000}"/>
    <cellStyle name="Assumptions Right Year 2 29 2 2" xfId="22244" xr:uid="{00000000-0005-0000-0000-000045980000}"/>
    <cellStyle name="Assumptions Right Year 2 29 2 2 2" xfId="49927" xr:uid="{00000000-0005-0000-0000-000046980000}"/>
    <cellStyle name="Assumptions Right Year 2 29 2 3" xfId="36010" xr:uid="{00000000-0005-0000-0000-000047980000}"/>
    <cellStyle name="Assumptions Right Year 2 29 3" xfId="10776" xr:uid="{00000000-0005-0000-0000-000048980000}"/>
    <cellStyle name="Assumptions Right Year 2 29 3 2" xfId="24697" xr:uid="{00000000-0005-0000-0000-000049980000}"/>
    <cellStyle name="Assumptions Right Year 2 29 3 2 2" xfId="52380" xr:uid="{00000000-0005-0000-0000-00004A980000}"/>
    <cellStyle name="Assumptions Right Year 2 29 3 3" xfId="38463" xr:uid="{00000000-0005-0000-0000-00004B980000}"/>
    <cellStyle name="Assumptions Right Year 2 29 4" xfId="13177" xr:uid="{00000000-0005-0000-0000-00004C980000}"/>
    <cellStyle name="Assumptions Right Year 2 29 4 2" xfId="27098" xr:uid="{00000000-0005-0000-0000-00004D980000}"/>
    <cellStyle name="Assumptions Right Year 2 29 4 2 2" xfId="54781" xr:uid="{00000000-0005-0000-0000-00004E980000}"/>
    <cellStyle name="Assumptions Right Year 2 29 4 3" xfId="40864" xr:uid="{00000000-0005-0000-0000-00004F980000}"/>
    <cellStyle name="Assumptions Right Year 2 29 5" xfId="15927" xr:uid="{00000000-0005-0000-0000-000050980000}"/>
    <cellStyle name="Assumptions Right Year 2 29 5 2" xfId="29848" xr:uid="{00000000-0005-0000-0000-000051980000}"/>
    <cellStyle name="Assumptions Right Year 2 29 5 2 2" xfId="57531" xr:uid="{00000000-0005-0000-0000-000052980000}"/>
    <cellStyle name="Assumptions Right Year 2 29 5 3" xfId="43614" xr:uid="{00000000-0005-0000-0000-000053980000}"/>
    <cellStyle name="Assumptions Right Year 2 29 6" xfId="18895" xr:uid="{00000000-0005-0000-0000-000054980000}"/>
    <cellStyle name="Assumptions Right Year 2 29 6 2" xfId="46578" xr:uid="{00000000-0005-0000-0000-000055980000}"/>
    <cellStyle name="Assumptions Right Year 2 29 7" xfId="32661" xr:uid="{00000000-0005-0000-0000-000056980000}"/>
    <cellStyle name="Assumptions Right Year 2 3" xfId="2342" xr:uid="{00000000-0005-0000-0000-000057980000}"/>
    <cellStyle name="Assumptions Right Year 2 3 2" xfId="5801" xr:uid="{00000000-0005-0000-0000-000058980000}"/>
    <cellStyle name="Assumptions Right Year 2 3 2 2" xfId="19751" xr:uid="{00000000-0005-0000-0000-000059980000}"/>
    <cellStyle name="Assumptions Right Year 2 3 2 2 2" xfId="47434" xr:uid="{00000000-0005-0000-0000-00005A980000}"/>
    <cellStyle name="Assumptions Right Year 2 3 2 3" xfId="33517" xr:uid="{00000000-0005-0000-0000-00005B980000}"/>
    <cellStyle name="Assumptions Right Year 2 3 3" xfId="8571" xr:uid="{00000000-0005-0000-0000-00005C980000}"/>
    <cellStyle name="Assumptions Right Year 2 3 3 2" xfId="22492" xr:uid="{00000000-0005-0000-0000-00005D980000}"/>
    <cellStyle name="Assumptions Right Year 2 3 3 2 2" xfId="50175" xr:uid="{00000000-0005-0000-0000-00005E980000}"/>
    <cellStyle name="Assumptions Right Year 2 3 3 3" xfId="36258" xr:uid="{00000000-0005-0000-0000-00005F980000}"/>
    <cellStyle name="Assumptions Right Year 2 3 4" xfId="5450" xr:uid="{00000000-0005-0000-0000-000060980000}"/>
    <cellStyle name="Assumptions Right Year 2 3 4 2" xfId="19403" xr:uid="{00000000-0005-0000-0000-000061980000}"/>
    <cellStyle name="Assumptions Right Year 2 3 4 2 2" xfId="47086" xr:uid="{00000000-0005-0000-0000-000062980000}"/>
    <cellStyle name="Assumptions Right Year 2 3 4 3" xfId="33169" xr:uid="{00000000-0005-0000-0000-000063980000}"/>
    <cellStyle name="Assumptions Right Year 2 3 5" xfId="13449" xr:uid="{00000000-0005-0000-0000-000064980000}"/>
    <cellStyle name="Assumptions Right Year 2 3 5 2" xfId="27370" xr:uid="{00000000-0005-0000-0000-000065980000}"/>
    <cellStyle name="Assumptions Right Year 2 3 5 2 2" xfId="55053" xr:uid="{00000000-0005-0000-0000-000066980000}"/>
    <cellStyle name="Assumptions Right Year 2 3 5 3" xfId="41136" xr:uid="{00000000-0005-0000-0000-000067980000}"/>
    <cellStyle name="Assumptions Right Year 2 3 6" xfId="16411" xr:uid="{00000000-0005-0000-0000-000068980000}"/>
    <cellStyle name="Assumptions Right Year 2 3 6 2" xfId="44094" xr:uid="{00000000-0005-0000-0000-000069980000}"/>
    <cellStyle name="Assumptions Right Year 2 3 7" xfId="30304" xr:uid="{00000000-0005-0000-0000-00006A980000}"/>
    <cellStyle name="Assumptions Right Year 2 30" xfId="4816" xr:uid="{00000000-0005-0000-0000-00006B980000}"/>
    <cellStyle name="Assumptions Right Year 2 30 2" xfId="8222" xr:uid="{00000000-0005-0000-0000-00006C980000}"/>
    <cellStyle name="Assumptions Right Year 2 30 2 2" xfId="22145" xr:uid="{00000000-0005-0000-0000-00006D980000}"/>
    <cellStyle name="Assumptions Right Year 2 30 2 2 2" xfId="49828" xr:uid="{00000000-0005-0000-0000-00006E980000}"/>
    <cellStyle name="Assumptions Right Year 2 30 2 3" xfId="35911" xr:uid="{00000000-0005-0000-0000-00006F980000}"/>
    <cellStyle name="Assumptions Right Year 2 30 3" xfId="10720" xr:uid="{00000000-0005-0000-0000-000070980000}"/>
    <cellStyle name="Assumptions Right Year 2 30 3 2" xfId="24641" xr:uid="{00000000-0005-0000-0000-000071980000}"/>
    <cellStyle name="Assumptions Right Year 2 30 3 2 2" xfId="52324" xr:uid="{00000000-0005-0000-0000-000072980000}"/>
    <cellStyle name="Assumptions Right Year 2 30 3 3" xfId="38407" xr:uid="{00000000-0005-0000-0000-000073980000}"/>
    <cellStyle name="Assumptions Right Year 2 30 4" xfId="13077" xr:uid="{00000000-0005-0000-0000-000074980000}"/>
    <cellStyle name="Assumptions Right Year 2 30 4 2" xfId="26998" xr:uid="{00000000-0005-0000-0000-000075980000}"/>
    <cellStyle name="Assumptions Right Year 2 30 4 2 2" xfId="54681" xr:uid="{00000000-0005-0000-0000-000076980000}"/>
    <cellStyle name="Assumptions Right Year 2 30 4 3" xfId="40764" xr:uid="{00000000-0005-0000-0000-000077980000}"/>
    <cellStyle name="Assumptions Right Year 2 30 5" xfId="15827" xr:uid="{00000000-0005-0000-0000-000078980000}"/>
    <cellStyle name="Assumptions Right Year 2 30 5 2" xfId="29748" xr:uid="{00000000-0005-0000-0000-000079980000}"/>
    <cellStyle name="Assumptions Right Year 2 30 5 2 2" xfId="57431" xr:uid="{00000000-0005-0000-0000-00007A980000}"/>
    <cellStyle name="Assumptions Right Year 2 30 5 3" xfId="43514" xr:uid="{00000000-0005-0000-0000-00007B980000}"/>
    <cellStyle name="Assumptions Right Year 2 30 6" xfId="18795" xr:uid="{00000000-0005-0000-0000-00007C980000}"/>
    <cellStyle name="Assumptions Right Year 2 30 6 2" xfId="46478" xr:uid="{00000000-0005-0000-0000-00007D980000}"/>
    <cellStyle name="Assumptions Right Year 2 30 7" xfId="32561" xr:uid="{00000000-0005-0000-0000-00007E980000}"/>
    <cellStyle name="Assumptions Right Year 2 31" xfId="5306" xr:uid="{00000000-0005-0000-0000-00007F980000}"/>
    <cellStyle name="Assumptions Right Year 2 31 2" xfId="19273" xr:uid="{00000000-0005-0000-0000-000080980000}"/>
    <cellStyle name="Assumptions Right Year 2 31 2 2" xfId="46956" xr:uid="{00000000-0005-0000-0000-000081980000}"/>
    <cellStyle name="Assumptions Right Year 2 31 3" xfId="33039" xr:uid="{00000000-0005-0000-0000-000082980000}"/>
    <cellStyle name="Assumptions Right Year 2 32" xfId="5207" xr:uid="{00000000-0005-0000-0000-000083980000}"/>
    <cellStyle name="Assumptions Right Year 2 32 2" xfId="19177" xr:uid="{00000000-0005-0000-0000-000084980000}"/>
    <cellStyle name="Assumptions Right Year 2 32 2 2" xfId="46860" xr:uid="{00000000-0005-0000-0000-000085980000}"/>
    <cellStyle name="Assumptions Right Year 2 32 3" xfId="32943" xr:uid="{00000000-0005-0000-0000-000086980000}"/>
    <cellStyle name="Assumptions Right Year 2 4" xfId="3021" xr:uid="{00000000-0005-0000-0000-000087980000}"/>
    <cellStyle name="Assumptions Right Year 2 4 2" xfId="6465" xr:uid="{00000000-0005-0000-0000-000088980000}"/>
    <cellStyle name="Assumptions Right Year 2 4 2 2" xfId="20410" xr:uid="{00000000-0005-0000-0000-000089980000}"/>
    <cellStyle name="Assumptions Right Year 2 4 2 2 2" xfId="48093" xr:uid="{00000000-0005-0000-0000-00008A980000}"/>
    <cellStyle name="Assumptions Right Year 2 4 2 3" xfId="34176" xr:uid="{00000000-0005-0000-0000-00008B980000}"/>
    <cellStyle name="Assumptions Right Year 2 4 3" xfId="9214" xr:uid="{00000000-0005-0000-0000-00008C980000}"/>
    <cellStyle name="Assumptions Right Year 2 4 3 2" xfId="23135" xr:uid="{00000000-0005-0000-0000-00008D980000}"/>
    <cellStyle name="Assumptions Right Year 2 4 3 2 2" xfId="50818" xr:uid="{00000000-0005-0000-0000-00008E980000}"/>
    <cellStyle name="Assumptions Right Year 2 4 3 3" xfId="36901" xr:uid="{00000000-0005-0000-0000-00008F980000}"/>
    <cellStyle name="Assumptions Right Year 2 4 4" xfId="11350" xr:uid="{00000000-0005-0000-0000-000090980000}"/>
    <cellStyle name="Assumptions Right Year 2 4 4 2" xfId="25271" xr:uid="{00000000-0005-0000-0000-000091980000}"/>
    <cellStyle name="Assumptions Right Year 2 4 4 2 2" xfId="52954" xr:uid="{00000000-0005-0000-0000-000092980000}"/>
    <cellStyle name="Assumptions Right Year 2 4 4 3" xfId="39037" xr:uid="{00000000-0005-0000-0000-000093980000}"/>
    <cellStyle name="Assumptions Right Year 2 4 5" xfId="14101" xr:uid="{00000000-0005-0000-0000-000094980000}"/>
    <cellStyle name="Assumptions Right Year 2 4 5 2" xfId="28022" xr:uid="{00000000-0005-0000-0000-000095980000}"/>
    <cellStyle name="Assumptions Right Year 2 4 5 2 2" xfId="55705" xr:uid="{00000000-0005-0000-0000-000096980000}"/>
    <cellStyle name="Assumptions Right Year 2 4 5 3" xfId="41788" xr:uid="{00000000-0005-0000-0000-000097980000}"/>
    <cellStyle name="Assumptions Right Year 2 4 6" xfId="17068" xr:uid="{00000000-0005-0000-0000-000098980000}"/>
    <cellStyle name="Assumptions Right Year 2 4 6 2" xfId="44751" xr:uid="{00000000-0005-0000-0000-000099980000}"/>
    <cellStyle name="Assumptions Right Year 2 4 7" xfId="30878" xr:uid="{00000000-0005-0000-0000-00009A980000}"/>
    <cellStyle name="Assumptions Right Year 2 5" xfId="2964" xr:uid="{00000000-0005-0000-0000-00009B980000}"/>
    <cellStyle name="Assumptions Right Year 2 5 2" xfId="6409" xr:uid="{00000000-0005-0000-0000-00009C980000}"/>
    <cellStyle name="Assumptions Right Year 2 5 2 2" xfId="20355" xr:uid="{00000000-0005-0000-0000-00009D980000}"/>
    <cellStyle name="Assumptions Right Year 2 5 2 2 2" xfId="48038" xr:uid="{00000000-0005-0000-0000-00009E980000}"/>
    <cellStyle name="Assumptions Right Year 2 5 2 3" xfId="34121" xr:uid="{00000000-0005-0000-0000-00009F980000}"/>
    <cellStyle name="Assumptions Right Year 2 5 3" xfId="9160" xr:uid="{00000000-0005-0000-0000-0000A0980000}"/>
    <cellStyle name="Assumptions Right Year 2 5 3 2" xfId="23081" xr:uid="{00000000-0005-0000-0000-0000A1980000}"/>
    <cellStyle name="Assumptions Right Year 2 5 3 2 2" xfId="50764" xr:uid="{00000000-0005-0000-0000-0000A2980000}"/>
    <cellStyle name="Assumptions Right Year 2 5 3 3" xfId="36847" xr:uid="{00000000-0005-0000-0000-0000A3980000}"/>
    <cellStyle name="Assumptions Right Year 2 5 4" xfId="11295" xr:uid="{00000000-0005-0000-0000-0000A4980000}"/>
    <cellStyle name="Assumptions Right Year 2 5 4 2" xfId="25216" xr:uid="{00000000-0005-0000-0000-0000A5980000}"/>
    <cellStyle name="Assumptions Right Year 2 5 4 2 2" xfId="52899" xr:uid="{00000000-0005-0000-0000-0000A6980000}"/>
    <cellStyle name="Assumptions Right Year 2 5 4 3" xfId="38982" xr:uid="{00000000-0005-0000-0000-0000A7980000}"/>
    <cellStyle name="Assumptions Right Year 2 5 5" xfId="14047" xr:uid="{00000000-0005-0000-0000-0000A8980000}"/>
    <cellStyle name="Assumptions Right Year 2 5 5 2" xfId="27968" xr:uid="{00000000-0005-0000-0000-0000A9980000}"/>
    <cellStyle name="Assumptions Right Year 2 5 5 2 2" xfId="55651" xr:uid="{00000000-0005-0000-0000-0000AA980000}"/>
    <cellStyle name="Assumptions Right Year 2 5 5 3" xfId="41734" xr:uid="{00000000-0005-0000-0000-0000AB980000}"/>
    <cellStyle name="Assumptions Right Year 2 5 6" xfId="17013" xr:uid="{00000000-0005-0000-0000-0000AC980000}"/>
    <cellStyle name="Assumptions Right Year 2 5 6 2" xfId="44696" xr:uid="{00000000-0005-0000-0000-0000AD980000}"/>
    <cellStyle name="Assumptions Right Year 2 5 7" xfId="30826" xr:uid="{00000000-0005-0000-0000-0000AE980000}"/>
    <cellStyle name="Assumptions Right Year 2 6" xfId="2459" xr:uid="{00000000-0005-0000-0000-0000AF980000}"/>
    <cellStyle name="Assumptions Right Year 2 6 2" xfId="5916" xr:uid="{00000000-0005-0000-0000-0000B0980000}"/>
    <cellStyle name="Assumptions Right Year 2 6 2 2" xfId="19866" xr:uid="{00000000-0005-0000-0000-0000B1980000}"/>
    <cellStyle name="Assumptions Right Year 2 6 2 2 2" xfId="47549" xr:uid="{00000000-0005-0000-0000-0000B2980000}"/>
    <cellStyle name="Assumptions Right Year 2 6 2 3" xfId="33632" xr:uid="{00000000-0005-0000-0000-0000B3980000}"/>
    <cellStyle name="Assumptions Right Year 2 6 3" xfId="8682" xr:uid="{00000000-0005-0000-0000-0000B4980000}"/>
    <cellStyle name="Assumptions Right Year 2 6 3 2" xfId="22603" xr:uid="{00000000-0005-0000-0000-0000B5980000}"/>
    <cellStyle name="Assumptions Right Year 2 6 3 2 2" xfId="50286" xr:uid="{00000000-0005-0000-0000-0000B6980000}"/>
    <cellStyle name="Assumptions Right Year 2 6 3 3" xfId="36369" xr:uid="{00000000-0005-0000-0000-0000B7980000}"/>
    <cellStyle name="Assumptions Right Year 2 6 4" xfId="5114" xr:uid="{00000000-0005-0000-0000-0000B8980000}"/>
    <cellStyle name="Assumptions Right Year 2 6 4 2" xfId="19085" xr:uid="{00000000-0005-0000-0000-0000B9980000}"/>
    <cellStyle name="Assumptions Right Year 2 6 4 2 2" xfId="46768" xr:uid="{00000000-0005-0000-0000-0000BA980000}"/>
    <cellStyle name="Assumptions Right Year 2 6 4 3" xfId="32851" xr:uid="{00000000-0005-0000-0000-0000BB980000}"/>
    <cellStyle name="Assumptions Right Year 2 6 5" xfId="13564" xr:uid="{00000000-0005-0000-0000-0000BC980000}"/>
    <cellStyle name="Assumptions Right Year 2 6 5 2" xfId="27485" xr:uid="{00000000-0005-0000-0000-0000BD980000}"/>
    <cellStyle name="Assumptions Right Year 2 6 5 2 2" xfId="55168" xr:uid="{00000000-0005-0000-0000-0000BE980000}"/>
    <cellStyle name="Assumptions Right Year 2 6 5 3" xfId="41251" xr:uid="{00000000-0005-0000-0000-0000BF980000}"/>
    <cellStyle name="Assumptions Right Year 2 6 6" xfId="16526" xr:uid="{00000000-0005-0000-0000-0000C0980000}"/>
    <cellStyle name="Assumptions Right Year 2 6 6 2" xfId="44209" xr:uid="{00000000-0005-0000-0000-0000C1980000}"/>
    <cellStyle name="Assumptions Right Year 2 6 7" xfId="30404" xr:uid="{00000000-0005-0000-0000-0000C2980000}"/>
    <cellStyle name="Assumptions Right Year 2 7" xfId="3082" xr:uid="{00000000-0005-0000-0000-0000C3980000}"/>
    <cellStyle name="Assumptions Right Year 2 7 2" xfId="6524" xr:uid="{00000000-0005-0000-0000-0000C4980000}"/>
    <cellStyle name="Assumptions Right Year 2 7 2 2" xfId="20468" xr:uid="{00000000-0005-0000-0000-0000C5980000}"/>
    <cellStyle name="Assumptions Right Year 2 7 2 2 2" xfId="48151" xr:uid="{00000000-0005-0000-0000-0000C6980000}"/>
    <cellStyle name="Assumptions Right Year 2 7 2 3" xfId="34234" xr:uid="{00000000-0005-0000-0000-0000C7980000}"/>
    <cellStyle name="Assumptions Right Year 2 7 3" xfId="9269" xr:uid="{00000000-0005-0000-0000-0000C8980000}"/>
    <cellStyle name="Assumptions Right Year 2 7 3 2" xfId="23190" xr:uid="{00000000-0005-0000-0000-0000C9980000}"/>
    <cellStyle name="Assumptions Right Year 2 7 3 2 2" xfId="50873" xr:uid="{00000000-0005-0000-0000-0000CA980000}"/>
    <cellStyle name="Assumptions Right Year 2 7 3 3" xfId="36956" xr:uid="{00000000-0005-0000-0000-0000CB980000}"/>
    <cellStyle name="Assumptions Right Year 2 7 4" xfId="11406" xr:uid="{00000000-0005-0000-0000-0000CC980000}"/>
    <cellStyle name="Assumptions Right Year 2 7 4 2" xfId="25327" xr:uid="{00000000-0005-0000-0000-0000CD980000}"/>
    <cellStyle name="Assumptions Right Year 2 7 4 2 2" xfId="53010" xr:uid="{00000000-0005-0000-0000-0000CE980000}"/>
    <cellStyle name="Assumptions Right Year 2 7 4 3" xfId="39093" xr:uid="{00000000-0005-0000-0000-0000CF980000}"/>
    <cellStyle name="Assumptions Right Year 2 7 5" xfId="14156" xr:uid="{00000000-0005-0000-0000-0000D0980000}"/>
    <cellStyle name="Assumptions Right Year 2 7 5 2" xfId="28077" xr:uid="{00000000-0005-0000-0000-0000D1980000}"/>
    <cellStyle name="Assumptions Right Year 2 7 5 2 2" xfId="55760" xr:uid="{00000000-0005-0000-0000-0000D2980000}"/>
    <cellStyle name="Assumptions Right Year 2 7 5 3" xfId="41843" xr:uid="{00000000-0005-0000-0000-0000D3980000}"/>
    <cellStyle name="Assumptions Right Year 2 7 6" xfId="17124" xr:uid="{00000000-0005-0000-0000-0000D4980000}"/>
    <cellStyle name="Assumptions Right Year 2 7 6 2" xfId="44807" xr:uid="{00000000-0005-0000-0000-0000D5980000}"/>
    <cellStyle name="Assumptions Right Year 2 7 7" xfId="30928" xr:uid="{00000000-0005-0000-0000-0000D6980000}"/>
    <cellStyle name="Assumptions Right Year 2 8" xfId="3008" xr:uid="{00000000-0005-0000-0000-0000D7980000}"/>
    <cellStyle name="Assumptions Right Year 2 8 2" xfId="6452" xr:uid="{00000000-0005-0000-0000-0000D8980000}"/>
    <cellStyle name="Assumptions Right Year 2 8 2 2" xfId="20397" xr:uid="{00000000-0005-0000-0000-0000D9980000}"/>
    <cellStyle name="Assumptions Right Year 2 8 2 2 2" xfId="48080" xr:uid="{00000000-0005-0000-0000-0000DA980000}"/>
    <cellStyle name="Assumptions Right Year 2 8 2 3" xfId="34163" xr:uid="{00000000-0005-0000-0000-0000DB980000}"/>
    <cellStyle name="Assumptions Right Year 2 8 3" xfId="9201" xr:uid="{00000000-0005-0000-0000-0000DC980000}"/>
    <cellStyle name="Assumptions Right Year 2 8 3 2" xfId="23122" xr:uid="{00000000-0005-0000-0000-0000DD980000}"/>
    <cellStyle name="Assumptions Right Year 2 8 3 2 2" xfId="50805" xr:uid="{00000000-0005-0000-0000-0000DE980000}"/>
    <cellStyle name="Assumptions Right Year 2 8 3 3" xfId="36888" xr:uid="{00000000-0005-0000-0000-0000DF980000}"/>
    <cellStyle name="Assumptions Right Year 2 8 4" xfId="11337" xr:uid="{00000000-0005-0000-0000-0000E0980000}"/>
    <cellStyle name="Assumptions Right Year 2 8 4 2" xfId="25258" xr:uid="{00000000-0005-0000-0000-0000E1980000}"/>
    <cellStyle name="Assumptions Right Year 2 8 4 2 2" xfId="52941" xr:uid="{00000000-0005-0000-0000-0000E2980000}"/>
    <cellStyle name="Assumptions Right Year 2 8 4 3" xfId="39024" xr:uid="{00000000-0005-0000-0000-0000E3980000}"/>
    <cellStyle name="Assumptions Right Year 2 8 5" xfId="14088" xr:uid="{00000000-0005-0000-0000-0000E4980000}"/>
    <cellStyle name="Assumptions Right Year 2 8 5 2" xfId="28009" xr:uid="{00000000-0005-0000-0000-0000E5980000}"/>
    <cellStyle name="Assumptions Right Year 2 8 5 2 2" xfId="55692" xr:uid="{00000000-0005-0000-0000-0000E6980000}"/>
    <cellStyle name="Assumptions Right Year 2 8 5 3" xfId="41775" xr:uid="{00000000-0005-0000-0000-0000E7980000}"/>
    <cellStyle name="Assumptions Right Year 2 8 6" xfId="17055" xr:uid="{00000000-0005-0000-0000-0000E8980000}"/>
    <cellStyle name="Assumptions Right Year 2 8 6 2" xfId="44738" xr:uid="{00000000-0005-0000-0000-0000E9980000}"/>
    <cellStyle name="Assumptions Right Year 2 8 7" xfId="30866" xr:uid="{00000000-0005-0000-0000-0000EA980000}"/>
    <cellStyle name="Assumptions Right Year 2 9" xfId="3414" xr:uid="{00000000-0005-0000-0000-0000EB980000}"/>
    <cellStyle name="Assumptions Right Year 2 9 2" xfId="6853" xr:uid="{00000000-0005-0000-0000-0000EC980000}"/>
    <cellStyle name="Assumptions Right Year 2 9 2 2" xfId="20794" xr:uid="{00000000-0005-0000-0000-0000ED980000}"/>
    <cellStyle name="Assumptions Right Year 2 9 2 2 2" xfId="48477" xr:uid="{00000000-0005-0000-0000-0000EE980000}"/>
    <cellStyle name="Assumptions Right Year 2 9 2 3" xfId="34560" xr:uid="{00000000-0005-0000-0000-0000EF980000}"/>
    <cellStyle name="Assumptions Right Year 2 9 3" xfId="9591" xr:uid="{00000000-0005-0000-0000-0000F0980000}"/>
    <cellStyle name="Assumptions Right Year 2 9 3 2" xfId="23512" xr:uid="{00000000-0005-0000-0000-0000F1980000}"/>
    <cellStyle name="Assumptions Right Year 2 9 3 2 2" xfId="51195" xr:uid="{00000000-0005-0000-0000-0000F2980000}"/>
    <cellStyle name="Assumptions Right Year 2 9 3 3" xfId="37278" xr:uid="{00000000-0005-0000-0000-0000F3980000}"/>
    <cellStyle name="Assumptions Right Year 2 9 4" xfId="11732" xr:uid="{00000000-0005-0000-0000-0000F4980000}"/>
    <cellStyle name="Assumptions Right Year 2 9 4 2" xfId="25653" xr:uid="{00000000-0005-0000-0000-0000F5980000}"/>
    <cellStyle name="Assumptions Right Year 2 9 4 2 2" xfId="53336" xr:uid="{00000000-0005-0000-0000-0000F6980000}"/>
    <cellStyle name="Assumptions Right Year 2 9 4 3" xfId="39419" xr:uid="{00000000-0005-0000-0000-0000F7980000}"/>
    <cellStyle name="Assumptions Right Year 2 9 5" xfId="14482" xr:uid="{00000000-0005-0000-0000-0000F8980000}"/>
    <cellStyle name="Assumptions Right Year 2 9 5 2" xfId="28403" xr:uid="{00000000-0005-0000-0000-0000F9980000}"/>
    <cellStyle name="Assumptions Right Year 2 9 5 2 2" xfId="56086" xr:uid="{00000000-0005-0000-0000-0000FA980000}"/>
    <cellStyle name="Assumptions Right Year 2 9 5 3" xfId="42169" xr:uid="{00000000-0005-0000-0000-0000FB980000}"/>
    <cellStyle name="Assumptions Right Year 2 9 6" xfId="17450" xr:uid="{00000000-0005-0000-0000-0000FC980000}"/>
    <cellStyle name="Assumptions Right Year 2 9 6 2" xfId="45133" xr:uid="{00000000-0005-0000-0000-0000FD980000}"/>
    <cellStyle name="Assumptions Right Year 2 9 7" xfId="31227" xr:uid="{00000000-0005-0000-0000-0000FE980000}"/>
    <cellStyle name="Assumptions Right Year 20" xfId="4044" xr:uid="{00000000-0005-0000-0000-0000FF980000}"/>
    <cellStyle name="Assumptions Right Year 20 2" xfId="7470" xr:uid="{00000000-0005-0000-0000-000000990000}"/>
    <cellStyle name="Assumptions Right Year 20 2 2" xfId="21401" xr:uid="{00000000-0005-0000-0000-000001990000}"/>
    <cellStyle name="Assumptions Right Year 20 2 2 2" xfId="49084" xr:uid="{00000000-0005-0000-0000-000002990000}"/>
    <cellStyle name="Assumptions Right Year 20 2 3" xfId="35167" xr:uid="{00000000-0005-0000-0000-000003990000}"/>
    <cellStyle name="Assumptions Right Year 20 3" xfId="10173" xr:uid="{00000000-0005-0000-0000-000004990000}"/>
    <cellStyle name="Assumptions Right Year 20 3 2" xfId="24094" xr:uid="{00000000-0005-0000-0000-000005990000}"/>
    <cellStyle name="Assumptions Right Year 20 3 2 2" xfId="51777" xr:uid="{00000000-0005-0000-0000-000006990000}"/>
    <cellStyle name="Assumptions Right Year 20 3 3" xfId="37860" xr:uid="{00000000-0005-0000-0000-000007990000}"/>
    <cellStyle name="Assumptions Right Year 20 4" xfId="12325" xr:uid="{00000000-0005-0000-0000-000008990000}"/>
    <cellStyle name="Assumptions Right Year 20 4 2" xfId="26246" xr:uid="{00000000-0005-0000-0000-000009990000}"/>
    <cellStyle name="Assumptions Right Year 20 4 2 2" xfId="53929" xr:uid="{00000000-0005-0000-0000-00000A990000}"/>
    <cellStyle name="Assumptions Right Year 20 4 3" xfId="40012" xr:uid="{00000000-0005-0000-0000-00000B990000}"/>
    <cellStyle name="Assumptions Right Year 20 5" xfId="15075" xr:uid="{00000000-0005-0000-0000-00000C990000}"/>
    <cellStyle name="Assumptions Right Year 20 5 2" xfId="28996" xr:uid="{00000000-0005-0000-0000-00000D990000}"/>
    <cellStyle name="Assumptions Right Year 20 5 2 2" xfId="56679" xr:uid="{00000000-0005-0000-0000-00000E990000}"/>
    <cellStyle name="Assumptions Right Year 20 5 3" xfId="42762" xr:uid="{00000000-0005-0000-0000-00000F990000}"/>
    <cellStyle name="Assumptions Right Year 20 6" xfId="18043" xr:uid="{00000000-0005-0000-0000-000010990000}"/>
    <cellStyle name="Assumptions Right Year 20 6 2" xfId="45726" xr:uid="{00000000-0005-0000-0000-000011990000}"/>
    <cellStyle name="Assumptions Right Year 20 7" xfId="31809" xr:uid="{00000000-0005-0000-0000-000012990000}"/>
    <cellStyle name="Assumptions Right Year 21" xfId="3993" xr:uid="{00000000-0005-0000-0000-000013990000}"/>
    <cellStyle name="Assumptions Right Year 21 2" xfId="7419" xr:uid="{00000000-0005-0000-0000-000014990000}"/>
    <cellStyle name="Assumptions Right Year 21 2 2" xfId="21350" xr:uid="{00000000-0005-0000-0000-000015990000}"/>
    <cellStyle name="Assumptions Right Year 21 2 2 2" xfId="49033" xr:uid="{00000000-0005-0000-0000-000016990000}"/>
    <cellStyle name="Assumptions Right Year 21 2 3" xfId="35116" xr:uid="{00000000-0005-0000-0000-000017990000}"/>
    <cellStyle name="Assumptions Right Year 21 3" xfId="10122" xr:uid="{00000000-0005-0000-0000-000018990000}"/>
    <cellStyle name="Assumptions Right Year 21 3 2" xfId="24043" xr:uid="{00000000-0005-0000-0000-000019990000}"/>
    <cellStyle name="Assumptions Right Year 21 3 2 2" xfId="51726" xr:uid="{00000000-0005-0000-0000-00001A990000}"/>
    <cellStyle name="Assumptions Right Year 21 3 3" xfId="37809" xr:uid="{00000000-0005-0000-0000-00001B990000}"/>
    <cellStyle name="Assumptions Right Year 21 4" xfId="12274" xr:uid="{00000000-0005-0000-0000-00001C990000}"/>
    <cellStyle name="Assumptions Right Year 21 4 2" xfId="26195" xr:uid="{00000000-0005-0000-0000-00001D990000}"/>
    <cellStyle name="Assumptions Right Year 21 4 2 2" xfId="53878" xr:uid="{00000000-0005-0000-0000-00001E990000}"/>
    <cellStyle name="Assumptions Right Year 21 4 3" xfId="39961" xr:uid="{00000000-0005-0000-0000-00001F990000}"/>
    <cellStyle name="Assumptions Right Year 21 5" xfId="15024" xr:uid="{00000000-0005-0000-0000-000020990000}"/>
    <cellStyle name="Assumptions Right Year 21 5 2" xfId="28945" xr:uid="{00000000-0005-0000-0000-000021990000}"/>
    <cellStyle name="Assumptions Right Year 21 5 2 2" xfId="56628" xr:uid="{00000000-0005-0000-0000-000022990000}"/>
    <cellStyle name="Assumptions Right Year 21 5 3" xfId="42711" xr:uid="{00000000-0005-0000-0000-000023990000}"/>
    <cellStyle name="Assumptions Right Year 21 6" xfId="17992" xr:uid="{00000000-0005-0000-0000-000024990000}"/>
    <cellStyle name="Assumptions Right Year 21 6 2" xfId="45675" xr:uid="{00000000-0005-0000-0000-000025990000}"/>
    <cellStyle name="Assumptions Right Year 21 7" xfId="31758" xr:uid="{00000000-0005-0000-0000-000026990000}"/>
    <cellStyle name="Assumptions Right Year 22" xfId="4029" xr:uid="{00000000-0005-0000-0000-000027990000}"/>
    <cellStyle name="Assumptions Right Year 22 2" xfId="7455" xr:uid="{00000000-0005-0000-0000-000028990000}"/>
    <cellStyle name="Assumptions Right Year 22 2 2" xfId="21386" xr:uid="{00000000-0005-0000-0000-000029990000}"/>
    <cellStyle name="Assumptions Right Year 22 2 2 2" xfId="49069" xr:uid="{00000000-0005-0000-0000-00002A990000}"/>
    <cellStyle name="Assumptions Right Year 22 2 3" xfId="35152" xr:uid="{00000000-0005-0000-0000-00002B990000}"/>
    <cellStyle name="Assumptions Right Year 22 3" xfId="10158" xr:uid="{00000000-0005-0000-0000-00002C990000}"/>
    <cellStyle name="Assumptions Right Year 22 3 2" xfId="24079" xr:uid="{00000000-0005-0000-0000-00002D990000}"/>
    <cellStyle name="Assumptions Right Year 22 3 2 2" xfId="51762" xr:uid="{00000000-0005-0000-0000-00002E990000}"/>
    <cellStyle name="Assumptions Right Year 22 3 3" xfId="37845" xr:uid="{00000000-0005-0000-0000-00002F990000}"/>
    <cellStyle name="Assumptions Right Year 22 4" xfId="12310" xr:uid="{00000000-0005-0000-0000-000030990000}"/>
    <cellStyle name="Assumptions Right Year 22 4 2" xfId="26231" xr:uid="{00000000-0005-0000-0000-000031990000}"/>
    <cellStyle name="Assumptions Right Year 22 4 2 2" xfId="53914" xr:uid="{00000000-0005-0000-0000-000032990000}"/>
    <cellStyle name="Assumptions Right Year 22 4 3" xfId="39997" xr:uid="{00000000-0005-0000-0000-000033990000}"/>
    <cellStyle name="Assumptions Right Year 22 5" xfId="15060" xr:uid="{00000000-0005-0000-0000-000034990000}"/>
    <cellStyle name="Assumptions Right Year 22 5 2" xfId="28981" xr:uid="{00000000-0005-0000-0000-000035990000}"/>
    <cellStyle name="Assumptions Right Year 22 5 2 2" xfId="56664" xr:uid="{00000000-0005-0000-0000-000036990000}"/>
    <cellStyle name="Assumptions Right Year 22 5 3" xfId="42747" xr:uid="{00000000-0005-0000-0000-000037990000}"/>
    <cellStyle name="Assumptions Right Year 22 6" xfId="18028" xr:uid="{00000000-0005-0000-0000-000038990000}"/>
    <cellStyle name="Assumptions Right Year 22 6 2" xfId="45711" xr:uid="{00000000-0005-0000-0000-000039990000}"/>
    <cellStyle name="Assumptions Right Year 22 7" xfId="31794" xr:uid="{00000000-0005-0000-0000-00003A990000}"/>
    <cellStyle name="Assumptions Right Year 23" xfId="4016" xr:uid="{00000000-0005-0000-0000-00003B990000}"/>
    <cellStyle name="Assumptions Right Year 23 2" xfId="7442" xr:uid="{00000000-0005-0000-0000-00003C990000}"/>
    <cellStyle name="Assumptions Right Year 23 2 2" xfId="21373" xr:uid="{00000000-0005-0000-0000-00003D990000}"/>
    <cellStyle name="Assumptions Right Year 23 2 2 2" xfId="49056" xr:uid="{00000000-0005-0000-0000-00003E990000}"/>
    <cellStyle name="Assumptions Right Year 23 2 3" xfId="35139" xr:uid="{00000000-0005-0000-0000-00003F990000}"/>
    <cellStyle name="Assumptions Right Year 23 3" xfId="10145" xr:uid="{00000000-0005-0000-0000-000040990000}"/>
    <cellStyle name="Assumptions Right Year 23 3 2" xfId="24066" xr:uid="{00000000-0005-0000-0000-000041990000}"/>
    <cellStyle name="Assumptions Right Year 23 3 2 2" xfId="51749" xr:uid="{00000000-0005-0000-0000-000042990000}"/>
    <cellStyle name="Assumptions Right Year 23 3 3" xfId="37832" xr:uid="{00000000-0005-0000-0000-000043990000}"/>
    <cellStyle name="Assumptions Right Year 23 4" xfId="12297" xr:uid="{00000000-0005-0000-0000-000044990000}"/>
    <cellStyle name="Assumptions Right Year 23 4 2" xfId="26218" xr:uid="{00000000-0005-0000-0000-000045990000}"/>
    <cellStyle name="Assumptions Right Year 23 4 2 2" xfId="53901" xr:uid="{00000000-0005-0000-0000-000046990000}"/>
    <cellStyle name="Assumptions Right Year 23 4 3" xfId="39984" xr:uid="{00000000-0005-0000-0000-000047990000}"/>
    <cellStyle name="Assumptions Right Year 23 5" xfId="15047" xr:uid="{00000000-0005-0000-0000-000048990000}"/>
    <cellStyle name="Assumptions Right Year 23 5 2" xfId="28968" xr:uid="{00000000-0005-0000-0000-000049990000}"/>
    <cellStyle name="Assumptions Right Year 23 5 2 2" xfId="56651" xr:uid="{00000000-0005-0000-0000-00004A990000}"/>
    <cellStyle name="Assumptions Right Year 23 5 3" xfId="42734" xr:uid="{00000000-0005-0000-0000-00004B990000}"/>
    <cellStyle name="Assumptions Right Year 23 6" xfId="18015" xr:uid="{00000000-0005-0000-0000-00004C990000}"/>
    <cellStyle name="Assumptions Right Year 23 6 2" xfId="45698" xr:uid="{00000000-0005-0000-0000-00004D990000}"/>
    <cellStyle name="Assumptions Right Year 23 7" xfId="31781" xr:uid="{00000000-0005-0000-0000-00004E990000}"/>
    <cellStyle name="Assumptions Right Year 24" xfId="4527" xr:uid="{00000000-0005-0000-0000-00004F990000}"/>
    <cellStyle name="Assumptions Right Year 24 2" xfId="7944" xr:uid="{00000000-0005-0000-0000-000050990000}"/>
    <cellStyle name="Assumptions Right Year 24 2 2" xfId="21868" xr:uid="{00000000-0005-0000-0000-000051990000}"/>
    <cellStyle name="Assumptions Right Year 24 2 2 2" xfId="49551" xr:uid="{00000000-0005-0000-0000-000052990000}"/>
    <cellStyle name="Assumptions Right Year 24 2 3" xfId="35634" xr:uid="{00000000-0005-0000-0000-000053990000}"/>
    <cellStyle name="Assumptions Right Year 24 3" xfId="10586" xr:uid="{00000000-0005-0000-0000-000054990000}"/>
    <cellStyle name="Assumptions Right Year 24 3 2" xfId="24507" xr:uid="{00000000-0005-0000-0000-000055990000}"/>
    <cellStyle name="Assumptions Right Year 24 3 2 2" xfId="52190" xr:uid="{00000000-0005-0000-0000-000056990000}"/>
    <cellStyle name="Assumptions Right Year 24 3 3" xfId="38273" xr:uid="{00000000-0005-0000-0000-000057990000}"/>
    <cellStyle name="Assumptions Right Year 24 4" xfId="12791" xr:uid="{00000000-0005-0000-0000-000058990000}"/>
    <cellStyle name="Assumptions Right Year 24 4 2" xfId="26712" xr:uid="{00000000-0005-0000-0000-000059990000}"/>
    <cellStyle name="Assumptions Right Year 24 4 2 2" xfId="54395" xr:uid="{00000000-0005-0000-0000-00005A990000}"/>
    <cellStyle name="Assumptions Right Year 24 4 3" xfId="40478" xr:uid="{00000000-0005-0000-0000-00005B990000}"/>
    <cellStyle name="Assumptions Right Year 24 5" xfId="15541" xr:uid="{00000000-0005-0000-0000-00005C990000}"/>
    <cellStyle name="Assumptions Right Year 24 5 2" xfId="29462" xr:uid="{00000000-0005-0000-0000-00005D990000}"/>
    <cellStyle name="Assumptions Right Year 24 5 2 2" xfId="57145" xr:uid="{00000000-0005-0000-0000-00005E990000}"/>
    <cellStyle name="Assumptions Right Year 24 5 3" xfId="43228" xr:uid="{00000000-0005-0000-0000-00005F990000}"/>
    <cellStyle name="Assumptions Right Year 24 6" xfId="18509" xr:uid="{00000000-0005-0000-0000-000060990000}"/>
    <cellStyle name="Assumptions Right Year 24 6 2" xfId="46192" xr:uid="{00000000-0005-0000-0000-000061990000}"/>
    <cellStyle name="Assumptions Right Year 24 7" xfId="32275" xr:uid="{00000000-0005-0000-0000-000062990000}"/>
    <cellStyle name="Assumptions Right Year 25" xfId="4434" xr:uid="{00000000-0005-0000-0000-000063990000}"/>
    <cellStyle name="Assumptions Right Year 25 2" xfId="7856" xr:uid="{00000000-0005-0000-0000-000064990000}"/>
    <cellStyle name="Assumptions Right Year 25 2 2" xfId="21780" xr:uid="{00000000-0005-0000-0000-000065990000}"/>
    <cellStyle name="Assumptions Right Year 25 2 2 2" xfId="49463" xr:uid="{00000000-0005-0000-0000-000066990000}"/>
    <cellStyle name="Assumptions Right Year 25 2 3" xfId="35546" xr:uid="{00000000-0005-0000-0000-000067990000}"/>
    <cellStyle name="Assumptions Right Year 25 3" xfId="10519" xr:uid="{00000000-0005-0000-0000-000068990000}"/>
    <cellStyle name="Assumptions Right Year 25 3 2" xfId="24440" xr:uid="{00000000-0005-0000-0000-000069990000}"/>
    <cellStyle name="Assumptions Right Year 25 3 2 2" xfId="52123" xr:uid="{00000000-0005-0000-0000-00006A990000}"/>
    <cellStyle name="Assumptions Right Year 25 3 3" xfId="38206" xr:uid="{00000000-0005-0000-0000-00006B990000}"/>
    <cellStyle name="Assumptions Right Year 25 4" xfId="12701" xr:uid="{00000000-0005-0000-0000-00006C990000}"/>
    <cellStyle name="Assumptions Right Year 25 4 2" xfId="26622" xr:uid="{00000000-0005-0000-0000-00006D990000}"/>
    <cellStyle name="Assumptions Right Year 25 4 2 2" xfId="54305" xr:uid="{00000000-0005-0000-0000-00006E990000}"/>
    <cellStyle name="Assumptions Right Year 25 4 3" xfId="40388" xr:uid="{00000000-0005-0000-0000-00006F990000}"/>
    <cellStyle name="Assumptions Right Year 25 5" xfId="15451" xr:uid="{00000000-0005-0000-0000-000070990000}"/>
    <cellStyle name="Assumptions Right Year 25 5 2" xfId="29372" xr:uid="{00000000-0005-0000-0000-000071990000}"/>
    <cellStyle name="Assumptions Right Year 25 5 2 2" xfId="57055" xr:uid="{00000000-0005-0000-0000-000072990000}"/>
    <cellStyle name="Assumptions Right Year 25 5 3" xfId="43138" xr:uid="{00000000-0005-0000-0000-000073990000}"/>
    <cellStyle name="Assumptions Right Year 25 6" xfId="18419" xr:uid="{00000000-0005-0000-0000-000074990000}"/>
    <cellStyle name="Assumptions Right Year 25 6 2" xfId="46102" xr:uid="{00000000-0005-0000-0000-000075990000}"/>
    <cellStyle name="Assumptions Right Year 25 7" xfId="32185" xr:uid="{00000000-0005-0000-0000-000076990000}"/>
    <cellStyle name="Assumptions Right Year 26" xfId="4493" xr:uid="{00000000-0005-0000-0000-000077990000}"/>
    <cellStyle name="Assumptions Right Year 26 2" xfId="7914" xr:uid="{00000000-0005-0000-0000-000078990000}"/>
    <cellStyle name="Assumptions Right Year 26 2 2" xfId="21838" xr:uid="{00000000-0005-0000-0000-000079990000}"/>
    <cellStyle name="Assumptions Right Year 26 2 2 2" xfId="49521" xr:uid="{00000000-0005-0000-0000-00007A990000}"/>
    <cellStyle name="Assumptions Right Year 26 2 3" xfId="35604" xr:uid="{00000000-0005-0000-0000-00007B990000}"/>
    <cellStyle name="Assumptions Right Year 26 3" xfId="10568" xr:uid="{00000000-0005-0000-0000-00007C990000}"/>
    <cellStyle name="Assumptions Right Year 26 3 2" xfId="24489" xr:uid="{00000000-0005-0000-0000-00007D990000}"/>
    <cellStyle name="Assumptions Right Year 26 3 2 2" xfId="52172" xr:uid="{00000000-0005-0000-0000-00007E990000}"/>
    <cellStyle name="Assumptions Right Year 26 3 3" xfId="38255" xr:uid="{00000000-0005-0000-0000-00007F990000}"/>
    <cellStyle name="Assumptions Right Year 26 4" xfId="12760" xr:uid="{00000000-0005-0000-0000-000080990000}"/>
    <cellStyle name="Assumptions Right Year 26 4 2" xfId="26681" xr:uid="{00000000-0005-0000-0000-000081990000}"/>
    <cellStyle name="Assumptions Right Year 26 4 2 2" xfId="54364" xr:uid="{00000000-0005-0000-0000-000082990000}"/>
    <cellStyle name="Assumptions Right Year 26 4 3" xfId="40447" xr:uid="{00000000-0005-0000-0000-000083990000}"/>
    <cellStyle name="Assumptions Right Year 26 5" xfId="15510" xr:uid="{00000000-0005-0000-0000-000084990000}"/>
    <cellStyle name="Assumptions Right Year 26 5 2" xfId="29431" xr:uid="{00000000-0005-0000-0000-000085990000}"/>
    <cellStyle name="Assumptions Right Year 26 5 2 2" xfId="57114" xr:uid="{00000000-0005-0000-0000-000086990000}"/>
    <cellStyle name="Assumptions Right Year 26 5 3" xfId="43197" xr:uid="{00000000-0005-0000-0000-000087990000}"/>
    <cellStyle name="Assumptions Right Year 26 6" xfId="18478" xr:uid="{00000000-0005-0000-0000-000088990000}"/>
    <cellStyle name="Assumptions Right Year 26 6 2" xfId="46161" xr:uid="{00000000-0005-0000-0000-000089990000}"/>
    <cellStyle name="Assumptions Right Year 26 7" xfId="32244" xr:uid="{00000000-0005-0000-0000-00008A990000}"/>
    <cellStyle name="Assumptions Right Year 27" xfId="4412" xr:uid="{00000000-0005-0000-0000-00008B990000}"/>
    <cellStyle name="Assumptions Right Year 27 2" xfId="7834" xr:uid="{00000000-0005-0000-0000-00008C990000}"/>
    <cellStyle name="Assumptions Right Year 27 2 2" xfId="21758" xr:uid="{00000000-0005-0000-0000-00008D990000}"/>
    <cellStyle name="Assumptions Right Year 27 2 2 2" xfId="49441" xr:uid="{00000000-0005-0000-0000-00008E990000}"/>
    <cellStyle name="Assumptions Right Year 27 2 3" xfId="35524" xr:uid="{00000000-0005-0000-0000-00008F990000}"/>
    <cellStyle name="Assumptions Right Year 27 3" xfId="10497" xr:uid="{00000000-0005-0000-0000-000090990000}"/>
    <cellStyle name="Assumptions Right Year 27 3 2" xfId="24418" xr:uid="{00000000-0005-0000-0000-000091990000}"/>
    <cellStyle name="Assumptions Right Year 27 3 2 2" xfId="52101" xr:uid="{00000000-0005-0000-0000-000092990000}"/>
    <cellStyle name="Assumptions Right Year 27 3 3" xfId="38184" xr:uid="{00000000-0005-0000-0000-000093990000}"/>
    <cellStyle name="Assumptions Right Year 27 4" xfId="12679" xr:uid="{00000000-0005-0000-0000-000094990000}"/>
    <cellStyle name="Assumptions Right Year 27 4 2" xfId="26600" xr:uid="{00000000-0005-0000-0000-000095990000}"/>
    <cellStyle name="Assumptions Right Year 27 4 2 2" xfId="54283" xr:uid="{00000000-0005-0000-0000-000096990000}"/>
    <cellStyle name="Assumptions Right Year 27 4 3" xfId="40366" xr:uid="{00000000-0005-0000-0000-000097990000}"/>
    <cellStyle name="Assumptions Right Year 27 5" xfId="15429" xr:uid="{00000000-0005-0000-0000-000098990000}"/>
    <cellStyle name="Assumptions Right Year 27 5 2" xfId="29350" xr:uid="{00000000-0005-0000-0000-000099990000}"/>
    <cellStyle name="Assumptions Right Year 27 5 2 2" xfId="57033" xr:uid="{00000000-0005-0000-0000-00009A990000}"/>
    <cellStyle name="Assumptions Right Year 27 5 3" xfId="43116" xr:uid="{00000000-0005-0000-0000-00009B990000}"/>
    <cellStyle name="Assumptions Right Year 27 6" xfId="18397" xr:uid="{00000000-0005-0000-0000-00009C990000}"/>
    <cellStyle name="Assumptions Right Year 27 6 2" xfId="46080" xr:uid="{00000000-0005-0000-0000-00009D990000}"/>
    <cellStyle name="Assumptions Right Year 27 7" xfId="32163" xr:uid="{00000000-0005-0000-0000-00009E990000}"/>
    <cellStyle name="Assumptions Right Year 28" xfId="4470" xr:uid="{00000000-0005-0000-0000-00009F990000}"/>
    <cellStyle name="Assumptions Right Year 28 2" xfId="7891" xr:uid="{00000000-0005-0000-0000-0000A0990000}"/>
    <cellStyle name="Assumptions Right Year 28 2 2" xfId="21815" xr:uid="{00000000-0005-0000-0000-0000A1990000}"/>
    <cellStyle name="Assumptions Right Year 28 2 2 2" xfId="49498" xr:uid="{00000000-0005-0000-0000-0000A2990000}"/>
    <cellStyle name="Assumptions Right Year 28 2 3" xfId="35581" xr:uid="{00000000-0005-0000-0000-0000A3990000}"/>
    <cellStyle name="Assumptions Right Year 28 3" xfId="10551" xr:uid="{00000000-0005-0000-0000-0000A4990000}"/>
    <cellStyle name="Assumptions Right Year 28 3 2" xfId="24472" xr:uid="{00000000-0005-0000-0000-0000A5990000}"/>
    <cellStyle name="Assumptions Right Year 28 3 2 2" xfId="52155" xr:uid="{00000000-0005-0000-0000-0000A6990000}"/>
    <cellStyle name="Assumptions Right Year 28 3 3" xfId="38238" xr:uid="{00000000-0005-0000-0000-0000A7990000}"/>
    <cellStyle name="Assumptions Right Year 28 4" xfId="12737" xr:uid="{00000000-0005-0000-0000-0000A8990000}"/>
    <cellStyle name="Assumptions Right Year 28 4 2" xfId="26658" xr:uid="{00000000-0005-0000-0000-0000A9990000}"/>
    <cellStyle name="Assumptions Right Year 28 4 2 2" xfId="54341" xr:uid="{00000000-0005-0000-0000-0000AA990000}"/>
    <cellStyle name="Assumptions Right Year 28 4 3" xfId="40424" xr:uid="{00000000-0005-0000-0000-0000AB990000}"/>
    <cellStyle name="Assumptions Right Year 28 5" xfId="15487" xr:uid="{00000000-0005-0000-0000-0000AC990000}"/>
    <cellStyle name="Assumptions Right Year 28 5 2" xfId="29408" xr:uid="{00000000-0005-0000-0000-0000AD990000}"/>
    <cellStyle name="Assumptions Right Year 28 5 2 2" xfId="57091" xr:uid="{00000000-0005-0000-0000-0000AE990000}"/>
    <cellStyle name="Assumptions Right Year 28 5 3" xfId="43174" xr:uid="{00000000-0005-0000-0000-0000AF990000}"/>
    <cellStyle name="Assumptions Right Year 28 6" xfId="18455" xr:uid="{00000000-0005-0000-0000-0000B0990000}"/>
    <cellStyle name="Assumptions Right Year 28 6 2" xfId="46138" xr:uid="{00000000-0005-0000-0000-0000B1990000}"/>
    <cellStyle name="Assumptions Right Year 28 7" xfId="32221" xr:uid="{00000000-0005-0000-0000-0000B2990000}"/>
    <cellStyle name="Assumptions Right Year 29" xfId="4316" xr:uid="{00000000-0005-0000-0000-0000B3990000}"/>
    <cellStyle name="Assumptions Right Year 29 2" xfId="7741" xr:uid="{00000000-0005-0000-0000-0000B4990000}"/>
    <cellStyle name="Assumptions Right Year 29 2 2" xfId="21666" xr:uid="{00000000-0005-0000-0000-0000B5990000}"/>
    <cellStyle name="Assumptions Right Year 29 2 2 2" xfId="49349" xr:uid="{00000000-0005-0000-0000-0000B6990000}"/>
    <cellStyle name="Assumptions Right Year 29 2 3" xfId="35432" xr:uid="{00000000-0005-0000-0000-0000B7990000}"/>
    <cellStyle name="Assumptions Right Year 29 3" xfId="10420" xr:uid="{00000000-0005-0000-0000-0000B8990000}"/>
    <cellStyle name="Assumptions Right Year 29 3 2" xfId="24341" xr:uid="{00000000-0005-0000-0000-0000B9990000}"/>
    <cellStyle name="Assumptions Right Year 29 3 2 2" xfId="52024" xr:uid="{00000000-0005-0000-0000-0000BA990000}"/>
    <cellStyle name="Assumptions Right Year 29 3 3" xfId="38107" xr:uid="{00000000-0005-0000-0000-0000BB990000}"/>
    <cellStyle name="Assumptions Right Year 29 4" xfId="12585" xr:uid="{00000000-0005-0000-0000-0000BC990000}"/>
    <cellStyle name="Assumptions Right Year 29 4 2" xfId="26506" xr:uid="{00000000-0005-0000-0000-0000BD990000}"/>
    <cellStyle name="Assumptions Right Year 29 4 2 2" xfId="54189" xr:uid="{00000000-0005-0000-0000-0000BE990000}"/>
    <cellStyle name="Assumptions Right Year 29 4 3" xfId="40272" xr:uid="{00000000-0005-0000-0000-0000BF990000}"/>
    <cellStyle name="Assumptions Right Year 29 5" xfId="15335" xr:uid="{00000000-0005-0000-0000-0000C0990000}"/>
    <cellStyle name="Assumptions Right Year 29 5 2" xfId="29256" xr:uid="{00000000-0005-0000-0000-0000C1990000}"/>
    <cellStyle name="Assumptions Right Year 29 5 2 2" xfId="56939" xr:uid="{00000000-0005-0000-0000-0000C2990000}"/>
    <cellStyle name="Assumptions Right Year 29 5 3" xfId="43022" xr:uid="{00000000-0005-0000-0000-0000C3990000}"/>
    <cellStyle name="Assumptions Right Year 29 6" xfId="18303" xr:uid="{00000000-0005-0000-0000-0000C4990000}"/>
    <cellStyle name="Assumptions Right Year 29 6 2" xfId="45986" xr:uid="{00000000-0005-0000-0000-0000C5990000}"/>
    <cellStyle name="Assumptions Right Year 29 7" xfId="32069" xr:uid="{00000000-0005-0000-0000-0000C6990000}"/>
    <cellStyle name="Assumptions Right Year 3" xfId="2103" xr:uid="{00000000-0005-0000-0000-0000C7990000}"/>
    <cellStyle name="Assumptions Right Year 3 10" xfId="3004" xr:uid="{00000000-0005-0000-0000-0000C8990000}"/>
    <cellStyle name="Assumptions Right Year 3 10 2" xfId="6448" xr:uid="{00000000-0005-0000-0000-0000C9990000}"/>
    <cellStyle name="Assumptions Right Year 3 10 2 2" xfId="20394" xr:uid="{00000000-0005-0000-0000-0000CA990000}"/>
    <cellStyle name="Assumptions Right Year 3 10 2 2 2" xfId="48077" xr:uid="{00000000-0005-0000-0000-0000CB990000}"/>
    <cellStyle name="Assumptions Right Year 3 10 2 3" xfId="34160" xr:uid="{00000000-0005-0000-0000-0000CC990000}"/>
    <cellStyle name="Assumptions Right Year 3 10 3" xfId="9198" xr:uid="{00000000-0005-0000-0000-0000CD990000}"/>
    <cellStyle name="Assumptions Right Year 3 10 3 2" xfId="23119" xr:uid="{00000000-0005-0000-0000-0000CE990000}"/>
    <cellStyle name="Assumptions Right Year 3 10 3 2 2" xfId="50802" xr:uid="{00000000-0005-0000-0000-0000CF990000}"/>
    <cellStyle name="Assumptions Right Year 3 10 3 3" xfId="36885" xr:uid="{00000000-0005-0000-0000-0000D0990000}"/>
    <cellStyle name="Assumptions Right Year 3 10 4" xfId="11334" xr:uid="{00000000-0005-0000-0000-0000D1990000}"/>
    <cellStyle name="Assumptions Right Year 3 10 4 2" xfId="25255" xr:uid="{00000000-0005-0000-0000-0000D2990000}"/>
    <cellStyle name="Assumptions Right Year 3 10 4 2 2" xfId="52938" xr:uid="{00000000-0005-0000-0000-0000D3990000}"/>
    <cellStyle name="Assumptions Right Year 3 10 4 3" xfId="39021" xr:uid="{00000000-0005-0000-0000-0000D4990000}"/>
    <cellStyle name="Assumptions Right Year 3 10 5" xfId="14085" xr:uid="{00000000-0005-0000-0000-0000D5990000}"/>
    <cellStyle name="Assumptions Right Year 3 10 5 2" xfId="28006" xr:uid="{00000000-0005-0000-0000-0000D6990000}"/>
    <cellStyle name="Assumptions Right Year 3 10 5 2 2" xfId="55689" xr:uid="{00000000-0005-0000-0000-0000D7990000}"/>
    <cellStyle name="Assumptions Right Year 3 10 5 3" xfId="41772" xr:uid="{00000000-0005-0000-0000-0000D8990000}"/>
    <cellStyle name="Assumptions Right Year 3 10 6" xfId="17052" xr:uid="{00000000-0005-0000-0000-0000D9990000}"/>
    <cellStyle name="Assumptions Right Year 3 10 6 2" xfId="44735" xr:uid="{00000000-0005-0000-0000-0000DA990000}"/>
    <cellStyle name="Assumptions Right Year 3 10 7" xfId="30863" xr:uid="{00000000-0005-0000-0000-0000DB990000}"/>
    <cellStyle name="Assumptions Right Year 3 11" xfId="2269" xr:uid="{00000000-0005-0000-0000-0000DC990000}"/>
    <cellStyle name="Assumptions Right Year 3 11 2" xfId="5736" xr:uid="{00000000-0005-0000-0000-0000DD990000}"/>
    <cellStyle name="Assumptions Right Year 3 11 2 2" xfId="19686" xr:uid="{00000000-0005-0000-0000-0000DE990000}"/>
    <cellStyle name="Assumptions Right Year 3 11 2 2 2" xfId="47369" xr:uid="{00000000-0005-0000-0000-0000DF990000}"/>
    <cellStyle name="Assumptions Right Year 3 11 2 3" xfId="33452" xr:uid="{00000000-0005-0000-0000-0000E0990000}"/>
    <cellStyle name="Assumptions Right Year 3 11 3" xfId="8505" xr:uid="{00000000-0005-0000-0000-0000E1990000}"/>
    <cellStyle name="Assumptions Right Year 3 11 3 2" xfId="22426" xr:uid="{00000000-0005-0000-0000-0000E2990000}"/>
    <cellStyle name="Assumptions Right Year 3 11 3 2 2" xfId="50109" xr:uid="{00000000-0005-0000-0000-0000E3990000}"/>
    <cellStyle name="Assumptions Right Year 3 11 3 3" xfId="36192" xr:uid="{00000000-0005-0000-0000-0000E4990000}"/>
    <cellStyle name="Assumptions Right Year 3 11 4" xfId="5385" xr:uid="{00000000-0005-0000-0000-0000E5990000}"/>
    <cellStyle name="Assumptions Right Year 3 11 4 2" xfId="19338" xr:uid="{00000000-0005-0000-0000-0000E6990000}"/>
    <cellStyle name="Assumptions Right Year 3 11 4 2 2" xfId="47021" xr:uid="{00000000-0005-0000-0000-0000E7990000}"/>
    <cellStyle name="Assumptions Right Year 3 11 4 3" xfId="33104" xr:uid="{00000000-0005-0000-0000-0000E8990000}"/>
    <cellStyle name="Assumptions Right Year 3 11 5" xfId="13384" xr:uid="{00000000-0005-0000-0000-0000E9990000}"/>
    <cellStyle name="Assumptions Right Year 3 11 5 2" xfId="27305" xr:uid="{00000000-0005-0000-0000-0000EA990000}"/>
    <cellStyle name="Assumptions Right Year 3 11 5 2 2" xfId="54988" xr:uid="{00000000-0005-0000-0000-0000EB990000}"/>
    <cellStyle name="Assumptions Right Year 3 11 5 3" xfId="41071" xr:uid="{00000000-0005-0000-0000-0000EC990000}"/>
    <cellStyle name="Assumptions Right Year 3 11 6" xfId="16346" xr:uid="{00000000-0005-0000-0000-0000ED990000}"/>
    <cellStyle name="Assumptions Right Year 3 11 6 2" xfId="44029" xr:uid="{00000000-0005-0000-0000-0000EE990000}"/>
    <cellStyle name="Assumptions Right Year 3 11 7" xfId="30244" xr:uid="{00000000-0005-0000-0000-0000EF990000}"/>
    <cellStyle name="Assumptions Right Year 3 12" xfId="2528" xr:uid="{00000000-0005-0000-0000-0000F0990000}"/>
    <cellStyle name="Assumptions Right Year 3 12 2" xfId="5985" xr:uid="{00000000-0005-0000-0000-0000F1990000}"/>
    <cellStyle name="Assumptions Right Year 3 12 2 2" xfId="19934" xr:uid="{00000000-0005-0000-0000-0000F2990000}"/>
    <cellStyle name="Assumptions Right Year 3 12 2 2 2" xfId="47617" xr:uid="{00000000-0005-0000-0000-0000F3990000}"/>
    <cellStyle name="Assumptions Right Year 3 12 2 3" xfId="33700" xr:uid="{00000000-0005-0000-0000-0000F4990000}"/>
    <cellStyle name="Assumptions Right Year 3 12 3" xfId="8750" xr:uid="{00000000-0005-0000-0000-0000F5990000}"/>
    <cellStyle name="Assumptions Right Year 3 12 3 2" xfId="22671" xr:uid="{00000000-0005-0000-0000-0000F6990000}"/>
    <cellStyle name="Assumptions Right Year 3 12 3 2 2" xfId="50354" xr:uid="{00000000-0005-0000-0000-0000F7990000}"/>
    <cellStyle name="Assumptions Right Year 3 12 3 3" xfId="36437" xr:uid="{00000000-0005-0000-0000-0000F8990000}"/>
    <cellStyle name="Assumptions Right Year 3 12 4" xfId="7988" xr:uid="{00000000-0005-0000-0000-0000F9990000}"/>
    <cellStyle name="Assumptions Right Year 3 12 4 2" xfId="21912" xr:uid="{00000000-0005-0000-0000-0000FA990000}"/>
    <cellStyle name="Assumptions Right Year 3 12 4 2 2" xfId="49595" xr:uid="{00000000-0005-0000-0000-0000FB990000}"/>
    <cellStyle name="Assumptions Right Year 3 12 4 3" xfId="35678" xr:uid="{00000000-0005-0000-0000-0000FC990000}"/>
    <cellStyle name="Assumptions Right Year 3 12 5" xfId="13631" xr:uid="{00000000-0005-0000-0000-0000FD990000}"/>
    <cellStyle name="Assumptions Right Year 3 12 5 2" xfId="27552" xr:uid="{00000000-0005-0000-0000-0000FE990000}"/>
    <cellStyle name="Assumptions Right Year 3 12 5 2 2" xfId="55235" xr:uid="{00000000-0005-0000-0000-0000FF990000}"/>
    <cellStyle name="Assumptions Right Year 3 12 5 3" xfId="41318" xr:uid="{00000000-0005-0000-0000-0000009A0000}"/>
    <cellStyle name="Assumptions Right Year 3 12 6" xfId="16594" xr:uid="{00000000-0005-0000-0000-0000019A0000}"/>
    <cellStyle name="Assumptions Right Year 3 12 6 2" xfId="44277" xr:uid="{00000000-0005-0000-0000-0000029A0000}"/>
    <cellStyle name="Assumptions Right Year 3 12 7" xfId="30462" xr:uid="{00000000-0005-0000-0000-0000039A0000}"/>
    <cellStyle name="Assumptions Right Year 3 13" xfId="3412" xr:uid="{00000000-0005-0000-0000-0000049A0000}"/>
    <cellStyle name="Assumptions Right Year 3 13 2" xfId="6851" xr:uid="{00000000-0005-0000-0000-0000059A0000}"/>
    <cellStyle name="Assumptions Right Year 3 13 2 2" xfId="20792" xr:uid="{00000000-0005-0000-0000-0000069A0000}"/>
    <cellStyle name="Assumptions Right Year 3 13 2 2 2" xfId="48475" xr:uid="{00000000-0005-0000-0000-0000079A0000}"/>
    <cellStyle name="Assumptions Right Year 3 13 2 3" xfId="34558" xr:uid="{00000000-0005-0000-0000-0000089A0000}"/>
    <cellStyle name="Assumptions Right Year 3 13 3" xfId="9589" xr:uid="{00000000-0005-0000-0000-0000099A0000}"/>
    <cellStyle name="Assumptions Right Year 3 13 3 2" xfId="23510" xr:uid="{00000000-0005-0000-0000-00000A9A0000}"/>
    <cellStyle name="Assumptions Right Year 3 13 3 2 2" xfId="51193" xr:uid="{00000000-0005-0000-0000-00000B9A0000}"/>
    <cellStyle name="Assumptions Right Year 3 13 3 3" xfId="37276" xr:uid="{00000000-0005-0000-0000-00000C9A0000}"/>
    <cellStyle name="Assumptions Right Year 3 13 4" xfId="11730" xr:uid="{00000000-0005-0000-0000-00000D9A0000}"/>
    <cellStyle name="Assumptions Right Year 3 13 4 2" xfId="25651" xr:uid="{00000000-0005-0000-0000-00000E9A0000}"/>
    <cellStyle name="Assumptions Right Year 3 13 4 2 2" xfId="53334" xr:uid="{00000000-0005-0000-0000-00000F9A0000}"/>
    <cellStyle name="Assumptions Right Year 3 13 4 3" xfId="39417" xr:uid="{00000000-0005-0000-0000-0000109A0000}"/>
    <cellStyle name="Assumptions Right Year 3 13 5" xfId="14480" xr:uid="{00000000-0005-0000-0000-0000119A0000}"/>
    <cellStyle name="Assumptions Right Year 3 13 5 2" xfId="28401" xr:uid="{00000000-0005-0000-0000-0000129A0000}"/>
    <cellStyle name="Assumptions Right Year 3 13 5 2 2" xfId="56084" xr:uid="{00000000-0005-0000-0000-0000139A0000}"/>
    <cellStyle name="Assumptions Right Year 3 13 5 3" xfId="42167" xr:uid="{00000000-0005-0000-0000-0000149A0000}"/>
    <cellStyle name="Assumptions Right Year 3 13 6" xfId="17448" xr:uid="{00000000-0005-0000-0000-0000159A0000}"/>
    <cellStyle name="Assumptions Right Year 3 13 6 2" xfId="45131" xr:uid="{00000000-0005-0000-0000-0000169A0000}"/>
    <cellStyle name="Assumptions Right Year 3 13 7" xfId="31225" xr:uid="{00000000-0005-0000-0000-0000179A0000}"/>
    <cellStyle name="Assumptions Right Year 3 14" xfId="2558" xr:uid="{00000000-0005-0000-0000-0000189A0000}"/>
    <cellStyle name="Assumptions Right Year 3 14 2" xfId="6015" xr:uid="{00000000-0005-0000-0000-0000199A0000}"/>
    <cellStyle name="Assumptions Right Year 3 14 2 2" xfId="19964" xr:uid="{00000000-0005-0000-0000-00001A9A0000}"/>
    <cellStyle name="Assumptions Right Year 3 14 2 2 2" xfId="47647" xr:uid="{00000000-0005-0000-0000-00001B9A0000}"/>
    <cellStyle name="Assumptions Right Year 3 14 2 3" xfId="33730" xr:uid="{00000000-0005-0000-0000-00001C9A0000}"/>
    <cellStyle name="Assumptions Right Year 3 14 3" xfId="8780" xr:uid="{00000000-0005-0000-0000-00001D9A0000}"/>
    <cellStyle name="Assumptions Right Year 3 14 3 2" xfId="22701" xr:uid="{00000000-0005-0000-0000-00001E9A0000}"/>
    <cellStyle name="Assumptions Right Year 3 14 3 2 2" xfId="50384" xr:uid="{00000000-0005-0000-0000-00001F9A0000}"/>
    <cellStyle name="Assumptions Right Year 3 14 3 3" xfId="36467" xr:uid="{00000000-0005-0000-0000-0000209A0000}"/>
    <cellStyle name="Assumptions Right Year 3 14 4" xfId="5609" xr:uid="{00000000-0005-0000-0000-0000219A0000}"/>
    <cellStyle name="Assumptions Right Year 3 14 4 2" xfId="19562" xr:uid="{00000000-0005-0000-0000-0000229A0000}"/>
    <cellStyle name="Assumptions Right Year 3 14 4 2 2" xfId="47245" xr:uid="{00000000-0005-0000-0000-0000239A0000}"/>
    <cellStyle name="Assumptions Right Year 3 14 4 3" xfId="33328" xr:uid="{00000000-0005-0000-0000-0000249A0000}"/>
    <cellStyle name="Assumptions Right Year 3 14 5" xfId="13660" xr:uid="{00000000-0005-0000-0000-0000259A0000}"/>
    <cellStyle name="Assumptions Right Year 3 14 5 2" xfId="27581" xr:uid="{00000000-0005-0000-0000-0000269A0000}"/>
    <cellStyle name="Assumptions Right Year 3 14 5 2 2" xfId="55264" xr:uid="{00000000-0005-0000-0000-0000279A0000}"/>
    <cellStyle name="Assumptions Right Year 3 14 5 3" xfId="41347" xr:uid="{00000000-0005-0000-0000-0000289A0000}"/>
    <cellStyle name="Assumptions Right Year 3 14 6" xfId="16624" xr:uid="{00000000-0005-0000-0000-0000299A0000}"/>
    <cellStyle name="Assumptions Right Year 3 14 6 2" xfId="44307" xr:uid="{00000000-0005-0000-0000-00002A9A0000}"/>
    <cellStyle name="Assumptions Right Year 3 14 7" xfId="30489" xr:uid="{00000000-0005-0000-0000-00002B9A0000}"/>
    <cellStyle name="Assumptions Right Year 3 15" xfId="3657" xr:uid="{00000000-0005-0000-0000-00002C9A0000}"/>
    <cellStyle name="Assumptions Right Year 3 15 2" xfId="7094" xr:uid="{00000000-0005-0000-0000-00002D9A0000}"/>
    <cellStyle name="Assumptions Right Year 3 15 2 2" xfId="21030" xr:uid="{00000000-0005-0000-0000-00002E9A0000}"/>
    <cellStyle name="Assumptions Right Year 3 15 2 2 2" xfId="48713" xr:uid="{00000000-0005-0000-0000-00002F9A0000}"/>
    <cellStyle name="Assumptions Right Year 3 15 2 3" xfId="34796" xr:uid="{00000000-0005-0000-0000-0000309A0000}"/>
    <cellStyle name="Assumptions Right Year 3 15 3" xfId="9826" xr:uid="{00000000-0005-0000-0000-0000319A0000}"/>
    <cellStyle name="Assumptions Right Year 3 15 3 2" xfId="23747" xr:uid="{00000000-0005-0000-0000-0000329A0000}"/>
    <cellStyle name="Assumptions Right Year 3 15 3 2 2" xfId="51430" xr:uid="{00000000-0005-0000-0000-0000339A0000}"/>
    <cellStyle name="Assumptions Right Year 3 15 3 3" xfId="37513" xr:uid="{00000000-0005-0000-0000-0000349A0000}"/>
    <cellStyle name="Assumptions Right Year 3 15 4" xfId="11968" xr:uid="{00000000-0005-0000-0000-0000359A0000}"/>
    <cellStyle name="Assumptions Right Year 3 15 4 2" xfId="25889" xr:uid="{00000000-0005-0000-0000-0000369A0000}"/>
    <cellStyle name="Assumptions Right Year 3 15 4 2 2" xfId="53572" xr:uid="{00000000-0005-0000-0000-0000379A0000}"/>
    <cellStyle name="Assumptions Right Year 3 15 4 3" xfId="39655" xr:uid="{00000000-0005-0000-0000-0000389A0000}"/>
    <cellStyle name="Assumptions Right Year 3 15 5" xfId="14718" xr:uid="{00000000-0005-0000-0000-0000399A0000}"/>
    <cellStyle name="Assumptions Right Year 3 15 5 2" xfId="28639" xr:uid="{00000000-0005-0000-0000-00003A9A0000}"/>
    <cellStyle name="Assumptions Right Year 3 15 5 2 2" xfId="56322" xr:uid="{00000000-0005-0000-0000-00003B9A0000}"/>
    <cellStyle name="Assumptions Right Year 3 15 5 3" xfId="42405" xr:uid="{00000000-0005-0000-0000-00003C9A0000}"/>
    <cellStyle name="Assumptions Right Year 3 15 6" xfId="17686" xr:uid="{00000000-0005-0000-0000-00003D9A0000}"/>
    <cellStyle name="Assumptions Right Year 3 15 6 2" xfId="45369" xr:uid="{00000000-0005-0000-0000-00003E9A0000}"/>
    <cellStyle name="Assumptions Right Year 3 15 7" xfId="31456" xr:uid="{00000000-0005-0000-0000-00003F9A0000}"/>
    <cellStyle name="Assumptions Right Year 3 16" xfId="3233" xr:uid="{00000000-0005-0000-0000-0000409A0000}"/>
    <cellStyle name="Assumptions Right Year 3 16 2" xfId="6675" xr:uid="{00000000-0005-0000-0000-0000419A0000}"/>
    <cellStyle name="Assumptions Right Year 3 16 2 2" xfId="20617" xr:uid="{00000000-0005-0000-0000-0000429A0000}"/>
    <cellStyle name="Assumptions Right Year 3 16 2 2 2" xfId="48300" xr:uid="{00000000-0005-0000-0000-0000439A0000}"/>
    <cellStyle name="Assumptions Right Year 3 16 2 3" xfId="34383" xr:uid="{00000000-0005-0000-0000-0000449A0000}"/>
    <cellStyle name="Assumptions Right Year 3 16 3" xfId="9417" xr:uid="{00000000-0005-0000-0000-0000459A0000}"/>
    <cellStyle name="Assumptions Right Year 3 16 3 2" xfId="23338" xr:uid="{00000000-0005-0000-0000-0000469A0000}"/>
    <cellStyle name="Assumptions Right Year 3 16 3 2 2" xfId="51021" xr:uid="{00000000-0005-0000-0000-0000479A0000}"/>
    <cellStyle name="Assumptions Right Year 3 16 3 3" xfId="37104" xr:uid="{00000000-0005-0000-0000-0000489A0000}"/>
    <cellStyle name="Assumptions Right Year 3 16 4" xfId="11555" xr:uid="{00000000-0005-0000-0000-0000499A0000}"/>
    <cellStyle name="Assumptions Right Year 3 16 4 2" xfId="25476" xr:uid="{00000000-0005-0000-0000-00004A9A0000}"/>
    <cellStyle name="Assumptions Right Year 3 16 4 2 2" xfId="53159" xr:uid="{00000000-0005-0000-0000-00004B9A0000}"/>
    <cellStyle name="Assumptions Right Year 3 16 4 3" xfId="39242" xr:uid="{00000000-0005-0000-0000-00004C9A0000}"/>
    <cellStyle name="Assumptions Right Year 3 16 5" xfId="14305" xr:uid="{00000000-0005-0000-0000-00004D9A0000}"/>
    <cellStyle name="Assumptions Right Year 3 16 5 2" xfId="28226" xr:uid="{00000000-0005-0000-0000-00004E9A0000}"/>
    <cellStyle name="Assumptions Right Year 3 16 5 2 2" xfId="55909" xr:uid="{00000000-0005-0000-0000-00004F9A0000}"/>
    <cellStyle name="Assumptions Right Year 3 16 5 3" xfId="41992" xr:uid="{00000000-0005-0000-0000-0000509A0000}"/>
    <cellStyle name="Assumptions Right Year 3 16 6" xfId="17273" xr:uid="{00000000-0005-0000-0000-0000519A0000}"/>
    <cellStyle name="Assumptions Right Year 3 16 6 2" xfId="44956" xr:uid="{00000000-0005-0000-0000-0000529A0000}"/>
    <cellStyle name="Assumptions Right Year 3 16 7" xfId="31062" xr:uid="{00000000-0005-0000-0000-0000539A0000}"/>
    <cellStyle name="Assumptions Right Year 3 17" xfId="3682" xr:uid="{00000000-0005-0000-0000-0000549A0000}"/>
    <cellStyle name="Assumptions Right Year 3 17 2" xfId="7119" xr:uid="{00000000-0005-0000-0000-0000559A0000}"/>
    <cellStyle name="Assumptions Right Year 3 17 2 2" xfId="21054" xr:uid="{00000000-0005-0000-0000-0000569A0000}"/>
    <cellStyle name="Assumptions Right Year 3 17 2 2 2" xfId="48737" xr:uid="{00000000-0005-0000-0000-0000579A0000}"/>
    <cellStyle name="Assumptions Right Year 3 17 2 3" xfId="34820" xr:uid="{00000000-0005-0000-0000-0000589A0000}"/>
    <cellStyle name="Assumptions Right Year 3 17 3" xfId="9850" xr:uid="{00000000-0005-0000-0000-0000599A0000}"/>
    <cellStyle name="Assumptions Right Year 3 17 3 2" xfId="23771" xr:uid="{00000000-0005-0000-0000-00005A9A0000}"/>
    <cellStyle name="Assumptions Right Year 3 17 3 2 2" xfId="51454" xr:uid="{00000000-0005-0000-0000-00005B9A0000}"/>
    <cellStyle name="Assumptions Right Year 3 17 3 3" xfId="37537" xr:uid="{00000000-0005-0000-0000-00005C9A0000}"/>
    <cellStyle name="Assumptions Right Year 3 17 4" xfId="11992" xr:uid="{00000000-0005-0000-0000-00005D9A0000}"/>
    <cellStyle name="Assumptions Right Year 3 17 4 2" xfId="25913" xr:uid="{00000000-0005-0000-0000-00005E9A0000}"/>
    <cellStyle name="Assumptions Right Year 3 17 4 2 2" xfId="53596" xr:uid="{00000000-0005-0000-0000-00005F9A0000}"/>
    <cellStyle name="Assumptions Right Year 3 17 4 3" xfId="39679" xr:uid="{00000000-0005-0000-0000-0000609A0000}"/>
    <cellStyle name="Assumptions Right Year 3 17 5" xfId="14742" xr:uid="{00000000-0005-0000-0000-0000619A0000}"/>
    <cellStyle name="Assumptions Right Year 3 17 5 2" xfId="28663" xr:uid="{00000000-0005-0000-0000-0000629A0000}"/>
    <cellStyle name="Assumptions Right Year 3 17 5 2 2" xfId="56346" xr:uid="{00000000-0005-0000-0000-0000639A0000}"/>
    <cellStyle name="Assumptions Right Year 3 17 5 3" xfId="42429" xr:uid="{00000000-0005-0000-0000-0000649A0000}"/>
    <cellStyle name="Assumptions Right Year 3 17 6" xfId="17710" xr:uid="{00000000-0005-0000-0000-0000659A0000}"/>
    <cellStyle name="Assumptions Right Year 3 17 6 2" xfId="45393" xr:uid="{00000000-0005-0000-0000-0000669A0000}"/>
    <cellStyle name="Assumptions Right Year 3 17 7" xfId="31480" xr:uid="{00000000-0005-0000-0000-0000679A0000}"/>
    <cellStyle name="Assumptions Right Year 3 18" xfId="3836" xr:uid="{00000000-0005-0000-0000-0000689A0000}"/>
    <cellStyle name="Assumptions Right Year 3 18 2" xfId="7270" xr:uid="{00000000-0005-0000-0000-0000699A0000}"/>
    <cellStyle name="Assumptions Right Year 3 18 2 2" xfId="21203" xr:uid="{00000000-0005-0000-0000-00006A9A0000}"/>
    <cellStyle name="Assumptions Right Year 3 18 2 2 2" xfId="48886" xr:uid="{00000000-0005-0000-0000-00006B9A0000}"/>
    <cellStyle name="Assumptions Right Year 3 18 2 3" xfId="34969" xr:uid="{00000000-0005-0000-0000-00006C9A0000}"/>
    <cellStyle name="Assumptions Right Year 3 18 3" xfId="9989" xr:uid="{00000000-0005-0000-0000-00006D9A0000}"/>
    <cellStyle name="Assumptions Right Year 3 18 3 2" xfId="23910" xr:uid="{00000000-0005-0000-0000-00006E9A0000}"/>
    <cellStyle name="Assumptions Right Year 3 18 3 2 2" xfId="51593" xr:uid="{00000000-0005-0000-0000-00006F9A0000}"/>
    <cellStyle name="Assumptions Right Year 3 18 3 3" xfId="37676" xr:uid="{00000000-0005-0000-0000-0000709A0000}"/>
    <cellStyle name="Assumptions Right Year 3 18 4" xfId="12141" xr:uid="{00000000-0005-0000-0000-0000719A0000}"/>
    <cellStyle name="Assumptions Right Year 3 18 4 2" xfId="26062" xr:uid="{00000000-0005-0000-0000-0000729A0000}"/>
    <cellStyle name="Assumptions Right Year 3 18 4 2 2" xfId="53745" xr:uid="{00000000-0005-0000-0000-0000739A0000}"/>
    <cellStyle name="Assumptions Right Year 3 18 4 3" xfId="39828" xr:uid="{00000000-0005-0000-0000-0000749A0000}"/>
    <cellStyle name="Assumptions Right Year 3 18 5" xfId="14891" xr:uid="{00000000-0005-0000-0000-0000759A0000}"/>
    <cellStyle name="Assumptions Right Year 3 18 5 2" xfId="28812" xr:uid="{00000000-0005-0000-0000-0000769A0000}"/>
    <cellStyle name="Assumptions Right Year 3 18 5 2 2" xfId="56495" xr:uid="{00000000-0005-0000-0000-0000779A0000}"/>
    <cellStyle name="Assumptions Right Year 3 18 5 3" xfId="42578" xr:uid="{00000000-0005-0000-0000-0000789A0000}"/>
    <cellStyle name="Assumptions Right Year 3 18 6" xfId="17859" xr:uid="{00000000-0005-0000-0000-0000799A0000}"/>
    <cellStyle name="Assumptions Right Year 3 18 6 2" xfId="45542" xr:uid="{00000000-0005-0000-0000-00007A9A0000}"/>
    <cellStyle name="Assumptions Right Year 3 18 7" xfId="31625" xr:uid="{00000000-0005-0000-0000-00007B9A0000}"/>
    <cellStyle name="Assumptions Right Year 3 19" xfId="3746" xr:uid="{00000000-0005-0000-0000-00007C9A0000}"/>
    <cellStyle name="Assumptions Right Year 3 19 2" xfId="7180" xr:uid="{00000000-0005-0000-0000-00007D9A0000}"/>
    <cellStyle name="Assumptions Right Year 3 19 2 2" xfId="21115" xr:uid="{00000000-0005-0000-0000-00007E9A0000}"/>
    <cellStyle name="Assumptions Right Year 3 19 2 2 2" xfId="48798" xr:uid="{00000000-0005-0000-0000-00007F9A0000}"/>
    <cellStyle name="Assumptions Right Year 3 19 2 3" xfId="34881" xr:uid="{00000000-0005-0000-0000-0000809A0000}"/>
    <cellStyle name="Assumptions Right Year 3 19 3" xfId="9907" xr:uid="{00000000-0005-0000-0000-0000819A0000}"/>
    <cellStyle name="Assumptions Right Year 3 19 3 2" xfId="23828" xr:uid="{00000000-0005-0000-0000-0000829A0000}"/>
    <cellStyle name="Assumptions Right Year 3 19 3 2 2" xfId="51511" xr:uid="{00000000-0005-0000-0000-0000839A0000}"/>
    <cellStyle name="Assumptions Right Year 3 19 3 3" xfId="37594" xr:uid="{00000000-0005-0000-0000-0000849A0000}"/>
    <cellStyle name="Assumptions Right Year 3 19 4" xfId="12053" xr:uid="{00000000-0005-0000-0000-0000859A0000}"/>
    <cellStyle name="Assumptions Right Year 3 19 4 2" xfId="25974" xr:uid="{00000000-0005-0000-0000-0000869A0000}"/>
    <cellStyle name="Assumptions Right Year 3 19 4 2 2" xfId="53657" xr:uid="{00000000-0005-0000-0000-0000879A0000}"/>
    <cellStyle name="Assumptions Right Year 3 19 4 3" xfId="39740" xr:uid="{00000000-0005-0000-0000-0000889A0000}"/>
    <cellStyle name="Assumptions Right Year 3 19 5" xfId="14803" xr:uid="{00000000-0005-0000-0000-0000899A0000}"/>
    <cellStyle name="Assumptions Right Year 3 19 5 2" xfId="28724" xr:uid="{00000000-0005-0000-0000-00008A9A0000}"/>
    <cellStyle name="Assumptions Right Year 3 19 5 2 2" xfId="56407" xr:uid="{00000000-0005-0000-0000-00008B9A0000}"/>
    <cellStyle name="Assumptions Right Year 3 19 5 3" xfId="42490" xr:uid="{00000000-0005-0000-0000-00008C9A0000}"/>
    <cellStyle name="Assumptions Right Year 3 19 6" xfId="17771" xr:uid="{00000000-0005-0000-0000-00008D9A0000}"/>
    <cellStyle name="Assumptions Right Year 3 19 6 2" xfId="45454" xr:uid="{00000000-0005-0000-0000-00008E9A0000}"/>
    <cellStyle name="Assumptions Right Year 3 19 7" xfId="31540" xr:uid="{00000000-0005-0000-0000-00008F9A0000}"/>
    <cellStyle name="Assumptions Right Year 3 2" xfId="3129" xr:uid="{00000000-0005-0000-0000-0000909A0000}"/>
    <cellStyle name="Assumptions Right Year 3 2 2" xfId="6571" xr:uid="{00000000-0005-0000-0000-0000919A0000}"/>
    <cellStyle name="Assumptions Right Year 3 2 2 2" xfId="20515" xr:uid="{00000000-0005-0000-0000-0000929A0000}"/>
    <cellStyle name="Assumptions Right Year 3 2 2 2 2" xfId="48198" xr:uid="{00000000-0005-0000-0000-0000939A0000}"/>
    <cellStyle name="Assumptions Right Year 3 2 2 3" xfId="34281" xr:uid="{00000000-0005-0000-0000-0000949A0000}"/>
    <cellStyle name="Assumptions Right Year 3 2 3" xfId="9315" xr:uid="{00000000-0005-0000-0000-0000959A0000}"/>
    <cellStyle name="Assumptions Right Year 3 2 3 2" xfId="23236" xr:uid="{00000000-0005-0000-0000-0000969A0000}"/>
    <cellStyle name="Assumptions Right Year 3 2 3 2 2" xfId="50919" xr:uid="{00000000-0005-0000-0000-0000979A0000}"/>
    <cellStyle name="Assumptions Right Year 3 2 3 3" xfId="37002" xr:uid="{00000000-0005-0000-0000-0000989A0000}"/>
    <cellStyle name="Assumptions Right Year 3 2 4" xfId="11453" xr:uid="{00000000-0005-0000-0000-0000999A0000}"/>
    <cellStyle name="Assumptions Right Year 3 2 4 2" xfId="25374" xr:uid="{00000000-0005-0000-0000-00009A9A0000}"/>
    <cellStyle name="Assumptions Right Year 3 2 4 2 2" xfId="53057" xr:uid="{00000000-0005-0000-0000-00009B9A0000}"/>
    <cellStyle name="Assumptions Right Year 3 2 4 3" xfId="39140" xr:uid="{00000000-0005-0000-0000-00009C9A0000}"/>
    <cellStyle name="Assumptions Right Year 3 2 5" xfId="14203" xr:uid="{00000000-0005-0000-0000-00009D9A0000}"/>
    <cellStyle name="Assumptions Right Year 3 2 5 2" xfId="28124" xr:uid="{00000000-0005-0000-0000-00009E9A0000}"/>
    <cellStyle name="Assumptions Right Year 3 2 5 2 2" xfId="55807" xr:uid="{00000000-0005-0000-0000-00009F9A0000}"/>
    <cellStyle name="Assumptions Right Year 3 2 5 3" xfId="41890" xr:uid="{00000000-0005-0000-0000-0000A09A0000}"/>
    <cellStyle name="Assumptions Right Year 3 2 6" xfId="17171" xr:uid="{00000000-0005-0000-0000-0000A19A0000}"/>
    <cellStyle name="Assumptions Right Year 3 2 6 2" xfId="44854" xr:uid="{00000000-0005-0000-0000-0000A29A0000}"/>
    <cellStyle name="Assumptions Right Year 3 2 7" xfId="30974" xr:uid="{00000000-0005-0000-0000-0000A39A0000}"/>
    <cellStyle name="Assumptions Right Year 3 20" xfId="4175" xr:uid="{00000000-0005-0000-0000-0000A49A0000}"/>
    <cellStyle name="Assumptions Right Year 3 20 2" xfId="7601" xr:uid="{00000000-0005-0000-0000-0000A59A0000}"/>
    <cellStyle name="Assumptions Right Year 3 20 2 2" xfId="21529" xr:uid="{00000000-0005-0000-0000-0000A69A0000}"/>
    <cellStyle name="Assumptions Right Year 3 20 2 2 2" xfId="49212" xr:uid="{00000000-0005-0000-0000-0000A79A0000}"/>
    <cellStyle name="Assumptions Right Year 3 20 2 3" xfId="35295" xr:uid="{00000000-0005-0000-0000-0000A89A0000}"/>
    <cellStyle name="Assumptions Right Year 3 20 3" xfId="10295" xr:uid="{00000000-0005-0000-0000-0000A99A0000}"/>
    <cellStyle name="Assumptions Right Year 3 20 3 2" xfId="24216" xr:uid="{00000000-0005-0000-0000-0000AA9A0000}"/>
    <cellStyle name="Assumptions Right Year 3 20 3 2 2" xfId="51899" xr:uid="{00000000-0005-0000-0000-0000AB9A0000}"/>
    <cellStyle name="Assumptions Right Year 3 20 3 3" xfId="37982" xr:uid="{00000000-0005-0000-0000-0000AC9A0000}"/>
    <cellStyle name="Assumptions Right Year 3 20 4" xfId="12450" xr:uid="{00000000-0005-0000-0000-0000AD9A0000}"/>
    <cellStyle name="Assumptions Right Year 3 20 4 2" xfId="26371" xr:uid="{00000000-0005-0000-0000-0000AE9A0000}"/>
    <cellStyle name="Assumptions Right Year 3 20 4 2 2" xfId="54054" xr:uid="{00000000-0005-0000-0000-0000AF9A0000}"/>
    <cellStyle name="Assumptions Right Year 3 20 4 3" xfId="40137" xr:uid="{00000000-0005-0000-0000-0000B09A0000}"/>
    <cellStyle name="Assumptions Right Year 3 20 5" xfId="15200" xr:uid="{00000000-0005-0000-0000-0000B19A0000}"/>
    <cellStyle name="Assumptions Right Year 3 20 5 2" xfId="29121" xr:uid="{00000000-0005-0000-0000-0000B29A0000}"/>
    <cellStyle name="Assumptions Right Year 3 20 5 2 2" xfId="56804" xr:uid="{00000000-0005-0000-0000-0000B39A0000}"/>
    <cellStyle name="Assumptions Right Year 3 20 5 3" xfId="42887" xr:uid="{00000000-0005-0000-0000-0000B49A0000}"/>
    <cellStyle name="Assumptions Right Year 3 20 6" xfId="18168" xr:uid="{00000000-0005-0000-0000-0000B59A0000}"/>
    <cellStyle name="Assumptions Right Year 3 20 6 2" xfId="45851" xr:uid="{00000000-0005-0000-0000-0000B69A0000}"/>
    <cellStyle name="Assumptions Right Year 3 20 7" xfId="31934" xr:uid="{00000000-0005-0000-0000-0000B79A0000}"/>
    <cellStyle name="Assumptions Right Year 3 21" xfId="3922" xr:uid="{00000000-0005-0000-0000-0000B89A0000}"/>
    <cellStyle name="Assumptions Right Year 3 21 2" xfId="7348" xr:uid="{00000000-0005-0000-0000-0000B99A0000}"/>
    <cellStyle name="Assumptions Right Year 3 21 2 2" xfId="21279" xr:uid="{00000000-0005-0000-0000-0000BA9A0000}"/>
    <cellStyle name="Assumptions Right Year 3 21 2 2 2" xfId="48962" xr:uid="{00000000-0005-0000-0000-0000BB9A0000}"/>
    <cellStyle name="Assumptions Right Year 3 21 2 3" xfId="35045" xr:uid="{00000000-0005-0000-0000-0000BC9A0000}"/>
    <cellStyle name="Assumptions Right Year 3 21 3" xfId="10052" xr:uid="{00000000-0005-0000-0000-0000BD9A0000}"/>
    <cellStyle name="Assumptions Right Year 3 21 3 2" xfId="23973" xr:uid="{00000000-0005-0000-0000-0000BE9A0000}"/>
    <cellStyle name="Assumptions Right Year 3 21 3 2 2" xfId="51656" xr:uid="{00000000-0005-0000-0000-0000BF9A0000}"/>
    <cellStyle name="Assumptions Right Year 3 21 3 3" xfId="37739" xr:uid="{00000000-0005-0000-0000-0000C09A0000}"/>
    <cellStyle name="Assumptions Right Year 3 21 4" xfId="12204" xr:uid="{00000000-0005-0000-0000-0000C19A0000}"/>
    <cellStyle name="Assumptions Right Year 3 21 4 2" xfId="26125" xr:uid="{00000000-0005-0000-0000-0000C29A0000}"/>
    <cellStyle name="Assumptions Right Year 3 21 4 2 2" xfId="53808" xr:uid="{00000000-0005-0000-0000-0000C39A0000}"/>
    <cellStyle name="Assumptions Right Year 3 21 4 3" xfId="39891" xr:uid="{00000000-0005-0000-0000-0000C49A0000}"/>
    <cellStyle name="Assumptions Right Year 3 21 5" xfId="14954" xr:uid="{00000000-0005-0000-0000-0000C59A0000}"/>
    <cellStyle name="Assumptions Right Year 3 21 5 2" xfId="28875" xr:uid="{00000000-0005-0000-0000-0000C69A0000}"/>
    <cellStyle name="Assumptions Right Year 3 21 5 2 2" xfId="56558" xr:uid="{00000000-0005-0000-0000-0000C79A0000}"/>
    <cellStyle name="Assumptions Right Year 3 21 5 3" xfId="42641" xr:uid="{00000000-0005-0000-0000-0000C89A0000}"/>
    <cellStyle name="Assumptions Right Year 3 21 6" xfId="17922" xr:uid="{00000000-0005-0000-0000-0000C99A0000}"/>
    <cellStyle name="Assumptions Right Year 3 21 6 2" xfId="45605" xr:uid="{00000000-0005-0000-0000-0000CA9A0000}"/>
    <cellStyle name="Assumptions Right Year 3 21 7" xfId="31688" xr:uid="{00000000-0005-0000-0000-0000CB9A0000}"/>
    <cellStyle name="Assumptions Right Year 3 22" xfId="4121" xr:uid="{00000000-0005-0000-0000-0000CC9A0000}"/>
    <cellStyle name="Assumptions Right Year 3 22 2" xfId="7547" xr:uid="{00000000-0005-0000-0000-0000CD9A0000}"/>
    <cellStyle name="Assumptions Right Year 3 22 2 2" xfId="21476" xr:uid="{00000000-0005-0000-0000-0000CE9A0000}"/>
    <cellStyle name="Assumptions Right Year 3 22 2 2 2" xfId="49159" xr:uid="{00000000-0005-0000-0000-0000CF9A0000}"/>
    <cellStyle name="Assumptions Right Year 3 22 2 3" xfId="35242" xr:uid="{00000000-0005-0000-0000-0000D09A0000}"/>
    <cellStyle name="Assumptions Right Year 3 22 3" xfId="10248" xr:uid="{00000000-0005-0000-0000-0000D19A0000}"/>
    <cellStyle name="Assumptions Right Year 3 22 3 2" xfId="24169" xr:uid="{00000000-0005-0000-0000-0000D29A0000}"/>
    <cellStyle name="Assumptions Right Year 3 22 3 2 2" xfId="51852" xr:uid="{00000000-0005-0000-0000-0000D39A0000}"/>
    <cellStyle name="Assumptions Right Year 3 22 3 3" xfId="37935" xr:uid="{00000000-0005-0000-0000-0000D49A0000}"/>
    <cellStyle name="Assumptions Right Year 3 22 4" xfId="12400" xr:uid="{00000000-0005-0000-0000-0000D59A0000}"/>
    <cellStyle name="Assumptions Right Year 3 22 4 2" xfId="26321" xr:uid="{00000000-0005-0000-0000-0000D69A0000}"/>
    <cellStyle name="Assumptions Right Year 3 22 4 2 2" xfId="54004" xr:uid="{00000000-0005-0000-0000-0000D79A0000}"/>
    <cellStyle name="Assumptions Right Year 3 22 4 3" xfId="40087" xr:uid="{00000000-0005-0000-0000-0000D89A0000}"/>
    <cellStyle name="Assumptions Right Year 3 22 5" xfId="15150" xr:uid="{00000000-0005-0000-0000-0000D99A0000}"/>
    <cellStyle name="Assumptions Right Year 3 22 5 2" xfId="29071" xr:uid="{00000000-0005-0000-0000-0000DA9A0000}"/>
    <cellStyle name="Assumptions Right Year 3 22 5 2 2" xfId="56754" xr:uid="{00000000-0005-0000-0000-0000DB9A0000}"/>
    <cellStyle name="Assumptions Right Year 3 22 5 3" xfId="42837" xr:uid="{00000000-0005-0000-0000-0000DC9A0000}"/>
    <cellStyle name="Assumptions Right Year 3 22 6" xfId="18118" xr:uid="{00000000-0005-0000-0000-0000DD9A0000}"/>
    <cellStyle name="Assumptions Right Year 3 22 6 2" xfId="45801" xr:uid="{00000000-0005-0000-0000-0000DE9A0000}"/>
    <cellStyle name="Assumptions Right Year 3 22 7" xfId="31884" xr:uid="{00000000-0005-0000-0000-0000DF9A0000}"/>
    <cellStyle name="Assumptions Right Year 3 23" xfId="4079" xr:uid="{00000000-0005-0000-0000-0000E09A0000}"/>
    <cellStyle name="Assumptions Right Year 3 23 2" xfId="7505" xr:uid="{00000000-0005-0000-0000-0000E19A0000}"/>
    <cellStyle name="Assumptions Right Year 3 23 2 2" xfId="21436" xr:uid="{00000000-0005-0000-0000-0000E29A0000}"/>
    <cellStyle name="Assumptions Right Year 3 23 2 2 2" xfId="49119" xr:uid="{00000000-0005-0000-0000-0000E39A0000}"/>
    <cellStyle name="Assumptions Right Year 3 23 2 3" xfId="35202" xr:uid="{00000000-0005-0000-0000-0000E49A0000}"/>
    <cellStyle name="Assumptions Right Year 3 23 3" xfId="10208" xr:uid="{00000000-0005-0000-0000-0000E59A0000}"/>
    <cellStyle name="Assumptions Right Year 3 23 3 2" xfId="24129" xr:uid="{00000000-0005-0000-0000-0000E69A0000}"/>
    <cellStyle name="Assumptions Right Year 3 23 3 2 2" xfId="51812" xr:uid="{00000000-0005-0000-0000-0000E79A0000}"/>
    <cellStyle name="Assumptions Right Year 3 23 3 3" xfId="37895" xr:uid="{00000000-0005-0000-0000-0000E89A0000}"/>
    <cellStyle name="Assumptions Right Year 3 23 4" xfId="12360" xr:uid="{00000000-0005-0000-0000-0000E99A0000}"/>
    <cellStyle name="Assumptions Right Year 3 23 4 2" xfId="26281" xr:uid="{00000000-0005-0000-0000-0000EA9A0000}"/>
    <cellStyle name="Assumptions Right Year 3 23 4 2 2" xfId="53964" xr:uid="{00000000-0005-0000-0000-0000EB9A0000}"/>
    <cellStyle name="Assumptions Right Year 3 23 4 3" xfId="40047" xr:uid="{00000000-0005-0000-0000-0000EC9A0000}"/>
    <cellStyle name="Assumptions Right Year 3 23 5" xfId="15110" xr:uid="{00000000-0005-0000-0000-0000ED9A0000}"/>
    <cellStyle name="Assumptions Right Year 3 23 5 2" xfId="29031" xr:uid="{00000000-0005-0000-0000-0000EE9A0000}"/>
    <cellStyle name="Assumptions Right Year 3 23 5 2 2" xfId="56714" xr:uid="{00000000-0005-0000-0000-0000EF9A0000}"/>
    <cellStyle name="Assumptions Right Year 3 23 5 3" xfId="42797" xr:uid="{00000000-0005-0000-0000-0000F09A0000}"/>
    <cellStyle name="Assumptions Right Year 3 23 6" xfId="18078" xr:uid="{00000000-0005-0000-0000-0000F19A0000}"/>
    <cellStyle name="Assumptions Right Year 3 23 6 2" xfId="45761" xr:uid="{00000000-0005-0000-0000-0000F29A0000}"/>
    <cellStyle name="Assumptions Right Year 3 23 7" xfId="31844" xr:uid="{00000000-0005-0000-0000-0000F39A0000}"/>
    <cellStyle name="Assumptions Right Year 3 24" xfId="4911" xr:uid="{00000000-0005-0000-0000-0000F49A0000}"/>
    <cellStyle name="Assumptions Right Year 3 24 2" xfId="8315" xr:uid="{00000000-0005-0000-0000-0000F59A0000}"/>
    <cellStyle name="Assumptions Right Year 3 24 2 2" xfId="22237" xr:uid="{00000000-0005-0000-0000-0000F69A0000}"/>
    <cellStyle name="Assumptions Right Year 3 24 2 2 2" xfId="49920" xr:uid="{00000000-0005-0000-0000-0000F79A0000}"/>
    <cellStyle name="Assumptions Right Year 3 24 2 3" xfId="36003" xr:uid="{00000000-0005-0000-0000-0000F89A0000}"/>
    <cellStyle name="Assumptions Right Year 3 24 3" xfId="10769" xr:uid="{00000000-0005-0000-0000-0000F99A0000}"/>
    <cellStyle name="Assumptions Right Year 3 24 3 2" xfId="24690" xr:uid="{00000000-0005-0000-0000-0000FA9A0000}"/>
    <cellStyle name="Assumptions Right Year 3 24 3 2 2" xfId="52373" xr:uid="{00000000-0005-0000-0000-0000FB9A0000}"/>
    <cellStyle name="Assumptions Right Year 3 24 3 3" xfId="38456" xr:uid="{00000000-0005-0000-0000-0000FC9A0000}"/>
    <cellStyle name="Assumptions Right Year 3 24 4" xfId="13170" xr:uid="{00000000-0005-0000-0000-0000FD9A0000}"/>
    <cellStyle name="Assumptions Right Year 3 24 4 2" xfId="27091" xr:uid="{00000000-0005-0000-0000-0000FE9A0000}"/>
    <cellStyle name="Assumptions Right Year 3 24 4 2 2" xfId="54774" xr:uid="{00000000-0005-0000-0000-0000FF9A0000}"/>
    <cellStyle name="Assumptions Right Year 3 24 4 3" xfId="40857" xr:uid="{00000000-0005-0000-0000-0000009B0000}"/>
    <cellStyle name="Assumptions Right Year 3 24 5" xfId="15920" xr:uid="{00000000-0005-0000-0000-0000019B0000}"/>
    <cellStyle name="Assumptions Right Year 3 24 5 2" xfId="29841" xr:uid="{00000000-0005-0000-0000-0000029B0000}"/>
    <cellStyle name="Assumptions Right Year 3 24 5 2 2" xfId="57524" xr:uid="{00000000-0005-0000-0000-0000039B0000}"/>
    <cellStyle name="Assumptions Right Year 3 24 5 3" xfId="43607" xr:uid="{00000000-0005-0000-0000-0000049B0000}"/>
    <cellStyle name="Assumptions Right Year 3 24 6" xfId="18888" xr:uid="{00000000-0005-0000-0000-0000059B0000}"/>
    <cellStyle name="Assumptions Right Year 3 24 6 2" xfId="46571" xr:uid="{00000000-0005-0000-0000-0000069B0000}"/>
    <cellStyle name="Assumptions Right Year 3 24 7" xfId="32654" xr:uid="{00000000-0005-0000-0000-0000079B0000}"/>
    <cellStyle name="Assumptions Right Year 3 25" xfId="4929" xr:uid="{00000000-0005-0000-0000-0000089B0000}"/>
    <cellStyle name="Assumptions Right Year 3 25 2" xfId="8333" xr:uid="{00000000-0005-0000-0000-0000099B0000}"/>
    <cellStyle name="Assumptions Right Year 3 25 2 2" xfId="22254" xr:uid="{00000000-0005-0000-0000-00000A9B0000}"/>
    <cellStyle name="Assumptions Right Year 3 25 2 2 2" xfId="49937" xr:uid="{00000000-0005-0000-0000-00000B9B0000}"/>
    <cellStyle name="Assumptions Right Year 3 25 2 3" xfId="36020" xr:uid="{00000000-0005-0000-0000-00000C9B0000}"/>
    <cellStyle name="Assumptions Right Year 3 25 3" xfId="10786" xr:uid="{00000000-0005-0000-0000-00000D9B0000}"/>
    <cellStyle name="Assumptions Right Year 3 25 3 2" xfId="24707" xr:uid="{00000000-0005-0000-0000-00000E9B0000}"/>
    <cellStyle name="Assumptions Right Year 3 25 3 2 2" xfId="52390" xr:uid="{00000000-0005-0000-0000-00000F9B0000}"/>
    <cellStyle name="Assumptions Right Year 3 25 3 3" xfId="38473" xr:uid="{00000000-0005-0000-0000-0000109B0000}"/>
    <cellStyle name="Assumptions Right Year 3 25 4" xfId="13187" xr:uid="{00000000-0005-0000-0000-0000119B0000}"/>
    <cellStyle name="Assumptions Right Year 3 25 4 2" xfId="27108" xr:uid="{00000000-0005-0000-0000-0000129B0000}"/>
    <cellStyle name="Assumptions Right Year 3 25 4 2 2" xfId="54791" xr:uid="{00000000-0005-0000-0000-0000139B0000}"/>
    <cellStyle name="Assumptions Right Year 3 25 4 3" xfId="40874" xr:uid="{00000000-0005-0000-0000-0000149B0000}"/>
    <cellStyle name="Assumptions Right Year 3 25 5" xfId="15937" xr:uid="{00000000-0005-0000-0000-0000159B0000}"/>
    <cellStyle name="Assumptions Right Year 3 25 5 2" xfId="29858" xr:uid="{00000000-0005-0000-0000-0000169B0000}"/>
    <cellStyle name="Assumptions Right Year 3 25 5 2 2" xfId="57541" xr:uid="{00000000-0005-0000-0000-0000179B0000}"/>
    <cellStyle name="Assumptions Right Year 3 25 5 3" xfId="43624" xr:uid="{00000000-0005-0000-0000-0000189B0000}"/>
    <cellStyle name="Assumptions Right Year 3 25 6" xfId="18905" xr:uid="{00000000-0005-0000-0000-0000199B0000}"/>
    <cellStyle name="Assumptions Right Year 3 25 6 2" xfId="46588" xr:uid="{00000000-0005-0000-0000-00001A9B0000}"/>
    <cellStyle name="Assumptions Right Year 3 25 7" xfId="32671" xr:uid="{00000000-0005-0000-0000-00001B9B0000}"/>
    <cellStyle name="Assumptions Right Year 3 26" xfId="4995" xr:uid="{00000000-0005-0000-0000-00001C9B0000}"/>
    <cellStyle name="Assumptions Right Year 3 26 2" xfId="8399" xr:uid="{00000000-0005-0000-0000-00001D9B0000}"/>
    <cellStyle name="Assumptions Right Year 3 26 2 2" xfId="22320" xr:uid="{00000000-0005-0000-0000-00001E9B0000}"/>
    <cellStyle name="Assumptions Right Year 3 26 2 2 2" xfId="50003" xr:uid="{00000000-0005-0000-0000-00001F9B0000}"/>
    <cellStyle name="Assumptions Right Year 3 26 2 3" xfId="36086" xr:uid="{00000000-0005-0000-0000-0000209B0000}"/>
    <cellStyle name="Assumptions Right Year 3 26 3" xfId="10848" xr:uid="{00000000-0005-0000-0000-0000219B0000}"/>
    <cellStyle name="Assumptions Right Year 3 26 3 2" xfId="24769" xr:uid="{00000000-0005-0000-0000-0000229B0000}"/>
    <cellStyle name="Assumptions Right Year 3 26 3 2 2" xfId="52452" xr:uid="{00000000-0005-0000-0000-0000239B0000}"/>
    <cellStyle name="Assumptions Right Year 3 26 3 3" xfId="38535" xr:uid="{00000000-0005-0000-0000-0000249B0000}"/>
    <cellStyle name="Assumptions Right Year 3 26 4" xfId="13251" xr:uid="{00000000-0005-0000-0000-0000259B0000}"/>
    <cellStyle name="Assumptions Right Year 3 26 4 2" xfId="27172" xr:uid="{00000000-0005-0000-0000-0000269B0000}"/>
    <cellStyle name="Assumptions Right Year 3 26 4 2 2" xfId="54855" xr:uid="{00000000-0005-0000-0000-0000279B0000}"/>
    <cellStyle name="Assumptions Right Year 3 26 4 3" xfId="40938" xr:uid="{00000000-0005-0000-0000-0000289B0000}"/>
    <cellStyle name="Assumptions Right Year 3 26 5" xfId="16001" xr:uid="{00000000-0005-0000-0000-0000299B0000}"/>
    <cellStyle name="Assumptions Right Year 3 26 5 2" xfId="29922" xr:uid="{00000000-0005-0000-0000-00002A9B0000}"/>
    <cellStyle name="Assumptions Right Year 3 26 5 2 2" xfId="57605" xr:uid="{00000000-0005-0000-0000-00002B9B0000}"/>
    <cellStyle name="Assumptions Right Year 3 26 5 3" xfId="43688" xr:uid="{00000000-0005-0000-0000-00002C9B0000}"/>
    <cellStyle name="Assumptions Right Year 3 26 6" xfId="18969" xr:uid="{00000000-0005-0000-0000-00002D9B0000}"/>
    <cellStyle name="Assumptions Right Year 3 26 6 2" xfId="46652" xr:uid="{00000000-0005-0000-0000-00002E9B0000}"/>
    <cellStyle name="Assumptions Right Year 3 26 7" xfId="32735" xr:uid="{00000000-0005-0000-0000-00002F9B0000}"/>
    <cellStyle name="Assumptions Right Year 3 27" xfId="4670" xr:uid="{00000000-0005-0000-0000-0000309B0000}"/>
    <cellStyle name="Assumptions Right Year 3 27 2" xfId="8078" xr:uid="{00000000-0005-0000-0000-0000319B0000}"/>
    <cellStyle name="Assumptions Right Year 3 27 2 2" xfId="22002" xr:uid="{00000000-0005-0000-0000-0000329B0000}"/>
    <cellStyle name="Assumptions Right Year 3 27 2 2 2" xfId="49685" xr:uid="{00000000-0005-0000-0000-0000339B0000}"/>
    <cellStyle name="Assumptions Right Year 3 27 2 3" xfId="35768" xr:uid="{00000000-0005-0000-0000-0000349B0000}"/>
    <cellStyle name="Assumptions Right Year 3 27 3" xfId="10665" xr:uid="{00000000-0005-0000-0000-0000359B0000}"/>
    <cellStyle name="Assumptions Right Year 3 27 3 2" xfId="24586" xr:uid="{00000000-0005-0000-0000-0000369B0000}"/>
    <cellStyle name="Assumptions Right Year 3 27 3 2 2" xfId="52269" xr:uid="{00000000-0005-0000-0000-0000379B0000}"/>
    <cellStyle name="Assumptions Right Year 3 27 3 3" xfId="38352" xr:uid="{00000000-0005-0000-0000-0000389B0000}"/>
    <cellStyle name="Assumptions Right Year 3 27 4" xfId="12934" xr:uid="{00000000-0005-0000-0000-0000399B0000}"/>
    <cellStyle name="Assumptions Right Year 3 27 4 2" xfId="26855" xr:uid="{00000000-0005-0000-0000-00003A9B0000}"/>
    <cellStyle name="Assumptions Right Year 3 27 4 2 2" xfId="54538" xr:uid="{00000000-0005-0000-0000-00003B9B0000}"/>
    <cellStyle name="Assumptions Right Year 3 27 4 3" xfId="40621" xr:uid="{00000000-0005-0000-0000-00003C9B0000}"/>
    <cellStyle name="Assumptions Right Year 3 27 5" xfId="15684" xr:uid="{00000000-0005-0000-0000-00003D9B0000}"/>
    <cellStyle name="Assumptions Right Year 3 27 5 2" xfId="29605" xr:uid="{00000000-0005-0000-0000-00003E9B0000}"/>
    <cellStyle name="Assumptions Right Year 3 27 5 2 2" xfId="57288" xr:uid="{00000000-0005-0000-0000-00003F9B0000}"/>
    <cellStyle name="Assumptions Right Year 3 27 5 3" xfId="43371" xr:uid="{00000000-0005-0000-0000-0000409B0000}"/>
    <cellStyle name="Assumptions Right Year 3 27 6" xfId="18652" xr:uid="{00000000-0005-0000-0000-0000419B0000}"/>
    <cellStyle name="Assumptions Right Year 3 27 6 2" xfId="46335" xr:uid="{00000000-0005-0000-0000-0000429B0000}"/>
    <cellStyle name="Assumptions Right Year 3 27 7" xfId="32418" xr:uid="{00000000-0005-0000-0000-0000439B0000}"/>
    <cellStyle name="Assumptions Right Year 3 28" xfId="4359" xr:uid="{00000000-0005-0000-0000-0000449B0000}"/>
    <cellStyle name="Assumptions Right Year 3 28 2" xfId="7784" xr:uid="{00000000-0005-0000-0000-0000459B0000}"/>
    <cellStyle name="Assumptions Right Year 3 28 2 2" xfId="21708" xr:uid="{00000000-0005-0000-0000-0000469B0000}"/>
    <cellStyle name="Assumptions Right Year 3 28 2 2 2" xfId="49391" xr:uid="{00000000-0005-0000-0000-0000479B0000}"/>
    <cellStyle name="Assumptions Right Year 3 28 2 3" xfId="35474" xr:uid="{00000000-0005-0000-0000-0000489B0000}"/>
    <cellStyle name="Assumptions Right Year 3 28 3" xfId="10457" xr:uid="{00000000-0005-0000-0000-0000499B0000}"/>
    <cellStyle name="Assumptions Right Year 3 28 3 2" xfId="24378" xr:uid="{00000000-0005-0000-0000-00004A9B0000}"/>
    <cellStyle name="Assumptions Right Year 3 28 3 2 2" xfId="52061" xr:uid="{00000000-0005-0000-0000-00004B9B0000}"/>
    <cellStyle name="Assumptions Right Year 3 28 3 3" xfId="38144" xr:uid="{00000000-0005-0000-0000-00004C9B0000}"/>
    <cellStyle name="Assumptions Right Year 3 28 4" xfId="12626" xr:uid="{00000000-0005-0000-0000-00004D9B0000}"/>
    <cellStyle name="Assumptions Right Year 3 28 4 2" xfId="26547" xr:uid="{00000000-0005-0000-0000-00004E9B0000}"/>
    <cellStyle name="Assumptions Right Year 3 28 4 2 2" xfId="54230" xr:uid="{00000000-0005-0000-0000-00004F9B0000}"/>
    <cellStyle name="Assumptions Right Year 3 28 4 3" xfId="40313" xr:uid="{00000000-0005-0000-0000-0000509B0000}"/>
    <cellStyle name="Assumptions Right Year 3 28 5" xfId="15376" xr:uid="{00000000-0005-0000-0000-0000519B0000}"/>
    <cellStyle name="Assumptions Right Year 3 28 5 2" xfId="29297" xr:uid="{00000000-0005-0000-0000-0000529B0000}"/>
    <cellStyle name="Assumptions Right Year 3 28 5 2 2" xfId="56980" xr:uid="{00000000-0005-0000-0000-0000539B0000}"/>
    <cellStyle name="Assumptions Right Year 3 28 5 3" xfId="43063" xr:uid="{00000000-0005-0000-0000-0000549B0000}"/>
    <cellStyle name="Assumptions Right Year 3 28 6" xfId="18344" xr:uid="{00000000-0005-0000-0000-0000559B0000}"/>
    <cellStyle name="Assumptions Right Year 3 28 6 2" xfId="46027" xr:uid="{00000000-0005-0000-0000-0000569B0000}"/>
    <cellStyle name="Assumptions Right Year 3 28 7" xfId="32110" xr:uid="{00000000-0005-0000-0000-0000579B0000}"/>
    <cellStyle name="Assumptions Right Year 3 29" xfId="4624" xr:uid="{00000000-0005-0000-0000-0000589B0000}"/>
    <cellStyle name="Assumptions Right Year 3 29 2" xfId="8033" xr:uid="{00000000-0005-0000-0000-0000599B0000}"/>
    <cellStyle name="Assumptions Right Year 3 29 2 2" xfId="21957" xr:uid="{00000000-0005-0000-0000-00005A9B0000}"/>
    <cellStyle name="Assumptions Right Year 3 29 2 2 2" xfId="49640" xr:uid="{00000000-0005-0000-0000-00005B9B0000}"/>
    <cellStyle name="Assumptions Right Year 3 29 2 3" xfId="35723" xr:uid="{00000000-0005-0000-0000-00005C9B0000}"/>
    <cellStyle name="Assumptions Right Year 3 29 3" xfId="10625" xr:uid="{00000000-0005-0000-0000-00005D9B0000}"/>
    <cellStyle name="Assumptions Right Year 3 29 3 2" xfId="24546" xr:uid="{00000000-0005-0000-0000-00005E9B0000}"/>
    <cellStyle name="Assumptions Right Year 3 29 3 2 2" xfId="52229" xr:uid="{00000000-0005-0000-0000-00005F9B0000}"/>
    <cellStyle name="Assumptions Right Year 3 29 3 3" xfId="38312" xr:uid="{00000000-0005-0000-0000-0000609B0000}"/>
    <cellStyle name="Assumptions Right Year 3 29 4" xfId="12888" xr:uid="{00000000-0005-0000-0000-0000619B0000}"/>
    <cellStyle name="Assumptions Right Year 3 29 4 2" xfId="26809" xr:uid="{00000000-0005-0000-0000-0000629B0000}"/>
    <cellStyle name="Assumptions Right Year 3 29 4 2 2" xfId="54492" xr:uid="{00000000-0005-0000-0000-0000639B0000}"/>
    <cellStyle name="Assumptions Right Year 3 29 4 3" xfId="40575" xr:uid="{00000000-0005-0000-0000-0000649B0000}"/>
    <cellStyle name="Assumptions Right Year 3 29 5" xfId="15638" xr:uid="{00000000-0005-0000-0000-0000659B0000}"/>
    <cellStyle name="Assumptions Right Year 3 29 5 2" xfId="29559" xr:uid="{00000000-0005-0000-0000-0000669B0000}"/>
    <cellStyle name="Assumptions Right Year 3 29 5 2 2" xfId="57242" xr:uid="{00000000-0005-0000-0000-0000679B0000}"/>
    <cellStyle name="Assumptions Right Year 3 29 5 3" xfId="43325" xr:uid="{00000000-0005-0000-0000-0000689B0000}"/>
    <cellStyle name="Assumptions Right Year 3 29 6" xfId="18606" xr:uid="{00000000-0005-0000-0000-0000699B0000}"/>
    <cellStyle name="Assumptions Right Year 3 29 6 2" xfId="46289" xr:uid="{00000000-0005-0000-0000-00006A9B0000}"/>
    <cellStyle name="Assumptions Right Year 3 29 7" xfId="32372" xr:uid="{00000000-0005-0000-0000-00006B9B0000}"/>
    <cellStyle name="Assumptions Right Year 3 3" xfId="2315" xr:uid="{00000000-0005-0000-0000-00006C9B0000}"/>
    <cellStyle name="Assumptions Right Year 3 3 2" xfId="5775" xr:uid="{00000000-0005-0000-0000-00006D9B0000}"/>
    <cellStyle name="Assumptions Right Year 3 3 2 2" xfId="19725" xr:uid="{00000000-0005-0000-0000-00006E9B0000}"/>
    <cellStyle name="Assumptions Right Year 3 3 2 2 2" xfId="47408" xr:uid="{00000000-0005-0000-0000-00006F9B0000}"/>
    <cellStyle name="Assumptions Right Year 3 3 2 3" xfId="33491" xr:uid="{00000000-0005-0000-0000-0000709B0000}"/>
    <cellStyle name="Assumptions Right Year 3 3 3" xfId="8544" xr:uid="{00000000-0005-0000-0000-0000719B0000}"/>
    <cellStyle name="Assumptions Right Year 3 3 3 2" xfId="22465" xr:uid="{00000000-0005-0000-0000-0000729B0000}"/>
    <cellStyle name="Assumptions Right Year 3 3 3 2 2" xfId="50148" xr:uid="{00000000-0005-0000-0000-0000739B0000}"/>
    <cellStyle name="Assumptions Right Year 3 3 3 3" xfId="36231" xr:uid="{00000000-0005-0000-0000-0000749B0000}"/>
    <cellStyle name="Assumptions Right Year 3 3 4" xfId="5424" xr:uid="{00000000-0005-0000-0000-0000759B0000}"/>
    <cellStyle name="Assumptions Right Year 3 3 4 2" xfId="19377" xr:uid="{00000000-0005-0000-0000-0000769B0000}"/>
    <cellStyle name="Assumptions Right Year 3 3 4 2 2" xfId="47060" xr:uid="{00000000-0005-0000-0000-0000779B0000}"/>
    <cellStyle name="Assumptions Right Year 3 3 4 3" xfId="33143" xr:uid="{00000000-0005-0000-0000-0000789B0000}"/>
    <cellStyle name="Assumptions Right Year 3 3 5" xfId="13423" xr:uid="{00000000-0005-0000-0000-0000799B0000}"/>
    <cellStyle name="Assumptions Right Year 3 3 5 2" xfId="27344" xr:uid="{00000000-0005-0000-0000-00007A9B0000}"/>
    <cellStyle name="Assumptions Right Year 3 3 5 2 2" xfId="55027" xr:uid="{00000000-0005-0000-0000-00007B9B0000}"/>
    <cellStyle name="Assumptions Right Year 3 3 5 3" xfId="41110" xr:uid="{00000000-0005-0000-0000-00007C9B0000}"/>
    <cellStyle name="Assumptions Right Year 3 3 6" xfId="16385" xr:uid="{00000000-0005-0000-0000-00007D9B0000}"/>
    <cellStyle name="Assumptions Right Year 3 3 6 2" xfId="44068" xr:uid="{00000000-0005-0000-0000-00007E9B0000}"/>
    <cellStyle name="Assumptions Right Year 3 3 7" xfId="30278" xr:uid="{00000000-0005-0000-0000-00007F9B0000}"/>
    <cellStyle name="Assumptions Right Year 3 30" xfId="16195" xr:uid="{00000000-0005-0000-0000-0000809B0000}"/>
    <cellStyle name="Assumptions Right Year 3 30 2" xfId="30112" xr:uid="{00000000-0005-0000-0000-0000819B0000}"/>
    <cellStyle name="Assumptions Right Year 3 30 2 2" xfId="57795" xr:uid="{00000000-0005-0000-0000-0000829B0000}"/>
    <cellStyle name="Assumptions Right Year 3 30 3" xfId="43878" xr:uid="{00000000-0005-0000-0000-0000839B0000}"/>
    <cellStyle name="Assumptions Right Year 3 31" xfId="16111" xr:uid="{00000000-0005-0000-0000-0000849B0000}"/>
    <cellStyle name="Assumptions Right Year 3 31 2" xfId="30028" xr:uid="{00000000-0005-0000-0000-0000859B0000}"/>
    <cellStyle name="Assumptions Right Year 3 31 2 2" xfId="57711" xr:uid="{00000000-0005-0000-0000-0000869B0000}"/>
    <cellStyle name="Assumptions Right Year 3 31 3" xfId="43794" xr:uid="{00000000-0005-0000-0000-0000879B0000}"/>
    <cellStyle name="Assumptions Right Year 3 4" xfId="3052" xr:uid="{00000000-0005-0000-0000-0000889B0000}"/>
    <cellStyle name="Assumptions Right Year 3 4 2" xfId="6496" xr:uid="{00000000-0005-0000-0000-0000899B0000}"/>
    <cellStyle name="Assumptions Right Year 3 4 2 2" xfId="20441" xr:uid="{00000000-0005-0000-0000-00008A9B0000}"/>
    <cellStyle name="Assumptions Right Year 3 4 2 2 2" xfId="48124" xr:uid="{00000000-0005-0000-0000-00008B9B0000}"/>
    <cellStyle name="Assumptions Right Year 3 4 2 3" xfId="34207" xr:uid="{00000000-0005-0000-0000-00008C9B0000}"/>
    <cellStyle name="Assumptions Right Year 3 4 3" xfId="9245" xr:uid="{00000000-0005-0000-0000-00008D9B0000}"/>
    <cellStyle name="Assumptions Right Year 3 4 3 2" xfId="23166" xr:uid="{00000000-0005-0000-0000-00008E9B0000}"/>
    <cellStyle name="Assumptions Right Year 3 4 3 2 2" xfId="50849" xr:uid="{00000000-0005-0000-0000-00008F9B0000}"/>
    <cellStyle name="Assumptions Right Year 3 4 3 3" xfId="36932" xr:uid="{00000000-0005-0000-0000-0000909B0000}"/>
    <cellStyle name="Assumptions Right Year 3 4 4" xfId="11381" xr:uid="{00000000-0005-0000-0000-0000919B0000}"/>
    <cellStyle name="Assumptions Right Year 3 4 4 2" xfId="25302" xr:uid="{00000000-0005-0000-0000-0000929B0000}"/>
    <cellStyle name="Assumptions Right Year 3 4 4 2 2" xfId="52985" xr:uid="{00000000-0005-0000-0000-0000939B0000}"/>
    <cellStyle name="Assumptions Right Year 3 4 4 3" xfId="39068" xr:uid="{00000000-0005-0000-0000-0000949B0000}"/>
    <cellStyle name="Assumptions Right Year 3 4 5" xfId="14131" xr:uid="{00000000-0005-0000-0000-0000959B0000}"/>
    <cellStyle name="Assumptions Right Year 3 4 5 2" xfId="28052" xr:uid="{00000000-0005-0000-0000-0000969B0000}"/>
    <cellStyle name="Assumptions Right Year 3 4 5 2 2" xfId="55735" xr:uid="{00000000-0005-0000-0000-0000979B0000}"/>
    <cellStyle name="Assumptions Right Year 3 4 5 3" xfId="41818" xr:uid="{00000000-0005-0000-0000-0000989B0000}"/>
    <cellStyle name="Assumptions Right Year 3 4 6" xfId="17099" xr:uid="{00000000-0005-0000-0000-0000999B0000}"/>
    <cellStyle name="Assumptions Right Year 3 4 6 2" xfId="44782" xr:uid="{00000000-0005-0000-0000-00009A9B0000}"/>
    <cellStyle name="Assumptions Right Year 3 4 7" xfId="30906" xr:uid="{00000000-0005-0000-0000-00009B9B0000}"/>
    <cellStyle name="Assumptions Right Year 3 5" xfId="3153" xr:uid="{00000000-0005-0000-0000-00009C9B0000}"/>
    <cellStyle name="Assumptions Right Year 3 5 2" xfId="6595" xr:uid="{00000000-0005-0000-0000-00009D9B0000}"/>
    <cellStyle name="Assumptions Right Year 3 5 2 2" xfId="20539" xr:uid="{00000000-0005-0000-0000-00009E9B0000}"/>
    <cellStyle name="Assumptions Right Year 3 5 2 2 2" xfId="48222" xr:uid="{00000000-0005-0000-0000-00009F9B0000}"/>
    <cellStyle name="Assumptions Right Year 3 5 2 3" xfId="34305" xr:uid="{00000000-0005-0000-0000-0000A09B0000}"/>
    <cellStyle name="Assumptions Right Year 3 5 3" xfId="9339" xr:uid="{00000000-0005-0000-0000-0000A19B0000}"/>
    <cellStyle name="Assumptions Right Year 3 5 3 2" xfId="23260" xr:uid="{00000000-0005-0000-0000-0000A29B0000}"/>
    <cellStyle name="Assumptions Right Year 3 5 3 2 2" xfId="50943" xr:uid="{00000000-0005-0000-0000-0000A39B0000}"/>
    <cellStyle name="Assumptions Right Year 3 5 3 3" xfId="37026" xr:uid="{00000000-0005-0000-0000-0000A49B0000}"/>
    <cellStyle name="Assumptions Right Year 3 5 4" xfId="11477" xr:uid="{00000000-0005-0000-0000-0000A59B0000}"/>
    <cellStyle name="Assumptions Right Year 3 5 4 2" xfId="25398" xr:uid="{00000000-0005-0000-0000-0000A69B0000}"/>
    <cellStyle name="Assumptions Right Year 3 5 4 2 2" xfId="53081" xr:uid="{00000000-0005-0000-0000-0000A79B0000}"/>
    <cellStyle name="Assumptions Right Year 3 5 4 3" xfId="39164" xr:uid="{00000000-0005-0000-0000-0000A89B0000}"/>
    <cellStyle name="Assumptions Right Year 3 5 5" xfId="14227" xr:uid="{00000000-0005-0000-0000-0000A99B0000}"/>
    <cellStyle name="Assumptions Right Year 3 5 5 2" xfId="28148" xr:uid="{00000000-0005-0000-0000-0000AA9B0000}"/>
    <cellStyle name="Assumptions Right Year 3 5 5 2 2" xfId="55831" xr:uid="{00000000-0005-0000-0000-0000AB9B0000}"/>
    <cellStyle name="Assumptions Right Year 3 5 5 3" xfId="41914" xr:uid="{00000000-0005-0000-0000-0000AC9B0000}"/>
    <cellStyle name="Assumptions Right Year 3 5 6" xfId="17195" xr:uid="{00000000-0005-0000-0000-0000AD9B0000}"/>
    <cellStyle name="Assumptions Right Year 3 5 6 2" xfId="44878" xr:uid="{00000000-0005-0000-0000-0000AE9B0000}"/>
    <cellStyle name="Assumptions Right Year 3 5 7" xfId="30997" xr:uid="{00000000-0005-0000-0000-0000AF9B0000}"/>
    <cellStyle name="Assumptions Right Year 3 6" xfId="2438" xr:uid="{00000000-0005-0000-0000-0000B09B0000}"/>
    <cellStyle name="Assumptions Right Year 3 6 2" xfId="5895" xr:uid="{00000000-0005-0000-0000-0000B19B0000}"/>
    <cellStyle name="Assumptions Right Year 3 6 2 2" xfId="19845" xr:uid="{00000000-0005-0000-0000-0000B29B0000}"/>
    <cellStyle name="Assumptions Right Year 3 6 2 2 2" xfId="47528" xr:uid="{00000000-0005-0000-0000-0000B39B0000}"/>
    <cellStyle name="Assumptions Right Year 3 6 2 3" xfId="33611" xr:uid="{00000000-0005-0000-0000-0000B49B0000}"/>
    <cellStyle name="Assumptions Right Year 3 6 3" xfId="8661" xr:uid="{00000000-0005-0000-0000-0000B59B0000}"/>
    <cellStyle name="Assumptions Right Year 3 6 3 2" xfId="22582" xr:uid="{00000000-0005-0000-0000-0000B69B0000}"/>
    <cellStyle name="Assumptions Right Year 3 6 3 2 2" xfId="50265" xr:uid="{00000000-0005-0000-0000-0000B79B0000}"/>
    <cellStyle name="Assumptions Right Year 3 6 3 3" xfId="36348" xr:uid="{00000000-0005-0000-0000-0000B89B0000}"/>
    <cellStyle name="Assumptions Right Year 3 6 4" xfId="5523" xr:uid="{00000000-0005-0000-0000-0000B99B0000}"/>
    <cellStyle name="Assumptions Right Year 3 6 4 2" xfId="19476" xr:uid="{00000000-0005-0000-0000-0000BA9B0000}"/>
    <cellStyle name="Assumptions Right Year 3 6 4 2 2" xfId="47159" xr:uid="{00000000-0005-0000-0000-0000BB9B0000}"/>
    <cellStyle name="Assumptions Right Year 3 6 4 3" xfId="33242" xr:uid="{00000000-0005-0000-0000-0000BC9B0000}"/>
    <cellStyle name="Assumptions Right Year 3 6 5" xfId="13543" xr:uid="{00000000-0005-0000-0000-0000BD9B0000}"/>
    <cellStyle name="Assumptions Right Year 3 6 5 2" xfId="27464" xr:uid="{00000000-0005-0000-0000-0000BE9B0000}"/>
    <cellStyle name="Assumptions Right Year 3 6 5 2 2" xfId="55147" xr:uid="{00000000-0005-0000-0000-0000BF9B0000}"/>
    <cellStyle name="Assumptions Right Year 3 6 5 3" xfId="41230" xr:uid="{00000000-0005-0000-0000-0000C09B0000}"/>
    <cellStyle name="Assumptions Right Year 3 6 6" xfId="16505" xr:uid="{00000000-0005-0000-0000-0000C19B0000}"/>
    <cellStyle name="Assumptions Right Year 3 6 6 2" xfId="44188" xr:uid="{00000000-0005-0000-0000-0000C29B0000}"/>
    <cellStyle name="Assumptions Right Year 3 6 7" xfId="30383" xr:uid="{00000000-0005-0000-0000-0000C39B0000}"/>
    <cellStyle name="Assumptions Right Year 3 7" xfId="2937" xr:uid="{00000000-0005-0000-0000-0000C49B0000}"/>
    <cellStyle name="Assumptions Right Year 3 7 2" xfId="6383" xr:uid="{00000000-0005-0000-0000-0000C59B0000}"/>
    <cellStyle name="Assumptions Right Year 3 7 2 2" xfId="20329" xr:uid="{00000000-0005-0000-0000-0000C69B0000}"/>
    <cellStyle name="Assumptions Right Year 3 7 2 2 2" xfId="48012" xr:uid="{00000000-0005-0000-0000-0000C79B0000}"/>
    <cellStyle name="Assumptions Right Year 3 7 2 3" xfId="34095" xr:uid="{00000000-0005-0000-0000-0000C89B0000}"/>
    <cellStyle name="Assumptions Right Year 3 7 3" xfId="9134" xr:uid="{00000000-0005-0000-0000-0000C99B0000}"/>
    <cellStyle name="Assumptions Right Year 3 7 3 2" xfId="23055" xr:uid="{00000000-0005-0000-0000-0000CA9B0000}"/>
    <cellStyle name="Assumptions Right Year 3 7 3 2 2" xfId="50738" xr:uid="{00000000-0005-0000-0000-0000CB9B0000}"/>
    <cellStyle name="Assumptions Right Year 3 7 3 3" xfId="36821" xr:uid="{00000000-0005-0000-0000-0000CC9B0000}"/>
    <cellStyle name="Assumptions Right Year 3 7 4" xfId="11269" xr:uid="{00000000-0005-0000-0000-0000CD9B0000}"/>
    <cellStyle name="Assumptions Right Year 3 7 4 2" xfId="25190" xr:uid="{00000000-0005-0000-0000-0000CE9B0000}"/>
    <cellStyle name="Assumptions Right Year 3 7 4 2 2" xfId="52873" xr:uid="{00000000-0005-0000-0000-0000CF9B0000}"/>
    <cellStyle name="Assumptions Right Year 3 7 4 3" xfId="38956" xr:uid="{00000000-0005-0000-0000-0000D09B0000}"/>
    <cellStyle name="Assumptions Right Year 3 7 5" xfId="14021" xr:uid="{00000000-0005-0000-0000-0000D19B0000}"/>
    <cellStyle name="Assumptions Right Year 3 7 5 2" xfId="27942" xr:uid="{00000000-0005-0000-0000-0000D29B0000}"/>
    <cellStyle name="Assumptions Right Year 3 7 5 2 2" xfId="55625" xr:uid="{00000000-0005-0000-0000-0000D39B0000}"/>
    <cellStyle name="Assumptions Right Year 3 7 5 3" xfId="41708" xr:uid="{00000000-0005-0000-0000-0000D49B0000}"/>
    <cellStyle name="Assumptions Right Year 3 7 6" xfId="16987" xr:uid="{00000000-0005-0000-0000-0000D59B0000}"/>
    <cellStyle name="Assumptions Right Year 3 7 6 2" xfId="44670" xr:uid="{00000000-0005-0000-0000-0000D69B0000}"/>
    <cellStyle name="Assumptions Right Year 3 7 7" xfId="30800" xr:uid="{00000000-0005-0000-0000-0000D79B0000}"/>
    <cellStyle name="Assumptions Right Year 3 8" xfId="3492" xr:uid="{00000000-0005-0000-0000-0000D89B0000}"/>
    <cellStyle name="Assumptions Right Year 3 8 2" xfId="6930" xr:uid="{00000000-0005-0000-0000-0000D99B0000}"/>
    <cellStyle name="Assumptions Right Year 3 8 2 2" xfId="20870" xr:uid="{00000000-0005-0000-0000-0000DA9B0000}"/>
    <cellStyle name="Assumptions Right Year 3 8 2 2 2" xfId="48553" xr:uid="{00000000-0005-0000-0000-0000DB9B0000}"/>
    <cellStyle name="Assumptions Right Year 3 8 2 3" xfId="34636" xr:uid="{00000000-0005-0000-0000-0000DC9B0000}"/>
    <cellStyle name="Assumptions Right Year 3 8 3" xfId="9668" xr:uid="{00000000-0005-0000-0000-0000DD9B0000}"/>
    <cellStyle name="Assumptions Right Year 3 8 3 2" xfId="23589" xr:uid="{00000000-0005-0000-0000-0000DE9B0000}"/>
    <cellStyle name="Assumptions Right Year 3 8 3 2 2" xfId="51272" xr:uid="{00000000-0005-0000-0000-0000DF9B0000}"/>
    <cellStyle name="Assumptions Right Year 3 8 3 3" xfId="37355" xr:uid="{00000000-0005-0000-0000-0000E09B0000}"/>
    <cellStyle name="Assumptions Right Year 3 8 4" xfId="11808" xr:uid="{00000000-0005-0000-0000-0000E19B0000}"/>
    <cellStyle name="Assumptions Right Year 3 8 4 2" xfId="25729" xr:uid="{00000000-0005-0000-0000-0000E29B0000}"/>
    <cellStyle name="Assumptions Right Year 3 8 4 2 2" xfId="53412" xr:uid="{00000000-0005-0000-0000-0000E39B0000}"/>
    <cellStyle name="Assumptions Right Year 3 8 4 3" xfId="39495" xr:uid="{00000000-0005-0000-0000-0000E49B0000}"/>
    <cellStyle name="Assumptions Right Year 3 8 5" xfId="14558" xr:uid="{00000000-0005-0000-0000-0000E59B0000}"/>
    <cellStyle name="Assumptions Right Year 3 8 5 2" xfId="28479" xr:uid="{00000000-0005-0000-0000-0000E69B0000}"/>
    <cellStyle name="Assumptions Right Year 3 8 5 2 2" xfId="56162" xr:uid="{00000000-0005-0000-0000-0000E79B0000}"/>
    <cellStyle name="Assumptions Right Year 3 8 5 3" xfId="42245" xr:uid="{00000000-0005-0000-0000-0000E89B0000}"/>
    <cellStyle name="Assumptions Right Year 3 8 6" xfId="17526" xr:uid="{00000000-0005-0000-0000-0000E99B0000}"/>
    <cellStyle name="Assumptions Right Year 3 8 6 2" xfId="45209" xr:uid="{00000000-0005-0000-0000-0000EA9B0000}"/>
    <cellStyle name="Assumptions Right Year 3 8 7" xfId="31297" xr:uid="{00000000-0005-0000-0000-0000EB9B0000}"/>
    <cellStyle name="Assumptions Right Year 3 9" xfId="3141" xr:uid="{00000000-0005-0000-0000-0000EC9B0000}"/>
    <cellStyle name="Assumptions Right Year 3 9 2" xfId="6583" xr:uid="{00000000-0005-0000-0000-0000ED9B0000}"/>
    <cellStyle name="Assumptions Right Year 3 9 2 2" xfId="20527" xr:uid="{00000000-0005-0000-0000-0000EE9B0000}"/>
    <cellStyle name="Assumptions Right Year 3 9 2 2 2" xfId="48210" xr:uid="{00000000-0005-0000-0000-0000EF9B0000}"/>
    <cellStyle name="Assumptions Right Year 3 9 2 3" xfId="34293" xr:uid="{00000000-0005-0000-0000-0000F09B0000}"/>
    <cellStyle name="Assumptions Right Year 3 9 3" xfId="9327" xr:uid="{00000000-0005-0000-0000-0000F19B0000}"/>
    <cellStyle name="Assumptions Right Year 3 9 3 2" xfId="23248" xr:uid="{00000000-0005-0000-0000-0000F29B0000}"/>
    <cellStyle name="Assumptions Right Year 3 9 3 2 2" xfId="50931" xr:uid="{00000000-0005-0000-0000-0000F39B0000}"/>
    <cellStyle name="Assumptions Right Year 3 9 3 3" xfId="37014" xr:uid="{00000000-0005-0000-0000-0000F49B0000}"/>
    <cellStyle name="Assumptions Right Year 3 9 4" xfId="11465" xr:uid="{00000000-0005-0000-0000-0000F59B0000}"/>
    <cellStyle name="Assumptions Right Year 3 9 4 2" xfId="25386" xr:uid="{00000000-0005-0000-0000-0000F69B0000}"/>
    <cellStyle name="Assumptions Right Year 3 9 4 2 2" xfId="53069" xr:uid="{00000000-0005-0000-0000-0000F79B0000}"/>
    <cellStyle name="Assumptions Right Year 3 9 4 3" xfId="39152" xr:uid="{00000000-0005-0000-0000-0000F89B0000}"/>
    <cellStyle name="Assumptions Right Year 3 9 5" xfId="14215" xr:uid="{00000000-0005-0000-0000-0000F99B0000}"/>
    <cellStyle name="Assumptions Right Year 3 9 5 2" xfId="28136" xr:uid="{00000000-0005-0000-0000-0000FA9B0000}"/>
    <cellStyle name="Assumptions Right Year 3 9 5 2 2" xfId="55819" xr:uid="{00000000-0005-0000-0000-0000FB9B0000}"/>
    <cellStyle name="Assumptions Right Year 3 9 5 3" xfId="41902" xr:uid="{00000000-0005-0000-0000-0000FC9B0000}"/>
    <cellStyle name="Assumptions Right Year 3 9 6" xfId="17183" xr:uid="{00000000-0005-0000-0000-0000FD9B0000}"/>
    <cellStyle name="Assumptions Right Year 3 9 6 2" xfId="44866" xr:uid="{00000000-0005-0000-0000-0000FE9B0000}"/>
    <cellStyle name="Assumptions Right Year 3 9 7" xfId="30986" xr:uid="{00000000-0005-0000-0000-0000FF9B0000}"/>
    <cellStyle name="Assumptions Right Year 30" xfId="4658" xr:uid="{00000000-0005-0000-0000-0000009C0000}"/>
    <cellStyle name="Assumptions Right Year 30 2" xfId="8066" xr:uid="{00000000-0005-0000-0000-0000019C0000}"/>
    <cellStyle name="Assumptions Right Year 30 2 2" xfId="21990" xr:uid="{00000000-0005-0000-0000-0000029C0000}"/>
    <cellStyle name="Assumptions Right Year 30 2 2 2" xfId="49673" xr:uid="{00000000-0005-0000-0000-0000039C0000}"/>
    <cellStyle name="Assumptions Right Year 30 2 3" xfId="35756" xr:uid="{00000000-0005-0000-0000-0000049C0000}"/>
    <cellStyle name="Assumptions Right Year 30 3" xfId="10654" xr:uid="{00000000-0005-0000-0000-0000059C0000}"/>
    <cellStyle name="Assumptions Right Year 30 3 2" xfId="24575" xr:uid="{00000000-0005-0000-0000-0000069C0000}"/>
    <cellStyle name="Assumptions Right Year 30 3 2 2" xfId="52258" xr:uid="{00000000-0005-0000-0000-0000079C0000}"/>
    <cellStyle name="Assumptions Right Year 30 3 3" xfId="38341" xr:uid="{00000000-0005-0000-0000-0000089C0000}"/>
    <cellStyle name="Assumptions Right Year 30 4" xfId="12922" xr:uid="{00000000-0005-0000-0000-0000099C0000}"/>
    <cellStyle name="Assumptions Right Year 30 4 2" xfId="26843" xr:uid="{00000000-0005-0000-0000-00000A9C0000}"/>
    <cellStyle name="Assumptions Right Year 30 4 2 2" xfId="54526" xr:uid="{00000000-0005-0000-0000-00000B9C0000}"/>
    <cellStyle name="Assumptions Right Year 30 4 3" xfId="40609" xr:uid="{00000000-0005-0000-0000-00000C9C0000}"/>
    <cellStyle name="Assumptions Right Year 30 5" xfId="15672" xr:uid="{00000000-0005-0000-0000-00000D9C0000}"/>
    <cellStyle name="Assumptions Right Year 30 5 2" xfId="29593" xr:uid="{00000000-0005-0000-0000-00000E9C0000}"/>
    <cellStyle name="Assumptions Right Year 30 5 2 2" xfId="57276" xr:uid="{00000000-0005-0000-0000-00000F9C0000}"/>
    <cellStyle name="Assumptions Right Year 30 5 3" xfId="43359" xr:uid="{00000000-0005-0000-0000-0000109C0000}"/>
    <cellStyle name="Assumptions Right Year 30 6" xfId="18640" xr:uid="{00000000-0005-0000-0000-0000119C0000}"/>
    <cellStyle name="Assumptions Right Year 30 6 2" xfId="46323" xr:uid="{00000000-0005-0000-0000-0000129C0000}"/>
    <cellStyle name="Assumptions Right Year 30 7" xfId="32406" xr:uid="{00000000-0005-0000-0000-0000139C0000}"/>
    <cellStyle name="Assumptions Right Year 31" xfId="5289" xr:uid="{00000000-0005-0000-0000-0000149C0000}"/>
    <cellStyle name="Assumptions Right Year 31 2" xfId="19256" xr:uid="{00000000-0005-0000-0000-0000159C0000}"/>
    <cellStyle name="Assumptions Right Year 31 2 2" xfId="46939" xr:uid="{00000000-0005-0000-0000-0000169C0000}"/>
    <cellStyle name="Assumptions Right Year 31 3" xfId="33022" xr:uid="{00000000-0005-0000-0000-0000179C0000}"/>
    <cellStyle name="Assumptions Right Year 32" xfId="5251" xr:uid="{00000000-0005-0000-0000-0000189C0000}"/>
    <cellStyle name="Assumptions Right Year 32 2" xfId="19221" xr:uid="{00000000-0005-0000-0000-0000199C0000}"/>
    <cellStyle name="Assumptions Right Year 32 2 2" xfId="46904" xr:uid="{00000000-0005-0000-0000-00001A9C0000}"/>
    <cellStyle name="Assumptions Right Year 32 3" xfId="32987" xr:uid="{00000000-0005-0000-0000-00001B9C0000}"/>
    <cellStyle name="Assumptions Right Year 33" xfId="16164" xr:uid="{00000000-0005-0000-0000-00001C9C0000}"/>
    <cellStyle name="Assumptions Right Year 33 2" xfId="30081" xr:uid="{00000000-0005-0000-0000-00001D9C0000}"/>
    <cellStyle name="Assumptions Right Year 33 2 2" xfId="57764" xr:uid="{00000000-0005-0000-0000-00001E9C0000}"/>
    <cellStyle name="Assumptions Right Year 33 3" xfId="43847" xr:uid="{00000000-0005-0000-0000-00001F9C0000}"/>
    <cellStyle name="Assumptions Right Year 34" xfId="16137" xr:uid="{00000000-0005-0000-0000-0000209C0000}"/>
    <cellStyle name="Assumptions Right Year 34 2" xfId="30054" xr:uid="{00000000-0005-0000-0000-0000219C0000}"/>
    <cellStyle name="Assumptions Right Year 34 2 2" xfId="57737" xr:uid="{00000000-0005-0000-0000-0000229C0000}"/>
    <cellStyle name="Assumptions Right Year 34 3" xfId="43820" xr:uid="{00000000-0005-0000-0000-0000239C0000}"/>
    <cellStyle name="Assumptions Right Year 35" xfId="16282" xr:uid="{00000000-0005-0000-0000-0000249C0000}"/>
    <cellStyle name="Assumptions Right Year 35 2" xfId="43965" xr:uid="{00000000-0005-0000-0000-0000259C0000}"/>
    <cellStyle name="Assumptions Right Year 36" xfId="30199" xr:uid="{00000000-0005-0000-0000-0000269C0000}"/>
    <cellStyle name="Assumptions Right Year 4" xfId="2217" xr:uid="{00000000-0005-0000-0000-0000279C0000}"/>
    <cellStyle name="Assumptions Right Year 4 10" xfId="3610" xr:uid="{00000000-0005-0000-0000-0000289C0000}"/>
    <cellStyle name="Assumptions Right Year 4 10 2" xfId="7048" xr:uid="{00000000-0005-0000-0000-0000299C0000}"/>
    <cellStyle name="Assumptions Right Year 4 10 2 2" xfId="20984" xr:uid="{00000000-0005-0000-0000-00002A9C0000}"/>
    <cellStyle name="Assumptions Right Year 4 10 2 2 2" xfId="48667" xr:uid="{00000000-0005-0000-0000-00002B9C0000}"/>
    <cellStyle name="Assumptions Right Year 4 10 2 3" xfId="34750" xr:uid="{00000000-0005-0000-0000-00002C9C0000}"/>
    <cellStyle name="Assumptions Right Year 4 10 3" xfId="9780" xr:uid="{00000000-0005-0000-0000-00002D9C0000}"/>
    <cellStyle name="Assumptions Right Year 4 10 3 2" xfId="23701" xr:uid="{00000000-0005-0000-0000-00002E9C0000}"/>
    <cellStyle name="Assumptions Right Year 4 10 3 2 2" xfId="51384" xr:uid="{00000000-0005-0000-0000-00002F9C0000}"/>
    <cellStyle name="Assumptions Right Year 4 10 3 3" xfId="37467" xr:uid="{00000000-0005-0000-0000-0000309C0000}"/>
    <cellStyle name="Assumptions Right Year 4 10 4" xfId="11922" xr:uid="{00000000-0005-0000-0000-0000319C0000}"/>
    <cellStyle name="Assumptions Right Year 4 10 4 2" xfId="25843" xr:uid="{00000000-0005-0000-0000-0000329C0000}"/>
    <cellStyle name="Assumptions Right Year 4 10 4 2 2" xfId="53526" xr:uid="{00000000-0005-0000-0000-0000339C0000}"/>
    <cellStyle name="Assumptions Right Year 4 10 4 3" xfId="39609" xr:uid="{00000000-0005-0000-0000-0000349C0000}"/>
    <cellStyle name="Assumptions Right Year 4 10 5" xfId="14672" xr:uid="{00000000-0005-0000-0000-0000359C0000}"/>
    <cellStyle name="Assumptions Right Year 4 10 5 2" xfId="28593" xr:uid="{00000000-0005-0000-0000-0000369C0000}"/>
    <cellStyle name="Assumptions Right Year 4 10 5 2 2" xfId="56276" xr:uid="{00000000-0005-0000-0000-0000379C0000}"/>
    <cellStyle name="Assumptions Right Year 4 10 5 3" xfId="42359" xr:uid="{00000000-0005-0000-0000-0000389C0000}"/>
    <cellStyle name="Assumptions Right Year 4 10 6" xfId="17640" xr:uid="{00000000-0005-0000-0000-0000399C0000}"/>
    <cellStyle name="Assumptions Right Year 4 10 6 2" xfId="45323" xr:uid="{00000000-0005-0000-0000-00003A9C0000}"/>
    <cellStyle name="Assumptions Right Year 4 10 7" xfId="31411" xr:uid="{00000000-0005-0000-0000-00003B9C0000}"/>
    <cellStyle name="Assumptions Right Year 4 11" xfId="3638" xr:uid="{00000000-0005-0000-0000-00003C9C0000}"/>
    <cellStyle name="Assumptions Right Year 4 11 2" xfId="7076" xr:uid="{00000000-0005-0000-0000-00003D9C0000}"/>
    <cellStyle name="Assumptions Right Year 4 11 2 2" xfId="21012" xr:uid="{00000000-0005-0000-0000-00003E9C0000}"/>
    <cellStyle name="Assumptions Right Year 4 11 2 2 2" xfId="48695" xr:uid="{00000000-0005-0000-0000-00003F9C0000}"/>
    <cellStyle name="Assumptions Right Year 4 11 2 3" xfId="34778" xr:uid="{00000000-0005-0000-0000-0000409C0000}"/>
    <cellStyle name="Assumptions Right Year 4 11 3" xfId="9808" xr:uid="{00000000-0005-0000-0000-0000419C0000}"/>
    <cellStyle name="Assumptions Right Year 4 11 3 2" xfId="23729" xr:uid="{00000000-0005-0000-0000-0000429C0000}"/>
    <cellStyle name="Assumptions Right Year 4 11 3 2 2" xfId="51412" xr:uid="{00000000-0005-0000-0000-0000439C0000}"/>
    <cellStyle name="Assumptions Right Year 4 11 3 3" xfId="37495" xr:uid="{00000000-0005-0000-0000-0000449C0000}"/>
    <cellStyle name="Assumptions Right Year 4 11 4" xfId="11950" xr:uid="{00000000-0005-0000-0000-0000459C0000}"/>
    <cellStyle name="Assumptions Right Year 4 11 4 2" xfId="25871" xr:uid="{00000000-0005-0000-0000-0000469C0000}"/>
    <cellStyle name="Assumptions Right Year 4 11 4 2 2" xfId="53554" xr:uid="{00000000-0005-0000-0000-0000479C0000}"/>
    <cellStyle name="Assumptions Right Year 4 11 4 3" xfId="39637" xr:uid="{00000000-0005-0000-0000-0000489C0000}"/>
    <cellStyle name="Assumptions Right Year 4 11 5" xfId="14700" xr:uid="{00000000-0005-0000-0000-0000499C0000}"/>
    <cellStyle name="Assumptions Right Year 4 11 5 2" xfId="28621" xr:uid="{00000000-0005-0000-0000-00004A9C0000}"/>
    <cellStyle name="Assumptions Right Year 4 11 5 2 2" xfId="56304" xr:uid="{00000000-0005-0000-0000-00004B9C0000}"/>
    <cellStyle name="Assumptions Right Year 4 11 5 3" xfId="42387" xr:uid="{00000000-0005-0000-0000-00004C9C0000}"/>
    <cellStyle name="Assumptions Right Year 4 11 6" xfId="17668" xr:uid="{00000000-0005-0000-0000-00004D9C0000}"/>
    <cellStyle name="Assumptions Right Year 4 11 6 2" xfId="45351" xr:uid="{00000000-0005-0000-0000-00004E9C0000}"/>
    <cellStyle name="Assumptions Right Year 4 11 7" xfId="31439" xr:uid="{00000000-0005-0000-0000-00004F9C0000}"/>
    <cellStyle name="Assumptions Right Year 4 12" xfId="3671" xr:uid="{00000000-0005-0000-0000-0000509C0000}"/>
    <cellStyle name="Assumptions Right Year 4 12 2" xfId="7108" xr:uid="{00000000-0005-0000-0000-0000519C0000}"/>
    <cellStyle name="Assumptions Right Year 4 12 2 2" xfId="21044" xr:uid="{00000000-0005-0000-0000-0000529C0000}"/>
    <cellStyle name="Assumptions Right Year 4 12 2 2 2" xfId="48727" xr:uid="{00000000-0005-0000-0000-0000539C0000}"/>
    <cellStyle name="Assumptions Right Year 4 12 2 3" xfId="34810" xr:uid="{00000000-0005-0000-0000-0000549C0000}"/>
    <cellStyle name="Assumptions Right Year 4 12 3" xfId="9840" xr:uid="{00000000-0005-0000-0000-0000559C0000}"/>
    <cellStyle name="Assumptions Right Year 4 12 3 2" xfId="23761" xr:uid="{00000000-0005-0000-0000-0000569C0000}"/>
    <cellStyle name="Assumptions Right Year 4 12 3 2 2" xfId="51444" xr:uid="{00000000-0005-0000-0000-0000579C0000}"/>
    <cellStyle name="Assumptions Right Year 4 12 3 3" xfId="37527" xr:uid="{00000000-0005-0000-0000-0000589C0000}"/>
    <cellStyle name="Assumptions Right Year 4 12 4" xfId="11982" xr:uid="{00000000-0005-0000-0000-0000599C0000}"/>
    <cellStyle name="Assumptions Right Year 4 12 4 2" xfId="25903" xr:uid="{00000000-0005-0000-0000-00005A9C0000}"/>
    <cellStyle name="Assumptions Right Year 4 12 4 2 2" xfId="53586" xr:uid="{00000000-0005-0000-0000-00005B9C0000}"/>
    <cellStyle name="Assumptions Right Year 4 12 4 3" xfId="39669" xr:uid="{00000000-0005-0000-0000-00005C9C0000}"/>
    <cellStyle name="Assumptions Right Year 4 12 5" xfId="14732" xr:uid="{00000000-0005-0000-0000-00005D9C0000}"/>
    <cellStyle name="Assumptions Right Year 4 12 5 2" xfId="28653" xr:uid="{00000000-0005-0000-0000-00005E9C0000}"/>
    <cellStyle name="Assumptions Right Year 4 12 5 2 2" xfId="56336" xr:uid="{00000000-0005-0000-0000-00005F9C0000}"/>
    <cellStyle name="Assumptions Right Year 4 12 5 3" xfId="42419" xr:uid="{00000000-0005-0000-0000-0000609C0000}"/>
    <cellStyle name="Assumptions Right Year 4 12 6" xfId="17700" xr:uid="{00000000-0005-0000-0000-0000619C0000}"/>
    <cellStyle name="Assumptions Right Year 4 12 6 2" xfId="45383" xr:uid="{00000000-0005-0000-0000-0000629C0000}"/>
    <cellStyle name="Assumptions Right Year 4 12 7" xfId="31470" xr:uid="{00000000-0005-0000-0000-0000639C0000}"/>
    <cellStyle name="Assumptions Right Year 4 13" xfId="3705" xr:uid="{00000000-0005-0000-0000-0000649C0000}"/>
    <cellStyle name="Assumptions Right Year 4 13 2" xfId="7142" xr:uid="{00000000-0005-0000-0000-0000659C0000}"/>
    <cellStyle name="Assumptions Right Year 4 13 2 2" xfId="21077" xr:uid="{00000000-0005-0000-0000-0000669C0000}"/>
    <cellStyle name="Assumptions Right Year 4 13 2 2 2" xfId="48760" xr:uid="{00000000-0005-0000-0000-0000679C0000}"/>
    <cellStyle name="Assumptions Right Year 4 13 2 3" xfId="34843" xr:uid="{00000000-0005-0000-0000-0000689C0000}"/>
    <cellStyle name="Assumptions Right Year 4 13 3" xfId="9870" xr:uid="{00000000-0005-0000-0000-0000699C0000}"/>
    <cellStyle name="Assumptions Right Year 4 13 3 2" xfId="23791" xr:uid="{00000000-0005-0000-0000-00006A9C0000}"/>
    <cellStyle name="Assumptions Right Year 4 13 3 2 2" xfId="51474" xr:uid="{00000000-0005-0000-0000-00006B9C0000}"/>
    <cellStyle name="Assumptions Right Year 4 13 3 3" xfId="37557" xr:uid="{00000000-0005-0000-0000-00006C9C0000}"/>
    <cellStyle name="Assumptions Right Year 4 13 4" xfId="12015" xr:uid="{00000000-0005-0000-0000-00006D9C0000}"/>
    <cellStyle name="Assumptions Right Year 4 13 4 2" xfId="25936" xr:uid="{00000000-0005-0000-0000-00006E9C0000}"/>
    <cellStyle name="Assumptions Right Year 4 13 4 2 2" xfId="53619" xr:uid="{00000000-0005-0000-0000-00006F9C0000}"/>
    <cellStyle name="Assumptions Right Year 4 13 4 3" xfId="39702" xr:uid="{00000000-0005-0000-0000-0000709C0000}"/>
    <cellStyle name="Assumptions Right Year 4 13 5" xfId="14765" xr:uid="{00000000-0005-0000-0000-0000719C0000}"/>
    <cellStyle name="Assumptions Right Year 4 13 5 2" xfId="28686" xr:uid="{00000000-0005-0000-0000-0000729C0000}"/>
    <cellStyle name="Assumptions Right Year 4 13 5 2 2" xfId="56369" xr:uid="{00000000-0005-0000-0000-0000739C0000}"/>
    <cellStyle name="Assumptions Right Year 4 13 5 3" xfId="42452" xr:uid="{00000000-0005-0000-0000-0000749C0000}"/>
    <cellStyle name="Assumptions Right Year 4 13 6" xfId="17733" xr:uid="{00000000-0005-0000-0000-0000759C0000}"/>
    <cellStyle name="Assumptions Right Year 4 13 6 2" xfId="45416" xr:uid="{00000000-0005-0000-0000-0000769C0000}"/>
    <cellStyle name="Assumptions Right Year 4 13 7" xfId="31503" xr:uid="{00000000-0005-0000-0000-0000779C0000}"/>
    <cellStyle name="Assumptions Right Year 4 14" xfId="3732" xr:uid="{00000000-0005-0000-0000-0000789C0000}"/>
    <cellStyle name="Assumptions Right Year 4 14 2" xfId="7167" xr:uid="{00000000-0005-0000-0000-0000799C0000}"/>
    <cellStyle name="Assumptions Right Year 4 14 2 2" xfId="21102" xr:uid="{00000000-0005-0000-0000-00007A9C0000}"/>
    <cellStyle name="Assumptions Right Year 4 14 2 2 2" xfId="48785" xr:uid="{00000000-0005-0000-0000-00007B9C0000}"/>
    <cellStyle name="Assumptions Right Year 4 14 2 3" xfId="34868" xr:uid="{00000000-0005-0000-0000-00007C9C0000}"/>
    <cellStyle name="Assumptions Right Year 4 14 3" xfId="9895" xr:uid="{00000000-0005-0000-0000-00007D9C0000}"/>
    <cellStyle name="Assumptions Right Year 4 14 3 2" xfId="23816" xr:uid="{00000000-0005-0000-0000-00007E9C0000}"/>
    <cellStyle name="Assumptions Right Year 4 14 3 2 2" xfId="51499" xr:uid="{00000000-0005-0000-0000-00007F9C0000}"/>
    <cellStyle name="Assumptions Right Year 4 14 3 3" xfId="37582" xr:uid="{00000000-0005-0000-0000-0000809C0000}"/>
    <cellStyle name="Assumptions Right Year 4 14 4" xfId="12040" xr:uid="{00000000-0005-0000-0000-0000819C0000}"/>
    <cellStyle name="Assumptions Right Year 4 14 4 2" xfId="25961" xr:uid="{00000000-0005-0000-0000-0000829C0000}"/>
    <cellStyle name="Assumptions Right Year 4 14 4 2 2" xfId="53644" xr:uid="{00000000-0005-0000-0000-0000839C0000}"/>
    <cellStyle name="Assumptions Right Year 4 14 4 3" xfId="39727" xr:uid="{00000000-0005-0000-0000-0000849C0000}"/>
    <cellStyle name="Assumptions Right Year 4 14 5" xfId="14790" xr:uid="{00000000-0005-0000-0000-0000859C0000}"/>
    <cellStyle name="Assumptions Right Year 4 14 5 2" xfId="28711" xr:uid="{00000000-0005-0000-0000-0000869C0000}"/>
    <cellStyle name="Assumptions Right Year 4 14 5 2 2" xfId="56394" xr:uid="{00000000-0005-0000-0000-0000879C0000}"/>
    <cellStyle name="Assumptions Right Year 4 14 5 3" xfId="42477" xr:uid="{00000000-0005-0000-0000-0000889C0000}"/>
    <cellStyle name="Assumptions Right Year 4 14 6" xfId="17758" xr:uid="{00000000-0005-0000-0000-0000899C0000}"/>
    <cellStyle name="Assumptions Right Year 4 14 6 2" xfId="45441" xr:uid="{00000000-0005-0000-0000-00008A9C0000}"/>
    <cellStyle name="Assumptions Right Year 4 14 7" xfId="31527" xr:uid="{00000000-0005-0000-0000-00008B9C0000}"/>
    <cellStyle name="Assumptions Right Year 4 15" xfId="3770" xr:uid="{00000000-0005-0000-0000-00008C9C0000}"/>
    <cellStyle name="Assumptions Right Year 4 15 2" xfId="7204" xr:uid="{00000000-0005-0000-0000-00008D9C0000}"/>
    <cellStyle name="Assumptions Right Year 4 15 2 2" xfId="21138" xr:uid="{00000000-0005-0000-0000-00008E9C0000}"/>
    <cellStyle name="Assumptions Right Year 4 15 2 2 2" xfId="48821" xr:uid="{00000000-0005-0000-0000-00008F9C0000}"/>
    <cellStyle name="Assumptions Right Year 4 15 2 3" xfId="34904" xr:uid="{00000000-0005-0000-0000-0000909C0000}"/>
    <cellStyle name="Assumptions Right Year 4 15 3" xfId="9927" xr:uid="{00000000-0005-0000-0000-0000919C0000}"/>
    <cellStyle name="Assumptions Right Year 4 15 3 2" xfId="23848" xr:uid="{00000000-0005-0000-0000-0000929C0000}"/>
    <cellStyle name="Assumptions Right Year 4 15 3 2 2" xfId="51531" xr:uid="{00000000-0005-0000-0000-0000939C0000}"/>
    <cellStyle name="Assumptions Right Year 4 15 3 3" xfId="37614" xr:uid="{00000000-0005-0000-0000-0000949C0000}"/>
    <cellStyle name="Assumptions Right Year 4 15 4" xfId="12076" xr:uid="{00000000-0005-0000-0000-0000959C0000}"/>
    <cellStyle name="Assumptions Right Year 4 15 4 2" xfId="25997" xr:uid="{00000000-0005-0000-0000-0000969C0000}"/>
    <cellStyle name="Assumptions Right Year 4 15 4 2 2" xfId="53680" xr:uid="{00000000-0005-0000-0000-0000979C0000}"/>
    <cellStyle name="Assumptions Right Year 4 15 4 3" xfId="39763" xr:uid="{00000000-0005-0000-0000-0000989C0000}"/>
    <cellStyle name="Assumptions Right Year 4 15 5" xfId="14826" xr:uid="{00000000-0005-0000-0000-0000999C0000}"/>
    <cellStyle name="Assumptions Right Year 4 15 5 2" xfId="28747" xr:uid="{00000000-0005-0000-0000-00009A9C0000}"/>
    <cellStyle name="Assumptions Right Year 4 15 5 2 2" xfId="56430" xr:uid="{00000000-0005-0000-0000-00009B9C0000}"/>
    <cellStyle name="Assumptions Right Year 4 15 5 3" xfId="42513" xr:uid="{00000000-0005-0000-0000-00009C9C0000}"/>
    <cellStyle name="Assumptions Right Year 4 15 6" xfId="17794" xr:uid="{00000000-0005-0000-0000-00009D9C0000}"/>
    <cellStyle name="Assumptions Right Year 4 15 6 2" xfId="45477" xr:uid="{00000000-0005-0000-0000-00009E9C0000}"/>
    <cellStyle name="Assumptions Right Year 4 15 7" xfId="31560" xr:uid="{00000000-0005-0000-0000-00009F9C0000}"/>
    <cellStyle name="Assumptions Right Year 4 16" xfId="3802" xr:uid="{00000000-0005-0000-0000-0000A09C0000}"/>
    <cellStyle name="Assumptions Right Year 4 16 2" xfId="7236" xr:uid="{00000000-0005-0000-0000-0000A19C0000}"/>
    <cellStyle name="Assumptions Right Year 4 16 2 2" xfId="21169" xr:uid="{00000000-0005-0000-0000-0000A29C0000}"/>
    <cellStyle name="Assumptions Right Year 4 16 2 2 2" xfId="48852" xr:uid="{00000000-0005-0000-0000-0000A39C0000}"/>
    <cellStyle name="Assumptions Right Year 4 16 2 3" xfId="34935" xr:uid="{00000000-0005-0000-0000-0000A49C0000}"/>
    <cellStyle name="Assumptions Right Year 4 16 3" xfId="9957" xr:uid="{00000000-0005-0000-0000-0000A59C0000}"/>
    <cellStyle name="Assumptions Right Year 4 16 3 2" xfId="23878" xr:uid="{00000000-0005-0000-0000-0000A69C0000}"/>
    <cellStyle name="Assumptions Right Year 4 16 3 2 2" xfId="51561" xr:uid="{00000000-0005-0000-0000-0000A79C0000}"/>
    <cellStyle name="Assumptions Right Year 4 16 3 3" xfId="37644" xr:uid="{00000000-0005-0000-0000-0000A89C0000}"/>
    <cellStyle name="Assumptions Right Year 4 16 4" xfId="12107" xr:uid="{00000000-0005-0000-0000-0000A99C0000}"/>
    <cellStyle name="Assumptions Right Year 4 16 4 2" xfId="26028" xr:uid="{00000000-0005-0000-0000-0000AA9C0000}"/>
    <cellStyle name="Assumptions Right Year 4 16 4 2 2" xfId="53711" xr:uid="{00000000-0005-0000-0000-0000AB9C0000}"/>
    <cellStyle name="Assumptions Right Year 4 16 4 3" xfId="39794" xr:uid="{00000000-0005-0000-0000-0000AC9C0000}"/>
    <cellStyle name="Assumptions Right Year 4 16 5" xfId="14857" xr:uid="{00000000-0005-0000-0000-0000AD9C0000}"/>
    <cellStyle name="Assumptions Right Year 4 16 5 2" xfId="28778" xr:uid="{00000000-0005-0000-0000-0000AE9C0000}"/>
    <cellStyle name="Assumptions Right Year 4 16 5 2 2" xfId="56461" xr:uid="{00000000-0005-0000-0000-0000AF9C0000}"/>
    <cellStyle name="Assumptions Right Year 4 16 5 3" xfId="42544" xr:uid="{00000000-0005-0000-0000-0000B09C0000}"/>
    <cellStyle name="Assumptions Right Year 4 16 6" xfId="17825" xr:uid="{00000000-0005-0000-0000-0000B19C0000}"/>
    <cellStyle name="Assumptions Right Year 4 16 6 2" xfId="45508" xr:uid="{00000000-0005-0000-0000-0000B29C0000}"/>
    <cellStyle name="Assumptions Right Year 4 16 7" xfId="31591" xr:uid="{00000000-0005-0000-0000-0000B39C0000}"/>
    <cellStyle name="Assumptions Right Year 4 17" xfId="3825" xr:uid="{00000000-0005-0000-0000-0000B49C0000}"/>
    <cellStyle name="Assumptions Right Year 4 17 2" xfId="7259" xr:uid="{00000000-0005-0000-0000-0000B59C0000}"/>
    <cellStyle name="Assumptions Right Year 4 17 2 2" xfId="21192" xr:uid="{00000000-0005-0000-0000-0000B69C0000}"/>
    <cellStyle name="Assumptions Right Year 4 17 2 2 2" xfId="48875" xr:uid="{00000000-0005-0000-0000-0000B79C0000}"/>
    <cellStyle name="Assumptions Right Year 4 17 2 3" xfId="34958" xr:uid="{00000000-0005-0000-0000-0000B89C0000}"/>
    <cellStyle name="Assumptions Right Year 4 17 3" xfId="9978" xr:uid="{00000000-0005-0000-0000-0000B99C0000}"/>
    <cellStyle name="Assumptions Right Year 4 17 3 2" xfId="23899" xr:uid="{00000000-0005-0000-0000-0000BA9C0000}"/>
    <cellStyle name="Assumptions Right Year 4 17 3 2 2" xfId="51582" xr:uid="{00000000-0005-0000-0000-0000BB9C0000}"/>
    <cellStyle name="Assumptions Right Year 4 17 3 3" xfId="37665" xr:uid="{00000000-0005-0000-0000-0000BC9C0000}"/>
    <cellStyle name="Assumptions Right Year 4 17 4" xfId="12130" xr:uid="{00000000-0005-0000-0000-0000BD9C0000}"/>
    <cellStyle name="Assumptions Right Year 4 17 4 2" xfId="26051" xr:uid="{00000000-0005-0000-0000-0000BE9C0000}"/>
    <cellStyle name="Assumptions Right Year 4 17 4 2 2" xfId="53734" xr:uid="{00000000-0005-0000-0000-0000BF9C0000}"/>
    <cellStyle name="Assumptions Right Year 4 17 4 3" xfId="39817" xr:uid="{00000000-0005-0000-0000-0000C09C0000}"/>
    <cellStyle name="Assumptions Right Year 4 17 5" xfId="14880" xr:uid="{00000000-0005-0000-0000-0000C19C0000}"/>
    <cellStyle name="Assumptions Right Year 4 17 5 2" xfId="28801" xr:uid="{00000000-0005-0000-0000-0000C29C0000}"/>
    <cellStyle name="Assumptions Right Year 4 17 5 2 2" xfId="56484" xr:uid="{00000000-0005-0000-0000-0000C39C0000}"/>
    <cellStyle name="Assumptions Right Year 4 17 5 3" xfId="42567" xr:uid="{00000000-0005-0000-0000-0000C49C0000}"/>
    <cellStyle name="Assumptions Right Year 4 17 6" xfId="17848" xr:uid="{00000000-0005-0000-0000-0000C59C0000}"/>
    <cellStyle name="Assumptions Right Year 4 17 6 2" xfId="45531" xr:uid="{00000000-0005-0000-0000-0000C69C0000}"/>
    <cellStyle name="Assumptions Right Year 4 17 7" xfId="31614" xr:uid="{00000000-0005-0000-0000-0000C79C0000}"/>
    <cellStyle name="Assumptions Right Year 4 18" xfId="3857" xr:uid="{00000000-0005-0000-0000-0000C89C0000}"/>
    <cellStyle name="Assumptions Right Year 4 18 2" xfId="7291" xr:uid="{00000000-0005-0000-0000-0000C99C0000}"/>
    <cellStyle name="Assumptions Right Year 4 18 2 2" xfId="21224" xr:uid="{00000000-0005-0000-0000-0000CA9C0000}"/>
    <cellStyle name="Assumptions Right Year 4 18 2 2 2" xfId="48907" xr:uid="{00000000-0005-0000-0000-0000CB9C0000}"/>
    <cellStyle name="Assumptions Right Year 4 18 2 3" xfId="34990" xr:uid="{00000000-0005-0000-0000-0000CC9C0000}"/>
    <cellStyle name="Assumptions Right Year 4 18 3" xfId="10010" xr:uid="{00000000-0005-0000-0000-0000CD9C0000}"/>
    <cellStyle name="Assumptions Right Year 4 18 3 2" xfId="23931" xr:uid="{00000000-0005-0000-0000-0000CE9C0000}"/>
    <cellStyle name="Assumptions Right Year 4 18 3 2 2" xfId="51614" xr:uid="{00000000-0005-0000-0000-0000CF9C0000}"/>
    <cellStyle name="Assumptions Right Year 4 18 3 3" xfId="37697" xr:uid="{00000000-0005-0000-0000-0000D09C0000}"/>
    <cellStyle name="Assumptions Right Year 4 18 4" xfId="12162" xr:uid="{00000000-0005-0000-0000-0000D19C0000}"/>
    <cellStyle name="Assumptions Right Year 4 18 4 2" xfId="26083" xr:uid="{00000000-0005-0000-0000-0000D29C0000}"/>
    <cellStyle name="Assumptions Right Year 4 18 4 2 2" xfId="53766" xr:uid="{00000000-0005-0000-0000-0000D39C0000}"/>
    <cellStyle name="Assumptions Right Year 4 18 4 3" xfId="39849" xr:uid="{00000000-0005-0000-0000-0000D49C0000}"/>
    <cellStyle name="Assumptions Right Year 4 18 5" xfId="14912" xr:uid="{00000000-0005-0000-0000-0000D59C0000}"/>
    <cellStyle name="Assumptions Right Year 4 18 5 2" xfId="28833" xr:uid="{00000000-0005-0000-0000-0000D69C0000}"/>
    <cellStyle name="Assumptions Right Year 4 18 5 2 2" xfId="56516" xr:uid="{00000000-0005-0000-0000-0000D79C0000}"/>
    <cellStyle name="Assumptions Right Year 4 18 5 3" xfId="42599" xr:uid="{00000000-0005-0000-0000-0000D89C0000}"/>
    <cellStyle name="Assumptions Right Year 4 18 6" xfId="17880" xr:uid="{00000000-0005-0000-0000-0000D99C0000}"/>
    <cellStyle name="Assumptions Right Year 4 18 6 2" xfId="45563" xr:uid="{00000000-0005-0000-0000-0000DA9C0000}"/>
    <cellStyle name="Assumptions Right Year 4 18 7" xfId="31646" xr:uid="{00000000-0005-0000-0000-0000DB9C0000}"/>
    <cellStyle name="Assumptions Right Year 4 19" xfId="3879" xr:uid="{00000000-0005-0000-0000-0000DC9C0000}"/>
    <cellStyle name="Assumptions Right Year 4 19 2" xfId="7313" xr:uid="{00000000-0005-0000-0000-0000DD9C0000}"/>
    <cellStyle name="Assumptions Right Year 4 19 2 2" xfId="21246" xr:uid="{00000000-0005-0000-0000-0000DE9C0000}"/>
    <cellStyle name="Assumptions Right Year 4 19 2 2 2" xfId="48929" xr:uid="{00000000-0005-0000-0000-0000DF9C0000}"/>
    <cellStyle name="Assumptions Right Year 4 19 2 3" xfId="35012" xr:uid="{00000000-0005-0000-0000-0000E09C0000}"/>
    <cellStyle name="Assumptions Right Year 4 19 3" xfId="10032" xr:uid="{00000000-0005-0000-0000-0000E19C0000}"/>
    <cellStyle name="Assumptions Right Year 4 19 3 2" xfId="23953" xr:uid="{00000000-0005-0000-0000-0000E29C0000}"/>
    <cellStyle name="Assumptions Right Year 4 19 3 2 2" xfId="51636" xr:uid="{00000000-0005-0000-0000-0000E39C0000}"/>
    <cellStyle name="Assumptions Right Year 4 19 3 3" xfId="37719" xr:uid="{00000000-0005-0000-0000-0000E49C0000}"/>
    <cellStyle name="Assumptions Right Year 4 19 4" xfId="12184" xr:uid="{00000000-0005-0000-0000-0000E59C0000}"/>
    <cellStyle name="Assumptions Right Year 4 19 4 2" xfId="26105" xr:uid="{00000000-0005-0000-0000-0000E69C0000}"/>
    <cellStyle name="Assumptions Right Year 4 19 4 2 2" xfId="53788" xr:uid="{00000000-0005-0000-0000-0000E79C0000}"/>
    <cellStyle name="Assumptions Right Year 4 19 4 3" xfId="39871" xr:uid="{00000000-0005-0000-0000-0000E89C0000}"/>
    <cellStyle name="Assumptions Right Year 4 19 5" xfId="14934" xr:uid="{00000000-0005-0000-0000-0000E99C0000}"/>
    <cellStyle name="Assumptions Right Year 4 19 5 2" xfId="28855" xr:uid="{00000000-0005-0000-0000-0000EA9C0000}"/>
    <cellStyle name="Assumptions Right Year 4 19 5 2 2" xfId="56538" xr:uid="{00000000-0005-0000-0000-0000EB9C0000}"/>
    <cellStyle name="Assumptions Right Year 4 19 5 3" xfId="42621" xr:uid="{00000000-0005-0000-0000-0000EC9C0000}"/>
    <cellStyle name="Assumptions Right Year 4 19 6" xfId="17902" xr:uid="{00000000-0005-0000-0000-0000ED9C0000}"/>
    <cellStyle name="Assumptions Right Year 4 19 6 2" xfId="45585" xr:uid="{00000000-0005-0000-0000-0000EE9C0000}"/>
    <cellStyle name="Assumptions Right Year 4 19 7" xfId="31668" xr:uid="{00000000-0005-0000-0000-0000EF9C0000}"/>
    <cellStyle name="Assumptions Right Year 4 2" xfId="3197" xr:uid="{00000000-0005-0000-0000-0000F09C0000}"/>
    <cellStyle name="Assumptions Right Year 4 2 2" xfId="6639" xr:uid="{00000000-0005-0000-0000-0000F19C0000}"/>
    <cellStyle name="Assumptions Right Year 4 2 2 2" xfId="20582" xr:uid="{00000000-0005-0000-0000-0000F29C0000}"/>
    <cellStyle name="Assumptions Right Year 4 2 2 2 2" xfId="48265" xr:uid="{00000000-0005-0000-0000-0000F39C0000}"/>
    <cellStyle name="Assumptions Right Year 4 2 2 3" xfId="34348" xr:uid="{00000000-0005-0000-0000-0000F49C0000}"/>
    <cellStyle name="Assumptions Right Year 4 2 3" xfId="9382" xr:uid="{00000000-0005-0000-0000-0000F59C0000}"/>
    <cellStyle name="Assumptions Right Year 4 2 3 2" xfId="23303" xr:uid="{00000000-0005-0000-0000-0000F69C0000}"/>
    <cellStyle name="Assumptions Right Year 4 2 3 2 2" xfId="50986" xr:uid="{00000000-0005-0000-0000-0000F79C0000}"/>
    <cellStyle name="Assumptions Right Year 4 2 3 3" xfId="37069" xr:uid="{00000000-0005-0000-0000-0000F89C0000}"/>
    <cellStyle name="Assumptions Right Year 4 2 4" xfId="11520" xr:uid="{00000000-0005-0000-0000-0000F99C0000}"/>
    <cellStyle name="Assumptions Right Year 4 2 4 2" xfId="25441" xr:uid="{00000000-0005-0000-0000-0000FA9C0000}"/>
    <cellStyle name="Assumptions Right Year 4 2 4 2 2" xfId="53124" xr:uid="{00000000-0005-0000-0000-0000FB9C0000}"/>
    <cellStyle name="Assumptions Right Year 4 2 4 3" xfId="39207" xr:uid="{00000000-0005-0000-0000-0000FC9C0000}"/>
    <cellStyle name="Assumptions Right Year 4 2 5" xfId="14270" xr:uid="{00000000-0005-0000-0000-0000FD9C0000}"/>
    <cellStyle name="Assumptions Right Year 4 2 5 2" xfId="28191" xr:uid="{00000000-0005-0000-0000-0000FE9C0000}"/>
    <cellStyle name="Assumptions Right Year 4 2 5 2 2" xfId="55874" xr:uid="{00000000-0005-0000-0000-0000FF9C0000}"/>
    <cellStyle name="Assumptions Right Year 4 2 5 3" xfId="41957" xr:uid="{00000000-0005-0000-0000-0000009D0000}"/>
    <cellStyle name="Assumptions Right Year 4 2 6" xfId="17238" xr:uid="{00000000-0005-0000-0000-0000019D0000}"/>
    <cellStyle name="Assumptions Right Year 4 2 6 2" xfId="44921" xr:uid="{00000000-0005-0000-0000-0000029D0000}"/>
    <cellStyle name="Assumptions Right Year 4 2 7" xfId="31036" xr:uid="{00000000-0005-0000-0000-0000039D0000}"/>
    <cellStyle name="Assumptions Right Year 4 20" xfId="4209" xr:uid="{00000000-0005-0000-0000-0000049D0000}"/>
    <cellStyle name="Assumptions Right Year 4 20 2" xfId="7634" xr:uid="{00000000-0005-0000-0000-0000059D0000}"/>
    <cellStyle name="Assumptions Right Year 4 20 2 2" xfId="21562" xr:uid="{00000000-0005-0000-0000-0000069D0000}"/>
    <cellStyle name="Assumptions Right Year 4 20 2 2 2" xfId="49245" xr:uid="{00000000-0005-0000-0000-0000079D0000}"/>
    <cellStyle name="Assumptions Right Year 4 20 2 3" xfId="35328" xr:uid="{00000000-0005-0000-0000-0000089D0000}"/>
    <cellStyle name="Assumptions Right Year 4 20 3" xfId="10327" xr:uid="{00000000-0005-0000-0000-0000099D0000}"/>
    <cellStyle name="Assumptions Right Year 4 20 3 2" xfId="24248" xr:uid="{00000000-0005-0000-0000-00000A9D0000}"/>
    <cellStyle name="Assumptions Right Year 4 20 3 2 2" xfId="51931" xr:uid="{00000000-0005-0000-0000-00000B9D0000}"/>
    <cellStyle name="Assumptions Right Year 4 20 3 3" xfId="38014" xr:uid="{00000000-0005-0000-0000-00000C9D0000}"/>
    <cellStyle name="Assumptions Right Year 4 20 4" xfId="12483" xr:uid="{00000000-0005-0000-0000-00000D9D0000}"/>
    <cellStyle name="Assumptions Right Year 4 20 4 2" xfId="26404" xr:uid="{00000000-0005-0000-0000-00000E9D0000}"/>
    <cellStyle name="Assumptions Right Year 4 20 4 2 2" xfId="54087" xr:uid="{00000000-0005-0000-0000-00000F9D0000}"/>
    <cellStyle name="Assumptions Right Year 4 20 4 3" xfId="40170" xr:uid="{00000000-0005-0000-0000-0000109D0000}"/>
    <cellStyle name="Assumptions Right Year 4 20 5" xfId="15233" xr:uid="{00000000-0005-0000-0000-0000119D0000}"/>
    <cellStyle name="Assumptions Right Year 4 20 5 2" xfId="29154" xr:uid="{00000000-0005-0000-0000-0000129D0000}"/>
    <cellStyle name="Assumptions Right Year 4 20 5 2 2" xfId="56837" xr:uid="{00000000-0005-0000-0000-0000139D0000}"/>
    <cellStyle name="Assumptions Right Year 4 20 5 3" xfId="42920" xr:uid="{00000000-0005-0000-0000-0000149D0000}"/>
    <cellStyle name="Assumptions Right Year 4 20 6" xfId="18201" xr:uid="{00000000-0005-0000-0000-0000159D0000}"/>
    <cellStyle name="Assumptions Right Year 4 20 6 2" xfId="45884" xr:uid="{00000000-0005-0000-0000-0000169D0000}"/>
    <cellStyle name="Assumptions Right Year 4 20 7" xfId="31967" xr:uid="{00000000-0005-0000-0000-0000179D0000}"/>
    <cellStyle name="Assumptions Right Year 4 21" xfId="4237" xr:uid="{00000000-0005-0000-0000-0000189D0000}"/>
    <cellStyle name="Assumptions Right Year 4 21 2" xfId="7662" xr:uid="{00000000-0005-0000-0000-0000199D0000}"/>
    <cellStyle name="Assumptions Right Year 4 21 2 2" xfId="21590" xr:uid="{00000000-0005-0000-0000-00001A9D0000}"/>
    <cellStyle name="Assumptions Right Year 4 21 2 2 2" xfId="49273" xr:uid="{00000000-0005-0000-0000-00001B9D0000}"/>
    <cellStyle name="Assumptions Right Year 4 21 2 3" xfId="35356" xr:uid="{00000000-0005-0000-0000-00001C9D0000}"/>
    <cellStyle name="Assumptions Right Year 4 21 3" xfId="10355" xr:uid="{00000000-0005-0000-0000-00001D9D0000}"/>
    <cellStyle name="Assumptions Right Year 4 21 3 2" xfId="24276" xr:uid="{00000000-0005-0000-0000-00001E9D0000}"/>
    <cellStyle name="Assumptions Right Year 4 21 3 2 2" xfId="51959" xr:uid="{00000000-0005-0000-0000-00001F9D0000}"/>
    <cellStyle name="Assumptions Right Year 4 21 3 3" xfId="38042" xr:uid="{00000000-0005-0000-0000-0000209D0000}"/>
    <cellStyle name="Assumptions Right Year 4 21 4" xfId="12511" xr:uid="{00000000-0005-0000-0000-0000219D0000}"/>
    <cellStyle name="Assumptions Right Year 4 21 4 2" xfId="26432" xr:uid="{00000000-0005-0000-0000-0000229D0000}"/>
    <cellStyle name="Assumptions Right Year 4 21 4 2 2" xfId="54115" xr:uid="{00000000-0005-0000-0000-0000239D0000}"/>
    <cellStyle name="Assumptions Right Year 4 21 4 3" xfId="40198" xr:uid="{00000000-0005-0000-0000-0000249D0000}"/>
    <cellStyle name="Assumptions Right Year 4 21 5" xfId="15261" xr:uid="{00000000-0005-0000-0000-0000259D0000}"/>
    <cellStyle name="Assumptions Right Year 4 21 5 2" xfId="29182" xr:uid="{00000000-0005-0000-0000-0000269D0000}"/>
    <cellStyle name="Assumptions Right Year 4 21 5 2 2" xfId="56865" xr:uid="{00000000-0005-0000-0000-0000279D0000}"/>
    <cellStyle name="Assumptions Right Year 4 21 5 3" xfId="42948" xr:uid="{00000000-0005-0000-0000-0000289D0000}"/>
    <cellStyle name="Assumptions Right Year 4 21 6" xfId="18229" xr:uid="{00000000-0005-0000-0000-0000299D0000}"/>
    <cellStyle name="Assumptions Right Year 4 21 6 2" xfId="45912" xr:uid="{00000000-0005-0000-0000-00002A9D0000}"/>
    <cellStyle name="Assumptions Right Year 4 21 7" xfId="31995" xr:uid="{00000000-0005-0000-0000-00002B9D0000}"/>
    <cellStyle name="Assumptions Right Year 4 22" xfId="4270" xr:uid="{00000000-0005-0000-0000-00002C9D0000}"/>
    <cellStyle name="Assumptions Right Year 4 22 2" xfId="7695" xr:uid="{00000000-0005-0000-0000-00002D9D0000}"/>
    <cellStyle name="Assumptions Right Year 4 22 2 2" xfId="21623" xr:uid="{00000000-0005-0000-0000-00002E9D0000}"/>
    <cellStyle name="Assumptions Right Year 4 22 2 2 2" xfId="49306" xr:uid="{00000000-0005-0000-0000-00002F9D0000}"/>
    <cellStyle name="Assumptions Right Year 4 22 2 3" xfId="35389" xr:uid="{00000000-0005-0000-0000-0000309D0000}"/>
    <cellStyle name="Assumptions Right Year 4 22 3" xfId="10388" xr:uid="{00000000-0005-0000-0000-0000319D0000}"/>
    <cellStyle name="Assumptions Right Year 4 22 3 2" xfId="24309" xr:uid="{00000000-0005-0000-0000-0000329D0000}"/>
    <cellStyle name="Assumptions Right Year 4 22 3 2 2" xfId="51992" xr:uid="{00000000-0005-0000-0000-0000339D0000}"/>
    <cellStyle name="Assumptions Right Year 4 22 3 3" xfId="38075" xr:uid="{00000000-0005-0000-0000-0000349D0000}"/>
    <cellStyle name="Assumptions Right Year 4 22 4" xfId="12544" xr:uid="{00000000-0005-0000-0000-0000359D0000}"/>
    <cellStyle name="Assumptions Right Year 4 22 4 2" xfId="26465" xr:uid="{00000000-0005-0000-0000-0000369D0000}"/>
    <cellStyle name="Assumptions Right Year 4 22 4 2 2" xfId="54148" xr:uid="{00000000-0005-0000-0000-0000379D0000}"/>
    <cellStyle name="Assumptions Right Year 4 22 4 3" xfId="40231" xr:uid="{00000000-0005-0000-0000-0000389D0000}"/>
    <cellStyle name="Assumptions Right Year 4 22 5" xfId="15294" xr:uid="{00000000-0005-0000-0000-0000399D0000}"/>
    <cellStyle name="Assumptions Right Year 4 22 5 2" xfId="29215" xr:uid="{00000000-0005-0000-0000-00003A9D0000}"/>
    <cellStyle name="Assumptions Right Year 4 22 5 2 2" xfId="56898" xr:uid="{00000000-0005-0000-0000-00003B9D0000}"/>
    <cellStyle name="Assumptions Right Year 4 22 5 3" xfId="42981" xr:uid="{00000000-0005-0000-0000-00003C9D0000}"/>
    <cellStyle name="Assumptions Right Year 4 22 6" xfId="18262" xr:uid="{00000000-0005-0000-0000-00003D9D0000}"/>
    <cellStyle name="Assumptions Right Year 4 22 6 2" xfId="45945" xr:uid="{00000000-0005-0000-0000-00003E9D0000}"/>
    <cellStyle name="Assumptions Right Year 4 22 7" xfId="32028" xr:uid="{00000000-0005-0000-0000-00003F9D0000}"/>
    <cellStyle name="Assumptions Right Year 4 23" xfId="4282" xr:uid="{00000000-0005-0000-0000-0000409D0000}"/>
    <cellStyle name="Assumptions Right Year 4 23 2" xfId="7707" xr:uid="{00000000-0005-0000-0000-0000419D0000}"/>
    <cellStyle name="Assumptions Right Year 4 23 2 2" xfId="21635" xr:uid="{00000000-0005-0000-0000-0000429D0000}"/>
    <cellStyle name="Assumptions Right Year 4 23 2 2 2" xfId="49318" xr:uid="{00000000-0005-0000-0000-0000439D0000}"/>
    <cellStyle name="Assumptions Right Year 4 23 2 3" xfId="35401" xr:uid="{00000000-0005-0000-0000-0000449D0000}"/>
    <cellStyle name="Assumptions Right Year 4 23 3" xfId="10400" xr:uid="{00000000-0005-0000-0000-0000459D0000}"/>
    <cellStyle name="Assumptions Right Year 4 23 3 2" xfId="24321" xr:uid="{00000000-0005-0000-0000-0000469D0000}"/>
    <cellStyle name="Assumptions Right Year 4 23 3 2 2" xfId="52004" xr:uid="{00000000-0005-0000-0000-0000479D0000}"/>
    <cellStyle name="Assumptions Right Year 4 23 3 3" xfId="38087" xr:uid="{00000000-0005-0000-0000-0000489D0000}"/>
    <cellStyle name="Assumptions Right Year 4 23 4" xfId="12556" xr:uid="{00000000-0005-0000-0000-0000499D0000}"/>
    <cellStyle name="Assumptions Right Year 4 23 4 2" xfId="26477" xr:uid="{00000000-0005-0000-0000-00004A9D0000}"/>
    <cellStyle name="Assumptions Right Year 4 23 4 2 2" xfId="54160" xr:uid="{00000000-0005-0000-0000-00004B9D0000}"/>
    <cellStyle name="Assumptions Right Year 4 23 4 3" xfId="40243" xr:uid="{00000000-0005-0000-0000-00004C9D0000}"/>
    <cellStyle name="Assumptions Right Year 4 23 5" xfId="15306" xr:uid="{00000000-0005-0000-0000-00004D9D0000}"/>
    <cellStyle name="Assumptions Right Year 4 23 5 2" xfId="29227" xr:uid="{00000000-0005-0000-0000-00004E9D0000}"/>
    <cellStyle name="Assumptions Right Year 4 23 5 2 2" xfId="56910" xr:uid="{00000000-0005-0000-0000-00004F9D0000}"/>
    <cellStyle name="Assumptions Right Year 4 23 5 3" xfId="42993" xr:uid="{00000000-0005-0000-0000-0000509D0000}"/>
    <cellStyle name="Assumptions Right Year 4 23 6" xfId="18274" xr:uid="{00000000-0005-0000-0000-0000519D0000}"/>
    <cellStyle name="Assumptions Right Year 4 23 6 2" xfId="45957" xr:uid="{00000000-0005-0000-0000-0000529D0000}"/>
    <cellStyle name="Assumptions Right Year 4 23 7" xfId="32040" xr:uid="{00000000-0005-0000-0000-0000539D0000}"/>
    <cellStyle name="Assumptions Right Year 4 24" xfId="4951" xr:uid="{00000000-0005-0000-0000-0000549D0000}"/>
    <cellStyle name="Assumptions Right Year 4 24 2" xfId="8355" xr:uid="{00000000-0005-0000-0000-0000559D0000}"/>
    <cellStyle name="Assumptions Right Year 4 24 2 2" xfId="22276" xr:uid="{00000000-0005-0000-0000-0000569D0000}"/>
    <cellStyle name="Assumptions Right Year 4 24 2 2 2" xfId="49959" xr:uid="{00000000-0005-0000-0000-0000579D0000}"/>
    <cellStyle name="Assumptions Right Year 4 24 2 3" xfId="36042" xr:uid="{00000000-0005-0000-0000-0000589D0000}"/>
    <cellStyle name="Assumptions Right Year 4 24 3" xfId="10807" xr:uid="{00000000-0005-0000-0000-0000599D0000}"/>
    <cellStyle name="Assumptions Right Year 4 24 3 2" xfId="24728" xr:uid="{00000000-0005-0000-0000-00005A9D0000}"/>
    <cellStyle name="Assumptions Right Year 4 24 3 2 2" xfId="52411" xr:uid="{00000000-0005-0000-0000-00005B9D0000}"/>
    <cellStyle name="Assumptions Right Year 4 24 3 3" xfId="38494" xr:uid="{00000000-0005-0000-0000-00005C9D0000}"/>
    <cellStyle name="Assumptions Right Year 4 24 4" xfId="13208" xr:uid="{00000000-0005-0000-0000-00005D9D0000}"/>
    <cellStyle name="Assumptions Right Year 4 24 4 2" xfId="27129" xr:uid="{00000000-0005-0000-0000-00005E9D0000}"/>
    <cellStyle name="Assumptions Right Year 4 24 4 2 2" xfId="54812" xr:uid="{00000000-0005-0000-0000-00005F9D0000}"/>
    <cellStyle name="Assumptions Right Year 4 24 4 3" xfId="40895" xr:uid="{00000000-0005-0000-0000-0000609D0000}"/>
    <cellStyle name="Assumptions Right Year 4 24 5" xfId="15958" xr:uid="{00000000-0005-0000-0000-0000619D0000}"/>
    <cellStyle name="Assumptions Right Year 4 24 5 2" xfId="29879" xr:uid="{00000000-0005-0000-0000-0000629D0000}"/>
    <cellStyle name="Assumptions Right Year 4 24 5 2 2" xfId="57562" xr:uid="{00000000-0005-0000-0000-0000639D0000}"/>
    <cellStyle name="Assumptions Right Year 4 24 5 3" xfId="43645" xr:uid="{00000000-0005-0000-0000-0000649D0000}"/>
    <cellStyle name="Assumptions Right Year 4 24 6" xfId="18926" xr:uid="{00000000-0005-0000-0000-0000659D0000}"/>
    <cellStyle name="Assumptions Right Year 4 24 6 2" xfId="46609" xr:uid="{00000000-0005-0000-0000-0000669D0000}"/>
    <cellStyle name="Assumptions Right Year 4 24 7" xfId="32692" xr:uid="{00000000-0005-0000-0000-0000679D0000}"/>
    <cellStyle name="Assumptions Right Year 4 25" xfId="4984" xr:uid="{00000000-0005-0000-0000-0000689D0000}"/>
    <cellStyle name="Assumptions Right Year 4 25 2" xfId="8388" xr:uid="{00000000-0005-0000-0000-0000699D0000}"/>
    <cellStyle name="Assumptions Right Year 4 25 2 2" xfId="22309" xr:uid="{00000000-0005-0000-0000-00006A9D0000}"/>
    <cellStyle name="Assumptions Right Year 4 25 2 2 2" xfId="49992" xr:uid="{00000000-0005-0000-0000-00006B9D0000}"/>
    <cellStyle name="Assumptions Right Year 4 25 2 3" xfId="36075" xr:uid="{00000000-0005-0000-0000-00006C9D0000}"/>
    <cellStyle name="Assumptions Right Year 4 25 3" xfId="10837" xr:uid="{00000000-0005-0000-0000-00006D9D0000}"/>
    <cellStyle name="Assumptions Right Year 4 25 3 2" xfId="24758" xr:uid="{00000000-0005-0000-0000-00006E9D0000}"/>
    <cellStyle name="Assumptions Right Year 4 25 3 2 2" xfId="52441" xr:uid="{00000000-0005-0000-0000-00006F9D0000}"/>
    <cellStyle name="Assumptions Right Year 4 25 3 3" xfId="38524" xr:uid="{00000000-0005-0000-0000-0000709D0000}"/>
    <cellStyle name="Assumptions Right Year 4 25 4" xfId="13240" xr:uid="{00000000-0005-0000-0000-0000719D0000}"/>
    <cellStyle name="Assumptions Right Year 4 25 4 2" xfId="27161" xr:uid="{00000000-0005-0000-0000-0000729D0000}"/>
    <cellStyle name="Assumptions Right Year 4 25 4 2 2" xfId="54844" xr:uid="{00000000-0005-0000-0000-0000739D0000}"/>
    <cellStyle name="Assumptions Right Year 4 25 4 3" xfId="40927" xr:uid="{00000000-0005-0000-0000-0000749D0000}"/>
    <cellStyle name="Assumptions Right Year 4 25 5" xfId="15990" xr:uid="{00000000-0005-0000-0000-0000759D0000}"/>
    <cellStyle name="Assumptions Right Year 4 25 5 2" xfId="29911" xr:uid="{00000000-0005-0000-0000-0000769D0000}"/>
    <cellStyle name="Assumptions Right Year 4 25 5 2 2" xfId="57594" xr:uid="{00000000-0005-0000-0000-0000779D0000}"/>
    <cellStyle name="Assumptions Right Year 4 25 5 3" xfId="43677" xr:uid="{00000000-0005-0000-0000-0000789D0000}"/>
    <cellStyle name="Assumptions Right Year 4 25 6" xfId="18958" xr:uid="{00000000-0005-0000-0000-0000799D0000}"/>
    <cellStyle name="Assumptions Right Year 4 25 6 2" xfId="46641" xr:uid="{00000000-0005-0000-0000-00007A9D0000}"/>
    <cellStyle name="Assumptions Right Year 4 25 7" xfId="32724" xr:uid="{00000000-0005-0000-0000-00007B9D0000}"/>
    <cellStyle name="Assumptions Right Year 4 26" xfId="5021" xr:uid="{00000000-0005-0000-0000-00007C9D0000}"/>
    <cellStyle name="Assumptions Right Year 4 26 2" xfId="8425" xr:uid="{00000000-0005-0000-0000-00007D9D0000}"/>
    <cellStyle name="Assumptions Right Year 4 26 2 2" xfId="22346" xr:uid="{00000000-0005-0000-0000-00007E9D0000}"/>
    <cellStyle name="Assumptions Right Year 4 26 2 2 2" xfId="50029" xr:uid="{00000000-0005-0000-0000-00007F9D0000}"/>
    <cellStyle name="Assumptions Right Year 4 26 2 3" xfId="36112" xr:uid="{00000000-0005-0000-0000-0000809D0000}"/>
    <cellStyle name="Assumptions Right Year 4 26 3" xfId="10873" xr:uid="{00000000-0005-0000-0000-0000819D0000}"/>
    <cellStyle name="Assumptions Right Year 4 26 3 2" xfId="24794" xr:uid="{00000000-0005-0000-0000-0000829D0000}"/>
    <cellStyle name="Assumptions Right Year 4 26 3 2 2" xfId="52477" xr:uid="{00000000-0005-0000-0000-0000839D0000}"/>
    <cellStyle name="Assumptions Right Year 4 26 3 3" xfId="38560" xr:uid="{00000000-0005-0000-0000-0000849D0000}"/>
    <cellStyle name="Assumptions Right Year 4 26 4" xfId="13276" xr:uid="{00000000-0005-0000-0000-0000859D0000}"/>
    <cellStyle name="Assumptions Right Year 4 26 4 2" xfId="27197" xr:uid="{00000000-0005-0000-0000-0000869D0000}"/>
    <cellStyle name="Assumptions Right Year 4 26 4 2 2" xfId="54880" xr:uid="{00000000-0005-0000-0000-0000879D0000}"/>
    <cellStyle name="Assumptions Right Year 4 26 4 3" xfId="40963" xr:uid="{00000000-0005-0000-0000-0000889D0000}"/>
    <cellStyle name="Assumptions Right Year 4 26 5" xfId="16026" xr:uid="{00000000-0005-0000-0000-0000899D0000}"/>
    <cellStyle name="Assumptions Right Year 4 26 5 2" xfId="29947" xr:uid="{00000000-0005-0000-0000-00008A9D0000}"/>
    <cellStyle name="Assumptions Right Year 4 26 5 2 2" xfId="57630" xr:uid="{00000000-0005-0000-0000-00008B9D0000}"/>
    <cellStyle name="Assumptions Right Year 4 26 5 3" xfId="43713" xr:uid="{00000000-0005-0000-0000-00008C9D0000}"/>
    <cellStyle name="Assumptions Right Year 4 26 6" xfId="18994" xr:uid="{00000000-0005-0000-0000-00008D9D0000}"/>
    <cellStyle name="Assumptions Right Year 4 26 6 2" xfId="46677" xr:uid="{00000000-0005-0000-0000-00008E9D0000}"/>
    <cellStyle name="Assumptions Right Year 4 26 7" xfId="32760" xr:uid="{00000000-0005-0000-0000-00008F9D0000}"/>
    <cellStyle name="Assumptions Right Year 4 27" xfId="5046" xr:uid="{00000000-0005-0000-0000-0000909D0000}"/>
    <cellStyle name="Assumptions Right Year 4 27 2" xfId="8450" xr:uid="{00000000-0005-0000-0000-0000919D0000}"/>
    <cellStyle name="Assumptions Right Year 4 27 2 2" xfId="22371" xr:uid="{00000000-0005-0000-0000-0000929D0000}"/>
    <cellStyle name="Assumptions Right Year 4 27 2 2 2" xfId="50054" xr:uid="{00000000-0005-0000-0000-0000939D0000}"/>
    <cellStyle name="Assumptions Right Year 4 27 2 3" xfId="36137" xr:uid="{00000000-0005-0000-0000-0000949D0000}"/>
    <cellStyle name="Assumptions Right Year 4 27 3" xfId="10897" xr:uid="{00000000-0005-0000-0000-0000959D0000}"/>
    <cellStyle name="Assumptions Right Year 4 27 3 2" xfId="24818" xr:uid="{00000000-0005-0000-0000-0000969D0000}"/>
    <cellStyle name="Assumptions Right Year 4 27 3 2 2" xfId="52501" xr:uid="{00000000-0005-0000-0000-0000979D0000}"/>
    <cellStyle name="Assumptions Right Year 4 27 3 3" xfId="38584" xr:uid="{00000000-0005-0000-0000-0000989D0000}"/>
    <cellStyle name="Assumptions Right Year 4 27 4" xfId="13301" xr:uid="{00000000-0005-0000-0000-0000999D0000}"/>
    <cellStyle name="Assumptions Right Year 4 27 4 2" xfId="27222" xr:uid="{00000000-0005-0000-0000-00009A9D0000}"/>
    <cellStyle name="Assumptions Right Year 4 27 4 2 2" xfId="54905" xr:uid="{00000000-0005-0000-0000-00009B9D0000}"/>
    <cellStyle name="Assumptions Right Year 4 27 4 3" xfId="40988" xr:uid="{00000000-0005-0000-0000-00009C9D0000}"/>
    <cellStyle name="Assumptions Right Year 4 27 5" xfId="16051" xr:uid="{00000000-0005-0000-0000-00009D9D0000}"/>
    <cellStyle name="Assumptions Right Year 4 27 5 2" xfId="29972" xr:uid="{00000000-0005-0000-0000-00009E9D0000}"/>
    <cellStyle name="Assumptions Right Year 4 27 5 2 2" xfId="57655" xr:uid="{00000000-0005-0000-0000-00009F9D0000}"/>
    <cellStyle name="Assumptions Right Year 4 27 5 3" xfId="43738" xr:uid="{00000000-0005-0000-0000-0000A09D0000}"/>
    <cellStyle name="Assumptions Right Year 4 27 6" xfId="19019" xr:uid="{00000000-0005-0000-0000-0000A19D0000}"/>
    <cellStyle name="Assumptions Right Year 4 27 6 2" xfId="46702" xr:uid="{00000000-0005-0000-0000-0000A29D0000}"/>
    <cellStyle name="Assumptions Right Year 4 27 7" xfId="32785" xr:uid="{00000000-0005-0000-0000-0000A39D0000}"/>
    <cellStyle name="Assumptions Right Year 4 28" xfId="5069" xr:uid="{00000000-0005-0000-0000-0000A49D0000}"/>
    <cellStyle name="Assumptions Right Year 4 28 2" xfId="8472" xr:uid="{00000000-0005-0000-0000-0000A59D0000}"/>
    <cellStyle name="Assumptions Right Year 4 28 2 2" xfId="22393" xr:uid="{00000000-0005-0000-0000-0000A69D0000}"/>
    <cellStyle name="Assumptions Right Year 4 28 2 2 2" xfId="50076" xr:uid="{00000000-0005-0000-0000-0000A79D0000}"/>
    <cellStyle name="Assumptions Right Year 4 28 2 3" xfId="36159" xr:uid="{00000000-0005-0000-0000-0000A89D0000}"/>
    <cellStyle name="Assumptions Right Year 4 28 3" xfId="10918" xr:uid="{00000000-0005-0000-0000-0000A99D0000}"/>
    <cellStyle name="Assumptions Right Year 4 28 3 2" xfId="24839" xr:uid="{00000000-0005-0000-0000-0000AA9D0000}"/>
    <cellStyle name="Assumptions Right Year 4 28 3 2 2" xfId="52522" xr:uid="{00000000-0005-0000-0000-0000AB9D0000}"/>
    <cellStyle name="Assumptions Right Year 4 28 3 3" xfId="38605" xr:uid="{00000000-0005-0000-0000-0000AC9D0000}"/>
    <cellStyle name="Assumptions Right Year 4 28 4" xfId="13323" xr:uid="{00000000-0005-0000-0000-0000AD9D0000}"/>
    <cellStyle name="Assumptions Right Year 4 28 4 2" xfId="27244" xr:uid="{00000000-0005-0000-0000-0000AE9D0000}"/>
    <cellStyle name="Assumptions Right Year 4 28 4 2 2" xfId="54927" xr:uid="{00000000-0005-0000-0000-0000AF9D0000}"/>
    <cellStyle name="Assumptions Right Year 4 28 4 3" xfId="41010" xr:uid="{00000000-0005-0000-0000-0000B09D0000}"/>
    <cellStyle name="Assumptions Right Year 4 28 5" xfId="16073" xr:uid="{00000000-0005-0000-0000-0000B19D0000}"/>
    <cellStyle name="Assumptions Right Year 4 28 5 2" xfId="29994" xr:uid="{00000000-0005-0000-0000-0000B29D0000}"/>
    <cellStyle name="Assumptions Right Year 4 28 5 2 2" xfId="57677" xr:uid="{00000000-0005-0000-0000-0000B39D0000}"/>
    <cellStyle name="Assumptions Right Year 4 28 5 3" xfId="43760" xr:uid="{00000000-0005-0000-0000-0000B49D0000}"/>
    <cellStyle name="Assumptions Right Year 4 28 6" xfId="19041" xr:uid="{00000000-0005-0000-0000-0000B59D0000}"/>
    <cellStyle name="Assumptions Right Year 4 28 6 2" xfId="46724" xr:uid="{00000000-0005-0000-0000-0000B69D0000}"/>
    <cellStyle name="Assumptions Right Year 4 28 7" xfId="32807" xr:uid="{00000000-0005-0000-0000-0000B79D0000}"/>
    <cellStyle name="Assumptions Right Year 4 29" xfId="5091" xr:uid="{00000000-0005-0000-0000-0000B89D0000}"/>
    <cellStyle name="Assumptions Right Year 4 29 2" xfId="8494" xr:uid="{00000000-0005-0000-0000-0000B99D0000}"/>
    <cellStyle name="Assumptions Right Year 4 29 2 2" xfId="22415" xr:uid="{00000000-0005-0000-0000-0000BA9D0000}"/>
    <cellStyle name="Assumptions Right Year 4 29 2 2 2" xfId="50098" xr:uid="{00000000-0005-0000-0000-0000BB9D0000}"/>
    <cellStyle name="Assumptions Right Year 4 29 2 3" xfId="36181" xr:uid="{00000000-0005-0000-0000-0000BC9D0000}"/>
    <cellStyle name="Assumptions Right Year 4 29 3" xfId="10940" xr:uid="{00000000-0005-0000-0000-0000BD9D0000}"/>
    <cellStyle name="Assumptions Right Year 4 29 3 2" xfId="24861" xr:uid="{00000000-0005-0000-0000-0000BE9D0000}"/>
    <cellStyle name="Assumptions Right Year 4 29 3 2 2" xfId="52544" xr:uid="{00000000-0005-0000-0000-0000BF9D0000}"/>
    <cellStyle name="Assumptions Right Year 4 29 3 3" xfId="38627" xr:uid="{00000000-0005-0000-0000-0000C09D0000}"/>
    <cellStyle name="Assumptions Right Year 4 29 4" xfId="13345" xr:uid="{00000000-0005-0000-0000-0000C19D0000}"/>
    <cellStyle name="Assumptions Right Year 4 29 4 2" xfId="27266" xr:uid="{00000000-0005-0000-0000-0000C29D0000}"/>
    <cellStyle name="Assumptions Right Year 4 29 4 2 2" xfId="54949" xr:uid="{00000000-0005-0000-0000-0000C39D0000}"/>
    <cellStyle name="Assumptions Right Year 4 29 4 3" xfId="41032" xr:uid="{00000000-0005-0000-0000-0000C49D0000}"/>
    <cellStyle name="Assumptions Right Year 4 29 5" xfId="16095" xr:uid="{00000000-0005-0000-0000-0000C59D0000}"/>
    <cellStyle name="Assumptions Right Year 4 29 5 2" xfId="30016" xr:uid="{00000000-0005-0000-0000-0000C69D0000}"/>
    <cellStyle name="Assumptions Right Year 4 29 5 2 2" xfId="57699" xr:uid="{00000000-0005-0000-0000-0000C79D0000}"/>
    <cellStyle name="Assumptions Right Year 4 29 5 3" xfId="43782" xr:uid="{00000000-0005-0000-0000-0000C89D0000}"/>
    <cellStyle name="Assumptions Right Year 4 29 6" xfId="19063" xr:uid="{00000000-0005-0000-0000-0000C99D0000}"/>
    <cellStyle name="Assumptions Right Year 4 29 6 2" xfId="46746" xr:uid="{00000000-0005-0000-0000-0000CA9D0000}"/>
    <cellStyle name="Assumptions Right Year 4 29 7" xfId="32829" xr:uid="{00000000-0005-0000-0000-0000CB9D0000}"/>
    <cellStyle name="Assumptions Right Year 4 3" xfId="3248" xr:uid="{00000000-0005-0000-0000-0000CC9D0000}"/>
    <cellStyle name="Assumptions Right Year 4 3 2" xfId="6690" xr:uid="{00000000-0005-0000-0000-0000CD9D0000}"/>
    <cellStyle name="Assumptions Right Year 4 3 2 2" xfId="20632" xr:uid="{00000000-0005-0000-0000-0000CE9D0000}"/>
    <cellStyle name="Assumptions Right Year 4 3 2 2 2" xfId="48315" xr:uid="{00000000-0005-0000-0000-0000CF9D0000}"/>
    <cellStyle name="Assumptions Right Year 4 3 2 3" xfId="34398" xr:uid="{00000000-0005-0000-0000-0000D09D0000}"/>
    <cellStyle name="Assumptions Right Year 4 3 3" xfId="9432" xr:uid="{00000000-0005-0000-0000-0000D19D0000}"/>
    <cellStyle name="Assumptions Right Year 4 3 3 2" xfId="23353" xr:uid="{00000000-0005-0000-0000-0000D29D0000}"/>
    <cellStyle name="Assumptions Right Year 4 3 3 2 2" xfId="51036" xr:uid="{00000000-0005-0000-0000-0000D39D0000}"/>
    <cellStyle name="Assumptions Right Year 4 3 3 3" xfId="37119" xr:uid="{00000000-0005-0000-0000-0000D49D0000}"/>
    <cellStyle name="Assumptions Right Year 4 3 4" xfId="11570" xr:uid="{00000000-0005-0000-0000-0000D59D0000}"/>
    <cellStyle name="Assumptions Right Year 4 3 4 2" xfId="25491" xr:uid="{00000000-0005-0000-0000-0000D69D0000}"/>
    <cellStyle name="Assumptions Right Year 4 3 4 2 2" xfId="53174" xr:uid="{00000000-0005-0000-0000-0000D79D0000}"/>
    <cellStyle name="Assumptions Right Year 4 3 4 3" xfId="39257" xr:uid="{00000000-0005-0000-0000-0000D89D0000}"/>
    <cellStyle name="Assumptions Right Year 4 3 5" xfId="14320" xr:uid="{00000000-0005-0000-0000-0000D99D0000}"/>
    <cellStyle name="Assumptions Right Year 4 3 5 2" xfId="28241" xr:uid="{00000000-0005-0000-0000-0000DA9D0000}"/>
    <cellStyle name="Assumptions Right Year 4 3 5 2 2" xfId="55924" xr:uid="{00000000-0005-0000-0000-0000DB9D0000}"/>
    <cellStyle name="Assumptions Right Year 4 3 5 3" xfId="42007" xr:uid="{00000000-0005-0000-0000-0000DC9D0000}"/>
    <cellStyle name="Assumptions Right Year 4 3 6" xfId="17288" xr:uid="{00000000-0005-0000-0000-0000DD9D0000}"/>
    <cellStyle name="Assumptions Right Year 4 3 6 2" xfId="44971" xr:uid="{00000000-0005-0000-0000-0000DE9D0000}"/>
    <cellStyle name="Assumptions Right Year 4 3 7" xfId="31077" xr:uid="{00000000-0005-0000-0000-0000DF9D0000}"/>
    <cellStyle name="Assumptions Right Year 4 30" xfId="16233" xr:uid="{00000000-0005-0000-0000-0000E09D0000}"/>
    <cellStyle name="Assumptions Right Year 4 30 2" xfId="30150" xr:uid="{00000000-0005-0000-0000-0000E19D0000}"/>
    <cellStyle name="Assumptions Right Year 4 30 2 2" xfId="57833" xr:uid="{00000000-0005-0000-0000-0000E29D0000}"/>
    <cellStyle name="Assumptions Right Year 4 30 3" xfId="43916" xr:uid="{00000000-0005-0000-0000-0000E39D0000}"/>
    <cellStyle name="Assumptions Right Year 4 31" xfId="16261" xr:uid="{00000000-0005-0000-0000-0000E49D0000}"/>
    <cellStyle name="Assumptions Right Year 4 31 2" xfId="30178" xr:uid="{00000000-0005-0000-0000-0000E59D0000}"/>
    <cellStyle name="Assumptions Right Year 4 31 2 2" xfId="57861" xr:uid="{00000000-0005-0000-0000-0000E69D0000}"/>
    <cellStyle name="Assumptions Right Year 4 31 3" xfId="43944" xr:uid="{00000000-0005-0000-0000-0000E79D0000}"/>
    <cellStyle name="Assumptions Right Year 4 4" xfId="3300" xr:uid="{00000000-0005-0000-0000-0000E89D0000}"/>
    <cellStyle name="Assumptions Right Year 4 4 2" xfId="6741" xr:uid="{00000000-0005-0000-0000-0000E99D0000}"/>
    <cellStyle name="Assumptions Right Year 4 4 2 2" xfId="20682" xr:uid="{00000000-0005-0000-0000-0000EA9D0000}"/>
    <cellStyle name="Assumptions Right Year 4 4 2 2 2" xfId="48365" xr:uid="{00000000-0005-0000-0000-0000EB9D0000}"/>
    <cellStyle name="Assumptions Right Year 4 4 2 3" xfId="34448" xr:uid="{00000000-0005-0000-0000-0000EC9D0000}"/>
    <cellStyle name="Assumptions Right Year 4 4 3" xfId="9481" xr:uid="{00000000-0005-0000-0000-0000ED9D0000}"/>
    <cellStyle name="Assumptions Right Year 4 4 3 2" xfId="23402" xr:uid="{00000000-0005-0000-0000-0000EE9D0000}"/>
    <cellStyle name="Assumptions Right Year 4 4 3 2 2" xfId="51085" xr:uid="{00000000-0005-0000-0000-0000EF9D0000}"/>
    <cellStyle name="Assumptions Right Year 4 4 3 3" xfId="37168" xr:uid="{00000000-0005-0000-0000-0000F09D0000}"/>
    <cellStyle name="Assumptions Right Year 4 4 4" xfId="11620" xr:uid="{00000000-0005-0000-0000-0000F19D0000}"/>
    <cellStyle name="Assumptions Right Year 4 4 4 2" xfId="25541" xr:uid="{00000000-0005-0000-0000-0000F29D0000}"/>
    <cellStyle name="Assumptions Right Year 4 4 4 2 2" xfId="53224" xr:uid="{00000000-0005-0000-0000-0000F39D0000}"/>
    <cellStyle name="Assumptions Right Year 4 4 4 3" xfId="39307" xr:uid="{00000000-0005-0000-0000-0000F49D0000}"/>
    <cellStyle name="Assumptions Right Year 4 4 5" xfId="14370" xr:uid="{00000000-0005-0000-0000-0000F59D0000}"/>
    <cellStyle name="Assumptions Right Year 4 4 5 2" xfId="28291" xr:uid="{00000000-0005-0000-0000-0000F69D0000}"/>
    <cellStyle name="Assumptions Right Year 4 4 5 2 2" xfId="55974" xr:uid="{00000000-0005-0000-0000-0000F79D0000}"/>
    <cellStyle name="Assumptions Right Year 4 4 5 3" xfId="42057" xr:uid="{00000000-0005-0000-0000-0000F89D0000}"/>
    <cellStyle name="Assumptions Right Year 4 4 6" xfId="17338" xr:uid="{00000000-0005-0000-0000-0000F99D0000}"/>
    <cellStyle name="Assumptions Right Year 4 4 6 2" xfId="45021" xr:uid="{00000000-0005-0000-0000-0000FA9D0000}"/>
    <cellStyle name="Assumptions Right Year 4 4 7" xfId="31123" xr:uid="{00000000-0005-0000-0000-0000FB9D0000}"/>
    <cellStyle name="Assumptions Right Year 4 5" xfId="3381" xr:uid="{00000000-0005-0000-0000-0000FC9D0000}"/>
    <cellStyle name="Assumptions Right Year 4 5 2" xfId="6821" xr:uid="{00000000-0005-0000-0000-0000FD9D0000}"/>
    <cellStyle name="Assumptions Right Year 4 5 2 2" xfId="20762" xr:uid="{00000000-0005-0000-0000-0000FE9D0000}"/>
    <cellStyle name="Assumptions Right Year 4 5 2 2 2" xfId="48445" xr:uid="{00000000-0005-0000-0000-0000FF9D0000}"/>
    <cellStyle name="Assumptions Right Year 4 5 2 3" xfId="34528" xr:uid="{00000000-0005-0000-0000-0000009E0000}"/>
    <cellStyle name="Assumptions Right Year 4 5 3" xfId="9559" xr:uid="{00000000-0005-0000-0000-0000019E0000}"/>
    <cellStyle name="Assumptions Right Year 4 5 3 2" xfId="23480" xr:uid="{00000000-0005-0000-0000-0000029E0000}"/>
    <cellStyle name="Assumptions Right Year 4 5 3 2 2" xfId="51163" xr:uid="{00000000-0005-0000-0000-0000039E0000}"/>
    <cellStyle name="Assumptions Right Year 4 5 3 3" xfId="37246" xr:uid="{00000000-0005-0000-0000-0000049E0000}"/>
    <cellStyle name="Assumptions Right Year 4 5 4" xfId="11700" xr:uid="{00000000-0005-0000-0000-0000059E0000}"/>
    <cellStyle name="Assumptions Right Year 4 5 4 2" xfId="25621" xr:uid="{00000000-0005-0000-0000-0000069E0000}"/>
    <cellStyle name="Assumptions Right Year 4 5 4 2 2" xfId="53304" xr:uid="{00000000-0005-0000-0000-0000079E0000}"/>
    <cellStyle name="Assumptions Right Year 4 5 4 3" xfId="39387" xr:uid="{00000000-0005-0000-0000-0000089E0000}"/>
    <cellStyle name="Assumptions Right Year 4 5 5" xfId="14450" xr:uid="{00000000-0005-0000-0000-0000099E0000}"/>
    <cellStyle name="Assumptions Right Year 4 5 5 2" xfId="28371" xr:uid="{00000000-0005-0000-0000-00000A9E0000}"/>
    <cellStyle name="Assumptions Right Year 4 5 5 2 2" xfId="56054" xr:uid="{00000000-0005-0000-0000-00000B9E0000}"/>
    <cellStyle name="Assumptions Right Year 4 5 5 3" xfId="42137" xr:uid="{00000000-0005-0000-0000-00000C9E0000}"/>
    <cellStyle name="Assumptions Right Year 4 5 6" xfId="17418" xr:uid="{00000000-0005-0000-0000-00000D9E0000}"/>
    <cellStyle name="Assumptions Right Year 4 5 6 2" xfId="45101" xr:uid="{00000000-0005-0000-0000-00000E9E0000}"/>
    <cellStyle name="Assumptions Right Year 4 5 7" xfId="31197" xr:uid="{00000000-0005-0000-0000-00000F9E0000}"/>
    <cellStyle name="Assumptions Right Year 4 6" xfId="3429" xr:uid="{00000000-0005-0000-0000-0000109E0000}"/>
    <cellStyle name="Assumptions Right Year 4 6 2" xfId="6868" xr:uid="{00000000-0005-0000-0000-0000119E0000}"/>
    <cellStyle name="Assumptions Right Year 4 6 2 2" xfId="20809" xr:uid="{00000000-0005-0000-0000-0000129E0000}"/>
    <cellStyle name="Assumptions Right Year 4 6 2 2 2" xfId="48492" xr:uid="{00000000-0005-0000-0000-0000139E0000}"/>
    <cellStyle name="Assumptions Right Year 4 6 2 3" xfId="34575" xr:uid="{00000000-0005-0000-0000-0000149E0000}"/>
    <cellStyle name="Assumptions Right Year 4 6 3" xfId="9606" xr:uid="{00000000-0005-0000-0000-0000159E0000}"/>
    <cellStyle name="Assumptions Right Year 4 6 3 2" xfId="23527" xr:uid="{00000000-0005-0000-0000-0000169E0000}"/>
    <cellStyle name="Assumptions Right Year 4 6 3 2 2" xfId="51210" xr:uid="{00000000-0005-0000-0000-0000179E0000}"/>
    <cellStyle name="Assumptions Right Year 4 6 3 3" xfId="37293" xr:uid="{00000000-0005-0000-0000-0000189E0000}"/>
    <cellStyle name="Assumptions Right Year 4 6 4" xfId="11747" xr:uid="{00000000-0005-0000-0000-0000199E0000}"/>
    <cellStyle name="Assumptions Right Year 4 6 4 2" xfId="25668" xr:uid="{00000000-0005-0000-0000-00001A9E0000}"/>
    <cellStyle name="Assumptions Right Year 4 6 4 2 2" xfId="53351" xr:uid="{00000000-0005-0000-0000-00001B9E0000}"/>
    <cellStyle name="Assumptions Right Year 4 6 4 3" xfId="39434" xr:uid="{00000000-0005-0000-0000-00001C9E0000}"/>
    <cellStyle name="Assumptions Right Year 4 6 5" xfId="14497" xr:uid="{00000000-0005-0000-0000-00001D9E0000}"/>
    <cellStyle name="Assumptions Right Year 4 6 5 2" xfId="28418" xr:uid="{00000000-0005-0000-0000-00001E9E0000}"/>
    <cellStyle name="Assumptions Right Year 4 6 5 2 2" xfId="56101" xr:uid="{00000000-0005-0000-0000-00001F9E0000}"/>
    <cellStyle name="Assumptions Right Year 4 6 5 3" xfId="42184" xr:uid="{00000000-0005-0000-0000-0000209E0000}"/>
    <cellStyle name="Assumptions Right Year 4 6 6" xfId="17465" xr:uid="{00000000-0005-0000-0000-0000219E0000}"/>
    <cellStyle name="Assumptions Right Year 4 6 6 2" xfId="45148" xr:uid="{00000000-0005-0000-0000-0000229E0000}"/>
    <cellStyle name="Assumptions Right Year 4 6 7" xfId="31242" xr:uid="{00000000-0005-0000-0000-0000239E0000}"/>
    <cellStyle name="Assumptions Right Year 4 7" xfId="3471" xr:uid="{00000000-0005-0000-0000-0000249E0000}"/>
    <cellStyle name="Assumptions Right Year 4 7 2" xfId="6909" xr:uid="{00000000-0005-0000-0000-0000259E0000}"/>
    <cellStyle name="Assumptions Right Year 4 7 2 2" xfId="20849" xr:uid="{00000000-0005-0000-0000-0000269E0000}"/>
    <cellStyle name="Assumptions Right Year 4 7 2 2 2" xfId="48532" xr:uid="{00000000-0005-0000-0000-0000279E0000}"/>
    <cellStyle name="Assumptions Right Year 4 7 2 3" xfId="34615" xr:uid="{00000000-0005-0000-0000-0000289E0000}"/>
    <cellStyle name="Assumptions Right Year 4 7 3" xfId="9647" xr:uid="{00000000-0005-0000-0000-0000299E0000}"/>
    <cellStyle name="Assumptions Right Year 4 7 3 2" xfId="23568" xr:uid="{00000000-0005-0000-0000-00002A9E0000}"/>
    <cellStyle name="Assumptions Right Year 4 7 3 2 2" xfId="51251" xr:uid="{00000000-0005-0000-0000-00002B9E0000}"/>
    <cellStyle name="Assumptions Right Year 4 7 3 3" xfId="37334" xr:uid="{00000000-0005-0000-0000-00002C9E0000}"/>
    <cellStyle name="Assumptions Right Year 4 7 4" xfId="11787" xr:uid="{00000000-0005-0000-0000-00002D9E0000}"/>
    <cellStyle name="Assumptions Right Year 4 7 4 2" xfId="25708" xr:uid="{00000000-0005-0000-0000-00002E9E0000}"/>
    <cellStyle name="Assumptions Right Year 4 7 4 2 2" xfId="53391" xr:uid="{00000000-0005-0000-0000-00002F9E0000}"/>
    <cellStyle name="Assumptions Right Year 4 7 4 3" xfId="39474" xr:uid="{00000000-0005-0000-0000-0000309E0000}"/>
    <cellStyle name="Assumptions Right Year 4 7 5" xfId="14537" xr:uid="{00000000-0005-0000-0000-0000319E0000}"/>
    <cellStyle name="Assumptions Right Year 4 7 5 2" xfId="28458" xr:uid="{00000000-0005-0000-0000-0000329E0000}"/>
    <cellStyle name="Assumptions Right Year 4 7 5 2 2" xfId="56141" xr:uid="{00000000-0005-0000-0000-0000339E0000}"/>
    <cellStyle name="Assumptions Right Year 4 7 5 3" xfId="42224" xr:uid="{00000000-0005-0000-0000-0000349E0000}"/>
    <cellStyle name="Assumptions Right Year 4 7 6" xfId="17505" xr:uid="{00000000-0005-0000-0000-0000359E0000}"/>
    <cellStyle name="Assumptions Right Year 4 7 6 2" xfId="45188" xr:uid="{00000000-0005-0000-0000-0000369E0000}"/>
    <cellStyle name="Assumptions Right Year 4 7 7" xfId="31277" xr:uid="{00000000-0005-0000-0000-0000379E0000}"/>
    <cellStyle name="Assumptions Right Year 4 8" xfId="3537" xr:uid="{00000000-0005-0000-0000-0000389E0000}"/>
    <cellStyle name="Assumptions Right Year 4 8 2" xfId="6975" xr:uid="{00000000-0005-0000-0000-0000399E0000}"/>
    <cellStyle name="Assumptions Right Year 4 8 2 2" xfId="20915" xr:uid="{00000000-0005-0000-0000-00003A9E0000}"/>
    <cellStyle name="Assumptions Right Year 4 8 2 2 2" xfId="48598" xr:uid="{00000000-0005-0000-0000-00003B9E0000}"/>
    <cellStyle name="Assumptions Right Year 4 8 2 3" xfId="34681" xr:uid="{00000000-0005-0000-0000-00003C9E0000}"/>
    <cellStyle name="Assumptions Right Year 4 8 3" xfId="9712" xr:uid="{00000000-0005-0000-0000-00003D9E0000}"/>
    <cellStyle name="Assumptions Right Year 4 8 3 2" xfId="23633" xr:uid="{00000000-0005-0000-0000-00003E9E0000}"/>
    <cellStyle name="Assumptions Right Year 4 8 3 2 2" xfId="51316" xr:uid="{00000000-0005-0000-0000-00003F9E0000}"/>
    <cellStyle name="Assumptions Right Year 4 8 3 3" xfId="37399" xr:uid="{00000000-0005-0000-0000-0000409E0000}"/>
    <cellStyle name="Assumptions Right Year 4 8 4" xfId="11853" xr:uid="{00000000-0005-0000-0000-0000419E0000}"/>
    <cellStyle name="Assumptions Right Year 4 8 4 2" xfId="25774" xr:uid="{00000000-0005-0000-0000-0000429E0000}"/>
    <cellStyle name="Assumptions Right Year 4 8 4 2 2" xfId="53457" xr:uid="{00000000-0005-0000-0000-0000439E0000}"/>
    <cellStyle name="Assumptions Right Year 4 8 4 3" xfId="39540" xr:uid="{00000000-0005-0000-0000-0000449E0000}"/>
    <cellStyle name="Assumptions Right Year 4 8 5" xfId="14603" xr:uid="{00000000-0005-0000-0000-0000459E0000}"/>
    <cellStyle name="Assumptions Right Year 4 8 5 2" xfId="28524" xr:uid="{00000000-0005-0000-0000-0000469E0000}"/>
    <cellStyle name="Assumptions Right Year 4 8 5 2 2" xfId="56207" xr:uid="{00000000-0005-0000-0000-0000479E0000}"/>
    <cellStyle name="Assumptions Right Year 4 8 5 3" xfId="42290" xr:uid="{00000000-0005-0000-0000-0000489E0000}"/>
    <cellStyle name="Assumptions Right Year 4 8 6" xfId="17571" xr:uid="{00000000-0005-0000-0000-0000499E0000}"/>
    <cellStyle name="Assumptions Right Year 4 8 6 2" xfId="45254" xr:uid="{00000000-0005-0000-0000-00004A9E0000}"/>
    <cellStyle name="Assumptions Right Year 4 8 7" xfId="31342" xr:uid="{00000000-0005-0000-0000-00004B9E0000}"/>
    <cellStyle name="Assumptions Right Year 4 9" xfId="3577" xr:uid="{00000000-0005-0000-0000-00004C9E0000}"/>
    <cellStyle name="Assumptions Right Year 4 9 2" xfId="7015" xr:uid="{00000000-0005-0000-0000-00004D9E0000}"/>
    <cellStyle name="Assumptions Right Year 4 9 2 2" xfId="20952" xr:uid="{00000000-0005-0000-0000-00004E9E0000}"/>
    <cellStyle name="Assumptions Right Year 4 9 2 2 2" xfId="48635" xr:uid="{00000000-0005-0000-0000-00004F9E0000}"/>
    <cellStyle name="Assumptions Right Year 4 9 2 3" xfId="34718" xr:uid="{00000000-0005-0000-0000-0000509E0000}"/>
    <cellStyle name="Assumptions Right Year 4 9 3" xfId="9748" xr:uid="{00000000-0005-0000-0000-0000519E0000}"/>
    <cellStyle name="Assumptions Right Year 4 9 3 2" xfId="23669" xr:uid="{00000000-0005-0000-0000-0000529E0000}"/>
    <cellStyle name="Assumptions Right Year 4 9 3 2 2" xfId="51352" xr:uid="{00000000-0005-0000-0000-0000539E0000}"/>
    <cellStyle name="Assumptions Right Year 4 9 3 3" xfId="37435" xr:uid="{00000000-0005-0000-0000-0000549E0000}"/>
    <cellStyle name="Assumptions Right Year 4 9 4" xfId="11890" xr:uid="{00000000-0005-0000-0000-0000559E0000}"/>
    <cellStyle name="Assumptions Right Year 4 9 4 2" xfId="25811" xr:uid="{00000000-0005-0000-0000-0000569E0000}"/>
    <cellStyle name="Assumptions Right Year 4 9 4 2 2" xfId="53494" xr:uid="{00000000-0005-0000-0000-0000579E0000}"/>
    <cellStyle name="Assumptions Right Year 4 9 4 3" xfId="39577" xr:uid="{00000000-0005-0000-0000-0000589E0000}"/>
    <cellStyle name="Assumptions Right Year 4 9 5" xfId="14640" xr:uid="{00000000-0005-0000-0000-0000599E0000}"/>
    <cellStyle name="Assumptions Right Year 4 9 5 2" xfId="28561" xr:uid="{00000000-0005-0000-0000-00005A9E0000}"/>
    <cellStyle name="Assumptions Right Year 4 9 5 2 2" xfId="56244" xr:uid="{00000000-0005-0000-0000-00005B9E0000}"/>
    <cellStyle name="Assumptions Right Year 4 9 5 3" xfId="42327" xr:uid="{00000000-0005-0000-0000-00005C9E0000}"/>
    <cellStyle name="Assumptions Right Year 4 9 6" xfId="17608" xr:uid="{00000000-0005-0000-0000-00005D9E0000}"/>
    <cellStyle name="Assumptions Right Year 4 9 6 2" xfId="45291" xr:uid="{00000000-0005-0000-0000-00005E9E0000}"/>
    <cellStyle name="Assumptions Right Year 4 9 7" xfId="31379" xr:uid="{00000000-0005-0000-0000-00005F9E0000}"/>
    <cellStyle name="Assumptions Right Year 5" xfId="2755" xr:uid="{00000000-0005-0000-0000-0000609E0000}"/>
    <cellStyle name="Assumptions Right Year 5 2" xfId="6203" xr:uid="{00000000-0005-0000-0000-0000619E0000}"/>
    <cellStyle name="Assumptions Right Year 5 2 2" xfId="20150" xr:uid="{00000000-0005-0000-0000-0000629E0000}"/>
    <cellStyle name="Assumptions Right Year 5 2 2 2" xfId="47833" xr:uid="{00000000-0005-0000-0000-0000639E0000}"/>
    <cellStyle name="Assumptions Right Year 5 2 3" xfId="33916" xr:uid="{00000000-0005-0000-0000-0000649E0000}"/>
    <cellStyle name="Assumptions Right Year 5 3" xfId="8959" xr:uid="{00000000-0005-0000-0000-0000659E0000}"/>
    <cellStyle name="Assumptions Right Year 5 3 2" xfId="22880" xr:uid="{00000000-0005-0000-0000-0000669E0000}"/>
    <cellStyle name="Assumptions Right Year 5 3 2 2" xfId="50563" xr:uid="{00000000-0005-0000-0000-0000679E0000}"/>
    <cellStyle name="Assumptions Right Year 5 3 3" xfId="36646" xr:uid="{00000000-0005-0000-0000-0000689E0000}"/>
    <cellStyle name="Assumptions Right Year 5 4" xfId="11090" xr:uid="{00000000-0005-0000-0000-0000699E0000}"/>
    <cellStyle name="Assumptions Right Year 5 4 2" xfId="25011" xr:uid="{00000000-0005-0000-0000-00006A9E0000}"/>
    <cellStyle name="Assumptions Right Year 5 4 2 2" xfId="52694" xr:uid="{00000000-0005-0000-0000-00006B9E0000}"/>
    <cellStyle name="Assumptions Right Year 5 4 3" xfId="38777" xr:uid="{00000000-0005-0000-0000-00006C9E0000}"/>
    <cellStyle name="Assumptions Right Year 5 5" xfId="13843" xr:uid="{00000000-0005-0000-0000-00006D9E0000}"/>
    <cellStyle name="Assumptions Right Year 5 5 2" xfId="27764" xr:uid="{00000000-0005-0000-0000-00006E9E0000}"/>
    <cellStyle name="Assumptions Right Year 5 5 2 2" xfId="55447" xr:uid="{00000000-0005-0000-0000-00006F9E0000}"/>
    <cellStyle name="Assumptions Right Year 5 5 3" xfId="41530" xr:uid="{00000000-0005-0000-0000-0000709E0000}"/>
    <cellStyle name="Assumptions Right Year 5 6" xfId="16808" xr:uid="{00000000-0005-0000-0000-0000719E0000}"/>
    <cellStyle name="Assumptions Right Year 5 6 2" xfId="44491" xr:uid="{00000000-0005-0000-0000-0000729E0000}"/>
    <cellStyle name="Assumptions Right Year 5 7" xfId="30655" xr:uid="{00000000-0005-0000-0000-0000739E0000}"/>
    <cellStyle name="Assumptions Right Year 6" xfId="2629" xr:uid="{00000000-0005-0000-0000-0000749E0000}"/>
    <cellStyle name="Assumptions Right Year 6 2" xfId="6080" xr:uid="{00000000-0005-0000-0000-0000759E0000}"/>
    <cellStyle name="Assumptions Right Year 6 2 2" xfId="20027" xr:uid="{00000000-0005-0000-0000-0000769E0000}"/>
    <cellStyle name="Assumptions Right Year 6 2 2 2" xfId="47710" xr:uid="{00000000-0005-0000-0000-0000779E0000}"/>
    <cellStyle name="Assumptions Right Year 6 2 3" xfId="33793" xr:uid="{00000000-0005-0000-0000-0000789E0000}"/>
    <cellStyle name="Assumptions Right Year 6 3" xfId="8839" xr:uid="{00000000-0005-0000-0000-0000799E0000}"/>
    <cellStyle name="Assumptions Right Year 6 3 2" xfId="22760" xr:uid="{00000000-0005-0000-0000-00007A9E0000}"/>
    <cellStyle name="Assumptions Right Year 6 3 2 2" xfId="50443" xr:uid="{00000000-0005-0000-0000-00007B9E0000}"/>
    <cellStyle name="Assumptions Right Year 6 3 3" xfId="36526" xr:uid="{00000000-0005-0000-0000-00007C9E0000}"/>
    <cellStyle name="Assumptions Right Year 6 4" xfId="10967" xr:uid="{00000000-0005-0000-0000-00007D9E0000}"/>
    <cellStyle name="Assumptions Right Year 6 4 2" xfId="24888" xr:uid="{00000000-0005-0000-0000-00007E9E0000}"/>
    <cellStyle name="Assumptions Right Year 6 4 2 2" xfId="52571" xr:uid="{00000000-0005-0000-0000-00007F9E0000}"/>
    <cellStyle name="Assumptions Right Year 6 4 3" xfId="38654" xr:uid="{00000000-0005-0000-0000-0000809E0000}"/>
    <cellStyle name="Assumptions Right Year 6 5" xfId="13721" xr:uid="{00000000-0005-0000-0000-0000819E0000}"/>
    <cellStyle name="Assumptions Right Year 6 5 2" xfId="27642" xr:uid="{00000000-0005-0000-0000-0000829E0000}"/>
    <cellStyle name="Assumptions Right Year 6 5 2 2" xfId="55325" xr:uid="{00000000-0005-0000-0000-0000839E0000}"/>
    <cellStyle name="Assumptions Right Year 6 5 3" xfId="41408" xr:uid="{00000000-0005-0000-0000-0000849E0000}"/>
    <cellStyle name="Assumptions Right Year 6 6" xfId="16685" xr:uid="{00000000-0005-0000-0000-0000859E0000}"/>
    <cellStyle name="Assumptions Right Year 6 6 2" xfId="44368" xr:uid="{00000000-0005-0000-0000-0000869E0000}"/>
    <cellStyle name="Assumptions Right Year 6 7" xfId="30541" xr:uid="{00000000-0005-0000-0000-0000879E0000}"/>
    <cellStyle name="Assumptions Right Year 7" xfId="2738" xr:uid="{00000000-0005-0000-0000-0000889E0000}"/>
    <cellStyle name="Assumptions Right Year 7 2" xfId="6186" xr:uid="{00000000-0005-0000-0000-0000899E0000}"/>
    <cellStyle name="Assumptions Right Year 7 2 2" xfId="20133" xr:uid="{00000000-0005-0000-0000-00008A9E0000}"/>
    <cellStyle name="Assumptions Right Year 7 2 2 2" xfId="47816" xr:uid="{00000000-0005-0000-0000-00008B9E0000}"/>
    <cellStyle name="Assumptions Right Year 7 2 3" xfId="33899" xr:uid="{00000000-0005-0000-0000-00008C9E0000}"/>
    <cellStyle name="Assumptions Right Year 7 3" xfId="8942" xr:uid="{00000000-0005-0000-0000-00008D9E0000}"/>
    <cellStyle name="Assumptions Right Year 7 3 2" xfId="22863" xr:uid="{00000000-0005-0000-0000-00008E9E0000}"/>
    <cellStyle name="Assumptions Right Year 7 3 2 2" xfId="50546" xr:uid="{00000000-0005-0000-0000-00008F9E0000}"/>
    <cellStyle name="Assumptions Right Year 7 3 3" xfId="36629" xr:uid="{00000000-0005-0000-0000-0000909E0000}"/>
    <cellStyle name="Assumptions Right Year 7 4" xfId="11073" xr:uid="{00000000-0005-0000-0000-0000919E0000}"/>
    <cellStyle name="Assumptions Right Year 7 4 2" xfId="24994" xr:uid="{00000000-0005-0000-0000-0000929E0000}"/>
    <cellStyle name="Assumptions Right Year 7 4 2 2" xfId="52677" xr:uid="{00000000-0005-0000-0000-0000939E0000}"/>
    <cellStyle name="Assumptions Right Year 7 4 3" xfId="38760" xr:uid="{00000000-0005-0000-0000-0000949E0000}"/>
    <cellStyle name="Assumptions Right Year 7 5" xfId="13826" xr:uid="{00000000-0005-0000-0000-0000959E0000}"/>
    <cellStyle name="Assumptions Right Year 7 5 2" xfId="27747" xr:uid="{00000000-0005-0000-0000-0000969E0000}"/>
    <cellStyle name="Assumptions Right Year 7 5 2 2" xfId="55430" xr:uid="{00000000-0005-0000-0000-0000979E0000}"/>
    <cellStyle name="Assumptions Right Year 7 5 3" xfId="41513" xr:uid="{00000000-0005-0000-0000-0000989E0000}"/>
    <cellStyle name="Assumptions Right Year 7 6" xfId="16791" xr:uid="{00000000-0005-0000-0000-0000999E0000}"/>
    <cellStyle name="Assumptions Right Year 7 6 2" xfId="44474" xr:uid="{00000000-0005-0000-0000-00009A9E0000}"/>
    <cellStyle name="Assumptions Right Year 7 7" xfId="30638" xr:uid="{00000000-0005-0000-0000-00009B9E0000}"/>
    <cellStyle name="Assumptions Right Year 8" xfId="2724" xr:uid="{00000000-0005-0000-0000-00009C9E0000}"/>
    <cellStyle name="Assumptions Right Year 8 2" xfId="6172" xr:uid="{00000000-0005-0000-0000-00009D9E0000}"/>
    <cellStyle name="Assumptions Right Year 8 2 2" xfId="20119" xr:uid="{00000000-0005-0000-0000-00009E9E0000}"/>
    <cellStyle name="Assumptions Right Year 8 2 2 2" xfId="47802" xr:uid="{00000000-0005-0000-0000-00009F9E0000}"/>
    <cellStyle name="Assumptions Right Year 8 2 3" xfId="33885" xr:uid="{00000000-0005-0000-0000-0000A09E0000}"/>
    <cellStyle name="Assumptions Right Year 8 3" xfId="8929" xr:uid="{00000000-0005-0000-0000-0000A19E0000}"/>
    <cellStyle name="Assumptions Right Year 8 3 2" xfId="22850" xr:uid="{00000000-0005-0000-0000-0000A29E0000}"/>
    <cellStyle name="Assumptions Right Year 8 3 2 2" xfId="50533" xr:uid="{00000000-0005-0000-0000-0000A39E0000}"/>
    <cellStyle name="Assumptions Right Year 8 3 3" xfId="36616" xr:uid="{00000000-0005-0000-0000-0000A49E0000}"/>
    <cellStyle name="Assumptions Right Year 8 4" xfId="11059" xr:uid="{00000000-0005-0000-0000-0000A59E0000}"/>
    <cellStyle name="Assumptions Right Year 8 4 2" xfId="24980" xr:uid="{00000000-0005-0000-0000-0000A69E0000}"/>
    <cellStyle name="Assumptions Right Year 8 4 2 2" xfId="52663" xr:uid="{00000000-0005-0000-0000-0000A79E0000}"/>
    <cellStyle name="Assumptions Right Year 8 4 3" xfId="38746" xr:uid="{00000000-0005-0000-0000-0000A89E0000}"/>
    <cellStyle name="Assumptions Right Year 8 5" xfId="13812" xr:uid="{00000000-0005-0000-0000-0000A99E0000}"/>
    <cellStyle name="Assumptions Right Year 8 5 2" xfId="27733" xr:uid="{00000000-0005-0000-0000-0000AA9E0000}"/>
    <cellStyle name="Assumptions Right Year 8 5 2 2" xfId="55416" xr:uid="{00000000-0005-0000-0000-0000AB9E0000}"/>
    <cellStyle name="Assumptions Right Year 8 5 3" xfId="41499" xr:uid="{00000000-0005-0000-0000-0000AC9E0000}"/>
    <cellStyle name="Assumptions Right Year 8 6" xfId="16777" xr:uid="{00000000-0005-0000-0000-0000AD9E0000}"/>
    <cellStyle name="Assumptions Right Year 8 6 2" xfId="44460" xr:uid="{00000000-0005-0000-0000-0000AE9E0000}"/>
    <cellStyle name="Assumptions Right Year 8 7" xfId="30625" xr:uid="{00000000-0005-0000-0000-0000AF9E0000}"/>
    <cellStyle name="Assumptions Right Year 9" xfId="3340" xr:uid="{00000000-0005-0000-0000-0000B09E0000}"/>
    <cellStyle name="Assumptions Right Year 9 2" xfId="6780" xr:uid="{00000000-0005-0000-0000-0000B19E0000}"/>
    <cellStyle name="Assumptions Right Year 9 2 2" xfId="20721" xr:uid="{00000000-0005-0000-0000-0000B29E0000}"/>
    <cellStyle name="Assumptions Right Year 9 2 2 2" xfId="48404" xr:uid="{00000000-0005-0000-0000-0000B39E0000}"/>
    <cellStyle name="Assumptions Right Year 9 2 3" xfId="34487" xr:uid="{00000000-0005-0000-0000-0000B49E0000}"/>
    <cellStyle name="Assumptions Right Year 9 3" xfId="9519" xr:uid="{00000000-0005-0000-0000-0000B59E0000}"/>
    <cellStyle name="Assumptions Right Year 9 3 2" xfId="23440" xr:uid="{00000000-0005-0000-0000-0000B69E0000}"/>
    <cellStyle name="Assumptions Right Year 9 3 2 2" xfId="51123" xr:uid="{00000000-0005-0000-0000-0000B79E0000}"/>
    <cellStyle name="Assumptions Right Year 9 3 3" xfId="37206" xr:uid="{00000000-0005-0000-0000-0000B89E0000}"/>
    <cellStyle name="Assumptions Right Year 9 4" xfId="11659" xr:uid="{00000000-0005-0000-0000-0000B99E0000}"/>
    <cellStyle name="Assumptions Right Year 9 4 2" xfId="25580" xr:uid="{00000000-0005-0000-0000-0000BA9E0000}"/>
    <cellStyle name="Assumptions Right Year 9 4 2 2" xfId="53263" xr:uid="{00000000-0005-0000-0000-0000BB9E0000}"/>
    <cellStyle name="Assumptions Right Year 9 4 3" xfId="39346" xr:uid="{00000000-0005-0000-0000-0000BC9E0000}"/>
    <cellStyle name="Assumptions Right Year 9 5" xfId="14409" xr:uid="{00000000-0005-0000-0000-0000BD9E0000}"/>
    <cellStyle name="Assumptions Right Year 9 5 2" xfId="28330" xr:uid="{00000000-0005-0000-0000-0000BE9E0000}"/>
    <cellStyle name="Assumptions Right Year 9 5 2 2" xfId="56013" xr:uid="{00000000-0005-0000-0000-0000BF9E0000}"/>
    <cellStyle name="Assumptions Right Year 9 5 3" xfId="42096" xr:uid="{00000000-0005-0000-0000-0000C09E0000}"/>
    <cellStyle name="Assumptions Right Year 9 6" xfId="17377" xr:uid="{00000000-0005-0000-0000-0000C19E0000}"/>
    <cellStyle name="Assumptions Right Year 9 6 2" xfId="45060" xr:uid="{00000000-0005-0000-0000-0000C29E0000}"/>
    <cellStyle name="Assumptions Right Year 9 7" xfId="31159" xr:uid="{00000000-0005-0000-0000-0000C39E0000}"/>
    <cellStyle name="Availability" xfId="1434" xr:uid="{00000000-0005-0000-0000-0000C49E0000}"/>
    <cellStyle name="b" xfId="1435" xr:uid="{00000000-0005-0000-0000-0000C59E0000}"/>
    <cellStyle name="B&amp;W" xfId="1436" xr:uid="{00000000-0005-0000-0000-0000C69E0000}"/>
    <cellStyle name="B&amp;Wbold" xfId="1437" xr:uid="{00000000-0005-0000-0000-0000C79E0000}"/>
    <cellStyle name="b_Credit model_v1" xfId="1438" xr:uid="{00000000-0005-0000-0000-0000C89E0000}"/>
    <cellStyle name="b_LTIP" xfId="1439" xr:uid="{00000000-0005-0000-0000-0000C99E0000}"/>
    <cellStyle name="Bad 2" xfId="1440" xr:uid="{00000000-0005-0000-0000-0000CA9E0000}"/>
    <cellStyle name="Balance_Sheet" xfId="1441" xr:uid="{00000000-0005-0000-0000-0000CB9E0000}"/>
    <cellStyle name="baseentity" xfId="1442" xr:uid="{00000000-0005-0000-0000-0000CC9E0000}"/>
    <cellStyle name="baseentity 2" xfId="2062" xr:uid="{00000000-0005-0000-0000-0000CD9E0000}"/>
    <cellStyle name="baseentity 2 2" xfId="2409" xr:uid="{00000000-0005-0000-0000-0000CE9E0000}"/>
    <cellStyle name="baseentity 2 2 2" xfId="5866" xr:uid="{00000000-0005-0000-0000-0000CF9E0000}"/>
    <cellStyle name="baseentity 2 2 2 2" xfId="19816" xr:uid="{00000000-0005-0000-0000-0000D09E0000}"/>
    <cellStyle name="baseentity 2 2 2 2 2" xfId="47499" xr:uid="{00000000-0005-0000-0000-0000D19E0000}"/>
    <cellStyle name="baseentity 2 2 2 3" xfId="33582" xr:uid="{00000000-0005-0000-0000-0000D29E0000}"/>
    <cellStyle name="baseentity 2 2 3" xfId="8634" xr:uid="{00000000-0005-0000-0000-0000D39E0000}"/>
    <cellStyle name="baseentity 2 2 3 2" xfId="22555" xr:uid="{00000000-0005-0000-0000-0000D49E0000}"/>
    <cellStyle name="baseentity 2 2 3 2 2" xfId="50238" xr:uid="{00000000-0005-0000-0000-0000D59E0000}"/>
    <cellStyle name="baseentity 2 2 3 3" xfId="36321" xr:uid="{00000000-0005-0000-0000-0000D69E0000}"/>
    <cellStyle name="baseentity 2 2 4" xfId="5506" xr:uid="{00000000-0005-0000-0000-0000D79E0000}"/>
    <cellStyle name="baseentity 2 2 4 2" xfId="19459" xr:uid="{00000000-0005-0000-0000-0000D89E0000}"/>
    <cellStyle name="baseentity 2 2 4 2 2" xfId="47142" xr:uid="{00000000-0005-0000-0000-0000D99E0000}"/>
    <cellStyle name="baseentity 2 2 4 3" xfId="33225" xr:uid="{00000000-0005-0000-0000-0000DA9E0000}"/>
    <cellStyle name="baseentity 2 2 5" xfId="13514" xr:uid="{00000000-0005-0000-0000-0000DB9E0000}"/>
    <cellStyle name="baseentity 2 2 5 2" xfId="27435" xr:uid="{00000000-0005-0000-0000-0000DC9E0000}"/>
    <cellStyle name="baseentity 2 2 5 2 2" xfId="55118" xr:uid="{00000000-0005-0000-0000-0000DD9E0000}"/>
    <cellStyle name="baseentity 2 2 5 3" xfId="41201" xr:uid="{00000000-0005-0000-0000-0000DE9E0000}"/>
    <cellStyle name="baseentity 2 2 6" xfId="16476" xr:uid="{00000000-0005-0000-0000-0000DF9E0000}"/>
    <cellStyle name="baseentity 2 2 6 2" xfId="44159" xr:uid="{00000000-0005-0000-0000-0000E09E0000}"/>
    <cellStyle name="baseentity 2 3" xfId="2915" xr:uid="{00000000-0005-0000-0000-0000E19E0000}"/>
    <cellStyle name="baseentity 2 3 2" xfId="6361" xr:uid="{00000000-0005-0000-0000-0000E29E0000}"/>
    <cellStyle name="baseentity 2 3 2 2" xfId="20307" xr:uid="{00000000-0005-0000-0000-0000E39E0000}"/>
    <cellStyle name="baseentity 2 3 2 2 2" xfId="47990" xr:uid="{00000000-0005-0000-0000-0000E49E0000}"/>
    <cellStyle name="baseentity 2 3 2 3" xfId="34073" xr:uid="{00000000-0005-0000-0000-0000E59E0000}"/>
    <cellStyle name="baseentity 2 3 3" xfId="9112" xr:uid="{00000000-0005-0000-0000-0000E69E0000}"/>
    <cellStyle name="baseentity 2 3 3 2" xfId="23033" xr:uid="{00000000-0005-0000-0000-0000E79E0000}"/>
    <cellStyle name="baseentity 2 3 3 2 2" xfId="50716" xr:uid="{00000000-0005-0000-0000-0000E89E0000}"/>
    <cellStyle name="baseentity 2 3 3 3" xfId="36799" xr:uid="{00000000-0005-0000-0000-0000E99E0000}"/>
    <cellStyle name="baseentity 2 3 4" xfId="11247" xr:uid="{00000000-0005-0000-0000-0000EA9E0000}"/>
    <cellStyle name="baseentity 2 3 4 2" xfId="25168" xr:uid="{00000000-0005-0000-0000-0000EB9E0000}"/>
    <cellStyle name="baseentity 2 3 4 2 2" xfId="52851" xr:uid="{00000000-0005-0000-0000-0000EC9E0000}"/>
    <cellStyle name="baseentity 2 3 4 3" xfId="38934" xr:uid="{00000000-0005-0000-0000-0000ED9E0000}"/>
    <cellStyle name="baseentity 2 3 5" xfId="13999" xr:uid="{00000000-0005-0000-0000-0000EE9E0000}"/>
    <cellStyle name="baseentity 2 3 5 2" xfId="27920" xr:uid="{00000000-0005-0000-0000-0000EF9E0000}"/>
    <cellStyle name="baseentity 2 3 5 2 2" xfId="55603" xr:uid="{00000000-0005-0000-0000-0000F09E0000}"/>
    <cellStyle name="baseentity 2 3 5 3" xfId="41686" xr:uid="{00000000-0005-0000-0000-0000F19E0000}"/>
    <cellStyle name="baseentity 2 3 6" xfId="16965" xr:uid="{00000000-0005-0000-0000-0000F29E0000}"/>
    <cellStyle name="baseentity 2 3 6 2" xfId="44648" xr:uid="{00000000-0005-0000-0000-0000F39E0000}"/>
    <cellStyle name="baseentity 2 4" xfId="2784" xr:uid="{00000000-0005-0000-0000-0000F49E0000}"/>
    <cellStyle name="baseentity 2 4 2" xfId="6231" xr:uid="{00000000-0005-0000-0000-0000F59E0000}"/>
    <cellStyle name="baseentity 2 4 2 2" xfId="20178" xr:uid="{00000000-0005-0000-0000-0000F69E0000}"/>
    <cellStyle name="baseentity 2 4 2 2 2" xfId="47861" xr:uid="{00000000-0005-0000-0000-0000F79E0000}"/>
    <cellStyle name="baseentity 2 4 2 3" xfId="33944" xr:uid="{00000000-0005-0000-0000-0000F89E0000}"/>
    <cellStyle name="baseentity 2 4 3" xfId="8986" xr:uid="{00000000-0005-0000-0000-0000F99E0000}"/>
    <cellStyle name="baseentity 2 4 3 2" xfId="22907" xr:uid="{00000000-0005-0000-0000-0000FA9E0000}"/>
    <cellStyle name="baseentity 2 4 3 2 2" xfId="50590" xr:uid="{00000000-0005-0000-0000-0000FB9E0000}"/>
    <cellStyle name="baseentity 2 4 3 3" xfId="36673" xr:uid="{00000000-0005-0000-0000-0000FC9E0000}"/>
    <cellStyle name="baseentity 2 4 4" xfId="11118" xr:uid="{00000000-0005-0000-0000-0000FD9E0000}"/>
    <cellStyle name="baseentity 2 4 4 2" xfId="25039" xr:uid="{00000000-0005-0000-0000-0000FE9E0000}"/>
    <cellStyle name="baseentity 2 4 4 2 2" xfId="52722" xr:uid="{00000000-0005-0000-0000-0000FF9E0000}"/>
    <cellStyle name="baseentity 2 4 4 3" xfId="38805" xr:uid="{00000000-0005-0000-0000-0000009F0000}"/>
    <cellStyle name="baseentity 2 4 5" xfId="13871" xr:uid="{00000000-0005-0000-0000-0000019F0000}"/>
    <cellStyle name="baseentity 2 4 5 2" xfId="27792" xr:uid="{00000000-0005-0000-0000-0000029F0000}"/>
    <cellStyle name="baseentity 2 4 5 2 2" xfId="55475" xr:uid="{00000000-0005-0000-0000-0000039F0000}"/>
    <cellStyle name="baseentity 2 4 5 3" xfId="41558" xr:uid="{00000000-0005-0000-0000-0000049F0000}"/>
    <cellStyle name="baseentity 2 4 6" xfId="16836" xr:uid="{00000000-0005-0000-0000-0000059F0000}"/>
    <cellStyle name="baseentity 2 4 6 2" xfId="44519" xr:uid="{00000000-0005-0000-0000-0000069F0000}"/>
    <cellStyle name="baseentity 2 5" xfId="4786" xr:uid="{00000000-0005-0000-0000-0000079F0000}"/>
    <cellStyle name="baseentity 2 5 2" xfId="8192" xr:uid="{00000000-0005-0000-0000-0000089F0000}"/>
    <cellStyle name="baseentity 2 5 2 2" xfId="22115" xr:uid="{00000000-0005-0000-0000-0000099F0000}"/>
    <cellStyle name="baseentity 2 5 2 2 2" xfId="49798" xr:uid="{00000000-0005-0000-0000-00000A9F0000}"/>
    <cellStyle name="baseentity 2 5 2 3" xfId="35881" xr:uid="{00000000-0005-0000-0000-00000B9F0000}"/>
    <cellStyle name="baseentity 2 5 3" xfId="13047" xr:uid="{00000000-0005-0000-0000-00000C9F0000}"/>
    <cellStyle name="baseentity 2 5 3 2" xfId="26968" xr:uid="{00000000-0005-0000-0000-00000D9F0000}"/>
    <cellStyle name="baseentity 2 5 3 2 2" xfId="54651" xr:uid="{00000000-0005-0000-0000-00000E9F0000}"/>
    <cellStyle name="baseentity 2 5 3 3" xfId="40734" xr:uid="{00000000-0005-0000-0000-00000F9F0000}"/>
    <cellStyle name="baseentity 2 5 4" xfId="15797" xr:uid="{00000000-0005-0000-0000-0000109F0000}"/>
    <cellStyle name="baseentity 2 5 4 2" xfId="29718" xr:uid="{00000000-0005-0000-0000-0000119F0000}"/>
    <cellStyle name="baseentity 2 5 4 2 2" xfId="57401" xr:uid="{00000000-0005-0000-0000-0000129F0000}"/>
    <cellStyle name="baseentity 2 5 4 3" xfId="43484" xr:uid="{00000000-0005-0000-0000-0000139F0000}"/>
    <cellStyle name="baseentity 2 5 5" xfId="18765" xr:uid="{00000000-0005-0000-0000-0000149F0000}"/>
    <cellStyle name="baseentity 2 5 5 2" xfId="46448" xr:uid="{00000000-0005-0000-0000-0000159F0000}"/>
    <cellStyle name="baseentity 2 5 6" xfId="32531" xr:uid="{00000000-0005-0000-0000-0000169F0000}"/>
    <cellStyle name="baseentity 2 6" xfId="4591" xr:uid="{00000000-0005-0000-0000-0000179F0000}"/>
    <cellStyle name="baseentity 2 6 2" xfId="12855" xr:uid="{00000000-0005-0000-0000-0000189F0000}"/>
    <cellStyle name="baseentity 2 6 2 2" xfId="26776" xr:uid="{00000000-0005-0000-0000-0000199F0000}"/>
    <cellStyle name="baseentity 2 6 2 2 2" xfId="54459" xr:uid="{00000000-0005-0000-0000-00001A9F0000}"/>
    <cellStyle name="baseentity 2 6 2 3" xfId="40542" xr:uid="{00000000-0005-0000-0000-00001B9F0000}"/>
    <cellStyle name="baseentity 2 6 3" xfId="15605" xr:uid="{00000000-0005-0000-0000-00001C9F0000}"/>
    <cellStyle name="baseentity 2 6 3 2" xfId="29526" xr:uid="{00000000-0005-0000-0000-00001D9F0000}"/>
    <cellStyle name="baseentity 2 6 3 2 2" xfId="57209" xr:uid="{00000000-0005-0000-0000-00001E9F0000}"/>
    <cellStyle name="baseentity 2 6 3 3" xfId="43292" xr:uid="{00000000-0005-0000-0000-00001F9F0000}"/>
    <cellStyle name="baseentity 2 6 4" xfId="18573" xr:uid="{00000000-0005-0000-0000-0000209F0000}"/>
    <cellStyle name="baseentity 2 6 4 2" xfId="46256" xr:uid="{00000000-0005-0000-0000-0000219F0000}"/>
    <cellStyle name="baseentity 2 6 5" xfId="32339" xr:uid="{00000000-0005-0000-0000-0000229F0000}"/>
    <cellStyle name="baseentity 2 7" xfId="5621" xr:uid="{00000000-0005-0000-0000-0000239F0000}"/>
    <cellStyle name="baseentity 2 7 2" xfId="19574" xr:uid="{00000000-0005-0000-0000-0000249F0000}"/>
    <cellStyle name="baseentity 2 7 2 2" xfId="47257" xr:uid="{00000000-0005-0000-0000-0000259F0000}"/>
    <cellStyle name="baseentity 2 7 3" xfId="33340" xr:uid="{00000000-0005-0000-0000-0000269F0000}"/>
    <cellStyle name="baseentity 3" xfId="2218" xr:uid="{00000000-0005-0000-0000-0000279F0000}"/>
    <cellStyle name="baseentity 3 2" xfId="5697" xr:uid="{00000000-0005-0000-0000-0000289F0000}"/>
    <cellStyle name="baseentity 3 2 2" xfId="19649" xr:uid="{00000000-0005-0000-0000-0000299F0000}"/>
    <cellStyle name="baseentity 3 2 2 2" xfId="47332" xr:uid="{00000000-0005-0000-0000-00002A9F0000}"/>
    <cellStyle name="baseentity 3 2 3" xfId="33415" xr:uid="{00000000-0005-0000-0000-00002B9F0000}"/>
    <cellStyle name="baseentity 3 3" xfId="5172" xr:uid="{00000000-0005-0000-0000-00002C9F0000}"/>
    <cellStyle name="baseentity 3 3 2" xfId="19142" xr:uid="{00000000-0005-0000-0000-00002D9F0000}"/>
    <cellStyle name="baseentity 3 3 2 2" xfId="46825" xr:uid="{00000000-0005-0000-0000-00002E9F0000}"/>
    <cellStyle name="baseentity 3 3 3" xfId="32908" xr:uid="{00000000-0005-0000-0000-00002F9F0000}"/>
    <cellStyle name="baseentity 3 4" xfId="13353" xr:uid="{00000000-0005-0000-0000-0000309F0000}"/>
    <cellStyle name="baseentity 3 4 2" xfId="27274" xr:uid="{00000000-0005-0000-0000-0000319F0000}"/>
    <cellStyle name="baseentity 3 4 2 2" xfId="54957" xr:uid="{00000000-0005-0000-0000-0000329F0000}"/>
    <cellStyle name="baseentity 3 4 3" xfId="41040" xr:uid="{00000000-0005-0000-0000-0000339F0000}"/>
    <cellStyle name="baseentity 3 5" xfId="16234" xr:uid="{00000000-0005-0000-0000-0000349F0000}"/>
    <cellStyle name="baseentity 3 5 2" xfId="30151" xr:uid="{00000000-0005-0000-0000-0000359F0000}"/>
    <cellStyle name="baseentity 3 5 2 2" xfId="57834" xr:uid="{00000000-0005-0000-0000-0000369F0000}"/>
    <cellStyle name="baseentity 3 5 3" xfId="43917" xr:uid="{00000000-0005-0000-0000-0000379F0000}"/>
    <cellStyle name="baseentity 3 6" xfId="16315" xr:uid="{00000000-0005-0000-0000-0000389F0000}"/>
    <cellStyle name="baseentity 3 6 2" xfId="43998" xr:uid="{00000000-0005-0000-0000-0000399F0000}"/>
    <cellStyle name="baseentity 4" xfId="2380" xr:uid="{00000000-0005-0000-0000-00003A9F0000}"/>
    <cellStyle name="baseentity 4 2" xfId="5837" xr:uid="{00000000-0005-0000-0000-00003B9F0000}"/>
    <cellStyle name="baseentity 4 2 2" xfId="19787" xr:uid="{00000000-0005-0000-0000-00003C9F0000}"/>
    <cellStyle name="baseentity 4 2 2 2" xfId="47470" xr:uid="{00000000-0005-0000-0000-00003D9F0000}"/>
    <cellStyle name="baseentity 4 2 3" xfId="33553" xr:uid="{00000000-0005-0000-0000-00003E9F0000}"/>
    <cellStyle name="baseentity 4 3" xfId="8607" xr:uid="{00000000-0005-0000-0000-00003F9F0000}"/>
    <cellStyle name="baseentity 4 3 2" xfId="22528" xr:uid="{00000000-0005-0000-0000-0000409F0000}"/>
    <cellStyle name="baseentity 4 3 2 2" xfId="50211" xr:uid="{00000000-0005-0000-0000-0000419F0000}"/>
    <cellStyle name="baseentity 4 3 3" xfId="36294" xr:uid="{00000000-0005-0000-0000-0000429F0000}"/>
    <cellStyle name="baseentity 4 4" xfId="5484" xr:uid="{00000000-0005-0000-0000-0000439F0000}"/>
    <cellStyle name="baseentity 4 4 2" xfId="19437" xr:uid="{00000000-0005-0000-0000-0000449F0000}"/>
    <cellStyle name="baseentity 4 4 2 2" xfId="47120" xr:uid="{00000000-0005-0000-0000-0000459F0000}"/>
    <cellStyle name="baseentity 4 4 3" xfId="33203" xr:uid="{00000000-0005-0000-0000-0000469F0000}"/>
    <cellStyle name="baseentity 4 5" xfId="13485" xr:uid="{00000000-0005-0000-0000-0000479F0000}"/>
    <cellStyle name="baseentity 4 5 2" xfId="27406" xr:uid="{00000000-0005-0000-0000-0000489F0000}"/>
    <cellStyle name="baseentity 4 5 2 2" xfId="55089" xr:uid="{00000000-0005-0000-0000-0000499F0000}"/>
    <cellStyle name="baseentity 4 5 3" xfId="41172" xr:uid="{00000000-0005-0000-0000-00004A9F0000}"/>
    <cellStyle name="baseentity 4 6" xfId="16447" xr:uid="{00000000-0005-0000-0000-00004B9F0000}"/>
    <cellStyle name="baseentity 4 6 2" xfId="44130" xr:uid="{00000000-0005-0000-0000-00004C9F0000}"/>
    <cellStyle name="baseentity 5" xfId="2434" xr:uid="{00000000-0005-0000-0000-00004D9F0000}"/>
    <cellStyle name="baseentity 5 2" xfId="5891" xr:uid="{00000000-0005-0000-0000-00004E9F0000}"/>
    <cellStyle name="baseentity 5 2 2" xfId="19841" xr:uid="{00000000-0005-0000-0000-00004F9F0000}"/>
    <cellStyle name="baseentity 5 2 2 2" xfId="47524" xr:uid="{00000000-0005-0000-0000-0000509F0000}"/>
    <cellStyle name="baseentity 5 2 3" xfId="33607" xr:uid="{00000000-0005-0000-0000-0000519F0000}"/>
    <cellStyle name="baseentity 5 3" xfId="8657" xr:uid="{00000000-0005-0000-0000-0000529F0000}"/>
    <cellStyle name="baseentity 5 3 2" xfId="22578" xr:uid="{00000000-0005-0000-0000-0000539F0000}"/>
    <cellStyle name="baseentity 5 3 2 2" xfId="50261" xr:uid="{00000000-0005-0000-0000-0000549F0000}"/>
    <cellStyle name="baseentity 5 3 3" xfId="36344" xr:uid="{00000000-0005-0000-0000-0000559F0000}"/>
    <cellStyle name="baseentity 5 4" xfId="5520" xr:uid="{00000000-0005-0000-0000-0000569F0000}"/>
    <cellStyle name="baseentity 5 4 2" xfId="19473" xr:uid="{00000000-0005-0000-0000-0000579F0000}"/>
    <cellStyle name="baseentity 5 4 2 2" xfId="47156" xr:uid="{00000000-0005-0000-0000-0000589F0000}"/>
    <cellStyle name="baseentity 5 4 3" xfId="33239" xr:uid="{00000000-0005-0000-0000-0000599F0000}"/>
    <cellStyle name="baseentity 5 5" xfId="13539" xr:uid="{00000000-0005-0000-0000-00005A9F0000}"/>
    <cellStyle name="baseentity 5 5 2" xfId="27460" xr:uid="{00000000-0005-0000-0000-00005B9F0000}"/>
    <cellStyle name="baseentity 5 5 2 2" xfId="55143" xr:uid="{00000000-0005-0000-0000-00005C9F0000}"/>
    <cellStyle name="baseentity 5 5 3" xfId="41226" xr:uid="{00000000-0005-0000-0000-00005D9F0000}"/>
    <cellStyle name="baseentity 5 6" xfId="16501" xr:uid="{00000000-0005-0000-0000-00005E9F0000}"/>
    <cellStyle name="baseentity 5 6 2" xfId="44184" xr:uid="{00000000-0005-0000-0000-00005F9F0000}"/>
    <cellStyle name="baseentity 6" xfId="2386" xr:uid="{00000000-0005-0000-0000-0000609F0000}"/>
    <cellStyle name="baseentity 6 2" xfId="5843" xr:uid="{00000000-0005-0000-0000-0000619F0000}"/>
    <cellStyle name="baseentity 6 2 2" xfId="19793" xr:uid="{00000000-0005-0000-0000-0000629F0000}"/>
    <cellStyle name="baseentity 6 2 2 2" xfId="47476" xr:uid="{00000000-0005-0000-0000-0000639F0000}"/>
    <cellStyle name="baseentity 6 2 3" xfId="33559" xr:uid="{00000000-0005-0000-0000-0000649F0000}"/>
    <cellStyle name="baseentity 6 3" xfId="5488" xr:uid="{00000000-0005-0000-0000-0000659F0000}"/>
    <cellStyle name="baseentity 6 3 2" xfId="19441" xr:uid="{00000000-0005-0000-0000-0000669F0000}"/>
    <cellStyle name="baseentity 6 3 2 2" xfId="47124" xr:uid="{00000000-0005-0000-0000-0000679F0000}"/>
    <cellStyle name="baseentity 6 3 3" xfId="33207" xr:uid="{00000000-0005-0000-0000-0000689F0000}"/>
    <cellStyle name="baseentity 6 4" xfId="13491" xr:uid="{00000000-0005-0000-0000-0000699F0000}"/>
    <cellStyle name="baseentity 6 4 2" xfId="27412" xr:uid="{00000000-0005-0000-0000-00006A9F0000}"/>
    <cellStyle name="baseentity 6 4 2 2" xfId="55095" xr:uid="{00000000-0005-0000-0000-00006B9F0000}"/>
    <cellStyle name="baseentity 6 4 3" xfId="41178" xr:uid="{00000000-0005-0000-0000-00006C9F0000}"/>
    <cellStyle name="baseentity 6 5" xfId="16453" xr:uid="{00000000-0005-0000-0000-00006D9F0000}"/>
    <cellStyle name="baseentity 6 5 2" xfId="44136" xr:uid="{00000000-0005-0000-0000-00006E9F0000}"/>
    <cellStyle name="baseentity 6 6" xfId="30343" xr:uid="{00000000-0005-0000-0000-00006F9F0000}"/>
    <cellStyle name="baseentity 7" xfId="4528" xr:uid="{00000000-0005-0000-0000-0000709F0000}"/>
    <cellStyle name="baseentity 7 2" xfId="7945" xr:uid="{00000000-0005-0000-0000-0000719F0000}"/>
    <cellStyle name="baseentity 7 2 2" xfId="21869" xr:uid="{00000000-0005-0000-0000-0000729F0000}"/>
    <cellStyle name="baseentity 7 2 2 2" xfId="49552" xr:uid="{00000000-0005-0000-0000-0000739F0000}"/>
    <cellStyle name="baseentity 7 2 3" xfId="35635" xr:uid="{00000000-0005-0000-0000-0000749F0000}"/>
    <cellStyle name="baseentity 7 3" xfId="12792" xr:uid="{00000000-0005-0000-0000-0000759F0000}"/>
    <cellStyle name="baseentity 7 3 2" xfId="26713" xr:uid="{00000000-0005-0000-0000-0000769F0000}"/>
    <cellStyle name="baseentity 7 3 2 2" xfId="54396" xr:uid="{00000000-0005-0000-0000-0000779F0000}"/>
    <cellStyle name="baseentity 7 3 3" xfId="40479" xr:uid="{00000000-0005-0000-0000-0000789F0000}"/>
    <cellStyle name="baseentity 7 4" xfId="15542" xr:uid="{00000000-0005-0000-0000-0000799F0000}"/>
    <cellStyle name="baseentity 7 4 2" xfId="29463" xr:uid="{00000000-0005-0000-0000-00007A9F0000}"/>
    <cellStyle name="baseentity 7 4 2 2" xfId="57146" xr:uid="{00000000-0005-0000-0000-00007B9F0000}"/>
    <cellStyle name="baseentity 7 4 3" xfId="43229" xr:uid="{00000000-0005-0000-0000-00007C9F0000}"/>
    <cellStyle name="baseentity 7 5" xfId="18510" xr:uid="{00000000-0005-0000-0000-00007D9F0000}"/>
    <cellStyle name="baseentity 7 5 2" xfId="46193" xr:uid="{00000000-0005-0000-0000-00007E9F0000}"/>
    <cellStyle name="baseentity 7 6" xfId="32276" xr:uid="{00000000-0005-0000-0000-00007F9F0000}"/>
    <cellStyle name="baseentity 8" xfId="4411" xr:uid="{00000000-0005-0000-0000-0000809F0000}"/>
    <cellStyle name="baseentity 8 2" xfId="12678" xr:uid="{00000000-0005-0000-0000-0000819F0000}"/>
    <cellStyle name="baseentity 8 2 2" xfId="26599" xr:uid="{00000000-0005-0000-0000-0000829F0000}"/>
    <cellStyle name="baseentity 8 2 2 2" xfId="54282" xr:uid="{00000000-0005-0000-0000-0000839F0000}"/>
    <cellStyle name="baseentity 8 2 3" xfId="40365" xr:uid="{00000000-0005-0000-0000-0000849F0000}"/>
    <cellStyle name="baseentity 8 3" xfId="15428" xr:uid="{00000000-0005-0000-0000-0000859F0000}"/>
    <cellStyle name="baseentity 8 3 2" xfId="29349" xr:uid="{00000000-0005-0000-0000-0000869F0000}"/>
    <cellStyle name="baseentity 8 3 2 2" xfId="57032" xr:uid="{00000000-0005-0000-0000-0000879F0000}"/>
    <cellStyle name="baseentity 8 3 3" xfId="43115" xr:uid="{00000000-0005-0000-0000-0000889F0000}"/>
    <cellStyle name="baseentity 8 4" xfId="18396" xr:uid="{00000000-0005-0000-0000-0000899F0000}"/>
    <cellStyle name="baseentity 8 4 2" xfId="46079" xr:uid="{00000000-0005-0000-0000-00008A9F0000}"/>
    <cellStyle name="baseentity 8 5" xfId="32162" xr:uid="{00000000-0005-0000-0000-00008B9F0000}"/>
    <cellStyle name="BB_Date_mmm" xfId="1443" xr:uid="{00000000-0005-0000-0000-00008C9F0000}"/>
    <cellStyle name="BF" xfId="12" xr:uid="{00000000-0005-0000-0000-00008D9F0000}"/>
    <cellStyle name="BF 2" xfId="2000" xr:uid="{00000000-0005-0000-0000-00008E9F0000}"/>
    <cellStyle name="BF 2 2" xfId="4750" xr:uid="{00000000-0005-0000-0000-00008F9F0000}"/>
    <cellStyle name="BF 2 2 2" xfId="8156" xr:uid="{00000000-0005-0000-0000-0000909F0000}"/>
    <cellStyle name="BF 2 2 2 2" xfId="22080" xr:uid="{00000000-0005-0000-0000-0000919F0000}"/>
    <cellStyle name="BF 2 2 2 2 2" xfId="49763" xr:uid="{00000000-0005-0000-0000-0000929F0000}"/>
    <cellStyle name="BF 2 2 2 3" xfId="35846" xr:uid="{00000000-0005-0000-0000-0000939F0000}"/>
    <cellStyle name="BF 2 2 3" xfId="13012" xr:uid="{00000000-0005-0000-0000-0000949F0000}"/>
    <cellStyle name="BF 2 2 3 2" xfId="26933" xr:uid="{00000000-0005-0000-0000-0000959F0000}"/>
    <cellStyle name="BF 2 2 3 2 2" xfId="54616" xr:uid="{00000000-0005-0000-0000-0000969F0000}"/>
    <cellStyle name="BF 2 2 3 3" xfId="40699" xr:uid="{00000000-0005-0000-0000-0000979F0000}"/>
    <cellStyle name="BF 2 2 4" xfId="15762" xr:uid="{00000000-0005-0000-0000-0000989F0000}"/>
    <cellStyle name="BF 2 2 4 2" xfId="29683" xr:uid="{00000000-0005-0000-0000-0000999F0000}"/>
    <cellStyle name="BF 2 2 4 2 2" xfId="57366" xr:uid="{00000000-0005-0000-0000-00009A9F0000}"/>
    <cellStyle name="BF 2 2 4 3" xfId="43449" xr:uid="{00000000-0005-0000-0000-00009B9F0000}"/>
    <cellStyle name="BF 2 2 5" xfId="18730" xr:uid="{00000000-0005-0000-0000-00009C9F0000}"/>
    <cellStyle name="BF 2 2 5 2" xfId="46413" xr:uid="{00000000-0005-0000-0000-00009D9F0000}"/>
    <cellStyle name="BF 2 2 6" xfId="32496" xr:uid="{00000000-0005-0000-0000-00009E9F0000}"/>
    <cellStyle name="BF 3" xfId="3886" xr:uid="{00000000-0005-0000-0000-00009F9F0000}"/>
    <cellStyle name="BF 3 2" xfId="7320" xr:uid="{00000000-0005-0000-0000-0000A09F0000}"/>
    <cellStyle name="BF 3 2 2" xfId="21252" xr:uid="{00000000-0005-0000-0000-0000A19F0000}"/>
    <cellStyle name="BF 3 2 2 2" xfId="48935" xr:uid="{00000000-0005-0000-0000-0000A29F0000}"/>
    <cellStyle name="BF 3 2 3" xfId="35018" xr:uid="{00000000-0005-0000-0000-0000A39F0000}"/>
    <cellStyle name="BF 3 3" xfId="12190" xr:uid="{00000000-0005-0000-0000-0000A49F0000}"/>
    <cellStyle name="BF 3 3 2" xfId="26111" xr:uid="{00000000-0005-0000-0000-0000A59F0000}"/>
    <cellStyle name="BF 3 3 2 2" xfId="53794" xr:uid="{00000000-0005-0000-0000-0000A69F0000}"/>
    <cellStyle name="BF 3 3 3" xfId="39877" xr:uid="{00000000-0005-0000-0000-0000A79F0000}"/>
    <cellStyle name="BF 3 4" xfId="14940" xr:uid="{00000000-0005-0000-0000-0000A89F0000}"/>
    <cellStyle name="BF 3 4 2" xfId="28861" xr:uid="{00000000-0005-0000-0000-0000A99F0000}"/>
    <cellStyle name="BF 3 4 2 2" xfId="56544" xr:uid="{00000000-0005-0000-0000-0000AA9F0000}"/>
    <cellStyle name="BF 3 4 3" xfId="42627" xr:uid="{00000000-0005-0000-0000-0000AB9F0000}"/>
    <cellStyle name="BF 3 5" xfId="17908" xr:uid="{00000000-0005-0000-0000-0000AC9F0000}"/>
    <cellStyle name="BF 3 5 2" xfId="45591" xr:uid="{00000000-0005-0000-0000-0000AD9F0000}"/>
    <cellStyle name="BF 3 6" xfId="31674" xr:uid="{00000000-0005-0000-0000-0000AE9F0000}"/>
    <cellStyle name="blue" xfId="1444" xr:uid="{00000000-0005-0000-0000-0000AF9F0000}"/>
    <cellStyle name="Blue heading" xfId="1445" xr:uid="{00000000-0005-0000-0000-0000B09F0000}"/>
    <cellStyle name="Blue heading 10" xfId="2725" xr:uid="{00000000-0005-0000-0000-0000B19F0000}"/>
    <cellStyle name="Blue heading 10 2" xfId="6173" xr:uid="{00000000-0005-0000-0000-0000B29F0000}"/>
    <cellStyle name="Blue heading 10 2 2" xfId="20120" xr:uid="{00000000-0005-0000-0000-0000B39F0000}"/>
    <cellStyle name="Blue heading 10 2 2 2" xfId="47803" xr:uid="{00000000-0005-0000-0000-0000B49F0000}"/>
    <cellStyle name="Blue heading 10 2 3" xfId="33886" xr:uid="{00000000-0005-0000-0000-0000B59F0000}"/>
    <cellStyle name="Blue heading 10 3" xfId="8930" xr:uid="{00000000-0005-0000-0000-0000B69F0000}"/>
    <cellStyle name="Blue heading 10 3 2" xfId="22851" xr:uid="{00000000-0005-0000-0000-0000B79F0000}"/>
    <cellStyle name="Blue heading 10 3 2 2" xfId="50534" xr:uid="{00000000-0005-0000-0000-0000B89F0000}"/>
    <cellStyle name="Blue heading 10 3 3" xfId="36617" xr:uid="{00000000-0005-0000-0000-0000B99F0000}"/>
    <cellStyle name="Blue heading 10 4" xfId="11060" xr:uid="{00000000-0005-0000-0000-0000BA9F0000}"/>
    <cellStyle name="Blue heading 10 4 2" xfId="24981" xr:uid="{00000000-0005-0000-0000-0000BB9F0000}"/>
    <cellStyle name="Blue heading 10 4 2 2" xfId="52664" xr:uid="{00000000-0005-0000-0000-0000BC9F0000}"/>
    <cellStyle name="Blue heading 10 4 3" xfId="38747" xr:uid="{00000000-0005-0000-0000-0000BD9F0000}"/>
    <cellStyle name="Blue heading 10 5" xfId="13813" xr:uid="{00000000-0005-0000-0000-0000BE9F0000}"/>
    <cellStyle name="Blue heading 10 5 2" xfId="27734" xr:uid="{00000000-0005-0000-0000-0000BF9F0000}"/>
    <cellStyle name="Blue heading 10 5 2 2" xfId="55417" xr:uid="{00000000-0005-0000-0000-0000C09F0000}"/>
    <cellStyle name="Blue heading 10 5 3" xfId="41500" xr:uid="{00000000-0005-0000-0000-0000C19F0000}"/>
    <cellStyle name="Blue heading 10 6" xfId="16778" xr:uid="{00000000-0005-0000-0000-0000C29F0000}"/>
    <cellStyle name="Blue heading 10 6 2" xfId="44461" xr:uid="{00000000-0005-0000-0000-0000C39F0000}"/>
    <cellStyle name="Blue heading 10 7" xfId="30626" xr:uid="{00000000-0005-0000-0000-0000C49F0000}"/>
    <cellStyle name="Blue heading 11" xfId="2435" xr:uid="{00000000-0005-0000-0000-0000C59F0000}"/>
    <cellStyle name="Blue heading 11 2" xfId="5892" xr:uid="{00000000-0005-0000-0000-0000C69F0000}"/>
    <cellStyle name="Blue heading 11 2 2" xfId="19842" xr:uid="{00000000-0005-0000-0000-0000C79F0000}"/>
    <cellStyle name="Blue heading 11 2 2 2" xfId="47525" xr:uid="{00000000-0005-0000-0000-0000C89F0000}"/>
    <cellStyle name="Blue heading 11 2 3" xfId="33608" xr:uid="{00000000-0005-0000-0000-0000C99F0000}"/>
    <cellStyle name="Blue heading 11 3" xfId="8658" xr:uid="{00000000-0005-0000-0000-0000CA9F0000}"/>
    <cellStyle name="Blue heading 11 3 2" xfId="22579" xr:uid="{00000000-0005-0000-0000-0000CB9F0000}"/>
    <cellStyle name="Blue heading 11 3 2 2" xfId="50262" xr:uid="{00000000-0005-0000-0000-0000CC9F0000}"/>
    <cellStyle name="Blue heading 11 3 3" xfId="36345" xr:uid="{00000000-0005-0000-0000-0000CD9F0000}"/>
    <cellStyle name="Blue heading 11 4" xfId="5521" xr:uid="{00000000-0005-0000-0000-0000CE9F0000}"/>
    <cellStyle name="Blue heading 11 4 2" xfId="19474" xr:uid="{00000000-0005-0000-0000-0000CF9F0000}"/>
    <cellStyle name="Blue heading 11 4 2 2" xfId="47157" xr:uid="{00000000-0005-0000-0000-0000D09F0000}"/>
    <cellStyle name="Blue heading 11 4 3" xfId="33240" xr:uid="{00000000-0005-0000-0000-0000D19F0000}"/>
    <cellStyle name="Blue heading 11 5" xfId="13540" xr:uid="{00000000-0005-0000-0000-0000D29F0000}"/>
    <cellStyle name="Blue heading 11 5 2" xfId="27461" xr:uid="{00000000-0005-0000-0000-0000D39F0000}"/>
    <cellStyle name="Blue heading 11 5 2 2" xfId="55144" xr:uid="{00000000-0005-0000-0000-0000D49F0000}"/>
    <cellStyle name="Blue heading 11 5 3" xfId="41227" xr:uid="{00000000-0005-0000-0000-0000D59F0000}"/>
    <cellStyle name="Blue heading 11 6" xfId="16502" xr:uid="{00000000-0005-0000-0000-0000D69F0000}"/>
    <cellStyle name="Blue heading 11 6 2" xfId="44185" xr:uid="{00000000-0005-0000-0000-0000D79F0000}"/>
    <cellStyle name="Blue heading 11 7" xfId="30380" xr:uid="{00000000-0005-0000-0000-0000D89F0000}"/>
    <cellStyle name="Blue heading 12" xfId="3415" xr:uid="{00000000-0005-0000-0000-0000D99F0000}"/>
    <cellStyle name="Blue heading 12 2" xfId="6854" xr:uid="{00000000-0005-0000-0000-0000DA9F0000}"/>
    <cellStyle name="Blue heading 12 2 2" xfId="20795" xr:uid="{00000000-0005-0000-0000-0000DB9F0000}"/>
    <cellStyle name="Blue heading 12 2 2 2" xfId="48478" xr:uid="{00000000-0005-0000-0000-0000DC9F0000}"/>
    <cellStyle name="Blue heading 12 2 3" xfId="34561" xr:uid="{00000000-0005-0000-0000-0000DD9F0000}"/>
    <cellStyle name="Blue heading 12 3" xfId="9592" xr:uid="{00000000-0005-0000-0000-0000DE9F0000}"/>
    <cellStyle name="Blue heading 12 3 2" xfId="23513" xr:uid="{00000000-0005-0000-0000-0000DF9F0000}"/>
    <cellStyle name="Blue heading 12 3 2 2" xfId="51196" xr:uid="{00000000-0005-0000-0000-0000E09F0000}"/>
    <cellStyle name="Blue heading 12 3 3" xfId="37279" xr:uid="{00000000-0005-0000-0000-0000E19F0000}"/>
    <cellStyle name="Blue heading 12 4" xfId="11733" xr:uid="{00000000-0005-0000-0000-0000E29F0000}"/>
    <cellStyle name="Blue heading 12 4 2" xfId="25654" xr:uid="{00000000-0005-0000-0000-0000E39F0000}"/>
    <cellStyle name="Blue heading 12 4 2 2" xfId="53337" xr:uid="{00000000-0005-0000-0000-0000E49F0000}"/>
    <cellStyle name="Blue heading 12 4 3" xfId="39420" xr:uid="{00000000-0005-0000-0000-0000E59F0000}"/>
    <cellStyle name="Blue heading 12 5" xfId="14483" xr:uid="{00000000-0005-0000-0000-0000E69F0000}"/>
    <cellStyle name="Blue heading 12 5 2" xfId="28404" xr:uid="{00000000-0005-0000-0000-0000E79F0000}"/>
    <cellStyle name="Blue heading 12 5 2 2" xfId="56087" xr:uid="{00000000-0005-0000-0000-0000E89F0000}"/>
    <cellStyle name="Blue heading 12 5 3" xfId="42170" xr:uid="{00000000-0005-0000-0000-0000E99F0000}"/>
    <cellStyle name="Blue heading 12 6" xfId="17451" xr:uid="{00000000-0005-0000-0000-0000EA9F0000}"/>
    <cellStyle name="Blue heading 12 6 2" xfId="45134" xr:uid="{00000000-0005-0000-0000-0000EB9F0000}"/>
    <cellStyle name="Blue heading 12 7" xfId="31228" xr:uid="{00000000-0005-0000-0000-0000EC9F0000}"/>
    <cellStyle name="Blue heading 13" xfId="2500" xr:uid="{00000000-0005-0000-0000-0000ED9F0000}"/>
    <cellStyle name="Blue heading 13 2" xfId="5957" xr:uid="{00000000-0005-0000-0000-0000EE9F0000}"/>
    <cellStyle name="Blue heading 13 2 2" xfId="19906" xr:uid="{00000000-0005-0000-0000-0000EF9F0000}"/>
    <cellStyle name="Blue heading 13 2 2 2" xfId="47589" xr:uid="{00000000-0005-0000-0000-0000F09F0000}"/>
    <cellStyle name="Blue heading 13 2 3" xfId="33672" xr:uid="{00000000-0005-0000-0000-0000F19F0000}"/>
    <cellStyle name="Blue heading 13 3" xfId="8722" xr:uid="{00000000-0005-0000-0000-0000F29F0000}"/>
    <cellStyle name="Blue heading 13 3 2" xfId="22643" xr:uid="{00000000-0005-0000-0000-0000F39F0000}"/>
    <cellStyle name="Blue heading 13 3 2 2" xfId="50326" xr:uid="{00000000-0005-0000-0000-0000F49F0000}"/>
    <cellStyle name="Blue heading 13 3 3" xfId="36409" xr:uid="{00000000-0005-0000-0000-0000F59F0000}"/>
    <cellStyle name="Blue heading 13 4" xfId="5571" xr:uid="{00000000-0005-0000-0000-0000F69F0000}"/>
    <cellStyle name="Blue heading 13 4 2" xfId="19524" xr:uid="{00000000-0005-0000-0000-0000F79F0000}"/>
    <cellStyle name="Blue heading 13 4 2 2" xfId="47207" xr:uid="{00000000-0005-0000-0000-0000F89F0000}"/>
    <cellStyle name="Blue heading 13 4 3" xfId="33290" xr:uid="{00000000-0005-0000-0000-0000F99F0000}"/>
    <cellStyle name="Blue heading 13 5" xfId="13604" xr:uid="{00000000-0005-0000-0000-0000FA9F0000}"/>
    <cellStyle name="Blue heading 13 5 2" xfId="27525" xr:uid="{00000000-0005-0000-0000-0000FB9F0000}"/>
    <cellStyle name="Blue heading 13 5 2 2" xfId="55208" xr:uid="{00000000-0005-0000-0000-0000FC9F0000}"/>
    <cellStyle name="Blue heading 13 5 3" xfId="41291" xr:uid="{00000000-0005-0000-0000-0000FD9F0000}"/>
    <cellStyle name="Blue heading 13 6" xfId="16566" xr:uid="{00000000-0005-0000-0000-0000FE9F0000}"/>
    <cellStyle name="Blue heading 13 6 2" xfId="44249" xr:uid="{00000000-0005-0000-0000-0000FF9F0000}"/>
    <cellStyle name="Blue heading 13 7" xfId="30438" xr:uid="{00000000-0005-0000-0000-000000A00000}"/>
    <cellStyle name="Blue heading 14" xfId="2622" xr:uid="{00000000-0005-0000-0000-000001A00000}"/>
    <cellStyle name="Blue heading 14 2" xfId="6073" xr:uid="{00000000-0005-0000-0000-000002A00000}"/>
    <cellStyle name="Blue heading 14 2 2" xfId="20020" xr:uid="{00000000-0005-0000-0000-000003A00000}"/>
    <cellStyle name="Blue heading 14 2 2 2" xfId="47703" xr:uid="{00000000-0005-0000-0000-000004A00000}"/>
    <cellStyle name="Blue heading 14 2 3" xfId="33786" xr:uid="{00000000-0005-0000-0000-000005A00000}"/>
    <cellStyle name="Blue heading 14 3" xfId="8833" xr:uid="{00000000-0005-0000-0000-000006A00000}"/>
    <cellStyle name="Blue heading 14 3 2" xfId="22754" xr:uid="{00000000-0005-0000-0000-000007A00000}"/>
    <cellStyle name="Blue heading 14 3 2 2" xfId="50437" xr:uid="{00000000-0005-0000-0000-000008A00000}"/>
    <cellStyle name="Blue heading 14 3 3" xfId="36520" xr:uid="{00000000-0005-0000-0000-000009A00000}"/>
    <cellStyle name="Blue heading 14 4" xfId="10960" xr:uid="{00000000-0005-0000-0000-00000AA00000}"/>
    <cellStyle name="Blue heading 14 4 2" xfId="24881" xr:uid="{00000000-0005-0000-0000-00000BA00000}"/>
    <cellStyle name="Blue heading 14 4 2 2" xfId="52564" xr:uid="{00000000-0005-0000-0000-00000CA00000}"/>
    <cellStyle name="Blue heading 14 4 3" xfId="38647" xr:uid="{00000000-0005-0000-0000-00000DA00000}"/>
    <cellStyle name="Blue heading 14 5" xfId="13714" xr:uid="{00000000-0005-0000-0000-00000EA00000}"/>
    <cellStyle name="Blue heading 14 5 2" xfId="27635" xr:uid="{00000000-0005-0000-0000-00000FA00000}"/>
    <cellStyle name="Blue heading 14 5 2 2" xfId="55318" xr:uid="{00000000-0005-0000-0000-000010A00000}"/>
    <cellStyle name="Blue heading 14 5 3" xfId="41401" xr:uid="{00000000-0005-0000-0000-000011A00000}"/>
    <cellStyle name="Blue heading 14 6" xfId="16678" xr:uid="{00000000-0005-0000-0000-000012A00000}"/>
    <cellStyle name="Blue heading 14 6 2" xfId="44361" xr:uid="{00000000-0005-0000-0000-000013A00000}"/>
    <cellStyle name="Blue heading 14 7" xfId="30534" xr:uid="{00000000-0005-0000-0000-000014A00000}"/>
    <cellStyle name="Blue heading 15" xfId="3083" xr:uid="{00000000-0005-0000-0000-000015A00000}"/>
    <cellStyle name="Blue heading 15 2" xfId="6525" xr:uid="{00000000-0005-0000-0000-000016A00000}"/>
    <cellStyle name="Blue heading 15 2 2" xfId="20469" xr:uid="{00000000-0005-0000-0000-000017A00000}"/>
    <cellStyle name="Blue heading 15 2 2 2" xfId="48152" xr:uid="{00000000-0005-0000-0000-000018A00000}"/>
    <cellStyle name="Blue heading 15 2 3" xfId="34235" xr:uid="{00000000-0005-0000-0000-000019A00000}"/>
    <cellStyle name="Blue heading 15 3" xfId="9270" xr:uid="{00000000-0005-0000-0000-00001AA00000}"/>
    <cellStyle name="Blue heading 15 3 2" xfId="23191" xr:uid="{00000000-0005-0000-0000-00001BA00000}"/>
    <cellStyle name="Blue heading 15 3 2 2" xfId="50874" xr:uid="{00000000-0005-0000-0000-00001CA00000}"/>
    <cellStyle name="Blue heading 15 3 3" xfId="36957" xr:uid="{00000000-0005-0000-0000-00001DA00000}"/>
    <cellStyle name="Blue heading 15 4" xfId="11407" xr:uid="{00000000-0005-0000-0000-00001EA00000}"/>
    <cellStyle name="Blue heading 15 4 2" xfId="25328" xr:uid="{00000000-0005-0000-0000-00001FA00000}"/>
    <cellStyle name="Blue heading 15 4 2 2" xfId="53011" xr:uid="{00000000-0005-0000-0000-000020A00000}"/>
    <cellStyle name="Blue heading 15 4 3" xfId="39094" xr:uid="{00000000-0005-0000-0000-000021A00000}"/>
    <cellStyle name="Blue heading 15 5" xfId="14157" xr:uid="{00000000-0005-0000-0000-000022A00000}"/>
    <cellStyle name="Blue heading 15 5 2" xfId="28078" xr:uid="{00000000-0005-0000-0000-000023A00000}"/>
    <cellStyle name="Blue heading 15 5 2 2" xfId="55761" xr:uid="{00000000-0005-0000-0000-000024A00000}"/>
    <cellStyle name="Blue heading 15 5 3" xfId="41844" xr:uid="{00000000-0005-0000-0000-000025A00000}"/>
    <cellStyle name="Blue heading 15 6" xfId="17125" xr:uid="{00000000-0005-0000-0000-000026A00000}"/>
    <cellStyle name="Blue heading 15 6 2" xfId="44808" xr:uid="{00000000-0005-0000-0000-000027A00000}"/>
    <cellStyle name="Blue heading 15 7" xfId="30929" xr:uid="{00000000-0005-0000-0000-000028A00000}"/>
    <cellStyle name="Blue heading 16" xfId="3640" xr:uid="{00000000-0005-0000-0000-000029A00000}"/>
    <cellStyle name="Blue heading 16 2" xfId="7078" xr:uid="{00000000-0005-0000-0000-00002AA00000}"/>
    <cellStyle name="Blue heading 16 2 2" xfId="21014" xr:uid="{00000000-0005-0000-0000-00002BA00000}"/>
    <cellStyle name="Blue heading 16 2 2 2" xfId="48697" xr:uid="{00000000-0005-0000-0000-00002CA00000}"/>
    <cellStyle name="Blue heading 16 2 3" xfId="34780" xr:uid="{00000000-0005-0000-0000-00002DA00000}"/>
    <cellStyle name="Blue heading 16 3" xfId="9810" xr:uid="{00000000-0005-0000-0000-00002EA00000}"/>
    <cellStyle name="Blue heading 16 3 2" xfId="23731" xr:uid="{00000000-0005-0000-0000-00002FA00000}"/>
    <cellStyle name="Blue heading 16 3 2 2" xfId="51414" xr:uid="{00000000-0005-0000-0000-000030A00000}"/>
    <cellStyle name="Blue heading 16 3 3" xfId="37497" xr:uid="{00000000-0005-0000-0000-000031A00000}"/>
    <cellStyle name="Blue heading 16 4" xfId="11952" xr:uid="{00000000-0005-0000-0000-000032A00000}"/>
    <cellStyle name="Blue heading 16 4 2" xfId="25873" xr:uid="{00000000-0005-0000-0000-000033A00000}"/>
    <cellStyle name="Blue heading 16 4 2 2" xfId="53556" xr:uid="{00000000-0005-0000-0000-000034A00000}"/>
    <cellStyle name="Blue heading 16 4 3" xfId="39639" xr:uid="{00000000-0005-0000-0000-000035A00000}"/>
    <cellStyle name="Blue heading 16 5" xfId="14702" xr:uid="{00000000-0005-0000-0000-000036A00000}"/>
    <cellStyle name="Blue heading 16 5 2" xfId="28623" xr:uid="{00000000-0005-0000-0000-000037A00000}"/>
    <cellStyle name="Blue heading 16 5 2 2" xfId="56306" xr:uid="{00000000-0005-0000-0000-000038A00000}"/>
    <cellStyle name="Blue heading 16 5 3" xfId="42389" xr:uid="{00000000-0005-0000-0000-000039A00000}"/>
    <cellStyle name="Blue heading 16 6" xfId="17670" xr:uid="{00000000-0005-0000-0000-00003AA00000}"/>
    <cellStyle name="Blue heading 16 6 2" xfId="45353" xr:uid="{00000000-0005-0000-0000-00003BA00000}"/>
    <cellStyle name="Blue heading 16 7" xfId="31441" xr:uid="{00000000-0005-0000-0000-00003CA00000}"/>
    <cellStyle name="Blue heading 17" xfId="2331" xr:uid="{00000000-0005-0000-0000-00003DA00000}"/>
    <cellStyle name="Blue heading 17 2" xfId="5791" xr:uid="{00000000-0005-0000-0000-00003EA00000}"/>
    <cellStyle name="Blue heading 17 2 2" xfId="19741" xr:uid="{00000000-0005-0000-0000-00003FA00000}"/>
    <cellStyle name="Blue heading 17 2 2 2" xfId="47424" xr:uid="{00000000-0005-0000-0000-000040A00000}"/>
    <cellStyle name="Blue heading 17 2 3" xfId="33507" xr:uid="{00000000-0005-0000-0000-000041A00000}"/>
    <cellStyle name="Blue heading 17 3" xfId="8560" xr:uid="{00000000-0005-0000-0000-000042A00000}"/>
    <cellStyle name="Blue heading 17 3 2" xfId="22481" xr:uid="{00000000-0005-0000-0000-000043A00000}"/>
    <cellStyle name="Blue heading 17 3 2 2" xfId="50164" xr:uid="{00000000-0005-0000-0000-000044A00000}"/>
    <cellStyle name="Blue heading 17 3 3" xfId="36247" xr:uid="{00000000-0005-0000-0000-000045A00000}"/>
    <cellStyle name="Blue heading 17 4" xfId="5440" xr:uid="{00000000-0005-0000-0000-000046A00000}"/>
    <cellStyle name="Blue heading 17 4 2" xfId="19393" xr:uid="{00000000-0005-0000-0000-000047A00000}"/>
    <cellStyle name="Blue heading 17 4 2 2" xfId="47076" xr:uid="{00000000-0005-0000-0000-000048A00000}"/>
    <cellStyle name="Blue heading 17 4 3" xfId="33159" xr:uid="{00000000-0005-0000-0000-000049A00000}"/>
    <cellStyle name="Blue heading 17 5" xfId="13439" xr:uid="{00000000-0005-0000-0000-00004AA00000}"/>
    <cellStyle name="Blue heading 17 5 2" xfId="27360" xr:uid="{00000000-0005-0000-0000-00004BA00000}"/>
    <cellStyle name="Blue heading 17 5 2 2" xfId="55043" xr:uid="{00000000-0005-0000-0000-00004CA00000}"/>
    <cellStyle name="Blue heading 17 5 3" xfId="41126" xr:uid="{00000000-0005-0000-0000-00004DA00000}"/>
    <cellStyle name="Blue heading 17 6" xfId="16401" xr:uid="{00000000-0005-0000-0000-00004EA00000}"/>
    <cellStyle name="Blue heading 17 6 2" xfId="44084" xr:uid="{00000000-0005-0000-0000-00004FA00000}"/>
    <cellStyle name="Blue heading 17 7" xfId="30294" xr:uid="{00000000-0005-0000-0000-000050A00000}"/>
    <cellStyle name="Blue heading 18" xfId="3561" xr:uid="{00000000-0005-0000-0000-000051A00000}"/>
    <cellStyle name="Blue heading 18 2" xfId="6999" xr:uid="{00000000-0005-0000-0000-000052A00000}"/>
    <cellStyle name="Blue heading 18 2 2" xfId="20937" xr:uid="{00000000-0005-0000-0000-000053A00000}"/>
    <cellStyle name="Blue heading 18 2 2 2" xfId="48620" xr:uid="{00000000-0005-0000-0000-000054A00000}"/>
    <cellStyle name="Blue heading 18 2 3" xfId="34703" xr:uid="{00000000-0005-0000-0000-000055A00000}"/>
    <cellStyle name="Blue heading 18 3" xfId="9733" xr:uid="{00000000-0005-0000-0000-000056A00000}"/>
    <cellStyle name="Blue heading 18 3 2" xfId="23654" xr:uid="{00000000-0005-0000-0000-000057A00000}"/>
    <cellStyle name="Blue heading 18 3 2 2" xfId="51337" xr:uid="{00000000-0005-0000-0000-000058A00000}"/>
    <cellStyle name="Blue heading 18 3 3" xfId="37420" xr:uid="{00000000-0005-0000-0000-000059A00000}"/>
    <cellStyle name="Blue heading 18 4" xfId="11875" xr:uid="{00000000-0005-0000-0000-00005AA00000}"/>
    <cellStyle name="Blue heading 18 4 2" xfId="25796" xr:uid="{00000000-0005-0000-0000-00005BA00000}"/>
    <cellStyle name="Blue heading 18 4 2 2" xfId="53479" xr:uid="{00000000-0005-0000-0000-00005CA00000}"/>
    <cellStyle name="Blue heading 18 4 3" xfId="39562" xr:uid="{00000000-0005-0000-0000-00005DA00000}"/>
    <cellStyle name="Blue heading 18 5" xfId="14625" xr:uid="{00000000-0005-0000-0000-00005EA00000}"/>
    <cellStyle name="Blue heading 18 5 2" xfId="28546" xr:uid="{00000000-0005-0000-0000-00005FA00000}"/>
    <cellStyle name="Blue heading 18 5 2 2" xfId="56229" xr:uid="{00000000-0005-0000-0000-000060A00000}"/>
    <cellStyle name="Blue heading 18 5 3" xfId="42312" xr:uid="{00000000-0005-0000-0000-000061A00000}"/>
    <cellStyle name="Blue heading 18 6" xfId="17593" xr:uid="{00000000-0005-0000-0000-000062A00000}"/>
    <cellStyle name="Blue heading 18 6 2" xfId="45276" xr:uid="{00000000-0005-0000-0000-000063A00000}"/>
    <cellStyle name="Blue heading 18 7" xfId="31364" xr:uid="{00000000-0005-0000-0000-000064A00000}"/>
    <cellStyle name="Blue heading 19" xfId="2488" xr:uid="{00000000-0005-0000-0000-000065A00000}"/>
    <cellStyle name="Blue heading 19 2" xfId="5945" xr:uid="{00000000-0005-0000-0000-000066A00000}"/>
    <cellStyle name="Blue heading 19 2 2" xfId="19894" xr:uid="{00000000-0005-0000-0000-000067A00000}"/>
    <cellStyle name="Blue heading 19 2 2 2" xfId="47577" xr:uid="{00000000-0005-0000-0000-000068A00000}"/>
    <cellStyle name="Blue heading 19 2 3" xfId="33660" xr:uid="{00000000-0005-0000-0000-000069A00000}"/>
    <cellStyle name="Blue heading 19 3" xfId="8710" xr:uid="{00000000-0005-0000-0000-00006AA00000}"/>
    <cellStyle name="Blue heading 19 3 2" xfId="22631" xr:uid="{00000000-0005-0000-0000-00006BA00000}"/>
    <cellStyle name="Blue heading 19 3 2 2" xfId="50314" xr:uid="{00000000-0005-0000-0000-00006CA00000}"/>
    <cellStyle name="Blue heading 19 3 3" xfId="36397" xr:uid="{00000000-0005-0000-0000-00006DA00000}"/>
    <cellStyle name="Blue heading 19 4" xfId="5559" xr:uid="{00000000-0005-0000-0000-00006EA00000}"/>
    <cellStyle name="Blue heading 19 4 2" xfId="19512" xr:uid="{00000000-0005-0000-0000-00006FA00000}"/>
    <cellStyle name="Blue heading 19 4 2 2" xfId="47195" xr:uid="{00000000-0005-0000-0000-000070A00000}"/>
    <cellStyle name="Blue heading 19 4 3" xfId="33278" xr:uid="{00000000-0005-0000-0000-000071A00000}"/>
    <cellStyle name="Blue heading 19 5" xfId="13592" xr:uid="{00000000-0005-0000-0000-000072A00000}"/>
    <cellStyle name="Blue heading 19 5 2" xfId="27513" xr:uid="{00000000-0005-0000-0000-000073A00000}"/>
    <cellStyle name="Blue heading 19 5 2 2" xfId="55196" xr:uid="{00000000-0005-0000-0000-000074A00000}"/>
    <cellStyle name="Blue heading 19 5 3" xfId="41279" xr:uid="{00000000-0005-0000-0000-000075A00000}"/>
    <cellStyle name="Blue heading 19 6" xfId="16554" xr:uid="{00000000-0005-0000-0000-000076A00000}"/>
    <cellStyle name="Blue heading 19 6 2" xfId="44237" xr:uid="{00000000-0005-0000-0000-000077A00000}"/>
    <cellStyle name="Blue heading 19 7" xfId="30429" xr:uid="{00000000-0005-0000-0000-000078A00000}"/>
    <cellStyle name="Blue heading 2" xfId="2063" xr:uid="{00000000-0005-0000-0000-000079A00000}"/>
    <cellStyle name="Blue heading 2 10" xfId="3395" xr:uid="{00000000-0005-0000-0000-00007AA00000}"/>
    <cellStyle name="Blue heading 2 10 2" xfId="6835" xr:uid="{00000000-0005-0000-0000-00007BA00000}"/>
    <cellStyle name="Blue heading 2 10 2 2" xfId="20776" xr:uid="{00000000-0005-0000-0000-00007CA00000}"/>
    <cellStyle name="Blue heading 2 10 2 2 2" xfId="48459" xr:uid="{00000000-0005-0000-0000-00007DA00000}"/>
    <cellStyle name="Blue heading 2 10 2 3" xfId="34542" xr:uid="{00000000-0005-0000-0000-00007EA00000}"/>
    <cellStyle name="Blue heading 2 10 3" xfId="9573" xr:uid="{00000000-0005-0000-0000-00007FA00000}"/>
    <cellStyle name="Blue heading 2 10 3 2" xfId="23494" xr:uid="{00000000-0005-0000-0000-000080A00000}"/>
    <cellStyle name="Blue heading 2 10 3 2 2" xfId="51177" xr:uid="{00000000-0005-0000-0000-000081A00000}"/>
    <cellStyle name="Blue heading 2 10 3 3" xfId="37260" xr:uid="{00000000-0005-0000-0000-000082A00000}"/>
    <cellStyle name="Blue heading 2 10 4" xfId="11714" xr:uid="{00000000-0005-0000-0000-000083A00000}"/>
    <cellStyle name="Blue heading 2 10 4 2" xfId="25635" xr:uid="{00000000-0005-0000-0000-000084A00000}"/>
    <cellStyle name="Blue heading 2 10 4 2 2" xfId="53318" xr:uid="{00000000-0005-0000-0000-000085A00000}"/>
    <cellStyle name="Blue heading 2 10 4 3" xfId="39401" xr:uid="{00000000-0005-0000-0000-000086A00000}"/>
    <cellStyle name="Blue heading 2 10 5" xfId="14464" xr:uid="{00000000-0005-0000-0000-000087A00000}"/>
    <cellStyle name="Blue heading 2 10 5 2" xfId="28385" xr:uid="{00000000-0005-0000-0000-000088A00000}"/>
    <cellStyle name="Blue heading 2 10 5 2 2" xfId="56068" xr:uid="{00000000-0005-0000-0000-000089A00000}"/>
    <cellStyle name="Blue heading 2 10 5 3" xfId="42151" xr:uid="{00000000-0005-0000-0000-00008AA00000}"/>
    <cellStyle name="Blue heading 2 10 6" xfId="17432" xr:uid="{00000000-0005-0000-0000-00008BA00000}"/>
    <cellStyle name="Blue heading 2 10 6 2" xfId="45115" xr:uid="{00000000-0005-0000-0000-00008CA00000}"/>
    <cellStyle name="Blue heading 2 10 7" xfId="31209" xr:uid="{00000000-0005-0000-0000-00008DA00000}"/>
    <cellStyle name="Blue heading 2 11" xfId="2254" xr:uid="{00000000-0005-0000-0000-00008EA00000}"/>
    <cellStyle name="Blue heading 2 11 2" xfId="5722" xr:uid="{00000000-0005-0000-0000-00008FA00000}"/>
    <cellStyle name="Blue heading 2 11 2 2" xfId="19673" xr:uid="{00000000-0005-0000-0000-000090A00000}"/>
    <cellStyle name="Blue heading 2 11 2 2 2" xfId="47356" xr:uid="{00000000-0005-0000-0000-000091A00000}"/>
    <cellStyle name="Blue heading 2 11 2 3" xfId="33439" xr:uid="{00000000-0005-0000-0000-000092A00000}"/>
    <cellStyle name="Blue heading 2 11 3" xfId="5710" xr:uid="{00000000-0005-0000-0000-000093A00000}"/>
    <cellStyle name="Blue heading 2 11 3 2" xfId="19662" xr:uid="{00000000-0005-0000-0000-000094A00000}"/>
    <cellStyle name="Blue heading 2 11 3 2 2" xfId="47345" xr:uid="{00000000-0005-0000-0000-000095A00000}"/>
    <cellStyle name="Blue heading 2 11 3 3" xfId="33428" xr:uid="{00000000-0005-0000-0000-000096A00000}"/>
    <cellStyle name="Blue heading 2 11 4" xfId="5374" xr:uid="{00000000-0005-0000-0000-000097A00000}"/>
    <cellStyle name="Blue heading 2 11 4 2" xfId="19327" xr:uid="{00000000-0005-0000-0000-000098A00000}"/>
    <cellStyle name="Blue heading 2 11 4 2 2" xfId="47010" xr:uid="{00000000-0005-0000-0000-000099A00000}"/>
    <cellStyle name="Blue heading 2 11 4 3" xfId="33093" xr:uid="{00000000-0005-0000-0000-00009AA00000}"/>
    <cellStyle name="Blue heading 2 11 5" xfId="13371" xr:uid="{00000000-0005-0000-0000-00009BA00000}"/>
    <cellStyle name="Blue heading 2 11 5 2" xfId="27292" xr:uid="{00000000-0005-0000-0000-00009CA00000}"/>
    <cellStyle name="Blue heading 2 11 5 2 2" xfId="54975" xr:uid="{00000000-0005-0000-0000-00009DA00000}"/>
    <cellStyle name="Blue heading 2 11 5 3" xfId="41058" xr:uid="{00000000-0005-0000-0000-00009EA00000}"/>
    <cellStyle name="Blue heading 2 11 6" xfId="16333" xr:uid="{00000000-0005-0000-0000-00009FA00000}"/>
    <cellStyle name="Blue heading 2 11 6 2" xfId="44016" xr:uid="{00000000-0005-0000-0000-0000A0A00000}"/>
    <cellStyle name="Blue heading 2 11 7" xfId="30231" xr:uid="{00000000-0005-0000-0000-0000A1A00000}"/>
    <cellStyle name="Blue heading 2 12" xfId="3253" xr:uid="{00000000-0005-0000-0000-0000A2A00000}"/>
    <cellStyle name="Blue heading 2 12 2" xfId="6695" xr:uid="{00000000-0005-0000-0000-0000A3A00000}"/>
    <cellStyle name="Blue heading 2 12 2 2" xfId="20637" xr:uid="{00000000-0005-0000-0000-0000A4A00000}"/>
    <cellStyle name="Blue heading 2 12 2 2 2" xfId="48320" xr:uid="{00000000-0005-0000-0000-0000A5A00000}"/>
    <cellStyle name="Blue heading 2 12 2 3" xfId="34403" xr:uid="{00000000-0005-0000-0000-0000A6A00000}"/>
    <cellStyle name="Blue heading 2 12 3" xfId="9437" xr:uid="{00000000-0005-0000-0000-0000A7A00000}"/>
    <cellStyle name="Blue heading 2 12 3 2" xfId="23358" xr:uid="{00000000-0005-0000-0000-0000A8A00000}"/>
    <cellStyle name="Blue heading 2 12 3 2 2" xfId="51041" xr:uid="{00000000-0005-0000-0000-0000A9A00000}"/>
    <cellStyle name="Blue heading 2 12 3 3" xfId="37124" xr:uid="{00000000-0005-0000-0000-0000AAA00000}"/>
    <cellStyle name="Blue heading 2 12 4" xfId="11575" xr:uid="{00000000-0005-0000-0000-0000ABA00000}"/>
    <cellStyle name="Blue heading 2 12 4 2" xfId="25496" xr:uid="{00000000-0005-0000-0000-0000ACA00000}"/>
    <cellStyle name="Blue heading 2 12 4 2 2" xfId="53179" xr:uid="{00000000-0005-0000-0000-0000ADA00000}"/>
    <cellStyle name="Blue heading 2 12 4 3" xfId="39262" xr:uid="{00000000-0005-0000-0000-0000AEA00000}"/>
    <cellStyle name="Blue heading 2 12 5" xfId="14325" xr:uid="{00000000-0005-0000-0000-0000AFA00000}"/>
    <cellStyle name="Blue heading 2 12 5 2" xfId="28246" xr:uid="{00000000-0005-0000-0000-0000B0A00000}"/>
    <cellStyle name="Blue heading 2 12 5 2 2" xfId="55929" xr:uid="{00000000-0005-0000-0000-0000B1A00000}"/>
    <cellStyle name="Blue heading 2 12 5 3" xfId="42012" xr:uid="{00000000-0005-0000-0000-0000B2A00000}"/>
    <cellStyle name="Blue heading 2 12 6" xfId="17293" xr:uid="{00000000-0005-0000-0000-0000B3A00000}"/>
    <cellStyle name="Blue heading 2 12 6 2" xfId="44976" xr:uid="{00000000-0005-0000-0000-0000B4A00000}"/>
    <cellStyle name="Blue heading 2 12 7" xfId="31082" xr:uid="{00000000-0005-0000-0000-0000B5A00000}"/>
    <cellStyle name="Blue heading 2 13" xfId="2379" xr:uid="{00000000-0005-0000-0000-0000B6A00000}"/>
    <cellStyle name="Blue heading 2 13 2" xfId="5836" xr:uid="{00000000-0005-0000-0000-0000B7A00000}"/>
    <cellStyle name="Blue heading 2 13 2 2" xfId="19786" xr:uid="{00000000-0005-0000-0000-0000B8A00000}"/>
    <cellStyle name="Blue heading 2 13 2 2 2" xfId="47469" xr:uid="{00000000-0005-0000-0000-0000B9A00000}"/>
    <cellStyle name="Blue heading 2 13 2 3" xfId="33552" xr:uid="{00000000-0005-0000-0000-0000BAA00000}"/>
    <cellStyle name="Blue heading 2 13 3" xfId="8606" xr:uid="{00000000-0005-0000-0000-0000BBA00000}"/>
    <cellStyle name="Blue heading 2 13 3 2" xfId="22527" xr:uid="{00000000-0005-0000-0000-0000BCA00000}"/>
    <cellStyle name="Blue heading 2 13 3 2 2" xfId="50210" xr:uid="{00000000-0005-0000-0000-0000BDA00000}"/>
    <cellStyle name="Blue heading 2 13 3 3" xfId="36293" xr:uid="{00000000-0005-0000-0000-0000BEA00000}"/>
    <cellStyle name="Blue heading 2 13 4" xfId="5483" xr:uid="{00000000-0005-0000-0000-0000BFA00000}"/>
    <cellStyle name="Blue heading 2 13 4 2" xfId="19436" xr:uid="{00000000-0005-0000-0000-0000C0A00000}"/>
    <cellStyle name="Blue heading 2 13 4 2 2" xfId="47119" xr:uid="{00000000-0005-0000-0000-0000C1A00000}"/>
    <cellStyle name="Blue heading 2 13 4 3" xfId="33202" xr:uid="{00000000-0005-0000-0000-0000C2A00000}"/>
    <cellStyle name="Blue heading 2 13 5" xfId="13484" xr:uid="{00000000-0005-0000-0000-0000C3A00000}"/>
    <cellStyle name="Blue heading 2 13 5 2" xfId="27405" xr:uid="{00000000-0005-0000-0000-0000C4A00000}"/>
    <cellStyle name="Blue heading 2 13 5 2 2" xfId="55088" xr:uid="{00000000-0005-0000-0000-0000C5A00000}"/>
    <cellStyle name="Blue heading 2 13 5 3" xfId="41171" xr:uid="{00000000-0005-0000-0000-0000C6A00000}"/>
    <cellStyle name="Blue heading 2 13 6" xfId="16446" xr:uid="{00000000-0005-0000-0000-0000C7A00000}"/>
    <cellStyle name="Blue heading 2 13 6 2" xfId="44129" xr:uid="{00000000-0005-0000-0000-0000C8A00000}"/>
    <cellStyle name="Blue heading 2 13 7" xfId="30339" xr:uid="{00000000-0005-0000-0000-0000C9A00000}"/>
    <cellStyle name="Blue heading 2 14" xfId="2572" xr:uid="{00000000-0005-0000-0000-0000CAA00000}"/>
    <cellStyle name="Blue heading 2 14 2" xfId="6028" xr:uid="{00000000-0005-0000-0000-0000CBA00000}"/>
    <cellStyle name="Blue heading 2 14 2 2" xfId="19977" xr:uid="{00000000-0005-0000-0000-0000CCA00000}"/>
    <cellStyle name="Blue heading 2 14 2 2 2" xfId="47660" xr:uid="{00000000-0005-0000-0000-0000CDA00000}"/>
    <cellStyle name="Blue heading 2 14 2 3" xfId="33743" xr:uid="{00000000-0005-0000-0000-0000CEA00000}"/>
    <cellStyle name="Blue heading 2 14 3" xfId="8793" xr:uid="{00000000-0005-0000-0000-0000CFA00000}"/>
    <cellStyle name="Blue heading 2 14 3 2" xfId="22714" xr:uid="{00000000-0005-0000-0000-0000D0A00000}"/>
    <cellStyle name="Blue heading 2 14 3 2 2" xfId="50397" xr:uid="{00000000-0005-0000-0000-0000D1A00000}"/>
    <cellStyle name="Blue heading 2 14 3 3" xfId="36480" xr:uid="{00000000-0005-0000-0000-0000D2A00000}"/>
    <cellStyle name="Blue heading 2 14 4" xfId="5122" xr:uid="{00000000-0005-0000-0000-0000D3A00000}"/>
    <cellStyle name="Blue heading 2 14 4 2" xfId="19092" xr:uid="{00000000-0005-0000-0000-0000D4A00000}"/>
    <cellStyle name="Blue heading 2 14 4 2 2" xfId="46775" xr:uid="{00000000-0005-0000-0000-0000D5A00000}"/>
    <cellStyle name="Blue heading 2 14 4 3" xfId="32858" xr:uid="{00000000-0005-0000-0000-0000D6A00000}"/>
    <cellStyle name="Blue heading 2 14 5" xfId="13673" xr:uid="{00000000-0005-0000-0000-0000D7A00000}"/>
    <cellStyle name="Blue heading 2 14 5 2" xfId="27594" xr:uid="{00000000-0005-0000-0000-0000D8A00000}"/>
    <cellStyle name="Blue heading 2 14 5 2 2" xfId="55277" xr:uid="{00000000-0005-0000-0000-0000D9A00000}"/>
    <cellStyle name="Blue heading 2 14 5 3" xfId="41360" xr:uid="{00000000-0005-0000-0000-0000DAA00000}"/>
    <cellStyle name="Blue heading 2 14 6" xfId="16637" xr:uid="{00000000-0005-0000-0000-0000DBA00000}"/>
    <cellStyle name="Blue heading 2 14 6 2" xfId="44320" xr:uid="{00000000-0005-0000-0000-0000DCA00000}"/>
    <cellStyle name="Blue heading 2 14 7" xfId="30502" xr:uid="{00000000-0005-0000-0000-0000DDA00000}"/>
    <cellStyle name="Blue heading 2 15" xfId="2805" xr:uid="{00000000-0005-0000-0000-0000DEA00000}"/>
    <cellStyle name="Blue heading 2 15 2" xfId="6252" xr:uid="{00000000-0005-0000-0000-0000DFA00000}"/>
    <cellStyle name="Blue heading 2 15 2 2" xfId="20199" xr:uid="{00000000-0005-0000-0000-0000E0A00000}"/>
    <cellStyle name="Blue heading 2 15 2 2 2" xfId="47882" xr:uid="{00000000-0005-0000-0000-0000E1A00000}"/>
    <cellStyle name="Blue heading 2 15 2 3" xfId="33965" xr:uid="{00000000-0005-0000-0000-0000E2A00000}"/>
    <cellStyle name="Blue heading 2 15 3" xfId="9007" xr:uid="{00000000-0005-0000-0000-0000E3A00000}"/>
    <cellStyle name="Blue heading 2 15 3 2" xfId="22928" xr:uid="{00000000-0005-0000-0000-0000E4A00000}"/>
    <cellStyle name="Blue heading 2 15 3 2 2" xfId="50611" xr:uid="{00000000-0005-0000-0000-0000E5A00000}"/>
    <cellStyle name="Blue heading 2 15 3 3" xfId="36694" xr:uid="{00000000-0005-0000-0000-0000E6A00000}"/>
    <cellStyle name="Blue heading 2 15 4" xfId="11139" xr:uid="{00000000-0005-0000-0000-0000E7A00000}"/>
    <cellStyle name="Blue heading 2 15 4 2" xfId="25060" xr:uid="{00000000-0005-0000-0000-0000E8A00000}"/>
    <cellStyle name="Blue heading 2 15 4 2 2" xfId="52743" xr:uid="{00000000-0005-0000-0000-0000E9A00000}"/>
    <cellStyle name="Blue heading 2 15 4 3" xfId="38826" xr:uid="{00000000-0005-0000-0000-0000EAA00000}"/>
    <cellStyle name="Blue heading 2 15 5" xfId="13892" xr:uid="{00000000-0005-0000-0000-0000EBA00000}"/>
    <cellStyle name="Blue heading 2 15 5 2" xfId="27813" xr:uid="{00000000-0005-0000-0000-0000ECA00000}"/>
    <cellStyle name="Blue heading 2 15 5 2 2" xfId="55496" xr:uid="{00000000-0005-0000-0000-0000EDA00000}"/>
    <cellStyle name="Blue heading 2 15 5 3" xfId="41579" xr:uid="{00000000-0005-0000-0000-0000EEA00000}"/>
    <cellStyle name="Blue heading 2 15 6" xfId="16857" xr:uid="{00000000-0005-0000-0000-0000EFA00000}"/>
    <cellStyle name="Blue heading 2 15 6 2" xfId="44540" xr:uid="{00000000-0005-0000-0000-0000F0A00000}"/>
    <cellStyle name="Blue heading 2 15 7" xfId="30692" xr:uid="{00000000-0005-0000-0000-0000F1A00000}"/>
    <cellStyle name="Blue heading 2 16" xfId="3675" xr:uid="{00000000-0005-0000-0000-0000F2A00000}"/>
    <cellStyle name="Blue heading 2 16 2" xfId="7112" xr:uid="{00000000-0005-0000-0000-0000F3A00000}"/>
    <cellStyle name="Blue heading 2 16 2 2" xfId="21048" xr:uid="{00000000-0005-0000-0000-0000F4A00000}"/>
    <cellStyle name="Blue heading 2 16 2 2 2" xfId="48731" xr:uid="{00000000-0005-0000-0000-0000F5A00000}"/>
    <cellStyle name="Blue heading 2 16 2 3" xfId="34814" xr:uid="{00000000-0005-0000-0000-0000F6A00000}"/>
    <cellStyle name="Blue heading 2 16 3" xfId="9844" xr:uid="{00000000-0005-0000-0000-0000F7A00000}"/>
    <cellStyle name="Blue heading 2 16 3 2" xfId="23765" xr:uid="{00000000-0005-0000-0000-0000F8A00000}"/>
    <cellStyle name="Blue heading 2 16 3 2 2" xfId="51448" xr:uid="{00000000-0005-0000-0000-0000F9A00000}"/>
    <cellStyle name="Blue heading 2 16 3 3" xfId="37531" xr:uid="{00000000-0005-0000-0000-0000FAA00000}"/>
    <cellStyle name="Blue heading 2 16 4" xfId="11986" xr:uid="{00000000-0005-0000-0000-0000FBA00000}"/>
    <cellStyle name="Blue heading 2 16 4 2" xfId="25907" xr:uid="{00000000-0005-0000-0000-0000FCA00000}"/>
    <cellStyle name="Blue heading 2 16 4 2 2" xfId="53590" xr:uid="{00000000-0005-0000-0000-0000FDA00000}"/>
    <cellStyle name="Blue heading 2 16 4 3" xfId="39673" xr:uid="{00000000-0005-0000-0000-0000FEA00000}"/>
    <cellStyle name="Blue heading 2 16 5" xfId="14736" xr:uid="{00000000-0005-0000-0000-0000FFA00000}"/>
    <cellStyle name="Blue heading 2 16 5 2" xfId="28657" xr:uid="{00000000-0005-0000-0000-000000A10000}"/>
    <cellStyle name="Blue heading 2 16 5 2 2" xfId="56340" xr:uid="{00000000-0005-0000-0000-000001A10000}"/>
    <cellStyle name="Blue heading 2 16 5 3" xfId="42423" xr:uid="{00000000-0005-0000-0000-000002A10000}"/>
    <cellStyle name="Blue heading 2 16 6" xfId="17704" xr:uid="{00000000-0005-0000-0000-000003A10000}"/>
    <cellStyle name="Blue heading 2 16 6 2" xfId="45387" xr:uid="{00000000-0005-0000-0000-000004A10000}"/>
    <cellStyle name="Blue heading 2 16 7" xfId="31474" xr:uid="{00000000-0005-0000-0000-000005A10000}"/>
    <cellStyle name="Blue heading 2 17" xfId="2785" xr:uid="{00000000-0005-0000-0000-000006A10000}"/>
    <cellStyle name="Blue heading 2 17 2" xfId="6232" xr:uid="{00000000-0005-0000-0000-000007A10000}"/>
    <cellStyle name="Blue heading 2 17 2 2" xfId="20179" xr:uid="{00000000-0005-0000-0000-000008A10000}"/>
    <cellStyle name="Blue heading 2 17 2 2 2" xfId="47862" xr:uid="{00000000-0005-0000-0000-000009A10000}"/>
    <cellStyle name="Blue heading 2 17 2 3" xfId="33945" xr:uid="{00000000-0005-0000-0000-00000AA10000}"/>
    <cellStyle name="Blue heading 2 17 3" xfId="8987" xr:uid="{00000000-0005-0000-0000-00000BA10000}"/>
    <cellStyle name="Blue heading 2 17 3 2" xfId="22908" xr:uid="{00000000-0005-0000-0000-00000CA10000}"/>
    <cellStyle name="Blue heading 2 17 3 2 2" xfId="50591" xr:uid="{00000000-0005-0000-0000-00000DA10000}"/>
    <cellStyle name="Blue heading 2 17 3 3" xfId="36674" xr:uid="{00000000-0005-0000-0000-00000EA10000}"/>
    <cellStyle name="Blue heading 2 17 4" xfId="11119" xr:uid="{00000000-0005-0000-0000-00000FA10000}"/>
    <cellStyle name="Blue heading 2 17 4 2" xfId="25040" xr:uid="{00000000-0005-0000-0000-000010A10000}"/>
    <cellStyle name="Blue heading 2 17 4 2 2" xfId="52723" xr:uid="{00000000-0005-0000-0000-000011A10000}"/>
    <cellStyle name="Blue heading 2 17 4 3" xfId="38806" xr:uid="{00000000-0005-0000-0000-000012A10000}"/>
    <cellStyle name="Blue heading 2 17 5" xfId="13872" xr:uid="{00000000-0005-0000-0000-000013A10000}"/>
    <cellStyle name="Blue heading 2 17 5 2" xfId="27793" xr:uid="{00000000-0005-0000-0000-000014A10000}"/>
    <cellStyle name="Blue heading 2 17 5 2 2" xfId="55476" xr:uid="{00000000-0005-0000-0000-000015A10000}"/>
    <cellStyle name="Blue heading 2 17 5 3" xfId="41559" xr:uid="{00000000-0005-0000-0000-000016A10000}"/>
    <cellStyle name="Blue heading 2 17 6" xfId="16837" xr:uid="{00000000-0005-0000-0000-000017A10000}"/>
    <cellStyle name="Blue heading 2 17 6 2" xfId="44520" xr:uid="{00000000-0005-0000-0000-000018A10000}"/>
    <cellStyle name="Blue heading 2 17 7" xfId="30675" xr:uid="{00000000-0005-0000-0000-000019A10000}"/>
    <cellStyle name="Blue heading 2 18" xfId="3306" xr:uid="{00000000-0005-0000-0000-00001AA10000}"/>
    <cellStyle name="Blue heading 2 18 2" xfId="6747" xr:uid="{00000000-0005-0000-0000-00001BA10000}"/>
    <cellStyle name="Blue heading 2 18 2 2" xfId="20688" xr:uid="{00000000-0005-0000-0000-00001CA10000}"/>
    <cellStyle name="Blue heading 2 18 2 2 2" xfId="48371" xr:uid="{00000000-0005-0000-0000-00001DA10000}"/>
    <cellStyle name="Blue heading 2 18 2 3" xfId="34454" xr:uid="{00000000-0005-0000-0000-00001EA10000}"/>
    <cellStyle name="Blue heading 2 18 3" xfId="9487" xr:uid="{00000000-0005-0000-0000-00001FA10000}"/>
    <cellStyle name="Blue heading 2 18 3 2" xfId="23408" xr:uid="{00000000-0005-0000-0000-000020A10000}"/>
    <cellStyle name="Blue heading 2 18 3 2 2" xfId="51091" xr:uid="{00000000-0005-0000-0000-000021A10000}"/>
    <cellStyle name="Blue heading 2 18 3 3" xfId="37174" xr:uid="{00000000-0005-0000-0000-000022A10000}"/>
    <cellStyle name="Blue heading 2 18 4" xfId="11626" xr:uid="{00000000-0005-0000-0000-000023A10000}"/>
    <cellStyle name="Blue heading 2 18 4 2" xfId="25547" xr:uid="{00000000-0005-0000-0000-000024A10000}"/>
    <cellStyle name="Blue heading 2 18 4 2 2" xfId="53230" xr:uid="{00000000-0005-0000-0000-000025A10000}"/>
    <cellStyle name="Blue heading 2 18 4 3" xfId="39313" xr:uid="{00000000-0005-0000-0000-000026A10000}"/>
    <cellStyle name="Blue heading 2 18 5" xfId="14376" xr:uid="{00000000-0005-0000-0000-000027A10000}"/>
    <cellStyle name="Blue heading 2 18 5 2" xfId="28297" xr:uid="{00000000-0005-0000-0000-000028A10000}"/>
    <cellStyle name="Blue heading 2 18 5 2 2" xfId="55980" xr:uid="{00000000-0005-0000-0000-000029A10000}"/>
    <cellStyle name="Blue heading 2 18 5 3" xfId="42063" xr:uid="{00000000-0005-0000-0000-00002AA10000}"/>
    <cellStyle name="Blue heading 2 18 6" xfId="17344" xr:uid="{00000000-0005-0000-0000-00002BA10000}"/>
    <cellStyle name="Blue heading 2 18 6 2" xfId="45027" xr:uid="{00000000-0005-0000-0000-00002CA10000}"/>
    <cellStyle name="Blue heading 2 18 7" xfId="31129" xr:uid="{00000000-0005-0000-0000-00002DA10000}"/>
    <cellStyle name="Blue heading 2 19" xfId="3134" xr:uid="{00000000-0005-0000-0000-00002EA10000}"/>
    <cellStyle name="Blue heading 2 19 2" xfId="6576" xr:uid="{00000000-0005-0000-0000-00002FA10000}"/>
    <cellStyle name="Blue heading 2 19 2 2" xfId="20520" xr:uid="{00000000-0005-0000-0000-000030A10000}"/>
    <cellStyle name="Blue heading 2 19 2 2 2" xfId="48203" xr:uid="{00000000-0005-0000-0000-000031A10000}"/>
    <cellStyle name="Blue heading 2 19 2 3" xfId="34286" xr:uid="{00000000-0005-0000-0000-000032A10000}"/>
    <cellStyle name="Blue heading 2 19 3" xfId="9320" xr:uid="{00000000-0005-0000-0000-000033A10000}"/>
    <cellStyle name="Blue heading 2 19 3 2" xfId="23241" xr:uid="{00000000-0005-0000-0000-000034A10000}"/>
    <cellStyle name="Blue heading 2 19 3 2 2" xfId="50924" xr:uid="{00000000-0005-0000-0000-000035A10000}"/>
    <cellStyle name="Blue heading 2 19 3 3" xfId="37007" xr:uid="{00000000-0005-0000-0000-000036A10000}"/>
    <cellStyle name="Blue heading 2 19 4" xfId="11458" xr:uid="{00000000-0005-0000-0000-000037A10000}"/>
    <cellStyle name="Blue heading 2 19 4 2" xfId="25379" xr:uid="{00000000-0005-0000-0000-000038A10000}"/>
    <cellStyle name="Blue heading 2 19 4 2 2" xfId="53062" xr:uid="{00000000-0005-0000-0000-000039A10000}"/>
    <cellStyle name="Blue heading 2 19 4 3" xfId="39145" xr:uid="{00000000-0005-0000-0000-00003AA10000}"/>
    <cellStyle name="Blue heading 2 19 5" xfId="14208" xr:uid="{00000000-0005-0000-0000-00003BA10000}"/>
    <cellStyle name="Blue heading 2 19 5 2" xfId="28129" xr:uid="{00000000-0005-0000-0000-00003CA10000}"/>
    <cellStyle name="Blue heading 2 19 5 2 2" xfId="55812" xr:uid="{00000000-0005-0000-0000-00003DA10000}"/>
    <cellStyle name="Blue heading 2 19 5 3" xfId="41895" xr:uid="{00000000-0005-0000-0000-00003EA10000}"/>
    <cellStyle name="Blue heading 2 19 6" xfId="17176" xr:uid="{00000000-0005-0000-0000-00003FA10000}"/>
    <cellStyle name="Blue heading 2 19 6 2" xfId="44859" xr:uid="{00000000-0005-0000-0000-000040A10000}"/>
    <cellStyle name="Blue heading 2 19 7" xfId="30979" xr:uid="{00000000-0005-0000-0000-000041A10000}"/>
    <cellStyle name="Blue heading 2 2" xfId="3101" xr:uid="{00000000-0005-0000-0000-000042A10000}"/>
    <cellStyle name="Blue heading 2 2 2" xfId="6543" xr:uid="{00000000-0005-0000-0000-000043A10000}"/>
    <cellStyle name="Blue heading 2 2 2 2" xfId="20487" xr:uid="{00000000-0005-0000-0000-000044A10000}"/>
    <cellStyle name="Blue heading 2 2 2 2 2" xfId="48170" xr:uid="{00000000-0005-0000-0000-000045A10000}"/>
    <cellStyle name="Blue heading 2 2 2 3" xfId="34253" xr:uid="{00000000-0005-0000-0000-000046A10000}"/>
    <cellStyle name="Blue heading 2 2 3" xfId="9288" xr:uid="{00000000-0005-0000-0000-000047A10000}"/>
    <cellStyle name="Blue heading 2 2 3 2" xfId="23209" xr:uid="{00000000-0005-0000-0000-000048A10000}"/>
    <cellStyle name="Blue heading 2 2 3 2 2" xfId="50892" xr:uid="{00000000-0005-0000-0000-000049A10000}"/>
    <cellStyle name="Blue heading 2 2 3 3" xfId="36975" xr:uid="{00000000-0005-0000-0000-00004AA10000}"/>
    <cellStyle name="Blue heading 2 2 4" xfId="11425" xr:uid="{00000000-0005-0000-0000-00004BA10000}"/>
    <cellStyle name="Blue heading 2 2 4 2" xfId="25346" xr:uid="{00000000-0005-0000-0000-00004CA10000}"/>
    <cellStyle name="Blue heading 2 2 4 2 2" xfId="53029" xr:uid="{00000000-0005-0000-0000-00004DA10000}"/>
    <cellStyle name="Blue heading 2 2 4 3" xfId="39112" xr:uid="{00000000-0005-0000-0000-00004EA10000}"/>
    <cellStyle name="Blue heading 2 2 5" xfId="14175" xr:uid="{00000000-0005-0000-0000-00004FA10000}"/>
    <cellStyle name="Blue heading 2 2 5 2" xfId="28096" xr:uid="{00000000-0005-0000-0000-000050A10000}"/>
    <cellStyle name="Blue heading 2 2 5 2 2" xfId="55779" xr:uid="{00000000-0005-0000-0000-000051A10000}"/>
    <cellStyle name="Blue heading 2 2 5 3" xfId="41862" xr:uid="{00000000-0005-0000-0000-000052A10000}"/>
    <cellStyle name="Blue heading 2 2 6" xfId="17143" xr:uid="{00000000-0005-0000-0000-000053A10000}"/>
    <cellStyle name="Blue heading 2 2 6 2" xfId="44826" xr:uid="{00000000-0005-0000-0000-000054A10000}"/>
    <cellStyle name="Blue heading 2 2 7" xfId="30947" xr:uid="{00000000-0005-0000-0000-000055A10000}"/>
    <cellStyle name="Blue heading 2 20" xfId="4149" xr:uid="{00000000-0005-0000-0000-000056A10000}"/>
    <cellStyle name="Blue heading 2 20 2" xfId="7575" xr:uid="{00000000-0005-0000-0000-000057A10000}"/>
    <cellStyle name="Blue heading 2 20 2 2" xfId="21503" xr:uid="{00000000-0005-0000-0000-000058A10000}"/>
    <cellStyle name="Blue heading 2 20 2 2 2" xfId="49186" xr:uid="{00000000-0005-0000-0000-000059A10000}"/>
    <cellStyle name="Blue heading 2 20 2 3" xfId="35269" xr:uid="{00000000-0005-0000-0000-00005AA10000}"/>
    <cellStyle name="Blue heading 2 20 3" xfId="10273" xr:uid="{00000000-0005-0000-0000-00005BA10000}"/>
    <cellStyle name="Blue heading 2 20 3 2" xfId="24194" xr:uid="{00000000-0005-0000-0000-00005CA10000}"/>
    <cellStyle name="Blue heading 2 20 3 2 2" xfId="51877" xr:uid="{00000000-0005-0000-0000-00005DA10000}"/>
    <cellStyle name="Blue heading 2 20 3 3" xfId="37960" xr:uid="{00000000-0005-0000-0000-00005EA10000}"/>
    <cellStyle name="Blue heading 2 20 4" xfId="12425" xr:uid="{00000000-0005-0000-0000-00005FA10000}"/>
    <cellStyle name="Blue heading 2 20 4 2" xfId="26346" xr:uid="{00000000-0005-0000-0000-000060A10000}"/>
    <cellStyle name="Blue heading 2 20 4 2 2" xfId="54029" xr:uid="{00000000-0005-0000-0000-000061A10000}"/>
    <cellStyle name="Blue heading 2 20 4 3" xfId="40112" xr:uid="{00000000-0005-0000-0000-000062A10000}"/>
    <cellStyle name="Blue heading 2 20 5" xfId="15175" xr:uid="{00000000-0005-0000-0000-000063A10000}"/>
    <cellStyle name="Blue heading 2 20 5 2" xfId="29096" xr:uid="{00000000-0005-0000-0000-000064A10000}"/>
    <cellStyle name="Blue heading 2 20 5 2 2" xfId="56779" xr:uid="{00000000-0005-0000-0000-000065A10000}"/>
    <cellStyle name="Blue heading 2 20 5 3" xfId="42862" xr:uid="{00000000-0005-0000-0000-000066A10000}"/>
    <cellStyle name="Blue heading 2 20 6" xfId="18143" xr:uid="{00000000-0005-0000-0000-000067A10000}"/>
    <cellStyle name="Blue heading 2 20 6 2" xfId="45826" xr:uid="{00000000-0005-0000-0000-000068A10000}"/>
    <cellStyle name="Blue heading 2 20 7" xfId="31909" xr:uid="{00000000-0005-0000-0000-000069A10000}"/>
    <cellStyle name="Blue heading 2 21" xfId="3939" xr:uid="{00000000-0005-0000-0000-00006AA10000}"/>
    <cellStyle name="Blue heading 2 21 2" xfId="7365" xr:uid="{00000000-0005-0000-0000-00006BA10000}"/>
    <cellStyle name="Blue heading 2 21 2 2" xfId="21296" xr:uid="{00000000-0005-0000-0000-00006CA10000}"/>
    <cellStyle name="Blue heading 2 21 2 2 2" xfId="48979" xr:uid="{00000000-0005-0000-0000-00006DA10000}"/>
    <cellStyle name="Blue heading 2 21 2 3" xfId="35062" xr:uid="{00000000-0005-0000-0000-00006EA10000}"/>
    <cellStyle name="Blue heading 2 21 3" xfId="10069" xr:uid="{00000000-0005-0000-0000-00006FA10000}"/>
    <cellStyle name="Blue heading 2 21 3 2" xfId="23990" xr:uid="{00000000-0005-0000-0000-000070A10000}"/>
    <cellStyle name="Blue heading 2 21 3 2 2" xfId="51673" xr:uid="{00000000-0005-0000-0000-000071A10000}"/>
    <cellStyle name="Blue heading 2 21 3 3" xfId="37756" xr:uid="{00000000-0005-0000-0000-000072A10000}"/>
    <cellStyle name="Blue heading 2 21 4" xfId="12221" xr:uid="{00000000-0005-0000-0000-000073A10000}"/>
    <cellStyle name="Blue heading 2 21 4 2" xfId="26142" xr:uid="{00000000-0005-0000-0000-000074A10000}"/>
    <cellStyle name="Blue heading 2 21 4 2 2" xfId="53825" xr:uid="{00000000-0005-0000-0000-000075A10000}"/>
    <cellStyle name="Blue heading 2 21 4 3" xfId="39908" xr:uid="{00000000-0005-0000-0000-000076A10000}"/>
    <cellStyle name="Blue heading 2 21 5" xfId="14971" xr:uid="{00000000-0005-0000-0000-000077A10000}"/>
    <cellStyle name="Blue heading 2 21 5 2" xfId="28892" xr:uid="{00000000-0005-0000-0000-000078A10000}"/>
    <cellStyle name="Blue heading 2 21 5 2 2" xfId="56575" xr:uid="{00000000-0005-0000-0000-000079A10000}"/>
    <cellStyle name="Blue heading 2 21 5 3" xfId="42658" xr:uid="{00000000-0005-0000-0000-00007AA10000}"/>
    <cellStyle name="Blue heading 2 21 6" xfId="17939" xr:uid="{00000000-0005-0000-0000-00007BA10000}"/>
    <cellStyle name="Blue heading 2 21 6 2" xfId="45622" xr:uid="{00000000-0005-0000-0000-00007CA10000}"/>
    <cellStyle name="Blue heading 2 21 7" xfId="31705" xr:uid="{00000000-0005-0000-0000-00007DA10000}"/>
    <cellStyle name="Blue heading 2 22" xfId="4103" xr:uid="{00000000-0005-0000-0000-00007EA10000}"/>
    <cellStyle name="Blue heading 2 22 2" xfId="7529" xr:uid="{00000000-0005-0000-0000-00007FA10000}"/>
    <cellStyle name="Blue heading 2 22 2 2" xfId="21458" xr:uid="{00000000-0005-0000-0000-000080A10000}"/>
    <cellStyle name="Blue heading 2 22 2 2 2" xfId="49141" xr:uid="{00000000-0005-0000-0000-000081A10000}"/>
    <cellStyle name="Blue heading 2 22 2 3" xfId="35224" xr:uid="{00000000-0005-0000-0000-000082A10000}"/>
    <cellStyle name="Blue heading 2 22 3" xfId="10230" xr:uid="{00000000-0005-0000-0000-000083A10000}"/>
    <cellStyle name="Blue heading 2 22 3 2" xfId="24151" xr:uid="{00000000-0005-0000-0000-000084A10000}"/>
    <cellStyle name="Blue heading 2 22 3 2 2" xfId="51834" xr:uid="{00000000-0005-0000-0000-000085A10000}"/>
    <cellStyle name="Blue heading 2 22 3 3" xfId="37917" xr:uid="{00000000-0005-0000-0000-000086A10000}"/>
    <cellStyle name="Blue heading 2 22 4" xfId="12382" xr:uid="{00000000-0005-0000-0000-000087A10000}"/>
    <cellStyle name="Blue heading 2 22 4 2" xfId="26303" xr:uid="{00000000-0005-0000-0000-000088A10000}"/>
    <cellStyle name="Blue heading 2 22 4 2 2" xfId="53986" xr:uid="{00000000-0005-0000-0000-000089A10000}"/>
    <cellStyle name="Blue heading 2 22 4 3" xfId="40069" xr:uid="{00000000-0005-0000-0000-00008AA10000}"/>
    <cellStyle name="Blue heading 2 22 5" xfId="15132" xr:uid="{00000000-0005-0000-0000-00008BA10000}"/>
    <cellStyle name="Blue heading 2 22 5 2" xfId="29053" xr:uid="{00000000-0005-0000-0000-00008CA10000}"/>
    <cellStyle name="Blue heading 2 22 5 2 2" xfId="56736" xr:uid="{00000000-0005-0000-0000-00008DA10000}"/>
    <cellStyle name="Blue heading 2 22 5 3" xfId="42819" xr:uid="{00000000-0005-0000-0000-00008EA10000}"/>
    <cellStyle name="Blue heading 2 22 6" xfId="18100" xr:uid="{00000000-0005-0000-0000-00008FA10000}"/>
    <cellStyle name="Blue heading 2 22 6 2" xfId="45783" xr:uid="{00000000-0005-0000-0000-000090A10000}"/>
    <cellStyle name="Blue heading 2 22 7" xfId="31866" xr:uid="{00000000-0005-0000-0000-000091A10000}"/>
    <cellStyle name="Blue heading 2 23" xfId="3963" xr:uid="{00000000-0005-0000-0000-000092A10000}"/>
    <cellStyle name="Blue heading 2 23 2" xfId="7389" xr:uid="{00000000-0005-0000-0000-000093A10000}"/>
    <cellStyle name="Blue heading 2 23 2 2" xfId="21320" xr:uid="{00000000-0005-0000-0000-000094A10000}"/>
    <cellStyle name="Blue heading 2 23 2 2 2" xfId="49003" xr:uid="{00000000-0005-0000-0000-000095A10000}"/>
    <cellStyle name="Blue heading 2 23 2 3" xfId="35086" xr:uid="{00000000-0005-0000-0000-000096A10000}"/>
    <cellStyle name="Blue heading 2 23 3" xfId="10092" xr:uid="{00000000-0005-0000-0000-000097A10000}"/>
    <cellStyle name="Blue heading 2 23 3 2" xfId="24013" xr:uid="{00000000-0005-0000-0000-000098A10000}"/>
    <cellStyle name="Blue heading 2 23 3 2 2" xfId="51696" xr:uid="{00000000-0005-0000-0000-000099A10000}"/>
    <cellStyle name="Blue heading 2 23 3 3" xfId="37779" xr:uid="{00000000-0005-0000-0000-00009AA10000}"/>
    <cellStyle name="Blue heading 2 23 4" xfId="12244" xr:uid="{00000000-0005-0000-0000-00009BA10000}"/>
    <cellStyle name="Blue heading 2 23 4 2" xfId="26165" xr:uid="{00000000-0005-0000-0000-00009CA10000}"/>
    <cellStyle name="Blue heading 2 23 4 2 2" xfId="53848" xr:uid="{00000000-0005-0000-0000-00009DA10000}"/>
    <cellStyle name="Blue heading 2 23 4 3" xfId="39931" xr:uid="{00000000-0005-0000-0000-00009EA10000}"/>
    <cellStyle name="Blue heading 2 23 5" xfId="14994" xr:uid="{00000000-0005-0000-0000-00009FA10000}"/>
    <cellStyle name="Blue heading 2 23 5 2" xfId="28915" xr:uid="{00000000-0005-0000-0000-0000A0A10000}"/>
    <cellStyle name="Blue heading 2 23 5 2 2" xfId="56598" xr:uid="{00000000-0005-0000-0000-0000A1A10000}"/>
    <cellStyle name="Blue heading 2 23 5 3" xfId="42681" xr:uid="{00000000-0005-0000-0000-0000A2A10000}"/>
    <cellStyle name="Blue heading 2 23 6" xfId="17962" xr:uid="{00000000-0005-0000-0000-0000A3A10000}"/>
    <cellStyle name="Blue heading 2 23 6 2" xfId="45645" xr:uid="{00000000-0005-0000-0000-0000A4A10000}"/>
    <cellStyle name="Blue heading 2 23 7" xfId="31728" xr:uid="{00000000-0005-0000-0000-0000A5A10000}"/>
    <cellStyle name="Blue heading 2 24" xfId="4066" xr:uid="{00000000-0005-0000-0000-0000A6A10000}"/>
    <cellStyle name="Blue heading 2 24 2" xfId="7492" xr:uid="{00000000-0005-0000-0000-0000A7A10000}"/>
    <cellStyle name="Blue heading 2 24 2 2" xfId="21423" xr:uid="{00000000-0005-0000-0000-0000A8A10000}"/>
    <cellStyle name="Blue heading 2 24 2 2 2" xfId="49106" xr:uid="{00000000-0005-0000-0000-0000A9A10000}"/>
    <cellStyle name="Blue heading 2 24 2 3" xfId="35189" xr:uid="{00000000-0005-0000-0000-0000AAA10000}"/>
    <cellStyle name="Blue heading 2 24 3" xfId="10195" xr:uid="{00000000-0005-0000-0000-0000ABA10000}"/>
    <cellStyle name="Blue heading 2 24 3 2" xfId="24116" xr:uid="{00000000-0005-0000-0000-0000ACA10000}"/>
    <cellStyle name="Blue heading 2 24 3 2 2" xfId="51799" xr:uid="{00000000-0005-0000-0000-0000ADA10000}"/>
    <cellStyle name="Blue heading 2 24 3 3" xfId="37882" xr:uid="{00000000-0005-0000-0000-0000AEA10000}"/>
    <cellStyle name="Blue heading 2 24 4" xfId="12347" xr:uid="{00000000-0005-0000-0000-0000AFA10000}"/>
    <cellStyle name="Blue heading 2 24 4 2" xfId="26268" xr:uid="{00000000-0005-0000-0000-0000B0A10000}"/>
    <cellStyle name="Blue heading 2 24 4 2 2" xfId="53951" xr:uid="{00000000-0005-0000-0000-0000B1A10000}"/>
    <cellStyle name="Blue heading 2 24 4 3" xfId="40034" xr:uid="{00000000-0005-0000-0000-0000B2A10000}"/>
    <cellStyle name="Blue heading 2 24 5" xfId="15097" xr:uid="{00000000-0005-0000-0000-0000B3A10000}"/>
    <cellStyle name="Blue heading 2 24 5 2" xfId="29018" xr:uid="{00000000-0005-0000-0000-0000B4A10000}"/>
    <cellStyle name="Blue heading 2 24 5 2 2" xfId="56701" xr:uid="{00000000-0005-0000-0000-0000B5A10000}"/>
    <cellStyle name="Blue heading 2 24 5 3" xfId="42784" xr:uid="{00000000-0005-0000-0000-0000B6A10000}"/>
    <cellStyle name="Blue heading 2 24 6" xfId="18065" xr:uid="{00000000-0005-0000-0000-0000B7A10000}"/>
    <cellStyle name="Blue heading 2 24 6 2" xfId="45748" xr:uid="{00000000-0005-0000-0000-0000B8A10000}"/>
    <cellStyle name="Blue heading 2 24 7" xfId="31831" xr:uid="{00000000-0005-0000-0000-0000B9A10000}"/>
    <cellStyle name="Blue heading 2 25" xfId="4889" xr:uid="{00000000-0005-0000-0000-0000BAA10000}"/>
    <cellStyle name="Blue heading 2 25 2" xfId="8295" xr:uid="{00000000-0005-0000-0000-0000BBA10000}"/>
    <cellStyle name="Blue heading 2 25 2 2" xfId="22217" xr:uid="{00000000-0005-0000-0000-0000BCA10000}"/>
    <cellStyle name="Blue heading 2 25 2 2 2" xfId="49900" xr:uid="{00000000-0005-0000-0000-0000BDA10000}"/>
    <cellStyle name="Blue heading 2 25 2 3" xfId="35983" xr:uid="{00000000-0005-0000-0000-0000BEA10000}"/>
    <cellStyle name="Blue heading 2 25 3" xfId="10749" xr:uid="{00000000-0005-0000-0000-0000BFA10000}"/>
    <cellStyle name="Blue heading 2 25 3 2" xfId="24670" xr:uid="{00000000-0005-0000-0000-0000C0A10000}"/>
    <cellStyle name="Blue heading 2 25 3 2 2" xfId="52353" xr:uid="{00000000-0005-0000-0000-0000C1A10000}"/>
    <cellStyle name="Blue heading 2 25 3 3" xfId="38436" xr:uid="{00000000-0005-0000-0000-0000C2A10000}"/>
    <cellStyle name="Blue heading 2 25 4" xfId="13148" xr:uid="{00000000-0005-0000-0000-0000C3A10000}"/>
    <cellStyle name="Blue heading 2 25 4 2" xfId="27069" xr:uid="{00000000-0005-0000-0000-0000C4A10000}"/>
    <cellStyle name="Blue heading 2 25 4 2 2" xfId="54752" xr:uid="{00000000-0005-0000-0000-0000C5A10000}"/>
    <cellStyle name="Blue heading 2 25 4 3" xfId="40835" xr:uid="{00000000-0005-0000-0000-0000C6A10000}"/>
    <cellStyle name="Blue heading 2 25 5" xfId="15898" xr:uid="{00000000-0005-0000-0000-0000C7A10000}"/>
    <cellStyle name="Blue heading 2 25 5 2" xfId="29819" xr:uid="{00000000-0005-0000-0000-0000C8A10000}"/>
    <cellStyle name="Blue heading 2 25 5 2 2" xfId="57502" xr:uid="{00000000-0005-0000-0000-0000C9A10000}"/>
    <cellStyle name="Blue heading 2 25 5 3" xfId="43585" xr:uid="{00000000-0005-0000-0000-0000CAA10000}"/>
    <cellStyle name="Blue heading 2 25 6" xfId="18866" xr:uid="{00000000-0005-0000-0000-0000CBA10000}"/>
    <cellStyle name="Blue heading 2 25 6 2" xfId="46549" xr:uid="{00000000-0005-0000-0000-0000CCA10000}"/>
    <cellStyle name="Blue heading 2 25 7" xfId="32632" xr:uid="{00000000-0005-0000-0000-0000CDA10000}"/>
    <cellStyle name="Blue heading 2 26" xfId="4720" xr:uid="{00000000-0005-0000-0000-0000CEA10000}"/>
    <cellStyle name="Blue heading 2 26 2" xfId="8126" xr:uid="{00000000-0005-0000-0000-0000CFA10000}"/>
    <cellStyle name="Blue heading 2 26 2 2" xfId="22050" xr:uid="{00000000-0005-0000-0000-0000D0A10000}"/>
    <cellStyle name="Blue heading 2 26 2 2 2" xfId="49733" xr:uid="{00000000-0005-0000-0000-0000D1A10000}"/>
    <cellStyle name="Blue heading 2 26 2 3" xfId="35816" xr:uid="{00000000-0005-0000-0000-0000D2A10000}"/>
    <cellStyle name="Blue heading 2 26 3" xfId="10687" xr:uid="{00000000-0005-0000-0000-0000D3A10000}"/>
    <cellStyle name="Blue heading 2 26 3 2" xfId="24608" xr:uid="{00000000-0005-0000-0000-0000D4A10000}"/>
    <cellStyle name="Blue heading 2 26 3 2 2" xfId="52291" xr:uid="{00000000-0005-0000-0000-0000D5A10000}"/>
    <cellStyle name="Blue heading 2 26 3 3" xfId="38374" xr:uid="{00000000-0005-0000-0000-0000D6A10000}"/>
    <cellStyle name="Blue heading 2 26 4" xfId="12982" xr:uid="{00000000-0005-0000-0000-0000D7A10000}"/>
    <cellStyle name="Blue heading 2 26 4 2" xfId="26903" xr:uid="{00000000-0005-0000-0000-0000D8A10000}"/>
    <cellStyle name="Blue heading 2 26 4 2 2" xfId="54586" xr:uid="{00000000-0005-0000-0000-0000D9A10000}"/>
    <cellStyle name="Blue heading 2 26 4 3" xfId="40669" xr:uid="{00000000-0005-0000-0000-0000DAA10000}"/>
    <cellStyle name="Blue heading 2 26 5" xfId="15732" xr:uid="{00000000-0005-0000-0000-0000DBA10000}"/>
    <cellStyle name="Blue heading 2 26 5 2" xfId="29653" xr:uid="{00000000-0005-0000-0000-0000DCA10000}"/>
    <cellStyle name="Blue heading 2 26 5 2 2" xfId="57336" xr:uid="{00000000-0005-0000-0000-0000DDA10000}"/>
    <cellStyle name="Blue heading 2 26 5 3" xfId="43419" xr:uid="{00000000-0005-0000-0000-0000DEA10000}"/>
    <cellStyle name="Blue heading 2 26 6" xfId="18700" xr:uid="{00000000-0005-0000-0000-0000DFA10000}"/>
    <cellStyle name="Blue heading 2 26 6 2" xfId="46383" xr:uid="{00000000-0005-0000-0000-0000E0A10000}"/>
    <cellStyle name="Blue heading 2 26 7" xfId="32466" xr:uid="{00000000-0005-0000-0000-0000E1A10000}"/>
    <cellStyle name="Blue heading 2 27" xfId="4927" xr:uid="{00000000-0005-0000-0000-0000E2A10000}"/>
    <cellStyle name="Blue heading 2 27 2" xfId="8331" xr:uid="{00000000-0005-0000-0000-0000E3A10000}"/>
    <cellStyle name="Blue heading 2 27 2 2" xfId="22253" xr:uid="{00000000-0005-0000-0000-0000E4A10000}"/>
    <cellStyle name="Blue heading 2 27 2 2 2" xfId="49936" xr:uid="{00000000-0005-0000-0000-0000E5A10000}"/>
    <cellStyle name="Blue heading 2 27 2 3" xfId="36019" xr:uid="{00000000-0005-0000-0000-0000E6A10000}"/>
    <cellStyle name="Blue heading 2 27 3" xfId="10785" xr:uid="{00000000-0005-0000-0000-0000E7A10000}"/>
    <cellStyle name="Blue heading 2 27 3 2" xfId="24706" xr:uid="{00000000-0005-0000-0000-0000E8A10000}"/>
    <cellStyle name="Blue heading 2 27 3 2 2" xfId="52389" xr:uid="{00000000-0005-0000-0000-0000E9A10000}"/>
    <cellStyle name="Blue heading 2 27 3 3" xfId="38472" xr:uid="{00000000-0005-0000-0000-0000EAA10000}"/>
    <cellStyle name="Blue heading 2 27 4" xfId="13186" xr:uid="{00000000-0005-0000-0000-0000EBA10000}"/>
    <cellStyle name="Blue heading 2 27 4 2" xfId="27107" xr:uid="{00000000-0005-0000-0000-0000ECA10000}"/>
    <cellStyle name="Blue heading 2 27 4 2 2" xfId="54790" xr:uid="{00000000-0005-0000-0000-0000EDA10000}"/>
    <cellStyle name="Blue heading 2 27 4 3" xfId="40873" xr:uid="{00000000-0005-0000-0000-0000EEA10000}"/>
    <cellStyle name="Blue heading 2 27 5" xfId="15936" xr:uid="{00000000-0005-0000-0000-0000EFA10000}"/>
    <cellStyle name="Blue heading 2 27 5 2" xfId="29857" xr:uid="{00000000-0005-0000-0000-0000F0A10000}"/>
    <cellStyle name="Blue heading 2 27 5 2 2" xfId="57540" xr:uid="{00000000-0005-0000-0000-0000F1A10000}"/>
    <cellStyle name="Blue heading 2 27 5 3" xfId="43623" xr:uid="{00000000-0005-0000-0000-0000F2A10000}"/>
    <cellStyle name="Blue heading 2 27 6" xfId="18904" xr:uid="{00000000-0005-0000-0000-0000F3A10000}"/>
    <cellStyle name="Blue heading 2 27 6 2" xfId="46587" xr:uid="{00000000-0005-0000-0000-0000F4A10000}"/>
    <cellStyle name="Blue heading 2 27 7" xfId="32670" xr:uid="{00000000-0005-0000-0000-0000F5A10000}"/>
    <cellStyle name="Blue heading 2 28" xfId="4648" xr:uid="{00000000-0005-0000-0000-0000F6A10000}"/>
    <cellStyle name="Blue heading 2 28 2" xfId="8057" xr:uid="{00000000-0005-0000-0000-0000F7A10000}"/>
    <cellStyle name="Blue heading 2 28 2 2" xfId="21981" xr:uid="{00000000-0005-0000-0000-0000F8A10000}"/>
    <cellStyle name="Blue heading 2 28 2 2 2" xfId="49664" xr:uid="{00000000-0005-0000-0000-0000F9A10000}"/>
    <cellStyle name="Blue heading 2 28 2 3" xfId="35747" xr:uid="{00000000-0005-0000-0000-0000FAA10000}"/>
    <cellStyle name="Blue heading 2 28 3" xfId="10645" xr:uid="{00000000-0005-0000-0000-0000FBA10000}"/>
    <cellStyle name="Blue heading 2 28 3 2" xfId="24566" xr:uid="{00000000-0005-0000-0000-0000FCA10000}"/>
    <cellStyle name="Blue heading 2 28 3 2 2" xfId="52249" xr:uid="{00000000-0005-0000-0000-0000FDA10000}"/>
    <cellStyle name="Blue heading 2 28 3 3" xfId="38332" xr:uid="{00000000-0005-0000-0000-0000FEA10000}"/>
    <cellStyle name="Blue heading 2 28 4" xfId="12912" xr:uid="{00000000-0005-0000-0000-0000FFA10000}"/>
    <cellStyle name="Blue heading 2 28 4 2" xfId="26833" xr:uid="{00000000-0005-0000-0000-000000A20000}"/>
    <cellStyle name="Blue heading 2 28 4 2 2" xfId="54516" xr:uid="{00000000-0005-0000-0000-000001A20000}"/>
    <cellStyle name="Blue heading 2 28 4 3" xfId="40599" xr:uid="{00000000-0005-0000-0000-000002A20000}"/>
    <cellStyle name="Blue heading 2 28 5" xfId="15662" xr:uid="{00000000-0005-0000-0000-000003A20000}"/>
    <cellStyle name="Blue heading 2 28 5 2" xfId="29583" xr:uid="{00000000-0005-0000-0000-000004A20000}"/>
    <cellStyle name="Blue heading 2 28 5 2 2" xfId="57266" xr:uid="{00000000-0005-0000-0000-000005A20000}"/>
    <cellStyle name="Blue heading 2 28 5 3" xfId="43349" xr:uid="{00000000-0005-0000-0000-000006A20000}"/>
    <cellStyle name="Blue heading 2 28 6" xfId="18630" xr:uid="{00000000-0005-0000-0000-000007A20000}"/>
    <cellStyle name="Blue heading 2 28 6 2" xfId="46313" xr:uid="{00000000-0005-0000-0000-000008A20000}"/>
    <cellStyle name="Blue heading 2 28 7" xfId="32396" xr:uid="{00000000-0005-0000-0000-000009A20000}"/>
    <cellStyle name="Blue heading 2 29" xfId="4919" xr:uid="{00000000-0005-0000-0000-00000AA20000}"/>
    <cellStyle name="Blue heading 2 29 2" xfId="8323" xr:uid="{00000000-0005-0000-0000-00000BA20000}"/>
    <cellStyle name="Blue heading 2 29 2 2" xfId="22245" xr:uid="{00000000-0005-0000-0000-00000CA20000}"/>
    <cellStyle name="Blue heading 2 29 2 2 2" xfId="49928" xr:uid="{00000000-0005-0000-0000-00000DA20000}"/>
    <cellStyle name="Blue heading 2 29 2 3" xfId="36011" xr:uid="{00000000-0005-0000-0000-00000EA20000}"/>
    <cellStyle name="Blue heading 2 29 3" xfId="10777" xr:uid="{00000000-0005-0000-0000-00000FA20000}"/>
    <cellStyle name="Blue heading 2 29 3 2" xfId="24698" xr:uid="{00000000-0005-0000-0000-000010A20000}"/>
    <cellStyle name="Blue heading 2 29 3 2 2" xfId="52381" xr:uid="{00000000-0005-0000-0000-000011A20000}"/>
    <cellStyle name="Blue heading 2 29 3 3" xfId="38464" xr:uid="{00000000-0005-0000-0000-000012A20000}"/>
    <cellStyle name="Blue heading 2 29 4" xfId="13178" xr:uid="{00000000-0005-0000-0000-000013A20000}"/>
    <cellStyle name="Blue heading 2 29 4 2" xfId="27099" xr:uid="{00000000-0005-0000-0000-000014A20000}"/>
    <cellStyle name="Blue heading 2 29 4 2 2" xfId="54782" xr:uid="{00000000-0005-0000-0000-000015A20000}"/>
    <cellStyle name="Blue heading 2 29 4 3" xfId="40865" xr:uid="{00000000-0005-0000-0000-000016A20000}"/>
    <cellStyle name="Blue heading 2 29 5" xfId="15928" xr:uid="{00000000-0005-0000-0000-000017A20000}"/>
    <cellStyle name="Blue heading 2 29 5 2" xfId="29849" xr:uid="{00000000-0005-0000-0000-000018A20000}"/>
    <cellStyle name="Blue heading 2 29 5 2 2" xfId="57532" xr:uid="{00000000-0005-0000-0000-000019A20000}"/>
    <cellStyle name="Blue heading 2 29 5 3" xfId="43615" xr:uid="{00000000-0005-0000-0000-00001AA20000}"/>
    <cellStyle name="Blue heading 2 29 6" xfId="18896" xr:uid="{00000000-0005-0000-0000-00001BA20000}"/>
    <cellStyle name="Blue heading 2 29 6 2" xfId="46579" xr:uid="{00000000-0005-0000-0000-00001CA20000}"/>
    <cellStyle name="Blue heading 2 29 7" xfId="32662" xr:uid="{00000000-0005-0000-0000-00001DA20000}"/>
    <cellStyle name="Blue heading 2 3" xfId="2340" xr:uid="{00000000-0005-0000-0000-00001EA20000}"/>
    <cellStyle name="Blue heading 2 3 2" xfId="5799" xr:uid="{00000000-0005-0000-0000-00001FA20000}"/>
    <cellStyle name="Blue heading 2 3 2 2" xfId="19749" xr:uid="{00000000-0005-0000-0000-000020A20000}"/>
    <cellStyle name="Blue heading 2 3 2 2 2" xfId="47432" xr:uid="{00000000-0005-0000-0000-000021A20000}"/>
    <cellStyle name="Blue heading 2 3 2 3" xfId="33515" xr:uid="{00000000-0005-0000-0000-000022A20000}"/>
    <cellStyle name="Blue heading 2 3 3" xfId="8569" xr:uid="{00000000-0005-0000-0000-000023A20000}"/>
    <cellStyle name="Blue heading 2 3 3 2" xfId="22490" xr:uid="{00000000-0005-0000-0000-000024A20000}"/>
    <cellStyle name="Blue heading 2 3 3 2 2" xfId="50173" xr:uid="{00000000-0005-0000-0000-000025A20000}"/>
    <cellStyle name="Blue heading 2 3 3 3" xfId="36256" xr:uid="{00000000-0005-0000-0000-000026A20000}"/>
    <cellStyle name="Blue heading 2 3 4" xfId="5448" xr:uid="{00000000-0005-0000-0000-000027A20000}"/>
    <cellStyle name="Blue heading 2 3 4 2" xfId="19401" xr:uid="{00000000-0005-0000-0000-000028A20000}"/>
    <cellStyle name="Blue heading 2 3 4 2 2" xfId="47084" xr:uid="{00000000-0005-0000-0000-000029A20000}"/>
    <cellStyle name="Blue heading 2 3 4 3" xfId="33167" xr:uid="{00000000-0005-0000-0000-00002AA20000}"/>
    <cellStyle name="Blue heading 2 3 5" xfId="13447" xr:uid="{00000000-0005-0000-0000-00002BA20000}"/>
    <cellStyle name="Blue heading 2 3 5 2" xfId="27368" xr:uid="{00000000-0005-0000-0000-00002CA20000}"/>
    <cellStyle name="Blue heading 2 3 5 2 2" xfId="55051" xr:uid="{00000000-0005-0000-0000-00002DA20000}"/>
    <cellStyle name="Blue heading 2 3 5 3" xfId="41134" xr:uid="{00000000-0005-0000-0000-00002EA20000}"/>
    <cellStyle name="Blue heading 2 3 6" xfId="16409" xr:uid="{00000000-0005-0000-0000-00002FA20000}"/>
    <cellStyle name="Blue heading 2 3 6 2" xfId="44092" xr:uid="{00000000-0005-0000-0000-000030A20000}"/>
    <cellStyle name="Blue heading 2 3 7" xfId="30302" xr:uid="{00000000-0005-0000-0000-000031A20000}"/>
    <cellStyle name="Blue heading 2 30" xfId="4592" xr:uid="{00000000-0005-0000-0000-000032A20000}"/>
    <cellStyle name="Blue heading 2 30 2" xfId="8003" xr:uid="{00000000-0005-0000-0000-000033A20000}"/>
    <cellStyle name="Blue heading 2 30 2 2" xfId="21927" xr:uid="{00000000-0005-0000-0000-000034A20000}"/>
    <cellStyle name="Blue heading 2 30 2 2 2" xfId="49610" xr:uid="{00000000-0005-0000-0000-000035A20000}"/>
    <cellStyle name="Blue heading 2 30 2 3" xfId="35693" xr:uid="{00000000-0005-0000-0000-000036A20000}"/>
    <cellStyle name="Blue heading 2 30 3" xfId="10609" xr:uid="{00000000-0005-0000-0000-000037A20000}"/>
    <cellStyle name="Blue heading 2 30 3 2" xfId="24530" xr:uid="{00000000-0005-0000-0000-000038A20000}"/>
    <cellStyle name="Blue heading 2 30 3 2 2" xfId="52213" xr:uid="{00000000-0005-0000-0000-000039A20000}"/>
    <cellStyle name="Blue heading 2 30 3 3" xfId="38296" xr:uid="{00000000-0005-0000-0000-00003AA20000}"/>
    <cellStyle name="Blue heading 2 30 4" xfId="12856" xr:uid="{00000000-0005-0000-0000-00003BA20000}"/>
    <cellStyle name="Blue heading 2 30 4 2" xfId="26777" xr:uid="{00000000-0005-0000-0000-00003CA20000}"/>
    <cellStyle name="Blue heading 2 30 4 2 2" xfId="54460" xr:uid="{00000000-0005-0000-0000-00003DA20000}"/>
    <cellStyle name="Blue heading 2 30 4 3" xfId="40543" xr:uid="{00000000-0005-0000-0000-00003EA20000}"/>
    <cellStyle name="Blue heading 2 30 5" xfId="15606" xr:uid="{00000000-0005-0000-0000-00003FA20000}"/>
    <cellStyle name="Blue heading 2 30 5 2" xfId="29527" xr:uid="{00000000-0005-0000-0000-000040A20000}"/>
    <cellStyle name="Blue heading 2 30 5 2 2" xfId="57210" xr:uid="{00000000-0005-0000-0000-000041A20000}"/>
    <cellStyle name="Blue heading 2 30 5 3" xfId="43293" xr:uid="{00000000-0005-0000-0000-000042A20000}"/>
    <cellStyle name="Blue heading 2 30 6" xfId="18574" xr:uid="{00000000-0005-0000-0000-000043A20000}"/>
    <cellStyle name="Blue heading 2 30 6 2" xfId="46257" xr:uid="{00000000-0005-0000-0000-000044A20000}"/>
    <cellStyle name="Blue heading 2 30 7" xfId="32340" xr:uid="{00000000-0005-0000-0000-000045A20000}"/>
    <cellStyle name="Blue heading 2 31" xfId="5628" xr:uid="{00000000-0005-0000-0000-000046A20000}"/>
    <cellStyle name="Blue heading 2 31 2" xfId="19581" xr:uid="{00000000-0005-0000-0000-000047A20000}"/>
    <cellStyle name="Blue heading 2 31 2 2" xfId="47264" xr:uid="{00000000-0005-0000-0000-000048A20000}"/>
    <cellStyle name="Blue heading 2 31 3" xfId="33347" xr:uid="{00000000-0005-0000-0000-000049A20000}"/>
    <cellStyle name="Blue heading 2 4" xfId="3022" xr:uid="{00000000-0005-0000-0000-00004AA20000}"/>
    <cellStyle name="Blue heading 2 4 2" xfId="6466" xr:uid="{00000000-0005-0000-0000-00004BA20000}"/>
    <cellStyle name="Blue heading 2 4 2 2" xfId="20411" xr:uid="{00000000-0005-0000-0000-00004CA20000}"/>
    <cellStyle name="Blue heading 2 4 2 2 2" xfId="48094" xr:uid="{00000000-0005-0000-0000-00004DA20000}"/>
    <cellStyle name="Blue heading 2 4 2 3" xfId="34177" xr:uid="{00000000-0005-0000-0000-00004EA20000}"/>
    <cellStyle name="Blue heading 2 4 3" xfId="9215" xr:uid="{00000000-0005-0000-0000-00004FA20000}"/>
    <cellStyle name="Blue heading 2 4 3 2" xfId="23136" xr:uid="{00000000-0005-0000-0000-000050A20000}"/>
    <cellStyle name="Blue heading 2 4 3 2 2" xfId="50819" xr:uid="{00000000-0005-0000-0000-000051A20000}"/>
    <cellStyle name="Blue heading 2 4 3 3" xfId="36902" xr:uid="{00000000-0005-0000-0000-000052A20000}"/>
    <cellStyle name="Blue heading 2 4 4" xfId="11351" xr:uid="{00000000-0005-0000-0000-000053A20000}"/>
    <cellStyle name="Blue heading 2 4 4 2" xfId="25272" xr:uid="{00000000-0005-0000-0000-000054A20000}"/>
    <cellStyle name="Blue heading 2 4 4 2 2" xfId="52955" xr:uid="{00000000-0005-0000-0000-000055A20000}"/>
    <cellStyle name="Blue heading 2 4 4 3" xfId="39038" xr:uid="{00000000-0005-0000-0000-000056A20000}"/>
    <cellStyle name="Blue heading 2 4 5" xfId="14102" xr:uid="{00000000-0005-0000-0000-000057A20000}"/>
    <cellStyle name="Blue heading 2 4 5 2" xfId="28023" xr:uid="{00000000-0005-0000-0000-000058A20000}"/>
    <cellStyle name="Blue heading 2 4 5 2 2" xfId="55706" xr:uid="{00000000-0005-0000-0000-000059A20000}"/>
    <cellStyle name="Blue heading 2 4 5 3" xfId="41789" xr:uid="{00000000-0005-0000-0000-00005AA20000}"/>
    <cellStyle name="Blue heading 2 4 6" xfId="17069" xr:uid="{00000000-0005-0000-0000-00005BA20000}"/>
    <cellStyle name="Blue heading 2 4 6 2" xfId="44752" xr:uid="{00000000-0005-0000-0000-00005CA20000}"/>
    <cellStyle name="Blue heading 2 4 7" xfId="30879" xr:uid="{00000000-0005-0000-0000-00005DA20000}"/>
    <cellStyle name="Blue heading 2 5" xfId="2966" xr:uid="{00000000-0005-0000-0000-00005EA20000}"/>
    <cellStyle name="Blue heading 2 5 2" xfId="6411" xr:uid="{00000000-0005-0000-0000-00005FA20000}"/>
    <cellStyle name="Blue heading 2 5 2 2" xfId="20357" xr:uid="{00000000-0005-0000-0000-000060A20000}"/>
    <cellStyle name="Blue heading 2 5 2 2 2" xfId="48040" xr:uid="{00000000-0005-0000-0000-000061A20000}"/>
    <cellStyle name="Blue heading 2 5 2 3" xfId="34123" xr:uid="{00000000-0005-0000-0000-000062A20000}"/>
    <cellStyle name="Blue heading 2 5 3" xfId="9162" xr:uid="{00000000-0005-0000-0000-000063A20000}"/>
    <cellStyle name="Blue heading 2 5 3 2" xfId="23083" xr:uid="{00000000-0005-0000-0000-000064A20000}"/>
    <cellStyle name="Blue heading 2 5 3 2 2" xfId="50766" xr:uid="{00000000-0005-0000-0000-000065A20000}"/>
    <cellStyle name="Blue heading 2 5 3 3" xfId="36849" xr:uid="{00000000-0005-0000-0000-000066A20000}"/>
    <cellStyle name="Blue heading 2 5 4" xfId="11297" xr:uid="{00000000-0005-0000-0000-000067A20000}"/>
    <cellStyle name="Blue heading 2 5 4 2" xfId="25218" xr:uid="{00000000-0005-0000-0000-000068A20000}"/>
    <cellStyle name="Blue heading 2 5 4 2 2" xfId="52901" xr:uid="{00000000-0005-0000-0000-000069A20000}"/>
    <cellStyle name="Blue heading 2 5 4 3" xfId="38984" xr:uid="{00000000-0005-0000-0000-00006AA20000}"/>
    <cellStyle name="Blue heading 2 5 5" xfId="14049" xr:uid="{00000000-0005-0000-0000-00006BA20000}"/>
    <cellStyle name="Blue heading 2 5 5 2" xfId="27970" xr:uid="{00000000-0005-0000-0000-00006CA20000}"/>
    <cellStyle name="Blue heading 2 5 5 2 2" xfId="55653" xr:uid="{00000000-0005-0000-0000-00006DA20000}"/>
    <cellStyle name="Blue heading 2 5 5 3" xfId="41736" xr:uid="{00000000-0005-0000-0000-00006EA20000}"/>
    <cellStyle name="Blue heading 2 5 6" xfId="17015" xr:uid="{00000000-0005-0000-0000-00006FA20000}"/>
    <cellStyle name="Blue heading 2 5 6 2" xfId="44698" xr:uid="{00000000-0005-0000-0000-000070A20000}"/>
    <cellStyle name="Blue heading 2 5 7" xfId="30828" xr:uid="{00000000-0005-0000-0000-000071A20000}"/>
    <cellStyle name="Blue heading 2 6" xfId="2458" xr:uid="{00000000-0005-0000-0000-000072A20000}"/>
    <cellStyle name="Blue heading 2 6 2" xfId="5915" xr:uid="{00000000-0005-0000-0000-000073A20000}"/>
    <cellStyle name="Blue heading 2 6 2 2" xfId="19865" xr:uid="{00000000-0005-0000-0000-000074A20000}"/>
    <cellStyle name="Blue heading 2 6 2 2 2" xfId="47548" xr:uid="{00000000-0005-0000-0000-000075A20000}"/>
    <cellStyle name="Blue heading 2 6 2 3" xfId="33631" xr:uid="{00000000-0005-0000-0000-000076A20000}"/>
    <cellStyle name="Blue heading 2 6 3" xfId="8681" xr:uid="{00000000-0005-0000-0000-000077A20000}"/>
    <cellStyle name="Blue heading 2 6 3 2" xfId="22602" xr:uid="{00000000-0005-0000-0000-000078A20000}"/>
    <cellStyle name="Blue heading 2 6 3 2 2" xfId="50285" xr:uid="{00000000-0005-0000-0000-000079A20000}"/>
    <cellStyle name="Blue heading 2 6 3 3" xfId="36368" xr:uid="{00000000-0005-0000-0000-00007AA20000}"/>
    <cellStyle name="Blue heading 2 6 4" xfId="5113" xr:uid="{00000000-0005-0000-0000-00007BA20000}"/>
    <cellStyle name="Blue heading 2 6 4 2" xfId="19084" xr:uid="{00000000-0005-0000-0000-00007CA20000}"/>
    <cellStyle name="Blue heading 2 6 4 2 2" xfId="46767" xr:uid="{00000000-0005-0000-0000-00007DA20000}"/>
    <cellStyle name="Blue heading 2 6 4 3" xfId="32850" xr:uid="{00000000-0005-0000-0000-00007EA20000}"/>
    <cellStyle name="Blue heading 2 6 5" xfId="13563" xr:uid="{00000000-0005-0000-0000-00007FA20000}"/>
    <cellStyle name="Blue heading 2 6 5 2" xfId="27484" xr:uid="{00000000-0005-0000-0000-000080A20000}"/>
    <cellStyle name="Blue heading 2 6 5 2 2" xfId="55167" xr:uid="{00000000-0005-0000-0000-000081A20000}"/>
    <cellStyle name="Blue heading 2 6 5 3" xfId="41250" xr:uid="{00000000-0005-0000-0000-000082A20000}"/>
    <cellStyle name="Blue heading 2 6 6" xfId="16525" xr:uid="{00000000-0005-0000-0000-000083A20000}"/>
    <cellStyle name="Blue heading 2 6 6 2" xfId="44208" xr:uid="{00000000-0005-0000-0000-000084A20000}"/>
    <cellStyle name="Blue heading 2 6 7" xfId="30403" xr:uid="{00000000-0005-0000-0000-000085A20000}"/>
    <cellStyle name="Blue heading 2 7" xfId="3260" xr:uid="{00000000-0005-0000-0000-000086A20000}"/>
    <cellStyle name="Blue heading 2 7 2" xfId="6702" xr:uid="{00000000-0005-0000-0000-000087A20000}"/>
    <cellStyle name="Blue heading 2 7 2 2" xfId="20644" xr:uid="{00000000-0005-0000-0000-000088A20000}"/>
    <cellStyle name="Blue heading 2 7 2 2 2" xfId="48327" xr:uid="{00000000-0005-0000-0000-000089A20000}"/>
    <cellStyle name="Blue heading 2 7 2 3" xfId="34410" xr:uid="{00000000-0005-0000-0000-00008AA20000}"/>
    <cellStyle name="Blue heading 2 7 3" xfId="9444" xr:uid="{00000000-0005-0000-0000-00008BA20000}"/>
    <cellStyle name="Blue heading 2 7 3 2" xfId="23365" xr:uid="{00000000-0005-0000-0000-00008CA20000}"/>
    <cellStyle name="Blue heading 2 7 3 2 2" xfId="51048" xr:uid="{00000000-0005-0000-0000-00008DA20000}"/>
    <cellStyle name="Blue heading 2 7 3 3" xfId="37131" xr:uid="{00000000-0005-0000-0000-00008EA20000}"/>
    <cellStyle name="Blue heading 2 7 4" xfId="11582" xr:uid="{00000000-0005-0000-0000-00008FA20000}"/>
    <cellStyle name="Blue heading 2 7 4 2" xfId="25503" xr:uid="{00000000-0005-0000-0000-000090A20000}"/>
    <cellStyle name="Blue heading 2 7 4 2 2" xfId="53186" xr:uid="{00000000-0005-0000-0000-000091A20000}"/>
    <cellStyle name="Blue heading 2 7 4 3" xfId="39269" xr:uid="{00000000-0005-0000-0000-000092A20000}"/>
    <cellStyle name="Blue heading 2 7 5" xfId="14332" xr:uid="{00000000-0005-0000-0000-000093A20000}"/>
    <cellStyle name="Blue heading 2 7 5 2" xfId="28253" xr:uid="{00000000-0005-0000-0000-000094A20000}"/>
    <cellStyle name="Blue heading 2 7 5 2 2" xfId="55936" xr:uid="{00000000-0005-0000-0000-000095A20000}"/>
    <cellStyle name="Blue heading 2 7 5 3" xfId="42019" xr:uid="{00000000-0005-0000-0000-000096A20000}"/>
    <cellStyle name="Blue heading 2 7 6" xfId="17300" xr:uid="{00000000-0005-0000-0000-000097A20000}"/>
    <cellStyle name="Blue heading 2 7 6 2" xfId="44983" xr:uid="{00000000-0005-0000-0000-000098A20000}"/>
    <cellStyle name="Blue heading 2 7 7" xfId="31088" xr:uid="{00000000-0005-0000-0000-000099A20000}"/>
    <cellStyle name="Blue heading 2 8" xfId="3364" xr:uid="{00000000-0005-0000-0000-00009AA20000}"/>
    <cellStyle name="Blue heading 2 8 2" xfId="6804" xr:uid="{00000000-0005-0000-0000-00009BA20000}"/>
    <cellStyle name="Blue heading 2 8 2 2" xfId="20745" xr:uid="{00000000-0005-0000-0000-00009CA20000}"/>
    <cellStyle name="Blue heading 2 8 2 2 2" xfId="48428" xr:uid="{00000000-0005-0000-0000-00009DA20000}"/>
    <cellStyle name="Blue heading 2 8 2 3" xfId="34511" xr:uid="{00000000-0005-0000-0000-00009EA20000}"/>
    <cellStyle name="Blue heading 2 8 3" xfId="9542" xr:uid="{00000000-0005-0000-0000-00009FA20000}"/>
    <cellStyle name="Blue heading 2 8 3 2" xfId="23463" xr:uid="{00000000-0005-0000-0000-0000A0A20000}"/>
    <cellStyle name="Blue heading 2 8 3 2 2" xfId="51146" xr:uid="{00000000-0005-0000-0000-0000A1A20000}"/>
    <cellStyle name="Blue heading 2 8 3 3" xfId="37229" xr:uid="{00000000-0005-0000-0000-0000A2A20000}"/>
    <cellStyle name="Blue heading 2 8 4" xfId="11683" xr:uid="{00000000-0005-0000-0000-0000A3A20000}"/>
    <cellStyle name="Blue heading 2 8 4 2" xfId="25604" xr:uid="{00000000-0005-0000-0000-0000A4A20000}"/>
    <cellStyle name="Blue heading 2 8 4 2 2" xfId="53287" xr:uid="{00000000-0005-0000-0000-0000A5A20000}"/>
    <cellStyle name="Blue heading 2 8 4 3" xfId="39370" xr:uid="{00000000-0005-0000-0000-0000A6A20000}"/>
    <cellStyle name="Blue heading 2 8 5" xfId="14433" xr:uid="{00000000-0005-0000-0000-0000A7A20000}"/>
    <cellStyle name="Blue heading 2 8 5 2" xfId="28354" xr:uid="{00000000-0005-0000-0000-0000A8A20000}"/>
    <cellStyle name="Blue heading 2 8 5 2 2" xfId="56037" xr:uid="{00000000-0005-0000-0000-0000A9A20000}"/>
    <cellStyle name="Blue heading 2 8 5 3" xfId="42120" xr:uid="{00000000-0005-0000-0000-0000AAA20000}"/>
    <cellStyle name="Blue heading 2 8 6" xfId="17401" xr:uid="{00000000-0005-0000-0000-0000ABA20000}"/>
    <cellStyle name="Blue heading 2 8 6 2" xfId="45084" xr:uid="{00000000-0005-0000-0000-0000ACA20000}"/>
    <cellStyle name="Blue heading 2 8 7" xfId="31180" xr:uid="{00000000-0005-0000-0000-0000ADA20000}"/>
    <cellStyle name="Blue heading 2 9" xfId="2882" xr:uid="{00000000-0005-0000-0000-0000AEA20000}"/>
    <cellStyle name="Blue heading 2 9 2" xfId="6329" xr:uid="{00000000-0005-0000-0000-0000AFA20000}"/>
    <cellStyle name="Blue heading 2 9 2 2" xfId="20276" xr:uid="{00000000-0005-0000-0000-0000B0A20000}"/>
    <cellStyle name="Blue heading 2 9 2 2 2" xfId="47959" xr:uid="{00000000-0005-0000-0000-0000B1A20000}"/>
    <cellStyle name="Blue heading 2 9 2 3" xfId="34042" xr:uid="{00000000-0005-0000-0000-0000B2A20000}"/>
    <cellStyle name="Blue heading 2 9 3" xfId="9081" xr:uid="{00000000-0005-0000-0000-0000B3A20000}"/>
    <cellStyle name="Blue heading 2 9 3 2" xfId="23002" xr:uid="{00000000-0005-0000-0000-0000B4A20000}"/>
    <cellStyle name="Blue heading 2 9 3 2 2" xfId="50685" xr:uid="{00000000-0005-0000-0000-0000B5A20000}"/>
    <cellStyle name="Blue heading 2 9 3 3" xfId="36768" xr:uid="{00000000-0005-0000-0000-0000B6A20000}"/>
    <cellStyle name="Blue heading 2 9 4" xfId="11216" xr:uid="{00000000-0005-0000-0000-0000B7A20000}"/>
    <cellStyle name="Blue heading 2 9 4 2" xfId="25137" xr:uid="{00000000-0005-0000-0000-0000B8A20000}"/>
    <cellStyle name="Blue heading 2 9 4 2 2" xfId="52820" xr:uid="{00000000-0005-0000-0000-0000B9A20000}"/>
    <cellStyle name="Blue heading 2 9 4 3" xfId="38903" xr:uid="{00000000-0005-0000-0000-0000BAA20000}"/>
    <cellStyle name="Blue heading 2 9 5" xfId="13968" xr:uid="{00000000-0005-0000-0000-0000BBA20000}"/>
    <cellStyle name="Blue heading 2 9 5 2" xfId="27889" xr:uid="{00000000-0005-0000-0000-0000BCA20000}"/>
    <cellStyle name="Blue heading 2 9 5 2 2" xfId="55572" xr:uid="{00000000-0005-0000-0000-0000BDA20000}"/>
    <cellStyle name="Blue heading 2 9 5 3" xfId="41655" xr:uid="{00000000-0005-0000-0000-0000BEA20000}"/>
    <cellStyle name="Blue heading 2 9 6" xfId="16934" xr:uid="{00000000-0005-0000-0000-0000BFA20000}"/>
    <cellStyle name="Blue heading 2 9 6 2" xfId="44617" xr:uid="{00000000-0005-0000-0000-0000C0A20000}"/>
    <cellStyle name="Blue heading 2 9 7" xfId="30757" xr:uid="{00000000-0005-0000-0000-0000C1A20000}"/>
    <cellStyle name="Blue heading 20" xfId="4045" xr:uid="{00000000-0005-0000-0000-0000C2A20000}"/>
    <cellStyle name="Blue heading 20 2" xfId="7471" xr:uid="{00000000-0005-0000-0000-0000C3A20000}"/>
    <cellStyle name="Blue heading 20 2 2" xfId="21402" xr:uid="{00000000-0005-0000-0000-0000C4A20000}"/>
    <cellStyle name="Blue heading 20 2 2 2" xfId="49085" xr:uid="{00000000-0005-0000-0000-0000C5A20000}"/>
    <cellStyle name="Blue heading 20 2 3" xfId="35168" xr:uid="{00000000-0005-0000-0000-0000C6A20000}"/>
    <cellStyle name="Blue heading 20 3" xfId="10174" xr:uid="{00000000-0005-0000-0000-0000C7A20000}"/>
    <cellStyle name="Blue heading 20 3 2" xfId="24095" xr:uid="{00000000-0005-0000-0000-0000C8A20000}"/>
    <cellStyle name="Blue heading 20 3 2 2" xfId="51778" xr:uid="{00000000-0005-0000-0000-0000C9A20000}"/>
    <cellStyle name="Blue heading 20 3 3" xfId="37861" xr:uid="{00000000-0005-0000-0000-0000CAA20000}"/>
    <cellStyle name="Blue heading 20 4" xfId="12326" xr:uid="{00000000-0005-0000-0000-0000CBA20000}"/>
    <cellStyle name="Blue heading 20 4 2" xfId="26247" xr:uid="{00000000-0005-0000-0000-0000CCA20000}"/>
    <cellStyle name="Blue heading 20 4 2 2" xfId="53930" xr:uid="{00000000-0005-0000-0000-0000CDA20000}"/>
    <cellStyle name="Blue heading 20 4 3" xfId="40013" xr:uid="{00000000-0005-0000-0000-0000CEA20000}"/>
    <cellStyle name="Blue heading 20 5" xfId="15076" xr:uid="{00000000-0005-0000-0000-0000CFA20000}"/>
    <cellStyle name="Blue heading 20 5 2" xfId="28997" xr:uid="{00000000-0005-0000-0000-0000D0A20000}"/>
    <cellStyle name="Blue heading 20 5 2 2" xfId="56680" xr:uid="{00000000-0005-0000-0000-0000D1A20000}"/>
    <cellStyle name="Blue heading 20 5 3" xfId="42763" xr:uid="{00000000-0005-0000-0000-0000D2A20000}"/>
    <cellStyle name="Blue heading 20 6" xfId="18044" xr:uid="{00000000-0005-0000-0000-0000D3A20000}"/>
    <cellStyle name="Blue heading 20 6 2" xfId="45727" xr:uid="{00000000-0005-0000-0000-0000D4A20000}"/>
    <cellStyle name="Blue heading 20 7" xfId="31810" xr:uid="{00000000-0005-0000-0000-0000D5A20000}"/>
    <cellStyle name="Blue heading 21" xfId="3992" xr:uid="{00000000-0005-0000-0000-0000D6A20000}"/>
    <cellStyle name="Blue heading 21 2" xfId="7418" xr:uid="{00000000-0005-0000-0000-0000D7A20000}"/>
    <cellStyle name="Blue heading 21 2 2" xfId="21349" xr:uid="{00000000-0005-0000-0000-0000D8A20000}"/>
    <cellStyle name="Blue heading 21 2 2 2" xfId="49032" xr:uid="{00000000-0005-0000-0000-0000D9A20000}"/>
    <cellStyle name="Blue heading 21 2 3" xfId="35115" xr:uid="{00000000-0005-0000-0000-0000DAA20000}"/>
    <cellStyle name="Blue heading 21 3" xfId="10121" xr:uid="{00000000-0005-0000-0000-0000DBA20000}"/>
    <cellStyle name="Blue heading 21 3 2" xfId="24042" xr:uid="{00000000-0005-0000-0000-0000DCA20000}"/>
    <cellStyle name="Blue heading 21 3 2 2" xfId="51725" xr:uid="{00000000-0005-0000-0000-0000DDA20000}"/>
    <cellStyle name="Blue heading 21 3 3" xfId="37808" xr:uid="{00000000-0005-0000-0000-0000DEA20000}"/>
    <cellStyle name="Blue heading 21 4" xfId="12273" xr:uid="{00000000-0005-0000-0000-0000DFA20000}"/>
    <cellStyle name="Blue heading 21 4 2" xfId="26194" xr:uid="{00000000-0005-0000-0000-0000E0A20000}"/>
    <cellStyle name="Blue heading 21 4 2 2" xfId="53877" xr:uid="{00000000-0005-0000-0000-0000E1A20000}"/>
    <cellStyle name="Blue heading 21 4 3" xfId="39960" xr:uid="{00000000-0005-0000-0000-0000E2A20000}"/>
    <cellStyle name="Blue heading 21 5" xfId="15023" xr:uid="{00000000-0005-0000-0000-0000E3A20000}"/>
    <cellStyle name="Blue heading 21 5 2" xfId="28944" xr:uid="{00000000-0005-0000-0000-0000E4A20000}"/>
    <cellStyle name="Blue heading 21 5 2 2" xfId="56627" xr:uid="{00000000-0005-0000-0000-0000E5A20000}"/>
    <cellStyle name="Blue heading 21 5 3" xfId="42710" xr:uid="{00000000-0005-0000-0000-0000E6A20000}"/>
    <cellStyle name="Blue heading 21 6" xfId="17991" xr:uid="{00000000-0005-0000-0000-0000E7A20000}"/>
    <cellStyle name="Blue heading 21 6 2" xfId="45674" xr:uid="{00000000-0005-0000-0000-0000E8A20000}"/>
    <cellStyle name="Blue heading 21 7" xfId="31757" xr:uid="{00000000-0005-0000-0000-0000E9A20000}"/>
    <cellStyle name="Blue heading 22" xfId="4160" xr:uid="{00000000-0005-0000-0000-0000EAA20000}"/>
    <cellStyle name="Blue heading 22 2" xfId="7586" xr:uid="{00000000-0005-0000-0000-0000EBA20000}"/>
    <cellStyle name="Blue heading 22 2 2" xfId="21514" xr:uid="{00000000-0005-0000-0000-0000ECA20000}"/>
    <cellStyle name="Blue heading 22 2 2 2" xfId="49197" xr:uid="{00000000-0005-0000-0000-0000EDA20000}"/>
    <cellStyle name="Blue heading 22 2 3" xfId="35280" xr:uid="{00000000-0005-0000-0000-0000EEA20000}"/>
    <cellStyle name="Blue heading 22 3" xfId="10281" xr:uid="{00000000-0005-0000-0000-0000EFA20000}"/>
    <cellStyle name="Blue heading 22 3 2" xfId="24202" xr:uid="{00000000-0005-0000-0000-0000F0A20000}"/>
    <cellStyle name="Blue heading 22 3 2 2" xfId="51885" xr:uid="{00000000-0005-0000-0000-0000F1A20000}"/>
    <cellStyle name="Blue heading 22 3 3" xfId="37968" xr:uid="{00000000-0005-0000-0000-0000F2A20000}"/>
    <cellStyle name="Blue heading 22 4" xfId="12435" xr:uid="{00000000-0005-0000-0000-0000F3A20000}"/>
    <cellStyle name="Blue heading 22 4 2" xfId="26356" xr:uid="{00000000-0005-0000-0000-0000F4A20000}"/>
    <cellStyle name="Blue heading 22 4 2 2" xfId="54039" xr:uid="{00000000-0005-0000-0000-0000F5A20000}"/>
    <cellStyle name="Blue heading 22 4 3" xfId="40122" xr:uid="{00000000-0005-0000-0000-0000F6A20000}"/>
    <cellStyle name="Blue heading 22 5" xfId="15185" xr:uid="{00000000-0005-0000-0000-0000F7A20000}"/>
    <cellStyle name="Blue heading 22 5 2" xfId="29106" xr:uid="{00000000-0005-0000-0000-0000F8A20000}"/>
    <cellStyle name="Blue heading 22 5 2 2" xfId="56789" xr:uid="{00000000-0005-0000-0000-0000F9A20000}"/>
    <cellStyle name="Blue heading 22 5 3" xfId="42872" xr:uid="{00000000-0005-0000-0000-0000FAA20000}"/>
    <cellStyle name="Blue heading 22 6" xfId="18153" xr:uid="{00000000-0005-0000-0000-0000FBA20000}"/>
    <cellStyle name="Blue heading 22 6 2" xfId="45836" xr:uid="{00000000-0005-0000-0000-0000FCA20000}"/>
    <cellStyle name="Blue heading 22 7" xfId="31919" xr:uid="{00000000-0005-0000-0000-0000FDA20000}"/>
    <cellStyle name="Blue heading 23" xfId="4017" xr:uid="{00000000-0005-0000-0000-0000FEA20000}"/>
    <cellStyle name="Blue heading 23 2" xfId="7443" xr:uid="{00000000-0005-0000-0000-0000FFA20000}"/>
    <cellStyle name="Blue heading 23 2 2" xfId="21374" xr:uid="{00000000-0005-0000-0000-000000A30000}"/>
    <cellStyle name="Blue heading 23 2 2 2" xfId="49057" xr:uid="{00000000-0005-0000-0000-000001A30000}"/>
    <cellStyle name="Blue heading 23 2 3" xfId="35140" xr:uid="{00000000-0005-0000-0000-000002A30000}"/>
    <cellStyle name="Blue heading 23 3" xfId="10146" xr:uid="{00000000-0005-0000-0000-000003A30000}"/>
    <cellStyle name="Blue heading 23 3 2" xfId="24067" xr:uid="{00000000-0005-0000-0000-000004A30000}"/>
    <cellStyle name="Blue heading 23 3 2 2" xfId="51750" xr:uid="{00000000-0005-0000-0000-000005A30000}"/>
    <cellStyle name="Blue heading 23 3 3" xfId="37833" xr:uid="{00000000-0005-0000-0000-000006A30000}"/>
    <cellStyle name="Blue heading 23 4" xfId="12298" xr:uid="{00000000-0005-0000-0000-000007A30000}"/>
    <cellStyle name="Blue heading 23 4 2" xfId="26219" xr:uid="{00000000-0005-0000-0000-000008A30000}"/>
    <cellStyle name="Blue heading 23 4 2 2" xfId="53902" xr:uid="{00000000-0005-0000-0000-000009A30000}"/>
    <cellStyle name="Blue heading 23 4 3" xfId="39985" xr:uid="{00000000-0005-0000-0000-00000AA30000}"/>
    <cellStyle name="Blue heading 23 5" xfId="15048" xr:uid="{00000000-0005-0000-0000-00000BA30000}"/>
    <cellStyle name="Blue heading 23 5 2" xfId="28969" xr:uid="{00000000-0005-0000-0000-00000CA30000}"/>
    <cellStyle name="Blue heading 23 5 2 2" xfId="56652" xr:uid="{00000000-0005-0000-0000-00000DA30000}"/>
    <cellStyle name="Blue heading 23 5 3" xfId="42735" xr:uid="{00000000-0005-0000-0000-00000EA30000}"/>
    <cellStyle name="Blue heading 23 6" xfId="18016" xr:uid="{00000000-0005-0000-0000-00000FA30000}"/>
    <cellStyle name="Blue heading 23 6 2" xfId="45699" xr:uid="{00000000-0005-0000-0000-000010A30000}"/>
    <cellStyle name="Blue heading 23 7" xfId="31782" xr:uid="{00000000-0005-0000-0000-000011A30000}"/>
    <cellStyle name="Blue heading 24" xfId="4529" xr:uid="{00000000-0005-0000-0000-000012A30000}"/>
    <cellStyle name="Blue heading 24 2" xfId="7946" xr:uid="{00000000-0005-0000-0000-000013A30000}"/>
    <cellStyle name="Blue heading 24 2 2" xfId="21870" xr:uid="{00000000-0005-0000-0000-000014A30000}"/>
    <cellStyle name="Blue heading 24 2 2 2" xfId="49553" xr:uid="{00000000-0005-0000-0000-000015A30000}"/>
    <cellStyle name="Blue heading 24 2 3" xfId="35636" xr:uid="{00000000-0005-0000-0000-000016A30000}"/>
    <cellStyle name="Blue heading 24 3" xfId="10587" xr:uid="{00000000-0005-0000-0000-000017A30000}"/>
    <cellStyle name="Blue heading 24 3 2" xfId="24508" xr:uid="{00000000-0005-0000-0000-000018A30000}"/>
    <cellStyle name="Blue heading 24 3 2 2" xfId="52191" xr:uid="{00000000-0005-0000-0000-000019A30000}"/>
    <cellStyle name="Blue heading 24 3 3" xfId="38274" xr:uid="{00000000-0005-0000-0000-00001AA30000}"/>
    <cellStyle name="Blue heading 24 4" xfId="12793" xr:uid="{00000000-0005-0000-0000-00001BA30000}"/>
    <cellStyle name="Blue heading 24 4 2" xfId="26714" xr:uid="{00000000-0005-0000-0000-00001CA30000}"/>
    <cellStyle name="Blue heading 24 4 2 2" xfId="54397" xr:uid="{00000000-0005-0000-0000-00001DA30000}"/>
    <cellStyle name="Blue heading 24 4 3" xfId="40480" xr:uid="{00000000-0005-0000-0000-00001EA30000}"/>
    <cellStyle name="Blue heading 24 5" xfId="15543" xr:uid="{00000000-0005-0000-0000-00001FA30000}"/>
    <cellStyle name="Blue heading 24 5 2" xfId="29464" xr:uid="{00000000-0005-0000-0000-000020A30000}"/>
    <cellStyle name="Blue heading 24 5 2 2" xfId="57147" xr:uid="{00000000-0005-0000-0000-000021A30000}"/>
    <cellStyle name="Blue heading 24 5 3" xfId="43230" xr:uid="{00000000-0005-0000-0000-000022A30000}"/>
    <cellStyle name="Blue heading 24 6" xfId="18511" xr:uid="{00000000-0005-0000-0000-000023A30000}"/>
    <cellStyle name="Blue heading 24 6 2" xfId="46194" xr:uid="{00000000-0005-0000-0000-000024A30000}"/>
    <cellStyle name="Blue heading 24 7" xfId="32277" xr:uid="{00000000-0005-0000-0000-000025A30000}"/>
    <cellStyle name="Blue heading 25" xfId="4432" xr:uid="{00000000-0005-0000-0000-000026A30000}"/>
    <cellStyle name="Blue heading 25 2" xfId="7854" xr:uid="{00000000-0005-0000-0000-000027A30000}"/>
    <cellStyle name="Blue heading 25 2 2" xfId="21778" xr:uid="{00000000-0005-0000-0000-000028A30000}"/>
    <cellStyle name="Blue heading 25 2 2 2" xfId="49461" xr:uid="{00000000-0005-0000-0000-000029A30000}"/>
    <cellStyle name="Blue heading 25 2 3" xfId="35544" xr:uid="{00000000-0005-0000-0000-00002AA30000}"/>
    <cellStyle name="Blue heading 25 3" xfId="10517" xr:uid="{00000000-0005-0000-0000-00002BA30000}"/>
    <cellStyle name="Blue heading 25 3 2" xfId="24438" xr:uid="{00000000-0005-0000-0000-00002CA30000}"/>
    <cellStyle name="Blue heading 25 3 2 2" xfId="52121" xr:uid="{00000000-0005-0000-0000-00002DA30000}"/>
    <cellStyle name="Blue heading 25 3 3" xfId="38204" xr:uid="{00000000-0005-0000-0000-00002EA30000}"/>
    <cellStyle name="Blue heading 25 4" xfId="12699" xr:uid="{00000000-0005-0000-0000-00002FA30000}"/>
    <cellStyle name="Blue heading 25 4 2" xfId="26620" xr:uid="{00000000-0005-0000-0000-000030A30000}"/>
    <cellStyle name="Blue heading 25 4 2 2" xfId="54303" xr:uid="{00000000-0005-0000-0000-000031A30000}"/>
    <cellStyle name="Blue heading 25 4 3" xfId="40386" xr:uid="{00000000-0005-0000-0000-000032A30000}"/>
    <cellStyle name="Blue heading 25 5" xfId="15449" xr:uid="{00000000-0005-0000-0000-000033A30000}"/>
    <cellStyle name="Blue heading 25 5 2" xfId="29370" xr:uid="{00000000-0005-0000-0000-000034A30000}"/>
    <cellStyle name="Blue heading 25 5 2 2" xfId="57053" xr:uid="{00000000-0005-0000-0000-000035A30000}"/>
    <cellStyle name="Blue heading 25 5 3" xfId="43136" xr:uid="{00000000-0005-0000-0000-000036A30000}"/>
    <cellStyle name="Blue heading 25 6" xfId="18417" xr:uid="{00000000-0005-0000-0000-000037A30000}"/>
    <cellStyle name="Blue heading 25 6 2" xfId="46100" xr:uid="{00000000-0005-0000-0000-000038A30000}"/>
    <cellStyle name="Blue heading 25 7" xfId="32183" xr:uid="{00000000-0005-0000-0000-000039A30000}"/>
    <cellStyle name="Blue heading 26" xfId="4494" xr:uid="{00000000-0005-0000-0000-00003AA30000}"/>
    <cellStyle name="Blue heading 26 2" xfId="7915" xr:uid="{00000000-0005-0000-0000-00003BA30000}"/>
    <cellStyle name="Blue heading 26 2 2" xfId="21839" xr:uid="{00000000-0005-0000-0000-00003CA30000}"/>
    <cellStyle name="Blue heading 26 2 2 2" xfId="49522" xr:uid="{00000000-0005-0000-0000-00003DA30000}"/>
    <cellStyle name="Blue heading 26 2 3" xfId="35605" xr:uid="{00000000-0005-0000-0000-00003EA30000}"/>
    <cellStyle name="Blue heading 26 3" xfId="10569" xr:uid="{00000000-0005-0000-0000-00003FA30000}"/>
    <cellStyle name="Blue heading 26 3 2" xfId="24490" xr:uid="{00000000-0005-0000-0000-000040A30000}"/>
    <cellStyle name="Blue heading 26 3 2 2" xfId="52173" xr:uid="{00000000-0005-0000-0000-000041A30000}"/>
    <cellStyle name="Blue heading 26 3 3" xfId="38256" xr:uid="{00000000-0005-0000-0000-000042A30000}"/>
    <cellStyle name="Blue heading 26 4" xfId="12761" xr:uid="{00000000-0005-0000-0000-000043A30000}"/>
    <cellStyle name="Blue heading 26 4 2" xfId="26682" xr:uid="{00000000-0005-0000-0000-000044A30000}"/>
    <cellStyle name="Blue heading 26 4 2 2" xfId="54365" xr:uid="{00000000-0005-0000-0000-000045A30000}"/>
    <cellStyle name="Blue heading 26 4 3" xfId="40448" xr:uid="{00000000-0005-0000-0000-000046A30000}"/>
    <cellStyle name="Blue heading 26 5" xfId="15511" xr:uid="{00000000-0005-0000-0000-000047A30000}"/>
    <cellStyle name="Blue heading 26 5 2" xfId="29432" xr:uid="{00000000-0005-0000-0000-000048A30000}"/>
    <cellStyle name="Blue heading 26 5 2 2" xfId="57115" xr:uid="{00000000-0005-0000-0000-000049A30000}"/>
    <cellStyle name="Blue heading 26 5 3" xfId="43198" xr:uid="{00000000-0005-0000-0000-00004AA30000}"/>
    <cellStyle name="Blue heading 26 6" xfId="18479" xr:uid="{00000000-0005-0000-0000-00004BA30000}"/>
    <cellStyle name="Blue heading 26 6 2" xfId="46162" xr:uid="{00000000-0005-0000-0000-00004CA30000}"/>
    <cellStyle name="Blue heading 26 7" xfId="32245" xr:uid="{00000000-0005-0000-0000-00004DA30000}"/>
    <cellStyle name="Blue heading 27" xfId="4410" xr:uid="{00000000-0005-0000-0000-00004EA30000}"/>
    <cellStyle name="Blue heading 27 2" xfId="7833" xr:uid="{00000000-0005-0000-0000-00004FA30000}"/>
    <cellStyle name="Blue heading 27 2 2" xfId="21757" xr:uid="{00000000-0005-0000-0000-000050A30000}"/>
    <cellStyle name="Blue heading 27 2 2 2" xfId="49440" xr:uid="{00000000-0005-0000-0000-000051A30000}"/>
    <cellStyle name="Blue heading 27 2 3" xfId="35523" xr:uid="{00000000-0005-0000-0000-000052A30000}"/>
    <cellStyle name="Blue heading 27 3" xfId="10496" xr:uid="{00000000-0005-0000-0000-000053A30000}"/>
    <cellStyle name="Blue heading 27 3 2" xfId="24417" xr:uid="{00000000-0005-0000-0000-000054A30000}"/>
    <cellStyle name="Blue heading 27 3 2 2" xfId="52100" xr:uid="{00000000-0005-0000-0000-000055A30000}"/>
    <cellStyle name="Blue heading 27 3 3" xfId="38183" xr:uid="{00000000-0005-0000-0000-000056A30000}"/>
    <cellStyle name="Blue heading 27 4" xfId="12677" xr:uid="{00000000-0005-0000-0000-000057A30000}"/>
    <cellStyle name="Blue heading 27 4 2" xfId="26598" xr:uid="{00000000-0005-0000-0000-000058A30000}"/>
    <cellStyle name="Blue heading 27 4 2 2" xfId="54281" xr:uid="{00000000-0005-0000-0000-000059A30000}"/>
    <cellStyle name="Blue heading 27 4 3" xfId="40364" xr:uid="{00000000-0005-0000-0000-00005AA30000}"/>
    <cellStyle name="Blue heading 27 5" xfId="15427" xr:uid="{00000000-0005-0000-0000-00005BA30000}"/>
    <cellStyle name="Blue heading 27 5 2" xfId="29348" xr:uid="{00000000-0005-0000-0000-00005CA30000}"/>
    <cellStyle name="Blue heading 27 5 2 2" xfId="57031" xr:uid="{00000000-0005-0000-0000-00005DA30000}"/>
    <cellStyle name="Blue heading 27 5 3" xfId="43114" xr:uid="{00000000-0005-0000-0000-00005EA30000}"/>
    <cellStyle name="Blue heading 27 6" xfId="18395" xr:uid="{00000000-0005-0000-0000-00005FA30000}"/>
    <cellStyle name="Blue heading 27 6 2" xfId="46078" xr:uid="{00000000-0005-0000-0000-000060A30000}"/>
    <cellStyle name="Blue heading 27 7" xfId="32161" xr:uid="{00000000-0005-0000-0000-000061A30000}"/>
    <cellStyle name="Blue heading 28" xfId="4472" xr:uid="{00000000-0005-0000-0000-000062A30000}"/>
    <cellStyle name="Blue heading 28 2" xfId="7893" xr:uid="{00000000-0005-0000-0000-000063A30000}"/>
    <cellStyle name="Blue heading 28 2 2" xfId="21817" xr:uid="{00000000-0005-0000-0000-000064A30000}"/>
    <cellStyle name="Blue heading 28 2 2 2" xfId="49500" xr:uid="{00000000-0005-0000-0000-000065A30000}"/>
    <cellStyle name="Blue heading 28 2 3" xfId="35583" xr:uid="{00000000-0005-0000-0000-000066A30000}"/>
    <cellStyle name="Blue heading 28 3" xfId="10552" xr:uid="{00000000-0005-0000-0000-000067A30000}"/>
    <cellStyle name="Blue heading 28 3 2" xfId="24473" xr:uid="{00000000-0005-0000-0000-000068A30000}"/>
    <cellStyle name="Blue heading 28 3 2 2" xfId="52156" xr:uid="{00000000-0005-0000-0000-000069A30000}"/>
    <cellStyle name="Blue heading 28 3 3" xfId="38239" xr:uid="{00000000-0005-0000-0000-00006AA30000}"/>
    <cellStyle name="Blue heading 28 4" xfId="12739" xr:uid="{00000000-0005-0000-0000-00006BA30000}"/>
    <cellStyle name="Blue heading 28 4 2" xfId="26660" xr:uid="{00000000-0005-0000-0000-00006CA30000}"/>
    <cellStyle name="Blue heading 28 4 2 2" xfId="54343" xr:uid="{00000000-0005-0000-0000-00006DA30000}"/>
    <cellStyle name="Blue heading 28 4 3" xfId="40426" xr:uid="{00000000-0005-0000-0000-00006EA30000}"/>
    <cellStyle name="Blue heading 28 5" xfId="15489" xr:uid="{00000000-0005-0000-0000-00006FA30000}"/>
    <cellStyle name="Blue heading 28 5 2" xfId="29410" xr:uid="{00000000-0005-0000-0000-000070A30000}"/>
    <cellStyle name="Blue heading 28 5 2 2" xfId="57093" xr:uid="{00000000-0005-0000-0000-000071A30000}"/>
    <cellStyle name="Blue heading 28 5 3" xfId="43176" xr:uid="{00000000-0005-0000-0000-000072A30000}"/>
    <cellStyle name="Blue heading 28 6" xfId="18457" xr:uid="{00000000-0005-0000-0000-000073A30000}"/>
    <cellStyle name="Blue heading 28 6 2" xfId="46140" xr:uid="{00000000-0005-0000-0000-000074A30000}"/>
    <cellStyle name="Blue heading 28 7" xfId="32223" xr:uid="{00000000-0005-0000-0000-000075A30000}"/>
    <cellStyle name="Blue heading 29" xfId="4427" xr:uid="{00000000-0005-0000-0000-000076A30000}"/>
    <cellStyle name="Blue heading 29 2" xfId="7849" xr:uid="{00000000-0005-0000-0000-000077A30000}"/>
    <cellStyle name="Blue heading 29 2 2" xfId="21773" xr:uid="{00000000-0005-0000-0000-000078A30000}"/>
    <cellStyle name="Blue heading 29 2 2 2" xfId="49456" xr:uid="{00000000-0005-0000-0000-000079A30000}"/>
    <cellStyle name="Blue heading 29 2 3" xfId="35539" xr:uid="{00000000-0005-0000-0000-00007AA30000}"/>
    <cellStyle name="Blue heading 29 3" xfId="10512" xr:uid="{00000000-0005-0000-0000-00007BA30000}"/>
    <cellStyle name="Blue heading 29 3 2" xfId="24433" xr:uid="{00000000-0005-0000-0000-00007CA30000}"/>
    <cellStyle name="Blue heading 29 3 2 2" xfId="52116" xr:uid="{00000000-0005-0000-0000-00007DA30000}"/>
    <cellStyle name="Blue heading 29 3 3" xfId="38199" xr:uid="{00000000-0005-0000-0000-00007EA30000}"/>
    <cellStyle name="Blue heading 29 4" xfId="12694" xr:uid="{00000000-0005-0000-0000-00007FA30000}"/>
    <cellStyle name="Blue heading 29 4 2" xfId="26615" xr:uid="{00000000-0005-0000-0000-000080A30000}"/>
    <cellStyle name="Blue heading 29 4 2 2" xfId="54298" xr:uid="{00000000-0005-0000-0000-000081A30000}"/>
    <cellStyle name="Blue heading 29 4 3" xfId="40381" xr:uid="{00000000-0005-0000-0000-000082A30000}"/>
    <cellStyle name="Blue heading 29 5" xfId="15444" xr:uid="{00000000-0005-0000-0000-000083A30000}"/>
    <cellStyle name="Blue heading 29 5 2" xfId="29365" xr:uid="{00000000-0005-0000-0000-000084A30000}"/>
    <cellStyle name="Blue heading 29 5 2 2" xfId="57048" xr:uid="{00000000-0005-0000-0000-000085A30000}"/>
    <cellStyle name="Blue heading 29 5 3" xfId="43131" xr:uid="{00000000-0005-0000-0000-000086A30000}"/>
    <cellStyle name="Blue heading 29 6" xfId="18412" xr:uid="{00000000-0005-0000-0000-000087A30000}"/>
    <cellStyle name="Blue heading 29 6 2" xfId="46095" xr:uid="{00000000-0005-0000-0000-000088A30000}"/>
    <cellStyle name="Blue heading 29 7" xfId="32178" xr:uid="{00000000-0005-0000-0000-000089A30000}"/>
    <cellStyle name="Blue heading 3" xfId="2104" xr:uid="{00000000-0005-0000-0000-00008AA30000}"/>
    <cellStyle name="Blue heading 3 10" xfId="2948" xr:uid="{00000000-0005-0000-0000-00008BA30000}"/>
    <cellStyle name="Blue heading 3 10 2" xfId="6393" xr:uid="{00000000-0005-0000-0000-00008CA30000}"/>
    <cellStyle name="Blue heading 3 10 2 2" xfId="20339" xr:uid="{00000000-0005-0000-0000-00008DA30000}"/>
    <cellStyle name="Blue heading 3 10 2 2 2" xfId="48022" xr:uid="{00000000-0005-0000-0000-00008EA30000}"/>
    <cellStyle name="Blue heading 3 10 2 3" xfId="34105" xr:uid="{00000000-0005-0000-0000-00008FA30000}"/>
    <cellStyle name="Blue heading 3 10 3" xfId="9144" xr:uid="{00000000-0005-0000-0000-000090A30000}"/>
    <cellStyle name="Blue heading 3 10 3 2" xfId="23065" xr:uid="{00000000-0005-0000-0000-000091A30000}"/>
    <cellStyle name="Blue heading 3 10 3 2 2" xfId="50748" xr:uid="{00000000-0005-0000-0000-000092A30000}"/>
    <cellStyle name="Blue heading 3 10 3 3" xfId="36831" xr:uid="{00000000-0005-0000-0000-000093A30000}"/>
    <cellStyle name="Blue heading 3 10 4" xfId="11279" xr:uid="{00000000-0005-0000-0000-000094A30000}"/>
    <cellStyle name="Blue heading 3 10 4 2" xfId="25200" xr:uid="{00000000-0005-0000-0000-000095A30000}"/>
    <cellStyle name="Blue heading 3 10 4 2 2" xfId="52883" xr:uid="{00000000-0005-0000-0000-000096A30000}"/>
    <cellStyle name="Blue heading 3 10 4 3" xfId="38966" xr:uid="{00000000-0005-0000-0000-000097A30000}"/>
    <cellStyle name="Blue heading 3 10 5" xfId="14031" xr:uid="{00000000-0005-0000-0000-000098A30000}"/>
    <cellStyle name="Blue heading 3 10 5 2" xfId="27952" xr:uid="{00000000-0005-0000-0000-000099A30000}"/>
    <cellStyle name="Blue heading 3 10 5 2 2" xfId="55635" xr:uid="{00000000-0005-0000-0000-00009AA30000}"/>
    <cellStyle name="Blue heading 3 10 5 3" xfId="41718" xr:uid="{00000000-0005-0000-0000-00009BA30000}"/>
    <cellStyle name="Blue heading 3 10 6" xfId="16997" xr:uid="{00000000-0005-0000-0000-00009CA30000}"/>
    <cellStyle name="Blue heading 3 10 6 2" xfId="44680" xr:uid="{00000000-0005-0000-0000-00009DA30000}"/>
    <cellStyle name="Blue heading 3 10 7" xfId="30810" xr:uid="{00000000-0005-0000-0000-00009EA30000}"/>
    <cellStyle name="Blue heading 3 11" xfId="2860" xr:uid="{00000000-0005-0000-0000-00009FA30000}"/>
    <cellStyle name="Blue heading 3 11 2" xfId="6307" xr:uid="{00000000-0005-0000-0000-0000A0A30000}"/>
    <cellStyle name="Blue heading 3 11 2 2" xfId="20254" xr:uid="{00000000-0005-0000-0000-0000A1A30000}"/>
    <cellStyle name="Blue heading 3 11 2 2 2" xfId="47937" xr:uid="{00000000-0005-0000-0000-0000A2A30000}"/>
    <cellStyle name="Blue heading 3 11 2 3" xfId="34020" xr:uid="{00000000-0005-0000-0000-0000A3A30000}"/>
    <cellStyle name="Blue heading 3 11 3" xfId="9060" xr:uid="{00000000-0005-0000-0000-0000A4A30000}"/>
    <cellStyle name="Blue heading 3 11 3 2" xfId="22981" xr:uid="{00000000-0005-0000-0000-0000A5A30000}"/>
    <cellStyle name="Blue heading 3 11 3 2 2" xfId="50664" xr:uid="{00000000-0005-0000-0000-0000A6A30000}"/>
    <cellStyle name="Blue heading 3 11 3 3" xfId="36747" xr:uid="{00000000-0005-0000-0000-0000A7A30000}"/>
    <cellStyle name="Blue heading 3 11 4" xfId="11194" xr:uid="{00000000-0005-0000-0000-0000A8A30000}"/>
    <cellStyle name="Blue heading 3 11 4 2" xfId="25115" xr:uid="{00000000-0005-0000-0000-0000A9A30000}"/>
    <cellStyle name="Blue heading 3 11 4 2 2" xfId="52798" xr:uid="{00000000-0005-0000-0000-0000AAA30000}"/>
    <cellStyle name="Blue heading 3 11 4 3" xfId="38881" xr:uid="{00000000-0005-0000-0000-0000ABA30000}"/>
    <cellStyle name="Blue heading 3 11 5" xfId="13946" xr:uid="{00000000-0005-0000-0000-0000ACA30000}"/>
    <cellStyle name="Blue heading 3 11 5 2" xfId="27867" xr:uid="{00000000-0005-0000-0000-0000ADA30000}"/>
    <cellStyle name="Blue heading 3 11 5 2 2" xfId="55550" xr:uid="{00000000-0005-0000-0000-0000AEA30000}"/>
    <cellStyle name="Blue heading 3 11 5 3" xfId="41633" xr:uid="{00000000-0005-0000-0000-0000AFA30000}"/>
    <cellStyle name="Blue heading 3 11 6" xfId="16912" xr:uid="{00000000-0005-0000-0000-0000B0A30000}"/>
    <cellStyle name="Blue heading 3 11 6 2" xfId="44595" xr:uid="{00000000-0005-0000-0000-0000B1A30000}"/>
    <cellStyle name="Blue heading 3 11 7" xfId="30740" xr:uid="{00000000-0005-0000-0000-0000B2A30000}"/>
    <cellStyle name="Blue heading 3 12" xfId="2527" xr:uid="{00000000-0005-0000-0000-0000B3A30000}"/>
    <cellStyle name="Blue heading 3 12 2" xfId="5984" xr:uid="{00000000-0005-0000-0000-0000B4A30000}"/>
    <cellStyle name="Blue heading 3 12 2 2" xfId="19933" xr:uid="{00000000-0005-0000-0000-0000B5A30000}"/>
    <cellStyle name="Blue heading 3 12 2 2 2" xfId="47616" xr:uid="{00000000-0005-0000-0000-0000B6A30000}"/>
    <cellStyle name="Blue heading 3 12 2 3" xfId="33699" xr:uid="{00000000-0005-0000-0000-0000B7A30000}"/>
    <cellStyle name="Blue heading 3 12 3" xfId="8749" xr:uid="{00000000-0005-0000-0000-0000B8A30000}"/>
    <cellStyle name="Blue heading 3 12 3 2" xfId="22670" xr:uid="{00000000-0005-0000-0000-0000B9A30000}"/>
    <cellStyle name="Blue heading 3 12 3 2 2" xfId="50353" xr:uid="{00000000-0005-0000-0000-0000BAA30000}"/>
    <cellStyle name="Blue heading 3 12 3 3" xfId="36436" xr:uid="{00000000-0005-0000-0000-0000BBA30000}"/>
    <cellStyle name="Blue heading 3 12 4" xfId="8433" xr:uid="{00000000-0005-0000-0000-0000BCA30000}"/>
    <cellStyle name="Blue heading 3 12 4 2" xfId="22354" xr:uid="{00000000-0005-0000-0000-0000BDA30000}"/>
    <cellStyle name="Blue heading 3 12 4 2 2" xfId="50037" xr:uid="{00000000-0005-0000-0000-0000BEA30000}"/>
    <cellStyle name="Blue heading 3 12 4 3" xfId="36120" xr:uid="{00000000-0005-0000-0000-0000BFA30000}"/>
    <cellStyle name="Blue heading 3 12 5" xfId="13630" xr:uid="{00000000-0005-0000-0000-0000C0A30000}"/>
    <cellStyle name="Blue heading 3 12 5 2" xfId="27551" xr:uid="{00000000-0005-0000-0000-0000C1A30000}"/>
    <cellStyle name="Blue heading 3 12 5 2 2" xfId="55234" xr:uid="{00000000-0005-0000-0000-0000C2A30000}"/>
    <cellStyle name="Blue heading 3 12 5 3" xfId="41317" xr:uid="{00000000-0005-0000-0000-0000C3A30000}"/>
    <cellStyle name="Blue heading 3 12 6" xfId="16593" xr:uid="{00000000-0005-0000-0000-0000C4A30000}"/>
    <cellStyle name="Blue heading 3 12 6 2" xfId="44276" xr:uid="{00000000-0005-0000-0000-0000C5A30000}"/>
    <cellStyle name="Blue heading 3 12 7" xfId="30461" xr:uid="{00000000-0005-0000-0000-0000C6A30000}"/>
    <cellStyle name="Blue heading 3 13" xfId="3544" xr:uid="{00000000-0005-0000-0000-0000C7A30000}"/>
    <cellStyle name="Blue heading 3 13 2" xfId="6982" xr:uid="{00000000-0005-0000-0000-0000C8A30000}"/>
    <cellStyle name="Blue heading 3 13 2 2" xfId="20922" xr:uid="{00000000-0005-0000-0000-0000C9A30000}"/>
    <cellStyle name="Blue heading 3 13 2 2 2" xfId="48605" xr:uid="{00000000-0005-0000-0000-0000CAA30000}"/>
    <cellStyle name="Blue heading 3 13 2 3" xfId="34688" xr:uid="{00000000-0005-0000-0000-0000CBA30000}"/>
    <cellStyle name="Blue heading 3 13 3" xfId="9719" xr:uid="{00000000-0005-0000-0000-0000CCA30000}"/>
    <cellStyle name="Blue heading 3 13 3 2" xfId="23640" xr:uid="{00000000-0005-0000-0000-0000CDA30000}"/>
    <cellStyle name="Blue heading 3 13 3 2 2" xfId="51323" xr:uid="{00000000-0005-0000-0000-0000CEA30000}"/>
    <cellStyle name="Blue heading 3 13 3 3" xfId="37406" xr:uid="{00000000-0005-0000-0000-0000CFA30000}"/>
    <cellStyle name="Blue heading 3 13 4" xfId="11860" xr:uid="{00000000-0005-0000-0000-0000D0A30000}"/>
    <cellStyle name="Blue heading 3 13 4 2" xfId="25781" xr:uid="{00000000-0005-0000-0000-0000D1A30000}"/>
    <cellStyle name="Blue heading 3 13 4 2 2" xfId="53464" xr:uid="{00000000-0005-0000-0000-0000D2A30000}"/>
    <cellStyle name="Blue heading 3 13 4 3" xfId="39547" xr:uid="{00000000-0005-0000-0000-0000D3A30000}"/>
    <cellStyle name="Blue heading 3 13 5" xfId="14610" xr:uid="{00000000-0005-0000-0000-0000D4A30000}"/>
    <cellStyle name="Blue heading 3 13 5 2" xfId="28531" xr:uid="{00000000-0005-0000-0000-0000D5A30000}"/>
    <cellStyle name="Blue heading 3 13 5 2 2" xfId="56214" xr:uid="{00000000-0005-0000-0000-0000D6A30000}"/>
    <cellStyle name="Blue heading 3 13 5 3" xfId="42297" xr:uid="{00000000-0005-0000-0000-0000D7A30000}"/>
    <cellStyle name="Blue heading 3 13 6" xfId="17578" xr:uid="{00000000-0005-0000-0000-0000D8A30000}"/>
    <cellStyle name="Blue heading 3 13 6 2" xfId="45261" xr:uid="{00000000-0005-0000-0000-0000D9A30000}"/>
    <cellStyle name="Blue heading 3 13 7" xfId="31349" xr:uid="{00000000-0005-0000-0000-0000DAA30000}"/>
    <cellStyle name="Blue heading 3 14" xfId="2286" xr:uid="{00000000-0005-0000-0000-0000DBA30000}"/>
    <cellStyle name="Blue heading 3 14 2" xfId="5750" xr:uid="{00000000-0005-0000-0000-0000DCA30000}"/>
    <cellStyle name="Blue heading 3 14 2 2" xfId="19700" xr:uid="{00000000-0005-0000-0000-0000DDA30000}"/>
    <cellStyle name="Blue heading 3 14 2 2 2" xfId="47383" xr:uid="{00000000-0005-0000-0000-0000DEA30000}"/>
    <cellStyle name="Blue heading 3 14 2 3" xfId="33466" xr:uid="{00000000-0005-0000-0000-0000DFA30000}"/>
    <cellStyle name="Blue heading 3 14 3" xfId="8519" xr:uid="{00000000-0005-0000-0000-0000E0A30000}"/>
    <cellStyle name="Blue heading 3 14 3 2" xfId="22440" xr:uid="{00000000-0005-0000-0000-0000E1A30000}"/>
    <cellStyle name="Blue heading 3 14 3 2 2" xfId="50123" xr:uid="{00000000-0005-0000-0000-0000E2A30000}"/>
    <cellStyle name="Blue heading 3 14 3 3" xfId="36206" xr:uid="{00000000-0005-0000-0000-0000E3A30000}"/>
    <cellStyle name="Blue heading 3 14 4" xfId="5400" xr:uid="{00000000-0005-0000-0000-0000E4A30000}"/>
    <cellStyle name="Blue heading 3 14 4 2" xfId="19353" xr:uid="{00000000-0005-0000-0000-0000E5A30000}"/>
    <cellStyle name="Blue heading 3 14 4 2 2" xfId="47036" xr:uid="{00000000-0005-0000-0000-0000E6A30000}"/>
    <cellStyle name="Blue heading 3 14 4 3" xfId="33119" xr:uid="{00000000-0005-0000-0000-0000E7A30000}"/>
    <cellStyle name="Blue heading 3 14 5" xfId="13398" xr:uid="{00000000-0005-0000-0000-0000E8A30000}"/>
    <cellStyle name="Blue heading 3 14 5 2" xfId="27319" xr:uid="{00000000-0005-0000-0000-0000E9A30000}"/>
    <cellStyle name="Blue heading 3 14 5 2 2" xfId="55002" xr:uid="{00000000-0005-0000-0000-0000EAA30000}"/>
    <cellStyle name="Blue heading 3 14 5 3" xfId="41085" xr:uid="{00000000-0005-0000-0000-0000EBA30000}"/>
    <cellStyle name="Blue heading 3 14 6" xfId="16360" xr:uid="{00000000-0005-0000-0000-0000ECA30000}"/>
    <cellStyle name="Blue heading 3 14 6 2" xfId="44043" xr:uid="{00000000-0005-0000-0000-0000EDA30000}"/>
    <cellStyle name="Blue heading 3 14 7" xfId="30256" xr:uid="{00000000-0005-0000-0000-0000EEA30000}"/>
    <cellStyle name="Blue heading 3 15" xfId="2362" xr:uid="{00000000-0005-0000-0000-0000EFA30000}"/>
    <cellStyle name="Blue heading 3 15 2" xfId="5821" xr:uid="{00000000-0005-0000-0000-0000F0A30000}"/>
    <cellStyle name="Blue heading 3 15 2 2" xfId="19771" xr:uid="{00000000-0005-0000-0000-0000F1A30000}"/>
    <cellStyle name="Blue heading 3 15 2 2 2" xfId="47454" xr:uid="{00000000-0005-0000-0000-0000F2A30000}"/>
    <cellStyle name="Blue heading 3 15 2 3" xfId="33537" xr:uid="{00000000-0005-0000-0000-0000F3A30000}"/>
    <cellStyle name="Blue heading 3 15 3" xfId="8591" xr:uid="{00000000-0005-0000-0000-0000F4A30000}"/>
    <cellStyle name="Blue heading 3 15 3 2" xfId="22512" xr:uid="{00000000-0005-0000-0000-0000F5A30000}"/>
    <cellStyle name="Blue heading 3 15 3 2 2" xfId="50195" xr:uid="{00000000-0005-0000-0000-0000F6A30000}"/>
    <cellStyle name="Blue heading 3 15 3 3" xfId="36278" xr:uid="{00000000-0005-0000-0000-0000F7A30000}"/>
    <cellStyle name="Blue heading 3 15 4" xfId="5470" xr:uid="{00000000-0005-0000-0000-0000F8A30000}"/>
    <cellStyle name="Blue heading 3 15 4 2" xfId="19423" xr:uid="{00000000-0005-0000-0000-0000F9A30000}"/>
    <cellStyle name="Blue heading 3 15 4 2 2" xfId="47106" xr:uid="{00000000-0005-0000-0000-0000FAA30000}"/>
    <cellStyle name="Blue heading 3 15 4 3" xfId="33189" xr:uid="{00000000-0005-0000-0000-0000FBA30000}"/>
    <cellStyle name="Blue heading 3 15 5" xfId="13469" xr:uid="{00000000-0005-0000-0000-0000FCA30000}"/>
    <cellStyle name="Blue heading 3 15 5 2" xfId="27390" xr:uid="{00000000-0005-0000-0000-0000FDA30000}"/>
    <cellStyle name="Blue heading 3 15 5 2 2" xfId="55073" xr:uid="{00000000-0005-0000-0000-0000FEA30000}"/>
    <cellStyle name="Blue heading 3 15 5 3" xfId="41156" xr:uid="{00000000-0005-0000-0000-0000FFA30000}"/>
    <cellStyle name="Blue heading 3 15 6" xfId="16431" xr:uid="{00000000-0005-0000-0000-000000A40000}"/>
    <cellStyle name="Blue heading 3 15 6 2" xfId="44114" xr:uid="{00000000-0005-0000-0000-000001A40000}"/>
    <cellStyle name="Blue heading 3 15 7" xfId="30324" xr:uid="{00000000-0005-0000-0000-000002A40000}"/>
    <cellStyle name="Blue heading 3 16" xfId="3321" xr:uid="{00000000-0005-0000-0000-000003A40000}"/>
    <cellStyle name="Blue heading 3 16 2" xfId="6761" xr:uid="{00000000-0005-0000-0000-000004A40000}"/>
    <cellStyle name="Blue heading 3 16 2 2" xfId="20702" xr:uid="{00000000-0005-0000-0000-000005A40000}"/>
    <cellStyle name="Blue heading 3 16 2 2 2" xfId="48385" xr:uid="{00000000-0005-0000-0000-000006A40000}"/>
    <cellStyle name="Blue heading 3 16 2 3" xfId="34468" xr:uid="{00000000-0005-0000-0000-000007A40000}"/>
    <cellStyle name="Blue heading 3 16 3" xfId="9501" xr:uid="{00000000-0005-0000-0000-000008A40000}"/>
    <cellStyle name="Blue heading 3 16 3 2" xfId="23422" xr:uid="{00000000-0005-0000-0000-000009A40000}"/>
    <cellStyle name="Blue heading 3 16 3 2 2" xfId="51105" xr:uid="{00000000-0005-0000-0000-00000AA40000}"/>
    <cellStyle name="Blue heading 3 16 3 3" xfId="37188" xr:uid="{00000000-0005-0000-0000-00000BA40000}"/>
    <cellStyle name="Blue heading 3 16 4" xfId="11640" xr:uid="{00000000-0005-0000-0000-00000CA40000}"/>
    <cellStyle name="Blue heading 3 16 4 2" xfId="25561" xr:uid="{00000000-0005-0000-0000-00000DA40000}"/>
    <cellStyle name="Blue heading 3 16 4 2 2" xfId="53244" xr:uid="{00000000-0005-0000-0000-00000EA40000}"/>
    <cellStyle name="Blue heading 3 16 4 3" xfId="39327" xr:uid="{00000000-0005-0000-0000-00000FA40000}"/>
    <cellStyle name="Blue heading 3 16 5" xfId="14390" xr:uid="{00000000-0005-0000-0000-000010A40000}"/>
    <cellStyle name="Blue heading 3 16 5 2" xfId="28311" xr:uid="{00000000-0005-0000-0000-000011A40000}"/>
    <cellStyle name="Blue heading 3 16 5 2 2" xfId="55994" xr:uid="{00000000-0005-0000-0000-000012A40000}"/>
    <cellStyle name="Blue heading 3 16 5 3" xfId="42077" xr:uid="{00000000-0005-0000-0000-000013A40000}"/>
    <cellStyle name="Blue heading 3 16 6" xfId="17358" xr:uid="{00000000-0005-0000-0000-000014A40000}"/>
    <cellStyle name="Blue heading 3 16 6 2" xfId="45041" xr:uid="{00000000-0005-0000-0000-000015A40000}"/>
    <cellStyle name="Blue heading 3 16 7" xfId="31142" xr:uid="{00000000-0005-0000-0000-000016A40000}"/>
    <cellStyle name="Blue heading 3 17" xfId="3837" xr:uid="{00000000-0005-0000-0000-000017A40000}"/>
    <cellStyle name="Blue heading 3 17 2" xfId="7271" xr:uid="{00000000-0005-0000-0000-000018A40000}"/>
    <cellStyle name="Blue heading 3 17 2 2" xfId="21204" xr:uid="{00000000-0005-0000-0000-000019A40000}"/>
    <cellStyle name="Blue heading 3 17 2 2 2" xfId="48887" xr:uid="{00000000-0005-0000-0000-00001AA40000}"/>
    <cellStyle name="Blue heading 3 17 2 3" xfId="34970" xr:uid="{00000000-0005-0000-0000-00001BA40000}"/>
    <cellStyle name="Blue heading 3 17 3" xfId="9990" xr:uid="{00000000-0005-0000-0000-00001CA40000}"/>
    <cellStyle name="Blue heading 3 17 3 2" xfId="23911" xr:uid="{00000000-0005-0000-0000-00001DA40000}"/>
    <cellStyle name="Blue heading 3 17 3 2 2" xfId="51594" xr:uid="{00000000-0005-0000-0000-00001EA40000}"/>
    <cellStyle name="Blue heading 3 17 3 3" xfId="37677" xr:uid="{00000000-0005-0000-0000-00001FA40000}"/>
    <cellStyle name="Blue heading 3 17 4" xfId="12142" xr:uid="{00000000-0005-0000-0000-000020A40000}"/>
    <cellStyle name="Blue heading 3 17 4 2" xfId="26063" xr:uid="{00000000-0005-0000-0000-000021A40000}"/>
    <cellStyle name="Blue heading 3 17 4 2 2" xfId="53746" xr:uid="{00000000-0005-0000-0000-000022A40000}"/>
    <cellStyle name="Blue heading 3 17 4 3" xfId="39829" xr:uid="{00000000-0005-0000-0000-000023A40000}"/>
    <cellStyle name="Blue heading 3 17 5" xfId="14892" xr:uid="{00000000-0005-0000-0000-000024A40000}"/>
    <cellStyle name="Blue heading 3 17 5 2" xfId="28813" xr:uid="{00000000-0005-0000-0000-000025A40000}"/>
    <cellStyle name="Blue heading 3 17 5 2 2" xfId="56496" xr:uid="{00000000-0005-0000-0000-000026A40000}"/>
    <cellStyle name="Blue heading 3 17 5 3" xfId="42579" xr:uid="{00000000-0005-0000-0000-000027A40000}"/>
    <cellStyle name="Blue heading 3 17 6" xfId="17860" xr:uid="{00000000-0005-0000-0000-000028A40000}"/>
    <cellStyle name="Blue heading 3 17 6 2" xfId="45543" xr:uid="{00000000-0005-0000-0000-000029A40000}"/>
    <cellStyle name="Blue heading 3 17 7" xfId="31626" xr:uid="{00000000-0005-0000-0000-00002AA40000}"/>
    <cellStyle name="Blue heading 3 18" xfId="3457" xr:uid="{00000000-0005-0000-0000-00002BA40000}"/>
    <cellStyle name="Blue heading 3 18 2" xfId="6895" xr:uid="{00000000-0005-0000-0000-00002CA40000}"/>
    <cellStyle name="Blue heading 3 18 2 2" xfId="20835" xr:uid="{00000000-0005-0000-0000-00002DA40000}"/>
    <cellStyle name="Blue heading 3 18 2 2 2" xfId="48518" xr:uid="{00000000-0005-0000-0000-00002EA40000}"/>
    <cellStyle name="Blue heading 3 18 2 3" xfId="34601" xr:uid="{00000000-0005-0000-0000-00002FA40000}"/>
    <cellStyle name="Blue heading 3 18 3" xfId="9633" xr:uid="{00000000-0005-0000-0000-000030A40000}"/>
    <cellStyle name="Blue heading 3 18 3 2" xfId="23554" xr:uid="{00000000-0005-0000-0000-000031A40000}"/>
    <cellStyle name="Blue heading 3 18 3 2 2" xfId="51237" xr:uid="{00000000-0005-0000-0000-000032A40000}"/>
    <cellStyle name="Blue heading 3 18 3 3" xfId="37320" xr:uid="{00000000-0005-0000-0000-000033A40000}"/>
    <cellStyle name="Blue heading 3 18 4" xfId="11773" xr:uid="{00000000-0005-0000-0000-000034A40000}"/>
    <cellStyle name="Blue heading 3 18 4 2" xfId="25694" xr:uid="{00000000-0005-0000-0000-000035A40000}"/>
    <cellStyle name="Blue heading 3 18 4 2 2" xfId="53377" xr:uid="{00000000-0005-0000-0000-000036A40000}"/>
    <cellStyle name="Blue heading 3 18 4 3" xfId="39460" xr:uid="{00000000-0005-0000-0000-000037A40000}"/>
    <cellStyle name="Blue heading 3 18 5" xfId="14523" xr:uid="{00000000-0005-0000-0000-000038A40000}"/>
    <cellStyle name="Blue heading 3 18 5 2" xfId="28444" xr:uid="{00000000-0005-0000-0000-000039A40000}"/>
    <cellStyle name="Blue heading 3 18 5 2 2" xfId="56127" xr:uid="{00000000-0005-0000-0000-00003AA40000}"/>
    <cellStyle name="Blue heading 3 18 5 3" xfId="42210" xr:uid="{00000000-0005-0000-0000-00003BA40000}"/>
    <cellStyle name="Blue heading 3 18 6" xfId="17491" xr:uid="{00000000-0005-0000-0000-00003CA40000}"/>
    <cellStyle name="Blue heading 3 18 6 2" xfId="45174" xr:uid="{00000000-0005-0000-0000-00003DA40000}"/>
    <cellStyle name="Blue heading 3 18 7" xfId="31263" xr:uid="{00000000-0005-0000-0000-00003EA40000}"/>
    <cellStyle name="Blue heading 3 19" xfId="4176" xr:uid="{00000000-0005-0000-0000-00003FA40000}"/>
    <cellStyle name="Blue heading 3 19 2" xfId="7602" xr:uid="{00000000-0005-0000-0000-000040A40000}"/>
    <cellStyle name="Blue heading 3 19 2 2" xfId="21530" xr:uid="{00000000-0005-0000-0000-000041A40000}"/>
    <cellStyle name="Blue heading 3 19 2 2 2" xfId="49213" xr:uid="{00000000-0005-0000-0000-000042A40000}"/>
    <cellStyle name="Blue heading 3 19 2 3" xfId="35296" xr:uid="{00000000-0005-0000-0000-000043A40000}"/>
    <cellStyle name="Blue heading 3 19 3" xfId="10296" xr:uid="{00000000-0005-0000-0000-000044A40000}"/>
    <cellStyle name="Blue heading 3 19 3 2" xfId="24217" xr:uid="{00000000-0005-0000-0000-000045A40000}"/>
    <cellStyle name="Blue heading 3 19 3 2 2" xfId="51900" xr:uid="{00000000-0005-0000-0000-000046A40000}"/>
    <cellStyle name="Blue heading 3 19 3 3" xfId="37983" xr:uid="{00000000-0005-0000-0000-000047A40000}"/>
    <cellStyle name="Blue heading 3 19 4" xfId="12451" xr:uid="{00000000-0005-0000-0000-000048A40000}"/>
    <cellStyle name="Blue heading 3 19 4 2" xfId="26372" xr:uid="{00000000-0005-0000-0000-000049A40000}"/>
    <cellStyle name="Blue heading 3 19 4 2 2" xfId="54055" xr:uid="{00000000-0005-0000-0000-00004AA40000}"/>
    <cellStyle name="Blue heading 3 19 4 3" xfId="40138" xr:uid="{00000000-0005-0000-0000-00004BA40000}"/>
    <cellStyle name="Blue heading 3 19 5" xfId="15201" xr:uid="{00000000-0005-0000-0000-00004CA40000}"/>
    <cellStyle name="Blue heading 3 19 5 2" xfId="29122" xr:uid="{00000000-0005-0000-0000-00004DA40000}"/>
    <cellStyle name="Blue heading 3 19 5 2 2" xfId="56805" xr:uid="{00000000-0005-0000-0000-00004EA40000}"/>
    <cellStyle name="Blue heading 3 19 5 3" xfId="42888" xr:uid="{00000000-0005-0000-0000-00004FA40000}"/>
    <cellStyle name="Blue heading 3 19 6" xfId="18169" xr:uid="{00000000-0005-0000-0000-000050A40000}"/>
    <cellStyle name="Blue heading 3 19 6 2" xfId="45852" xr:uid="{00000000-0005-0000-0000-000051A40000}"/>
    <cellStyle name="Blue heading 3 19 7" xfId="31935" xr:uid="{00000000-0005-0000-0000-000052A40000}"/>
    <cellStyle name="Blue heading 3 2" xfId="3130" xr:uid="{00000000-0005-0000-0000-000053A40000}"/>
    <cellStyle name="Blue heading 3 2 2" xfId="6572" xr:uid="{00000000-0005-0000-0000-000054A40000}"/>
    <cellStyle name="Blue heading 3 2 2 2" xfId="20516" xr:uid="{00000000-0005-0000-0000-000055A40000}"/>
    <cellStyle name="Blue heading 3 2 2 2 2" xfId="48199" xr:uid="{00000000-0005-0000-0000-000056A40000}"/>
    <cellStyle name="Blue heading 3 2 2 3" xfId="34282" xr:uid="{00000000-0005-0000-0000-000057A40000}"/>
    <cellStyle name="Blue heading 3 2 3" xfId="9316" xr:uid="{00000000-0005-0000-0000-000058A40000}"/>
    <cellStyle name="Blue heading 3 2 3 2" xfId="23237" xr:uid="{00000000-0005-0000-0000-000059A40000}"/>
    <cellStyle name="Blue heading 3 2 3 2 2" xfId="50920" xr:uid="{00000000-0005-0000-0000-00005AA40000}"/>
    <cellStyle name="Blue heading 3 2 3 3" xfId="37003" xr:uid="{00000000-0005-0000-0000-00005BA40000}"/>
    <cellStyle name="Blue heading 3 2 4" xfId="11454" xr:uid="{00000000-0005-0000-0000-00005CA40000}"/>
    <cellStyle name="Blue heading 3 2 4 2" xfId="25375" xr:uid="{00000000-0005-0000-0000-00005DA40000}"/>
    <cellStyle name="Blue heading 3 2 4 2 2" xfId="53058" xr:uid="{00000000-0005-0000-0000-00005EA40000}"/>
    <cellStyle name="Blue heading 3 2 4 3" xfId="39141" xr:uid="{00000000-0005-0000-0000-00005FA40000}"/>
    <cellStyle name="Blue heading 3 2 5" xfId="14204" xr:uid="{00000000-0005-0000-0000-000060A40000}"/>
    <cellStyle name="Blue heading 3 2 5 2" xfId="28125" xr:uid="{00000000-0005-0000-0000-000061A40000}"/>
    <cellStyle name="Blue heading 3 2 5 2 2" xfId="55808" xr:uid="{00000000-0005-0000-0000-000062A40000}"/>
    <cellStyle name="Blue heading 3 2 5 3" xfId="41891" xr:uid="{00000000-0005-0000-0000-000063A40000}"/>
    <cellStyle name="Blue heading 3 2 6" xfId="17172" xr:uid="{00000000-0005-0000-0000-000064A40000}"/>
    <cellStyle name="Blue heading 3 2 6 2" xfId="44855" xr:uid="{00000000-0005-0000-0000-000065A40000}"/>
    <cellStyle name="Blue heading 3 2 7" xfId="30975" xr:uid="{00000000-0005-0000-0000-000066A40000}"/>
    <cellStyle name="Blue heading 3 20" xfId="3921" xr:uid="{00000000-0005-0000-0000-000067A40000}"/>
    <cellStyle name="Blue heading 3 20 2" xfId="7347" xr:uid="{00000000-0005-0000-0000-000068A40000}"/>
    <cellStyle name="Blue heading 3 20 2 2" xfId="21278" xr:uid="{00000000-0005-0000-0000-000069A40000}"/>
    <cellStyle name="Blue heading 3 20 2 2 2" xfId="48961" xr:uid="{00000000-0005-0000-0000-00006AA40000}"/>
    <cellStyle name="Blue heading 3 20 2 3" xfId="35044" xr:uid="{00000000-0005-0000-0000-00006BA40000}"/>
    <cellStyle name="Blue heading 3 20 3" xfId="10051" xr:uid="{00000000-0005-0000-0000-00006CA40000}"/>
    <cellStyle name="Blue heading 3 20 3 2" xfId="23972" xr:uid="{00000000-0005-0000-0000-00006DA40000}"/>
    <cellStyle name="Blue heading 3 20 3 2 2" xfId="51655" xr:uid="{00000000-0005-0000-0000-00006EA40000}"/>
    <cellStyle name="Blue heading 3 20 3 3" xfId="37738" xr:uid="{00000000-0005-0000-0000-00006FA40000}"/>
    <cellStyle name="Blue heading 3 20 4" xfId="12203" xr:uid="{00000000-0005-0000-0000-000070A40000}"/>
    <cellStyle name="Blue heading 3 20 4 2" xfId="26124" xr:uid="{00000000-0005-0000-0000-000071A40000}"/>
    <cellStyle name="Blue heading 3 20 4 2 2" xfId="53807" xr:uid="{00000000-0005-0000-0000-000072A40000}"/>
    <cellStyle name="Blue heading 3 20 4 3" xfId="39890" xr:uid="{00000000-0005-0000-0000-000073A40000}"/>
    <cellStyle name="Blue heading 3 20 5" xfId="14953" xr:uid="{00000000-0005-0000-0000-000074A40000}"/>
    <cellStyle name="Blue heading 3 20 5 2" xfId="28874" xr:uid="{00000000-0005-0000-0000-000075A40000}"/>
    <cellStyle name="Blue heading 3 20 5 2 2" xfId="56557" xr:uid="{00000000-0005-0000-0000-000076A40000}"/>
    <cellStyle name="Blue heading 3 20 5 3" xfId="42640" xr:uid="{00000000-0005-0000-0000-000077A40000}"/>
    <cellStyle name="Blue heading 3 20 6" xfId="17921" xr:uid="{00000000-0005-0000-0000-000078A40000}"/>
    <cellStyle name="Blue heading 3 20 6 2" xfId="45604" xr:uid="{00000000-0005-0000-0000-000079A40000}"/>
    <cellStyle name="Blue heading 3 20 7" xfId="31687" xr:uid="{00000000-0005-0000-0000-00007AA40000}"/>
    <cellStyle name="Blue heading 3 21" xfId="4122" xr:uid="{00000000-0005-0000-0000-00007BA40000}"/>
    <cellStyle name="Blue heading 3 21 2" xfId="7548" xr:uid="{00000000-0005-0000-0000-00007CA40000}"/>
    <cellStyle name="Blue heading 3 21 2 2" xfId="21477" xr:uid="{00000000-0005-0000-0000-00007DA40000}"/>
    <cellStyle name="Blue heading 3 21 2 2 2" xfId="49160" xr:uid="{00000000-0005-0000-0000-00007EA40000}"/>
    <cellStyle name="Blue heading 3 21 2 3" xfId="35243" xr:uid="{00000000-0005-0000-0000-00007FA40000}"/>
    <cellStyle name="Blue heading 3 21 3" xfId="10249" xr:uid="{00000000-0005-0000-0000-000080A40000}"/>
    <cellStyle name="Blue heading 3 21 3 2" xfId="24170" xr:uid="{00000000-0005-0000-0000-000081A40000}"/>
    <cellStyle name="Blue heading 3 21 3 2 2" xfId="51853" xr:uid="{00000000-0005-0000-0000-000082A40000}"/>
    <cellStyle name="Blue heading 3 21 3 3" xfId="37936" xr:uid="{00000000-0005-0000-0000-000083A40000}"/>
    <cellStyle name="Blue heading 3 21 4" xfId="12401" xr:uid="{00000000-0005-0000-0000-000084A40000}"/>
    <cellStyle name="Blue heading 3 21 4 2" xfId="26322" xr:uid="{00000000-0005-0000-0000-000085A40000}"/>
    <cellStyle name="Blue heading 3 21 4 2 2" xfId="54005" xr:uid="{00000000-0005-0000-0000-000086A40000}"/>
    <cellStyle name="Blue heading 3 21 4 3" xfId="40088" xr:uid="{00000000-0005-0000-0000-000087A40000}"/>
    <cellStyle name="Blue heading 3 21 5" xfId="15151" xr:uid="{00000000-0005-0000-0000-000088A40000}"/>
    <cellStyle name="Blue heading 3 21 5 2" xfId="29072" xr:uid="{00000000-0005-0000-0000-000089A40000}"/>
    <cellStyle name="Blue heading 3 21 5 2 2" xfId="56755" xr:uid="{00000000-0005-0000-0000-00008AA40000}"/>
    <cellStyle name="Blue heading 3 21 5 3" xfId="42838" xr:uid="{00000000-0005-0000-0000-00008BA40000}"/>
    <cellStyle name="Blue heading 3 21 6" xfId="18119" xr:uid="{00000000-0005-0000-0000-00008CA40000}"/>
    <cellStyle name="Blue heading 3 21 6 2" xfId="45802" xr:uid="{00000000-0005-0000-0000-00008DA40000}"/>
    <cellStyle name="Blue heading 3 21 7" xfId="31885" xr:uid="{00000000-0005-0000-0000-00008EA40000}"/>
    <cellStyle name="Blue heading 3 22" xfId="4080" xr:uid="{00000000-0005-0000-0000-00008FA40000}"/>
    <cellStyle name="Blue heading 3 22 2" xfId="7506" xr:uid="{00000000-0005-0000-0000-000090A40000}"/>
    <cellStyle name="Blue heading 3 22 2 2" xfId="21437" xr:uid="{00000000-0005-0000-0000-000091A40000}"/>
    <cellStyle name="Blue heading 3 22 2 2 2" xfId="49120" xr:uid="{00000000-0005-0000-0000-000092A40000}"/>
    <cellStyle name="Blue heading 3 22 2 3" xfId="35203" xr:uid="{00000000-0005-0000-0000-000093A40000}"/>
    <cellStyle name="Blue heading 3 22 3" xfId="10209" xr:uid="{00000000-0005-0000-0000-000094A40000}"/>
    <cellStyle name="Blue heading 3 22 3 2" xfId="24130" xr:uid="{00000000-0005-0000-0000-000095A40000}"/>
    <cellStyle name="Blue heading 3 22 3 2 2" xfId="51813" xr:uid="{00000000-0005-0000-0000-000096A40000}"/>
    <cellStyle name="Blue heading 3 22 3 3" xfId="37896" xr:uid="{00000000-0005-0000-0000-000097A40000}"/>
    <cellStyle name="Blue heading 3 22 4" xfId="12361" xr:uid="{00000000-0005-0000-0000-000098A40000}"/>
    <cellStyle name="Blue heading 3 22 4 2" xfId="26282" xr:uid="{00000000-0005-0000-0000-000099A40000}"/>
    <cellStyle name="Blue heading 3 22 4 2 2" xfId="53965" xr:uid="{00000000-0005-0000-0000-00009AA40000}"/>
    <cellStyle name="Blue heading 3 22 4 3" xfId="40048" xr:uid="{00000000-0005-0000-0000-00009BA40000}"/>
    <cellStyle name="Blue heading 3 22 5" xfId="15111" xr:uid="{00000000-0005-0000-0000-00009CA40000}"/>
    <cellStyle name="Blue heading 3 22 5 2" xfId="29032" xr:uid="{00000000-0005-0000-0000-00009DA40000}"/>
    <cellStyle name="Blue heading 3 22 5 2 2" xfId="56715" xr:uid="{00000000-0005-0000-0000-00009EA40000}"/>
    <cellStyle name="Blue heading 3 22 5 3" xfId="42798" xr:uid="{00000000-0005-0000-0000-00009FA40000}"/>
    <cellStyle name="Blue heading 3 22 6" xfId="18079" xr:uid="{00000000-0005-0000-0000-0000A0A40000}"/>
    <cellStyle name="Blue heading 3 22 6 2" xfId="45762" xr:uid="{00000000-0005-0000-0000-0000A1A40000}"/>
    <cellStyle name="Blue heading 3 22 7" xfId="31845" xr:uid="{00000000-0005-0000-0000-0000A2A40000}"/>
    <cellStyle name="Blue heading 3 23" xfId="4912" xr:uid="{00000000-0005-0000-0000-0000A3A40000}"/>
    <cellStyle name="Blue heading 3 23 2" xfId="8316" xr:uid="{00000000-0005-0000-0000-0000A4A40000}"/>
    <cellStyle name="Blue heading 3 23 2 2" xfId="22238" xr:uid="{00000000-0005-0000-0000-0000A5A40000}"/>
    <cellStyle name="Blue heading 3 23 2 2 2" xfId="49921" xr:uid="{00000000-0005-0000-0000-0000A6A40000}"/>
    <cellStyle name="Blue heading 3 23 2 3" xfId="36004" xr:uid="{00000000-0005-0000-0000-0000A7A40000}"/>
    <cellStyle name="Blue heading 3 23 3" xfId="10770" xr:uid="{00000000-0005-0000-0000-0000A8A40000}"/>
    <cellStyle name="Blue heading 3 23 3 2" xfId="24691" xr:uid="{00000000-0005-0000-0000-0000A9A40000}"/>
    <cellStyle name="Blue heading 3 23 3 2 2" xfId="52374" xr:uid="{00000000-0005-0000-0000-0000AAA40000}"/>
    <cellStyle name="Blue heading 3 23 3 3" xfId="38457" xr:uid="{00000000-0005-0000-0000-0000ABA40000}"/>
    <cellStyle name="Blue heading 3 23 4" xfId="13171" xr:uid="{00000000-0005-0000-0000-0000ACA40000}"/>
    <cellStyle name="Blue heading 3 23 4 2" xfId="27092" xr:uid="{00000000-0005-0000-0000-0000ADA40000}"/>
    <cellStyle name="Blue heading 3 23 4 2 2" xfId="54775" xr:uid="{00000000-0005-0000-0000-0000AEA40000}"/>
    <cellStyle name="Blue heading 3 23 4 3" xfId="40858" xr:uid="{00000000-0005-0000-0000-0000AFA40000}"/>
    <cellStyle name="Blue heading 3 23 5" xfId="15921" xr:uid="{00000000-0005-0000-0000-0000B0A40000}"/>
    <cellStyle name="Blue heading 3 23 5 2" xfId="29842" xr:uid="{00000000-0005-0000-0000-0000B1A40000}"/>
    <cellStyle name="Blue heading 3 23 5 2 2" xfId="57525" xr:uid="{00000000-0005-0000-0000-0000B2A40000}"/>
    <cellStyle name="Blue heading 3 23 5 3" xfId="43608" xr:uid="{00000000-0005-0000-0000-0000B3A40000}"/>
    <cellStyle name="Blue heading 3 23 6" xfId="18889" xr:uid="{00000000-0005-0000-0000-0000B4A40000}"/>
    <cellStyle name="Blue heading 3 23 6 2" xfId="46572" xr:uid="{00000000-0005-0000-0000-0000B5A40000}"/>
    <cellStyle name="Blue heading 3 23 7" xfId="32655" xr:uid="{00000000-0005-0000-0000-0000B6A40000}"/>
    <cellStyle name="Blue heading 3 24" xfId="4740" xr:uid="{00000000-0005-0000-0000-0000B7A40000}"/>
    <cellStyle name="Blue heading 3 24 2" xfId="8146" xr:uid="{00000000-0005-0000-0000-0000B8A40000}"/>
    <cellStyle name="Blue heading 3 24 2 2" xfId="22070" xr:uid="{00000000-0005-0000-0000-0000B9A40000}"/>
    <cellStyle name="Blue heading 3 24 2 2 2" xfId="49753" xr:uid="{00000000-0005-0000-0000-0000BAA40000}"/>
    <cellStyle name="Blue heading 3 24 2 3" xfId="35836" xr:uid="{00000000-0005-0000-0000-0000BBA40000}"/>
    <cellStyle name="Blue heading 3 24 3" xfId="10703" xr:uid="{00000000-0005-0000-0000-0000BCA40000}"/>
    <cellStyle name="Blue heading 3 24 3 2" xfId="24624" xr:uid="{00000000-0005-0000-0000-0000BDA40000}"/>
    <cellStyle name="Blue heading 3 24 3 2 2" xfId="52307" xr:uid="{00000000-0005-0000-0000-0000BEA40000}"/>
    <cellStyle name="Blue heading 3 24 3 3" xfId="38390" xr:uid="{00000000-0005-0000-0000-0000BFA40000}"/>
    <cellStyle name="Blue heading 3 24 4" xfId="13002" xr:uid="{00000000-0005-0000-0000-0000C0A40000}"/>
    <cellStyle name="Blue heading 3 24 4 2" xfId="26923" xr:uid="{00000000-0005-0000-0000-0000C1A40000}"/>
    <cellStyle name="Blue heading 3 24 4 2 2" xfId="54606" xr:uid="{00000000-0005-0000-0000-0000C2A40000}"/>
    <cellStyle name="Blue heading 3 24 4 3" xfId="40689" xr:uid="{00000000-0005-0000-0000-0000C3A40000}"/>
    <cellStyle name="Blue heading 3 24 5" xfId="15752" xr:uid="{00000000-0005-0000-0000-0000C4A40000}"/>
    <cellStyle name="Blue heading 3 24 5 2" xfId="29673" xr:uid="{00000000-0005-0000-0000-0000C5A40000}"/>
    <cellStyle name="Blue heading 3 24 5 2 2" xfId="57356" xr:uid="{00000000-0005-0000-0000-0000C6A40000}"/>
    <cellStyle name="Blue heading 3 24 5 3" xfId="43439" xr:uid="{00000000-0005-0000-0000-0000C7A40000}"/>
    <cellStyle name="Blue heading 3 24 6" xfId="18720" xr:uid="{00000000-0005-0000-0000-0000C8A40000}"/>
    <cellStyle name="Blue heading 3 24 6 2" xfId="46403" xr:uid="{00000000-0005-0000-0000-0000C9A40000}"/>
    <cellStyle name="Blue heading 3 24 7" xfId="32486" xr:uid="{00000000-0005-0000-0000-0000CAA40000}"/>
    <cellStyle name="Blue heading 3 25" xfId="4996" xr:uid="{00000000-0005-0000-0000-0000CBA40000}"/>
    <cellStyle name="Blue heading 3 25 2" xfId="8400" xr:uid="{00000000-0005-0000-0000-0000CCA40000}"/>
    <cellStyle name="Blue heading 3 25 2 2" xfId="22321" xr:uid="{00000000-0005-0000-0000-0000CDA40000}"/>
    <cellStyle name="Blue heading 3 25 2 2 2" xfId="50004" xr:uid="{00000000-0005-0000-0000-0000CEA40000}"/>
    <cellStyle name="Blue heading 3 25 2 3" xfId="36087" xr:uid="{00000000-0005-0000-0000-0000CFA40000}"/>
    <cellStyle name="Blue heading 3 25 3" xfId="10849" xr:uid="{00000000-0005-0000-0000-0000D0A40000}"/>
    <cellStyle name="Blue heading 3 25 3 2" xfId="24770" xr:uid="{00000000-0005-0000-0000-0000D1A40000}"/>
    <cellStyle name="Blue heading 3 25 3 2 2" xfId="52453" xr:uid="{00000000-0005-0000-0000-0000D2A40000}"/>
    <cellStyle name="Blue heading 3 25 3 3" xfId="38536" xr:uid="{00000000-0005-0000-0000-0000D3A40000}"/>
    <cellStyle name="Blue heading 3 25 4" xfId="13252" xr:uid="{00000000-0005-0000-0000-0000D4A40000}"/>
    <cellStyle name="Blue heading 3 25 4 2" xfId="27173" xr:uid="{00000000-0005-0000-0000-0000D5A40000}"/>
    <cellStyle name="Blue heading 3 25 4 2 2" xfId="54856" xr:uid="{00000000-0005-0000-0000-0000D6A40000}"/>
    <cellStyle name="Blue heading 3 25 4 3" xfId="40939" xr:uid="{00000000-0005-0000-0000-0000D7A40000}"/>
    <cellStyle name="Blue heading 3 25 5" xfId="16002" xr:uid="{00000000-0005-0000-0000-0000D8A40000}"/>
    <cellStyle name="Blue heading 3 25 5 2" xfId="29923" xr:uid="{00000000-0005-0000-0000-0000D9A40000}"/>
    <cellStyle name="Blue heading 3 25 5 2 2" xfId="57606" xr:uid="{00000000-0005-0000-0000-0000DAA40000}"/>
    <cellStyle name="Blue heading 3 25 5 3" xfId="43689" xr:uid="{00000000-0005-0000-0000-0000DBA40000}"/>
    <cellStyle name="Blue heading 3 25 6" xfId="18970" xr:uid="{00000000-0005-0000-0000-0000DCA40000}"/>
    <cellStyle name="Blue heading 3 25 6 2" xfId="46653" xr:uid="{00000000-0005-0000-0000-0000DDA40000}"/>
    <cellStyle name="Blue heading 3 25 7" xfId="32736" xr:uid="{00000000-0005-0000-0000-0000DEA40000}"/>
    <cellStyle name="Blue heading 3 26" xfId="4309" xr:uid="{00000000-0005-0000-0000-0000DFA40000}"/>
    <cellStyle name="Blue heading 3 26 2" xfId="7734" xr:uid="{00000000-0005-0000-0000-0000E0A40000}"/>
    <cellStyle name="Blue heading 3 26 2 2" xfId="21660" xr:uid="{00000000-0005-0000-0000-0000E1A40000}"/>
    <cellStyle name="Blue heading 3 26 2 2 2" xfId="49343" xr:uid="{00000000-0005-0000-0000-0000E2A40000}"/>
    <cellStyle name="Blue heading 3 26 2 3" xfId="35426" xr:uid="{00000000-0005-0000-0000-0000E3A40000}"/>
    <cellStyle name="Blue heading 3 26 3" xfId="10415" xr:uid="{00000000-0005-0000-0000-0000E4A40000}"/>
    <cellStyle name="Blue heading 3 26 3 2" xfId="24336" xr:uid="{00000000-0005-0000-0000-0000E5A40000}"/>
    <cellStyle name="Blue heading 3 26 3 2 2" xfId="52019" xr:uid="{00000000-0005-0000-0000-0000E6A40000}"/>
    <cellStyle name="Blue heading 3 26 3 3" xfId="38102" xr:uid="{00000000-0005-0000-0000-0000E7A40000}"/>
    <cellStyle name="Blue heading 3 26 4" xfId="12579" xr:uid="{00000000-0005-0000-0000-0000E8A40000}"/>
    <cellStyle name="Blue heading 3 26 4 2" xfId="26500" xr:uid="{00000000-0005-0000-0000-0000E9A40000}"/>
    <cellStyle name="Blue heading 3 26 4 2 2" xfId="54183" xr:uid="{00000000-0005-0000-0000-0000EAA40000}"/>
    <cellStyle name="Blue heading 3 26 4 3" xfId="40266" xr:uid="{00000000-0005-0000-0000-0000EBA40000}"/>
    <cellStyle name="Blue heading 3 26 5" xfId="15329" xr:uid="{00000000-0005-0000-0000-0000ECA40000}"/>
    <cellStyle name="Blue heading 3 26 5 2" xfId="29250" xr:uid="{00000000-0005-0000-0000-0000EDA40000}"/>
    <cellStyle name="Blue heading 3 26 5 2 2" xfId="56933" xr:uid="{00000000-0005-0000-0000-0000EEA40000}"/>
    <cellStyle name="Blue heading 3 26 5 3" xfId="43016" xr:uid="{00000000-0005-0000-0000-0000EFA40000}"/>
    <cellStyle name="Blue heading 3 26 6" xfId="18297" xr:uid="{00000000-0005-0000-0000-0000F0A40000}"/>
    <cellStyle name="Blue heading 3 26 6 2" xfId="45980" xr:uid="{00000000-0005-0000-0000-0000F1A40000}"/>
    <cellStyle name="Blue heading 3 26 7" xfId="32063" xr:uid="{00000000-0005-0000-0000-0000F2A40000}"/>
    <cellStyle name="Blue heading 3 27" xfId="4924" xr:uid="{00000000-0005-0000-0000-0000F3A40000}"/>
    <cellStyle name="Blue heading 3 27 2" xfId="8328" xr:uid="{00000000-0005-0000-0000-0000F4A40000}"/>
    <cellStyle name="Blue heading 3 27 2 2" xfId="22250" xr:uid="{00000000-0005-0000-0000-0000F5A40000}"/>
    <cellStyle name="Blue heading 3 27 2 2 2" xfId="49933" xr:uid="{00000000-0005-0000-0000-0000F6A40000}"/>
    <cellStyle name="Blue heading 3 27 2 3" xfId="36016" xr:uid="{00000000-0005-0000-0000-0000F7A40000}"/>
    <cellStyle name="Blue heading 3 27 3" xfId="10782" xr:uid="{00000000-0005-0000-0000-0000F8A40000}"/>
    <cellStyle name="Blue heading 3 27 3 2" xfId="24703" xr:uid="{00000000-0005-0000-0000-0000F9A40000}"/>
    <cellStyle name="Blue heading 3 27 3 2 2" xfId="52386" xr:uid="{00000000-0005-0000-0000-0000FAA40000}"/>
    <cellStyle name="Blue heading 3 27 3 3" xfId="38469" xr:uid="{00000000-0005-0000-0000-0000FBA40000}"/>
    <cellStyle name="Blue heading 3 27 4" xfId="13183" xr:uid="{00000000-0005-0000-0000-0000FCA40000}"/>
    <cellStyle name="Blue heading 3 27 4 2" xfId="27104" xr:uid="{00000000-0005-0000-0000-0000FDA40000}"/>
    <cellStyle name="Blue heading 3 27 4 2 2" xfId="54787" xr:uid="{00000000-0005-0000-0000-0000FEA40000}"/>
    <cellStyle name="Blue heading 3 27 4 3" xfId="40870" xr:uid="{00000000-0005-0000-0000-0000FFA40000}"/>
    <cellStyle name="Blue heading 3 27 5" xfId="15933" xr:uid="{00000000-0005-0000-0000-000000A50000}"/>
    <cellStyle name="Blue heading 3 27 5 2" xfId="29854" xr:uid="{00000000-0005-0000-0000-000001A50000}"/>
    <cellStyle name="Blue heading 3 27 5 2 2" xfId="57537" xr:uid="{00000000-0005-0000-0000-000002A50000}"/>
    <cellStyle name="Blue heading 3 27 5 3" xfId="43620" xr:uid="{00000000-0005-0000-0000-000003A50000}"/>
    <cellStyle name="Blue heading 3 27 6" xfId="18901" xr:uid="{00000000-0005-0000-0000-000004A50000}"/>
    <cellStyle name="Blue heading 3 27 6 2" xfId="46584" xr:uid="{00000000-0005-0000-0000-000005A50000}"/>
    <cellStyle name="Blue heading 3 27 7" xfId="32667" xr:uid="{00000000-0005-0000-0000-000006A50000}"/>
    <cellStyle name="Blue heading 3 28" xfId="4625" xr:uid="{00000000-0005-0000-0000-000007A50000}"/>
    <cellStyle name="Blue heading 3 28 2" xfId="8034" xr:uid="{00000000-0005-0000-0000-000008A50000}"/>
    <cellStyle name="Blue heading 3 28 2 2" xfId="21958" xr:uid="{00000000-0005-0000-0000-000009A50000}"/>
    <cellStyle name="Blue heading 3 28 2 2 2" xfId="49641" xr:uid="{00000000-0005-0000-0000-00000AA50000}"/>
    <cellStyle name="Blue heading 3 28 2 3" xfId="35724" xr:uid="{00000000-0005-0000-0000-00000BA50000}"/>
    <cellStyle name="Blue heading 3 28 3" xfId="10626" xr:uid="{00000000-0005-0000-0000-00000CA50000}"/>
    <cellStyle name="Blue heading 3 28 3 2" xfId="24547" xr:uid="{00000000-0005-0000-0000-00000DA50000}"/>
    <cellStyle name="Blue heading 3 28 3 2 2" xfId="52230" xr:uid="{00000000-0005-0000-0000-00000EA50000}"/>
    <cellStyle name="Blue heading 3 28 3 3" xfId="38313" xr:uid="{00000000-0005-0000-0000-00000FA50000}"/>
    <cellStyle name="Blue heading 3 28 4" xfId="12889" xr:uid="{00000000-0005-0000-0000-000010A50000}"/>
    <cellStyle name="Blue heading 3 28 4 2" xfId="26810" xr:uid="{00000000-0005-0000-0000-000011A50000}"/>
    <cellStyle name="Blue heading 3 28 4 2 2" xfId="54493" xr:uid="{00000000-0005-0000-0000-000012A50000}"/>
    <cellStyle name="Blue heading 3 28 4 3" xfId="40576" xr:uid="{00000000-0005-0000-0000-000013A50000}"/>
    <cellStyle name="Blue heading 3 28 5" xfId="15639" xr:uid="{00000000-0005-0000-0000-000014A50000}"/>
    <cellStyle name="Blue heading 3 28 5 2" xfId="29560" xr:uid="{00000000-0005-0000-0000-000015A50000}"/>
    <cellStyle name="Blue heading 3 28 5 2 2" xfId="57243" xr:uid="{00000000-0005-0000-0000-000016A50000}"/>
    <cellStyle name="Blue heading 3 28 5 3" xfId="43326" xr:uid="{00000000-0005-0000-0000-000017A50000}"/>
    <cellStyle name="Blue heading 3 28 6" xfId="18607" xr:uid="{00000000-0005-0000-0000-000018A50000}"/>
    <cellStyle name="Blue heading 3 28 6 2" xfId="46290" xr:uid="{00000000-0005-0000-0000-000019A50000}"/>
    <cellStyle name="Blue heading 3 28 7" xfId="32373" xr:uid="{00000000-0005-0000-0000-00001AA50000}"/>
    <cellStyle name="Blue heading 3 29" xfId="16196" xr:uid="{00000000-0005-0000-0000-00001BA50000}"/>
    <cellStyle name="Blue heading 3 29 2" xfId="30113" xr:uid="{00000000-0005-0000-0000-00001CA50000}"/>
    <cellStyle name="Blue heading 3 29 2 2" xfId="57796" xr:uid="{00000000-0005-0000-0000-00001DA50000}"/>
    <cellStyle name="Blue heading 3 29 3" xfId="43879" xr:uid="{00000000-0005-0000-0000-00001EA50000}"/>
    <cellStyle name="Blue heading 3 3" xfId="2314" xr:uid="{00000000-0005-0000-0000-00001FA50000}"/>
    <cellStyle name="Blue heading 3 3 2" xfId="5774" xr:uid="{00000000-0005-0000-0000-000020A50000}"/>
    <cellStyle name="Blue heading 3 3 2 2" xfId="19724" xr:uid="{00000000-0005-0000-0000-000021A50000}"/>
    <cellStyle name="Blue heading 3 3 2 2 2" xfId="47407" xr:uid="{00000000-0005-0000-0000-000022A50000}"/>
    <cellStyle name="Blue heading 3 3 2 3" xfId="33490" xr:uid="{00000000-0005-0000-0000-000023A50000}"/>
    <cellStyle name="Blue heading 3 3 3" xfId="8543" xr:uid="{00000000-0005-0000-0000-000024A50000}"/>
    <cellStyle name="Blue heading 3 3 3 2" xfId="22464" xr:uid="{00000000-0005-0000-0000-000025A50000}"/>
    <cellStyle name="Blue heading 3 3 3 2 2" xfId="50147" xr:uid="{00000000-0005-0000-0000-000026A50000}"/>
    <cellStyle name="Blue heading 3 3 3 3" xfId="36230" xr:uid="{00000000-0005-0000-0000-000027A50000}"/>
    <cellStyle name="Blue heading 3 3 4" xfId="5423" xr:uid="{00000000-0005-0000-0000-000028A50000}"/>
    <cellStyle name="Blue heading 3 3 4 2" xfId="19376" xr:uid="{00000000-0005-0000-0000-000029A50000}"/>
    <cellStyle name="Blue heading 3 3 4 2 2" xfId="47059" xr:uid="{00000000-0005-0000-0000-00002AA50000}"/>
    <cellStyle name="Blue heading 3 3 4 3" xfId="33142" xr:uid="{00000000-0005-0000-0000-00002BA50000}"/>
    <cellStyle name="Blue heading 3 3 5" xfId="13422" xr:uid="{00000000-0005-0000-0000-00002CA50000}"/>
    <cellStyle name="Blue heading 3 3 5 2" xfId="27343" xr:uid="{00000000-0005-0000-0000-00002DA50000}"/>
    <cellStyle name="Blue heading 3 3 5 2 2" xfId="55026" xr:uid="{00000000-0005-0000-0000-00002EA50000}"/>
    <cellStyle name="Blue heading 3 3 5 3" xfId="41109" xr:uid="{00000000-0005-0000-0000-00002FA50000}"/>
    <cellStyle name="Blue heading 3 3 6" xfId="16384" xr:uid="{00000000-0005-0000-0000-000030A50000}"/>
    <cellStyle name="Blue heading 3 3 6 2" xfId="44067" xr:uid="{00000000-0005-0000-0000-000031A50000}"/>
    <cellStyle name="Blue heading 3 3 7" xfId="30277" xr:uid="{00000000-0005-0000-0000-000032A50000}"/>
    <cellStyle name="Blue heading 3 30" xfId="16110" xr:uid="{00000000-0005-0000-0000-000033A50000}"/>
    <cellStyle name="Blue heading 3 30 2" xfId="30027" xr:uid="{00000000-0005-0000-0000-000034A50000}"/>
    <cellStyle name="Blue heading 3 30 2 2" xfId="57710" xr:uid="{00000000-0005-0000-0000-000035A50000}"/>
    <cellStyle name="Blue heading 3 30 3" xfId="43793" xr:uid="{00000000-0005-0000-0000-000036A50000}"/>
    <cellStyle name="Blue heading 3 4" xfId="3053" xr:uid="{00000000-0005-0000-0000-000037A50000}"/>
    <cellStyle name="Blue heading 3 4 2" xfId="6497" xr:uid="{00000000-0005-0000-0000-000038A50000}"/>
    <cellStyle name="Blue heading 3 4 2 2" xfId="20442" xr:uid="{00000000-0005-0000-0000-000039A50000}"/>
    <cellStyle name="Blue heading 3 4 2 2 2" xfId="48125" xr:uid="{00000000-0005-0000-0000-00003AA50000}"/>
    <cellStyle name="Blue heading 3 4 2 3" xfId="34208" xr:uid="{00000000-0005-0000-0000-00003BA50000}"/>
    <cellStyle name="Blue heading 3 4 3" xfId="9246" xr:uid="{00000000-0005-0000-0000-00003CA50000}"/>
    <cellStyle name="Blue heading 3 4 3 2" xfId="23167" xr:uid="{00000000-0005-0000-0000-00003DA50000}"/>
    <cellStyle name="Blue heading 3 4 3 2 2" xfId="50850" xr:uid="{00000000-0005-0000-0000-00003EA50000}"/>
    <cellStyle name="Blue heading 3 4 3 3" xfId="36933" xr:uid="{00000000-0005-0000-0000-00003FA50000}"/>
    <cellStyle name="Blue heading 3 4 4" xfId="11382" xr:uid="{00000000-0005-0000-0000-000040A50000}"/>
    <cellStyle name="Blue heading 3 4 4 2" xfId="25303" xr:uid="{00000000-0005-0000-0000-000041A50000}"/>
    <cellStyle name="Blue heading 3 4 4 2 2" xfId="52986" xr:uid="{00000000-0005-0000-0000-000042A50000}"/>
    <cellStyle name="Blue heading 3 4 4 3" xfId="39069" xr:uid="{00000000-0005-0000-0000-000043A50000}"/>
    <cellStyle name="Blue heading 3 4 5" xfId="14132" xr:uid="{00000000-0005-0000-0000-000044A50000}"/>
    <cellStyle name="Blue heading 3 4 5 2" xfId="28053" xr:uid="{00000000-0005-0000-0000-000045A50000}"/>
    <cellStyle name="Blue heading 3 4 5 2 2" xfId="55736" xr:uid="{00000000-0005-0000-0000-000046A50000}"/>
    <cellStyle name="Blue heading 3 4 5 3" xfId="41819" xr:uid="{00000000-0005-0000-0000-000047A50000}"/>
    <cellStyle name="Blue heading 3 4 6" xfId="17100" xr:uid="{00000000-0005-0000-0000-000048A50000}"/>
    <cellStyle name="Blue heading 3 4 6 2" xfId="44783" xr:uid="{00000000-0005-0000-0000-000049A50000}"/>
    <cellStyle name="Blue heading 3 4 7" xfId="30907" xr:uid="{00000000-0005-0000-0000-00004AA50000}"/>
    <cellStyle name="Blue heading 3 5" xfId="2986" xr:uid="{00000000-0005-0000-0000-00004BA50000}"/>
    <cellStyle name="Blue heading 3 5 2" xfId="6431" xr:uid="{00000000-0005-0000-0000-00004CA50000}"/>
    <cellStyle name="Blue heading 3 5 2 2" xfId="20377" xr:uid="{00000000-0005-0000-0000-00004DA50000}"/>
    <cellStyle name="Blue heading 3 5 2 2 2" xfId="48060" xr:uid="{00000000-0005-0000-0000-00004EA50000}"/>
    <cellStyle name="Blue heading 3 5 2 3" xfId="34143" xr:uid="{00000000-0005-0000-0000-00004FA50000}"/>
    <cellStyle name="Blue heading 3 5 3" xfId="9182" xr:uid="{00000000-0005-0000-0000-000050A50000}"/>
    <cellStyle name="Blue heading 3 5 3 2" xfId="23103" xr:uid="{00000000-0005-0000-0000-000051A50000}"/>
    <cellStyle name="Blue heading 3 5 3 2 2" xfId="50786" xr:uid="{00000000-0005-0000-0000-000052A50000}"/>
    <cellStyle name="Blue heading 3 5 3 3" xfId="36869" xr:uid="{00000000-0005-0000-0000-000053A50000}"/>
    <cellStyle name="Blue heading 3 5 4" xfId="11317" xr:uid="{00000000-0005-0000-0000-000054A50000}"/>
    <cellStyle name="Blue heading 3 5 4 2" xfId="25238" xr:uid="{00000000-0005-0000-0000-000055A50000}"/>
    <cellStyle name="Blue heading 3 5 4 2 2" xfId="52921" xr:uid="{00000000-0005-0000-0000-000056A50000}"/>
    <cellStyle name="Blue heading 3 5 4 3" xfId="39004" xr:uid="{00000000-0005-0000-0000-000057A50000}"/>
    <cellStyle name="Blue heading 3 5 5" xfId="14068" xr:uid="{00000000-0005-0000-0000-000058A50000}"/>
    <cellStyle name="Blue heading 3 5 5 2" xfId="27989" xr:uid="{00000000-0005-0000-0000-000059A50000}"/>
    <cellStyle name="Blue heading 3 5 5 2 2" xfId="55672" xr:uid="{00000000-0005-0000-0000-00005AA50000}"/>
    <cellStyle name="Blue heading 3 5 5 3" xfId="41755" xr:uid="{00000000-0005-0000-0000-00005BA50000}"/>
    <cellStyle name="Blue heading 3 5 6" xfId="17035" xr:uid="{00000000-0005-0000-0000-00005CA50000}"/>
    <cellStyle name="Blue heading 3 5 6 2" xfId="44718" xr:uid="{00000000-0005-0000-0000-00005DA50000}"/>
    <cellStyle name="Blue heading 3 5 7" xfId="30847" xr:uid="{00000000-0005-0000-0000-00005EA50000}"/>
    <cellStyle name="Blue heading 3 6" xfId="2437" xr:uid="{00000000-0005-0000-0000-00005FA50000}"/>
    <cellStyle name="Blue heading 3 6 2" xfId="5894" xr:uid="{00000000-0005-0000-0000-000060A50000}"/>
    <cellStyle name="Blue heading 3 6 2 2" xfId="19844" xr:uid="{00000000-0005-0000-0000-000061A50000}"/>
    <cellStyle name="Blue heading 3 6 2 2 2" xfId="47527" xr:uid="{00000000-0005-0000-0000-000062A50000}"/>
    <cellStyle name="Blue heading 3 6 2 3" xfId="33610" xr:uid="{00000000-0005-0000-0000-000063A50000}"/>
    <cellStyle name="Blue heading 3 6 3" xfId="8660" xr:uid="{00000000-0005-0000-0000-000064A50000}"/>
    <cellStyle name="Blue heading 3 6 3 2" xfId="22581" xr:uid="{00000000-0005-0000-0000-000065A50000}"/>
    <cellStyle name="Blue heading 3 6 3 2 2" xfId="50264" xr:uid="{00000000-0005-0000-0000-000066A50000}"/>
    <cellStyle name="Blue heading 3 6 3 3" xfId="36347" xr:uid="{00000000-0005-0000-0000-000067A50000}"/>
    <cellStyle name="Blue heading 3 6 4" xfId="5522" xr:uid="{00000000-0005-0000-0000-000068A50000}"/>
    <cellStyle name="Blue heading 3 6 4 2" xfId="19475" xr:uid="{00000000-0005-0000-0000-000069A50000}"/>
    <cellStyle name="Blue heading 3 6 4 2 2" xfId="47158" xr:uid="{00000000-0005-0000-0000-00006AA50000}"/>
    <cellStyle name="Blue heading 3 6 4 3" xfId="33241" xr:uid="{00000000-0005-0000-0000-00006BA50000}"/>
    <cellStyle name="Blue heading 3 6 5" xfId="13542" xr:uid="{00000000-0005-0000-0000-00006CA50000}"/>
    <cellStyle name="Blue heading 3 6 5 2" xfId="27463" xr:uid="{00000000-0005-0000-0000-00006DA50000}"/>
    <cellStyle name="Blue heading 3 6 5 2 2" xfId="55146" xr:uid="{00000000-0005-0000-0000-00006EA50000}"/>
    <cellStyle name="Blue heading 3 6 5 3" xfId="41229" xr:uid="{00000000-0005-0000-0000-00006FA50000}"/>
    <cellStyle name="Blue heading 3 6 6" xfId="16504" xr:uid="{00000000-0005-0000-0000-000070A50000}"/>
    <cellStyle name="Blue heading 3 6 6 2" xfId="44187" xr:uid="{00000000-0005-0000-0000-000071A50000}"/>
    <cellStyle name="Blue heading 3 6 7" xfId="30382" xr:uid="{00000000-0005-0000-0000-000072A50000}"/>
    <cellStyle name="Blue heading 3 7" xfId="2938" xr:uid="{00000000-0005-0000-0000-000073A50000}"/>
    <cellStyle name="Blue heading 3 7 2" xfId="6384" xr:uid="{00000000-0005-0000-0000-000074A50000}"/>
    <cellStyle name="Blue heading 3 7 2 2" xfId="20330" xr:uid="{00000000-0005-0000-0000-000075A50000}"/>
    <cellStyle name="Blue heading 3 7 2 2 2" xfId="48013" xr:uid="{00000000-0005-0000-0000-000076A50000}"/>
    <cellStyle name="Blue heading 3 7 2 3" xfId="34096" xr:uid="{00000000-0005-0000-0000-000077A50000}"/>
    <cellStyle name="Blue heading 3 7 3" xfId="9135" xr:uid="{00000000-0005-0000-0000-000078A50000}"/>
    <cellStyle name="Blue heading 3 7 3 2" xfId="23056" xr:uid="{00000000-0005-0000-0000-000079A50000}"/>
    <cellStyle name="Blue heading 3 7 3 2 2" xfId="50739" xr:uid="{00000000-0005-0000-0000-00007AA50000}"/>
    <cellStyle name="Blue heading 3 7 3 3" xfId="36822" xr:uid="{00000000-0005-0000-0000-00007BA50000}"/>
    <cellStyle name="Blue heading 3 7 4" xfId="11270" xr:uid="{00000000-0005-0000-0000-00007CA50000}"/>
    <cellStyle name="Blue heading 3 7 4 2" xfId="25191" xr:uid="{00000000-0005-0000-0000-00007DA50000}"/>
    <cellStyle name="Blue heading 3 7 4 2 2" xfId="52874" xr:uid="{00000000-0005-0000-0000-00007EA50000}"/>
    <cellStyle name="Blue heading 3 7 4 3" xfId="38957" xr:uid="{00000000-0005-0000-0000-00007FA50000}"/>
    <cellStyle name="Blue heading 3 7 5" xfId="14022" xr:uid="{00000000-0005-0000-0000-000080A50000}"/>
    <cellStyle name="Blue heading 3 7 5 2" xfId="27943" xr:uid="{00000000-0005-0000-0000-000081A50000}"/>
    <cellStyle name="Blue heading 3 7 5 2 2" xfId="55626" xr:uid="{00000000-0005-0000-0000-000082A50000}"/>
    <cellStyle name="Blue heading 3 7 5 3" xfId="41709" xr:uid="{00000000-0005-0000-0000-000083A50000}"/>
    <cellStyle name="Blue heading 3 7 6" xfId="16988" xr:uid="{00000000-0005-0000-0000-000084A50000}"/>
    <cellStyle name="Blue heading 3 7 6 2" xfId="44671" xr:uid="{00000000-0005-0000-0000-000085A50000}"/>
    <cellStyle name="Blue heading 3 7 7" xfId="30801" xr:uid="{00000000-0005-0000-0000-000086A50000}"/>
    <cellStyle name="Blue heading 3 8" xfId="3493" xr:uid="{00000000-0005-0000-0000-000087A50000}"/>
    <cellStyle name="Blue heading 3 8 2" xfId="6931" xr:uid="{00000000-0005-0000-0000-000088A50000}"/>
    <cellStyle name="Blue heading 3 8 2 2" xfId="20871" xr:uid="{00000000-0005-0000-0000-000089A50000}"/>
    <cellStyle name="Blue heading 3 8 2 2 2" xfId="48554" xr:uid="{00000000-0005-0000-0000-00008AA50000}"/>
    <cellStyle name="Blue heading 3 8 2 3" xfId="34637" xr:uid="{00000000-0005-0000-0000-00008BA50000}"/>
    <cellStyle name="Blue heading 3 8 3" xfId="9669" xr:uid="{00000000-0005-0000-0000-00008CA50000}"/>
    <cellStyle name="Blue heading 3 8 3 2" xfId="23590" xr:uid="{00000000-0005-0000-0000-00008DA50000}"/>
    <cellStyle name="Blue heading 3 8 3 2 2" xfId="51273" xr:uid="{00000000-0005-0000-0000-00008EA50000}"/>
    <cellStyle name="Blue heading 3 8 3 3" xfId="37356" xr:uid="{00000000-0005-0000-0000-00008FA50000}"/>
    <cellStyle name="Blue heading 3 8 4" xfId="11809" xr:uid="{00000000-0005-0000-0000-000090A50000}"/>
    <cellStyle name="Blue heading 3 8 4 2" xfId="25730" xr:uid="{00000000-0005-0000-0000-000091A50000}"/>
    <cellStyle name="Blue heading 3 8 4 2 2" xfId="53413" xr:uid="{00000000-0005-0000-0000-000092A50000}"/>
    <cellStyle name="Blue heading 3 8 4 3" xfId="39496" xr:uid="{00000000-0005-0000-0000-000093A50000}"/>
    <cellStyle name="Blue heading 3 8 5" xfId="14559" xr:uid="{00000000-0005-0000-0000-000094A50000}"/>
    <cellStyle name="Blue heading 3 8 5 2" xfId="28480" xr:uid="{00000000-0005-0000-0000-000095A50000}"/>
    <cellStyle name="Blue heading 3 8 5 2 2" xfId="56163" xr:uid="{00000000-0005-0000-0000-000096A50000}"/>
    <cellStyle name="Blue heading 3 8 5 3" xfId="42246" xr:uid="{00000000-0005-0000-0000-000097A50000}"/>
    <cellStyle name="Blue heading 3 8 6" xfId="17527" xr:uid="{00000000-0005-0000-0000-000098A50000}"/>
    <cellStyle name="Blue heading 3 8 6 2" xfId="45210" xr:uid="{00000000-0005-0000-0000-000099A50000}"/>
    <cellStyle name="Blue heading 3 8 7" xfId="31298" xr:uid="{00000000-0005-0000-0000-00009AA50000}"/>
    <cellStyle name="Blue heading 3 9" xfId="3084" xr:uid="{00000000-0005-0000-0000-00009BA50000}"/>
    <cellStyle name="Blue heading 3 9 2" xfId="6526" xr:uid="{00000000-0005-0000-0000-00009CA50000}"/>
    <cellStyle name="Blue heading 3 9 2 2" xfId="20470" xr:uid="{00000000-0005-0000-0000-00009DA50000}"/>
    <cellStyle name="Blue heading 3 9 2 2 2" xfId="48153" xr:uid="{00000000-0005-0000-0000-00009EA50000}"/>
    <cellStyle name="Blue heading 3 9 2 3" xfId="34236" xr:uid="{00000000-0005-0000-0000-00009FA50000}"/>
    <cellStyle name="Blue heading 3 9 3" xfId="9271" xr:uid="{00000000-0005-0000-0000-0000A0A50000}"/>
    <cellStyle name="Blue heading 3 9 3 2" xfId="23192" xr:uid="{00000000-0005-0000-0000-0000A1A50000}"/>
    <cellStyle name="Blue heading 3 9 3 2 2" xfId="50875" xr:uid="{00000000-0005-0000-0000-0000A2A50000}"/>
    <cellStyle name="Blue heading 3 9 3 3" xfId="36958" xr:uid="{00000000-0005-0000-0000-0000A3A50000}"/>
    <cellStyle name="Blue heading 3 9 4" xfId="11408" xr:uid="{00000000-0005-0000-0000-0000A4A50000}"/>
    <cellStyle name="Blue heading 3 9 4 2" xfId="25329" xr:uid="{00000000-0005-0000-0000-0000A5A50000}"/>
    <cellStyle name="Blue heading 3 9 4 2 2" xfId="53012" xr:uid="{00000000-0005-0000-0000-0000A6A50000}"/>
    <cellStyle name="Blue heading 3 9 4 3" xfId="39095" xr:uid="{00000000-0005-0000-0000-0000A7A50000}"/>
    <cellStyle name="Blue heading 3 9 5" xfId="14158" xr:uid="{00000000-0005-0000-0000-0000A8A50000}"/>
    <cellStyle name="Blue heading 3 9 5 2" xfId="28079" xr:uid="{00000000-0005-0000-0000-0000A9A50000}"/>
    <cellStyle name="Blue heading 3 9 5 2 2" xfId="55762" xr:uid="{00000000-0005-0000-0000-0000AAA50000}"/>
    <cellStyle name="Blue heading 3 9 5 3" xfId="41845" xr:uid="{00000000-0005-0000-0000-0000ABA50000}"/>
    <cellStyle name="Blue heading 3 9 6" xfId="17126" xr:uid="{00000000-0005-0000-0000-0000ACA50000}"/>
    <cellStyle name="Blue heading 3 9 6 2" xfId="44809" xr:uid="{00000000-0005-0000-0000-0000ADA50000}"/>
    <cellStyle name="Blue heading 3 9 7" xfId="30930" xr:uid="{00000000-0005-0000-0000-0000AEA50000}"/>
    <cellStyle name="Blue heading 30" xfId="4647" xr:uid="{00000000-0005-0000-0000-0000AFA50000}"/>
    <cellStyle name="Blue heading 30 2" xfId="8056" xr:uid="{00000000-0005-0000-0000-0000B0A50000}"/>
    <cellStyle name="Blue heading 30 2 2" xfId="21980" xr:uid="{00000000-0005-0000-0000-0000B1A50000}"/>
    <cellStyle name="Blue heading 30 2 2 2" xfId="49663" xr:uid="{00000000-0005-0000-0000-0000B2A50000}"/>
    <cellStyle name="Blue heading 30 2 3" xfId="35746" xr:uid="{00000000-0005-0000-0000-0000B3A50000}"/>
    <cellStyle name="Blue heading 30 3" xfId="10644" xr:uid="{00000000-0005-0000-0000-0000B4A50000}"/>
    <cellStyle name="Blue heading 30 3 2" xfId="24565" xr:uid="{00000000-0005-0000-0000-0000B5A50000}"/>
    <cellStyle name="Blue heading 30 3 2 2" xfId="52248" xr:uid="{00000000-0005-0000-0000-0000B6A50000}"/>
    <cellStyle name="Blue heading 30 3 3" xfId="38331" xr:uid="{00000000-0005-0000-0000-0000B7A50000}"/>
    <cellStyle name="Blue heading 30 4" xfId="12911" xr:uid="{00000000-0005-0000-0000-0000B8A50000}"/>
    <cellStyle name="Blue heading 30 4 2" xfId="26832" xr:uid="{00000000-0005-0000-0000-0000B9A50000}"/>
    <cellStyle name="Blue heading 30 4 2 2" xfId="54515" xr:uid="{00000000-0005-0000-0000-0000BAA50000}"/>
    <cellStyle name="Blue heading 30 4 3" xfId="40598" xr:uid="{00000000-0005-0000-0000-0000BBA50000}"/>
    <cellStyle name="Blue heading 30 5" xfId="15661" xr:uid="{00000000-0005-0000-0000-0000BCA50000}"/>
    <cellStyle name="Blue heading 30 5 2" xfId="29582" xr:uid="{00000000-0005-0000-0000-0000BDA50000}"/>
    <cellStyle name="Blue heading 30 5 2 2" xfId="57265" xr:uid="{00000000-0005-0000-0000-0000BEA50000}"/>
    <cellStyle name="Blue heading 30 5 3" xfId="43348" xr:uid="{00000000-0005-0000-0000-0000BFA50000}"/>
    <cellStyle name="Blue heading 30 6" xfId="18629" xr:uid="{00000000-0005-0000-0000-0000C0A50000}"/>
    <cellStyle name="Blue heading 30 6 2" xfId="46312" xr:uid="{00000000-0005-0000-0000-0000C1A50000}"/>
    <cellStyle name="Blue heading 30 7" xfId="32395" xr:uid="{00000000-0005-0000-0000-0000C2A50000}"/>
    <cellStyle name="Blue heading 31" xfId="5290" xr:uid="{00000000-0005-0000-0000-0000C3A50000}"/>
    <cellStyle name="Blue heading 31 2" xfId="19257" xr:uid="{00000000-0005-0000-0000-0000C4A50000}"/>
    <cellStyle name="Blue heading 31 2 2" xfId="46940" xr:uid="{00000000-0005-0000-0000-0000C5A50000}"/>
    <cellStyle name="Blue heading 31 3" xfId="33023" xr:uid="{00000000-0005-0000-0000-0000C6A50000}"/>
    <cellStyle name="Blue heading 32" xfId="5252" xr:uid="{00000000-0005-0000-0000-0000C7A50000}"/>
    <cellStyle name="Blue heading 32 2" xfId="19222" xr:uid="{00000000-0005-0000-0000-0000C8A50000}"/>
    <cellStyle name="Blue heading 32 2 2" xfId="46905" xr:uid="{00000000-0005-0000-0000-0000C9A50000}"/>
    <cellStyle name="Blue heading 32 3" xfId="32988" xr:uid="{00000000-0005-0000-0000-0000CAA50000}"/>
    <cellStyle name="Blue heading 33" xfId="16165" xr:uid="{00000000-0005-0000-0000-0000CBA50000}"/>
    <cellStyle name="Blue heading 33 2" xfId="30082" xr:uid="{00000000-0005-0000-0000-0000CCA50000}"/>
    <cellStyle name="Blue heading 33 2 2" xfId="57765" xr:uid="{00000000-0005-0000-0000-0000CDA50000}"/>
    <cellStyle name="Blue heading 33 3" xfId="43848" xr:uid="{00000000-0005-0000-0000-0000CEA50000}"/>
    <cellStyle name="Blue heading 34" xfId="16136" xr:uid="{00000000-0005-0000-0000-0000CFA50000}"/>
    <cellStyle name="Blue heading 34 2" xfId="30053" xr:uid="{00000000-0005-0000-0000-0000D0A50000}"/>
    <cellStyle name="Blue heading 34 2 2" xfId="57736" xr:uid="{00000000-0005-0000-0000-0000D1A50000}"/>
    <cellStyle name="Blue heading 34 3" xfId="43819" xr:uid="{00000000-0005-0000-0000-0000D2A50000}"/>
    <cellStyle name="Blue heading 35" xfId="16283" xr:uid="{00000000-0005-0000-0000-0000D3A50000}"/>
    <cellStyle name="Blue heading 35 2" xfId="43966" xr:uid="{00000000-0005-0000-0000-0000D4A50000}"/>
    <cellStyle name="Blue heading 36" xfId="30200" xr:uid="{00000000-0005-0000-0000-0000D5A50000}"/>
    <cellStyle name="Blue heading 4" xfId="2219" xr:uid="{00000000-0005-0000-0000-0000D6A50000}"/>
    <cellStyle name="Blue heading 4 10" xfId="3611" xr:uid="{00000000-0005-0000-0000-0000D7A50000}"/>
    <cellStyle name="Blue heading 4 10 2" xfId="7049" xr:uid="{00000000-0005-0000-0000-0000D8A50000}"/>
    <cellStyle name="Blue heading 4 10 2 2" xfId="20985" xr:uid="{00000000-0005-0000-0000-0000D9A50000}"/>
    <cellStyle name="Blue heading 4 10 2 2 2" xfId="48668" xr:uid="{00000000-0005-0000-0000-0000DAA50000}"/>
    <cellStyle name="Blue heading 4 10 2 3" xfId="34751" xr:uid="{00000000-0005-0000-0000-0000DBA50000}"/>
    <cellStyle name="Blue heading 4 10 3" xfId="9781" xr:uid="{00000000-0005-0000-0000-0000DCA50000}"/>
    <cellStyle name="Blue heading 4 10 3 2" xfId="23702" xr:uid="{00000000-0005-0000-0000-0000DDA50000}"/>
    <cellStyle name="Blue heading 4 10 3 2 2" xfId="51385" xr:uid="{00000000-0005-0000-0000-0000DEA50000}"/>
    <cellStyle name="Blue heading 4 10 3 3" xfId="37468" xr:uid="{00000000-0005-0000-0000-0000DFA50000}"/>
    <cellStyle name="Blue heading 4 10 4" xfId="11923" xr:uid="{00000000-0005-0000-0000-0000E0A50000}"/>
    <cellStyle name="Blue heading 4 10 4 2" xfId="25844" xr:uid="{00000000-0005-0000-0000-0000E1A50000}"/>
    <cellStyle name="Blue heading 4 10 4 2 2" xfId="53527" xr:uid="{00000000-0005-0000-0000-0000E2A50000}"/>
    <cellStyle name="Blue heading 4 10 4 3" xfId="39610" xr:uid="{00000000-0005-0000-0000-0000E3A50000}"/>
    <cellStyle name="Blue heading 4 10 5" xfId="14673" xr:uid="{00000000-0005-0000-0000-0000E4A50000}"/>
    <cellStyle name="Blue heading 4 10 5 2" xfId="28594" xr:uid="{00000000-0005-0000-0000-0000E5A50000}"/>
    <cellStyle name="Blue heading 4 10 5 2 2" xfId="56277" xr:uid="{00000000-0005-0000-0000-0000E6A50000}"/>
    <cellStyle name="Blue heading 4 10 5 3" xfId="42360" xr:uid="{00000000-0005-0000-0000-0000E7A50000}"/>
    <cellStyle name="Blue heading 4 10 6" xfId="17641" xr:uid="{00000000-0005-0000-0000-0000E8A50000}"/>
    <cellStyle name="Blue heading 4 10 6 2" xfId="45324" xr:uid="{00000000-0005-0000-0000-0000E9A50000}"/>
    <cellStyle name="Blue heading 4 10 7" xfId="31412" xr:uid="{00000000-0005-0000-0000-0000EAA50000}"/>
    <cellStyle name="Blue heading 4 11" xfId="3639" xr:uid="{00000000-0005-0000-0000-0000EBA50000}"/>
    <cellStyle name="Blue heading 4 11 2" xfId="7077" xr:uid="{00000000-0005-0000-0000-0000ECA50000}"/>
    <cellStyle name="Blue heading 4 11 2 2" xfId="21013" xr:uid="{00000000-0005-0000-0000-0000EDA50000}"/>
    <cellStyle name="Blue heading 4 11 2 2 2" xfId="48696" xr:uid="{00000000-0005-0000-0000-0000EEA50000}"/>
    <cellStyle name="Blue heading 4 11 2 3" xfId="34779" xr:uid="{00000000-0005-0000-0000-0000EFA50000}"/>
    <cellStyle name="Blue heading 4 11 3" xfId="9809" xr:uid="{00000000-0005-0000-0000-0000F0A50000}"/>
    <cellStyle name="Blue heading 4 11 3 2" xfId="23730" xr:uid="{00000000-0005-0000-0000-0000F1A50000}"/>
    <cellStyle name="Blue heading 4 11 3 2 2" xfId="51413" xr:uid="{00000000-0005-0000-0000-0000F2A50000}"/>
    <cellStyle name="Blue heading 4 11 3 3" xfId="37496" xr:uid="{00000000-0005-0000-0000-0000F3A50000}"/>
    <cellStyle name="Blue heading 4 11 4" xfId="11951" xr:uid="{00000000-0005-0000-0000-0000F4A50000}"/>
    <cellStyle name="Blue heading 4 11 4 2" xfId="25872" xr:uid="{00000000-0005-0000-0000-0000F5A50000}"/>
    <cellStyle name="Blue heading 4 11 4 2 2" xfId="53555" xr:uid="{00000000-0005-0000-0000-0000F6A50000}"/>
    <cellStyle name="Blue heading 4 11 4 3" xfId="39638" xr:uid="{00000000-0005-0000-0000-0000F7A50000}"/>
    <cellStyle name="Blue heading 4 11 5" xfId="14701" xr:uid="{00000000-0005-0000-0000-0000F8A50000}"/>
    <cellStyle name="Blue heading 4 11 5 2" xfId="28622" xr:uid="{00000000-0005-0000-0000-0000F9A50000}"/>
    <cellStyle name="Blue heading 4 11 5 2 2" xfId="56305" xr:uid="{00000000-0005-0000-0000-0000FAA50000}"/>
    <cellStyle name="Blue heading 4 11 5 3" xfId="42388" xr:uid="{00000000-0005-0000-0000-0000FBA50000}"/>
    <cellStyle name="Blue heading 4 11 6" xfId="17669" xr:uid="{00000000-0005-0000-0000-0000FCA50000}"/>
    <cellStyle name="Blue heading 4 11 6 2" xfId="45352" xr:uid="{00000000-0005-0000-0000-0000FDA50000}"/>
    <cellStyle name="Blue heading 4 11 7" xfId="31440" xr:uid="{00000000-0005-0000-0000-0000FEA50000}"/>
    <cellStyle name="Blue heading 4 12" xfId="3672" xr:uid="{00000000-0005-0000-0000-0000FFA50000}"/>
    <cellStyle name="Blue heading 4 12 2" xfId="7109" xr:uid="{00000000-0005-0000-0000-000000A60000}"/>
    <cellStyle name="Blue heading 4 12 2 2" xfId="21045" xr:uid="{00000000-0005-0000-0000-000001A60000}"/>
    <cellStyle name="Blue heading 4 12 2 2 2" xfId="48728" xr:uid="{00000000-0005-0000-0000-000002A60000}"/>
    <cellStyle name="Blue heading 4 12 2 3" xfId="34811" xr:uid="{00000000-0005-0000-0000-000003A60000}"/>
    <cellStyle name="Blue heading 4 12 3" xfId="9841" xr:uid="{00000000-0005-0000-0000-000004A60000}"/>
    <cellStyle name="Blue heading 4 12 3 2" xfId="23762" xr:uid="{00000000-0005-0000-0000-000005A60000}"/>
    <cellStyle name="Blue heading 4 12 3 2 2" xfId="51445" xr:uid="{00000000-0005-0000-0000-000006A60000}"/>
    <cellStyle name="Blue heading 4 12 3 3" xfId="37528" xr:uid="{00000000-0005-0000-0000-000007A60000}"/>
    <cellStyle name="Blue heading 4 12 4" xfId="11983" xr:uid="{00000000-0005-0000-0000-000008A60000}"/>
    <cellStyle name="Blue heading 4 12 4 2" xfId="25904" xr:uid="{00000000-0005-0000-0000-000009A60000}"/>
    <cellStyle name="Blue heading 4 12 4 2 2" xfId="53587" xr:uid="{00000000-0005-0000-0000-00000AA60000}"/>
    <cellStyle name="Blue heading 4 12 4 3" xfId="39670" xr:uid="{00000000-0005-0000-0000-00000BA60000}"/>
    <cellStyle name="Blue heading 4 12 5" xfId="14733" xr:uid="{00000000-0005-0000-0000-00000CA60000}"/>
    <cellStyle name="Blue heading 4 12 5 2" xfId="28654" xr:uid="{00000000-0005-0000-0000-00000DA60000}"/>
    <cellStyle name="Blue heading 4 12 5 2 2" xfId="56337" xr:uid="{00000000-0005-0000-0000-00000EA60000}"/>
    <cellStyle name="Blue heading 4 12 5 3" xfId="42420" xr:uid="{00000000-0005-0000-0000-00000FA60000}"/>
    <cellStyle name="Blue heading 4 12 6" xfId="17701" xr:uid="{00000000-0005-0000-0000-000010A60000}"/>
    <cellStyle name="Blue heading 4 12 6 2" xfId="45384" xr:uid="{00000000-0005-0000-0000-000011A60000}"/>
    <cellStyle name="Blue heading 4 12 7" xfId="31471" xr:uid="{00000000-0005-0000-0000-000012A60000}"/>
    <cellStyle name="Blue heading 4 13" xfId="3734" xr:uid="{00000000-0005-0000-0000-000013A60000}"/>
    <cellStyle name="Blue heading 4 13 2" xfId="7169" xr:uid="{00000000-0005-0000-0000-000014A60000}"/>
    <cellStyle name="Blue heading 4 13 2 2" xfId="21104" xr:uid="{00000000-0005-0000-0000-000015A60000}"/>
    <cellStyle name="Blue heading 4 13 2 2 2" xfId="48787" xr:uid="{00000000-0005-0000-0000-000016A60000}"/>
    <cellStyle name="Blue heading 4 13 2 3" xfId="34870" xr:uid="{00000000-0005-0000-0000-000017A60000}"/>
    <cellStyle name="Blue heading 4 13 3" xfId="9897" xr:uid="{00000000-0005-0000-0000-000018A60000}"/>
    <cellStyle name="Blue heading 4 13 3 2" xfId="23818" xr:uid="{00000000-0005-0000-0000-000019A60000}"/>
    <cellStyle name="Blue heading 4 13 3 2 2" xfId="51501" xr:uid="{00000000-0005-0000-0000-00001AA60000}"/>
    <cellStyle name="Blue heading 4 13 3 3" xfId="37584" xr:uid="{00000000-0005-0000-0000-00001BA60000}"/>
    <cellStyle name="Blue heading 4 13 4" xfId="12042" xr:uid="{00000000-0005-0000-0000-00001CA60000}"/>
    <cellStyle name="Blue heading 4 13 4 2" xfId="25963" xr:uid="{00000000-0005-0000-0000-00001DA60000}"/>
    <cellStyle name="Blue heading 4 13 4 2 2" xfId="53646" xr:uid="{00000000-0005-0000-0000-00001EA60000}"/>
    <cellStyle name="Blue heading 4 13 4 3" xfId="39729" xr:uid="{00000000-0005-0000-0000-00001FA60000}"/>
    <cellStyle name="Blue heading 4 13 5" xfId="14792" xr:uid="{00000000-0005-0000-0000-000020A60000}"/>
    <cellStyle name="Blue heading 4 13 5 2" xfId="28713" xr:uid="{00000000-0005-0000-0000-000021A60000}"/>
    <cellStyle name="Blue heading 4 13 5 2 2" xfId="56396" xr:uid="{00000000-0005-0000-0000-000022A60000}"/>
    <cellStyle name="Blue heading 4 13 5 3" xfId="42479" xr:uid="{00000000-0005-0000-0000-000023A60000}"/>
    <cellStyle name="Blue heading 4 13 6" xfId="17760" xr:uid="{00000000-0005-0000-0000-000024A60000}"/>
    <cellStyle name="Blue heading 4 13 6 2" xfId="45443" xr:uid="{00000000-0005-0000-0000-000025A60000}"/>
    <cellStyle name="Blue heading 4 13 7" xfId="31529" xr:uid="{00000000-0005-0000-0000-000026A60000}"/>
    <cellStyle name="Blue heading 4 14" xfId="3771" xr:uid="{00000000-0005-0000-0000-000027A60000}"/>
    <cellStyle name="Blue heading 4 14 2" xfId="7205" xr:uid="{00000000-0005-0000-0000-000028A60000}"/>
    <cellStyle name="Blue heading 4 14 2 2" xfId="21139" xr:uid="{00000000-0005-0000-0000-000029A60000}"/>
    <cellStyle name="Blue heading 4 14 2 2 2" xfId="48822" xr:uid="{00000000-0005-0000-0000-00002AA60000}"/>
    <cellStyle name="Blue heading 4 14 2 3" xfId="34905" xr:uid="{00000000-0005-0000-0000-00002BA60000}"/>
    <cellStyle name="Blue heading 4 14 3" xfId="9928" xr:uid="{00000000-0005-0000-0000-00002CA60000}"/>
    <cellStyle name="Blue heading 4 14 3 2" xfId="23849" xr:uid="{00000000-0005-0000-0000-00002DA60000}"/>
    <cellStyle name="Blue heading 4 14 3 2 2" xfId="51532" xr:uid="{00000000-0005-0000-0000-00002EA60000}"/>
    <cellStyle name="Blue heading 4 14 3 3" xfId="37615" xr:uid="{00000000-0005-0000-0000-00002FA60000}"/>
    <cellStyle name="Blue heading 4 14 4" xfId="12077" xr:uid="{00000000-0005-0000-0000-000030A60000}"/>
    <cellStyle name="Blue heading 4 14 4 2" xfId="25998" xr:uid="{00000000-0005-0000-0000-000031A60000}"/>
    <cellStyle name="Blue heading 4 14 4 2 2" xfId="53681" xr:uid="{00000000-0005-0000-0000-000032A60000}"/>
    <cellStyle name="Blue heading 4 14 4 3" xfId="39764" xr:uid="{00000000-0005-0000-0000-000033A60000}"/>
    <cellStyle name="Blue heading 4 14 5" xfId="14827" xr:uid="{00000000-0005-0000-0000-000034A60000}"/>
    <cellStyle name="Blue heading 4 14 5 2" xfId="28748" xr:uid="{00000000-0005-0000-0000-000035A60000}"/>
    <cellStyle name="Blue heading 4 14 5 2 2" xfId="56431" xr:uid="{00000000-0005-0000-0000-000036A60000}"/>
    <cellStyle name="Blue heading 4 14 5 3" xfId="42514" xr:uid="{00000000-0005-0000-0000-000037A60000}"/>
    <cellStyle name="Blue heading 4 14 6" xfId="17795" xr:uid="{00000000-0005-0000-0000-000038A60000}"/>
    <cellStyle name="Blue heading 4 14 6 2" xfId="45478" xr:uid="{00000000-0005-0000-0000-000039A60000}"/>
    <cellStyle name="Blue heading 4 14 7" xfId="31561" xr:uid="{00000000-0005-0000-0000-00003AA60000}"/>
    <cellStyle name="Blue heading 4 15" xfId="3803" xr:uid="{00000000-0005-0000-0000-00003BA60000}"/>
    <cellStyle name="Blue heading 4 15 2" xfId="7237" xr:uid="{00000000-0005-0000-0000-00003CA60000}"/>
    <cellStyle name="Blue heading 4 15 2 2" xfId="21170" xr:uid="{00000000-0005-0000-0000-00003DA60000}"/>
    <cellStyle name="Blue heading 4 15 2 2 2" xfId="48853" xr:uid="{00000000-0005-0000-0000-00003EA60000}"/>
    <cellStyle name="Blue heading 4 15 2 3" xfId="34936" xr:uid="{00000000-0005-0000-0000-00003FA60000}"/>
    <cellStyle name="Blue heading 4 15 3" xfId="9958" xr:uid="{00000000-0005-0000-0000-000040A60000}"/>
    <cellStyle name="Blue heading 4 15 3 2" xfId="23879" xr:uid="{00000000-0005-0000-0000-000041A60000}"/>
    <cellStyle name="Blue heading 4 15 3 2 2" xfId="51562" xr:uid="{00000000-0005-0000-0000-000042A60000}"/>
    <cellStyle name="Blue heading 4 15 3 3" xfId="37645" xr:uid="{00000000-0005-0000-0000-000043A60000}"/>
    <cellStyle name="Blue heading 4 15 4" xfId="12108" xr:uid="{00000000-0005-0000-0000-000044A60000}"/>
    <cellStyle name="Blue heading 4 15 4 2" xfId="26029" xr:uid="{00000000-0005-0000-0000-000045A60000}"/>
    <cellStyle name="Blue heading 4 15 4 2 2" xfId="53712" xr:uid="{00000000-0005-0000-0000-000046A60000}"/>
    <cellStyle name="Blue heading 4 15 4 3" xfId="39795" xr:uid="{00000000-0005-0000-0000-000047A60000}"/>
    <cellStyle name="Blue heading 4 15 5" xfId="14858" xr:uid="{00000000-0005-0000-0000-000048A60000}"/>
    <cellStyle name="Blue heading 4 15 5 2" xfId="28779" xr:uid="{00000000-0005-0000-0000-000049A60000}"/>
    <cellStyle name="Blue heading 4 15 5 2 2" xfId="56462" xr:uid="{00000000-0005-0000-0000-00004AA60000}"/>
    <cellStyle name="Blue heading 4 15 5 3" xfId="42545" xr:uid="{00000000-0005-0000-0000-00004BA60000}"/>
    <cellStyle name="Blue heading 4 15 6" xfId="17826" xr:uid="{00000000-0005-0000-0000-00004CA60000}"/>
    <cellStyle name="Blue heading 4 15 6 2" xfId="45509" xr:uid="{00000000-0005-0000-0000-00004DA60000}"/>
    <cellStyle name="Blue heading 4 15 7" xfId="31592" xr:uid="{00000000-0005-0000-0000-00004EA60000}"/>
    <cellStyle name="Blue heading 4 16" xfId="3826" xr:uid="{00000000-0005-0000-0000-00004FA60000}"/>
    <cellStyle name="Blue heading 4 16 2" xfId="7260" xr:uid="{00000000-0005-0000-0000-000050A60000}"/>
    <cellStyle name="Blue heading 4 16 2 2" xfId="21193" xr:uid="{00000000-0005-0000-0000-000051A60000}"/>
    <cellStyle name="Blue heading 4 16 2 2 2" xfId="48876" xr:uid="{00000000-0005-0000-0000-000052A60000}"/>
    <cellStyle name="Blue heading 4 16 2 3" xfId="34959" xr:uid="{00000000-0005-0000-0000-000053A60000}"/>
    <cellStyle name="Blue heading 4 16 3" xfId="9979" xr:uid="{00000000-0005-0000-0000-000054A60000}"/>
    <cellStyle name="Blue heading 4 16 3 2" xfId="23900" xr:uid="{00000000-0005-0000-0000-000055A60000}"/>
    <cellStyle name="Blue heading 4 16 3 2 2" xfId="51583" xr:uid="{00000000-0005-0000-0000-000056A60000}"/>
    <cellStyle name="Blue heading 4 16 3 3" xfId="37666" xr:uid="{00000000-0005-0000-0000-000057A60000}"/>
    <cellStyle name="Blue heading 4 16 4" xfId="12131" xr:uid="{00000000-0005-0000-0000-000058A60000}"/>
    <cellStyle name="Blue heading 4 16 4 2" xfId="26052" xr:uid="{00000000-0005-0000-0000-000059A60000}"/>
    <cellStyle name="Blue heading 4 16 4 2 2" xfId="53735" xr:uid="{00000000-0005-0000-0000-00005AA60000}"/>
    <cellStyle name="Blue heading 4 16 4 3" xfId="39818" xr:uid="{00000000-0005-0000-0000-00005BA60000}"/>
    <cellStyle name="Blue heading 4 16 5" xfId="14881" xr:uid="{00000000-0005-0000-0000-00005CA60000}"/>
    <cellStyle name="Blue heading 4 16 5 2" xfId="28802" xr:uid="{00000000-0005-0000-0000-00005DA60000}"/>
    <cellStyle name="Blue heading 4 16 5 2 2" xfId="56485" xr:uid="{00000000-0005-0000-0000-00005EA60000}"/>
    <cellStyle name="Blue heading 4 16 5 3" xfId="42568" xr:uid="{00000000-0005-0000-0000-00005FA60000}"/>
    <cellStyle name="Blue heading 4 16 6" xfId="17849" xr:uid="{00000000-0005-0000-0000-000060A60000}"/>
    <cellStyle name="Blue heading 4 16 6 2" xfId="45532" xr:uid="{00000000-0005-0000-0000-000061A60000}"/>
    <cellStyle name="Blue heading 4 16 7" xfId="31615" xr:uid="{00000000-0005-0000-0000-000062A60000}"/>
    <cellStyle name="Blue heading 4 17" xfId="3858" xr:uid="{00000000-0005-0000-0000-000063A60000}"/>
    <cellStyle name="Blue heading 4 17 2" xfId="7292" xr:uid="{00000000-0005-0000-0000-000064A60000}"/>
    <cellStyle name="Blue heading 4 17 2 2" xfId="21225" xr:uid="{00000000-0005-0000-0000-000065A60000}"/>
    <cellStyle name="Blue heading 4 17 2 2 2" xfId="48908" xr:uid="{00000000-0005-0000-0000-000066A60000}"/>
    <cellStyle name="Blue heading 4 17 2 3" xfId="34991" xr:uid="{00000000-0005-0000-0000-000067A60000}"/>
    <cellStyle name="Blue heading 4 17 3" xfId="10011" xr:uid="{00000000-0005-0000-0000-000068A60000}"/>
    <cellStyle name="Blue heading 4 17 3 2" xfId="23932" xr:uid="{00000000-0005-0000-0000-000069A60000}"/>
    <cellStyle name="Blue heading 4 17 3 2 2" xfId="51615" xr:uid="{00000000-0005-0000-0000-00006AA60000}"/>
    <cellStyle name="Blue heading 4 17 3 3" xfId="37698" xr:uid="{00000000-0005-0000-0000-00006BA60000}"/>
    <cellStyle name="Blue heading 4 17 4" xfId="12163" xr:uid="{00000000-0005-0000-0000-00006CA60000}"/>
    <cellStyle name="Blue heading 4 17 4 2" xfId="26084" xr:uid="{00000000-0005-0000-0000-00006DA60000}"/>
    <cellStyle name="Blue heading 4 17 4 2 2" xfId="53767" xr:uid="{00000000-0005-0000-0000-00006EA60000}"/>
    <cellStyle name="Blue heading 4 17 4 3" xfId="39850" xr:uid="{00000000-0005-0000-0000-00006FA60000}"/>
    <cellStyle name="Blue heading 4 17 5" xfId="14913" xr:uid="{00000000-0005-0000-0000-000070A60000}"/>
    <cellStyle name="Blue heading 4 17 5 2" xfId="28834" xr:uid="{00000000-0005-0000-0000-000071A60000}"/>
    <cellStyle name="Blue heading 4 17 5 2 2" xfId="56517" xr:uid="{00000000-0005-0000-0000-000072A60000}"/>
    <cellStyle name="Blue heading 4 17 5 3" xfId="42600" xr:uid="{00000000-0005-0000-0000-000073A60000}"/>
    <cellStyle name="Blue heading 4 17 6" xfId="17881" xr:uid="{00000000-0005-0000-0000-000074A60000}"/>
    <cellStyle name="Blue heading 4 17 6 2" xfId="45564" xr:uid="{00000000-0005-0000-0000-000075A60000}"/>
    <cellStyle name="Blue heading 4 17 7" xfId="31647" xr:uid="{00000000-0005-0000-0000-000076A60000}"/>
    <cellStyle name="Blue heading 4 18" xfId="3880" xr:uid="{00000000-0005-0000-0000-000077A60000}"/>
    <cellStyle name="Blue heading 4 18 2" xfId="7314" xr:uid="{00000000-0005-0000-0000-000078A60000}"/>
    <cellStyle name="Blue heading 4 18 2 2" xfId="21247" xr:uid="{00000000-0005-0000-0000-000079A60000}"/>
    <cellStyle name="Blue heading 4 18 2 2 2" xfId="48930" xr:uid="{00000000-0005-0000-0000-00007AA60000}"/>
    <cellStyle name="Blue heading 4 18 2 3" xfId="35013" xr:uid="{00000000-0005-0000-0000-00007BA60000}"/>
    <cellStyle name="Blue heading 4 18 3" xfId="10033" xr:uid="{00000000-0005-0000-0000-00007CA60000}"/>
    <cellStyle name="Blue heading 4 18 3 2" xfId="23954" xr:uid="{00000000-0005-0000-0000-00007DA60000}"/>
    <cellStyle name="Blue heading 4 18 3 2 2" xfId="51637" xr:uid="{00000000-0005-0000-0000-00007EA60000}"/>
    <cellStyle name="Blue heading 4 18 3 3" xfId="37720" xr:uid="{00000000-0005-0000-0000-00007FA60000}"/>
    <cellStyle name="Blue heading 4 18 4" xfId="12185" xr:uid="{00000000-0005-0000-0000-000080A60000}"/>
    <cellStyle name="Blue heading 4 18 4 2" xfId="26106" xr:uid="{00000000-0005-0000-0000-000081A60000}"/>
    <cellStyle name="Blue heading 4 18 4 2 2" xfId="53789" xr:uid="{00000000-0005-0000-0000-000082A60000}"/>
    <cellStyle name="Blue heading 4 18 4 3" xfId="39872" xr:uid="{00000000-0005-0000-0000-000083A60000}"/>
    <cellStyle name="Blue heading 4 18 5" xfId="14935" xr:uid="{00000000-0005-0000-0000-000084A60000}"/>
    <cellStyle name="Blue heading 4 18 5 2" xfId="28856" xr:uid="{00000000-0005-0000-0000-000085A60000}"/>
    <cellStyle name="Blue heading 4 18 5 2 2" xfId="56539" xr:uid="{00000000-0005-0000-0000-000086A60000}"/>
    <cellStyle name="Blue heading 4 18 5 3" xfId="42622" xr:uid="{00000000-0005-0000-0000-000087A60000}"/>
    <cellStyle name="Blue heading 4 18 6" xfId="17903" xr:uid="{00000000-0005-0000-0000-000088A60000}"/>
    <cellStyle name="Blue heading 4 18 6 2" xfId="45586" xr:uid="{00000000-0005-0000-0000-000089A60000}"/>
    <cellStyle name="Blue heading 4 18 7" xfId="31669" xr:uid="{00000000-0005-0000-0000-00008AA60000}"/>
    <cellStyle name="Blue heading 4 19" xfId="4210" xr:uid="{00000000-0005-0000-0000-00008BA60000}"/>
    <cellStyle name="Blue heading 4 19 2" xfId="7635" xr:uid="{00000000-0005-0000-0000-00008CA60000}"/>
    <cellStyle name="Blue heading 4 19 2 2" xfId="21563" xr:uid="{00000000-0005-0000-0000-00008DA60000}"/>
    <cellStyle name="Blue heading 4 19 2 2 2" xfId="49246" xr:uid="{00000000-0005-0000-0000-00008EA60000}"/>
    <cellStyle name="Blue heading 4 19 2 3" xfId="35329" xr:uid="{00000000-0005-0000-0000-00008FA60000}"/>
    <cellStyle name="Blue heading 4 19 3" xfId="10328" xr:uid="{00000000-0005-0000-0000-000090A60000}"/>
    <cellStyle name="Blue heading 4 19 3 2" xfId="24249" xr:uid="{00000000-0005-0000-0000-000091A60000}"/>
    <cellStyle name="Blue heading 4 19 3 2 2" xfId="51932" xr:uid="{00000000-0005-0000-0000-000092A60000}"/>
    <cellStyle name="Blue heading 4 19 3 3" xfId="38015" xr:uid="{00000000-0005-0000-0000-000093A60000}"/>
    <cellStyle name="Blue heading 4 19 4" xfId="12484" xr:uid="{00000000-0005-0000-0000-000094A60000}"/>
    <cellStyle name="Blue heading 4 19 4 2" xfId="26405" xr:uid="{00000000-0005-0000-0000-000095A60000}"/>
    <cellStyle name="Blue heading 4 19 4 2 2" xfId="54088" xr:uid="{00000000-0005-0000-0000-000096A60000}"/>
    <cellStyle name="Blue heading 4 19 4 3" xfId="40171" xr:uid="{00000000-0005-0000-0000-000097A60000}"/>
    <cellStyle name="Blue heading 4 19 5" xfId="15234" xr:uid="{00000000-0005-0000-0000-000098A60000}"/>
    <cellStyle name="Blue heading 4 19 5 2" xfId="29155" xr:uid="{00000000-0005-0000-0000-000099A60000}"/>
    <cellStyle name="Blue heading 4 19 5 2 2" xfId="56838" xr:uid="{00000000-0005-0000-0000-00009AA60000}"/>
    <cellStyle name="Blue heading 4 19 5 3" xfId="42921" xr:uid="{00000000-0005-0000-0000-00009BA60000}"/>
    <cellStyle name="Blue heading 4 19 6" xfId="18202" xr:uid="{00000000-0005-0000-0000-00009CA60000}"/>
    <cellStyle name="Blue heading 4 19 6 2" xfId="45885" xr:uid="{00000000-0005-0000-0000-00009DA60000}"/>
    <cellStyle name="Blue heading 4 19 7" xfId="31968" xr:uid="{00000000-0005-0000-0000-00009EA60000}"/>
    <cellStyle name="Blue heading 4 2" xfId="3198" xr:uid="{00000000-0005-0000-0000-00009FA60000}"/>
    <cellStyle name="Blue heading 4 2 2" xfId="6640" xr:uid="{00000000-0005-0000-0000-0000A0A60000}"/>
    <cellStyle name="Blue heading 4 2 2 2" xfId="20583" xr:uid="{00000000-0005-0000-0000-0000A1A60000}"/>
    <cellStyle name="Blue heading 4 2 2 2 2" xfId="48266" xr:uid="{00000000-0005-0000-0000-0000A2A60000}"/>
    <cellStyle name="Blue heading 4 2 2 3" xfId="34349" xr:uid="{00000000-0005-0000-0000-0000A3A60000}"/>
    <cellStyle name="Blue heading 4 2 3" xfId="9383" xr:uid="{00000000-0005-0000-0000-0000A4A60000}"/>
    <cellStyle name="Blue heading 4 2 3 2" xfId="23304" xr:uid="{00000000-0005-0000-0000-0000A5A60000}"/>
    <cellStyle name="Blue heading 4 2 3 2 2" xfId="50987" xr:uid="{00000000-0005-0000-0000-0000A6A60000}"/>
    <cellStyle name="Blue heading 4 2 3 3" xfId="37070" xr:uid="{00000000-0005-0000-0000-0000A7A60000}"/>
    <cellStyle name="Blue heading 4 2 4" xfId="11521" xr:uid="{00000000-0005-0000-0000-0000A8A60000}"/>
    <cellStyle name="Blue heading 4 2 4 2" xfId="25442" xr:uid="{00000000-0005-0000-0000-0000A9A60000}"/>
    <cellStyle name="Blue heading 4 2 4 2 2" xfId="53125" xr:uid="{00000000-0005-0000-0000-0000AAA60000}"/>
    <cellStyle name="Blue heading 4 2 4 3" xfId="39208" xr:uid="{00000000-0005-0000-0000-0000ABA60000}"/>
    <cellStyle name="Blue heading 4 2 5" xfId="14271" xr:uid="{00000000-0005-0000-0000-0000ACA60000}"/>
    <cellStyle name="Blue heading 4 2 5 2" xfId="28192" xr:uid="{00000000-0005-0000-0000-0000ADA60000}"/>
    <cellStyle name="Blue heading 4 2 5 2 2" xfId="55875" xr:uid="{00000000-0005-0000-0000-0000AEA60000}"/>
    <cellStyle name="Blue heading 4 2 5 3" xfId="41958" xr:uid="{00000000-0005-0000-0000-0000AFA60000}"/>
    <cellStyle name="Blue heading 4 2 6" xfId="17239" xr:uid="{00000000-0005-0000-0000-0000B0A60000}"/>
    <cellStyle name="Blue heading 4 2 6 2" xfId="44922" xr:uid="{00000000-0005-0000-0000-0000B1A60000}"/>
    <cellStyle name="Blue heading 4 2 7" xfId="31037" xr:uid="{00000000-0005-0000-0000-0000B2A60000}"/>
    <cellStyle name="Blue heading 4 20" xfId="4238" xr:uid="{00000000-0005-0000-0000-0000B3A60000}"/>
    <cellStyle name="Blue heading 4 20 2" xfId="7663" xr:uid="{00000000-0005-0000-0000-0000B4A60000}"/>
    <cellStyle name="Blue heading 4 20 2 2" xfId="21591" xr:uid="{00000000-0005-0000-0000-0000B5A60000}"/>
    <cellStyle name="Blue heading 4 20 2 2 2" xfId="49274" xr:uid="{00000000-0005-0000-0000-0000B6A60000}"/>
    <cellStyle name="Blue heading 4 20 2 3" xfId="35357" xr:uid="{00000000-0005-0000-0000-0000B7A60000}"/>
    <cellStyle name="Blue heading 4 20 3" xfId="10356" xr:uid="{00000000-0005-0000-0000-0000B8A60000}"/>
    <cellStyle name="Blue heading 4 20 3 2" xfId="24277" xr:uid="{00000000-0005-0000-0000-0000B9A60000}"/>
    <cellStyle name="Blue heading 4 20 3 2 2" xfId="51960" xr:uid="{00000000-0005-0000-0000-0000BAA60000}"/>
    <cellStyle name="Blue heading 4 20 3 3" xfId="38043" xr:uid="{00000000-0005-0000-0000-0000BBA60000}"/>
    <cellStyle name="Blue heading 4 20 4" xfId="12512" xr:uid="{00000000-0005-0000-0000-0000BCA60000}"/>
    <cellStyle name="Blue heading 4 20 4 2" xfId="26433" xr:uid="{00000000-0005-0000-0000-0000BDA60000}"/>
    <cellStyle name="Blue heading 4 20 4 2 2" xfId="54116" xr:uid="{00000000-0005-0000-0000-0000BEA60000}"/>
    <cellStyle name="Blue heading 4 20 4 3" xfId="40199" xr:uid="{00000000-0005-0000-0000-0000BFA60000}"/>
    <cellStyle name="Blue heading 4 20 5" xfId="15262" xr:uid="{00000000-0005-0000-0000-0000C0A60000}"/>
    <cellStyle name="Blue heading 4 20 5 2" xfId="29183" xr:uid="{00000000-0005-0000-0000-0000C1A60000}"/>
    <cellStyle name="Blue heading 4 20 5 2 2" xfId="56866" xr:uid="{00000000-0005-0000-0000-0000C2A60000}"/>
    <cellStyle name="Blue heading 4 20 5 3" xfId="42949" xr:uid="{00000000-0005-0000-0000-0000C3A60000}"/>
    <cellStyle name="Blue heading 4 20 6" xfId="18230" xr:uid="{00000000-0005-0000-0000-0000C4A60000}"/>
    <cellStyle name="Blue heading 4 20 6 2" xfId="45913" xr:uid="{00000000-0005-0000-0000-0000C5A60000}"/>
    <cellStyle name="Blue heading 4 20 7" xfId="31996" xr:uid="{00000000-0005-0000-0000-0000C6A60000}"/>
    <cellStyle name="Blue heading 4 21" xfId="4271" xr:uid="{00000000-0005-0000-0000-0000C7A60000}"/>
    <cellStyle name="Blue heading 4 21 2" xfId="7696" xr:uid="{00000000-0005-0000-0000-0000C8A60000}"/>
    <cellStyle name="Blue heading 4 21 2 2" xfId="21624" xr:uid="{00000000-0005-0000-0000-0000C9A60000}"/>
    <cellStyle name="Blue heading 4 21 2 2 2" xfId="49307" xr:uid="{00000000-0005-0000-0000-0000CAA60000}"/>
    <cellStyle name="Blue heading 4 21 2 3" xfId="35390" xr:uid="{00000000-0005-0000-0000-0000CBA60000}"/>
    <cellStyle name="Blue heading 4 21 3" xfId="10389" xr:uid="{00000000-0005-0000-0000-0000CCA60000}"/>
    <cellStyle name="Blue heading 4 21 3 2" xfId="24310" xr:uid="{00000000-0005-0000-0000-0000CDA60000}"/>
    <cellStyle name="Blue heading 4 21 3 2 2" xfId="51993" xr:uid="{00000000-0005-0000-0000-0000CEA60000}"/>
    <cellStyle name="Blue heading 4 21 3 3" xfId="38076" xr:uid="{00000000-0005-0000-0000-0000CFA60000}"/>
    <cellStyle name="Blue heading 4 21 4" xfId="12545" xr:uid="{00000000-0005-0000-0000-0000D0A60000}"/>
    <cellStyle name="Blue heading 4 21 4 2" xfId="26466" xr:uid="{00000000-0005-0000-0000-0000D1A60000}"/>
    <cellStyle name="Blue heading 4 21 4 2 2" xfId="54149" xr:uid="{00000000-0005-0000-0000-0000D2A60000}"/>
    <cellStyle name="Blue heading 4 21 4 3" xfId="40232" xr:uid="{00000000-0005-0000-0000-0000D3A60000}"/>
    <cellStyle name="Blue heading 4 21 5" xfId="15295" xr:uid="{00000000-0005-0000-0000-0000D4A60000}"/>
    <cellStyle name="Blue heading 4 21 5 2" xfId="29216" xr:uid="{00000000-0005-0000-0000-0000D5A60000}"/>
    <cellStyle name="Blue heading 4 21 5 2 2" xfId="56899" xr:uid="{00000000-0005-0000-0000-0000D6A60000}"/>
    <cellStyle name="Blue heading 4 21 5 3" xfId="42982" xr:uid="{00000000-0005-0000-0000-0000D7A60000}"/>
    <cellStyle name="Blue heading 4 21 6" xfId="18263" xr:uid="{00000000-0005-0000-0000-0000D8A60000}"/>
    <cellStyle name="Blue heading 4 21 6 2" xfId="45946" xr:uid="{00000000-0005-0000-0000-0000D9A60000}"/>
    <cellStyle name="Blue heading 4 21 7" xfId="32029" xr:uid="{00000000-0005-0000-0000-0000DAA60000}"/>
    <cellStyle name="Blue heading 4 22" xfId="4283" xr:uid="{00000000-0005-0000-0000-0000DBA60000}"/>
    <cellStyle name="Blue heading 4 22 2" xfId="7708" xr:uid="{00000000-0005-0000-0000-0000DCA60000}"/>
    <cellStyle name="Blue heading 4 22 2 2" xfId="21636" xr:uid="{00000000-0005-0000-0000-0000DDA60000}"/>
    <cellStyle name="Blue heading 4 22 2 2 2" xfId="49319" xr:uid="{00000000-0005-0000-0000-0000DEA60000}"/>
    <cellStyle name="Blue heading 4 22 2 3" xfId="35402" xr:uid="{00000000-0005-0000-0000-0000DFA60000}"/>
    <cellStyle name="Blue heading 4 22 3" xfId="10401" xr:uid="{00000000-0005-0000-0000-0000E0A60000}"/>
    <cellStyle name="Blue heading 4 22 3 2" xfId="24322" xr:uid="{00000000-0005-0000-0000-0000E1A60000}"/>
    <cellStyle name="Blue heading 4 22 3 2 2" xfId="52005" xr:uid="{00000000-0005-0000-0000-0000E2A60000}"/>
    <cellStyle name="Blue heading 4 22 3 3" xfId="38088" xr:uid="{00000000-0005-0000-0000-0000E3A60000}"/>
    <cellStyle name="Blue heading 4 22 4" xfId="12557" xr:uid="{00000000-0005-0000-0000-0000E4A60000}"/>
    <cellStyle name="Blue heading 4 22 4 2" xfId="26478" xr:uid="{00000000-0005-0000-0000-0000E5A60000}"/>
    <cellStyle name="Blue heading 4 22 4 2 2" xfId="54161" xr:uid="{00000000-0005-0000-0000-0000E6A60000}"/>
    <cellStyle name="Blue heading 4 22 4 3" xfId="40244" xr:uid="{00000000-0005-0000-0000-0000E7A60000}"/>
    <cellStyle name="Blue heading 4 22 5" xfId="15307" xr:uid="{00000000-0005-0000-0000-0000E8A60000}"/>
    <cellStyle name="Blue heading 4 22 5 2" xfId="29228" xr:uid="{00000000-0005-0000-0000-0000E9A60000}"/>
    <cellStyle name="Blue heading 4 22 5 2 2" xfId="56911" xr:uid="{00000000-0005-0000-0000-0000EAA60000}"/>
    <cellStyle name="Blue heading 4 22 5 3" xfId="42994" xr:uid="{00000000-0005-0000-0000-0000EBA60000}"/>
    <cellStyle name="Blue heading 4 22 6" xfId="18275" xr:uid="{00000000-0005-0000-0000-0000ECA60000}"/>
    <cellStyle name="Blue heading 4 22 6 2" xfId="45958" xr:uid="{00000000-0005-0000-0000-0000EDA60000}"/>
    <cellStyle name="Blue heading 4 22 7" xfId="32041" xr:uid="{00000000-0005-0000-0000-0000EEA60000}"/>
    <cellStyle name="Blue heading 4 23" xfId="4952" xr:uid="{00000000-0005-0000-0000-0000EFA60000}"/>
    <cellStyle name="Blue heading 4 23 2" xfId="8356" xr:uid="{00000000-0005-0000-0000-0000F0A60000}"/>
    <cellStyle name="Blue heading 4 23 2 2" xfId="22277" xr:uid="{00000000-0005-0000-0000-0000F1A60000}"/>
    <cellStyle name="Blue heading 4 23 2 2 2" xfId="49960" xr:uid="{00000000-0005-0000-0000-0000F2A60000}"/>
    <cellStyle name="Blue heading 4 23 2 3" xfId="36043" xr:uid="{00000000-0005-0000-0000-0000F3A60000}"/>
    <cellStyle name="Blue heading 4 23 3" xfId="10808" xr:uid="{00000000-0005-0000-0000-0000F4A60000}"/>
    <cellStyle name="Blue heading 4 23 3 2" xfId="24729" xr:uid="{00000000-0005-0000-0000-0000F5A60000}"/>
    <cellStyle name="Blue heading 4 23 3 2 2" xfId="52412" xr:uid="{00000000-0005-0000-0000-0000F6A60000}"/>
    <cellStyle name="Blue heading 4 23 3 3" xfId="38495" xr:uid="{00000000-0005-0000-0000-0000F7A60000}"/>
    <cellStyle name="Blue heading 4 23 4" xfId="13209" xr:uid="{00000000-0005-0000-0000-0000F8A60000}"/>
    <cellStyle name="Blue heading 4 23 4 2" xfId="27130" xr:uid="{00000000-0005-0000-0000-0000F9A60000}"/>
    <cellStyle name="Blue heading 4 23 4 2 2" xfId="54813" xr:uid="{00000000-0005-0000-0000-0000FAA60000}"/>
    <cellStyle name="Blue heading 4 23 4 3" xfId="40896" xr:uid="{00000000-0005-0000-0000-0000FBA60000}"/>
    <cellStyle name="Blue heading 4 23 5" xfId="15959" xr:uid="{00000000-0005-0000-0000-0000FCA60000}"/>
    <cellStyle name="Blue heading 4 23 5 2" xfId="29880" xr:uid="{00000000-0005-0000-0000-0000FDA60000}"/>
    <cellStyle name="Blue heading 4 23 5 2 2" xfId="57563" xr:uid="{00000000-0005-0000-0000-0000FEA60000}"/>
    <cellStyle name="Blue heading 4 23 5 3" xfId="43646" xr:uid="{00000000-0005-0000-0000-0000FFA60000}"/>
    <cellStyle name="Blue heading 4 23 6" xfId="18927" xr:uid="{00000000-0005-0000-0000-000000A70000}"/>
    <cellStyle name="Blue heading 4 23 6 2" xfId="46610" xr:uid="{00000000-0005-0000-0000-000001A70000}"/>
    <cellStyle name="Blue heading 4 23 7" xfId="32693" xr:uid="{00000000-0005-0000-0000-000002A70000}"/>
    <cellStyle name="Blue heading 4 24" xfId="4985" xr:uid="{00000000-0005-0000-0000-000003A70000}"/>
    <cellStyle name="Blue heading 4 24 2" xfId="8389" xr:uid="{00000000-0005-0000-0000-000004A70000}"/>
    <cellStyle name="Blue heading 4 24 2 2" xfId="22310" xr:uid="{00000000-0005-0000-0000-000005A70000}"/>
    <cellStyle name="Blue heading 4 24 2 2 2" xfId="49993" xr:uid="{00000000-0005-0000-0000-000006A70000}"/>
    <cellStyle name="Blue heading 4 24 2 3" xfId="36076" xr:uid="{00000000-0005-0000-0000-000007A70000}"/>
    <cellStyle name="Blue heading 4 24 3" xfId="10838" xr:uid="{00000000-0005-0000-0000-000008A70000}"/>
    <cellStyle name="Blue heading 4 24 3 2" xfId="24759" xr:uid="{00000000-0005-0000-0000-000009A70000}"/>
    <cellStyle name="Blue heading 4 24 3 2 2" xfId="52442" xr:uid="{00000000-0005-0000-0000-00000AA70000}"/>
    <cellStyle name="Blue heading 4 24 3 3" xfId="38525" xr:uid="{00000000-0005-0000-0000-00000BA70000}"/>
    <cellStyle name="Blue heading 4 24 4" xfId="13241" xr:uid="{00000000-0005-0000-0000-00000CA70000}"/>
    <cellStyle name="Blue heading 4 24 4 2" xfId="27162" xr:uid="{00000000-0005-0000-0000-00000DA70000}"/>
    <cellStyle name="Blue heading 4 24 4 2 2" xfId="54845" xr:uid="{00000000-0005-0000-0000-00000EA70000}"/>
    <cellStyle name="Blue heading 4 24 4 3" xfId="40928" xr:uid="{00000000-0005-0000-0000-00000FA70000}"/>
    <cellStyle name="Blue heading 4 24 5" xfId="15991" xr:uid="{00000000-0005-0000-0000-000010A70000}"/>
    <cellStyle name="Blue heading 4 24 5 2" xfId="29912" xr:uid="{00000000-0005-0000-0000-000011A70000}"/>
    <cellStyle name="Blue heading 4 24 5 2 2" xfId="57595" xr:uid="{00000000-0005-0000-0000-000012A70000}"/>
    <cellStyle name="Blue heading 4 24 5 3" xfId="43678" xr:uid="{00000000-0005-0000-0000-000013A70000}"/>
    <cellStyle name="Blue heading 4 24 6" xfId="18959" xr:uid="{00000000-0005-0000-0000-000014A70000}"/>
    <cellStyle name="Blue heading 4 24 6 2" xfId="46642" xr:uid="{00000000-0005-0000-0000-000015A70000}"/>
    <cellStyle name="Blue heading 4 24 7" xfId="32725" xr:uid="{00000000-0005-0000-0000-000016A70000}"/>
    <cellStyle name="Blue heading 4 25" xfId="5022" xr:uid="{00000000-0005-0000-0000-000017A70000}"/>
    <cellStyle name="Blue heading 4 25 2" xfId="8426" xr:uid="{00000000-0005-0000-0000-000018A70000}"/>
    <cellStyle name="Blue heading 4 25 2 2" xfId="22347" xr:uid="{00000000-0005-0000-0000-000019A70000}"/>
    <cellStyle name="Blue heading 4 25 2 2 2" xfId="50030" xr:uid="{00000000-0005-0000-0000-00001AA70000}"/>
    <cellStyle name="Blue heading 4 25 2 3" xfId="36113" xr:uid="{00000000-0005-0000-0000-00001BA70000}"/>
    <cellStyle name="Blue heading 4 25 3" xfId="10874" xr:uid="{00000000-0005-0000-0000-00001CA70000}"/>
    <cellStyle name="Blue heading 4 25 3 2" xfId="24795" xr:uid="{00000000-0005-0000-0000-00001DA70000}"/>
    <cellStyle name="Blue heading 4 25 3 2 2" xfId="52478" xr:uid="{00000000-0005-0000-0000-00001EA70000}"/>
    <cellStyle name="Blue heading 4 25 3 3" xfId="38561" xr:uid="{00000000-0005-0000-0000-00001FA70000}"/>
    <cellStyle name="Blue heading 4 25 4" xfId="13277" xr:uid="{00000000-0005-0000-0000-000020A70000}"/>
    <cellStyle name="Blue heading 4 25 4 2" xfId="27198" xr:uid="{00000000-0005-0000-0000-000021A70000}"/>
    <cellStyle name="Blue heading 4 25 4 2 2" xfId="54881" xr:uid="{00000000-0005-0000-0000-000022A70000}"/>
    <cellStyle name="Blue heading 4 25 4 3" xfId="40964" xr:uid="{00000000-0005-0000-0000-000023A70000}"/>
    <cellStyle name="Blue heading 4 25 5" xfId="16027" xr:uid="{00000000-0005-0000-0000-000024A70000}"/>
    <cellStyle name="Blue heading 4 25 5 2" xfId="29948" xr:uid="{00000000-0005-0000-0000-000025A70000}"/>
    <cellStyle name="Blue heading 4 25 5 2 2" xfId="57631" xr:uid="{00000000-0005-0000-0000-000026A70000}"/>
    <cellStyle name="Blue heading 4 25 5 3" xfId="43714" xr:uid="{00000000-0005-0000-0000-000027A70000}"/>
    <cellStyle name="Blue heading 4 25 6" xfId="18995" xr:uid="{00000000-0005-0000-0000-000028A70000}"/>
    <cellStyle name="Blue heading 4 25 6 2" xfId="46678" xr:uid="{00000000-0005-0000-0000-000029A70000}"/>
    <cellStyle name="Blue heading 4 25 7" xfId="32761" xr:uid="{00000000-0005-0000-0000-00002AA70000}"/>
    <cellStyle name="Blue heading 4 26" xfId="5047" xr:uid="{00000000-0005-0000-0000-00002BA70000}"/>
    <cellStyle name="Blue heading 4 26 2" xfId="8451" xr:uid="{00000000-0005-0000-0000-00002CA70000}"/>
    <cellStyle name="Blue heading 4 26 2 2" xfId="22372" xr:uid="{00000000-0005-0000-0000-00002DA70000}"/>
    <cellStyle name="Blue heading 4 26 2 2 2" xfId="50055" xr:uid="{00000000-0005-0000-0000-00002EA70000}"/>
    <cellStyle name="Blue heading 4 26 2 3" xfId="36138" xr:uid="{00000000-0005-0000-0000-00002FA70000}"/>
    <cellStyle name="Blue heading 4 26 3" xfId="10898" xr:uid="{00000000-0005-0000-0000-000030A70000}"/>
    <cellStyle name="Blue heading 4 26 3 2" xfId="24819" xr:uid="{00000000-0005-0000-0000-000031A70000}"/>
    <cellStyle name="Blue heading 4 26 3 2 2" xfId="52502" xr:uid="{00000000-0005-0000-0000-000032A70000}"/>
    <cellStyle name="Blue heading 4 26 3 3" xfId="38585" xr:uid="{00000000-0005-0000-0000-000033A70000}"/>
    <cellStyle name="Blue heading 4 26 4" xfId="13302" xr:uid="{00000000-0005-0000-0000-000034A70000}"/>
    <cellStyle name="Blue heading 4 26 4 2" xfId="27223" xr:uid="{00000000-0005-0000-0000-000035A70000}"/>
    <cellStyle name="Blue heading 4 26 4 2 2" xfId="54906" xr:uid="{00000000-0005-0000-0000-000036A70000}"/>
    <cellStyle name="Blue heading 4 26 4 3" xfId="40989" xr:uid="{00000000-0005-0000-0000-000037A70000}"/>
    <cellStyle name="Blue heading 4 26 5" xfId="16052" xr:uid="{00000000-0005-0000-0000-000038A70000}"/>
    <cellStyle name="Blue heading 4 26 5 2" xfId="29973" xr:uid="{00000000-0005-0000-0000-000039A70000}"/>
    <cellStyle name="Blue heading 4 26 5 2 2" xfId="57656" xr:uid="{00000000-0005-0000-0000-00003AA70000}"/>
    <cellStyle name="Blue heading 4 26 5 3" xfId="43739" xr:uid="{00000000-0005-0000-0000-00003BA70000}"/>
    <cellStyle name="Blue heading 4 26 6" xfId="19020" xr:uid="{00000000-0005-0000-0000-00003CA70000}"/>
    <cellStyle name="Blue heading 4 26 6 2" xfId="46703" xr:uid="{00000000-0005-0000-0000-00003DA70000}"/>
    <cellStyle name="Blue heading 4 26 7" xfId="32786" xr:uid="{00000000-0005-0000-0000-00003EA70000}"/>
    <cellStyle name="Blue heading 4 27" xfId="5070" xr:uid="{00000000-0005-0000-0000-00003FA70000}"/>
    <cellStyle name="Blue heading 4 27 2" xfId="8473" xr:uid="{00000000-0005-0000-0000-000040A70000}"/>
    <cellStyle name="Blue heading 4 27 2 2" xfId="22394" xr:uid="{00000000-0005-0000-0000-000041A70000}"/>
    <cellStyle name="Blue heading 4 27 2 2 2" xfId="50077" xr:uid="{00000000-0005-0000-0000-000042A70000}"/>
    <cellStyle name="Blue heading 4 27 2 3" xfId="36160" xr:uid="{00000000-0005-0000-0000-000043A70000}"/>
    <cellStyle name="Blue heading 4 27 3" xfId="10919" xr:uid="{00000000-0005-0000-0000-000044A70000}"/>
    <cellStyle name="Blue heading 4 27 3 2" xfId="24840" xr:uid="{00000000-0005-0000-0000-000045A70000}"/>
    <cellStyle name="Blue heading 4 27 3 2 2" xfId="52523" xr:uid="{00000000-0005-0000-0000-000046A70000}"/>
    <cellStyle name="Blue heading 4 27 3 3" xfId="38606" xr:uid="{00000000-0005-0000-0000-000047A70000}"/>
    <cellStyle name="Blue heading 4 27 4" xfId="13324" xr:uid="{00000000-0005-0000-0000-000048A70000}"/>
    <cellStyle name="Blue heading 4 27 4 2" xfId="27245" xr:uid="{00000000-0005-0000-0000-000049A70000}"/>
    <cellStyle name="Blue heading 4 27 4 2 2" xfId="54928" xr:uid="{00000000-0005-0000-0000-00004AA70000}"/>
    <cellStyle name="Blue heading 4 27 4 3" xfId="41011" xr:uid="{00000000-0005-0000-0000-00004BA70000}"/>
    <cellStyle name="Blue heading 4 27 5" xfId="16074" xr:uid="{00000000-0005-0000-0000-00004CA70000}"/>
    <cellStyle name="Blue heading 4 27 5 2" xfId="29995" xr:uid="{00000000-0005-0000-0000-00004DA70000}"/>
    <cellStyle name="Blue heading 4 27 5 2 2" xfId="57678" xr:uid="{00000000-0005-0000-0000-00004EA70000}"/>
    <cellStyle name="Blue heading 4 27 5 3" xfId="43761" xr:uid="{00000000-0005-0000-0000-00004FA70000}"/>
    <cellStyle name="Blue heading 4 27 6" xfId="19042" xr:uid="{00000000-0005-0000-0000-000050A70000}"/>
    <cellStyle name="Blue heading 4 27 6 2" xfId="46725" xr:uid="{00000000-0005-0000-0000-000051A70000}"/>
    <cellStyle name="Blue heading 4 27 7" xfId="32808" xr:uid="{00000000-0005-0000-0000-000052A70000}"/>
    <cellStyle name="Blue heading 4 28" xfId="5092" xr:uid="{00000000-0005-0000-0000-000053A70000}"/>
    <cellStyle name="Blue heading 4 28 2" xfId="8495" xr:uid="{00000000-0005-0000-0000-000054A70000}"/>
    <cellStyle name="Blue heading 4 28 2 2" xfId="22416" xr:uid="{00000000-0005-0000-0000-000055A70000}"/>
    <cellStyle name="Blue heading 4 28 2 2 2" xfId="50099" xr:uid="{00000000-0005-0000-0000-000056A70000}"/>
    <cellStyle name="Blue heading 4 28 2 3" xfId="36182" xr:uid="{00000000-0005-0000-0000-000057A70000}"/>
    <cellStyle name="Blue heading 4 28 3" xfId="10941" xr:uid="{00000000-0005-0000-0000-000058A70000}"/>
    <cellStyle name="Blue heading 4 28 3 2" xfId="24862" xr:uid="{00000000-0005-0000-0000-000059A70000}"/>
    <cellStyle name="Blue heading 4 28 3 2 2" xfId="52545" xr:uid="{00000000-0005-0000-0000-00005AA70000}"/>
    <cellStyle name="Blue heading 4 28 3 3" xfId="38628" xr:uid="{00000000-0005-0000-0000-00005BA70000}"/>
    <cellStyle name="Blue heading 4 28 4" xfId="13346" xr:uid="{00000000-0005-0000-0000-00005CA70000}"/>
    <cellStyle name="Blue heading 4 28 4 2" xfId="27267" xr:uid="{00000000-0005-0000-0000-00005DA70000}"/>
    <cellStyle name="Blue heading 4 28 4 2 2" xfId="54950" xr:uid="{00000000-0005-0000-0000-00005EA70000}"/>
    <cellStyle name="Blue heading 4 28 4 3" xfId="41033" xr:uid="{00000000-0005-0000-0000-00005FA70000}"/>
    <cellStyle name="Blue heading 4 28 5" xfId="16096" xr:uid="{00000000-0005-0000-0000-000060A70000}"/>
    <cellStyle name="Blue heading 4 28 5 2" xfId="30017" xr:uid="{00000000-0005-0000-0000-000061A70000}"/>
    <cellStyle name="Blue heading 4 28 5 2 2" xfId="57700" xr:uid="{00000000-0005-0000-0000-000062A70000}"/>
    <cellStyle name="Blue heading 4 28 5 3" xfId="43783" xr:uid="{00000000-0005-0000-0000-000063A70000}"/>
    <cellStyle name="Blue heading 4 28 6" xfId="19064" xr:uid="{00000000-0005-0000-0000-000064A70000}"/>
    <cellStyle name="Blue heading 4 28 6 2" xfId="46747" xr:uid="{00000000-0005-0000-0000-000065A70000}"/>
    <cellStyle name="Blue heading 4 28 7" xfId="32830" xr:uid="{00000000-0005-0000-0000-000066A70000}"/>
    <cellStyle name="Blue heading 4 29" xfId="16235" xr:uid="{00000000-0005-0000-0000-000067A70000}"/>
    <cellStyle name="Blue heading 4 29 2" xfId="30152" xr:uid="{00000000-0005-0000-0000-000068A70000}"/>
    <cellStyle name="Blue heading 4 29 2 2" xfId="57835" xr:uid="{00000000-0005-0000-0000-000069A70000}"/>
    <cellStyle name="Blue heading 4 29 3" xfId="43918" xr:uid="{00000000-0005-0000-0000-00006AA70000}"/>
    <cellStyle name="Blue heading 4 3" xfId="3250" xr:uid="{00000000-0005-0000-0000-00006BA70000}"/>
    <cellStyle name="Blue heading 4 3 2" xfId="6692" xr:uid="{00000000-0005-0000-0000-00006CA70000}"/>
    <cellStyle name="Blue heading 4 3 2 2" xfId="20634" xr:uid="{00000000-0005-0000-0000-00006DA70000}"/>
    <cellStyle name="Blue heading 4 3 2 2 2" xfId="48317" xr:uid="{00000000-0005-0000-0000-00006EA70000}"/>
    <cellStyle name="Blue heading 4 3 2 3" xfId="34400" xr:uid="{00000000-0005-0000-0000-00006FA70000}"/>
    <cellStyle name="Blue heading 4 3 3" xfId="9434" xr:uid="{00000000-0005-0000-0000-000070A70000}"/>
    <cellStyle name="Blue heading 4 3 3 2" xfId="23355" xr:uid="{00000000-0005-0000-0000-000071A70000}"/>
    <cellStyle name="Blue heading 4 3 3 2 2" xfId="51038" xr:uid="{00000000-0005-0000-0000-000072A70000}"/>
    <cellStyle name="Blue heading 4 3 3 3" xfId="37121" xr:uid="{00000000-0005-0000-0000-000073A70000}"/>
    <cellStyle name="Blue heading 4 3 4" xfId="11572" xr:uid="{00000000-0005-0000-0000-000074A70000}"/>
    <cellStyle name="Blue heading 4 3 4 2" xfId="25493" xr:uid="{00000000-0005-0000-0000-000075A70000}"/>
    <cellStyle name="Blue heading 4 3 4 2 2" xfId="53176" xr:uid="{00000000-0005-0000-0000-000076A70000}"/>
    <cellStyle name="Blue heading 4 3 4 3" xfId="39259" xr:uid="{00000000-0005-0000-0000-000077A70000}"/>
    <cellStyle name="Blue heading 4 3 5" xfId="14322" xr:uid="{00000000-0005-0000-0000-000078A70000}"/>
    <cellStyle name="Blue heading 4 3 5 2" xfId="28243" xr:uid="{00000000-0005-0000-0000-000079A70000}"/>
    <cellStyle name="Blue heading 4 3 5 2 2" xfId="55926" xr:uid="{00000000-0005-0000-0000-00007AA70000}"/>
    <cellStyle name="Blue heading 4 3 5 3" xfId="42009" xr:uid="{00000000-0005-0000-0000-00007BA70000}"/>
    <cellStyle name="Blue heading 4 3 6" xfId="17290" xr:uid="{00000000-0005-0000-0000-00007CA70000}"/>
    <cellStyle name="Blue heading 4 3 6 2" xfId="44973" xr:uid="{00000000-0005-0000-0000-00007DA70000}"/>
    <cellStyle name="Blue heading 4 3 7" xfId="31079" xr:uid="{00000000-0005-0000-0000-00007EA70000}"/>
    <cellStyle name="Blue heading 4 30" xfId="16262" xr:uid="{00000000-0005-0000-0000-00007FA70000}"/>
    <cellStyle name="Blue heading 4 30 2" xfId="30179" xr:uid="{00000000-0005-0000-0000-000080A70000}"/>
    <cellStyle name="Blue heading 4 30 2 2" xfId="57862" xr:uid="{00000000-0005-0000-0000-000081A70000}"/>
    <cellStyle name="Blue heading 4 30 3" xfId="43945" xr:uid="{00000000-0005-0000-0000-000082A70000}"/>
    <cellStyle name="Blue heading 4 4" xfId="3301" xr:uid="{00000000-0005-0000-0000-000083A70000}"/>
    <cellStyle name="Blue heading 4 4 2" xfId="6742" xr:uid="{00000000-0005-0000-0000-000084A70000}"/>
    <cellStyle name="Blue heading 4 4 2 2" xfId="20683" xr:uid="{00000000-0005-0000-0000-000085A70000}"/>
    <cellStyle name="Blue heading 4 4 2 2 2" xfId="48366" xr:uid="{00000000-0005-0000-0000-000086A70000}"/>
    <cellStyle name="Blue heading 4 4 2 3" xfId="34449" xr:uid="{00000000-0005-0000-0000-000087A70000}"/>
    <cellStyle name="Blue heading 4 4 3" xfId="9482" xr:uid="{00000000-0005-0000-0000-000088A70000}"/>
    <cellStyle name="Blue heading 4 4 3 2" xfId="23403" xr:uid="{00000000-0005-0000-0000-000089A70000}"/>
    <cellStyle name="Blue heading 4 4 3 2 2" xfId="51086" xr:uid="{00000000-0005-0000-0000-00008AA70000}"/>
    <cellStyle name="Blue heading 4 4 3 3" xfId="37169" xr:uid="{00000000-0005-0000-0000-00008BA70000}"/>
    <cellStyle name="Blue heading 4 4 4" xfId="11621" xr:uid="{00000000-0005-0000-0000-00008CA70000}"/>
    <cellStyle name="Blue heading 4 4 4 2" xfId="25542" xr:uid="{00000000-0005-0000-0000-00008DA70000}"/>
    <cellStyle name="Blue heading 4 4 4 2 2" xfId="53225" xr:uid="{00000000-0005-0000-0000-00008EA70000}"/>
    <cellStyle name="Blue heading 4 4 4 3" xfId="39308" xr:uid="{00000000-0005-0000-0000-00008FA70000}"/>
    <cellStyle name="Blue heading 4 4 5" xfId="14371" xr:uid="{00000000-0005-0000-0000-000090A70000}"/>
    <cellStyle name="Blue heading 4 4 5 2" xfId="28292" xr:uid="{00000000-0005-0000-0000-000091A70000}"/>
    <cellStyle name="Blue heading 4 4 5 2 2" xfId="55975" xr:uid="{00000000-0005-0000-0000-000092A70000}"/>
    <cellStyle name="Blue heading 4 4 5 3" xfId="42058" xr:uid="{00000000-0005-0000-0000-000093A70000}"/>
    <cellStyle name="Blue heading 4 4 6" xfId="17339" xr:uid="{00000000-0005-0000-0000-000094A70000}"/>
    <cellStyle name="Blue heading 4 4 6 2" xfId="45022" xr:uid="{00000000-0005-0000-0000-000095A70000}"/>
    <cellStyle name="Blue heading 4 4 7" xfId="31124" xr:uid="{00000000-0005-0000-0000-000096A70000}"/>
    <cellStyle name="Blue heading 4 5" xfId="3382" xr:uid="{00000000-0005-0000-0000-000097A70000}"/>
    <cellStyle name="Blue heading 4 5 2" xfId="6822" xr:uid="{00000000-0005-0000-0000-000098A70000}"/>
    <cellStyle name="Blue heading 4 5 2 2" xfId="20763" xr:uid="{00000000-0005-0000-0000-000099A70000}"/>
    <cellStyle name="Blue heading 4 5 2 2 2" xfId="48446" xr:uid="{00000000-0005-0000-0000-00009AA70000}"/>
    <cellStyle name="Blue heading 4 5 2 3" xfId="34529" xr:uid="{00000000-0005-0000-0000-00009BA70000}"/>
    <cellStyle name="Blue heading 4 5 3" xfId="9560" xr:uid="{00000000-0005-0000-0000-00009CA70000}"/>
    <cellStyle name="Blue heading 4 5 3 2" xfId="23481" xr:uid="{00000000-0005-0000-0000-00009DA70000}"/>
    <cellStyle name="Blue heading 4 5 3 2 2" xfId="51164" xr:uid="{00000000-0005-0000-0000-00009EA70000}"/>
    <cellStyle name="Blue heading 4 5 3 3" xfId="37247" xr:uid="{00000000-0005-0000-0000-00009FA70000}"/>
    <cellStyle name="Blue heading 4 5 4" xfId="11701" xr:uid="{00000000-0005-0000-0000-0000A0A70000}"/>
    <cellStyle name="Blue heading 4 5 4 2" xfId="25622" xr:uid="{00000000-0005-0000-0000-0000A1A70000}"/>
    <cellStyle name="Blue heading 4 5 4 2 2" xfId="53305" xr:uid="{00000000-0005-0000-0000-0000A2A70000}"/>
    <cellStyle name="Blue heading 4 5 4 3" xfId="39388" xr:uid="{00000000-0005-0000-0000-0000A3A70000}"/>
    <cellStyle name="Blue heading 4 5 5" xfId="14451" xr:uid="{00000000-0005-0000-0000-0000A4A70000}"/>
    <cellStyle name="Blue heading 4 5 5 2" xfId="28372" xr:uid="{00000000-0005-0000-0000-0000A5A70000}"/>
    <cellStyle name="Blue heading 4 5 5 2 2" xfId="56055" xr:uid="{00000000-0005-0000-0000-0000A6A70000}"/>
    <cellStyle name="Blue heading 4 5 5 3" xfId="42138" xr:uid="{00000000-0005-0000-0000-0000A7A70000}"/>
    <cellStyle name="Blue heading 4 5 6" xfId="17419" xr:uid="{00000000-0005-0000-0000-0000A8A70000}"/>
    <cellStyle name="Blue heading 4 5 6 2" xfId="45102" xr:uid="{00000000-0005-0000-0000-0000A9A70000}"/>
    <cellStyle name="Blue heading 4 5 7" xfId="31198" xr:uid="{00000000-0005-0000-0000-0000AAA70000}"/>
    <cellStyle name="Blue heading 4 6" xfId="3430" xr:uid="{00000000-0005-0000-0000-0000ABA70000}"/>
    <cellStyle name="Blue heading 4 6 2" xfId="6869" xr:uid="{00000000-0005-0000-0000-0000ACA70000}"/>
    <cellStyle name="Blue heading 4 6 2 2" xfId="20810" xr:uid="{00000000-0005-0000-0000-0000ADA70000}"/>
    <cellStyle name="Blue heading 4 6 2 2 2" xfId="48493" xr:uid="{00000000-0005-0000-0000-0000AEA70000}"/>
    <cellStyle name="Blue heading 4 6 2 3" xfId="34576" xr:uid="{00000000-0005-0000-0000-0000AFA70000}"/>
    <cellStyle name="Blue heading 4 6 3" xfId="9607" xr:uid="{00000000-0005-0000-0000-0000B0A70000}"/>
    <cellStyle name="Blue heading 4 6 3 2" xfId="23528" xr:uid="{00000000-0005-0000-0000-0000B1A70000}"/>
    <cellStyle name="Blue heading 4 6 3 2 2" xfId="51211" xr:uid="{00000000-0005-0000-0000-0000B2A70000}"/>
    <cellStyle name="Blue heading 4 6 3 3" xfId="37294" xr:uid="{00000000-0005-0000-0000-0000B3A70000}"/>
    <cellStyle name="Blue heading 4 6 4" xfId="11748" xr:uid="{00000000-0005-0000-0000-0000B4A70000}"/>
    <cellStyle name="Blue heading 4 6 4 2" xfId="25669" xr:uid="{00000000-0005-0000-0000-0000B5A70000}"/>
    <cellStyle name="Blue heading 4 6 4 2 2" xfId="53352" xr:uid="{00000000-0005-0000-0000-0000B6A70000}"/>
    <cellStyle name="Blue heading 4 6 4 3" xfId="39435" xr:uid="{00000000-0005-0000-0000-0000B7A70000}"/>
    <cellStyle name="Blue heading 4 6 5" xfId="14498" xr:uid="{00000000-0005-0000-0000-0000B8A70000}"/>
    <cellStyle name="Blue heading 4 6 5 2" xfId="28419" xr:uid="{00000000-0005-0000-0000-0000B9A70000}"/>
    <cellStyle name="Blue heading 4 6 5 2 2" xfId="56102" xr:uid="{00000000-0005-0000-0000-0000BAA70000}"/>
    <cellStyle name="Blue heading 4 6 5 3" xfId="42185" xr:uid="{00000000-0005-0000-0000-0000BBA70000}"/>
    <cellStyle name="Blue heading 4 6 6" xfId="17466" xr:uid="{00000000-0005-0000-0000-0000BCA70000}"/>
    <cellStyle name="Blue heading 4 6 6 2" xfId="45149" xr:uid="{00000000-0005-0000-0000-0000BDA70000}"/>
    <cellStyle name="Blue heading 4 6 7" xfId="31243" xr:uid="{00000000-0005-0000-0000-0000BEA70000}"/>
    <cellStyle name="Blue heading 4 7" xfId="3472" xr:uid="{00000000-0005-0000-0000-0000BFA70000}"/>
    <cellStyle name="Blue heading 4 7 2" xfId="6910" xr:uid="{00000000-0005-0000-0000-0000C0A70000}"/>
    <cellStyle name="Blue heading 4 7 2 2" xfId="20850" xr:uid="{00000000-0005-0000-0000-0000C1A70000}"/>
    <cellStyle name="Blue heading 4 7 2 2 2" xfId="48533" xr:uid="{00000000-0005-0000-0000-0000C2A70000}"/>
    <cellStyle name="Blue heading 4 7 2 3" xfId="34616" xr:uid="{00000000-0005-0000-0000-0000C3A70000}"/>
    <cellStyle name="Blue heading 4 7 3" xfId="9648" xr:uid="{00000000-0005-0000-0000-0000C4A70000}"/>
    <cellStyle name="Blue heading 4 7 3 2" xfId="23569" xr:uid="{00000000-0005-0000-0000-0000C5A70000}"/>
    <cellStyle name="Blue heading 4 7 3 2 2" xfId="51252" xr:uid="{00000000-0005-0000-0000-0000C6A70000}"/>
    <cellStyle name="Blue heading 4 7 3 3" xfId="37335" xr:uid="{00000000-0005-0000-0000-0000C7A70000}"/>
    <cellStyle name="Blue heading 4 7 4" xfId="11788" xr:uid="{00000000-0005-0000-0000-0000C8A70000}"/>
    <cellStyle name="Blue heading 4 7 4 2" xfId="25709" xr:uid="{00000000-0005-0000-0000-0000C9A70000}"/>
    <cellStyle name="Blue heading 4 7 4 2 2" xfId="53392" xr:uid="{00000000-0005-0000-0000-0000CAA70000}"/>
    <cellStyle name="Blue heading 4 7 4 3" xfId="39475" xr:uid="{00000000-0005-0000-0000-0000CBA70000}"/>
    <cellStyle name="Blue heading 4 7 5" xfId="14538" xr:uid="{00000000-0005-0000-0000-0000CCA70000}"/>
    <cellStyle name="Blue heading 4 7 5 2" xfId="28459" xr:uid="{00000000-0005-0000-0000-0000CDA70000}"/>
    <cellStyle name="Blue heading 4 7 5 2 2" xfId="56142" xr:uid="{00000000-0005-0000-0000-0000CEA70000}"/>
    <cellStyle name="Blue heading 4 7 5 3" xfId="42225" xr:uid="{00000000-0005-0000-0000-0000CFA70000}"/>
    <cellStyle name="Blue heading 4 7 6" xfId="17506" xr:uid="{00000000-0005-0000-0000-0000D0A70000}"/>
    <cellStyle name="Blue heading 4 7 6 2" xfId="45189" xr:uid="{00000000-0005-0000-0000-0000D1A70000}"/>
    <cellStyle name="Blue heading 4 7 7" xfId="31278" xr:uid="{00000000-0005-0000-0000-0000D2A70000}"/>
    <cellStyle name="Blue heading 4 8" xfId="3538" xr:uid="{00000000-0005-0000-0000-0000D3A70000}"/>
    <cellStyle name="Blue heading 4 8 2" xfId="6976" xr:uid="{00000000-0005-0000-0000-0000D4A70000}"/>
    <cellStyle name="Blue heading 4 8 2 2" xfId="20916" xr:uid="{00000000-0005-0000-0000-0000D5A70000}"/>
    <cellStyle name="Blue heading 4 8 2 2 2" xfId="48599" xr:uid="{00000000-0005-0000-0000-0000D6A70000}"/>
    <cellStyle name="Blue heading 4 8 2 3" xfId="34682" xr:uid="{00000000-0005-0000-0000-0000D7A70000}"/>
    <cellStyle name="Blue heading 4 8 3" xfId="9713" xr:uid="{00000000-0005-0000-0000-0000D8A70000}"/>
    <cellStyle name="Blue heading 4 8 3 2" xfId="23634" xr:uid="{00000000-0005-0000-0000-0000D9A70000}"/>
    <cellStyle name="Blue heading 4 8 3 2 2" xfId="51317" xr:uid="{00000000-0005-0000-0000-0000DAA70000}"/>
    <cellStyle name="Blue heading 4 8 3 3" xfId="37400" xr:uid="{00000000-0005-0000-0000-0000DBA70000}"/>
    <cellStyle name="Blue heading 4 8 4" xfId="11854" xr:uid="{00000000-0005-0000-0000-0000DCA70000}"/>
    <cellStyle name="Blue heading 4 8 4 2" xfId="25775" xr:uid="{00000000-0005-0000-0000-0000DDA70000}"/>
    <cellStyle name="Blue heading 4 8 4 2 2" xfId="53458" xr:uid="{00000000-0005-0000-0000-0000DEA70000}"/>
    <cellStyle name="Blue heading 4 8 4 3" xfId="39541" xr:uid="{00000000-0005-0000-0000-0000DFA70000}"/>
    <cellStyle name="Blue heading 4 8 5" xfId="14604" xr:uid="{00000000-0005-0000-0000-0000E0A70000}"/>
    <cellStyle name="Blue heading 4 8 5 2" xfId="28525" xr:uid="{00000000-0005-0000-0000-0000E1A70000}"/>
    <cellStyle name="Blue heading 4 8 5 2 2" xfId="56208" xr:uid="{00000000-0005-0000-0000-0000E2A70000}"/>
    <cellStyle name="Blue heading 4 8 5 3" xfId="42291" xr:uid="{00000000-0005-0000-0000-0000E3A70000}"/>
    <cellStyle name="Blue heading 4 8 6" xfId="17572" xr:uid="{00000000-0005-0000-0000-0000E4A70000}"/>
    <cellStyle name="Blue heading 4 8 6 2" xfId="45255" xr:uid="{00000000-0005-0000-0000-0000E5A70000}"/>
    <cellStyle name="Blue heading 4 8 7" xfId="31343" xr:uid="{00000000-0005-0000-0000-0000E6A70000}"/>
    <cellStyle name="Blue heading 4 9" xfId="3578" xr:uid="{00000000-0005-0000-0000-0000E7A70000}"/>
    <cellStyle name="Blue heading 4 9 2" xfId="7016" xr:uid="{00000000-0005-0000-0000-0000E8A70000}"/>
    <cellStyle name="Blue heading 4 9 2 2" xfId="20953" xr:uid="{00000000-0005-0000-0000-0000E9A70000}"/>
    <cellStyle name="Blue heading 4 9 2 2 2" xfId="48636" xr:uid="{00000000-0005-0000-0000-0000EAA70000}"/>
    <cellStyle name="Blue heading 4 9 2 3" xfId="34719" xr:uid="{00000000-0005-0000-0000-0000EBA70000}"/>
    <cellStyle name="Blue heading 4 9 3" xfId="9749" xr:uid="{00000000-0005-0000-0000-0000ECA70000}"/>
    <cellStyle name="Blue heading 4 9 3 2" xfId="23670" xr:uid="{00000000-0005-0000-0000-0000EDA70000}"/>
    <cellStyle name="Blue heading 4 9 3 2 2" xfId="51353" xr:uid="{00000000-0005-0000-0000-0000EEA70000}"/>
    <cellStyle name="Blue heading 4 9 3 3" xfId="37436" xr:uid="{00000000-0005-0000-0000-0000EFA70000}"/>
    <cellStyle name="Blue heading 4 9 4" xfId="11891" xr:uid="{00000000-0005-0000-0000-0000F0A70000}"/>
    <cellStyle name="Blue heading 4 9 4 2" xfId="25812" xr:uid="{00000000-0005-0000-0000-0000F1A70000}"/>
    <cellStyle name="Blue heading 4 9 4 2 2" xfId="53495" xr:uid="{00000000-0005-0000-0000-0000F2A70000}"/>
    <cellStyle name="Blue heading 4 9 4 3" xfId="39578" xr:uid="{00000000-0005-0000-0000-0000F3A70000}"/>
    <cellStyle name="Blue heading 4 9 5" xfId="14641" xr:uid="{00000000-0005-0000-0000-0000F4A70000}"/>
    <cellStyle name="Blue heading 4 9 5 2" xfId="28562" xr:uid="{00000000-0005-0000-0000-0000F5A70000}"/>
    <cellStyle name="Blue heading 4 9 5 2 2" xfId="56245" xr:uid="{00000000-0005-0000-0000-0000F6A70000}"/>
    <cellStyle name="Blue heading 4 9 5 3" xfId="42328" xr:uid="{00000000-0005-0000-0000-0000F7A70000}"/>
    <cellStyle name="Blue heading 4 9 6" xfId="17609" xr:uid="{00000000-0005-0000-0000-0000F8A70000}"/>
    <cellStyle name="Blue heading 4 9 6 2" xfId="45292" xr:uid="{00000000-0005-0000-0000-0000F9A70000}"/>
    <cellStyle name="Blue heading 4 9 7" xfId="31380" xr:uid="{00000000-0005-0000-0000-0000FAA70000}"/>
    <cellStyle name="Blue heading 5" xfId="2759" xr:uid="{00000000-0005-0000-0000-0000FBA70000}"/>
    <cellStyle name="Blue heading 5 2" xfId="6207" xr:uid="{00000000-0005-0000-0000-0000FCA70000}"/>
    <cellStyle name="Blue heading 5 2 2" xfId="20154" xr:uid="{00000000-0005-0000-0000-0000FDA70000}"/>
    <cellStyle name="Blue heading 5 2 2 2" xfId="47837" xr:uid="{00000000-0005-0000-0000-0000FEA70000}"/>
    <cellStyle name="Blue heading 5 2 3" xfId="33920" xr:uid="{00000000-0005-0000-0000-0000FFA70000}"/>
    <cellStyle name="Blue heading 5 3" xfId="8963" xr:uid="{00000000-0005-0000-0000-000000A80000}"/>
    <cellStyle name="Blue heading 5 3 2" xfId="22884" xr:uid="{00000000-0005-0000-0000-000001A80000}"/>
    <cellStyle name="Blue heading 5 3 2 2" xfId="50567" xr:uid="{00000000-0005-0000-0000-000002A80000}"/>
    <cellStyle name="Blue heading 5 3 3" xfId="36650" xr:uid="{00000000-0005-0000-0000-000003A80000}"/>
    <cellStyle name="Blue heading 5 4" xfId="11094" xr:uid="{00000000-0005-0000-0000-000004A80000}"/>
    <cellStyle name="Blue heading 5 4 2" xfId="25015" xr:uid="{00000000-0005-0000-0000-000005A80000}"/>
    <cellStyle name="Blue heading 5 4 2 2" xfId="52698" xr:uid="{00000000-0005-0000-0000-000006A80000}"/>
    <cellStyle name="Blue heading 5 4 3" xfId="38781" xr:uid="{00000000-0005-0000-0000-000007A80000}"/>
    <cellStyle name="Blue heading 5 5" xfId="13847" xr:uid="{00000000-0005-0000-0000-000008A80000}"/>
    <cellStyle name="Blue heading 5 5 2" xfId="27768" xr:uid="{00000000-0005-0000-0000-000009A80000}"/>
    <cellStyle name="Blue heading 5 5 2 2" xfId="55451" xr:uid="{00000000-0005-0000-0000-00000AA80000}"/>
    <cellStyle name="Blue heading 5 5 3" xfId="41534" xr:uid="{00000000-0005-0000-0000-00000BA80000}"/>
    <cellStyle name="Blue heading 5 6" xfId="16812" xr:uid="{00000000-0005-0000-0000-00000CA80000}"/>
    <cellStyle name="Blue heading 5 6 2" xfId="44495" xr:uid="{00000000-0005-0000-0000-00000DA80000}"/>
    <cellStyle name="Blue heading 5 7" xfId="30659" xr:uid="{00000000-0005-0000-0000-00000EA80000}"/>
    <cellStyle name="Blue heading 6" xfId="2623" xr:uid="{00000000-0005-0000-0000-00000FA80000}"/>
    <cellStyle name="Blue heading 6 2" xfId="6074" xr:uid="{00000000-0005-0000-0000-000010A80000}"/>
    <cellStyle name="Blue heading 6 2 2" xfId="20021" xr:uid="{00000000-0005-0000-0000-000011A80000}"/>
    <cellStyle name="Blue heading 6 2 2 2" xfId="47704" xr:uid="{00000000-0005-0000-0000-000012A80000}"/>
    <cellStyle name="Blue heading 6 2 3" xfId="33787" xr:uid="{00000000-0005-0000-0000-000013A80000}"/>
    <cellStyle name="Blue heading 6 3" xfId="8834" xr:uid="{00000000-0005-0000-0000-000014A80000}"/>
    <cellStyle name="Blue heading 6 3 2" xfId="22755" xr:uid="{00000000-0005-0000-0000-000015A80000}"/>
    <cellStyle name="Blue heading 6 3 2 2" xfId="50438" xr:uid="{00000000-0005-0000-0000-000016A80000}"/>
    <cellStyle name="Blue heading 6 3 3" xfId="36521" xr:uid="{00000000-0005-0000-0000-000017A80000}"/>
    <cellStyle name="Blue heading 6 4" xfId="10961" xr:uid="{00000000-0005-0000-0000-000018A80000}"/>
    <cellStyle name="Blue heading 6 4 2" xfId="24882" xr:uid="{00000000-0005-0000-0000-000019A80000}"/>
    <cellStyle name="Blue heading 6 4 2 2" xfId="52565" xr:uid="{00000000-0005-0000-0000-00001AA80000}"/>
    <cellStyle name="Blue heading 6 4 3" xfId="38648" xr:uid="{00000000-0005-0000-0000-00001BA80000}"/>
    <cellStyle name="Blue heading 6 5" xfId="13715" xr:uid="{00000000-0005-0000-0000-00001CA80000}"/>
    <cellStyle name="Blue heading 6 5 2" xfId="27636" xr:uid="{00000000-0005-0000-0000-00001DA80000}"/>
    <cellStyle name="Blue heading 6 5 2 2" xfId="55319" xr:uid="{00000000-0005-0000-0000-00001EA80000}"/>
    <cellStyle name="Blue heading 6 5 3" xfId="41402" xr:uid="{00000000-0005-0000-0000-00001FA80000}"/>
    <cellStyle name="Blue heading 6 6" xfId="16679" xr:uid="{00000000-0005-0000-0000-000020A80000}"/>
    <cellStyle name="Blue heading 6 6 2" xfId="44362" xr:uid="{00000000-0005-0000-0000-000021A80000}"/>
    <cellStyle name="Blue heading 6 7" xfId="30535" xr:uid="{00000000-0005-0000-0000-000022A80000}"/>
    <cellStyle name="Blue heading 7" xfId="2756" xr:uid="{00000000-0005-0000-0000-000023A80000}"/>
    <cellStyle name="Blue heading 7 2" xfId="6204" xr:uid="{00000000-0005-0000-0000-000024A80000}"/>
    <cellStyle name="Blue heading 7 2 2" xfId="20151" xr:uid="{00000000-0005-0000-0000-000025A80000}"/>
    <cellStyle name="Blue heading 7 2 2 2" xfId="47834" xr:uid="{00000000-0005-0000-0000-000026A80000}"/>
    <cellStyle name="Blue heading 7 2 3" xfId="33917" xr:uid="{00000000-0005-0000-0000-000027A80000}"/>
    <cellStyle name="Blue heading 7 3" xfId="8960" xr:uid="{00000000-0005-0000-0000-000028A80000}"/>
    <cellStyle name="Blue heading 7 3 2" xfId="22881" xr:uid="{00000000-0005-0000-0000-000029A80000}"/>
    <cellStyle name="Blue heading 7 3 2 2" xfId="50564" xr:uid="{00000000-0005-0000-0000-00002AA80000}"/>
    <cellStyle name="Blue heading 7 3 3" xfId="36647" xr:uid="{00000000-0005-0000-0000-00002BA80000}"/>
    <cellStyle name="Blue heading 7 4" xfId="11091" xr:uid="{00000000-0005-0000-0000-00002CA80000}"/>
    <cellStyle name="Blue heading 7 4 2" xfId="25012" xr:uid="{00000000-0005-0000-0000-00002DA80000}"/>
    <cellStyle name="Blue heading 7 4 2 2" xfId="52695" xr:uid="{00000000-0005-0000-0000-00002EA80000}"/>
    <cellStyle name="Blue heading 7 4 3" xfId="38778" xr:uid="{00000000-0005-0000-0000-00002FA80000}"/>
    <cellStyle name="Blue heading 7 5" xfId="13844" xr:uid="{00000000-0005-0000-0000-000030A80000}"/>
    <cellStyle name="Blue heading 7 5 2" xfId="27765" xr:uid="{00000000-0005-0000-0000-000031A80000}"/>
    <cellStyle name="Blue heading 7 5 2 2" xfId="55448" xr:uid="{00000000-0005-0000-0000-000032A80000}"/>
    <cellStyle name="Blue heading 7 5 3" xfId="41531" xr:uid="{00000000-0005-0000-0000-000033A80000}"/>
    <cellStyle name="Blue heading 7 6" xfId="16809" xr:uid="{00000000-0005-0000-0000-000034A80000}"/>
    <cellStyle name="Blue heading 7 6 2" xfId="44492" xr:uid="{00000000-0005-0000-0000-000035A80000}"/>
    <cellStyle name="Blue heading 7 7" xfId="30656" xr:uid="{00000000-0005-0000-0000-000036A80000}"/>
    <cellStyle name="Blue heading 8" xfId="2727" xr:uid="{00000000-0005-0000-0000-000037A80000}"/>
    <cellStyle name="Blue heading 8 2" xfId="6175" xr:uid="{00000000-0005-0000-0000-000038A80000}"/>
    <cellStyle name="Blue heading 8 2 2" xfId="20122" xr:uid="{00000000-0005-0000-0000-000039A80000}"/>
    <cellStyle name="Blue heading 8 2 2 2" xfId="47805" xr:uid="{00000000-0005-0000-0000-00003AA80000}"/>
    <cellStyle name="Blue heading 8 2 3" xfId="33888" xr:uid="{00000000-0005-0000-0000-00003BA80000}"/>
    <cellStyle name="Blue heading 8 3" xfId="8931" xr:uid="{00000000-0005-0000-0000-00003CA80000}"/>
    <cellStyle name="Blue heading 8 3 2" xfId="22852" xr:uid="{00000000-0005-0000-0000-00003DA80000}"/>
    <cellStyle name="Blue heading 8 3 2 2" xfId="50535" xr:uid="{00000000-0005-0000-0000-00003EA80000}"/>
    <cellStyle name="Blue heading 8 3 3" xfId="36618" xr:uid="{00000000-0005-0000-0000-00003FA80000}"/>
    <cellStyle name="Blue heading 8 4" xfId="11062" xr:uid="{00000000-0005-0000-0000-000040A80000}"/>
    <cellStyle name="Blue heading 8 4 2" xfId="24983" xr:uid="{00000000-0005-0000-0000-000041A80000}"/>
    <cellStyle name="Blue heading 8 4 2 2" xfId="52666" xr:uid="{00000000-0005-0000-0000-000042A80000}"/>
    <cellStyle name="Blue heading 8 4 3" xfId="38749" xr:uid="{00000000-0005-0000-0000-000043A80000}"/>
    <cellStyle name="Blue heading 8 5" xfId="13815" xr:uid="{00000000-0005-0000-0000-000044A80000}"/>
    <cellStyle name="Blue heading 8 5 2" xfId="27736" xr:uid="{00000000-0005-0000-0000-000045A80000}"/>
    <cellStyle name="Blue heading 8 5 2 2" xfId="55419" xr:uid="{00000000-0005-0000-0000-000046A80000}"/>
    <cellStyle name="Blue heading 8 5 3" xfId="41502" xr:uid="{00000000-0005-0000-0000-000047A80000}"/>
    <cellStyle name="Blue heading 8 6" xfId="16780" xr:uid="{00000000-0005-0000-0000-000048A80000}"/>
    <cellStyle name="Blue heading 8 6 2" xfId="44463" xr:uid="{00000000-0005-0000-0000-000049A80000}"/>
    <cellStyle name="Blue heading 8 7" xfId="30628" xr:uid="{00000000-0005-0000-0000-00004AA80000}"/>
    <cellStyle name="Blue heading 9" xfId="3341" xr:uid="{00000000-0005-0000-0000-00004BA80000}"/>
    <cellStyle name="Blue heading 9 2" xfId="6781" xr:uid="{00000000-0005-0000-0000-00004CA80000}"/>
    <cellStyle name="Blue heading 9 2 2" xfId="20722" xr:uid="{00000000-0005-0000-0000-00004DA80000}"/>
    <cellStyle name="Blue heading 9 2 2 2" xfId="48405" xr:uid="{00000000-0005-0000-0000-00004EA80000}"/>
    <cellStyle name="Blue heading 9 2 3" xfId="34488" xr:uid="{00000000-0005-0000-0000-00004FA80000}"/>
    <cellStyle name="Blue heading 9 3" xfId="9520" xr:uid="{00000000-0005-0000-0000-000050A80000}"/>
    <cellStyle name="Blue heading 9 3 2" xfId="23441" xr:uid="{00000000-0005-0000-0000-000051A80000}"/>
    <cellStyle name="Blue heading 9 3 2 2" xfId="51124" xr:uid="{00000000-0005-0000-0000-000052A80000}"/>
    <cellStyle name="Blue heading 9 3 3" xfId="37207" xr:uid="{00000000-0005-0000-0000-000053A80000}"/>
    <cellStyle name="Blue heading 9 4" xfId="11660" xr:uid="{00000000-0005-0000-0000-000054A80000}"/>
    <cellStyle name="Blue heading 9 4 2" xfId="25581" xr:uid="{00000000-0005-0000-0000-000055A80000}"/>
    <cellStyle name="Blue heading 9 4 2 2" xfId="53264" xr:uid="{00000000-0005-0000-0000-000056A80000}"/>
    <cellStyle name="Blue heading 9 4 3" xfId="39347" xr:uid="{00000000-0005-0000-0000-000057A80000}"/>
    <cellStyle name="Blue heading 9 5" xfId="14410" xr:uid="{00000000-0005-0000-0000-000058A80000}"/>
    <cellStyle name="Blue heading 9 5 2" xfId="28331" xr:uid="{00000000-0005-0000-0000-000059A80000}"/>
    <cellStyle name="Blue heading 9 5 2 2" xfId="56014" xr:uid="{00000000-0005-0000-0000-00005AA80000}"/>
    <cellStyle name="Blue heading 9 5 3" xfId="42097" xr:uid="{00000000-0005-0000-0000-00005BA80000}"/>
    <cellStyle name="Blue heading 9 6" xfId="17378" xr:uid="{00000000-0005-0000-0000-00005CA80000}"/>
    <cellStyle name="Blue heading 9 6 2" xfId="45061" xr:uid="{00000000-0005-0000-0000-00005DA80000}"/>
    <cellStyle name="Blue heading 9 7" xfId="31160" xr:uid="{00000000-0005-0000-0000-00005EA80000}"/>
    <cellStyle name="blue_Output" xfId="1446" xr:uid="{00000000-0005-0000-0000-00005FA80000}"/>
    <cellStyle name="BM Date" xfId="1447" xr:uid="{00000000-0005-0000-0000-000060A80000}"/>
    <cellStyle name="BM Input" xfId="1448" xr:uid="{00000000-0005-0000-0000-000061A80000}"/>
    <cellStyle name="BM Input 2" xfId="2064" xr:uid="{00000000-0005-0000-0000-000062A80000}"/>
    <cellStyle name="BM Input 2 2" xfId="2407" xr:uid="{00000000-0005-0000-0000-000063A80000}"/>
    <cellStyle name="BM Input 2 2 2" xfId="5864" xr:uid="{00000000-0005-0000-0000-000064A80000}"/>
    <cellStyle name="BM Input 2 2 2 2" xfId="19814" xr:uid="{00000000-0005-0000-0000-000065A80000}"/>
    <cellStyle name="BM Input 2 2 2 2 2" xfId="47497" xr:uid="{00000000-0005-0000-0000-000066A80000}"/>
    <cellStyle name="BM Input 2 2 2 3" xfId="33580" xr:uid="{00000000-0005-0000-0000-000067A80000}"/>
    <cellStyle name="BM Input 2 2 3" xfId="8632" xr:uid="{00000000-0005-0000-0000-000068A80000}"/>
    <cellStyle name="BM Input 2 2 3 2" xfId="22553" xr:uid="{00000000-0005-0000-0000-000069A80000}"/>
    <cellStyle name="BM Input 2 2 3 2 2" xfId="50236" xr:uid="{00000000-0005-0000-0000-00006AA80000}"/>
    <cellStyle name="BM Input 2 2 3 3" xfId="36319" xr:uid="{00000000-0005-0000-0000-00006BA80000}"/>
    <cellStyle name="BM Input 2 2 4" xfId="5505" xr:uid="{00000000-0005-0000-0000-00006CA80000}"/>
    <cellStyle name="BM Input 2 2 4 2" xfId="19458" xr:uid="{00000000-0005-0000-0000-00006DA80000}"/>
    <cellStyle name="BM Input 2 2 4 2 2" xfId="47141" xr:uid="{00000000-0005-0000-0000-00006EA80000}"/>
    <cellStyle name="BM Input 2 2 4 3" xfId="33224" xr:uid="{00000000-0005-0000-0000-00006FA80000}"/>
    <cellStyle name="BM Input 2 2 5" xfId="13512" xr:uid="{00000000-0005-0000-0000-000070A80000}"/>
    <cellStyle name="BM Input 2 2 5 2" xfId="27433" xr:uid="{00000000-0005-0000-0000-000071A80000}"/>
    <cellStyle name="BM Input 2 2 5 2 2" xfId="55116" xr:uid="{00000000-0005-0000-0000-000072A80000}"/>
    <cellStyle name="BM Input 2 2 5 3" xfId="41199" xr:uid="{00000000-0005-0000-0000-000073A80000}"/>
    <cellStyle name="BM Input 2 2 6" xfId="16474" xr:uid="{00000000-0005-0000-0000-000074A80000}"/>
    <cellStyle name="BM Input 2 2 6 2" xfId="44157" xr:uid="{00000000-0005-0000-0000-000075A80000}"/>
    <cellStyle name="BM Input 2 3" xfId="2916" xr:uid="{00000000-0005-0000-0000-000076A80000}"/>
    <cellStyle name="BM Input 2 3 2" xfId="6362" xr:uid="{00000000-0005-0000-0000-000077A80000}"/>
    <cellStyle name="BM Input 2 3 2 2" xfId="20308" xr:uid="{00000000-0005-0000-0000-000078A80000}"/>
    <cellStyle name="BM Input 2 3 2 2 2" xfId="47991" xr:uid="{00000000-0005-0000-0000-000079A80000}"/>
    <cellStyle name="BM Input 2 3 2 3" xfId="34074" xr:uid="{00000000-0005-0000-0000-00007AA80000}"/>
    <cellStyle name="BM Input 2 3 3" xfId="9113" xr:uid="{00000000-0005-0000-0000-00007BA80000}"/>
    <cellStyle name="BM Input 2 3 3 2" xfId="23034" xr:uid="{00000000-0005-0000-0000-00007CA80000}"/>
    <cellStyle name="BM Input 2 3 3 2 2" xfId="50717" xr:uid="{00000000-0005-0000-0000-00007DA80000}"/>
    <cellStyle name="BM Input 2 3 3 3" xfId="36800" xr:uid="{00000000-0005-0000-0000-00007EA80000}"/>
    <cellStyle name="BM Input 2 3 4" xfId="11248" xr:uid="{00000000-0005-0000-0000-00007FA80000}"/>
    <cellStyle name="BM Input 2 3 4 2" xfId="25169" xr:uid="{00000000-0005-0000-0000-000080A80000}"/>
    <cellStyle name="BM Input 2 3 4 2 2" xfId="52852" xr:uid="{00000000-0005-0000-0000-000081A80000}"/>
    <cellStyle name="BM Input 2 3 4 3" xfId="38935" xr:uid="{00000000-0005-0000-0000-000082A80000}"/>
    <cellStyle name="BM Input 2 3 5" xfId="14000" xr:uid="{00000000-0005-0000-0000-000083A80000}"/>
    <cellStyle name="BM Input 2 3 5 2" xfId="27921" xr:uid="{00000000-0005-0000-0000-000084A80000}"/>
    <cellStyle name="BM Input 2 3 5 2 2" xfId="55604" xr:uid="{00000000-0005-0000-0000-000085A80000}"/>
    <cellStyle name="BM Input 2 3 5 3" xfId="41687" xr:uid="{00000000-0005-0000-0000-000086A80000}"/>
    <cellStyle name="BM Input 2 3 6" xfId="16966" xr:uid="{00000000-0005-0000-0000-000087A80000}"/>
    <cellStyle name="BM Input 2 3 6 2" xfId="44649" xr:uid="{00000000-0005-0000-0000-000088A80000}"/>
    <cellStyle name="BM Input 2 4" xfId="2786" xr:uid="{00000000-0005-0000-0000-000089A80000}"/>
    <cellStyle name="BM Input 2 4 2" xfId="6233" xr:uid="{00000000-0005-0000-0000-00008AA80000}"/>
    <cellStyle name="BM Input 2 4 2 2" xfId="20180" xr:uid="{00000000-0005-0000-0000-00008BA80000}"/>
    <cellStyle name="BM Input 2 4 2 2 2" xfId="47863" xr:uid="{00000000-0005-0000-0000-00008CA80000}"/>
    <cellStyle name="BM Input 2 4 2 3" xfId="33946" xr:uid="{00000000-0005-0000-0000-00008DA80000}"/>
    <cellStyle name="BM Input 2 4 3" xfId="8988" xr:uid="{00000000-0005-0000-0000-00008EA80000}"/>
    <cellStyle name="BM Input 2 4 3 2" xfId="22909" xr:uid="{00000000-0005-0000-0000-00008FA80000}"/>
    <cellStyle name="BM Input 2 4 3 2 2" xfId="50592" xr:uid="{00000000-0005-0000-0000-000090A80000}"/>
    <cellStyle name="BM Input 2 4 3 3" xfId="36675" xr:uid="{00000000-0005-0000-0000-000091A80000}"/>
    <cellStyle name="BM Input 2 4 4" xfId="11120" xr:uid="{00000000-0005-0000-0000-000092A80000}"/>
    <cellStyle name="BM Input 2 4 4 2" xfId="25041" xr:uid="{00000000-0005-0000-0000-000093A80000}"/>
    <cellStyle name="BM Input 2 4 4 2 2" xfId="52724" xr:uid="{00000000-0005-0000-0000-000094A80000}"/>
    <cellStyle name="BM Input 2 4 4 3" xfId="38807" xr:uid="{00000000-0005-0000-0000-000095A80000}"/>
    <cellStyle name="BM Input 2 4 5" xfId="13873" xr:uid="{00000000-0005-0000-0000-000096A80000}"/>
    <cellStyle name="BM Input 2 4 5 2" xfId="27794" xr:uid="{00000000-0005-0000-0000-000097A80000}"/>
    <cellStyle name="BM Input 2 4 5 2 2" xfId="55477" xr:uid="{00000000-0005-0000-0000-000098A80000}"/>
    <cellStyle name="BM Input 2 4 5 3" xfId="41560" xr:uid="{00000000-0005-0000-0000-000099A80000}"/>
    <cellStyle name="BM Input 2 4 6" xfId="16838" xr:uid="{00000000-0005-0000-0000-00009AA80000}"/>
    <cellStyle name="BM Input 2 4 6 2" xfId="44521" xr:uid="{00000000-0005-0000-0000-00009BA80000}"/>
    <cellStyle name="BM Input 2 5" xfId="4293" xr:uid="{00000000-0005-0000-0000-00009CA80000}"/>
    <cellStyle name="BM Input 2 5 2" xfId="7718" xr:uid="{00000000-0005-0000-0000-00009DA80000}"/>
    <cellStyle name="BM Input 2 5 2 2" xfId="21645" xr:uid="{00000000-0005-0000-0000-00009EA80000}"/>
    <cellStyle name="BM Input 2 5 2 2 2" xfId="49328" xr:uid="{00000000-0005-0000-0000-00009FA80000}"/>
    <cellStyle name="BM Input 2 5 2 3" xfId="35411" xr:uid="{00000000-0005-0000-0000-0000A0A80000}"/>
    <cellStyle name="BM Input 2 5 3" xfId="12565" xr:uid="{00000000-0005-0000-0000-0000A1A80000}"/>
    <cellStyle name="BM Input 2 5 3 2" xfId="26486" xr:uid="{00000000-0005-0000-0000-0000A2A80000}"/>
    <cellStyle name="BM Input 2 5 3 2 2" xfId="54169" xr:uid="{00000000-0005-0000-0000-0000A3A80000}"/>
    <cellStyle name="BM Input 2 5 3 3" xfId="40252" xr:uid="{00000000-0005-0000-0000-0000A4A80000}"/>
    <cellStyle name="BM Input 2 5 4" xfId="15315" xr:uid="{00000000-0005-0000-0000-0000A5A80000}"/>
    <cellStyle name="BM Input 2 5 4 2" xfId="29236" xr:uid="{00000000-0005-0000-0000-0000A6A80000}"/>
    <cellStyle name="BM Input 2 5 4 2 2" xfId="56919" xr:uid="{00000000-0005-0000-0000-0000A7A80000}"/>
    <cellStyle name="BM Input 2 5 4 3" xfId="43002" xr:uid="{00000000-0005-0000-0000-0000A8A80000}"/>
    <cellStyle name="BM Input 2 5 5" xfId="18283" xr:uid="{00000000-0005-0000-0000-0000A9A80000}"/>
    <cellStyle name="BM Input 2 5 5 2" xfId="45966" xr:uid="{00000000-0005-0000-0000-0000AAA80000}"/>
    <cellStyle name="BM Input 2 5 6" xfId="32049" xr:uid="{00000000-0005-0000-0000-0000ABA80000}"/>
    <cellStyle name="BM Input 2 6" xfId="4593" xr:uid="{00000000-0005-0000-0000-0000ACA80000}"/>
    <cellStyle name="BM Input 2 6 2" xfId="12857" xr:uid="{00000000-0005-0000-0000-0000ADA80000}"/>
    <cellStyle name="BM Input 2 6 2 2" xfId="26778" xr:uid="{00000000-0005-0000-0000-0000AEA80000}"/>
    <cellStyle name="BM Input 2 6 2 2 2" xfId="54461" xr:uid="{00000000-0005-0000-0000-0000AFA80000}"/>
    <cellStyle name="BM Input 2 6 2 3" xfId="40544" xr:uid="{00000000-0005-0000-0000-0000B0A80000}"/>
    <cellStyle name="BM Input 2 6 3" xfId="15607" xr:uid="{00000000-0005-0000-0000-0000B1A80000}"/>
    <cellStyle name="BM Input 2 6 3 2" xfId="29528" xr:uid="{00000000-0005-0000-0000-0000B2A80000}"/>
    <cellStyle name="BM Input 2 6 3 2 2" xfId="57211" xr:uid="{00000000-0005-0000-0000-0000B3A80000}"/>
    <cellStyle name="BM Input 2 6 3 3" xfId="43294" xr:uid="{00000000-0005-0000-0000-0000B4A80000}"/>
    <cellStyle name="BM Input 2 6 4" xfId="18575" xr:uid="{00000000-0005-0000-0000-0000B5A80000}"/>
    <cellStyle name="BM Input 2 6 4 2" xfId="46258" xr:uid="{00000000-0005-0000-0000-0000B6A80000}"/>
    <cellStyle name="BM Input 2 6 5" xfId="32341" xr:uid="{00000000-0005-0000-0000-0000B7A80000}"/>
    <cellStyle name="BM Input 2 7" xfId="5622" xr:uid="{00000000-0005-0000-0000-0000B8A80000}"/>
    <cellStyle name="BM Input 2 7 2" xfId="19575" xr:uid="{00000000-0005-0000-0000-0000B9A80000}"/>
    <cellStyle name="BM Input 2 7 2 2" xfId="47258" xr:uid="{00000000-0005-0000-0000-0000BAA80000}"/>
    <cellStyle name="BM Input 2 7 3" xfId="33341" xr:uid="{00000000-0005-0000-0000-0000BBA80000}"/>
    <cellStyle name="BM Input 3" xfId="2220" xr:uid="{00000000-0005-0000-0000-0000BCA80000}"/>
    <cellStyle name="BM Input 3 2" xfId="5698" xr:uid="{00000000-0005-0000-0000-0000BDA80000}"/>
    <cellStyle name="BM Input 3 2 2" xfId="19650" xr:uid="{00000000-0005-0000-0000-0000BEA80000}"/>
    <cellStyle name="BM Input 3 2 2 2" xfId="47333" xr:uid="{00000000-0005-0000-0000-0000BFA80000}"/>
    <cellStyle name="BM Input 3 2 3" xfId="33416" xr:uid="{00000000-0005-0000-0000-0000C0A80000}"/>
    <cellStyle name="BM Input 3 3" xfId="5171" xr:uid="{00000000-0005-0000-0000-0000C1A80000}"/>
    <cellStyle name="BM Input 3 3 2" xfId="19141" xr:uid="{00000000-0005-0000-0000-0000C2A80000}"/>
    <cellStyle name="BM Input 3 3 2 2" xfId="46824" xr:uid="{00000000-0005-0000-0000-0000C3A80000}"/>
    <cellStyle name="BM Input 3 3 3" xfId="32907" xr:uid="{00000000-0005-0000-0000-0000C4A80000}"/>
    <cellStyle name="BM Input 3 4" xfId="13354" xr:uid="{00000000-0005-0000-0000-0000C5A80000}"/>
    <cellStyle name="BM Input 3 4 2" xfId="27275" xr:uid="{00000000-0005-0000-0000-0000C6A80000}"/>
    <cellStyle name="BM Input 3 4 2 2" xfId="54958" xr:uid="{00000000-0005-0000-0000-0000C7A80000}"/>
    <cellStyle name="BM Input 3 4 3" xfId="41041" xr:uid="{00000000-0005-0000-0000-0000C8A80000}"/>
    <cellStyle name="BM Input 3 5" xfId="16236" xr:uid="{00000000-0005-0000-0000-0000C9A80000}"/>
    <cellStyle name="BM Input 3 5 2" xfId="30153" xr:uid="{00000000-0005-0000-0000-0000CAA80000}"/>
    <cellStyle name="BM Input 3 5 2 2" xfId="57836" xr:uid="{00000000-0005-0000-0000-0000CBA80000}"/>
    <cellStyle name="BM Input 3 5 3" xfId="43919" xr:uid="{00000000-0005-0000-0000-0000CCA80000}"/>
    <cellStyle name="BM Input 3 6" xfId="16316" xr:uid="{00000000-0005-0000-0000-0000CDA80000}"/>
    <cellStyle name="BM Input 3 6 2" xfId="43999" xr:uid="{00000000-0005-0000-0000-0000CEA80000}"/>
    <cellStyle name="BM Input 4" xfId="2728" xr:uid="{00000000-0005-0000-0000-0000CFA80000}"/>
    <cellStyle name="BM Input 4 2" xfId="6176" xr:uid="{00000000-0005-0000-0000-0000D0A80000}"/>
    <cellStyle name="BM Input 4 2 2" xfId="20123" xr:uid="{00000000-0005-0000-0000-0000D1A80000}"/>
    <cellStyle name="BM Input 4 2 2 2" xfId="47806" xr:uid="{00000000-0005-0000-0000-0000D2A80000}"/>
    <cellStyle name="BM Input 4 2 3" xfId="33889" xr:uid="{00000000-0005-0000-0000-0000D3A80000}"/>
    <cellStyle name="BM Input 4 3" xfId="8932" xr:uid="{00000000-0005-0000-0000-0000D4A80000}"/>
    <cellStyle name="BM Input 4 3 2" xfId="22853" xr:uid="{00000000-0005-0000-0000-0000D5A80000}"/>
    <cellStyle name="BM Input 4 3 2 2" xfId="50536" xr:uid="{00000000-0005-0000-0000-0000D6A80000}"/>
    <cellStyle name="BM Input 4 3 3" xfId="36619" xr:uid="{00000000-0005-0000-0000-0000D7A80000}"/>
    <cellStyle name="BM Input 4 4" xfId="11063" xr:uid="{00000000-0005-0000-0000-0000D8A80000}"/>
    <cellStyle name="BM Input 4 4 2" xfId="24984" xr:uid="{00000000-0005-0000-0000-0000D9A80000}"/>
    <cellStyle name="BM Input 4 4 2 2" xfId="52667" xr:uid="{00000000-0005-0000-0000-0000DAA80000}"/>
    <cellStyle name="BM Input 4 4 3" xfId="38750" xr:uid="{00000000-0005-0000-0000-0000DBA80000}"/>
    <cellStyle name="BM Input 4 5" xfId="13816" xr:uid="{00000000-0005-0000-0000-0000DCA80000}"/>
    <cellStyle name="BM Input 4 5 2" xfId="27737" xr:uid="{00000000-0005-0000-0000-0000DDA80000}"/>
    <cellStyle name="BM Input 4 5 2 2" xfId="55420" xr:uid="{00000000-0005-0000-0000-0000DEA80000}"/>
    <cellStyle name="BM Input 4 5 3" xfId="41503" xr:uid="{00000000-0005-0000-0000-0000DFA80000}"/>
    <cellStyle name="BM Input 4 6" xfId="16781" xr:uid="{00000000-0005-0000-0000-0000E0A80000}"/>
    <cellStyle name="BM Input 4 6 2" xfId="44464" xr:uid="{00000000-0005-0000-0000-0000E1A80000}"/>
    <cellStyle name="BM Input 5" xfId="2621" xr:uid="{00000000-0005-0000-0000-0000E2A80000}"/>
    <cellStyle name="BM Input 5 2" xfId="6072" xr:uid="{00000000-0005-0000-0000-0000E3A80000}"/>
    <cellStyle name="BM Input 5 2 2" xfId="20019" xr:uid="{00000000-0005-0000-0000-0000E4A80000}"/>
    <cellStyle name="BM Input 5 2 2 2" xfId="47702" xr:uid="{00000000-0005-0000-0000-0000E5A80000}"/>
    <cellStyle name="BM Input 5 2 3" xfId="33785" xr:uid="{00000000-0005-0000-0000-0000E6A80000}"/>
    <cellStyle name="BM Input 5 3" xfId="8832" xr:uid="{00000000-0005-0000-0000-0000E7A80000}"/>
    <cellStyle name="BM Input 5 3 2" xfId="22753" xr:uid="{00000000-0005-0000-0000-0000E8A80000}"/>
    <cellStyle name="BM Input 5 3 2 2" xfId="50436" xr:uid="{00000000-0005-0000-0000-0000E9A80000}"/>
    <cellStyle name="BM Input 5 3 3" xfId="36519" xr:uid="{00000000-0005-0000-0000-0000EAA80000}"/>
    <cellStyle name="BM Input 5 4" xfId="10959" xr:uid="{00000000-0005-0000-0000-0000EBA80000}"/>
    <cellStyle name="BM Input 5 4 2" xfId="24880" xr:uid="{00000000-0005-0000-0000-0000ECA80000}"/>
    <cellStyle name="BM Input 5 4 2 2" xfId="52563" xr:uid="{00000000-0005-0000-0000-0000EDA80000}"/>
    <cellStyle name="BM Input 5 4 3" xfId="38646" xr:uid="{00000000-0005-0000-0000-0000EEA80000}"/>
    <cellStyle name="BM Input 5 5" xfId="13713" xr:uid="{00000000-0005-0000-0000-0000EFA80000}"/>
    <cellStyle name="BM Input 5 5 2" xfId="27634" xr:uid="{00000000-0005-0000-0000-0000F0A80000}"/>
    <cellStyle name="BM Input 5 5 2 2" xfId="55317" xr:uid="{00000000-0005-0000-0000-0000F1A80000}"/>
    <cellStyle name="BM Input 5 5 3" xfId="41400" xr:uid="{00000000-0005-0000-0000-0000F2A80000}"/>
    <cellStyle name="BM Input 5 6" xfId="16677" xr:uid="{00000000-0005-0000-0000-0000F3A80000}"/>
    <cellStyle name="BM Input 5 6 2" xfId="44360" xr:uid="{00000000-0005-0000-0000-0000F4A80000}"/>
    <cellStyle name="BM Input 6" xfId="2628" xr:uid="{00000000-0005-0000-0000-0000F5A80000}"/>
    <cellStyle name="BM Input 6 2" xfId="6079" xr:uid="{00000000-0005-0000-0000-0000F6A80000}"/>
    <cellStyle name="BM Input 6 2 2" xfId="20026" xr:uid="{00000000-0005-0000-0000-0000F7A80000}"/>
    <cellStyle name="BM Input 6 2 2 2" xfId="47709" xr:uid="{00000000-0005-0000-0000-0000F8A80000}"/>
    <cellStyle name="BM Input 6 2 3" xfId="33792" xr:uid="{00000000-0005-0000-0000-0000F9A80000}"/>
    <cellStyle name="BM Input 6 3" xfId="10966" xr:uid="{00000000-0005-0000-0000-0000FAA80000}"/>
    <cellStyle name="BM Input 6 3 2" xfId="24887" xr:uid="{00000000-0005-0000-0000-0000FBA80000}"/>
    <cellStyle name="BM Input 6 3 2 2" xfId="52570" xr:uid="{00000000-0005-0000-0000-0000FCA80000}"/>
    <cellStyle name="BM Input 6 3 3" xfId="38653" xr:uid="{00000000-0005-0000-0000-0000FDA80000}"/>
    <cellStyle name="BM Input 6 4" xfId="13720" xr:uid="{00000000-0005-0000-0000-0000FEA80000}"/>
    <cellStyle name="BM Input 6 4 2" xfId="27641" xr:uid="{00000000-0005-0000-0000-0000FFA80000}"/>
    <cellStyle name="BM Input 6 4 2 2" xfId="55324" xr:uid="{00000000-0005-0000-0000-000000A90000}"/>
    <cellStyle name="BM Input 6 4 3" xfId="41407" xr:uid="{00000000-0005-0000-0000-000001A90000}"/>
    <cellStyle name="BM Input 6 5" xfId="16684" xr:uid="{00000000-0005-0000-0000-000002A90000}"/>
    <cellStyle name="BM Input 6 5 2" xfId="44367" xr:uid="{00000000-0005-0000-0000-000003A90000}"/>
    <cellStyle name="BM Input 6 6" xfId="30540" xr:uid="{00000000-0005-0000-0000-000004A90000}"/>
    <cellStyle name="BM Input 7" xfId="4530" xr:uid="{00000000-0005-0000-0000-000005A90000}"/>
    <cellStyle name="BM Input 7 2" xfId="7947" xr:uid="{00000000-0005-0000-0000-000006A90000}"/>
    <cellStyle name="BM Input 7 2 2" xfId="21871" xr:uid="{00000000-0005-0000-0000-000007A90000}"/>
    <cellStyle name="BM Input 7 2 2 2" xfId="49554" xr:uid="{00000000-0005-0000-0000-000008A90000}"/>
    <cellStyle name="BM Input 7 2 3" xfId="35637" xr:uid="{00000000-0005-0000-0000-000009A90000}"/>
    <cellStyle name="BM Input 7 3" xfId="12794" xr:uid="{00000000-0005-0000-0000-00000AA90000}"/>
    <cellStyle name="BM Input 7 3 2" xfId="26715" xr:uid="{00000000-0005-0000-0000-00000BA90000}"/>
    <cellStyle name="BM Input 7 3 2 2" xfId="54398" xr:uid="{00000000-0005-0000-0000-00000CA90000}"/>
    <cellStyle name="BM Input 7 3 3" xfId="40481" xr:uid="{00000000-0005-0000-0000-00000DA90000}"/>
    <cellStyle name="BM Input 7 4" xfId="15544" xr:uid="{00000000-0005-0000-0000-00000EA90000}"/>
    <cellStyle name="BM Input 7 4 2" xfId="29465" xr:uid="{00000000-0005-0000-0000-00000FA90000}"/>
    <cellStyle name="BM Input 7 4 2 2" xfId="57148" xr:uid="{00000000-0005-0000-0000-000010A90000}"/>
    <cellStyle name="BM Input 7 4 3" xfId="43231" xr:uid="{00000000-0005-0000-0000-000011A90000}"/>
    <cellStyle name="BM Input 7 5" xfId="18512" xr:uid="{00000000-0005-0000-0000-000012A90000}"/>
    <cellStyle name="BM Input 7 5 2" xfId="46195" xr:uid="{00000000-0005-0000-0000-000013A90000}"/>
    <cellStyle name="BM Input 7 6" xfId="32278" xr:uid="{00000000-0005-0000-0000-000014A90000}"/>
    <cellStyle name="BM Input 8" xfId="4409" xr:uid="{00000000-0005-0000-0000-000015A90000}"/>
    <cellStyle name="BM Input 8 2" xfId="12676" xr:uid="{00000000-0005-0000-0000-000016A90000}"/>
    <cellStyle name="BM Input 8 2 2" xfId="26597" xr:uid="{00000000-0005-0000-0000-000017A90000}"/>
    <cellStyle name="BM Input 8 2 2 2" xfId="54280" xr:uid="{00000000-0005-0000-0000-000018A90000}"/>
    <cellStyle name="BM Input 8 2 3" xfId="40363" xr:uid="{00000000-0005-0000-0000-000019A90000}"/>
    <cellStyle name="BM Input 8 3" xfId="15426" xr:uid="{00000000-0005-0000-0000-00001AA90000}"/>
    <cellStyle name="BM Input 8 3 2" xfId="29347" xr:uid="{00000000-0005-0000-0000-00001BA90000}"/>
    <cellStyle name="BM Input 8 3 2 2" xfId="57030" xr:uid="{00000000-0005-0000-0000-00001CA90000}"/>
    <cellStyle name="BM Input 8 3 3" xfId="43113" xr:uid="{00000000-0005-0000-0000-00001DA90000}"/>
    <cellStyle name="BM Input 8 4" xfId="18394" xr:uid="{00000000-0005-0000-0000-00001EA90000}"/>
    <cellStyle name="BM Input 8 4 2" xfId="46077" xr:uid="{00000000-0005-0000-0000-00001FA90000}"/>
    <cellStyle name="BM Input 8 5" xfId="32160" xr:uid="{00000000-0005-0000-0000-000020A90000}"/>
    <cellStyle name="BM Label" xfId="1449" xr:uid="{00000000-0005-0000-0000-000021A90000}"/>
    <cellStyle name="BM Standard" xfId="1450" xr:uid="{00000000-0005-0000-0000-000022A90000}"/>
    <cellStyle name="body" xfId="1451" xr:uid="{00000000-0005-0000-0000-000023A90000}"/>
    <cellStyle name="bold" xfId="1452" xr:uid="{00000000-0005-0000-0000-000024A90000}"/>
    <cellStyle name="Bold/Border" xfId="1453" xr:uid="{00000000-0005-0000-0000-000025A90000}"/>
    <cellStyle name="bold_Output" xfId="1454" xr:uid="{00000000-0005-0000-0000-000026A90000}"/>
    <cellStyle name="Border" xfId="1455" xr:uid="{00000000-0005-0000-0000-000027A90000}"/>
    <cellStyle name="Border Years" xfId="1456" xr:uid="{00000000-0005-0000-0000-000028A90000}"/>
    <cellStyle name="Border_Extract_Half Year Post Swan_181209_v8" xfId="1457" xr:uid="{00000000-0005-0000-0000-000029A90000}"/>
    <cellStyle name="BottomBorder" xfId="1458" xr:uid="{00000000-0005-0000-0000-00002AA90000}"/>
    <cellStyle name="BottomBorder 2" xfId="2105" xr:uid="{00000000-0005-0000-0000-00002BA90000}"/>
    <cellStyle name="BottomBorder 2 2" xfId="4796" xr:uid="{00000000-0005-0000-0000-00002CA90000}"/>
    <cellStyle name="BottomBorder 2 2 2" xfId="8202" xr:uid="{00000000-0005-0000-0000-00002DA90000}"/>
    <cellStyle name="BottomBorder 2 2 2 2" xfId="22125" xr:uid="{00000000-0005-0000-0000-00002EA90000}"/>
    <cellStyle name="BottomBorder 2 2 2 2 2" xfId="49808" xr:uid="{00000000-0005-0000-0000-00002FA90000}"/>
    <cellStyle name="BottomBorder 2 2 2 3" xfId="35891" xr:uid="{00000000-0005-0000-0000-000030A90000}"/>
    <cellStyle name="BottomBorder 2 2 3" xfId="13057" xr:uid="{00000000-0005-0000-0000-000031A90000}"/>
    <cellStyle name="BottomBorder 2 2 3 2" xfId="26978" xr:uid="{00000000-0005-0000-0000-000032A90000}"/>
    <cellStyle name="BottomBorder 2 2 3 2 2" xfId="54661" xr:uid="{00000000-0005-0000-0000-000033A90000}"/>
    <cellStyle name="BottomBorder 2 2 3 3" xfId="40744" xr:uid="{00000000-0005-0000-0000-000034A90000}"/>
    <cellStyle name="BottomBorder 2 2 4" xfId="15807" xr:uid="{00000000-0005-0000-0000-000035A90000}"/>
    <cellStyle name="BottomBorder 2 2 4 2" xfId="29728" xr:uid="{00000000-0005-0000-0000-000036A90000}"/>
    <cellStyle name="BottomBorder 2 2 4 2 2" xfId="57411" xr:uid="{00000000-0005-0000-0000-000037A90000}"/>
    <cellStyle name="BottomBorder 2 2 4 3" xfId="43494" xr:uid="{00000000-0005-0000-0000-000038A90000}"/>
    <cellStyle name="BottomBorder 2 2 5" xfId="18775" xr:uid="{00000000-0005-0000-0000-000039A90000}"/>
    <cellStyle name="BottomBorder 2 2 5 2" xfId="46458" xr:uid="{00000000-0005-0000-0000-00003AA90000}"/>
    <cellStyle name="BottomBorder 2 2 6" xfId="32541" xr:uid="{00000000-0005-0000-0000-00003BA90000}"/>
    <cellStyle name="BottomBorder 2 3" xfId="5320" xr:uid="{00000000-0005-0000-0000-00003CA90000}"/>
    <cellStyle name="BottomBorder 2 3 2" xfId="19284" xr:uid="{00000000-0005-0000-0000-00003DA90000}"/>
    <cellStyle name="BottomBorder 2 3 2 2" xfId="46967" xr:uid="{00000000-0005-0000-0000-00003EA90000}"/>
    <cellStyle name="BottomBorder 2 3 3" xfId="33050" xr:uid="{00000000-0005-0000-0000-00003FA90000}"/>
    <cellStyle name="BottomBorder 3" xfId="4531" xr:uid="{00000000-0005-0000-0000-000040A90000}"/>
    <cellStyle name="BottomBorder 3 2" xfId="7948" xr:uid="{00000000-0005-0000-0000-000041A90000}"/>
    <cellStyle name="BottomBorder 3 2 2" xfId="21872" xr:uid="{00000000-0005-0000-0000-000042A90000}"/>
    <cellStyle name="BottomBorder 3 2 2 2" xfId="49555" xr:uid="{00000000-0005-0000-0000-000043A90000}"/>
    <cellStyle name="BottomBorder 3 2 3" xfId="35638" xr:uid="{00000000-0005-0000-0000-000044A90000}"/>
    <cellStyle name="BottomBorder 3 3" xfId="12795" xr:uid="{00000000-0005-0000-0000-000045A90000}"/>
    <cellStyle name="BottomBorder 3 3 2" xfId="26716" xr:uid="{00000000-0005-0000-0000-000046A90000}"/>
    <cellStyle name="BottomBorder 3 3 2 2" xfId="54399" xr:uid="{00000000-0005-0000-0000-000047A90000}"/>
    <cellStyle name="BottomBorder 3 3 3" xfId="40482" xr:uid="{00000000-0005-0000-0000-000048A90000}"/>
    <cellStyle name="BottomBorder 3 4" xfId="15545" xr:uid="{00000000-0005-0000-0000-000049A90000}"/>
    <cellStyle name="BottomBorder 3 4 2" xfId="29466" xr:uid="{00000000-0005-0000-0000-00004AA90000}"/>
    <cellStyle name="BottomBorder 3 4 2 2" xfId="57149" xr:uid="{00000000-0005-0000-0000-00004BA90000}"/>
    <cellStyle name="BottomBorder 3 4 3" xfId="43232" xr:uid="{00000000-0005-0000-0000-00004CA90000}"/>
    <cellStyle name="BottomBorder 3 5" xfId="18513" xr:uid="{00000000-0005-0000-0000-00004DA90000}"/>
    <cellStyle name="BottomBorder 3 5 2" xfId="46196" xr:uid="{00000000-0005-0000-0000-00004EA90000}"/>
    <cellStyle name="BottomBorder 3 6" xfId="32279" xr:uid="{00000000-0005-0000-0000-00004FA90000}"/>
    <cellStyle name="BottomBorder 4" xfId="5253" xr:uid="{00000000-0005-0000-0000-000050A90000}"/>
    <cellStyle name="BottomBorder 4 2" xfId="19223" xr:uid="{00000000-0005-0000-0000-000051A90000}"/>
    <cellStyle name="BottomBorder 4 2 2" xfId="46906" xr:uid="{00000000-0005-0000-0000-000052A90000}"/>
    <cellStyle name="BottomBorder 4 3" xfId="32989" xr:uid="{00000000-0005-0000-0000-000053A90000}"/>
    <cellStyle name="Box major" xfId="1459" xr:uid="{00000000-0005-0000-0000-000054A90000}"/>
    <cellStyle name="Box major 10" xfId="3432" xr:uid="{00000000-0005-0000-0000-000055A90000}"/>
    <cellStyle name="Box major 10 2" xfId="6871" xr:uid="{00000000-0005-0000-0000-000056A90000}"/>
    <cellStyle name="Box major 10 2 2" xfId="20812" xr:uid="{00000000-0005-0000-0000-000057A90000}"/>
    <cellStyle name="Box major 10 2 2 2" xfId="48495" xr:uid="{00000000-0005-0000-0000-000058A90000}"/>
    <cellStyle name="Box major 10 2 3" xfId="34578" xr:uid="{00000000-0005-0000-0000-000059A90000}"/>
    <cellStyle name="Box major 10 3" xfId="9609" xr:uid="{00000000-0005-0000-0000-00005AA90000}"/>
    <cellStyle name="Box major 10 3 2" xfId="23530" xr:uid="{00000000-0005-0000-0000-00005BA90000}"/>
    <cellStyle name="Box major 10 3 2 2" xfId="51213" xr:uid="{00000000-0005-0000-0000-00005CA90000}"/>
    <cellStyle name="Box major 10 3 3" xfId="37296" xr:uid="{00000000-0005-0000-0000-00005DA90000}"/>
    <cellStyle name="Box major 10 4" xfId="11750" xr:uid="{00000000-0005-0000-0000-00005EA90000}"/>
    <cellStyle name="Box major 10 4 2" xfId="25671" xr:uid="{00000000-0005-0000-0000-00005FA90000}"/>
    <cellStyle name="Box major 10 4 2 2" xfId="53354" xr:uid="{00000000-0005-0000-0000-000060A90000}"/>
    <cellStyle name="Box major 10 4 3" xfId="39437" xr:uid="{00000000-0005-0000-0000-000061A90000}"/>
    <cellStyle name="Box major 10 5" xfId="14500" xr:uid="{00000000-0005-0000-0000-000062A90000}"/>
    <cellStyle name="Box major 10 5 2" xfId="28421" xr:uid="{00000000-0005-0000-0000-000063A90000}"/>
    <cellStyle name="Box major 10 5 2 2" xfId="56104" xr:uid="{00000000-0005-0000-0000-000064A90000}"/>
    <cellStyle name="Box major 10 5 3" xfId="42187" xr:uid="{00000000-0005-0000-0000-000065A90000}"/>
    <cellStyle name="Box major 10 6" xfId="17468" xr:uid="{00000000-0005-0000-0000-000066A90000}"/>
    <cellStyle name="Box major 10 6 2" xfId="45151" xr:uid="{00000000-0005-0000-0000-000067A90000}"/>
    <cellStyle name="Box major 10 7" xfId="31245" xr:uid="{00000000-0005-0000-0000-000068A90000}"/>
    <cellStyle name="Box major 11" xfId="2704" xr:uid="{00000000-0005-0000-0000-000069A90000}"/>
    <cellStyle name="Box major 11 2" xfId="6152" xr:uid="{00000000-0005-0000-0000-00006AA90000}"/>
    <cellStyle name="Box major 11 2 2" xfId="20099" xr:uid="{00000000-0005-0000-0000-00006BA90000}"/>
    <cellStyle name="Box major 11 2 2 2" xfId="47782" xr:uid="{00000000-0005-0000-0000-00006CA90000}"/>
    <cellStyle name="Box major 11 2 3" xfId="33865" xr:uid="{00000000-0005-0000-0000-00006DA90000}"/>
    <cellStyle name="Box major 11 3" xfId="8910" xr:uid="{00000000-0005-0000-0000-00006EA90000}"/>
    <cellStyle name="Box major 11 3 2" xfId="22831" xr:uid="{00000000-0005-0000-0000-00006FA90000}"/>
    <cellStyle name="Box major 11 3 2 2" xfId="50514" xr:uid="{00000000-0005-0000-0000-000070A90000}"/>
    <cellStyle name="Box major 11 3 3" xfId="36597" xr:uid="{00000000-0005-0000-0000-000071A90000}"/>
    <cellStyle name="Box major 11 4" xfId="11039" xr:uid="{00000000-0005-0000-0000-000072A90000}"/>
    <cellStyle name="Box major 11 4 2" xfId="24960" xr:uid="{00000000-0005-0000-0000-000073A90000}"/>
    <cellStyle name="Box major 11 4 2 2" xfId="52643" xr:uid="{00000000-0005-0000-0000-000074A90000}"/>
    <cellStyle name="Box major 11 4 3" xfId="38726" xr:uid="{00000000-0005-0000-0000-000075A90000}"/>
    <cellStyle name="Box major 11 5" xfId="13792" xr:uid="{00000000-0005-0000-0000-000076A90000}"/>
    <cellStyle name="Box major 11 5 2" xfId="27713" xr:uid="{00000000-0005-0000-0000-000077A90000}"/>
    <cellStyle name="Box major 11 5 2 2" xfId="55396" xr:uid="{00000000-0005-0000-0000-000078A90000}"/>
    <cellStyle name="Box major 11 5 3" xfId="41479" xr:uid="{00000000-0005-0000-0000-000079A90000}"/>
    <cellStyle name="Box major 11 6" xfId="16757" xr:uid="{00000000-0005-0000-0000-00007AA90000}"/>
    <cellStyle name="Box major 11 6 2" xfId="44440" xr:uid="{00000000-0005-0000-0000-00007BA90000}"/>
    <cellStyle name="Box major 11 7" xfId="30606" xr:uid="{00000000-0005-0000-0000-00007CA90000}"/>
    <cellStyle name="Box major 12" xfId="3328" xr:uid="{00000000-0005-0000-0000-00007DA90000}"/>
    <cellStyle name="Box major 12 2" xfId="6768" xr:uid="{00000000-0005-0000-0000-00007EA90000}"/>
    <cellStyle name="Box major 12 2 2" xfId="20709" xr:uid="{00000000-0005-0000-0000-00007FA90000}"/>
    <cellStyle name="Box major 12 2 2 2" xfId="48392" xr:uid="{00000000-0005-0000-0000-000080A90000}"/>
    <cellStyle name="Box major 12 2 3" xfId="34475" xr:uid="{00000000-0005-0000-0000-000081A90000}"/>
    <cellStyle name="Box major 12 3" xfId="9508" xr:uid="{00000000-0005-0000-0000-000082A90000}"/>
    <cellStyle name="Box major 12 3 2" xfId="23429" xr:uid="{00000000-0005-0000-0000-000083A90000}"/>
    <cellStyle name="Box major 12 3 2 2" xfId="51112" xr:uid="{00000000-0005-0000-0000-000084A90000}"/>
    <cellStyle name="Box major 12 3 3" xfId="37195" xr:uid="{00000000-0005-0000-0000-000085A90000}"/>
    <cellStyle name="Box major 12 4" xfId="11647" xr:uid="{00000000-0005-0000-0000-000086A90000}"/>
    <cellStyle name="Box major 12 4 2" xfId="25568" xr:uid="{00000000-0005-0000-0000-000087A90000}"/>
    <cellStyle name="Box major 12 4 2 2" xfId="53251" xr:uid="{00000000-0005-0000-0000-000088A90000}"/>
    <cellStyle name="Box major 12 4 3" xfId="39334" xr:uid="{00000000-0005-0000-0000-000089A90000}"/>
    <cellStyle name="Box major 12 5" xfId="14397" xr:uid="{00000000-0005-0000-0000-00008AA90000}"/>
    <cellStyle name="Box major 12 5 2" xfId="28318" xr:uid="{00000000-0005-0000-0000-00008BA90000}"/>
    <cellStyle name="Box major 12 5 2 2" xfId="56001" xr:uid="{00000000-0005-0000-0000-00008CA90000}"/>
    <cellStyle name="Box major 12 5 3" xfId="42084" xr:uid="{00000000-0005-0000-0000-00008DA90000}"/>
    <cellStyle name="Box major 12 6" xfId="17365" xr:uid="{00000000-0005-0000-0000-00008EA90000}"/>
    <cellStyle name="Box major 12 6 2" xfId="45048" xr:uid="{00000000-0005-0000-0000-00008FA90000}"/>
    <cellStyle name="Box major 12 7" xfId="31148" xr:uid="{00000000-0005-0000-0000-000090A90000}"/>
    <cellStyle name="Box major 13" xfId="2383" xr:uid="{00000000-0005-0000-0000-000091A90000}"/>
    <cellStyle name="Box major 13 2" xfId="5840" xr:uid="{00000000-0005-0000-0000-000092A90000}"/>
    <cellStyle name="Box major 13 2 2" xfId="19790" xr:uid="{00000000-0005-0000-0000-000093A90000}"/>
    <cellStyle name="Box major 13 2 2 2" xfId="47473" xr:uid="{00000000-0005-0000-0000-000094A90000}"/>
    <cellStyle name="Box major 13 2 3" xfId="33556" xr:uid="{00000000-0005-0000-0000-000095A90000}"/>
    <cellStyle name="Box major 13 3" xfId="8610" xr:uid="{00000000-0005-0000-0000-000096A90000}"/>
    <cellStyle name="Box major 13 3 2" xfId="22531" xr:uid="{00000000-0005-0000-0000-000097A90000}"/>
    <cellStyle name="Box major 13 3 2 2" xfId="50214" xr:uid="{00000000-0005-0000-0000-000098A90000}"/>
    <cellStyle name="Box major 13 3 3" xfId="36297" xr:uid="{00000000-0005-0000-0000-000099A90000}"/>
    <cellStyle name="Box major 13 4" xfId="5486" xr:uid="{00000000-0005-0000-0000-00009AA90000}"/>
    <cellStyle name="Box major 13 4 2" xfId="19439" xr:uid="{00000000-0005-0000-0000-00009BA90000}"/>
    <cellStyle name="Box major 13 4 2 2" xfId="47122" xr:uid="{00000000-0005-0000-0000-00009CA90000}"/>
    <cellStyle name="Box major 13 4 3" xfId="33205" xr:uid="{00000000-0005-0000-0000-00009DA90000}"/>
    <cellStyle name="Box major 13 5" xfId="13488" xr:uid="{00000000-0005-0000-0000-00009EA90000}"/>
    <cellStyle name="Box major 13 5 2" xfId="27409" xr:uid="{00000000-0005-0000-0000-00009FA90000}"/>
    <cellStyle name="Box major 13 5 2 2" xfId="55092" xr:uid="{00000000-0005-0000-0000-0000A0A90000}"/>
    <cellStyle name="Box major 13 5 3" xfId="41175" xr:uid="{00000000-0005-0000-0000-0000A1A90000}"/>
    <cellStyle name="Box major 13 6" xfId="16450" xr:uid="{00000000-0005-0000-0000-0000A2A90000}"/>
    <cellStyle name="Box major 13 6 2" xfId="44133" xr:uid="{00000000-0005-0000-0000-0000A3A90000}"/>
    <cellStyle name="Box major 13 7" xfId="30340" xr:uid="{00000000-0005-0000-0000-0000A4A90000}"/>
    <cellStyle name="Box major 14" xfId="2436" xr:uid="{00000000-0005-0000-0000-0000A5A90000}"/>
    <cellStyle name="Box major 14 2" xfId="5893" xr:uid="{00000000-0005-0000-0000-0000A6A90000}"/>
    <cellStyle name="Box major 14 2 2" xfId="19843" xr:uid="{00000000-0005-0000-0000-0000A7A90000}"/>
    <cellStyle name="Box major 14 2 2 2" xfId="47526" xr:uid="{00000000-0005-0000-0000-0000A8A90000}"/>
    <cellStyle name="Box major 14 2 3" xfId="33609" xr:uid="{00000000-0005-0000-0000-0000A9A90000}"/>
    <cellStyle name="Box major 14 3" xfId="8659" xr:uid="{00000000-0005-0000-0000-0000AAA90000}"/>
    <cellStyle name="Box major 14 3 2" xfId="22580" xr:uid="{00000000-0005-0000-0000-0000ABA90000}"/>
    <cellStyle name="Box major 14 3 2 2" xfId="50263" xr:uid="{00000000-0005-0000-0000-0000ACA90000}"/>
    <cellStyle name="Box major 14 3 3" xfId="36346" xr:uid="{00000000-0005-0000-0000-0000ADA90000}"/>
    <cellStyle name="Box major 14 4" xfId="5675" xr:uid="{00000000-0005-0000-0000-0000AEA90000}"/>
    <cellStyle name="Box major 14 4 2" xfId="19627" xr:uid="{00000000-0005-0000-0000-0000AFA90000}"/>
    <cellStyle name="Box major 14 4 2 2" xfId="47310" xr:uid="{00000000-0005-0000-0000-0000B0A90000}"/>
    <cellStyle name="Box major 14 4 3" xfId="33393" xr:uid="{00000000-0005-0000-0000-0000B1A90000}"/>
    <cellStyle name="Box major 14 5" xfId="13541" xr:uid="{00000000-0005-0000-0000-0000B2A90000}"/>
    <cellStyle name="Box major 14 5 2" xfId="27462" xr:uid="{00000000-0005-0000-0000-0000B3A90000}"/>
    <cellStyle name="Box major 14 5 2 2" xfId="55145" xr:uid="{00000000-0005-0000-0000-0000B4A90000}"/>
    <cellStyle name="Box major 14 5 3" xfId="41228" xr:uid="{00000000-0005-0000-0000-0000B5A90000}"/>
    <cellStyle name="Box major 14 6" xfId="16503" xr:uid="{00000000-0005-0000-0000-0000B6A90000}"/>
    <cellStyle name="Box major 14 6 2" xfId="44186" xr:uid="{00000000-0005-0000-0000-0000B7A90000}"/>
    <cellStyle name="Box major 14 7" xfId="30381" xr:uid="{00000000-0005-0000-0000-0000B8A90000}"/>
    <cellStyle name="Box major 15" xfId="2861" xr:uid="{00000000-0005-0000-0000-0000B9A90000}"/>
    <cellStyle name="Box major 15 2" xfId="6308" xr:uid="{00000000-0005-0000-0000-0000BAA90000}"/>
    <cellStyle name="Box major 15 2 2" xfId="20255" xr:uid="{00000000-0005-0000-0000-0000BBA90000}"/>
    <cellStyle name="Box major 15 2 2 2" xfId="47938" xr:uid="{00000000-0005-0000-0000-0000BCA90000}"/>
    <cellStyle name="Box major 15 2 3" xfId="34021" xr:uid="{00000000-0005-0000-0000-0000BDA90000}"/>
    <cellStyle name="Box major 15 3" xfId="9061" xr:uid="{00000000-0005-0000-0000-0000BEA90000}"/>
    <cellStyle name="Box major 15 3 2" xfId="22982" xr:uid="{00000000-0005-0000-0000-0000BFA90000}"/>
    <cellStyle name="Box major 15 3 2 2" xfId="50665" xr:uid="{00000000-0005-0000-0000-0000C0A90000}"/>
    <cellStyle name="Box major 15 3 3" xfId="36748" xr:uid="{00000000-0005-0000-0000-0000C1A90000}"/>
    <cellStyle name="Box major 15 4" xfId="11195" xr:uid="{00000000-0005-0000-0000-0000C2A90000}"/>
    <cellStyle name="Box major 15 4 2" xfId="25116" xr:uid="{00000000-0005-0000-0000-0000C3A90000}"/>
    <cellStyle name="Box major 15 4 2 2" xfId="52799" xr:uid="{00000000-0005-0000-0000-0000C4A90000}"/>
    <cellStyle name="Box major 15 4 3" xfId="38882" xr:uid="{00000000-0005-0000-0000-0000C5A90000}"/>
    <cellStyle name="Box major 15 5" xfId="13947" xr:uid="{00000000-0005-0000-0000-0000C6A90000}"/>
    <cellStyle name="Box major 15 5 2" xfId="27868" xr:uid="{00000000-0005-0000-0000-0000C7A90000}"/>
    <cellStyle name="Box major 15 5 2 2" xfId="55551" xr:uid="{00000000-0005-0000-0000-0000C8A90000}"/>
    <cellStyle name="Box major 15 5 3" xfId="41634" xr:uid="{00000000-0005-0000-0000-0000C9A90000}"/>
    <cellStyle name="Box major 15 6" xfId="16913" xr:uid="{00000000-0005-0000-0000-0000CAA90000}"/>
    <cellStyle name="Box major 15 6 2" xfId="44596" xr:uid="{00000000-0005-0000-0000-0000CBA90000}"/>
    <cellStyle name="Box major 15 7" xfId="30741" xr:uid="{00000000-0005-0000-0000-0000CCA90000}"/>
    <cellStyle name="Box major 16" xfId="2647" xr:uid="{00000000-0005-0000-0000-0000CDA90000}"/>
    <cellStyle name="Box major 16 2" xfId="6098" xr:uid="{00000000-0005-0000-0000-0000CEA90000}"/>
    <cellStyle name="Box major 16 2 2" xfId="20045" xr:uid="{00000000-0005-0000-0000-0000CFA90000}"/>
    <cellStyle name="Box major 16 2 2 2" xfId="47728" xr:uid="{00000000-0005-0000-0000-0000D0A90000}"/>
    <cellStyle name="Box major 16 2 3" xfId="33811" xr:uid="{00000000-0005-0000-0000-0000D1A90000}"/>
    <cellStyle name="Box major 16 3" xfId="8857" xr:uid="{00000000-0005-0000-0000-0000D2A90000}"/>
    <cellStyle name="Box major 16 3 2" xfId="22778" xr:uid="{00000000-0005-0000-0000-0000D3A90000}"/>
    <cellStyle name="Box major 16 3 2 2" xfId="50461" xr:uid="{00000000-0005-0000-0000-0000D4A90000}"/>
    <cellStyle name="Box major 16 3 3" xfId="36544" xr:uid="{00000000-0005-0000-0000-0000D5A90000}"/>
    <cellStyle name="Box major 16 4" xfId="10985" xr:uid="{00000000-0005-0000-0000-0000D6A90000}"/>
    <cellStyle name="Box major 16 4 2" xfId="24906" xr:uid="{00000000-0005-0000-0000-0000D7A90000}"/>
    <cellStyle name="Box major 16 4 2 2" xfId="52589" xr:uid="{00000000-0005-0000-0000-0000D8A90000}"/>
    <cellStyle name="Box major 16 4 3" xfId="38672" xr:uid="{00000000-0005-0000-0000-0000D9A90000}"/>
    <cellStyle name="Box major 16 5" xfId="13739" xr:uid="{00000000-0005-0000-0000-0000DAA90000}"/>
    <cellStyle name="Box major 16 5 2" xfId="27660" xr:uid="{00000000-0005-0000-0000-0000DBA90000}"/>
    <cellStyle name="Box major 16 5 2 2" xfId="55343" xr:uid="{00000000-0005-0000-0000-0000DCA90000}"/>
    <cellStyle name="Box major 16 5 3" xfId="41426" xr:uid="{00000000-0005-0000-0000-0000DDA90000}"/>
    <cellStyle name="Box major 16 6" xfId="16703" xr:uid="{00000000-0005-0000-0000-0000DEA90000}"/>
    <cellStyle name="Box major 16 6 2" xfId="44386" xr:uid="{00000000-0005-0000-0000-0000DFA90000}"/>
    <cellStyle name="Box major 16 7" xfId="30559" xr:uid="{00000000-0005-0000-0000-0000E0A90000}"/>
    <cellStyle name="Box major 17" xfId="3772" xr:uid="{00000000-0005-0000-0000-0000E1A90000}"/>
    <cellStyle name="Box major 17 2" xfId="7206" xr:uid="{00000000-0005-0000-0000-0000E2A90000}"/>
    <cellStyle name="Box major 17 2 2" xfId="21140" xr:uid="{00000000-0005-0000-0000-0000E3A90000}"/>
    <cellStyle name="Box major 17 2 2 2" xfId="48823" xr:uid="{00000000-0005-0000-0000-0000E4A90000}"/>
    <cellStyle name="Box major 17 2 3" xfId="34906" xr:uid="{00000000-0005-0000-0000-0000E5A90000}"/>
    <cellStyle name="Box major 17 3" xfId="9929" xr:uid="{00000000-0005-0000-0000-0000E6A90000}"/>
    <cellStyle name="Box major 17 3 2" xfId="23850" xr:uid="{00000000-0005-0000-0000-0000E7A90000}"/>
    <cellStyle name="Box major 17 3 2 2" xfId="51533" xr:uid="{00000000-0005-0000-0000-0000E8A90000}"/>
    <cellStyle name="Box major 17 3 3" xfId="37616" xr:uid="{00000000-0005-0000-0000-0000E9A90000}"/>
    <cellStyle name="Box major 17 4" xfId="12078" xr:uid="{00000000-0005-0000-0000-0000EAA90000}"/>
    <cellStyle name="Box major 17 4 2" xfId="25999" xr:uid="{00000000-0005-0000-0000-0000EBA90000}"/>
    <cellStyle name="Box major 17 4 2 2" xfId="53682" xr:uid="{00000000-0005-0000-0000-0000ECA90000}"/>
    <cellStyle name="Box major 17 4 3" xfId="39765" xr:uid="{00000000-0005-0000-0000-0000EDA90000}"/>
    <cellStyle name="Box major 17 5" xfId="14828" xr:uid="{00000000-0005-0000-0000-0000EEA90000}"/>
    <cellStyle name="Box major 17 5 2" xfId="28749" xr:uid="{00000000-0005-0000-0000-0000EFA90000}"/>
    <cellStyle name="Box major 17 5 2 2" xfId="56432" xr:uid="{00000000-0005-0000-0000-0000F0A90000}"/>
    <cellStyle name="Box major 17 5 3" xfId="42515" xr:uid="{00000000-0005-0000-0000-0000F1A90000}"/>
    <cellStyle name="Box major 17 6" xfId="17796" xr:uid="{00000000-0005-0000-0000-0000F2A90000}"/>
    <cellStyle name="Box major 17 6 2" xfId="45479" xr:uid="{00000000-0005-0000-0000-0000F3A90000}"/>
    <cellStyle name="Box major 17 7" xfId="31562" xr:uid="{00000000-0005-0000-0000-0000F4A90000}"/>
    <cellStyle name="Box major 18" xfId="3513" xr:uid="{00000000-0005-0000-0000-0000F5A90000}"/>
    <cellStyle name="Box major 18 2" xfId="6951" xr:uid="{00000000-0005-0000-0000-0000F6A90000}"/>
    <cellStyle name="Box major 18 2 2" xfId="20891" xr:uid="{00000000-0005-0000-0000-0000F7A90000}"/>
    <cellStyle name="Box major 18 2 2 2" xfId="48574" xr:uid="{00000000-0005-0000-0000-0000F8A90000}"/>
    <cellStyle name="Box major 18 2 3" xfId="34657" xr:uid="{00000000-0005-0000-0000-0000F9A90000}"/>
    <cellStyle name="Box major 18 3" xfId="9689" xr:uid="{00000000-0005-0000-0000-0000FAA90000}"/>
    <cellStyle name="Box major 18 3 2" xfId="23610" xr:uid="{00000000-0005-0000-0000-0000FBA90000}"/>
    <cellStyle name="Box major 18 3 2 2" xfId="51293" xr:uid="{00000000-0005-0000-0000-0000FCA90000}"/>
    <cellStyle name="Box major 18 3 3" xfId="37376" xr:uid="{00000000-0005-0000-0000-0000FDA90000}"/>
    <cellStyle name="Box major 18 4" xfId="11829" xr:uid="{00000000-0005-0000-0000-0000FEA90000}"/>
    <cellStyle name="Box major 18 4 2" xfId="25750" xr:uid="{00000000-0005-0000-0000-0000FFA90000}"/>
    <cellStyle name="Box major 18 4 2 2" xfId="53433" xr:uid="{00000000-0005-0000-0000-000000AA0000}"/>
    <cellStyle name="Box major 18 4 3" xfId="39516" xr:uid="{00000000-0005-0000-0000-000001AA0000}"/>
    <cellStyle name="Box major 18 5" xfId="14579" xr:uid="{00000000-0005-0000-0000-000002AA0000}"/>
    <cellStyle name="Box major 18 5 2" xfId="28500" xr:uid="{00000000-0005-0000-0000-000003AA0000}"/>
    <cellStyle name="Box major 18 5 2 2" xfId="56183" xr:uid="{00000000-0005-0000-0000-000004AA0000}"/>
    <cellStyle name="Box major 18 5 3" xfId="42266" xr:uid="{00000000-0005-0000-0000-000005AA0000}"/>
    <cellStyle name="Box major 18 6" xfId="17547" xr:uid="{00000000-0005-0000-0000-000006AA0000}"/>
    <cellStyle name="Box major 18 6 2" xfId="45230" xr:uid="{00000000-0005-0000-0000-000007AA0000}"/>
    <cellStyle name="Box major 18 7" xfId="31318" xr:uid="{00000000-0005-0000-0000-000008AA0000}"/>
    <cellStyle name="Box major 19" xfId="4046" xr:uid="{00000000-0005-0000-0000-000009AA0000}"/>
    <cellStyle name="Box major 19 2" xfId="7472" xr:uid="{00000000-0005-0000-0000-00000AAA0000}"/>
    <cellStyle name="Box major 19 2 2" xfId="21403" xr:uid="{00000000-0005-0000-0000-00000BAA0000}"/>
    <cellStyle name="Box major 19 2 2 2" xfId="49086" xr:uid="{00000000-0005-0000-0000-00000CAA0000}"/>
    <cellStyle name="Box major 19 2 3" xfId="35169" xr:uid="{00000000-0005-0000-0000-00000DAA0000}"/>
    <cellStyle name="Box major 19 3" xfId="10175" xr:uid="{00000000-0005-0000-0000-00000EAA0000}"/>
    <cellStyle name="Box major 19 3 2" xfId="24096" xr:uid="{00000000-0005-0000-0000-00000FAA0000}"/>
    <cellStyle name="Box major 19 3 2 2" xfId="51779" xr:uid="{00000000-0005-0000-0000-000010AA0000}"/>
    <cellStyle name="Box major 19 3 3" xfId="37862" xr:uid="{00000000-0005-0000-0000-000011AA0000}"/>
    <cellStyle name="Box major 19 4" xfId="12327" xr:uid="{00000000-0005-0000-0000-000012AA0000}"/>
    <cellStyle name="Box major 19 4 2" xfId="26248" xr:uid="{00000000-0005-0000-0000-000013AA0000}"/>
    <cellStyle name="Box major 19 4 2 2" xfId="53931" xr:uid="{00000000-0005-0000-0000-000014AA0000}"/>
    <cellStyle name="Box major 19 4 3" xfId="40014" xr:uid="{00000000-0005-0000-0000-000015AA0000}"/>
    <cellStyle name="Box major 19 5" xfId="15077" xr:uid="{00000000-0005-0000-0000-000016AA0000}"/>
    <cellStyle name="Box major 19 5 2" xfId="28998" xr:uid="{00000000-0005-0000-0000-000017AA0000}"/>
    <cellStyle name="Box major 19 5 2 2" xfId="56681" xr:uid="{00000000-0005-0000-0000-000018AA0000}"/>
    <cellStyle name="Box major 19 5 3" xfId="42764" xr:uid="{00000000-0005-0000-0000-000019AA0000}"/>
    <cellStyle name="Box major 19 6" xfId="18045" xr:uid="{00000000-0005-0000-0000-00001AAA0000}"/>
    <cellStyle name="Box major 19 6 2" xfId="45728" xr:uid="{00000000-0005-0000-0000-00001BAA0000}"/>
    <cellStyle name="Box major 19 7" xfId="31811" xr:uid="{00000000-0005-0000-0000-00001CAA0000}"/>
    <cellStyle name="Box major 2" xfId="2065" xr:uid="{00000000-0005-0000-0000-00001DAA0000}"/>
    <cellStyle name="Box major 2 10" xfId="2540" xr:uid="{00000000-0005-0000-0000-00001EAA0000}"/>
    <cellStyle name="Box major 2 10 2" xfId="5997" xr:uid="{00000000-0005-0000-0000-00001FAA0000}"/>
    <cellStyle name="Box major 2 10 2 2" xfId="19946" xr:uid="{00000000-0005-0000-0000-000020AA0000}"/>
    <cellStyle name="Box major 2 10 2 2 2" xfId="47629" xr:uid="{00000000-0005-0000-0000-000021AA0000}"/>
    <cellStyle name="Box major 2 10 2 3" xfId="33712" xr:uid="{00000000-0005-0000-0000-000022AA0000}"/>
    <cellStyle name="Box major 2 10 3" xfId="8762" xr:uid="{00000000-0005-0000-0000-000023AA0000}"/>
    <cellStyle name="Box major 2 10 3 2" xfId="22683" xr:uid="{00000000-0005-0000-0000-000024AA0000}"/>
    <cellStyle name="Box major 2 10 3 2 2" xfId="50366" xr:uid="{00000000-0005-0000-0000-000025AA0000}"/>
    <cellStyle name="Box major 2 10 3 3" xfId="36449" xr:uid="{00000000-0005-0000-0000-000026AA0000}"/>
    <cellStyle name="Box major 2 10 4" xfId="7333" xr:uid="{00000000-0005-0000-0000-000027AA0000}"/>
    <cellStyle name="Box major 2 10 4 2" xfId="21265" xr:uid="{00000000-0005-0000-0000-000028AA0000}"/>
    <cellStyle name="Box major 2 10 4 2 2" xfId="48948" xr:uid="{00000000-0005-0000-0000-000029AA0000}"/>
    <cellStyle name="Box major 2 10 4 3" xfId="35031" xr:uid="{00000000-0005-0000-0000-00002AAA0000}"/>
    <cellStyle name="Box major 2 10 5" xfId="13642" xr:uid="{00000000-0005-0000-0000-00002BAA0000}"/>
    <cellStyle name="Box major 2 10 5 2" xfId="27563" xr:uid="{00000000-0005-0000-0000-00002CAA0000}"/>
    <cellStyle name="Box major 2 10 5 2 2" xfId="55246" xr:uid="{00000000-0005-0000-0000-00002DAA0000}"/>
    <cellStyle name="Box major 2 10 5 3" xfId="41329" xr:uid="{00000000-0005-0000-0000-00002EAA0000}"/>
    <cellStyle name="Box major 2 10 6" xfId="16606" xr:uid="{00000000-0005-0000-0000-00002FAA0000}"/>
    <cellStyle name="Box major 2 10 6 2" xfId="44289" xr:uid="{00000000-0005-0000-0000-000030AA0000}"/>
    <cellStyle name="Box major 2 10 7" xfId="30473" xr:uid="{00000000-0005-0000-0000-000031AA0000}"/>
    <cellStyle name="Box major 2 11" xfId="2921" xr:uid="{00000000-0005-0000-0000-000032AA0000}"/>
    <cellStyle name="Box major 2 11 2" xfId="6367" xr:uid="{00000000-0005-0000-0000-000033AA0000}"/>
    <cellStyle name="Box major 2 11 2 2" xfId="20313" xr:uid="{00000000-0005-0000-0000-000034AA0000}"/>
    <cellStyle name="Box major 2 11 2 2 2" xfId="47996" xr:uid="{00000000-0005-0000-0000-000035AA0000}"/>
    <cellStyle name="Box major 2 11 2 3" xfId="34079" xr:uid="{00000000-0005-0000-0000-000036AA0000}"/>
    <cellStyle name="Box major 2 11 3" xfId="9118" xr:uid="{00000000-0005-0000-0000-000037AA0000}"/>
    <cellStyle name="Box major 2 11 3 2" xfId="23039" xr:uid="{00000000-0005-0000-0000-000038AA0000}"/>
    <cellStyle name="Box major 2 11 3 2 2" xfId="50722" xr:uid="{00000000-0005-0000-0000-000039AA0000}"/>
    <cellStyle name="Box major 2 11 3 3" xfId="36805" xr:uid="{00000000-0005-0000-0000-00003AAA0000}"/>
    <cellStyle name="Box major 2 11 4" xfId="11253" xr:uid="{00000000-0005-0000-0000-00003BAA0000}"/>
    <cellStyle name="Box major 2 11 4 2" xfId="25174" xr:uid="{00000000-0005-0000-0000-00003CAA0000}"/>
    <cellStyle name="Box major 2 11 4 2 2" xfId="52857" xr:uid="{00000000-0005-0000-0000-00003DAA0000}"/>
    <cellStyle name="Box major 2 11 4 3" xfId="38940" xr:uid="{00000000-0005-0000-0000-00003EAA0000}"/>
    <cellStyle name="Box major 2 11 5" xfId="14005" xr:uid="{00000000-0005-0000-0000-00003FAA0000}"/>
    <cellStyle name="Box major 2 11 5 2" xfId="27926" xr:uid="{00000000-0005-0000-0000-000040AA0000}"/>
    <cellStyle name="Box major 2 11 5 2 2" xfId="55609" xr:uid="{00000000-0005-0000-0000-000041AA0000}"/>
    <cellStyle name="Box major 2 11 5 3" xfId="41692" xr:uid="{00000000-0005-0000-0000-000042AA0000}"/>
    <cellStyle name="Box major 2 11 6" xfId="16971" xr:uid="{00000000-0005-0000-0000-000043AA0000}"/>
    <cellStyle name="Box major 2 11 6 2" xfId="44654" xr:uid="{00000000-0005-0000-0000-000044AA0000}"/>
    <cellStyle name="Box major 2 11 7" xfId="30789" xr:uid="{00000000-0005-0000-0000-000045AA0000}"/>
    <cellStyle name="Box major 2 12" xfId="3508" xr:uid="{00000000-0005-0000-0000-000046AA0000}"/>
    <cellStyle name="Box major 2 12 2" xfId="6946" xr:uid="{00000000-0005-0000-0000-000047AA0000}"/>
    <cellStyle name="Box major 2 12 2 2" xfId="20886" xr:uid="{00000000-0005-0000-0000-000048AA0000}"/>
    <cellStyle name="Box major 2 12 2 2 2" xfId="48569" xr:uid="{00000000-0005-0000-0000-000049AA0000}"/>
    <cellStyle name="Box major 2 12 2 3" xfId="34652" xr:uid="{00000000-0005-0000-0000-00004AAA0000}"/>
    <cellStyle name="Box major 2 12 3" xfId="9684" xr:uid="{00000000-0005-0000-0000-00004BAA0000}"/>
    <cellStyle name="Box major 2 12 3 2" xfId="23605" xr:uid="{00000000-0005-0000-0000-00004CAA0000}"/>
    <cellStyle name="Box major 2 12 3 2 2" xfId="51288" xr:uid="{00000000-0005-0000-0000-00004DAA0000}"/>
    <cellStyle name="Box major 2 12 3 3" xfId="37371" xr:uid="{00000000-0005-0000-0000-00004EAA0000}"/>
    <cellStyle name="Box major 2 12 4" xfId="11824" xr:uid="{00000000-0005-0000-0000-00004FAA0000}"/>
    <cellStyle name="Box major 2 12 4 2" xfId="25745" xr:uid="{00000000-0005-0000-0000-000050AA0000}"/>
    <cellStyle name="Box major 2 12 4 2 2" xfId="53428" xr:uid="{00000000-0005-0000-0000-000051AA0000}"/>
    <cellStyle name="Box major 2 12 4 3" xfId="39511" xr:uid="{00000000-0005-0000-0000-000052AA0000}"/>
    <cellStyle name="Box major 2 12 5" xfId="14574" xr:uid="{00000000-0005-0000-0000-000053AA0000}"/>
    <cellStyle name="Box major 2 12 5 2" xfId="28495" xr:uid="{00000000-0005-0000-0000-000054AA0000}"/>
    <cellStyle name="Box major 2 12 5 2 2" xfId="56178" xr:uid="{00000000-0005-0000-0000-000055AA0000}"/>
    <cellStyle name="Box major 2 12 5 3" xfId="42261" xr:uid="{00000000-0005-0000-0000-000056AA0000}"/>
    <cellStyle name="Box major 2 12 6" xfId="17542" xr:uid="{00000000-0005-0000-0000-000057AA0000}"/>
    <cellStyle name="Box major 2 12 6 2" xfId="45225" xr:uid="{00000000-0005-0000-0000-000058AA0000}"/>
    <cellStyle name="Box major 2 12 7" xfId="31313" xr:uid="{00000000-0005-0000-0000-000059AA0000}"/>
    <cellStyle name="Box major 2 13" xfId="2806" xr:uid="{00000000-0005-0000-0000-00005AAA0000}"/>
    <cellStyle name="Box major 2 13 2" xfId="6253" xr:uid="{00000000-0005-0000-0000-00005BAA0000}"/>
    <cellStyle name="Box major 2 13 2 2" xfId="20200" xr:uid="{00000000-0005-0000-0000-00005CAA0000}"/>
    <cellStyle name="Box major 2 13 2 2 2" xfId="47883" xr:uid="{00000000-0005-0000-0000-00005DAA0000}"/>
    <cellStyle name="Box major 2 13 2 3" xfId="33966" xr:uid="{00000000-0005-0000-0000-00005EAA0000}"/>
    <cellStyle name="Box major 2 13 3" xfId="9008" xr:uid="{00000000-0005-0000-0000-00005FAA0000}"/>
    <cellStyle name="Box major 2 13 3 2" xfId="22929" xr:uid="{00000000-0005-0000-0000-000060AA0000}"/>
    <cellStyle name="Box major 2 13 3 2 2" xfId="50612" xr:uid="{00000000-0005-0000-0000-000061AA0000}"/>
    <cellStyle name="Box major 2 13 3 3" xfId="36695" xr:uid="{00000000-0005-0000-0000-000062AA0000}"/>
    <cellStyle name="Box major 2 13 4" xfId="11140" xr:uid="{00000000-0005-0000-0000-000063AA0000}"/>
    <cellStyle name="Box major 2 13 4 2" xfId="25061" xr:uid="{00000000-0005-0000-0000-000064AA0000}"/>
    <cellStyle name="Box major 2 13 4 2 2" xfId="52744" xr:uid="{00000000-0005-0000-0000-000065AA0000}"/>
    <cellStyle name="Box major 2 13 4 3" xfId="38827" xr:uid="{00000000-0005-0000-0000-000066AA0000}"/>
    <cellStyle name="Box major 2 13 5" xfId="13893" xr:uid="{00000000-0005-0000-0000-000067AA0000}"/>
    <cellStyle name="Box major 2 13 5 2" xfId="27814" xr:uid="{00000000-0005-0000-0000-000068AA0000}"/>
    <cellStyle name="Box major 2 13 5 2 2" xfId="55497" xr:uid="{00000000-0005-0000-0000-000069AA0000}"/>
    <cellStyle name="Box major 2 13 5 3" xfId="41580" xr:uid="{00000000-0005-0000-0000-00006AAA0000}"/>
    <cellStyle name="Box major 2 13 6" xfId="16858" xr:uid="{00000000-0005-0000-0000-00006BAA0000}"/>
    <cellStyle name="Box major 2 13 6 2" xfId="44541" xr:uid="{00000000-0005-0000-0000-00006CAA0000}"/>
    <cellStyle name="Box major 2 13 7" xfId="30693" xr:uid="{00000000-0005-0000-0000-00006DAA0000}"/>
    <cellStyle name="Box major 2 14" xfId="3316" xr:uid="{00000000-0005-0000-0000-00006EAA0000}"/>
    <cellStyle name="Box major 2 14 2" xfId="6757" xr:uid="{00000000-0005-0000-0000-00006FAA0000}"/>
    <cellStyle name="Box major 2 14 2 2" xfId="20698" xr:uid="{00000000-0005-0000-0000-000070AA0000}"/>
    <cellStyle name="Box major 2 14 2 2 2" xfId="48381" xr:uid="{00000000-0005-0000-0000-000071AA0000}"/>
    <cellStyle name="Box major 2 14 2 3" xfId="34464" xr:uid="{00000000-0005-0000-0000-000072AA0000}"/>
    <cellStyle name="Box major 2 14 3" xfId="9496" xr:uid="{00000000-0005-0000-0000-000073AA0000}"/>
    <cellStyle name="Box major 2 14 3 2" xfId="23417" xr:uid="{00000000-0005-0000-0000-000074AA0000}"/>
    <cellStyle name="Box major 2 14 3 2 2" xfId="51100" xr:uid="{00000000-0005-0000-0000-000075AA0000}"/>
    <cellStyle name="Box major 2 14 3 3" xfId="37183" xr:uid="{00000000-0005-0000-0000-000076AA0000}"/>
    <cellStyle name="Box major 2 14 4" xfId="11636" xr:uid="{00000000-0005-0000-0000-000077AA0000}"/>
    <cellStyle name="Box major 2 14 4 2" xfId="25557" xr:uid="{00000000-0005-0000-0000-000078AA0000}"/>
    <cellStyle name="Box major 2 14 4 2 2" xfId="53240" xr:uid="{00000000-0005-0000-0000-000079AA0000}"/>
    <cellStyle name="Box major 2 14 4 3" xfId="39323" xr:uid="{00000000-0005-0000-0000-00007AAA0000}"/>
    <cellStyle name="Box major 2 14 5" xfId="14386" xr:uid="{00000000-0005-0000-0000-00007BAA0000}"/>
    <cellStyle name="Box major 2 14 5 2" xfId="28307" xr:uid="{00000000-0005-0000-0000-00007CAA0000}"/>
    <cellStyle name="Box major 2 14 5 2 2" xfId="55990" xr:uid="{00000000-0005-0000-0000-00007DAA0000}"/>
    <cellStyle name="Box major 2 14 5 3" xfId="42073" xr:uid="{00000000-0005-0000-0000-00007EAA0000}"/>
    <cellStyle name="Box major 2 14 6" xfId="17354" xr:uid="{00000000-0005-0000-0000-00007FAA0000}"/>
    <cellStyle name="Box major 2 14 6 2" xfId="45037" xr:uid="{00000000-0005-0000-0000-000080AA0000}"/>
    <cellStyle name="Box major 2 14 7" xfId="31139" xr:uid="{00000000-0005-0000-0000-000081AA0000}"/>
    <cellStyle name="Box major 2 15" xfId="2466" xr:uid="{00000000-0005-0000-0000-000082AA0000}"/>
    <cellStyle name="Box major 2 15 2" xfId="5923" xr:uid="{00000000-0005-0000-0000-000083AA0000}"/>
    <cellStyle name="Box major 2 15 2 2" xfId="19873" xr:uid="{00000000-0005-0000-0000-000084AA0000}"/>
    <cellStyle name="Box major 2 15 2 2 2" xfId="47556" xr:uid="{00000000-0005-0000-0000-000085AA0000}"/>
    <cellStyle name="Box major 2 15 2 3" xfId="33639" xr:uid="{00000000-0005-0000-0000-000086AA0000}"/>
    <cellStyle name="Box major 2 15 3" xfId="8689" xr:uid="{00000000-0005-0000-0000-000087AA0000}"/>
    <cellStyle name="Box major 2 15 3 2" xfId="22610" xr:uid="{00000000-0005-0000-0000-000088AA0000}"/>
    <cellStyle name="Box major 2 15 3 2 2" xfId="50293" xr:uid="{00000000-0005-0000-0000-000089AA0000}"/>
    <cellStyle name="Box major 2 15 3 3" xfId="36376" xr:uid="{00000000-0005-0000-0000-00008AAA0000}"/>
    <cellStyle name="Box major 2 15 4" xfId="7326" xr:uid="{00000000-0005-0000-0000-00008BAA0000}"/>
    <cellStyle name="Box major 2 15 4 2" xfId="21258" xr:uid="{00000000-0005-0000-0000-00008CAA0000}"/>
    <cellStyle name="Box major 2 15 4 2 2" xfId="48941" xr:uid="{00000000-0005-0000-0000-00008DAA0000}"/>
    <cellStyle name="Box major 2 15 4 3" xfId="35024" xr:uid="{00000000-0005-0000-0000-00008EAA0000}"/>
    <cellStyle name="Box major 2 15 5" xfId="13571" xr:uid="{00000000-0005-0000-0000-00008FAA0000}"/>
    <cellStyle name="Box major 2 15 5 2" xfId="27492" xr:uid="{00000000-0005-0000-0000-000090AA0000}"/>
    <cellStyle name="Box major 2 15 5 2 2" xfId="55175" xr:uid="{00000000-0005-0000-0000-000091AA0000}"/>
    <cellStyle name="Box major 2 15 5 3" xfId="41258" xr:uid="{00000000-0005-0000-0000-000092AA0000}"/>
    <cellStyle name="Box major 2 15 6" xfId="16533" xr:uid="{00000000-0005-0000-0000-000093AA0000}"/>
    <cellStyle name="Box major 2 15 6 2" xfId="44216" xr:uid="{00000000-0005-0000-0000-000094AA0000}"/>
    <cellStyle name="Box major 2 15 7" xfId="30410" xr:uid="{00000000-0005-0000-0000-000095AA0000}"/>
    <cellStyle name="Box major 2 16" xfId="2596" xr:uid="{00000000-0005-0000-0000-000096AA0000}"/>
    <cellStyle name="Box major 2 16 2" xfId="6052" xr:uid="{00000000-0005-0000-0000-000097AA0000}"/>
    <cellStyle name="Box major 2 16 2 2" xfId="19999" xr:uid="{00000000-0005-0000-0000-000098AA0000}"/>
    <cellStyle name="Box major 2 16 2 2 2" xfId="47682" xr:uid="{00000000-0005-0000-0000-000099AA0000}"/>
    <cellStyle name="Box major 2 16 2 3" xfId="33765" xr:uid="{00000000-0005-0000-0000-00009AAA0000}"/>
    <cellStyle name="Box major 2 16 3" xfId="8813" xr:uid="{00000000-0005-0000-0000-00009BAA0000}"/>
    <cellStyle name="Box major 2 16 3 2" xfId="22734" xr:uid="{00000000-0005-0000-0000-00009CAA0000}"/>
    <cellStyle name="Box major 2 16 3 2 2" xfId="50417" xr:uid="{00000000-0005-0000-0000-00009DAA0000}"/>
    <cellStyle name="Box major 2 16 3 3" xfId="36500" xr:uid="{00000000-0005-0000-0000-00009EAA0000}"/>
    <cellStyle name="Box major 2 16 4" xfId="5149" xr:uid="{00000000-0005-0000-0000-00009FAA0000}"/>
    <cellStyle name="Box major 2 16 4 2" xfId="19119" xr:uid="{00000000-0005-0000-0000-0000A0AA0000}"/>
    <cellStyle name="Box major 2 16 4 2 2" xfId="46802" xr:uid="{00000000-0005-0000-0000-0000A1AA0000}"/>
    <cellStyle name="Box major 2 16 4 3" xfId="32885" xr:uid="{00000000-0005-0000-0000-0000A2AA0000}"/>
    <cellStyle name="Box major 2 16 5" xfId="13694" xr:uid="{00000000-0005-0000-0000-0000A3AA0000}"/>
    <cellStyle name="Box major 2 16 5 2" xfId="27615" xr:uid="{00000000-0005-0000-0000-0000A4AA0000}"/>
    <cellStyle name="Box major 2 16 5 2 2" xfId="55298" xr:uid="{00000000-0005-0000-0000-0000A5AA0000}"/>
    <cellStyle name="Box major 2 16 5 3" xfId="41381" xr:uid="{00000000-0005-0000-0000-0000A6AA0000}"/>
    <cellStyle name="Box major 2 16 6" xfId="16658" xr:uid="{00000000-0005-0000-0000-0000A7AA0000}"/>
    <cellStyle name="Box major 2 16 6 2" xfId="44341" xr:uid="{00000000-0005-0000-0000-0000A8AA0000}"/>
    <cellStyle name="Box major 2 16 7" xfId="30521" xr:uid="{00000000-0005-0000-0000-0000A9AA0000}"/>
    <cellStyle name="Box major 2 17" xfId="3132" xr:uid="{00000000-0005-0000-0000-0000AAAA0000}"/>
    <cellStyle name="Box major 2 17 2" xfId="6574" xr:uid="{00000000-0005-0000-0000-0000ABAA0000}"/>
    <cellStyle name="Box major 2 17 2 2" xfId="20518" xr:uid="{00000000-0005-0000-0000-0000ACAA0000}"/>
    <cellStyle name="Box major 2 17 2 2 2" xfId="48201" xr:uid="{00000000-0005-0000-0000-0000ADAA0000}"/>
    <cellStyle name="Box major 2 17 2 3" xfId="34284" xr:uid="{00000000-0005-0000-0000-0000AEAA0000}"/>
    <cellStyle name="Box major 2 17 3" xfId="9318" xr:uid="{00000000-0005-0000-0000-0000AFAA0000}"/>
    <cellStyle name="Box major 2 17 3 2" xfId="23239" xr:uid="{00000000-0005-0000-0000-0000B0AA0000}"/>
    <cellStyle name="Box major 2 17 3 2 2" xfId="50922" xr:uid="{00000000-0005-0000-0000-0000B1AA0000}"/>
    <cellStyle name="Box major 2 17 3 3" xfId="37005" xr:uid="{00000000-0005-0000-0000-0000B2AA0000}"/>
    <cellStyle name="Box major 2 17 4" xfId="11456" xr:uid="{00000000-0005-0000-0000-0000B3AA0000}"/>
    <cellStyle name="Box major 2 17 4 2" xfId="25377" xr:uid="{00000000-0005-0000-0000-0000B4AA0000}"/>
    <cellStyle name="Box major 2 17 4 2 2" xfId="53060" xr:uid="{00000000-0005-0000-0000-0000B5AA0000}"/>
    <cellStyle name="Box major 2 17 4 3" xfId="39143" xr:uid="{00000000-0005-0000-0000-0000B6AA0000}"/>
    <cellStyle name="Box major 2 17 5" xfId="14206" xr:uid="{00000000-0005-0000-0000-0000B7AA0000}"/>
    <cellStyle name="Box major 2 17 5 2" xfId="28127" xr:uid="{00000000-0005-0000-0000-0000B8AA0000}"/>
    <cellStyle name="Box major 2 17 5 2 2" xfId="55810" xr:uid="{00000000-0005-0000-0000-0000B9AA0000}"/>
    <cellStyle name="Box major 2 17 5 3" xfId="41893" xr:uid="{00000000-0005-0000-0000-0000BAAA0000}"/>
    <cellStyle name="Box major 2 17 6" xfId="17174" xr:uid="{00000000-0005-0000-0000-0000BBAA0000}"/>
    <cellStyle name="Box major 2 17 6 2" xfId="44857" xr:uid="{00000000-0005-0000-0000-0000BCAA0000}"/>
    <cellStyle name="Box major 2 17 7" xfId="30977" xr:uid="{00000000-0005-0000-0000-0000BDAA0000}"/>
    <cellStyle name="Box major 2 18" xfId="4150" xr:uid="{00000000-0005-0000-0000-0000BEAA0000}"/>
    <cellStyle name="Box major 2 18 2" xfId="7576" xr:uid="{00000000-0005-0000-0000-0000BFAA0000}"/>
    <cellStyle name="Box major 2 18 2 2" xfId="21504" xr:uid="{00000000-0005-0000-0000-0000C0AA0000}"/>
    <cellStyle name="Box major 2 18 2 2 2" xfId="49187" xr:uid="{00000000-0005-0000-0000-0000C1AA0000}"/>
    <cellStyle name="Box major 2 18 2 3" xfId="35270" xr:uid="{00000000-0005-0000-0000-0000C2AA0000}"/>
    <cellStyle name="Box major 2 18 3" xfId="10274" xr:uid="{00000000-0005-0000-0000-0000C3AA0000}"/>
    <cellStyle name="Box major 2 18 3 2" xfId="24195" xr:uid="{00000000-0005-0000-0000-0000C4AA0000}"/>
    <cellStyle name="Box major 2 18 3 2 2" xfId="51878" xr:uid="{00000000-0005-0000-0000-0000C5AA0000}"/>
    <cellStyle name="Box major 2 18 3 3" xfId="37961" xr:uid="{00000000-0005-0000-0000-0000C6AA0000}"/>
    <cellStyle name="Box major 2 18 4" xfId="12426" xr:uid="{00000000-0005-0000-0000-0000C7AA0000}"/>
    <cellStyle name="Box major 2 18 4 2" xfId="26347" xr:uid="{00000000-0005-0000-0000-0000C8AA0000}"/>
    <cellStyle name="Box major 2 18 4 2 2" xfId="54030" xr:uid="{00000000-0005-0000-0000-0000C9AA0000}"/>
    <cellStyle name="Box major 2 18 4 3" xfId="40113" xr:uid="{00000000-0005-0000-0000-0000CAAA0000}"/>
    <cellStyle name="Box major 2 18 5" xfId="15176" xr:uid="{00000000-0005-0000-0000-0000CBAA0000}"/>
    <cellStyle name="Box major 2 18 5 2" xfId="29097" xr:uid="{00000000-0005-0000-0000-0000CCAA0000}"/>
    <cellStyle name="Box major 2 18 5 2 2" xfId="56780" xr:uid="{00000000-0005-0000-0000-0000CDAA0000}"/>
    <cellStyle name="Box major 2 18 5 3" xfId="42863" xr:uid="{00000000-0005-0000-0000-0000CEAA0000}"/>
    <cellStyle name="Box major 2 18 6" xfId="18144" xr:uid="{00000000-0005-0000-0000-0000CFAA0000}"/>
    <cellStyle name="Box major 2 18 6 2" xfId="45827" xr:uid="{00000000-0005-0000-0000-0000D0AA0000}"/>
    <cellStyle name="Box major 2 18 7" xfId="31910" xr:uid="{00000000-0005-0000-0000-0000D1AA0000}"/>
    <cellStyle name="Box major 2 19" xfId="3938" xr:uid="{00000000-0005-0000-0000-0000D2AA0000}"/>
    <cellStyle name="Box major 2 19 2" xfId="7364" xr:uid="{00000000-0005-0000-0000-0000D3AA0000}"/>
    <cellStyle name="Box major 2 19 2 2" xfId="21295" xr:uid="{00000000-0005-0000-0000-0000D4AA0000}"/>
    <cellStyle name="Box major 2 19 2 2 2" xfId="48978" xr:uid="{00000000-0005-0000-0000-0000D5AA0000}"/>
    <cellStyle name="Box major 2 19 2 3" xfId="35061" xr:uid="{00000000-0005-0000-0000-0000D6AA0000}"/>
    <cellStyle name="Box major 2 19 3" xfId="10068" xr:uid="{00000000-0005-0000-0000-0000D7AA0000}"/>
    <cellStyle name="Box major 2 19 3 2" xfId="23989" xr:uid="{00000000-0005-0000-0000-0000D8AA0000}"/>
    <cellStyle name="Box major 2 19 3 2 2" xfId="51672" xr:uid="{00000000-0005-0000-0000-0000D9AA0000}"/>
    <cellStyle name="Box major 2 19 3 3" xfId="37755" xr:uid="{00000000-0005-0000-0000-0000DAAA0000}"/>
    <cellStyle name="Box major 2 19 4" xfId="12220" xr:uid="{00000000-0005-0000-0000-0000DBAA0000}"/>
    <cellStyle name="Box major 2 19 4 2" xfId="26141" xr:uid="{00000000-0005-0000-0000-0000DCAA0000}"/>
    <cellStyle name="Box major 2 19 4 2 2" xfId="53824" xr:uid="{00000000-0005-0000-0000-0000DDAA0000}"/>
    <cellStyle name="Box major 2 19 4 3" xfId="39907" xr:uid="{00000000-0005-0000-0000-0000DEAA0000}"/>
    <cellStyle name="Box major 2 19 5" xfId="14970" xr:uid="{00000000-0005-0000-0000-0000DFAA0000}"/>
    <cellStyle name="Box major 2 19 5 2" xfId="28891" xr:uid="{00000000-0005-0000-0000-0000E0AA0000}"/>
    <cellStyle name="Box major 2 19 5 2 2" xfId="56574" xr:uid="{00000000-0005-0000-0000-0000E1AA0000}"/>
    <cellStyle name="Box major 2 19 5 3" xfId="42657" xr:uid="{00000000-0005-0000-0000-0000E2AA0000}"/>
    <cellStyle name="Box major 2 19 6" xfId="17938" xr:uid="{00000000-0005-0000-0000-0000E3AA0000}"/>
    <cellStyle name="Box major 2 19 6 2" xfId="45621" xr:uid="{00000000-0005-0000-0000-0000E4AA0000}"/>
    <cellStyle name="Box major 2 19 7" xfId="31704" xr:uid="{00000000-0005-0000-0000-0000E5AA0000}"/>
    <cellStyle name="Box major 2 2" xfId="3102" xr:uid="{00000000-0005-0000-0000-0000E6AA0000}"/>
    <cellStyle name="Box major 2 2 2" xfId="6544" xr:uid="{00000000-0005-0000-0000-0000E7AA0000}"/>
    <cellStyle name="Box major 2 2 2 2" xfId="20488" xr:uid="{00000000-0005-0000-0000-0000E8AA0000}"/>
    <cellStyle name="Box major 2 2 2 2 2" xfId="48171" xr:uid="{00000000-0005-0000-0000-0000E9AA0000}"/>
    <cellStyle name="Box major 2 2 2 3" xfId="34254" xr:uid="{00000000-0005-0000-0000-0000EAAA0000}"/>
    <cellStyle name="Box major 2 2 3" xfId="9289" xr:uid="{00000000-0005-0000-0000-0000EBAA0000}"/>
    <cellStyle name="Box major 2 2 3 2" xfId="23210" xr:uid="{00000000-0005-0000-0000-0000ECAA0000}"/>
    <cellStyle name="Box major 2 2 3 2 2" xfId="50893" xr:uid="{00000000-0005-0000-0000-0000EDAA0000}"/>
    <cellStyle name="Box major 2 2 3 3" xfId="36976" xr:uid="{00000000-0005-0000-0000-0000EEAA0000}"/>
    <cellStyle name="Box major 2 2 4" xfId="11426" xr:uid="{00000000-0005-0000-0000-0000EFAA0000}"/>
    <cellStyle name="Box major 2 2 4 2" xfId="25347" xr:uid="{00000000-0005-0000-0000-0000F0AA0000}"/>
    <cellStyle name="Box major 2 2 4 2 2" xfId="53030" xr:uid="{00000000-0005-0000-0000-0000F1AA0000}"/>
    <cellStyle name="Box major 2 2 4 3" xfId="39113" xr:uid="{00000000-0005-0000-0000-0000F2AA0000}"/>
    <cellStyle name="Box major 2 2 5" xfId="14176" xr:uid="{00000000-0005-0000-0000-0000F3AA0000}"/>
    <cellStyle name="Box major 2 2 5 2" xfId="28097" xr:uid="{00000000-0005-0000-0000-0000F4AA0000}"/>
    <cellStyle name="Box major 2 2 5 2 2" xfId="55780" xr:uid="{00000000-0005-0000-0000-0000F5AA0000}"/>
    <cellStyle name="Box major 2 2 5 3" xfId="41863" xr:uid="{00000000-0005-0000-0000-0000F6AA0000}"/>
    <cellStyle name="Box major 2 2 6" xfId="17144" xr:uid="{00000000-0005-0000-0000-0000F7AA0000}"/>
    <cellStyle name="Box major 2 2 6 2" xfId="44827" xr:uid="{00000000-0005-0000-0000-0000F8AA0000}"/>
    <cellStyle name="Box major 2 2 7" xfId="30948" xr:uid="{00000000-0005-0000-0000-0000F9AA0000}"/>
    <cellStyle name="Box major 2 20" xfId="4105" xr:uid="{00000000-0005-0000-0000-0000FAAA0000}"/>
    <cellStyle name="Box major 2 20 2" xfId="7531" xr:uid="{00000000-0005-0000-0000-0000FBAA0000}"/>
    <cellStyle name="Box major 2 20 2 2" xfId="21460" xr:uid="{00000000-0005-0000-0000-0000FCAA0000}"/>
    <cellStyle name="Box major 2 20 2 2 2" xfId="49143" xr:uid="{00000000-0005-0000-0000-0000FDAA0000}"/>
    <cellStyle name="Box major 2 20 2 3" xfId="35226" xr:uid="{00000000-0005-0000-0000-0000FEAA0000}"/>
    <cellStyle name="Box major 2 20 3" xfId="10232" xr:uid="{00000000-0005-0000-0000-0000FFAA0000}"/>
    <cellStyle name="Box major 2 20 3 2" xfId="24153" xr:uid="{00000000-0005-0000-0000-000000AB0000}"/>
    <cellStyle name="Box major 2 20 3 2 2" xfId="51836" xr:uid="{00000000-0005-0000-0000-000001AB0000}"/>
    <cellStyle name="Box major 2 20 3 3" xfId="37919" xr:uid="{00000000-0005-0000-0000-000002AB0000}"/>
    <cellStyle name="Box major 2 20 4" xfId="12384" xr:uid="{00000000-0005-0000-0000-000003AB0000}"/>
    <cellStyle name="Box major 2 20 4 2" xfId="26305" xr:uid="{00000000-0005-0000-0000-000004AB0000}"/>
    <cellStyle name="Box major 2 20 4 2 2" xfId="53988" xr:uid="{00000000-0005-0000-0000-000005AB0000}"/>
    <cellStyle name="Box major 2 20 4 3" xfId="40071" xr:uid="{00000000-0005-0000-0000-000006AB0000}"/>
    <cellStyle name="Box major 2 20 5" xfId="15134" xr:uid="{00000000-0005-0000-0000-000007AB0000}"/>
    <cellStyle name="Box major 2 20 5 2" xfId="29055" xr:uid="{00000000-0005-0000-0000-000008AB0000}"/>
    <cellStyle name="Box major 2 20 5 2 2" xfId="56738" xr:uid="{00000000-0005-0000-0000-000009AB0000}"/>
    <cellStyle name="Box major 2 20 5 3" xfId="42821" xr:uid="{00000000-0005-0000-0000-00000AAB0000}"/>
    <cellStyle name="Box major 2 20 6" xfId="18102" xr:uid="{00000000-0005-0000-0000-00000BAB0000}"/>
    <cellStyle name="Box major 2 20 6 2" xfId="45785" xr:uid="{00000000-0005-0000-0000-00000CAB0000}"/>
    <cellStyle name="Box major 2 20 7" xfId="31868" xr:uid="{00000000-0005-0000-0000-00000DAB0000}"/>
    <cellStyle name="Box major 2 21" xfId="3962" xr:uid="{00000000-0005-0000-0000-00000EAB0000}"/>
    <cellStyle name="Box major 2 21 2" xfId="7388" xr:uid="{00000000-0005-0000-0000-00000FAB0000}"/>
    <cellStyle name="Box major 2 21 2 2" xfId="21319" xr:uid="{00000000-0005-0000-0000-000010AB0000}"/>
    <cellStyle name="Box major 2 21 2 2 2" xfId="49002" xr:uid="{00000000-0005-0000-0000-000011AB0000}"/>
    <cellStyle name="Box major 2 21 2 3" xfId="35085" xr:uid="{00000000-0005-0000-0000-000012AB0000}"/>
    <cellStyle name="Box major 2 21 3" xfId="10091" xr:uid="{00000000-0005-0000-0000-000013AB0000}"/>
    <cellStyle name="Box major 2 21 3 2" xfId="24012" xr:uid="{00000000-0005-0000-0000-000014AB0000}"/>
    <cellStyle name="Box major 2 21 3 2 2" xfId="51695" xr:uid="{00000000-0005-0000-0000-000015AB0000}"/>
    <cellStyle name="Box major 2 21 3 3" xfId="37778" xr:uid="{00000000-0005-0000-0000-000016AB0000}"/>
    <cellStyle name="Box major 2 21 4" xfId="12243" xr:uid="{00000000-0005-0000-0000-000017AB0000}"/>
    <cellStyle name="Box major 2 21 4 2" xfId="26164" xr:uid="{00000000-0005-0000-0000-000018AB0000}"/>
    <cellStyle name="Box major 2 21 4 2 2" xfId="53847" xr:uid="{00000000-0005-0000-0000-000019AB0000}"/>
    <cellStyle name="Box major 2 21 4 3" xfId="39930" xr:uid="{00000000-0005-0000-0000-00001AAB0000}"/>
    <cellStyle name="Box major 2 21 5" xfId="14993" xr:uid="{00000000-0005-0000-0000-00001BAB0000}"/>
    <cellStyle name="Box major 2 21 5 2" xfId="28914" xr:uid="{00000000-0005-0000-0000-00001CAB0000}"/>
    <cellStyle name="Box major 2 21 5 2 2" xfId="56597" xr:uid="{00000000-0005-0000-0000-00001DAB0000}"/>
    <cellStyle name="Box major 2 21 5 3" xfId="42680" xr:uid="{00000000-0005-0000-0000-00001EAB0000}"/>
    <cellStyle name="Box major 2 21 6" xfId="17961" xr:uid="{00000000-0005-0000-0000-00001FAB0000}"/>
    <cellStyle name="Box major 2 21 6 2" xfId="45644" xr:uid="{00000000-0005-0000-0000-000020AB0000}"/>
    <cellStyle name="Box major 2 21 7" xfId="31727" xr:uid="{00000000-0005-0000-0000-000021AB0000}"/>
    <cellStyle name="Box major 2 22" xfId="4067" xr:uid="{00000000-0005-0000-0000-000022AB0000}"/>
    <cellStyle name="Box major 2 22 2" xfId="7493" xr:uid="{00000000-0005-0000-0000-000023AB0000}"/>
    <cellStyle name="Box major 2 22 2 2" xfId="21424" xr:uid="{00000000-0005-0000-0000-000024AB0000}"/>
    <cellStyle name="Box major 2 22 2 2 2" xfId="49107" xr:uid="{00000000-0005-0000-0000-000025AB0000}"/>
    <cellStyle name="Box major 2 22 2 3" xfId="35190" xr:uid="{00000000-0005-0000-0000-000026AB0000}"/>
    <cellStyle name="Box major 2 22 3" xfId="10196" xr:uid="{00000000-0005-0000-0000-000027AB0000}"/>
    <cellStyle name="Box major 2 22 3 2" xfId="24117" xr:uid="{00000000-0005-0000-0000-000028AB0000}"/>
    <cellStyle name="Box major 2 22 3 2 2" xfId="51800" xr:uid="{00000000-0005-0000-0000-000029AB0000}"/>
    <cellStyle name="Box major 2 22 3 3" xfId="37883" xr:uid="{00000000-0005-0000-0000-00002AAB0000}"/>
    <cellStyle name="Box major 2 22 4" xfId="12348" xr:uid="{00000000-0005-0000-0000-00002BAB0000}"/>
    <cellStyle name="Box major 2 22 4 2" xfId="26269" xr:uid="{00000000-0005-0000-0000-00002CAB0000}"/>
    <cellStyle name="Box major 2 22 4 2 2" xfId="53952" xr:uid="{00000000-0005-0000-0000-00002DAB0000}"/>
    <cellStyle name="Box major 2 22 4 3" xfId="40035" xr:uid="{00000000-0005-0000-0000-00002EAB0000}"/>
    <cellStyle name="Box major 2 22 5" xfId="15098" xr:uid="{00000000-0005-0000-0000-00002FAB0000}"/>
    <cellStyle name="Box major 2 22 5 2" xfId="29019" xr:uid="{00000000-0005-0000-0000-000030AB0000}"/>
    <cellStyle name="Box major 2 22 5 2 2" xfId="56702" xr:uid="{00000000-0005-0000-0000-000031AB0000}"/>
    <cellStyle name="Box major 2 22 5 3" xfId="42785" xr:uid="{00000000-0005-0000-0000-000032AB0000}"/>
    <cellStyle name="Box major 2 22 6" xfId="18066" xr:uid="{00000000-0005-0000-0000-000033AB0000}"/>
    <cellStyle name="Box major 2 22 6 2" xfId="45749" xr:uid="{00000000-0005-0000-0000-000034AB0000}"/>
    <cellStyle name="Box major 2 22 7" xfId="31832" xr:uid="{00000000-0005-0000-0000-000035AB0000}"/>
    <cellStyle name="Box major 2 23" xfId="4891" xr:uid="{00000000-0005-0000-0000-000036AB0000}"/>
    <cellStyle name="Box major 2 23 2" xfId="8297" xr:uid="{00000000-0005-0000-0000-000037AB0000}"/>
    <cellStyle name="Box major 2 23 2 2" xfId="22219" xr:uid="{00000000-0005-0000-0000-000038AB0000}"/>
    <cellStyle name="Box major 2 23 2 2 2" xfId="49902" xr:uid="{00000000-0005-0000-0000-000039AB0000}"/>
    <cellStyle name="Box major 2 23 2 3" xfId="35985" xr:uid="{00000000-0005-0000-0000-00003AAB0000}"/>
    <cellStyle name="Box major 2 23 3" xfId="10751" xr:uid="{00000000-0005-0000-0000-00003BAB0000}"/>
    <cellStyle name="Box major 2 23 3 2" xfId="24672" xr:uid="{00000000-0005-0000-0000-00003CAB0000}"/>
    <cellStyle name="Box major 2 23 3 2 2" xfId="52355" xr:uid="{00000000-0005-0000-0000-00003DAB0000}"/>
    <cellStyle name="Box major 2 23 3 3" xfId="38438" xr:uid="{00000000-0005-0000-0000-00003EAB0000}"/>
    <cellStyle name="Box major 2 23 4" xfId="13150" xr:uid="{00000000-0005-0000-0000-00003FAB0000}"/>
    <cellStyle name="Box major 2 23 4 2" xfId="27071" xr:uid="{00000000-0005-0000-0000-000040AB0000}"/>
    <cellStyle name="Box major 2 23 4 2 2" xfId="54754" xr:uid="{00000000-0005-0000-0000-000041AB0000}"/>
    <cellStyle name="Box major 2 23 4 3" xfId="40837" xr:uid="{00000000-0005-0000-0000-000042AB0000}"/>
    <cellStyle name="Box major 2 23 5" xfId="15900" xr:uid="{00000000-0005-0000-0000-000043AB0000}"/>
    <cellStyle name="Box major 2 23 5 2" xfId="29821" xr:uid="{00000000-0005-0000-0000-000044AB0000}"/>
    <cellStyle name="Box major 2 23 5 2 2" xfId="57504" xr:uid="{00000000-0005-0000-0000-000045AB0000}"/>
    <cellStyle name="Box major 2 23 5 3" xfId="43587" xr:uid="{00000000-0005-0000-0000-000046AB0000}"/>
    <cellStyle name="Box major 2 23 6" xfId="18868" xr:uid="{00000000-0005-0000-0000-000047AB0000}"/>
    <cellStyle name="Box major 2 23 6 2" xfId="46551" xr:uid="{00000000-0005-0000-0000-000048AB0000}"/>
    <cellStyle name="Box major 2 23 7" xfId="32634" xr:uid="{00000000-0005-0000-0000-000049AB0000}"/>
    <cellStyle name="Box major 2 24" xfId="4294" xr:uid="{00000000-0005-0000-0000-00004AAB0000}"/>
    <cellStyle name="Box major 2 24 2" xfId="7719" xr:uid="{00000000-0005-0000-0000-00004BAB0000}"/>
    <cellStyle name="Box major 2 24 2 2" xfId="21646" xr:uid="{00000000-0005-0000-0000-00004CAB0000}"/>
    <cellStyle name="Box major 2 24 2 2 2" xfId="49329" xr:uid="{00000000-0005-0000-0000-00004DAB0000}"/>
    <cellStyle name="Box major 2 24 2 3" xfId="35412" xr:uid="{00000000-0005-0000-0000-00004EAB0000}"/>
    <cellStyle name="Box major 2 24 3" xfId="10407" xr:uid="{00000000-0005-0000-0000-00004FAB0000}"/>
    <cellStyle name="Box major 2 24 3 2" xfId="24328" xr:uid="{00000000-0005-0000-0000-000050AB0000}"/>
    <cellStyle name="Box major 2 24 3 2 2" xfId="52011" xr:uid="{00000000-0005-0000-0000-000051AB0000}"/>
    <cellStyle name="Box major 2 24 3 3" xfId="38094" xr:uid="{00000000-0005-0000-0000-000052AB0000}"/>
    <cellStyle name="Box major 2 24 4" xfId="12566" xr:uid="{00000000-0005-0000-0000-000053AB0000}"/>
    <cellStyle name="Box major 2 24 4 2" xfId="26487" xr:uid="{00000000-0005-0000-0000-000054AB0000}"/>
    <cellStyle name="Box major 2 24 4 2 2" xfId="54170" xr:uid="{00000000-0005-0000-0000-000055AB0000}"/>
    <cellStyle name="Box major 2 24 4 3" xfId="40253" xr:uid="{00000000-0005-0000-0000-000056AB0000}"/>
    <cellStyle name="Box major 2 24 5" xfId="15316" xr:uid="{00000000-0005-0000-0000-000057AB0000}"/>
    <cellStyle name="Box major 2 24 5 2" xfId="29237" xr:uid="{00000000-0005-0000-0000-000058AB0000}"/>
    <cellStyle name="Box major 2 24 5 2 2" xfId="56920" xr:uid="{00000000-0005-0000-0000-000059AB0000}"/>
    <cellStyle name="Box major 2 24 5 3" xfId="43003" xr:uid="{00000000-0005-0000-0000-00005AAB0000}"/>
    <cellStyle name="Box major 2 24 6" xfId="18284" xr:uid="{00000000-0005-0000-0000-00005BAB0000}"/>
    <cellStyle name="Box major 2 24 6 2" xfId="45967" xr:uid="{00000000-0005-0000-0000-00005CAB0000}"/>
    <cellStyle name="Box major 2 24 7" xfId="32050" xr:uid="{00000000-0005-0000-0000-00005DAB0000}"/>
    <cellStyle name="Box major 2 25" xfId="4341" xr:uid="{00000000-0005-0000-0000-00005EAB0000}"/>
    <cellStyle name="Box major 2 25 2" xfId="7766" xr:uid="{00000000-0005-0000-0000-00005FAB0000}"/>
    <cellStyle name="Box major 2 25 2 2" xfId="21690" xr:uid="{00000000-0005-0000-0000-000060AB0000}"/>
    <cellStyle name="Box major 2 25 2 2 2" xfId="49373" xr:uid="{00000000-0005-0000-0000-000061AB0000}"/>
    <cellStyle name="Box major 2 25 2 3" xfId="35456" xr:uid="{00000000-0005-0000-0000-000062AB0000}"/>
    <cellStyle name="Box major 2 25 3" xfId="10439" xr:uid="{00000000-0005-0000-0000-000063AB0000}"/>
    <cellStyle name="Box major 2 25 3 2" xfId="24360" xr:uid="{00000000-0005-0000-0000-000064AB0000}"/>
    <cellStyle name="Box major 2 25 3 2 2" xfId="52043" xr:uid="{00000000-0005-0000-0000-000065AB0000}"/>
    <cellStyle name="Box major 2 25 3 3" xfId="38126" xr:uid="{00000000-0005-0000-0000-000066AB0000}"/>
    <cellStyle name="Box major 2 25 4" xfId="12608" xr:uid="{00000000-0005-0000-0000-000067AB0000}"/>
    <cellStyle name="Box major 2 25 4 2" xfId="26529" xr:uid="{00000000-0005-0000-0000-000068AB0000}"/>
    <cellStyle name="Box major 2 25 4 2 2" xfId="54212" xr:uid="{00000000-0005-0000-0000-000069AB0000}"/>
    <cellStyle name="Box major 2 25 4 3" xfId="40295" xr:uid="{00000000-0005-0000-0000-00006AAB0000}"/>
    <cellStyle name="Box major 2 25 5" xfId="15358" xr:uid="{00000000-0005-0000-0000-00006BAB0000}"/>
    <cellStyle name="Box major 2 25 5 2" xfId="29279" xr:uid="{00000000-0005-0000-0000-00006CAB0000}"/>
    <cellStyle name="Box major 2 25 5 2 2" xfId="56962" xr:uid="{00000000-0005-0000-0000-00006DAB0000}"/>
    <cellStyle name="Box major 2 25 5 3" xfId="43045" xr:uid="{00000000-0005-0000-0000-00006EAB0000}"/>
    <cellStyle name="Box major 2 25 6" xfId="18326" xr:uid="{00000000-0005-0000-0000-00006FAB0000}"/>
    <cellStyle name="Box major 2 25 6 2" xfId="46009" xr:uid="{00000000-0005-0000-0000-000070AB0000}"/>
    <cellStyle name="Box major 2 25 7" xfId="32092" xr:uid="{00000000-0005-0000-0000-000071AB0000}"/>
    <cellStyle name="Box major 2 26" xfId="4649" xr:uid="{00000000-0005-0000-0000-000072AB0000}"/>
    <cellStyle name="Box major 2 26 2" xfId="8058" xr:uid="{00000000-0005-0000-0000-000073AB0000}"/>
    <cellStyle name="Box major 2 26 2 2" xfId="21982" xr:uid="{00000000-0005-0000-0000-000074AB0000}"/>
    <cellStyle name="Box major 2 26 2 2 2" xfId="49665" xr:uid="{00000000-0005-0000-0000-000075AB0000}"/>
    <cellStyle name="Box major 2 26 2 3" xfId="35748" xr:uid="{00000000-0005-0000-0000-000076AB0000}"/>
    <cellStyle name="Box major 2 26 3" xfId="10646" xr:uid="{00000000-0005-0000-0000-000077AB0000}"/>
    <cellStyle name="Box major 2 26 3 2" xfId="24567" xr:uid="{00000000-0005-0000-0000-000078AB0000}"/>
    <cellStyle name="Box major 2 26 3 2 2" xfId="52250" xr:uid="{00000000-0005-0000-0000-000079AB0000}"/>
    <cellStyle name="Box major 2 26 3 3" xfId="38333" xr:uid="{00000000-0005-0000-0000-00007AAB0000}"/>
    <cellStyle name="Box major 2 26 4" xfId="12913" xr:uid="{00000000-0005-0000-0000-00007BAB0000}"/>
    <cellStyle name="Box major 2 26 4 2" xfId="26834" xr:uid="{00000000-0005-0000-0000-00007CAB0000}"/>
    <cellStyle name="Box major 2 26 4 2 2" xfId="54517" xr:uid="{00000000-0005-0000-0000-00007DAB0000}"/>
    <cellStyle name="Box major 2 26 4 3" xfId="40600" xr:uid="{00000000-0005-0000-0000-00007EAB0000}"/>
    <cellStyle name="Box major 2 26 5" xfId="15663" xr:uid="{00000000-0005-0000-0000-00007FAB0000}"/>
    <cellStyle name="Box major 2 26 5 2" xfId="29584" xr:uid="{00000000-0005-0000-0000-000080AB0000}"/>
    <cellStyle name="Box major 2 26 5 2 2" xfId="57267" xr:uid="{00000000-0005-0000-0000-000081AB0000}"/>
    <cellStyle name="Box major 2 26 5 3" xfId="43350" xr:uid="{00000000-0005-0000-0000-000082AB0000}"/>
    <cellStyle name="Box major 2 26 6" xfId="18631" xr:uid="{00000000-0005-0000-0000-000083AB0000}"/>
    <cellStyle name="Box major 2 26 6 2" xfId="46314" xr:uid="{00000000-0005-0000-0000-000084AB0000}"/>
    <cellStyle name="Box major 2 26 7" xfId="32397" xr:uid="{00000000-0005-0000-0000-000085AB0000}"/>
    <cellStyle name="Box major 2 27" xfId="4920" xr:uid="{00000000-0005-0000-0000-000086AB0000}"/>
    <cellStyle name="Box major 2 27 2" xfId="8324" xr:uid="{00000000-0005-0000-0000-000087AB0000}"/>
    <cellStyle name="Box major 2 27 2 2" xfId="22246" xr:uid="{00000000-0005-0000-0000-000088AB0000}"/>
    <cellStyle name="Box major 2 27 2 2 2" xfId="49929" xr:uid="{00000000-0005-0000-0000-000089AB0000}"/>
    <cellStyle name="Box major 2 27 2 3" xfId="36012" xr:uid="{00000000-0005-0000-0000-00008AAB0000}"/>
    <cellStyle name="Box major 2 27 3" xfId="10778" xr:uid="{00000000-0005-0000-0000-00008BAB0000}"/>
    <cellStyle name="Box major 2 27 3 2" xfId="24699" xr:uid="{00000000-0005-0000-0000-00008CAB0000}"/>
    <cellStyle name="Box major 2 27 3 2 2" xfId="52382" xr:uid="{00000000-0005-0000-0000-00008DAB0000}"/>
    <cellStyle name="Box major 2 27 3 3" xfId="38465" xr:uid="{00000000-0005-0000-0000-00008EAB0000}"/>
    <cellStyle name="Box major 2 27 4" xfId="13179" xr:uid="{00000000-0005-0000-0000-00008FAB0000}"/>
    <cellStyle name="Box major 2 27 4 2" xfId="27100" xr:uid="{00000000-0005-0000-0000-000090AB0000}"/>
    <cellStyle name="Box major 2 27 4 2 2" xfId="54783" xr:uid="{00000000-0005-0000-0000-000091AB0000}"/>
    <cellStyle name="Box major 2 27 4 3" xfId="40866" xr:uid="{00000000-0005-0000-0000-000092AB0000}"/>
    <cellStyle name="Box major 2 27 5" xfId="15929" xr:uid="{00000000-0005-0000-0000-000093AB0000}"/>
    <cellStyle name="Box major 2 27 5 2" xfId="29850" xr:uid="{00000000-0005-0000-0000-000094AB0000}"/>
    <cellStyle name="Box major 2 27 5 2 2" xfId="57533" xr:uid="{00000000-0005-0000-0000-000095AB0000}"/>
    <cellStyle name="Box major 2 27 5 3" xfId="43616" xr:uid="{00000000-0005-0000-0000-000096AB0000}"/>
    <cellStyle name="Box major 2 27 6" xfId="18897" xr:uid="{00000000-0005-0000-0000-000097AB0000}"/>
    <cellStyle name="Box major 2 27 6 2" xfId="46580" xr:uid="{00000000-0005-0000-0000-000098AB0000}"/>
    <cellStyle name="Box major 2 27 7" xfId="32663" xr:uid="{00000000-0005-0000-0000-000099AB0000}"/>
    <cellStyle name="Box major 2 28" xfId="4594" xr:uid="{00000000-0005-0000-0000-00009AAB0000}"/>
    <cellStyle name="Box major 2 28 2" xfId="8004" xr:uid="{00000000-0005-0000-0000-00009BAB0000}"/>
    <cellStyle name="Box major 2 28 2 2" xfId="21928" xr:uid="{00000000-0005-0000-0000-00009CAB0000}"/>
    <cellStyle name="Box major 2 28 2 2 2" xfId="49611" xr:uid="{00000000-0005-0000-0000-00009DAB0000}"/>
    <cellStyle name="Box major 2 28 2 3" xfId="35694" xr:uid="{00000000-0005-0000-0000-00009EAB0000}"/>
    <cellStyle name="Box major 2 28 3" xfId="10610" xr:uid="{00000000-0005-0000-0000-00009FAB0000}"/>
    <cellStyle name="Box major 2 28 3 2" xfId="24531" xr:uid="{00000000-0005-0000-0000-0000A0AB0000}"/>
    <cellStyle name="Box major 2 28 3 2 2" xfId="52214" xr:uid="{00000000-0005-0000-0000-0000A1AB0000}"/>
    <cellStyle name="Box major 2 28 3 3" xfId="38297" xr:uid="{00000000-0005-0000-0000-0000A2AB0000}"/>
    <cellStyle name="Box major 2 28 4" xfId="12858" xr:uid="{00000000-0005-0000-0000-0000A3AB0000}"/>
    <cellStyle name="Box major 2 28 4 2" xfId="26779" xr:uid="{00000000-0005-0000-0000-0000A4AB0000}"/>
    <cellStyle name="Box major 2 28 4 2 2" xfId="54462" xr:uid="{00000000-0005-0000-0000-0000A5AB0000}"/>
    <cellStyle name="Box major 2 28 4 3" xfId="40545" xr:uid="{00000000-0005-0000-0000-0000A6AB0000}"/>
    <cellStyle name="Box major 2 28 5" xfId="15608" xr:uid="{00000000-0005-0000-0000-0000A7AB0000}"/>
    <cellStyle name="Box major 2 28 5 2" xfId="29529" xr:uid="{00000000-0005-0000-0000-0000A8AB0000}"/>
    <cellStyle name="Box major 2 28 5 2 2" xfId="57212" xr:uid="{00000000-0005-0000-0000-0000A9AB0000}"/>
    <cellStyle name="Box major 2 28 5 3" xfId="43295" xr:uid="{00000000-0005-0000-0000-0000AAAB0000}"/>
    <cellStyle name="Box major 2 28 6" xfId="18576" xr:uid="{00000000-0005-0000-0000-0000ABAB0000}"/>
    <cellStyle name="Box major 2 28 6 2" xfId="46259" xr:uid="{00000000-0005-0000-0000-0000ACAB0000}"/>
    <cellStyle name="Box major 2 28 7" xfId="32342" xr:uid="{00000000-0005-0000-0000-0000ADAB0000}"/>
    <cellStyle name="Box major 2 29" xfId="5307" xr:uid="{00000000-0005-0000-0000-0000AEAB0000}"/>
    <cellStyle name="Box major 2 29 2" xfId="19274" xr:uid="{00000000-0005-0000-0000-0000AFAB0000}"/>
    <cellStyle name="Box major 2 29 2 2" xfId="46957" xr:uid="{00000000-0005-0000-0000-0000B0AB0000}"/>
    <cellStyle name="Box major 2 29 3" xfId="33040" xr:uid="{00000000-0005-0000-0000-0000B1AB0000}"/>
    <cellStyle name="Box major 2 3" xfId="2339" xr:uid="{00000000-0005-0000-0000-0000B2AB0000}"/>
    <cellStyle name="Box major 2 3 2" xfId="5798" xr:uid="{00000000-0005-0000-0000-0000B3AB0000}"/>
    <cellStyle name="Box major 2 3 2 2" xfId="19748" xr:uid="{00000000-0005-0000-0000-0000B4AB0000}"/>
    <cellStyle name="Box major 2 3 2 2 2" xfId="47431" xr:uid="{00000000-0005-0000-0000-0000B5AB0000}"/>
    <cellStyle name="Box major 2 3 2 3" xfId="33514" xr:uid="{00000000-0005-0000-0000-0000B6AB0000}"/>
    <cellStyle name="Box major 2 3 3" xfId="8568" xr:uid="{00000000-0005-0000-0000-0000B7AB0000}"/>
    <cellStyle name="Box major 2 3 3 2" xfId="22489" xr:uid="{00000000-0005-0000-0000-0000B8AB0000}"/>
    <cellStyle name="Box major 2 3 3 2 2" xfId="50172" xr:uid="{00000000-0005-0000-0000-0000B9AB0000}"/>
    <cellStyle name="Box major 2 3 3 3" xfId="36255" xr:uid="{00000000-0005-0000-0000-0000BAAB0000}"/>
    <cellStyle name="Box major 2 3 4" xfId="5447" xr:uid="{00000000-0005-0000-0000-0000BBAB0000}"/>
    <cellStyle name="Box major 2 3 4 2" xfId="19400" xr:uid="{00000000-0005-0000-0000-0000BCAB0000}"/>
    <cellStyle name="Box major 2 3 4 2 2" xfId="47083" xr:uid="{00000000-0005-0000-0000-0000BDAB0000}"/>
    <cellStyle name="Box major 2 3 4 3" xfId="33166" xr:uid="{00000000-0005-0000-0000-0000BEAB0000}"/>
    <cellStyle name="Box major 2 3 5" xfId="13446" xr:uid="{00000000-0005-0000-0000-0000BFAB0000}"/>
    <cellStyle name="Box major 2 3 5 2" xfId="27367" xr:uid="{00000000-0005-0000-0000-0000C0AB0000}"/>
    <cellStyle name="Box major 2 3 5 2 2" xfId="55050" xr:uid="{00000000-0005-0000-0000-0000C1AB0000}"/>
    <cellStyle name="Box major 2 3 5 3" xfId="41133" xr:uid="{00000000-0005-0000-0000-0000C2AB0000}"/>
    <cellStyle name="Box major 2 3 6" xfId="16408" xr:uid="{00000000-0005-0000-0000-0000C3AB0000}"/>
    <cellStyle name="Box major 2 3 6 2" xfId="44091" xr:uid="{00000000-0005-0000-0000-0000C4AB0000}"/>
    <cellStyle name="Box major 2 3 7" xfId="30301" xr:uid="{00000000-0005-0000-0000-0000C5AB0000}"/>
    <cellStyle name="Box major 2 4" xfId="3023" xr:uid="{00000000-0005-0000-0000-0000C6AB0000}"/>
    <cellStyle name="Box major 2 4 2" xfId="6467" xr:uid="{00000000-0005-0000-0000-0000C7AB0000}"/>
    <cellStyle name="Box major 2 4 2 2" xfId="20412" xr:uid="{00000000-0005-0000-0000-0000C8AB0000}"/>
    <cellStyle name="Box major 2 4 2 2 2" xfId="48095" xr:uid="{00000000-0005-0000-0000-0000C9AB0000}"/>
    <cellStyle name="Box major 2 4 2 3" xfId="34178" xr:uid="{00000000-0005-0000-0000-0000CAAB0000}"/>
    <cellStyle name="Box major 2 4 3" xfId="9216" xr:uid="{00000000-0005-0000-0000-0000CBAB0000}"/>
    <cellStyle name="Box major 2 4 3 2" xfId="23137" xr:uid="{00000000-0005-0000-0000-0000CCAB0000}"/>
    <cellStyle name="Box major 2 4 3 2 2" xfId="50820" xr:uid="{00000000-0005-0000-0000-0000CDAB0000}"/>
    <cellStyle name="Box major 2 4 3 3" xfId="36903" xr:uid="{00000000-0005-0000-0000-0000CEAB0000}"/>
    <cellStyle name="Box major 2 4 4" xfId="11352" xr:uid="{00000000-0005-0000-0000-0000CFAB0000}"/>
    <cellStyle name="Box major 2 4 4 2" xfId="25273" xr:uid="{00000000-0005-0000-0000-0000D0AB0000}"/>
    <cellStyle name="Box major 2 4 4 2 2" xfId="52956" xr:uid="{00000000-0005-0000-0000-0000D1AB0000}"/>
    <cellStyle name="Box major 2 4 4 3" xfId="39039" xr:uid="{00000000-0005-0000-0000-0000D2AB0000}"/>
    <cellStyle name="Box major 2 4 5" xfId="14103" xr:uid="{00000000-0005-0000-0000-0000D3AB0000}"/>
    <cellStyle name="Box major 2 4 5 2" xfId="28024" xr:uid="{00000000-0005-0000-0000-0000D4AB0000}"/>
    <cellStyle name="Box major 2 4 5 2 2" xfId="55707" xr:uid="{00000000-0005-0000-0000-0000D5AB0000}"/>
    <cellStyle name="Box major 2 4 5 3" xfId="41790" xr:uid="{00000000-0005-0000-0000-0000D6AB0000}"/>
    <cellStyle name="Box major 2 4 6" xfId="17070" xr:uid="{00000000-0005-0000-0000-0000D7AB0000}"/>
    <cellStyle name="Box major 2 4 6 2" xfId="44753" xr:uid="{00000000-0005-0000-0000-0000D8AB0000}"/>
    <cellStyle name="Box major 2 4 7" xfId="30880" xr:uid="{00000000-0005-0000-0000-0000D9AB0000}"/>
    <cellStyle name="Box major 2 5" xfId="3065" xr:uid="{00000000-0005-0000-0000-0000DAAB0000}"/>
    <cellStyle name="Box major 2 5 2" xfId="6509" xr:uid="{00000000-0005-0000-0000-0000DBAB0000}"/>
    <cellStyle name="Box major 2 5 2 2" xfId="20454" xr:uid="{00000000-0005-0000-0000-0000DCAB0000}"/>
    <cellStyle name="Box major 2 5 2 2 2" xfId="48137" xr:uid="{00000000-0005-0000-0000-0000DDAB0000}"/>
    <cellStyle name="Box major 2 5 2 3" xfId="34220" xr:uid="{00000000-0005-0000-0000-0000DEAB0000}"/>
    <cellStyle name="Box major 2 5 3" xfId="9256" xr:uid="{00000000-0005-0000-0000-0000DFAB0000}"/>
    <cellStyle name="Box major 2 5 3 2" xfId="23177" xr:uid="{00000000-0005-0000-0000-0000E0AB0000}"/>
    <cellStyle name="Box major 2 5 3 2 2" xfId="50860" xr:uid="{00000000-0005-0000-0000-0000E1AB0000}"/>
    <cellStyle name="Box major 2 5 3 3" xfId="36943" xr:uid="{00000000-0005-0000-0000-0000E2AB0000}"/>
    <cellStyle name="Box major 2 5 4" xfId="11393" xr:uid="{00000000-0005-0000-0000-0000E3AB0000}"/>
    <cellStyle name="Box major 2 5 4 2" xfId="25314" xr:uid="{00000000-0005-0000-0000-0000E4AB0000}"/>
    <cellStyle name="Box major 2 5 4 2 2" xfId="52997" xr:uid="{00000000-0005-0000-0000-0000E5AB0000}"/>
    <cellStyle name="Box major 2 5 4 3" xfId="39080" xr:uid="{00000000-0005-0000-0000-0000E6AB0000}"/>
    <cellStyle name="Box major 2 5 5" xfId="14143" xr:uid="{00000000-0005-0000-0000-0000E7AB0000}"/>
    <cellStyle name="Box major 2 5 5 2" xfId="28064" xr:uid="{00000000-0005-0000-0000-0000E8AB0000}"/>
    <cellStyle name="Box major 2 5 5 2 2" xfId="55747" xr:uid="{00000000-0005-0000-0000-0000E9AB0000}"/>
    <cellStyle name="Box major 2 5 5 3" xfId="41830" xr:uid="{00000000-0005-0000-0000-0000EAAB0000}"/>
    <cellStyle name="Box major 2 5 6" xfId="17111" xr:uid="{00000000-0005-0000-0000-0000EBAB0000}"/>
    <cellStyle name="Box major 2 5 6 2" xfId="44794" xr:uid="{00000000-0005-0000-0000-0000ECAB0000}"/>
    <cellStyle name="Box major 2 5 7" xfId="30918" xr:uid="{00000000-0005-0000-0000-0000EDAB0000}"/>
    <cellStyle name="Box major 2 6" xfId="2456" xr:uid="{00000000-0005-0000-0000-0000EEAB0000}"/>
    <cellStyle name="Box major 2 6 2" xfId="5913" xr:uid="{00000000-0005-0000-0000-0000EFAB0000}"/>
    <cellStyle name="Box major 2 6 2 2" xfId="19863" xr:uid="{00000000-0005-0000-0000-0000F0AB0000}"/>
    <cellStyle name="Box major 2 6 2 2 2" xfId="47546" xr:uid="{00000000-0005-0000-0000-0000F1AB0000}"/>
    <cellStyle name="Box major 2 6 2 3" xfId="33629" xr:uid="{00000000-0005-0000-0000-0000F2AB0000}"/>
    <cellStyle name="Box major 2 6 3" xfId="8679" xr:uid="{00000000-0005-0000-0000-0000F3AB0000}"/>
    <cellStyle name="Box major 2 6 3 2" xfId="22600" xr:uid="{00000000-0005-0000-0000-0000F4AB0000}"/>
    <cellStyle name="Box major 2 6 3 2 2" xfId="50283" xr:uid="{00000000-0005-0000-0000-0000F5AB0000}"/>
    <cellStyle name="Box major 2 6 3 3" xfId="36366" xr:uid="{00000000-0005-0000-0000-0000F6AB0000}"/>
    <cellStyle name="Box major 2 6 4" xfId="5111" xr:uid="{00000000-0005-0000-0000-0000F7AB0000}"/>
    <cellStyle name="Box major 2 6 4 2" xfId="19082" xr:uid="{00000000-0005-0000-0000-0000F8AB0000}"/>
    <cellStyle name="Box major 2 6 4 2 2" xfId="46765" xr:uid="{00000000-0005-0000-0000-0000F9AB0000}"/>
    <cellStyle name="Box major 2 6 4 3" xfId="32848" xr:uid="{00000000-0005-0000-0000-0000FAAB0000}"/>
    <cellStyle name="Box major 2 6 5" xfId="13561" xr:uid="{00000000-0005-0000-0000-0000FBAB0000}"/>
    <cellStyle name="Box major 2 6 5 2" xfId="27482" xr:uid="{00000000-0005-0000-0000-0000FCAB0000}"/>
    <cellStyle name="Box major 2 6 5 2 2" xfId="55165" xr:uid="{00000000-0005-0000-0000-0000FDAB0000}"/>
    <cellStyle name="Box major 2 6 5 3" xfId="41248" xr:uid="{00000000-0005-0000-0000-0000FEAB0000}"/>
    <cellStyle name="Box major 2 6 6" xfId="16523" xr:uid="{00000000-0005-0000-0000-0000FFAB0000}"/>
    <cellStyle name="Box major 2 6 6 2" xfId="44206" xr:uid="{00000000-0005-0000-0000-000000AC0000}"/>
    <cellStyle name="Box major 2 6 7" xfId="30401" xr:uid="{00000000-0005-0000-0000-000001AC0000}"/>
    <cellStyle name="Box major 2 7" xfId="3107" xr:uid="{00000000-0005-0000-0000-000002AC0000}"/>
    <cellStyle name="Box major 2 7 2" xfId="6549" xr:uid="{00000000-0005-0000-0000-000003AC0000}"/>
    <cellStyle name="Box major 2 7 2 2" xfId="20493" xr:uid="{00000000-0005-0000-0000-000004AC0000}"/>
    <cellStyle name="Box major 2 7 2 2 2" xfId="48176" xr:uid="{00000000-0005-0000-0000-000005AC0000}"/>
    <cellStyle name="Box major 2 7 2 3" xfId="34259" xr:uid="{00000000-0005-0000-0000-000006AC0000}"/>
    <cellStyle name="Box major 2 7 3" xfId="9293" xr:uid="{00000000-0005-0000-0000-000007AC0000}"/>
    <cellStyle name="Box major 2 7 3 2" xfId="23214" xr:uid="{00000000-0005-0000-0000-000008AC0000}"/>
    <cellStyle name="Box major 2 7 3 2 2" xfId="50897" xr:uid="{00000000-0005-0000-0000-000009AC0000}"/>
    <cellStyle name="Box major 2 7 3 3" xfId="36980" xr:uid="{00000000-0005-0000-0000-00000AAC0000}"/>
    <cellStyle name="Box major 2 7 4" xfId="11431" xr:uid="{00000000-0005-0000-0000-00000BAC0000}"/>
    <cellStyle name="Box major 2 7 4 2" xfId="25352" xr:uid="{00000000-0005-0000-0000-00000CAC0000}"/>
    <cellStyle name="Box major 2 7 4 2 2" xfId="53035" xr:uid="{00000000-0005-0000-0000-00000DAC0000}"/>
    <cellStyle name="Box major 2 7 4 3" xfId="39118" xr:uid="{00000000-0005-0000-0000-00000EAC0000}"/>
    <cellStyle name="Box major 2 7 5" xfId="14181" xr:uid="{00000000-0005-0000-0000-00000FAC0000}"/>
    <cellStyle name="Box major 2 7 5 2" xfId="28102" xr:uid="{00000000-0005-0000-0000-000010AC0000}"/>
    <cellStyle name="Box major 2 7 5 2 2" xfId="55785" xr:uid="{00000000-0005-0000-0000-000011AC0000}"/>
    <cellStyle name="Box major 2 7 5 3" xfId="41868" xr:uid="{00000000-0005-0000-0000-000012AC0000}"/>
    <cellStyle name="Box major 2 7 6" xfId="17149" xr:uid="{00000000-0005-0000-0000-000013AC0000}"/>
    <cellStyle name="Box major 2 7 6 2" xfId="44832" xr:uid="{00000000-0005-0000-0000-000014AC0000}"/>
    <cellStyle name="Box major 2 7 7" xfId="30953" xr:uid="{00000000-0005-0000-0000-000015AC0000}"/>
    <cellStyle name="Box major 2 8" xfId="3202" xr:uid="{00000000-0005-0000-0000-000016AC0000}"/>
    <cellStyle name="Box major 2 8 2" xfId="6644" xr:uid="{00000000-0005-0000-0000-000017AC0000}"/>
    <cellStyle name="Box major 2 8 2 2" xfId="20587" xr:uid="{00000000-0005-0000-0000-000018AC0000}"/>
    <cellStyle name="Box major 2 8 2 2 2" xfId="48270" xr:uid="{00000000-0005-0000-0000-000019AC0000}"/>
    <cellStyle name="Box major 2 8 2 3" xfId="34353" xr:uid="{00000000-0005-0000-0000-00001AAC0000}"/>
    <cellStyle name="Box major 2 8 3" xfId="9387" xr:uid="{00000000-0005-0000-0000-00001BAC0000}"/>
    <cellStyle name="Box major 2 8 3 2" xfId="23308" xr:uid="{00000000-0005-0000-0000-00001CAC0000}"/>
    <cellStyle name="Box major 2 8 3 2 2" xfId="50991" xr:uid="{00000000-0005-0000-0000-00001DAC0000}"/>
    <cellStyle name="Box major 2 8 3 3" xfId="37074" xr:uid="{00000000-0005-0000-0000-00001EAC0000}"/>
    <cellStyle name="Box major 2 8 4" xfId="11525" xr:uid="{00000000-0005-0000-0000-00001FAC0000}"/>
    <cellStyle name="Box major 2 8 4 2" xfId="25446" xr:uid="{00000000-0005-0000-0000-000020AC0000}"/>
    <cellStyle name="Box major 2 8 4 2 2" xfId="53129" xr:uid="{00000000-0005-0000-0000-000021AC0000}"/>
    <cellStyle name="Box major 2 8 4 3" xfId="39212" xr:uid="{00000000-0005-0000-0000-000022AC0000}"/>
    <cellStyle name="Box major 2 8 5" xfId="14275" xr:uid="{00000000-0005-0000-0000-000023AC0000}"/>
    <cellStyle name="Box major 2 8 5 2" xfId="28196" xr:uid="{00000000-0005-0000-0000-000024AC0000}"/>
    <cellStyle name="Box major 2 8 5 2 2" xfId="55879" xr:uid="{00000000-0005-0000-0000-000025AC0000}"/>
    <cellStyle name="Box major 2 8 5 3" xfId="41962" xr:uid="{00000000-0005-0000-0000-000026AC0000}"/>
    <cellStyle name="Box major 2 8 6" xfId="17243" xr:uid="{00000000-0005-0000-0000-000027AC0000}"/>
    <cellStyle name="Box major 2 8 6 2" xfId="44926" xr:uid="{00000000-0005-0000-0000-000028AC0000}"/>
    <cellStyle name="Box major 2 8 7" xfId="31040" xr:uid="{00000000-0005-0000-0000-000029AC0000}"/>
    <cellStyle name="Box major 2 9" xfId="2848" xr:uid="{00000000-0005-0000-0000-00002AAC0000}"/>
    <cellStyle name="Box major 2 9 2" xfId="6295" xr:uid="{00000000-0005-0000-0000-00002BAC0000}"/>
    <cellStyle name="Box major 2 9 2 2" xfId="20242" xr:uid="{00000000-0005-0000-0000-00002CAC0000}"/>
    <cellStyle name="Box major 2 9 2 2 2" xfId="47925" xr:uid="{00000000-0005-0000-0000-00002DAC0000}"/>
    <cellStyle name="Box major 2 9 2 3" xfId="34008" xr:uid="{00000000-0005-0000-0000-00002EAC0000}"/>
    <cellStyle name="Box major 2 9 3" xfId="9049" xr:uid="{00000000-0005-0000-0000-00002FAC0000}"/>
    <cellStyle name="Box major 2 9 3 2" xfId="22970" xr:uid="{00000000-0005-0000-0000-000030AC0000}"/>
    <cellStyle name="Box major 2 9 3 2 2" xfId="50653" xr:uid="{00000000-0005-0000-0000-000031AC0000}"/>
    <cellStyle name="Box major 2 9 3 3" xfId="36736" xr:uid="{00000000-0005-0000-0000-000032AC0000}"/>
    <cellStyle name="Box major 2 9 4" xfId="11182" xr:uid="{00000000-0005-0000-0000-000033AC0000}"/>
    <cellStyle name="Box major 2 9 4 2" xfId="25103" xr:uid="{00000000-0005-0000-0000-000034AC0000}"/>
    <cellStyle name="Box major 2 9 4 2 2" xfId="52786" xr:uid="{00000000-0005-0000-0000-000035AC0000}"/>
    <cellStyle name="Box major 2 9 4 3" xfId="38869" xr:uid="{00000000-0005-0000-0000-000036AC0000}"/>
    <cellStyle name="Box major 2 9 5" xfId="13934" xr:uid="{00000000-0005-0000-0000-000037AC0000}"/>
    <cellStyle name="Box major 2 9 5 2" xfId="27855" xr:uid="{00000000-0005-0000-0000-000038AC0000}"/>
    <cellStyle name="Box major 2 9 5 2 2" xfId="55538" xr:uid="{00000000-0005-0000-0000-000039AC0000}"/>
    <cellStyle name="Box major 2 9 5 3" xfId="41621" xr:uid="{00000000-0005-0000-0000-00003AAC0000}"/>
    <cellStyle name="Box major 2 9 6" xfId="16900" xr:uid="{00000000-0005-0000-0000-00003BAC0000}"/>
    <cellStyle name="Box major 2 9 6 2" xfId="44583" xr:uid="{00000000-0005-0000-0000-00003CAC0000}"/>
    <cellStyle name="Box major 2 9 7" xfId="30729" xr:uid="{00000000-0005-0000-0000-00003DAC0000}"/>
    <cellStyle name="Box major 20" xfId="3991" xr:uid="{00000000-0005-0000-0000-00003EAC0000}"/>
    <cellStyle name="Box major 20 2" xfId="7417" xr:uid="{00000000-0005-0000-0000-00003FAC0000}"/>
    <cellStyle name="Box major 20 2 2" xfId="21348" xr:uid="{00000000-0005-0000-0000-000040AC0000}"/>
    <cellStyle name="Box major 20 2 2 2" xfId="49031" xr:uid="{00000000-0005-0000-0000-000041AC0000}"/>
    <cellStyle name="Box major 20 2 3" xfId="35114" xr:uid="{00000000-0005-0000-0000-000042AC0000}"/>
    <cellStyle name="Box major 20 3" xfId="10120" xr:uid="{00000000-0005-0000-0000-000043AC0000}"/>
    <cellStyle name="Box major 20 3 2" xfId="24041" xr:uid="{00000000-0005-0000-0000-000044AC0000}"/>
    <cellStyle name="Box major 20 3 2 2" xfId="51724" xr:uid="{00000000-0005-0000-0000-000045AC0000}"/>
    <cellStyle name="Box major 20 3 3" xfId="37807" xr:uid="{00000000-0005-0000-0000-000046AC0000}"/>
    <cellStyle name="Box major 20 4" xfId="12272" xr:uid="{00000000-0005-0000-0000-000047AC0000}"/>
    <cellStyle name="Box major 20 4 2" xfId="26193" xr:uid="{00000000-0005-0000-0000-000048AC0000}"/>
    <cellStyle name="Box major 20 4 2 2" xfId="53876" xr:uid="{00000000-0005-0000-0000-000049AC0000}"/>
    <cellStyle name="Box major 20 4 3" xfId="39959" xr:uid="{00000000-0005-0000-0000-00004AAC0000}"/>
    <cellStyle name="Box major 20 5" xfId="15022" xr:uid="{00000000-0005-0000-0000-00004BAC0000}"/>
    <cellStyle name="Box major 20 5 2" xfId="28943" xr:uid="{00000000-0005-0000-0000-00004CAC0000}"/>
    <cellStyle name="Box major 20 5 2 2" xfId="56626" xr:uid="{00000000-0005-0000-0000-00004DAC0000}"/>
    <cellStyle name="Box major 20 5 3" xfId="42709" xr:uid="{00000000-0005-0000-0000-00004EAC0000}"/>
    <cellStyle name="Box major 20 6" xfId="17990" xr:uid="{00000000-0005-0000-0000-00004FAC0000}"/>
    <cellStyle name="Box major 20 6 2" xfId="45673" xr:uid="{00000000-0005-0000-0000-000050AC0000}"/>
    <cellStyle name="Box major 20 7" xfId="31756" xr:uid="{00000000-0005-0000-0000-000051AC0000}"/>
    <cellStyle name="Box major 21" xfId="4030" xr:uid="{00000000-0005-0000-0000-000052AC0000}"/>
    <cellStyle name="Box major 21 2" xfId="7456" xr:uid="{00000000-0005-0000-0000-000053AC0000}"/>
    <cellStyle name="Box major 21 2 2" xfId="21387" xr:uid="{00000000-0005-0000-0000-000054AC0000}"/>
    <cellStyle name="Box major 21 2 2 2" xfId="49070" xr:uid="{00000000-0005-0000-0000-000055AC0000}"/>
    <cellStyle name="Box major 21 2 3" xfId="35153" xr:uid="{00000000-0005-0000-0000-000056AC0000}"/>
    <cellStyle name="Box major 21 3" xfId="10159" xr:uid="{00000000-0005-0000-0000-000057AC0000}"/>
    <cellStyle name="Box major 21 3 2" xfId="24080" xr:uid="{00000000-0005-0000-0000-000058AC0000}"/>
    <cellStyle name="Box major 21 3 2 2" xfId="51763" xr:uid="{00000000-0005-0000-0000-000059AC0000}"/>
    <cellStyle name="Box major 21 3 3" xfId="37846" xr:uid="{00000000-0005-0000-0000-00005AAC0000}"/>
    <cellStyle name="Box major 21 4" xfId="12311" xr:uid="{00000000-0005-0000-0000-00005BAC0000}"/>
    <cellStyle name="Box major 21 4 2" xfId="26232" xr:uid="{00000000-0005-0000-0000-00005CAC0000}"/>
    <cellStyle name="Box major 21 4 2 2" xfId="53915" xr:uid="{00000000-0005-0000-0000-00005DAC0000}"/>
    <cellStyle name="Box major 21 4 3" xfId="39998" xr:uid="{00000000-0005-0000-0000-00005EAC0000}"/>
    <cellStyle name="Box major 21 5" xfId="15061" xr:uid="{00000000-0005-0000-0000-00005FAC0000}"/>
    <cellStyle name="Box major 21 5 2" xfId="28982" xr:uid="{00000000-0005-0000-0000-000060AC0000}"/>
    <cellStyle name="Box major 21 5 2 2" xfId="56665" xr:uid="{00000000-0005-0000-0000-000061AC0000}"/>
    <cellStyle name="Box major 21 5 3" xfId="42748" xr:uid="{00000000-0005-0000-0000-000062AC0000}"/>
    <cellStyle name="Box major 21 6" xfId="18029" xr:uid="{00000000-0005-0000-0000-000063AC0000}"/>
    <cellStyle name="Box major 21 6 2" xfId="45712" xr:uid="{00000000-0005-0000-0000-000064AC0000}"/>
    <cellStyle name="Box major 21 7" xfId="31795" xr:uid="{00000000-0005-0000-0000-000065AC0000}"/>
    <cellStyle name="Box major 22" xfId="4131" xr:uid="{00000000-0005-0000-0000-000066AC0000}"/>
    <cellStyle name="Box major 22 2" xfId="7557" xr:uid="{00000000-0005-0000-0000-000067AC0000}"/>
    <cellStyle name="Box major 22 2 2" xfId="21485" xr:uid="{00000000-0005-0000-0000-000068AC0000}"/>
    <cellStyle name="Box major 22 2 2 2" xfId="49168" xr:uid="{00000000-0005-0000-0000-000069AC0000}"/>
    <cellStyle name="Box major 22 2 3" xfId="35251" xr:uid="{00000000-0005-0000-0000-00006AAC0000}"/>
    <cellStyle name="Box major 22 3" xfId="10256" xr:uid="{00000000-0005-0000-0000-00006BAC0000}"/>
    <cellStyle name="Box major 22 3 2" xfId="24177" xr:uid="{00000000-0005-0000-0000-00006CAC0000}"/>
    <cellStyle name="Box major 22 3 2 2" xfId="51860" xr:uid="{00000000-0005-0000-0000-00006DAC0000}"/>
    <cellStyle name="Box major 22 3 3" xfId="37943" xr:uid="{00000000-0005-0000-0000-00006EAC0000}"/>
    <cellStyle name="Box major 22 4" xfId="12408" xr:uid="{00000000-0005-0000-0000-00006FAC0000}"/>
    <cellStyle name="Box major 22 4 2" xfId="26329" xr:uid="{00000000-0005-0000-0000-000070AC0000}"/>
    <cellStyle name="Box major 22 4 2 2" xfId="54012" xr:uid="{00000000-0005-0000-0000-000071AC0000}"/>
    <cellStyle name="Box major 22 4 3" xfId="40095" xr:uid="{00000000-0005-0000-0000-000072AC0000}"/>
    <cellStyle name="Box major 22 5" xfId="15158" xr:uid="{00000000-0005-0000-0000-000073AC0000}"/>
    <cellStyle name="Box major 22 5 2" xfId="29079" xr:uid="{00000000-0005-0000-0000-000074AC0000}"/>
    <cellStyle name="Box major 22 5 2 2" xfId="56762" xr:uid="{00000000-0005-0000-0000-000075AC0000}"/>
    <cellStyle name="Box major 22 5 3" xfId="42845" xr:uid="{00000000-0005-0000-0000-000076AC0000}"/>
    <cellStyle name="Box major 22 6" xfId="18126" xr:uid="{00000000-0005-0000-0000-000077AC0000}"/>
    <cellStyle name="Box major 22 6 2" xfId="45809" xr:uid="{00000000-0005-0000-0000-000078AC0000}"/>
    <cellStyle name="Box major 22 7" xfId="31892" xr:uid="{00000000-0005-0000-0000-000079AC0000}"/>
    <cellStyle name="Box major 23" xfId="4532" xr:uid="{00000000-0005-0000-0000-00007AAC0000}"/>
    <cellStyle name="Box major 23 2" xfId="7949" xr:uid="{00000000-0005-0000-0000-00007BAC0000}"/>
    <cellStyle name="Box major 23 2 2" xfId="21873" xr:uid="{00000000-0005-0000-0000-00007CAC0000}"/>
    <cellStyle name="Box major 23 2 2 2" xfId="49556" xr:uid="{00000000-0005-0000-0000-00007DAC0000}"/>
    <cellStyle name="Box major 23 2 3" xfId="35639" xr:uid="{00000000-0005-0000-0000-00007EAC0000}"/>
    <cellStyle name="Box major 23 3" xfId="10588" xr:uid="{00000000-0005-0000-0000-00007FAC0000}"/>
    <cellStyle name="Box major 23 3 2" xfId="24509" xr:uid="{00000000-0005-0000-0000-000080AC0000}"/>
    <cellStyle name="Box major 23 3 2 2" xfId="52192" xr:uid="{00000000-0005-0000-0000-000081AC0000}"/>
    <cellStyle name="Box major 23 3 3" xfId="38275" xr:uid="{00000000-0005-0000-0000-000082AC0000}"/>
    <cellStyle name="Box major 23 4" xfId="12796" xr:uid="{00000000-0005-0000-0000-000083AC0000}"/>
    <cellStyle name="Box major 23 4 2" xfId="26717" xr:uid="{00000000-0005-0000-0000-000084AC0000}"/>
    <cellStyle name="Box major 23 4 2 2" xfId="54400" xr:uid="{00000000-0005-0000-0000-000085AC0000}"/>
    <cellStyle name="Box major 23 4 3" xfId="40483" xr:uid="{00000000-0005-0000-0000-000086AC0000}"/>
    <cellStyle name="Box major 23 5" xfId="15546" xr:uid="{00000000-0005-0000-0000-000087AC0000}"/>
    <cellStyle name="Box major 23 5 2" xfId="29467" xr:uid="{00000000-0005-0000-0000-000088AC0000}"/>
    <cellStyle name="Box major 23 5 2 2" xfId="57150" xr:uid="{00000000-0005-0000-0000-000089AC0000}"/>
    <cellStyle name="Box major 23 5 3" xfId="43233" xr:uid="{00000000-0005-0000-0000-00008AAC0000}"/>
    <cellStyle name="Box major 23 6" xfId="18514" xr:uid="{00000000-0005-0000-0000-00008BAC0000}"/>
    <cellStyle name="Box major 23 6 2" xfId="46197" xr:uid="{00000000-0005-0000-0000-00008CAC0000}"/>
    <cellStyle name="Box major 23 7" xfId="32280" xr:uid="{00000000-0005-0000-0000-00008DAC0000}"/>
    <cellStyle name="Box major 24" xfId="4426" xr:uid="{00000000-0005-0000-0000-00008EAC0000}"/>
    <cellStyle name="Box major 24 2" xfId="7848" xr:uid="{00000000-0005-0000-0000-00008FAC0000}"/>
    <cellStyle name="Box major 24 2 2" xfId="21772" xr:uid="{00000000-0005-0000-0000-000090AC0000}"/>
    <cellStyle name="Box major 24 2 2 2" xfId="49455" xr:uid="{00000000-0005-0000-0000-000091AC0000}"/>
    <cellStyle name="Box major 24 2 3" xfId="35538" xr:uid="{00000000-0005-0000-0000-000092AC0000}"/>
    <cellStyle name="Box major 24 3" xfId="10511" xr:uid="{00000000-0005-0000-0000-000093AC0000}"/>
    <cellStyle name="Box major 24 3 2" xfId="24432" xr:uid="{00000000-0005-0000-0000-000094AC0000}"/>
    <cellStyle name="Box major 24 3 2 2" xfId="52115" xr:uid="{00000000-0005-0000-0000-000095AC0000}"/>
    <cellStyle name="Box major 24 3 3" xfId="38198" xr:uid="{00000000-0005-0000-0000-000096AC0000}"/>
    <cellStyle name="Box major 24 4" xfId="12693" xr:uid="{00000000-0005-0000-0000-000097AC0000}"/>
    <cellStyle name="Box major 24 4 2" xfId="26614" xr:uid="{00000000-0005-0000-0000-000098AC0000}"/>
    <cellStyle name="Box major 24 4 2 2" xfId="54297" xr:uid="{00000000-0005-0000-0000-000099AC0000}"/>
    <cellStyle name="Box major 24 4 3" xfId="40380" xr:uid="{00000000-0005-0000-0000-00009AAC0000}"/>
    <cellStyle name="Box major 24 5" xfId="15443" xr:uid="{00000000-0005-0000-0000-00009BAC0000}"/>
    <cellStyle name="Box major 24 5 2" xfId="29364" xr:uid="{00000000-0005-0000-0000-00009CAC0000}"/>
    <cellStyle name="Box major 24 5 2 2" xfId="57047" xr:uid="{00000000-0005-0000-0000-00009DAC0000}"/>
    <cellStyle name="Box major 24 5 3" xfId="43130" xr:uid="{00000000-0005-0000-0000-00009EAC0000}"/>
    <cellStyle name="Box major 24 6" xfId="18411" xr:uid="{00000000-0005-0000-0000-00009FAC0000}"/>
    <cellStyle name="Box major 24 6 2" xfId="46094" xr:uid="{00000000-0005-0000-0000-0000A0AC0000}"/>
    <cellStyle name="Box major 24 7" xfId="32177" xr:uid="{00000000-0005-0000-0000-0000A1AC0000}"/>
    <cellStyle name="Box major 25" xfId="4495" xr:uid="{00000000-0005-0000-0000-0000A2AC0000}"/>
    <cellStyle name="Box major 25 2" xfId="7916" xr:uid="{00000000-0005-0000-0000-0000A3AC0000}"/>
    <cellStyle name="Box major 25 2 2" xfId="21840" xr:uid="{00000000-0005-0000-0000-0000A4AC0000}"/>
    <cellStyle name="Box major 25 2 2 2" xfId="49523" xr:uid="{00000000-0005-0000-0000-0000A5AC0000}"/>
    <cellStyle name="Box major 25 2 3" xfId="35606" xr:uid="{00000000-0005-0000-0000-0000A6AC0000}"/>
    <cellStyle name="Box major 25 3" xfId="10570" xr:uid="{00000000-0005-0000-0000-0000A7AC0000}"/>
    <cellStyle name="Box major 25 3 2" xfId="24491" xr:uid="{00000000-0005-0000-0000-0000A8AC0000}"/>
    <cellStyle name="Box major 25 3 2 2" xfId="52174" xr:uid="{00000000-0005-0000-0000-0000A9AC0000}"/>
    <cellStyle name="Box major 25 3 3" xfId="38257" xr:uid="{00000000-0005-0000-0000-0000AAAC0000}"/>
    <cellStyle name="Box major 25 4" xfId="12762" xr:uid="{00000000-0005-0000-0000-0000ABAC0000}"/>
    <cellStyle name="Box major 25 4 2" xfId="26683" xr:uid="{00000000-0005-0000-0000-0000ACAC0000}"/>
    <cellStyle name="Box major 25 4 2 2" xfId="54366" xr:uid="{00000000-0005-0000-0000-0000ADAC0000}"/>
    <cellStyle name="Box major 25 4 3" xfId="40449" xr:uid="{00000000-0005-0000-0000-0000AEAC0000}"/>
    <cellStyle name="Box major 25 5" xfId="15512" xr:uid="{00000000-0005-0000-0000-0000AFAC0000}"/>
    <cellStyle name="Box major 25 5 2" xfId="29433" xr:uid="{00000000-0005-0000-0000-0000B0AC0000}"/>
    <cellStyle name="Box major 25 5 2 2" xfId="57116" xr:uid="{00000000-0005-0000-0000-0000B1AC0000}"/>
    <cellStyle name="Box major 25 5 3" xfId="43199" xr:uid="{00000000-0005-0000-0000-0000B2AC0000}"/>
    <cellStyle name="Box major 25 6" xfId="18480" xr:uid="{00000000-0005-0000-0000-0000B3AC0000}"/>
    <cellStyle name="Box major 25 6 2" xfId="46163" xr:uid="{00000000-0005-0000-0000-0000B4AC0000}"/>
    <cellStyle name="Box major 25 7" xfId="32246" xr:uid="{00000000-0005-0000-0000-0000B5AC0000}"/>
    <cellStyle name="Box major 26" xfId="4407" xr:uid="{00000000-0005-0000-0000-0000B6AC0000}"/>
    <cellStyle name="Box major 26 2" xfId="7831" xr:uid="{00000000-0005-0000-0000-0000B7AC0000}"/>
    <cellStyle name="Box major 26 2 2" xfId="21755" xr:uid="{00000000-0005-0000-0000-0000B8AC0000}"/>
    <cellStyle name="Box major 26 2 2 2" xfId="49438" xr:uid="{00000000-0005-0000-0000-0000B9AC0000}"/>
    <cellStyle name="Box major 26 2 3" xfId="35521" xr:uid="{00000000-0005-0000-0000-0000BAAC0000}"/>
    <cellStyle name="Box major 26 3" xfId="10495" xr:uid="{00000000-0005-0000-0000-0000BBAC0000}"/>
    <cellStyle name="Box major 26 3 2" xfId="24416" xr:uid="{00000000-0005-0000-0000-0000BCAC0000}"/>
    <cellStyle name="Box major 26 3 2 2" xfId="52099" xr:uid="{00000000-0005-0000-0000-0000BDAC0000}"/>
    <cellStyle name="Box major 26 3 3" xfId="38182" xr:uid="{00000000-0005-0000-0000-0000BEAC0000}"/>
    <cellStyle name="Box major 26 4" xfId="12674" xr:uid="{00000000-0005-0000-0000-0000BFAC0000}"/>
    <cellStyle name="Box major 26 4 2" xfId="26595" xr:uid="{00000000-0005-0000-0000-0000C0AC0000}"/>
    <cellStyle name="Box major 26 4 2 2" xfId="54278" xr:uid="{00000000-0005-0000-0000-0000C1AC0000}"/>
    <cellStyle name="Box major 26 4 3" xfId="40361" xr:uid="{00000000-0005-0000-0000-0000C2AC0000}"/>
    <cellStyle name="Box major 26 5" xfId="15424" xr:uid="{00000000-0005-0000-0000-0000C3AC0000}"/>
    <cellStyle name="Box major 26 5 2" xfId="29345" xr:uid="{00000000-0005-0000-0000-0000C4AC0000}"/>
    <cellStyle name="Box major 26 5 2 2" xfId="57028" xr:uid="{00000000-0005-0000-0000-0000C5AC0000}"/>
    <cellStyle name="Box major 26 5 3" xfId="43111" xr:uid="{00000000-0005-0000-0000-0000C6AC0000}"/>
    <cellStyle name="Box major 26 6" xfId="18392" xr:uid="{00000000-0005-0000-0000-0000C7AC0000}"/>
    <cellStyle name="Box major 26 6 2" xfId="46075" xr:uid="{00000000-0005-0000-0000-0000C8AC0000}"/>
    <cellStyle name="Box major 26 7" xfId="32158" xr:uid="{00000000-0005-0000-0000-0000C9AC0000}"/>
    <cellStyle name="Box major 27" xfId="4474" xr:uid="{00000000-0005-0000-0000-0000CAAC0000}"/>
    <cellStyle name="Box major 27 2" xfId="7895" xr:uid="{00000000-0005-0000-0000-0000CBAC0000}"/>
    <cellStyle name="Box major 27 2 2" xfId="21819" xr:uid="{00000000-0005-0000-0000-0000CCAC0000}"/>
    <cellStyle name="Box major 27 2 2 2" xfId="49502" xr:uid="{00000000-0005-0000-0000-0000CDAC0000}"/>
    <cellStyle name="Box major 27 2 3" xfId="35585" xr:uid="{00000000-0005-0000-0000-0000CEAC0000}"/>
    <cellStyle name="Box major 27 3" xfId="10554" xr:uid="{00000000-0005-0000-0000-0000CFAC0000}"/>
    <cellStyle name="Box major 27 3 2" xfId="24475" xr:uid="{00000000-0005-0000-0000-0000D0AC0000}"/>
    <cellStyle name="Box major 27 3 2 2" xfId="52158" xr:uid="{00000000-0005-0000-0000-0000D1AC0000}"/>
    <cellStyle name="Box major 27 3 3" xfId="38241" xr:uid="{00000000-0005-0000-0000-0000D2AC0000}"/>
    <cellStyle name="Box major 27 4" xfId="12741" xr:uid="{00000000-0005-0000-0000-0000D3AC0000}"/>
    <cellStyle name="Box major 27 4 2" xfId="26662" xr:uid="{00000000-0005-0000-0000-0000D4AC0000}"/>
    <cellStyle name="Box major 27 4 2 2" xfId="54345" xr:uid="{00000000-0005-0000-0000-0000D5AC0000}"/>
    <cellStyle name="Box major 27 4 3" xfId="40428" xr:uid="{00000000-0005-0000-0000-0000D6AC0000}"/>
    <cellStyle name="Box major 27 5" xfId="15491" xr:uid="{00000000-0005-0000-0000-0000D7AC0000}"/>
    <cellStyle name="Box major 27 5 2" xfId="29412" xr:uid="{00000000-0005-0000-0000-0000D8AC0000}"/>
    <cellStyle name="Box major 27 5 2 2" xfId="57095" xr:uid="{00000000-0005-0000-0000-0000D9AC0000}"/>
    <cellStyle name="Box major 27 5 3" xfId="43178" xr:uid="{00000000-0005-0000-0000-0000DAAC0000}"/>
    <cellStyle name="Box major 27 6" xfId="18459" xr:uid="{00000000-0005-0000-0000-0000DBAC0000}"/>
    <cellStyle name="Box major 27 6 2" xfId="46142" xr:uid="{00000000-0005-0000-0000-0000DCAC0000}"/>
    <cellStyle name="Box major 27 7" xfId="32225" xr:uid="{00000000-0005-0000-0000-0000DDAC0000}"/>
    <cellStyle name="Box major 28" xfId="4935" xr:uid="{00000000-0005-0000-0000-0000DEAC0000}"/>
    <cellStyle name="Box major 28 2" xfId="8339" xr:uid="{00000000-0005-0000-0000-0000DFAC0000}"/>
    <cellStyle name="Box major 28 2 2" xfId="22260" xr:uid="{00000000-0005-0000-0000-0000E0AC0000}"/>
    <cellStyle name="Box major 28 2 2 2" xfId="49943" xr:uid="{00000000-0005-0000-0000-0000E1AC0000}"/>
    <cellStyle name="Box major 28 2 3" xfId="36026" xr:uid="{00000000-0005-0000-0000-0000E2AC0000}"/>
    <cellStyle name="Box major 28 3" xfId="10791" xr:uid="{00000000-0005-0000-0000-0000E3AC0000}"/>
    <cellStyle name="Box major 28 3 2" xfId="24712" xr:uid="{00000000-0005-0000-0000-0000E4AC0000}"/>
    <cellStyle name="Box major 28 3 2 2" xfId="52395" xr:uid="{00000000-0005-0000-0000-0000E5AC0000}"/>
    <cellStyle name="Box major 28 3 3" xfId="38478" xr:uid="{00000000-0005-0000-0000-0000E6AC0000}"/>
    <cellStyle name="Box major 28 4" xfId="13192" xr:uid="{00000000-0005-0000-0000-0000E7AC0000}"/>
    <cellStyle name="Box major 28 4 2" xfId="27113" xr:uid="{00000000-0005-0000-0000-0000E8AC0000}"/>
    <cellStyle name="Box major 28 4 2 2" xfId="54796" xr:uid="{00000000-0005-0000-0000-0000E9AC0000}"/>
    <cellStyle name="Box major 28 4 3" xfId="40879" xr:uid="{00000000-0005-0000-0000-0000EAAC0000}"/>
    <cellStyle name="Box major 28 5" xfId="15942" xr:uid="{00000000-0005-0000-0000-0000EBAC0000}"/>
    <cellStyle name="Box major 28 5 2" xfId="29863" xr:uid="{00000000-0005-0000-0000-0000ECAC0000}"/>
    <cellStyle name="Box major 28 5 2 2" xfId="57546" xr:uid="{00000000-0005-0000-0000-0000EDAC0000}"/>
    <cellStyle name="Box major 28 5 3" xfId="43629" xr:uid="{00000000-0005-0000-0000-0000EEAC0000}"/>
    <cellStyle name="Box major 28 6" xfId="18910" xr:uid="{00000000-0005-0000-0000-0000EFAC0000}"/>
    <cellStyle name="Box major 28 6 2" xfId="46593" xr:uid="{00000000-0005-0000-0000-0000F0AC0000}"/>
    <cellStyle name="Box major 28 7" xfId="32676" xr:uid="{00000000-0005-0000-0000-0000F1AC0000}"/>
    <cellStyle name="Box major 29" xfId="4473" xr:uid="{00000000-0005-0000-0000-0000F2AC0000}"/>
    <cellStyle name="Box major 29 2" xfId="7894" xr:uid="{00000000-0005-0000-0000-0000F3AC0000}"/>
    <cellStyle name="Box major 29 2 2" xfId="21818" xr:uid="{00000000-0005-0000-0000-0000F4AC0000}"/>
    <cellStyle name="Box major 29 2 2 2" xfId="49501" xr:uid="{00000000-0005-0000-0000-0000F5AC0000}"/>
    <cellStyle name="Box major 29 2 3" xfId="35584" xr:uid="{00000000-0005-0000-0000-0000F6AC0000}"/>
    <cellStyle name="Box major 29 3" xfId="10553" xr:uid="{00000000-0005-0000-0000-0000F7AC0000}"/>
    <cellStyle name="Box major 29 3 2" xfId="24474" xr:uid="{00000000-0005-0000-0000-0000F8AC0000}"/>
    <cellStyle name="Box major 29 3 2 2" xfId="52157" xr:uid="{00000000-0005-0000-0000-0000F9AC0000}"/>
    <cellStyle name="Box major 29 3 3" xfId="38240" xr:uid="{00000000-0005-0000-0000-0000FAAC0000}"/>
    <cellStyle name="Box major 29 4" xfId="12740" xr:uid="{00000000-0005-0000-0000-0000FBAC0000}"/>
    <cellStyle name="Box major 29 4 2" xfId="26661" xr:uid="{00000000-0005-0000-0000-0000FCAC0000}"/>
    <cellStyle name="Box major 29 4 2 2" xfId="54344" xr:uid="{00000000-0005-0000-0000-0000FDAC0000}"/>
    <cellStyle name="Box major 29 4 3" xfId="40427" xr:uid="{00000000-0005-0000-0000-0000FEAC0000}"/>
    <cellStyle name="Box major 29 5" xfId="15490" xr:uid="{00000000-0005-0000-0000-0000FFAC0000}"/>
    <cellStyle name="Box major 29 5 2" xfId="29411" xr:uid="{00000000-0005-0000-0000-000000AD0000}"/>
    <cellStyle name="Box major 29 5 2 2" xfId="57094" xr:uid="{00000000-0005-0000-0000-000001AD0000}"/>
    <cellStyle name="Box major 29 5 3" xfId="43177" xr:uid="{00000000-0005-0000-0000-000002AD0000}"/>
    <cellStyle name="Box major 29 6" xfId="18458" xr:uid="{00000000-0005-0000-0000-000003AD0000}"/>
    <cellStyle name="Box major 29 6 2" xfId="46141" xr:uid="{00000000-0005-0000-0000-000004AD0000}"/>
    <cellStyle name="Box major 29 7" xfId="32224" xr:uid="{00000000-0005-0000-0000-000005AD0000}"/>
    <cellStyle name="Box major 3" xfId="2106" xr:uid="{00000000-0005-0000-0000-000006AD0000}"/>
    <cellStyle name="Box major 3 10" xfId="3263" xr:uid="{00000000-0005-0000-0000-000007AD0000}"/>
    <cellStyle name="Box major 3 10 2" xfId="6705" xr:uid="{00000000-0005-0000-0000-000008AD0000}"/>
    <cellStyle name="Box major 3 10 2 2" xfId="20647" xr:uid="{00000000-0005-0000-0000-000009AD0000}"/>
    <cellStyle name="Box major 3 10 2 2 2" xfId="48330" xr:uid="{00000000-0005-0000-0000-00000AAD0000}"/>
    <cellStyle name="Box major 3 10 2 3" xfId="34413" xr:uid="{00000000-0005-0000-0000-00000BAD0000}"/>
    <cellStyle name="Box major 3 10 3" xfId="9447" xr:uid="{00000000-0005-0000-0000-00000CAD0000}"/>
    <cellStyle name="Box major 3 10 3 2" xfId="23368" xr:uid="{00000000-0005-0000-0000-00000DAD0000}"/>
    <cellStyle name="Box major 3 10 3 2 2" xfId="51051" xr:uid="{00000000-0005-0000-0000-00000EAD0000}"/>
    <cellStyle name="Box major 3 10 3 3" xfId="37134" xr:uid="{00000000-0005-0000-0000-00000FAD0000}"/>
    <cellStyle name="Box major 3 10 4" xfId="11585" xr:uid="{00000000-0005-0000-0000-000010AD0000}"/>
    <cellStyle name="Box major 3 10 4 2" xfId="25506" xr:uid="{00000000-0005-0000-0000-000011AD0000}"/>
    <cellStyle name="Box major 3 10 4 2 2" xfId="53189" xr:uid="{00000000-0005-0000-0000-000012AD0000}"/>
    <cellStyle name="Box major 3 10 4 3" xfId="39272" xr:uid="{00000000-0005-0000-0000-000013AD0000}"/>
    <cellStyle name="Box major 3 10 5" xfId="14335" xr:uid="{00000000-0005-0000-0000-000014AD0000}"/>
    <cellStyle name="Box major 3 10 5 2" xfId="28256" xr:uid="{00000000-0005-0000-0000-000015AD0000}"/>
    <cellStyle name="Box major 3 10 5 2 2" xfId="55939" xr:uid="{00000000-0005-0000-0000-000016AD0000}"/>
    <cellStyle name="Box major 3 10 5 3" xfId="42022" xr:uid="{00000000-0005-0000-0000-000017AD0000}"/>
    <cellStyle name="Box major 3 10 6" xfId="17303" xr:uid="{00000000-0005-0000-0000-000018AD0000}"/>
    <cellStyle name="Box major 3 10 6 2" xfId="44986" xr:uid="{00000000-0005-0000-0000-000019AD0000}"/>
    <cellStyle name="Box major 3 10 7" xfId="31091" xr:uid="{00000000-0005-0000-0000-00001AAD0000}"/>
    <cellStyle name="Box major 3 11" xfId="3229" xr:uid="{00000000-0005-0000-0000-00001BAD0000}"/>
    <cellStyle name="Box major 3 11 2" xfId="6671" xr:uid="{00000000-0005-0000-0000-00001CAD0000}"/>
    <cellStyle name="Box major 3 11 2 2" xfId="20613" xr:uid="{00000000-0005-0000-0000-00001DAD0000}"/>
    <cellStyle name="Box major 3 11 2 2 2" xfId="48296" xr:uid="{00000000-0005-0000-0000-00001EAD0000}"/>
    <cellStyle name="Box major 3 11 2 3" xfId="34379" xr:uid="{00000000-0005-0000-0000-00001FAD0000}"/>
    <cellStyle name="Box major 3 11 3" xfId="9413" xr:uid="{00000000-0005-0000-0000-000020AD0000}"/>
    <cellStyle name="Box major 3 11 3 2" xfId="23334" xr:uid="{00000000-0005-0000-0000-000021AD0000}"/>
    <cellStyle name="Box major 3 11 3 2 2" xfId="51017" xr:uid="{00000000-0005-0000-0000-000022AD0000}"/>
    <cellStyle name="Box major 3 11 3 3" xfId="37100" xr:uid="{00000000-0005-0000-0000-000023AD0000}"/>
    <cellStyle name="Box major 3 11 4" xfId="11551" xr:uid="{00000000-0005-0000-0000-000024AD0000}"/>
    <cellStyle name="Box major 3 11 4 2" xfId="25472" xr:uid="{00000000-0005-0000-0000-000025AD0000}"/>
    <cellStyle name="Box major 3 11 4 2 2" xfId="53155" xr:uid="{00000000-0005-0000-0000-000026AD0000}"/>
    <cellStyle name="Box major 3 11 4 3" xfId="39238" xr:uid="{00000000-0005-0000-0000-000027AD0000}"/>
    <cellStyle name="Box major 3 11 5" xfId="14301" xr:uid="{00000000-0005-0000-0000-000028AD0000}"/>
    <cellStyle name="Box major 3 11 5 2" xfId="28222" xr:uid="{00000000-0005-0000-0000-000029AD0000}"/>
    <cellStyle name="Box major 3 11 5 2 2" xfId="55905" xr:uid="{00000000-0005-0000-0000-00002AAD0000}"/>
    <cellStyle name="Box major 3 11 5 3" xfId="41988" xr:uid="{00000000-0005-0000-0000-00002BAD0000}"/>
    <cellStyle name="Box major 3 11 6" xfId="17269" xr:uid="{00000000-0005-0000-0000-00002CAD0000}"/>
    <cellStyle name="Box major 3 11 6 2" xfId="44952" xr:uid="{00000000-0005-0000-0000-00002DAD0000}"/>
    <cellStyle name="Box major 3 11 7" xfId="31059" xr:uid="{00000000-0005-0000-0000-00002EAD0000}"/>
    <cellStyle name="Box major 3 12" xfId="2525" xr:uid="{00000000-0005-0000-0000-00002FAD0000}"/>
    <cellStyle name="Box major 3 12 2" xfId="5982" xr:uid="{00000000-0005-0000-0000-000030AD0000}"/>
    <cellStyle name="Box major 3 12 2 2" xfId="19931" xr:uid="{00000000-0005-0000-0000-000031AD0000}"/>
    <cellStyle name="Box major 3 12 2 2 2" xfId="47614" xr:uid="{00000000-0005-0000-0000-000032AD0000}"/>
    <cellStyle name="Box major 3 12 2 3" xfId="33697" xr:uid="{00000000-0005-0000-0000-000033AD0000}"/>
    <cellStyle name="Box major 3 12 3" xfId="8747" xr:uid="{00000000-0005-0000-0000-000034AD0000}"/>
    <cellStyle name="Box major 3 12 3 2" xfId="22668" xr:uid="{00000000-0005-0000-0000-000035AD0000}"/>
    <cellStyle name="Box major 3 12 3 2 2" xfId="50351" xr:uid="{00000000-0005-0000-0000-000036AD0000}"/>
    <cellStyle name="Box major 3 12 3 3" xfId="36434" xr:uid="{00000000-0005-0000-0000-000037AD0000}"/>
    <cellStyle name="Box major 3 12 4" xfId="5595" xr:uid="{00000000-0005-0000-0000-000038AD0000}"/>
    <cellStyle name="Box major 3 12 4 2" xfId="19548" xr:uid="{00000000-0005-0000-0000-000039AD0000}"/>
    <cellStyle name="Box major 3 12 4 2 2" xfId="47231" xr:uid="{00000000-0005-0000-0000-00003AAD0000}"/>
    <cellStyle name="Box major 3 12 4 3" xfId="33314" xr:uid="{00000000-0005-0000-0000-00003BAD0000}"/>
    <cellStyle name="Box major 3 12 5" xfId="13628" xr:uid="{00000000-0005-0000-0000-00003CAD0000}"/>
    <cellStyle name="Box major 3 12 5 2" xfId="27549" xr:uid="{00000000-0005-0000-0000-00003DAD0000}"/>
    <cellStyle name="Box major 3 12 5 2 2" xfId="55232" xr:uid="{00000000-0005-0000-0000-00003EAD0000}"/>
    <cellStyle name="Box major 3 12 5 3" xfId="41315" xr:uid="{00000000-0005-0000-0000-00003FAD0000}"/>
    <cellStyle name="Box major 3 12 6" xfId="16591" xr:uid="{00000000-0005-0000-0000-000040AD0000}"/>
    <cellStyle name="Box major 3 12 6 2" xfId="44274" xr:uid="{00000000-0005-0000-0000-000041AD0000}"/>
    <cellStyle name="Box major 3 12 7" xfId="30460" xr:uid="{00000000-0005-0000-0000-000042AD0000}"/>
    <cellStyle name="Box major 3 13" xfId="2290" xr:uid="{00000000-0005-0000-0000-000043AD0000}"/>
    <cellStyle name="Box major 3 13 2" xfId="5753" xr:uid="{00000000-0005-0000-0000-000044AD0000}"/>
    <cellStyle name="Box major 3 13 2 2" xfId="19703" xr:uid="{00000000-0005-0000-0000-000045AD0000}"/>
    <cellStyle name="Box major 3 13 2 2 2" xfId="47386" xr:uid="{00000000-0005-0000-0000-000046AD0000}"/>
    <cellStyle name="Box major 3 13 2 3" xfId="33469" xr:uid="{00000000-0005-0000-0000-000047AD0000}"/>
    <cellStyle name="Box major 3 13 3" xfId="8522" xr:uid="{00000000-0005-0000-0000-000048AD0000}"/>
    <cellStyle name="Box major 3 13 3 2" xfId="22443" xr:uid="{00000000-0005-0000-0000-000049AD0000}"/>
    <cellStyle name="Box major 3 13 3 2 2" xfId="50126" xr:uid="{00000000-0005-0000-0000-00004AAD0000}"/>
    <cellStyle name="Box major 3 13 3 3" xfId="36209" xr:uid="{00000000-0005-0000-0000-00004BAD0000}"/>
    <cellStyle name="Box major 3 13 4" xfId="5404" xr:uid="{00000000-0005-0000-0000-00004CAD0000}"/>
    <cellStyle name="Box major 3 13 4 2" xfId="19357" xr:uid="{00000000-0005-0000-0000-00004DAD0000}"/>
    <cellStyle name="Box major 3 13 4 2 2" xfId="47040" xr:uid="{00000000-0005-0000-0000-00004EAD0000}"/>
    <cellStyle name="Box major 3 13 4 3" xfId="33123" xr:uid="{00000000-0005-0000-0000-00004FAD0000}"/>
    <cellStyle name="Box major 3 13 5" xfId="13401" xr:uid="{00000000-0005-0000-0000-000050AD0000}"/>
    <cellStyle name="Box major 3 13 5 2" xfId="27322" xr:uid="{00000000-0005-0000-0000-000051AD0000}"/>
    <cellStyle name="Box major 3 13 5 2 2" xfId="55005" xr:uid="{00000000-0005-0000-0000-000052AD0000}"/>
    <cellStyle name="Box major 3 13 5 3" xfId="41088" xr:uid="{00000000-0005-0000-0000-000053AD0000}"/>
    <cellStyle name="Box major 3 13 6" xfId="16363" xr:uid="{00000000-0005-0000-0000-000054AD0000}"/>
    <cellStyle name="Box major 3 13 6 2" xfId="44046" xr:uid="{00000000-0005-0000-0000-000055AD0000}"/>
    <cellStyle name="Box major 3 13 7" xfId="30259" xr:uid="{00000000-0005-0000-0000-000056AD0000}"/>
    <cellStyle name="Box major 3 14" xfId="2556" xr:uid="{00000000-0005-0000-0000-000057AD0000}"/>
    <cellStyle name="Box major 3 14 2" xfId="6013" xr:uid="{00000000-0005-0000-0000-000058AD0000}"/>
    <cellStyle name="Box major 3 14 2 2" xfId="19962" xr:uid="{00000000-0005-0000-0000-000059AD0000}"/>
    <cellStyle name="Box major 3 14 2 2 2" xfId="47645" xr:uid="{00000000-0005-0000-0000-00005AAD0000}"/>
    <cellStyle name="Box major 3 14 2 3" xfId="33728" xr:uid="{00000000-0005-0000-0000-00005BAD0000}"/>
    <cellStyle name="Box major 3 14 3" xfId="8778" xr:uid="{00000000-0005-0000-0000-00005CAD0000}"/>
    <cellStyle name="Box major 3 14 3 2" xfId="22699" xr:uid="{00000000-0005-0000-0000-00005DAD0000}"/>
    <cellStyle name="Box major 3 14 3 2 2" xfId="50382" xr:uid="{00000000-0005-0000-0000-00005EAD0000}"/>
    <cellStyle name="Box major 3 14 3 3" xfId="36465" xr:uid="{00000000-0005-0000-0000-00005FAD0000}"/>
    <cellStyle name="Box major 3 14 4" xfId="5615" xr:uid="{00000000-0005-0000-0000-000060AD0000}"/>
    <cellStyle name="Box major 3 14 4 2" xfId="19568" xr:uid="{00000000-0005-0000-0000-000061AD0000}"/>
    <cellStyle name="Box major 3 14 4 2 2" xfId="47251" xr:uid="{00000000-0005-0000-0000-000062AD0000}"/>
    <cellStyle name="Box major 3 14 4 3" xfId="33334" xr:uid="{00000000-0005-0000-0000-000063AD0000}"/>
    <cellStyle name="Box major 3 14 5" xfId="13658" xr:uid="{00000000-0005-0000-0000-000064AD0000}"/>
    <cellStyle name="Box major 3 14 5 2" xfId="27579" xr:uid="{00000000-0005-0000-0000-000065AD0000}"/>
    <cellStyle name="Box major 3 14 5 2 2" xfId="55262" xr:uid="{00000000-0005-0000-0000-000066AD0000}"/>
    <cellStyle name="Box major 3 14 5 3" xfId="41345" xr:uid="{00000000-0005-0000-0000-000067AD0000}"/>
    <cellStyle name="Box major 3 14 6" xfId="16622" xr:uid="{00000000-0005-0000-0000-000068AD0000}"/>
    <cellStyle name="Box major 3 14 6 2" xfId="44305" xr:uid="{00000000-0005-0000-0000-000069AD0000}"/>
    <cellStyle name="Box major 3 14 7" xfId="30487" xr:uid="{00000000-0005-0000-0000-00006AAD0000}"/>
    <cellStyle name="Box major 3 15" xfId="3581" xr:uid="{00000000-0005-0000-0000-00006BAD0000}"/>
    <cellStyle name="Box major 3 15 2" xfId="7019" xr:uid="{00000000-0005-0000-0000-00006CAD0000}"/>
    <cellStyle name="Box major 3 15 2 2" xfId="20956" xr:uid="{00000000-0005-0000-0000-00006DAD0000}"/>
    <cellStyle name="Box major 3 15 2 2 2" xfId="48639" xr:uid="{00000000-0005-0000-0000-00006EAD0000}"/>
    <cellStyle name="Box major 3 15 2 3" xfId="34722" xr:uid="{00000000-0005-0000-0000-00006FAD0000}"/>
    <cellStyle name="Box major 3 15 3" xfId="9752" xr:uid="{00000000-0005-0000-0000-000070AD0000}"/>
    <cellStyle name="Box major 3 15 3 2" xfId="23673" xr:uid="{00000000-0005-0000-0000-000071AD0000}"/>
    <cellStyle name="Box major 3 15 3 2 2" xfId="51356" xr:uid="{00000000-0005-0000-0000-000072AD0000}"/>
    <cellStyle name="Box major 3 15 3 3" xfId="37439" xr:uid="{00000000-0005-0000-0000-000073AD0000}"/>
    <cellStyle name="Box major 3 15 4" xfId="11894" xr:uid="{00000000-0005-0000-0000-000074AD0000}"/>
    <cellStyle name="Box major 3 15 4 2" xfId="25815" xr:uid="{00000000-0005-0000-0000-000075AD0000}"/>
    <cellStyle name="Box major 3 15 4 2 2" xfId="53498" xr:uid="{00000000-0005-0000-0000-000076AD0000}"/>
    <cellStyle name="Box major 3 15 4 3" xfId="39581" xr:uid="{00000000-0005-0000-0000-000077AD0000}"/>
    <cellStyle name="Box major 3 15 5" xfId="14644" xr:uid="{00000000-0005-0000-0000-000078AD0000}"/>
    <cellStyle name="Box major 3 15 5 2" xfId="28565" xr:uid="{00000000-0005-0000-0000-000079AD0000}"/>
    <cellStyle name="Box major 3 15 5 2 2" xfId="56248" xr:uid="{00000000-0005-0000-0000-00007AAD0000}"/>
    <cellStyle name="Box major 3 15 5 3" xfId="42331" xr:uid="{00000000-0005-0000-0000-00007BAD0000}"/>
    <cellStyle name="Box major 3 15 6" xfId="17612" xr:uid="{00000000-0005-0000-0000-00007CAD0000}"/>
    <cellStyle name="Box major 3 15 6 2" xfId="45295" xr:uid="{00000000-0005-0000-0000-00007DAD0000}"/>
    <cellStyle name="Box major 3 15 7" xfId="31383" xr:uid="{00000000-0005-0000-0000-00007EAD0000}"/>
    <cellStyle name="Box major 3 16" xfId="3111" xr:uid="{00000000-0005-0000-0000-00007FAD0000}"/>
    <cellStyle name="Box major 3 16 2" xfId="6553" xr:uid="{00000000-0005-0000-0000-000080AD0000}"/>
    <cellStyle name="Box major 3 16 2 2" xfId="20497" xr:uid="{00000000-0005-0000-0000-000081AD0000}"/>
    <cellStyle name="Box major 3 16 2 2 2" xfId="48180" xr:uid="{00000000-0005-0000-0000-000082AD0000}"/>
    <cellStyle name="Box major 3 16 2 3" xfId="34263" xr:uid="{00000000-0005-0000-0000-000083AD0000}"/>
    <cellStyle name="Box major 3 16 3" xfId="9297" xr:uid="{00000000-0005-0000-0000-000084AD0000}"/>
    <cellStyle name="Box major 3 16 3 2" xfId="23218" xr:uid="{00000000-0005-0000-0000-000085AD0000}"/>
    <cellStyle name="Box major 3 16 3 2 2" xfId="50901" xr:uid="{00000000-0005-0000-0000-000086AD0000}"/>
    <cellStyle name="Box major 3 16 3 3" xfId="36984" xr:uid="{00000000-0005-0000-0000-000087AD0000}"/>
    <cellStyle name="Box major 3 16 4" xfId="11435" xr:uid="{00000000-0005-0000-0000-000088AD0000}"/>
    <cellStyle name="Box major 3 16 4 2" xfId="25356" xr:uid="{00000000-0005-0000-0000-000089AD0000}"/>
    <cellStyle name="Box major 3 16 4 2 2" xfId="53039" xr:uid="{00000000-0005-0000-0000-00008AAD0000}"/>
    <cellStyle name="Box major 3 16 4 3" xfId="39122" xr:uid="{00000000-0005-0000-0000-00008BAD0000}"/>
    <cellStyle name="Box major 3 16 5" xfId="14185" xr:uid="{00000000-0005-0000-0000-00008CAD0000}"/>
    <cellStyle name="Box major 3 16 5 2" xfId="28106" xr:uid="{00000000-0005-0000-0000-00008DAD0000}"/>
    <cellStyle name="Box major 3 16 5 2 2" xfId="55789" xr:uid="{00000000-0005-0000-0000-00008EAD0000}"/>
    <cellStyle name="Box major 3 16 5 3" xfId="41872" xr:uid="{00000000-0005-0000-0000-00008FAD0000}"/>
    <cellStyle name="Box major 3 16 6" xfId="17153" xr:uid="{00000000-0005-0000-0000-000090AD0000}"/>
    <cellStyle name="Box major 3 16 6 2" xfId="44836" xr:uid="{00000000-0005-0000-0000-000091AD0000}"/>
    <cellStyle name="Box major 3 16 7" xfId="30957" xr:uid="{00000000-0005-0000-0000-000092AD0000}"/>
    <cellStyle name="Box major 3 17" xfId="3265" xr:uid="{00000000-0005-0000-0000-000093AD0000}"/>
    <cellStyle name="Box major 3 17 2" xfId="6707" xr:uid="{00000000-0005-0000-0000-000094AD0000}"/>
    <cellStyle name="Box major 3 17 2 2" xfId="20649" xr:uid="{00000000-0005-0000-0000-000095AD0000}"/>
    <cellStyle name="Box major 3 17 2 2 2" xfId="48332" xr:uid="{00000000-0005-0000-0000-000096AD0000}"/>
    <cellStyle name="Box major 3 17 2 3" xfId="34415" xr:uid="{00000000-0005-0000-0000-000097AD0000}"/>
    <cellStyle name="Box major 3 17 3" xfId="9449" xr:uid="{00000000-0005-0000-0000-000098AD0000}"/>
    <cellStyle name="Box major 3 17 3 2" xfId="23370" xr:uid="{00000000-0005-0000-0000-000099AD0000}"/>
    <cellStyle name="Box major 3 17 3 2 2" xfId="51053" xr:uid="{00000000-0005-0000-0000-00009AAD0000}"/>
    <cellStyle name="Box major 3 17 3 3" xfId="37136" xr:uid="{00000000-0005-0000-0000-00009BAD0000}"/>
    <cellStyle name="Box major 3 17 4" xfId="11587" xr:uid="{00000000-0005-0000-0000-00009CAD0000}"/>
    <cellStyle name="Box major 3 17 4 2" xfId="25508" xr:uid="{00000000-0005-0000-0000-00009DAD0000}"/>
    <cellStyle name="Box major 3 17 4 2 2" xfId="53191" xr:uid="{00000000-0005-0000-0000-00009EAD0000}"/>
    <cellStyle name="Box major 3 17 4 3" xfId="39274" xr:uid="{00000000-0005-0000-0000-00009FAD0000}"/>
    <cellStyle name="Box major 3 17 5" xfId="14337" xr:uid="{00000000-0005-0000-0000-0000A0AD0000}"/>
    <cellStyle name="Box major 3 17 5 2" xfId="28258" xr:uid="{00000000-0005-0000-0000-0000A1AD0000}"/>
    <cellStyle name="Box major 3 17 5 2 2" xfId="55941" xr:uid="{00000000-0005-0000-0000-0000A2AD0000}"/>
    <cellStyle name="Box major 3 17 5 3" xfId="42024" xr:uid="{00000000-0005-0000-0000-0000A3AD0000}"/>
    <cellStyle name="Box major 3 17 6" xfId="17305" xr:uid="{00000000-0005-0000-0000-0000A4AD0000}"/>
    <cellStyle name="Box major 3 17 6 2" xfId="44988" xr:uid="{00000000-0005-0000-0000-0000A5AD0000}"/>
    <cellStyle name="Box major 3 17 7" xfId="31093" xr:uid="{00000000-0005-0000-0000-0000A6AD0000}"/>
    <cellStyle name="Box major 3 18" xfId="3838" xr:uid="{00000000-0005-0000-0000-0000A7AD0000}"/>
    <cellStyle name="Box major 3 18 2" xfId="7272" xr:uid="{00000000-0005-0000-0000-0000A8AD0000}"/>
    <cellStyle name="Box major 3 18 2 2" xfId="21205" xr:uid="{00000000-0005-0000-0000-0000A9AD0000}"/>
    <cellStyle name="Box major 3 18 2 2 2" xfId="48888" xr:uid="{00000000-0005-0000-0000-0000AAAD0000}"/>
    <cellStyle name="Box major 3 18 2 3" xfId="34971" xr:uid="{00000000-0005-0000-0000-0000ABAD0000}"/>
    <cellStyle name="Box major 3 18 3" xfId="9991" xr:uid="{00000000-0005-0000-0000-0000ACAD0000}"/>
    <cellStyle name="Box major 3 18 3 2" xfId="23912" xr:uid="{00000000-0005-0000-0000-0000ADAD0000}"/>
    <cellStyle name="Box major 3 18 3 2 2" xfId="51595" xr:uid="{00000000-0005-0000-0000-0000AEAD0000}"/>
    <cellStyle name="Box major 3 18 3 3" xfId="37678" xr:uid="{00000000-0005-0000-0000-0000AFAD0000}"/>
    <cellStyle name="Box major 3 18 4" xfId="12143" xr:uid="{00000000-0005-0000-0000-0000B0AD0000}"/>
    <cellStyle name="Box major 3 18 4 2" xfId="26064" xr:uid="{00000000-0005-0000-0000-0000B1AD0000}"/>
    <cellStyle name="Box major 3 18 4 2 2" xfId="53747" xr:uid="{00000000-0005-0000-0000-0000B2AD0000}"/>
    <cellStyle name="Box major 3 18 4 3" xfId="39830" xr:uid="{00000000-0005-0000-0000-0000B3AD0000}"/>
    <cellStyle name="Box major 3 18 5" xfId="14893" xr:uid="{00000000-0005-0000-0000-0000B4AD0000}"/>
    <cellStyle name="Box major 3 18 5 2" xfId="28814" xr:uid="{00000000-0005-0000-0000-0000B5AD0000}"/>
    <cellStyle name="Box major 3 18 5 2 2" xfId="56497" xr:uid="{00000000-0005-0000-0000-0000B6AD0000}"/>
    <cellStyle name="Box major 3 18 5 3" xfId="42580" xr:uid="{00000000-0005-0000-0000-0000B7AD0000}"/>
    <cellStyle name="Box major 3 18 6" xfId="17861" xr:uid="{00000000-0005-0000-0000-0000B8AD0000}"/>
    <cellStyle name="Box major 3 18 6 2" xfId="45544" xr:uid="{00000000-0005-0000-0000-0000B9AD0000}"/>
    <cellStyle name="Box major 3 18 7" xfId="31627" xr:uid="{00000000-0005-0000-0000-0000BAAD0000}"/>
    <cellStyle name="Box major 3 19" xfId="3456" xr:uid="{00000000-0005-0000-0000-0000BBAD0000}"/>
    <cellStyle name="Box major 3 19 2" xfId="6894" xr:uid="{00000000-0005-0000-0000-0000BCAD0000}"/>
    <cellStyle name="Box major 3 19 2 2" xfId="20834" xr:uid="{00000000-0005-0000-0000-0000BDAD0000}"/>
    <cellStyle name="Box major 3 19 2 2 2" xfId="48517" xr:uid="{00000000-0005-0000-0000-0000BEAD0000}"/>
    <cellStyle name="Box major 3 19 2 3" xfId="34600" xr:uid="{00000000-0005-0000-0000-0000BFAD0000}"/>
    <cellStyle name="Box major 3 19 3" xfId="9632" xr:uid="{00000000-0005-0000-0000-0000C0AD0000}"/>
    <cellStyle name="Box major 3 19 3 2" xfId="23553" xr:uid="{00000000-0005-0000-0000-0000C1AD0000}"/>
    <cellStyle name="Box major 3 19 3 2 2" xfId="51236" xr:uid="{00000000-0005-0000-0000-0000C2AD0000}"/>
    <cellStyle name="Box major 3 19 3 3" xfId="37319" xr:uid="{00000000-0005-0000-0000-0000C3AD0000}"/>
    <cellStyle name="Box major 3 19 4" xfId="11772" xr:uid="{00000000-0005-0000-0000-0000C4AD0000}"/>
    <cellStyle name="Box major 3 19 4 2" xfId="25693" xr:uid="{00000000-0005-0000-0000-0000C5AD0000}"/>
    <cellStyle name="Box major 3 19 4 2 2" xfId="53376" xr:uid="{00000000-0005-0000-0000-0000C6AD0000}"/>
    <cellStyle name="Box major 3 19 4 3" xfId="39459" xr:uid="{00000000-0005-0000-0000-0000C7AD0000}"/>
    <cellStyle name="Box major 3 19 5" xfId="14522" xr:uid="{00000000-0005-0000-0000-0000C8AD0000}"/>
    <cellStyle name="Box major 3 19 5 2" xfId="28443" xr:uid="{00000000-0005-0000-0000-0000C9AD0000}"/>
    <cellStyle name="Box major 3 19 5 2 2" xfId="56126" xr:uid="{00000000-0005-0000-0000-0000CAAD0000}"/>
    <cellStyle name="Box major 3 19 5 3" xfId="42209" xr:uid="{00000000-0005-0000-0000-0000CBAD0000}"/>
    <cellStyle name="Box major 3 19 6" xfId="17490" xr:uid="{00000000-0005-0000-0000-0000CCAD0000}"/>
    <cellStyle name="Box major 3 19 6 2" xfId="45173" xr:uid="{00000000-0005-0000-0000-0000CDAD0000}"/>
    <cellStyle name="Box major 3 19 7" xfId="31262" xr:uid="{00000000-0005-0000-0000-0000CEAD0000}"/>
    <cellStyle name="Box major 3 2" xfId="3131" xr:uid="{00000000-0005-0000-0000-0000CFAD0000}"/>
    <cellStyle name="Box major 3 2 2" xfId="6573" xr:uid="{00000000-0005-0000-0000-0000D0AD0000}"/>
    <cellStyle name="Box major 3 2 2 2" xfId="20517" xr:uid="{00000000-0005-0000-0000-0000D1AD0000}"/>
    <cellStyle name="Box major 3 2 2 2 2" xfId="48200" xr:uid="{00000000-0005-0000-0000-0000D2AD0000}"/>
    <cellStyle name="Box major 3 2 2 3" xfId="34283" xr:uid="{00000000-0005-0000-0000-0000D3AD0000}"/>
    <cellStyle name="Box major 3 2 3" xfId="9317" xr:uid="{00000000-0005-0000-0000-0000D4AD0000}"/>
    <cellStyle name="Box major 3 2 3 2" xfId="23238" xr:uid="{00000000-0005-0000-0000-0000D5AD0000}"/>
    <cellStyle name="Box major 3 2 3 2 2" xfId="50921" xr:uid="{00000000-0005-0000-0000-0000D6AD0000}"/>
    <cellStyle name="Box major 3 2 3 3" xfId="37004" xr:uid="{00000000-0005-0000-0000-0000D7AD0000}"/>
    <cellStyle name="Box major 3 2 4" xfId="11455" xr:uid="{00000000-0005-0000-0000-0000D8AD0000}"/>
    <cellStyle name="Box major 3 2 4 2" xfId="25376" xr:uid="{00000000-0005-0000-0000-0000D9AD0000}"/>
    <cellStyle name="Box major 3 2 4 2 2" xfId="53059" xr:uid="{00000000-0005-0000-0000-0000DAAD0000}"/>
    <cellStyle name="Box major 3 2 4 3" xfId="39142" xr:uid="{00000000-0005-0000-0000-0000DBAD0000}"/>
    <cellStyle name="Box major 3 2 5" xfId="14205" xr:uid="{00000000-0005-0000-0000-0000DCAD0000}"/>
    <cellStyle name="Box major 3 2 5 2" xfId="28126" xr:uid="{00000000-0005-0000-0000-0000DDAD0000}"/>
    <cellStyle name="Box major 3 2 5 2 2" xfId="55809" xr:uid="{00000000-0005-0000-0000-0000DEAD0000}"/>
    <cellStyle name="Box major 3 2 5 3" xfId="41892" xr:uid="{00000000-0005-0000-0000-0000DFAD0000}"/>
    <cellStyle name="Box major 3 2 6" xfId="17173" xr:uid="{00000000-0005-0000-0000-0000E0AD0000}"/>
    <cellStyle name="Box major 3 2 6 2" xfId="44856" xr:uid="{00000000-0005-0000-0000-0000E1AD0000}"/>
    <cellStyle name="Box major 3 2 7" xfId="30976" xr:uid="{00000000-0005-0000-0000-0000E2AD0000}"/>
    <cellStyle name="Box major 3 20" xfId="4177" xr:uid="{00000000-0005-0000-0000-0000E3AD0000}"/>
    <cellStyle name="Box major 3 20 2" xfId="7603" xr:uid="{00000000-0005-0000-0000-0000E4AD0000}"/>
    <cellStyle name="Box major 3 20 2 2" xfId="21531" xr:uid="{00000000-0005-0000-0000-0000E5AD0000}"/>
    <cellStyle name="Box major 3 20 2 2 2" xfId="49214" xr:uid="{00000000-0005-0000-0000-0000E6AD0000}"/>
    <cellStyle name="Box major 3 20 2 3" xfId="35297" xr:uid="{00000000-0005-0000-0000-0000E7AD0000}"/>
    <cellStyle name="Box major 3 20 3" xfId="10297" xr:uid="{00000000-0005-0000-0000-0000E8AD0000}"/>
    <cellStyle name="Box major 3 20 3 2" xfId="24218" xr:uid="{00000000-0005-0000-0000-0000E9AD0000}"/>
    <cellStyle name="Box major 3 20 3 2 2" xfId="51901" xr:uid="{00000000-0005-0000-0000-0000EAAD0000}"/>
    <cellStyle name="Box major 3 20 3 3" xfId="37984" xr:uid="{00000000-0005-0000-0000-0000EBAD0000}"/>
    <cellStyle name="Box major 3 20 4" xfId="12452" xr:uid="{00000000-0005-0000-0000-0000ECAD0000}"/>
    <cellStyle name="Box major 3 20 4 2" xfId="26373" xr:uid="{00000000-0005-0000-0000-0000EDAD0000}"/>
    <cellStyle name="Box major 3 20 4 2 2" xfId="54056" xr:uid="{00000000-0005-0000-0000-0000EEAD0000}"/>
    <cellStyle name="Box major 3 20 4 3" xfId="40139" xr:uid="{00000000-0005-0000-0000-0000EFAD0000}"/>
    <cellStyle name="Box major 3 20 5" xfId="15202" xr:uid="{00000000-0005-0000-0000-0000F0AD0000}"/>
    <cellStyle name="Box major 3 20 5 2" xfId="29123" xr:uid="{00000000-0005-0000-0000-0000F1AD0000}"/>
    <cellStyle name="Box major 3 20 5 2 2" xfId="56806" xr:uid="{00000000-0005-0000-0000-0000F2AD0000}"/>
    <cellStyle name="Box major 3 20 5 3" xfId="42889" xr:uid="{00000000-0005-0000-0000-0000F3AD0000}"/>
    <cellStyle name="Box major 3 20 6" xfId="18170" xr:uid="{00000000-0005-0000-0000-0000F4AD0000}"/>
    <cellStyle name="Box major 3 20 6 2" xfId="45853" xr:uid="{00000000-0005-0000-0000-0000F5AD0000}"/>
    <cellStyle name="Box major 3 20 7" xfId="31936" xr:uid="{00000000-0005-0000-0000-0000F6AD0000}"/>
    <cellStyle name="Box major 3 21" xfId="3920" xr:uid="{00000000-0005-0000-0000-0000F7AD0000}"/>
    <cellStyle name="Box major 3 21 2" xfId="7346" xr:uid="{00000000-0005-0000-0000-0000F8AD0000}"/>
    <cellStyle name="Box major 3 21 2 2" xfId="21277" xr:uid="{00000000-0005-0000-0000-0000F9AD0000}"/>
    <cellStyle name="Box major 3 21 2 2 2" xfId="48960" xr:uid="{00000000-0005-0000-0000-0000FAAD0000}"/>
    <cellStyle name="Box major 3 21 2 3" xfId="35043" xr:uid="{00000000-0005-0000-0000-0000FBAD0000}"/>
    <cellStyle name="Box major 3 21 3" xfId="10050" xr:uid="{00000000-0005-0000-0000-0000FCAD0000}"/>
    <cellStyle name="Box major 3 21 3 2" xfId="23971" xr:uid="{00000000-0005-0000-0000-0000FDAD0000}"/>
    <cellStyle name="Box major 3 21 3 2 2" xfId="51654" xr:uid="{00000000-0005-0000-0000-0000FEAD0000}"/>
    <cellStyle name="Box major 3 21 3 3" xfId="37737" xr:uid="{00000000-0005-0000-0000-0000FFAD0000}"/>
    <cellStyle name="Box major 3 21 4" xfId="12202" xr:uid="{00000000-0005-0000-0000-000000AE0000}"/>
    <cellStyle name="Box major 3 21 4 2" xfId="26123" xr:uid="{00000000-0005-0000-0000-000001AE0000}"/>
    <cellStyle name="Box major 3 21 4 2 2" xfId="53806" xr:uid="{00000000-0005-0000-0000-000002AE0000}"/>
    <cellStyle name="Box major 3 21 4 3" xfId="39889" xr:uid="{00000000-0005-0000-0000-000003AE0000}"/>
    <cellStyle name="Box major 3 21 5" xfId="14952" xr:uid="{00000000-0005-0000-0000-000004AE0000}"/>
    <cellStyle name="Box major 3 21 5 2" xfId="28873" xr:uid="{00000000-0005-0000-0000-000005AE0000}"/>
    <cellStyle name="Box major 3 21 5 2 2" xfId="56556" xr:uid="{00000000-0005-0000-0000-000006AE0000}"/>
    <cellStyle name="Box major 3 21 5 3" xfId="42639" xr:uid="{00000000-0005-0000-0000-000007AE0000}"/>
    <cellStyle name="Box major 3 21 6" xfId="17920" xr:uid="{00000000-0005-0000-0000-000008AE0000}"/>
    <cellStyle name="Box major 3 21 6 2" xfId="45603" xr:uid="{00000000-0005-0000-0000-000009AE0000}"/>
    <cellStyle name="Box major 3 21 7" xfId="31686" xr:uid="{00000000-0005-0000-0000-00000AAE0000}"/>
    <cellStyle name="Box major 3 22" xfId="4123" xr:uid="{00000000-0005-0000-0000-00000BAE0000}"/>
    <cellStyle name="Box major 3 22 2" xfId="7549" xr:uid="{00000000-0005-0000-0000-00000CAE0000}"/>
    <cellStyle name="Box major 3 22 2 2" xfId="21478" xr:uid="{00000000-0005-0000-0000-00000DAE0000}"/>
    <cellStyle name="Box major 3 22 2 2 2" xfId="49161" xr:uid="{00000000-0005-0000-0000-00000EAE0000}"/>
    <cellStyle name="Box major 3 22 2 3" xfId="35244" xr:uid="{00000000-0005-0000-0000-00000FAE0000}"/>
    <cellStyle name="Box major 3 22 3" xfId="10250" xr:uid="{00000000-0005-0000-0000-000010AE0000}"/>
    <cellStyle name="Box major 3 22 3 2" xfId="24171" xr:uid="{00000000-0005-0000-0000-000011AE0000}"/>
    <cellStyle name="Box major 3 22 3 2 2" xfId="51854" xr:uid="{00000000-0005-0000-0000-000012AE0000}"/>
    <cellStyle name="Box major 3 22 3 3" xfId="37937" xr:uid="{00000000-0005-0000-0000-000013AE0000}"/>
    <cellStyle name="Box major 3 22 4" xfId="12402" xr:uid="{00000000-0005-0000-0000-000014AE0000}"/>
    <cellStyle name="Box major 3 22 4 2" xfId="26323" xr:uid="{00000000-0005-0000-0000-000015AE0000}"/>
    <cellStyle name="Box major 3 22 4 2 2" xfId="54006" xr:uid="{00000000-0005-0000-0000-000016AE0000}"/>
    <cellStyle name="Box major 3 22 4 3" xfId="40089" xr:uid="{00000000-0005-0000-0000-000017AE0000}"/>
    <cellStyle name="Box major 3 22 5" xfId="15152" xr:uid="{00000000-0005-0000-0000-000018AE0000}"/>
    <cellStyle name="Box major 3 22 5 2" xfId="29073" xr:uid="{00000000-0005-0000-0000-000019AE0000}"/>
    <cellStyle name="Box major 3 22 5 2 2" xfId="56756" xr:uid="{00000000-0005-0000-0000-00001AAE0000}"/>
    <cellStyle name="Box major 3 22 5 3" xfId="42839" xr:uid="{00000000-0005-0000-0000-00001BAE0000}"/>
    <cellStyle name="Box major 3 22 6" xfId="18120" xr:uid="{00000000-0005-0000-0000-00001CAE0000}"/>
    <cellStyle name="Box major 3 22 6 2" xfId="45803" xr:uid="{00000000-0005-0000-0000-00001DAE0000}"/>
    <cellStyle name="Box major 3 22 7" xfId="31886" xr:uid="{00000000-0005-0000-0000-00001EAE0000}"/>
    <cellStyle name="Box major 3 23" xfId="4254" xr:uid="{00000000-0005-0000-0000-00001FAE0000}"/>
    <cellStyle name="Box major 3 23 2" xfId="7679" xr:uid="{00000000-0005-0000-0000-000020AE0000}"/>
    <cellStyle name="Box major 3 23 2 2" xfId="21607" xr:uid="{00000000-0005-0000-0000-000021AE0000}"/>
    <cellStyle name="Box major 3 23 2 2 2" xfId="49290" xr:uid="{00000000-0005-0000-0000-000022AE0000}"/>
    <cellStyle name="Box major 3 23 2 3" xfId="35373" xr:uid="{00000000-0005-0000-0000-000023AE0000}"/>
    <cellStyle name="Box major 3 23 3" xfId="10372" xr:uid="{00000000-0005-0000-0000-000024AE0000}"/>
    <cellStyle name="Box major 3 23 3 2" xfId="24293" xr:uid="{00000000-0005-0000-0000-000025AE0000}"/>
    <cellStyle name="Box major 3 23 3 2 2" xfId="51976" xr:uid="{00000000-0005-0000-0000-000026AE0000}"/>
    <cellStyle name="Box major 3 23 3 3" xfId="38059" xr:uid="{00000000-0005-0000-0000-000027AE0000}"/>
    <cellStyle name="Box major 3 23 4" xfId="12528" xr:uid="{00000000-0005-0000-0000-000028AE0000}"/>
    <cellStyle name="Box major 3 23 4 2" xfId="26449" xr:uid="{00000000-0005-0000-0000-000029AE0000}"/>
    <cellStyle name="Box major 3 23 4 2 2" xfId="54132" xr:uid="{00000000-0005-0000-0000-00002AAE0000}"/>
    <cellStyle name="Box major 3 23 4 3" xfId="40215" xr:uid="{00000000-0005-0000-0000-00002BAE0000}"/>
    <cellStyle name="Box major 3 23 5" xfId="15278" xr:uid="{00000000-0005-0000-0000-00002CAE0000}"/>
    <cellStyle name="Box major 3 23 5 2" xfId="29199" xr:uid="{00000000-0005-0000-0000-00002DAE0000}"/>
    <cellStyle name="Box major 3 23 5 2 2" xfId="56882" xr:uid="{00000000-0005-0000-0000-00002EAE0000}"/>
    <cellStyle name="Box major 3 23 5 3" xfId="42965" xr:uid="{00000000-0005-0000-0000-00002FAE0000}"/>
    <cellStyle name="Box major 3 23 6" xfId="18246" xr:uid="{00000000-0005-0000-0000-000030AE0000}"/>
    <cellStyle name="Box major 3 23 6 2" xfId="45929" xr:uid="{00000000-0005-0000-0000-000031AE0000}"/>
    <cellStyle name="Box major 3 23 7" xfId="32012" xr:uid="{00000000-0005-0000-0000-000032AE0000}"/>
    <cellStyle name="Box major 3 24" xfId="4913" xr:uid="{00000000-0005-0000-0000-000033AE0000}"/>
    <cellStyle name="Box major 3 24 2" xfId="8317" xr:uid="{00000000-0005-0000-0000-000034AE0000}"/>
    <cellStyle name="Box major 3 24 2 2" xfId="22239" xr:uid="{00000000-0005-0000-0000-000035AE0000}"/>
    <cellStyle name="Box major 3 24 2 2 2" xfId="49922" xr:uid="{00000000-0005-0000-0000-000036AE0000}"/>
    <cellStyle name="Box major 3 24 2 3" xfId="36005" xr:uid="{00000000-0005-0000-0000-000037AE0000}"/>
    <cellStyle name="Box major 3 24 3" xfId="10771" xr:uid="{00000000-0005-0000-0000-000038AE0000}"/>
    <cellStyle name="Box major 3 24 3 2" xfId="24692" xr:uid="{00000000-0005-0000-0000-000039AE0000}"/>
    <cellStyle name="Box major 3 24 3 2 2" xfId="52375" xr:uid="{00000000-0005-0000-0000-00003AAE0000}"/>
    <cellStyle name="Box major 3 24 3 3" xfId="38458" xr:uid="{00000000-0005-0000-0000-00003BAE0000}"/>
    <cellStyle name="Box major 3 24 4" xfId="13172" xr:uid="{00000000-0005-0000-0000-00003CAE0000}"/>
    <cellStyle name="Box major 3 24 4 2" xfId="27093" xr:uid="{00000000-0005-0000-0000-00003DAE0000}"/>
    <cellStyle name="Box major 3 24 4 2 2" xfId="54776" xr:uid="{00000000-0005-0000-0000-00003EAE0000}"/>
    <cellStyle name="Box major 3 24 4 3" xfId="40859" xr:uid="{00000000-0005-0000-0000-00003FAE0000}"/>
    <cellStyle name="Box major 3 24 5" xfId="15922" xr:uid="{00000000-0005-0000-0000-000040AE0000}"/>
    <cellStyle name="Box major 3 24 5 2" xfId="29843" xr:uid="{00000000-0005-0000-0000-000041AE0000}"/>
    <cellStyle name="Box major 3 24 5 2 2" xfId="57526" xr:uid="{00000000-0005-0000-0000-000042AE0000}"/>
    <cellStyle name="Box major 3 24 5 3" xfId="43609" xr:uid="{00000000-0005-0000-0000-000043AE0000}"/>
    <cellStyle name="Box major 3 24 6" xfId="18890" xr:uid="{00000000-0005-0000-0000-000044AE0000}"/>
    <cellStyle name="Box major 3 24 6 2" xfId="46573" xr:uid="{00000000-0005-0000-0000-000045AE0000}"/>
    <cellStyle name="Box major 3 24 7" xfId="32656" xr:uid="{00000000-0005-0000-0000-000046AE0000}"/>
    <cellStyle name="Box major 3 25" xfId="4742" xr:uid="{00000000-0005-0000-0000-000047AE0000}"/>
    <cellStyle name="Box major 3 25 2" xfId="8148" xr:uid="{00000000-0005-0000-0000-000048AE0000}"/>
    <cellStyle name="Box major 3 25 2 2" xfId="22072" xr:uid="{00000000-0005-0000-0000-000049AE0000}"/>
    <cellStyle name="Box major 3 25 2 2 2" xfId="49755" xr:uid="{00000000-0005-0000-0000-00004AAE0000}"/>
    <cellStyle name="Box major 3 25 2 3" xfId="35838" xr:uid="{00000000-0005-0000-0000-00004BAE0000}"/>
    <cellStyle name="Box major 3 25 3" xfId="10704" xr:uid="{00000000-0005-0000-0000-00004CAE0000}"/>
    <cellStyle name="Box major 3 25 3 2" xfId="24625" xr:uid="{00000000-0005-0000-0000-00004DAE0000}"/>
    <cellStyle name="Box major 3 25 3 2 2" xfId="52308" xr:uid="{00000000-0005-0000-0000-00004EAE0000}"/>
    <cellStyle name="Box major 3 25 3 3" xfId="38391" xr:uid="{00000000-0005-0000-0000-00004FAE0000}"/>
    <cellStyle name="Box major 3 25 4" xfId="13004" xr:uid="{00000000-0005-0000-0000-000050AE0000}"/>
    <cellStyle name="Box major 3 25 4 2" xfId="26925" xr:uid="{00000000-0005-0000-0000-000051AE0000}"/>
    <cellStyle name="Box major 3 25 4 2 2" xfId="54608" xr:uid="{00000000-0005-0000-0000-000052AE0000}"/>
    <cellStyle name="Box major 3 25 4 3" xfId="40691" xr:uid="{00000000-0005-0000-0000-000053AE0000}"/>
    <cellStyle name="Box major 3 25 5" xfId="15754" xr:uid="{00000000-0005-0000-0000-000054AE0000}"/>
    <cellStyle name="Box major 3 25 5 2" xfId="29675" xr:uid="{00000000-0005-0000-0000-000055AE0000}"/>
    <cellStyle name="Box major 3 25 5 2 2" xfId="57358" xr:uid="{00000000-0005-0000-0000-000056AE0000}"/>
    <cellStyle name="Box major 3 25 5 3" xfId="43441" xr:uid="{00000000-0005-0000-0000-000057AE0000}"/>
    <cellStyle name="Box major 3 25 6" xfId="18722" xr:uid="{00000000-0005-0000-0000-000058AE0000}"/>
    <cellStyle name="Box major 3 25 6 2" xfId="46405" xr:uid="{00000000-0005-0000-0000-000059AE0000}"/>
    <cellStyle name="Box major 3 25 7" xfId="32488" xr:uid="{00000000-0005-0000-0000-00005AAE0000}"/>
    <cellStyle name="Box major 3 26" xfId="4997" xr:uid="{00000000-0005-0000-0000-00005BAE0000}"/>
    <cellStyle name="Box major 3 26 2" xfId="8401" xr:uid="{00000000-0005-0000-0000-00005CAE0000}"/>
    <cellStyle name="Box major 3 26 2 2" xfId="22322" xr:uid="{00000000-0005-0000-0000-00005DAE0000}"/>
    <cellStyle name="Box major 3 26 2 2 2" xfId="50005" xr:uid="{00000000-0005-0000-0000-00005EAE0000}"/>
    <cellStyle name="Box major 3 26 2 3" xfId="36088" xr:uid="{00000000-0005-0000-0000-00005FAE0000}"/>
    <cellStyle name="Box major 3 26 3" xfId="10850" xr:uid="{00000000-0005-0000-0000-000060AE0000}"/>
    <cellStyle name="Box major 3 26 3 2" xfId="24771" xr:uid="{00000000-0005-0000-0000-000061AE0000}"/>
    <cellStyle name="Box major 3 26 3 2 2" xfId="52454" xr:uid="{00000000-0005-0000-0000-000062AE0000}"/>
    <cellStyle name="Box major 3 26 3 3" xfId="38537" xr:uid="{00000000-0005-0000-0000-000063AE0000}"/>
    <cellStyle name="Box major 3 26 4" xfId="13253" xr:uid="{00000000-0005-0000-0000-000064AE0000}"/>
    <cellStyle name="Box major 3 26 4 2" xfId="27174" xr:uid="{00000000-0005-0000-0000-000065AE0000}"/>
    <cellStyle name="Box major 3 26 4 2 2" xfId="54857" xr:uid="{00000000-0005-0000-0000-000066AE0000}"/>
    <cellStyle name="Box major 3 26 4 3" xfId="40940" xr:uid="{00000000-0005-0000-0000-000067AE0000}"/>
    <cellStyle name="Box major 3 26 5" xfId="16003" xr:uid="{00000000-0005-0000-0000-000068AE0000}"/>
    <cellStyle name="Box major 3 26 5 2" xfId="29924" xr:uid="{00000000-0005-0000-0000-000069AE0000}"/>
    <cellStyle name="Box major 3 26 5 2 2" xfId="57607" xr:uid="{00000000-0005-0000-0000-00006AAE0000}"/>
    <cellStyle name="Box major 3 26 5 3" xfId="43690" xr:uid="{00000000-0005-0000-0000-00006BAE0000}"/>
    <cellStyle name="Box major 3 26 6" xfId="18971" xr:uid="{00000000-0005-0000-0000-00006CAE0000}"/>
    <cellStyle name="Box major 3 26 6 2" xfId="46654" xr:uid="{00000000-0005-0000-0000-00006DAE0000}"/>
    <cellStyle name="Box major 3 26 7" xfId="32737" xr:uid="{00000000-0005-0000-0000-00006EAE0000}"/>
    <cellStyle name="Box major 3 27" xfId="4966" xr:uid="{00000000-0005-0000-0000-00006FAE0000}"/>
    <cellStyle name="Box major 3 27 2" xfId="8370" xr:uid="{00000000-0005-0000-0000-000070AE0000}"/>
    <cellStyle name="Box major 3 27 2 2" xfId="22291" xr:uid="{00000000-0005-0000-0000-000071AE0000}"/>
    <cellStyle name="Box major 3 27 2 2 2" xfId="49974" xr:uid="{00000000-0005-0000-0000-000072AE0000}"/>
    <cellStyle name="Box major 3 27 2 3" xfId="36057" xr:uid="{00000000-0005-0000-0000-000073AE0000}"/>
    <cellStyle name="Box major 3 27 3" xfId="10820" xr:uid="{00000000-0005-0000-0000-000074AE0000}"/>
    <cellStyle name="Box major 3 27 3 2" xfId="24741" xr:uid="{00000000-0005-0000-0000-000075AE0000}"/>
    <cellStyle name="Box major 3 27 3 2 2" xfId="52424" xr:uid="{00000000-0005-0000-0000-000076AE0000}"/>
    <cellStyle name="Box major 3 27 3 3" xfId="38507" xr:uid="{00000000-0005-0000-0000-000077AE0000}"/>
    <cellStyle name="Box major 3 27 4" xfId="13223" xr:uid="{00000000-0005-0000-0000-000078AE0000}"/>
    <cellStyle name="Box major 3 27 4 2" xfId="27144" xr:uid="{00000000-0005-0000-0000-000079AE0000}"/>
    <cellStyle name="Box major 3 27 4 2 2" xfId="54827" xr:uid="{00000000-0005-0000-0000-00007AAE0000}"/>
    <cellStyle name="Box major 3 27 4 3" xfId="40910" xr:uid="{00000000-0005-0000-0000-00007BAE0000}"/>
    <cellStyle name="Box major 3 27 5" xfId="15973" xr:uid="{00000000-0005-0000-0000-00007CAE0000}"/>
    <cellStyle name="Box major 3 27 5 2" xfId="29894" xr:uid="{00000000-0005-0000-0000-00007DAE0000}"/>
    <cellStyle name="Box major 3 27 5 2 2" xfId="57577" xr:uid="{00000000-0005-0000-0000-00007EAE0000}"/>
    <cellStyle name="Box major 3 27 5 3" xfId="43660" xr:uid="{00000000-0005-0000-0000-00007FAE0000}"/>
    <cellStyle name="Box major 3 27 6" xfId="18941" xr:uid="{00000000-0005-0000-0000-000080AE0000}"/>
    <cellStyle name="Box major 3 27 6 2" xfId="46624" xr:uid="{00000000-0005-0000-0000-000081AE0000}"/>
    <cellStyle name="Box major 3 27 7" xfId="32707" xr:uid="{00000000-0005-0000-0000-000082AE0000}"/>
    <cellStyle name="Box major 3 28" xfId="4358" xr:uid="{00000000-0005-0000-0000-000083AE0000}"/>
    <cellStyle name="Box major 3 28 2" xfId="7783" xr:uid="{00000000-0005-0000-0000-000084AE0000}"/>
    <cellStyle name="Box major 3 28 2 2" xfId="21707" xr:uid="{00000000-0005-0000-0000-000085AE0000}"/>
    <cellStyle name="Box major 3 28 2 2 2" xfId="49390" xr:uid="{00000000-0005-0000-0000-000086AE0000}"/>
    <cellStyle name="Box major 3 28 2 3" xfId="35473" xr:uid="{00000000-0005-0000-0000-000087AE0000}"/>
    <cellStyle name="Box major 3 28 3" xfId="10456" xr:uid="{00000000-0005-0000-0000-000088AE0000}"/>
    <cellStyle name="Box major 3 28 3 2" xfId="24377" xr:uid="{00000000-0005-0000-0000-000089AE0000}"/>
    <cellStyle name="Box major 3 28 3 2 2" xfId="52060" xr:uid="{00000000-0005-0000-0000-00008AAE0000}"/>
    <cellStyle name="Box major 3 28 3 3" xfId="38143" xr:uid="{00000000-0005-0000-0000-00008BAE0000}"/>
    <cellStyle name="Box major 3 28 4" xfId="12625" xr:uid="{00000000-0005-0000-0000-00008CAE0000}"/>
    <cellStyle name="Box major 3 28 4 2" xfId="26546" xr:uid="{00000000-0005-0000-0000-00008DAE0000}"/>
    <cellStyle name="Box major 3 28 4 2 2" xfId="54229" xr:uid="{00000000-0005-0000-0000-00008EAE0000}"/>
    <cellStyle name="Box major 3 28 4 3" xfId="40312" xr:uid="{00000000-0005-0000-0000-00008FAE0000}"/>
    <cellStyle name="Box major 3 28 5" xfId="15375" xr:uid="{00000000-0005-0000-0000-000090AE0000}"/>
    <cellStyle name="Box major 3 28 5 2" xfId="29296" xr:uid="{00000000-0005-0000-0000-000091AE0000}"/>
    <cellStyle name="Box major 3 28 5 2 2" xfId="56979" xr:uid="{00000000-0005-0000-0000-000092AE0000}"/>
    <cellStyle name="Box major 3 28 5 3" xfId="43062" xr:uid="{00000000-0005-0000-0000-000093AE0000}"/>
    <cellStyle name="Box major 3 28 6" xfId="18343" xr:uid="{00000000-0005-0000-0000-000094AE0000}"/>
    <cellStyle name="Box major 3 28 6 2" xfId="46026" xr:uid="{00000000-0005-0000-0000-000095AE0000}"/>
    <cellStyle name="Box major 3 28 7" xfId="32109" xr:uid="{00000000-0005-0000-0000-000096AE0000}"/>
    <cellStyle name="Box major 3 29" xfId="4626" xr:uid="{00000000-0005-0000-0000-000097AE0000}"/>
    <cellStyle name="Box major 3 29 2" xfId="8035" xr:uid="{00000000-0005-0000-0000-000098AE0000}"/>
    <cellStyle name="Box major 3 29 2 2" xfId="21959" xr:uid="{00000000-0005-0000-0000-000099AE0000}"/>
    <cellStyle name="Box major 3 29 2 2 2" xfId="49642" xr:uid="{00000000-0005-0000-0000-00009AAE0000}"/>
    <cellStyle name="Box major 3 29 2 3" xfId="35725" xr:uid="{00000000-0005-0000-0000-00009BAE0000}"/>
    <cellStyle name="Box major 3 29 3" xfId="10627" xr:uid="{00000000-0005-0000-0000-00009CAE0000}"/>
    <cellStyle name="Box major 3 29 3 2" xfId="24548" xr:uid="{00000000-0005-0000-0000-00009DAE0000}"/>
    <cellStyle name="Box major 3 29 3 2 2" xfId="52231" xr:uid="{00000000-0005-0000-0000-00009EAE0000}"/>
    <cellStyle name="Box major 3 29 3 3" xfId="38314" xr:uid="{00000000-0005-0000-0000-00009FAE0000}"/>
    <cellStyle name="Box major 3 29 4" xfId="12890" xr:uid="{00000000-0005-0000-0000-0000A0AE0000}"/>
    <cellStyle name="Box major 3 29 4 2" xfId="26811" xr:uid="{00000000-0005-0000-0000-0000A1AE0000}"/>
    <cellStyle name="Box major 3 29 4 2 2" xfId="54494" xr:uid="{00000000-0005-0000-0000-0000A2AE0000}"/>
    <cellStyle name="Box major 3 29 4 3" xfId="40577" xr:uid="{00000000-0005-0000-0000-0000A3AE0000}"/>
    <cellStyle name="Box major 3 29 5" xfId="15640" xr:uid="{00000000-0005-0000-0000-0000A4AE0000}"/>
    <cellStyle name="Box major 3 29 5 2" xfId="29561" xr:uid="{00000000-0005-0000-0000-0000A5AE0000}"/>
    <cellStyle name="Box major 3 29 5 2 2" xfId="57244" xr:uid="{00000000-0005-0000-0000-0000A6AE0000}"/>
    <cellStyle name="Box major 3 29 5 3" xfId="43327" xr:uid="{00000000-0005-0000-0000-0000A7AE0000}"/>
    <cellStyle name="Box major 3 29 6" xfId="18608" xr:uid="{00000000-0005-0000-0000-0000A8AE0000}"/>
    <cellStyle name="Box major 3 29 6 2" xfId="46291" xr:uid="{00000000-0005-0000-0000-0000A9AE0000}"/>
    <cellStyle name="Box major 3 29 7" xfId="32374" xr:uid="{00000000-0005-0000-0000-0000AAAE0000}"/>
    <cellStyle name="Box major 3 3" xfId="3171" xr:uid="{00000000-0005-0000-0000-0000ABAE0000}"/>
    <cellStyle name="Box major 3 3 2" xfId="6613" xr:uid="{00000000-0005-0000-0000-0000ACAE0000}"/>
    <cellStyle name="Box major 3 3 2 2" xfId="20557" xr:uid="{00000000-0005-0000-0000-0000ADAE0000}"/>
    <cellStyle name="Box major 3 3 2 2 2" xfId="48240" xr:uid="{00000000-0005-0000-0000-0000AEAE0000}"/>
    <cellStyle name="Box major 3 3 2 3" xfId="34323" xr:uid="{00000000-0005-0000-0000-0000AFAE0000}"/>
    <cellStyle name="Box major 3 3 3" xfId="9357" xr:uid="{00000000-0005-0000-0000-0000B0AE0000}"/>
    <cellStyle name="Box major 3 3 3 2" xfId="23278" xr:uid="{00000000-0005-0000-0000-0000B1AE0000}"/>
    <cellStyle name="Box major 3 3 3 2 2" xfId="50961" xr:uid="{00000000-0005-0000-0000-0000B2AE0000}"/>
    <cellStyle name="Box major 3 3 3 3" xfId="37044" xr:uid="{00000000-0005-0000-0000-0000B3AE0000}"/>
    <cellStyle name="Box major 3 3 4" xfId="11495" xr:uid="{00000000-0005-0000-0000-0000B4AE0000}"/>
    <cellStyle name="Box major 3 3 4 2" xfId="25416" xr:uid="{00000000-0005-0000-0000-0000B5AE0000}"/>
    <cellStyle name="Box major 3 3 4 2 2" xfId="53099" xr:uid="{00000000-0005-0000-0000-0000B6AE0000}"/>
    <cellStyle name="Box major 3 3 4 3" xfId="39182" xr:uid="{00000000-0005-0000-0000-0000B7AE0000}"/>
    <cellStyle name="Box major 3 3 5" xfId="14245" xr:uid="{00000000-0005-0000-0000-0000B8AE0000}"/>
    <cellStyle name="Box major 3 3 5 2" xfId="28166" xr:uid="{00000000-0005-0000-0000-0000B9AE0000}"/>
    <cellStyle name="Box major 3 3 5 2 2" xfId="55849" xr:uid="{00000000-0005-0000-0000-0000BAAE0000}"/>
    <cellStyle name="Box major 3 3 5 3" xfId="41932" xr:uid="{00000000-0005-0000-0000-0000BBAE0000}"/>
    <cellStyle name="Box major 3 3 6" xfId="17213" xr:uid="{00000000-0005-0000-0000-0000BCAE0000}"/>
    <cellStyle name="Box major 3 3 6 2" xfId="44896" xr:uid="{00000000-0005-0000-0000-0000BDAE0000}"/>
    <cellStyle name="Box major 3 3 7" xfId="31014" xr:uid="{00000000-0005-0000-0000-0000BEAE0000}"/>
    <cellStyle name="Box major 3 30" xfId="16197" xr:uid="{00000000-0005-0000-0000-0000BFAE0000}"/>
    <cellStyle name="Box major 3 30 2" xfId="30114" xr:uid="{00000000-0005-0000-0000-0000C0AE0000}"/>
    <cellStyle name="Box major 3 30 2 2" xfId="57797" xr:uid="{00000000-0005-0000-0000-0000C1AE0000}"/>
    <cellStyle name="Box major 3 30 3" xfId="43880" xr:uid="{00000000-0005-0000-0000-0000C2AE0000}"/>
    <cellStyle name="Box major 3 31" xfId="16104" xr:uid="{00000000-0005-0000-0000-0000C3AE0000}"/>
    <cellStyle name="Box major 3 31 2" xfId="30024" xr:uid="{00000000-0005-0000-0000-0000C4AE0000}"/>
    <cellStyle name="Box major 3 31 2 2" xfId="57707" xr:uid="{00000000-0005-0000-0000-0000C5AE0000}"/>
    <cellStyle name="Box major 3 31 3" xfId="43790" xr:uid="{00000000-0005-0000-0000-0000C6AE0000}"/>
    <cellStyle name="Box major 3 4" xfId="3054" xr:uid="{00000000-0005-0000-0000-0000C7AE0000}"/>
    <cellStyle name="Box major 3 4 2" xfId="6498" xr:uid="{00000000-0005-0000-0000-0000C8AE0000}"/>
    <cellStyle name="Box major 3 4 2 2" xfId="20443" xr:uid="{00000000-0005-0000-0000-0000C9AE0000}"/>
    <cellStyle name="Box major 3 4 2 2 2" xfId="48126" xr:uid="{00000000-0005-0000-0000-0000CAAE0000}"/>
    <cellStyle name="Box major 3 4 2 3" xfId="34209" xr:uid="{00000000-0005-0000-0000-0000CBAE0000}"/>
    <cellStyle name="Box major 3 4 3" xfId="9247" xr:uid="{00000000-0005-0000-0000-0000CCAE0000}"/>
    <cellStyle name="Box major 3 4 3 2" xfId="23168" xr:uid="{00000000-0005-0000-0000-0000CDAE0000}"/>
    <cellStyle name="Box major 3 4 3 2 2" xfId="50851" xr:uid="{00000000-0005-0000-0000-0000CEAE0000}"/>
    <cellStyle name="Box major 3 4 3 3" xfId="36934" xr:uid="{00000000-0005-0000-0000-0000CFAE0000}"/>
    <cellStyle name="Box major 3 4 4" xfId="11383" xr:uid="{00000000-0005-0000-0000-0000D0AE0000}"/>
    <cellStyle name="Box major 3 4 4 2" xfId="25304" xr:uid="{00000000-0005-0000-0000-0000D1AE0000}"/>
    <cellStyle name="Box major 3 4 4 2 2" xfId="52987" xr:uid="{00000000-0005-0000-0000-0000D2AE0000}"/>
    <cellStyle name="Box major 3 4 4 3" xfId="39070" xr:uid="{00000000-0005-0000-0000-0000D3AE0000}"/>
    <cellStyle name="Box major 3 4 5" xfId="14133" xr:uid="{00000000-0005-0000-0000-0000D4AE0000}"/>
    <cellStyle name="Box major 3 4 5 2" xfId="28054" xr:uid="{00000000-0005-0000-0000-0000D5AE0000}"/>
    <cellStyle name="Box major 3 4 5 2 2" xfId="55737" xr:uid="{00000000-0005-0000-0000-0000D6AE0000}"/>
    <cellStyle name="Box major 3 4 5 3" xfId="41820" xr:uid="{00000000-0005-0000-0000-0000D7AE0000}"/>
    <cellStyle name="Box major 3 4 6" xfId="17101" xr:uid="{00000000-0005-0000-0000-0000D8AE0000}"/>
    <cellStyle name="Box major 3 4 6 2" xfId="44784" xr:uid="{00000000-0005-0000-0000-0000D9AE0000}"/>
    <cellStyle name="Box major 3 4 7" xfId="30908" xr:uid="{00000000-0005-0000-0000-0000DAAE0000}"/>
    <cellStyle name="Box major 3 5" xfId="2987" xr:uid="{00000000-0005-0000-0000-0000DBAE0000}"/>
    <cellStyle name="Box major 3 5 2" xfId="6432" xr:uid="{00000000-0005-0000-0000-0000DCAE0000}"/>
    <cellStyle name="Box major 3 5 2 2" xfId="20378" xr:uid="{00000000-0005-0000-0000-0000DDAE0000}"/>
    <cellStyle name="Box major 3 5 2 2 2" xfId="48061" xr:uid="{00000000-0005-0000-0000-0000DEAE0000}"/>
    <cellStyle name="Box major 3 5 2 3" xfId="34144" xr:uid="{00000000-0005-0000-0000-0000DFAE0000}"/>
    <cellStyle name="Box major 3 5 3" xfId="9183" xr:uid="{00000000-0005-0000-0000-0000E0AE0000}"/>
    <cellStyle name="Box major 3 5 3 2" xfId="23104" xr:uid="{00000000-0005-0000-0000-0000E1AE0000}"/>
    <cellStyle name="Box major 3 5 3 2 2" xfId="50787" xr:uid="{00000000-0005-0000-0000-0000E2AE0000}"/>
    <cellStyle name="Box major 3 5 3 3" xfId="36870" xr:uid="{00000000-0005-0000-0000-0000E3AE0000}"/>
    <cellStyle name="Box major 3 5 4" xfId="11318" xr:uid="{00000000-0005-0000-0000-0000E4AE0000}"/>
    <cellStyle name="Box major 3 5 4 2" xfId="25239" xr:uid="{00000000-0005-0000-0000-0000E5AE0000}"/>
    <cellStyle name="Box major 3 5 4 2 2" xfId="52922" xr:uid="{00000000-0005-0000-0000-0000E6AE0000}"/>
    <cellStyle name="Box major 3 5 4 3" xfId="39005" xr:uid="{00000000-0005-0000-0000-0000E7AE0000}"/>
    <cellStyle name="Box major 3 5 5" xfId="14069" xr:uid="{00000000-0005-0000-0000-0000E8AE0000}"/>
    <cellStyle name="Box major 3 5 5 2" xfId="27990" xr:uid="{00000000-0005-0000-0000-0000E9AE0000}"/>
    <cellStyle name="Box major 3 5 5 2 2" xfId="55673" xr:uid="{00000000-0005-0000-0000-0000EAAE0000}"/>
    <cellStyle name="Box major 3 5 5 3" xfId="41756" xr:uid="{00000000-0005-0000-0000-0000EBAE0000}"/>
    <cellStyle name="Box major 3 5 6" xfId="17036" xr:uid="{00000000-0005-0000-0000-0000ECAE0000}"/>
    <cellStyle name="Box major 3 5 6 2" xfId="44719" xr:uid="{00000000-0005-0000-0000-0000EDAE0000}"/>
    <cellStyle name="Box major 3 5 7" xfId="30848" xr:uid="{00000000-0005-0000-0000-0000EEAE0000}"/>
    <cellStyle name="Box major 3 6" xfId="3215" xr:uid="{00000000-0005-0000-0000-0000EFAE0000}"/>
    <cellStyle name="Box major 3 6 2" xfId="6657" xr:uid="{00000000-0005-0000-0000-0000F0AE0000}"/>
    <cellStyle name="Box major 3 6 2 2" xfId="20600" xr:uid="{00000000-0005-0000-0000-0000F1AE0000}"/>
    <cellStyle name="Box major 3 6 2 2 2" xfId="48283" xr:uid="{00000000-0005-0000-0000-0000F2AE0000}"/>
    <cellStyle name="Box major 3 6 2 3" xfId="34366" xr:uid="{00000000-0005-0000-0000-0000F3AE0000}"/>
    <cellStyle name="Box major 3 6 3" xfId="9400" xr:uid="{00000000-0005-0000-0000-0000F4AE0000}"/>
    <cellStyle name="Box major 3 6 3 2" xfId="23321" xr:uid="{00000000-0005-0000-0000-0000F5AE0000}"/>
    <cellStyle name="Box major 3 6 3 2 2" xfId="51004" xr:uid="{00000000-0005-0000-0000-0000F6AE0000}"/>
    <cellStyle name="Box major 3 6 3 3" xfId="37087" xr:uid="{00000000-0005-0000-0000-0000F7AE0000}"/>
    <cellStyle name="Box major 3 6 4" xfId="11538" xr:uid="{00000000-0005-0000-0000-0000F8AE0000}"/>
    <cellStyle name="Box major 3 6 4 2" xfId="25459" xr:uid="{00000000-0005-0000-0000-0000F9AE0000}"/>
    <cellStyle name="Box major 3 6 4 2 2" xfId="53142" xr:uid="{00000000-0005-0000-0000-0000FAAE0000}"/>
    <cellStyle name="Box major 3 6 4 3" xfId="39225" xr:uid="{00000000-0005-0000-0000-0000FBAE0000}"/>
    <cellStyle name="Box major 3 6 5" xfId="14288" xr:uid="{00000000-0005-0000-0000-0000FCAE0000}"/>
    <cellStyle name="Box major 3 6 5 2" xfId="28209" xr:uid="{00000000-0005-0000-0000-0000FDAE0000}"/>
    <cellStyle name="Box major 3 6 5 2 2" xfId="55892" xr:uid="{00000000-0005-0000-0000-0000FEAE0000}"/>
    <cellStyle name="Box major 3 6 5 3" xfId="41975" xr:uid="{00000000-0005-0000-0000-0000FFAE0000}"/>
    <cellStyle name="Box major 3 6 6" xfId="17256" xr:uid="{00000000-0005-0000-0000-000000AF0000}"/>
    <cellStyle name="Box major 3 6 6 2" xfId="44939" xr:uid="{00000000-0005-0000-0000-000001AF0000}"/>
    <cellStyle name="Box major 3 6 7" xfId="31052" xr:uid="{00000000-0005-0000-0000-000002AF0000}"/>
    <cellStyle name="Box major 3 7" xfId="3077" xr:uid="{00000000-0005-0000-0000-000003AF0000}"/>
    <cellStyle name="Box major 3 7 2" xfId="6519" xr:uid="{00000000-0005-0000-0000-000004AF0000}"/>
    <cellStyle name="Box major 3 7 2 2" xfId="20464" xr:uid="{00000000-0005-0000-0000-000005AF0000}"/>
    <cellStyle name="Box major 3 7 2 2 2" xfId="48147" xr:uid="{00000000-0005-0000-0000-000006AF0000}"/>
    <cellStyle name="Box major 3 7 2 3" xfId="34230" xr:uid="{00000000-0005-0000-0000-000007AF0000}"/>
    <cellStyle name="Box major 3 7 3" xfId="9265" xr:uid="{00000000-0005-0000-0000-000008AF0000}"/>
    <cellStyle name="Box major 3 7 3 2" xfId="23186" xr:uid="{00000000-0005-0000-0000-000009AF0000}"/>
    <cellStyle name="Box major 3 7 3 2 2" xfId="50869" xr:uid="{00000000-0005-0000-0000-00000AAF0000}"/>
    <cellStyle name="Box major 3 7 3 3" xfId="36952" xr:uid="{00000000-0005-0000-0000-00000BAF0000}"/>
    <cellStyle name="Box major 3 7 4" xfId="11402" xr:uid="{00000000-0005-0000-0000-00000CAF0000}"/>
    <cellStyle name="Box major 3 7 4 2" xfId="25323" xr:uid="{00000000-0005-0000-0000-00000DAF0000}"/>
    <cellStyle name="Box major 3 7 4 2 2" xfId="53006" xr:uid="{00000000-0005-0000-0000-00000EAF0000}"/>
    <cellStyle name="Box major 3 7 4 3" xfId="39089" xr:uid="{00000000-0005-0000-0000-00000FAF0000}"/>
    <cellStyle name="Box major 3 7 5" xfId="14152" xr:uid="{00000000-0005-0000-0000-000010AF0000}"/>
    <cellStyle name="Box major 3 7 5 2" xfId="28073" xr:uid="{00000000-0005-0000-0000-000011AF0000}"/>
    <cellStyle name="Box major 3 7 5 2 2" xfId="55756" xr:uid="{00000000-0005-0000-0000-000012AF0000}"/>
    <cellStyle name="Box major 3 7 5 3" xfId="41839" xr:uid="{00000000-0005-0000-0000-000013AF0000}"/>
    <cellStyle name="Box major 3 7 6" xfId="17120" xr:uid="{00000000-0005-0000-0000-000014AF0000}"/>
    <cellStyle name="Box major 3 7 6 2" xfId="44803" xr:uid="{00000000-0005-0000-0000-000015AF0000}"/>
    <cellStyle name="Box major 3 7 7" xfId="30925" xr:uid="{00000000-0005-0000-0000-000016AF0000}"/>
    <cellStyle name="Box major 3 8" xfId="3494" xr:uid="{00000000-0005-0000-0000-000017AF0000}"/>
    <cellStyle name="Box major 3 8 2" xfId="6932" xr:uid="{00000000-0005-0000-0000-000018AF0000}"/>
    <cellStyle name="Box major 3 8 2 2" xfId="20872" xr:uid="{00000000-0005-0000-0000-000019AF0000}"/>
    <cellStyle name="Box major 3 8 2 2 2" xfId="48555" xr:uid="{00000000-0005-0000-0000-00001AAF0000}"/>
    <cellStyle name="Box major 3 8 2 3" xfId="34638" xr:uid="{00000000-0005-0000-0000-00001BAF0000}"/>
    <cellStyle name="Box major 3 8 3" xfId="9670" xr:uid="{00000000-0005-0000-0000-00001CAF0000}"/>
    <cellStyle name="Box major 3 8 3 2" xfId="23591" xr:uid="{00000000-0005-0000-0000-00001DAF0000}"/>
    <cellStyle name="Box major 3 8 3 2 2" xfId="51274" xr:uid="{00000000-0005-0000-0000-00001EAF0000}"/>
    <cellStyle name="Box major 3 8 3 3" xfId="37357" xr:uid="{00000000-0005-0000-0000-00001FAF0000}"/>
    <cellStyle name="Box major 3 8 4" xfId="11810" xr:uid="{00000000-0005-0000-0000-000020AF0000}"/>
    <cellStyle name="Box major 3 8 4 2" xfId="25731" xr:uid="{00000000-0005-0000-0000-000021AF0000}"/>
    <cellStyle name="Box major 3 8 4 2 2" xfId="53414" xr:uid="{00000000-0005-0000-0000-000022AF0000}"/>
    <cellStyle name="Box major 3 8 4 3" xfId="39497" xr:uid="{00000000-0005-0000-0000-000023AF0000}"/>
    <cellStyle name="Box major 3 8 5" xfId="14560" xr:uid="{00000000-0005-0000-0000-000024AF0000}"/>
    <cellStyle name="Box major 3 8 5 2" xfId="28481" xr:uid="{00000000-0005-0000-0000-000025AF0000}"/>
    <cellStyle name="Box major 3 8 5 2 2" xfId="56164" xr:uid="{00000000-0005-0000-0000-000026AF0000}"/>
    <cellStyle name="Box major 3 8 5 3" xfId="42247" xr:uid="{00000000-0005-0000-0000-000027AF0000}"/>
    <cellStyle name="Box major 3 8 6" xfId="17528" xr:uid="{00000000-0005-0000-0000-000028AF0000}"/>
    <cellStyle name="Box major 3 8 6 2" xfId="45211" xr:uid="{00000000-0005-0000-0000-000029AF0000}"/>
    <cellStyle name="Box major 3 8 7" xfId="31299" xr:uid="{00000000-0005-0000-0000-00002AAF0000}"/>
    <cellStyle name="Box major 3 9" xfId="3519" xr:uid="{00000000-0005-0000-0000-00002BAF0000}"/>
    <cellStyle name="Box major 3 9 2" xfId="6957" xr:uid="{00000000-0005-0000-0000-00002CAF0000}"/>
    <cellStyle name="Box major 3 9 2 2" xfId="20897" xr:uid="{00000000-0005-0000-0000-00002DAF0000}"/>
    <cellStyle name="Box major 3 9 2 2 2" xfId="48580" xr:uid="{00000000-0005-0000-0000-00002EAF0000}"/>
    <cellStyle name="Box major 3 9 2 3" xfId="34663" xr:uid="{00000000-0005-0000-0000-00002FAF0000}"/>
    <cellStyle name="Box major 3 9 3" xfId="9695" xr:uid="{00000000-0005-0000-0000-000030AF0000}"/>
    <cellStyle name="Box major 3 9 3 2" xfId="23616" xr:uid="{00000000-0005-0000-0000-000031AF0000}"/>
    <cellStyle name="Box major 3 9 3 2 2" xfId="51299" xr:uid="{00000000-0005-0000-0000-000032AF0000}"/>
    <cellStyle name="Box major 3 9 3 3" xfId="37382" xr:uid="{00000000-0005-0000-0000-000033AF0000}"/>
    <cellStyle name="Box major 3 9 4" xfId="11835" xr:uid="{00000000-0005-0000-0000-000034AF0000}"/>
    <cellStyle name="Box major 3 9 4 2" xfId="25756" xr:uid="{00000000-0005-0000-0000-000035AF0000}"/>
    <cellStyle name="Box major 3 9 4 2 2" xfId="53439" xr:uid="{00000000-0005-0000-0000-000036AF0000}"/>
    <cellStyle name="Box major 3 9 4 3" xfId="39522" xr:uid="{00000000-0005-0000-0000-000037AF0000}"/>
    <cellStyle name="Box major 3 9 5" xfId="14585" xr:uid="{00000000-0005-0000-0000-000038AF0000}"/>
    <cellStyle name="Box major 3 9 5 2" xfId="28506" xr:uid="{00000000-0005-0000-0000-000039AF0000}"/>
    <cellStyle name="Box major 3 9 5 2 2" xfId="56189" xr:uid="{00000000-0005-0000-0000-00003AAF0000}"/>
    <cellStyle name="Box major 3 9 5 3" xfId="42272" xr:uid="{00000000-0005-0000-0000-00003BAF0000}"/>
    <cellStyle name="Box major 3 9 6" xfId="17553" xr:uid="{00000000-0005-0000-0000-00003CAF0000}"/>
    <cellStyle name="Box major 3 9 6 2" xfId="45236" xr:uid="{00000000-0005-0000-0000-00003DAF0000}"/>
    <cellStyle name="Box major 3 9 7" xfId="31324" xr:uid="{00000000-0005-0000-0000-00003EAF0000}"/>
    <cellStyle name="Box major 30" xfId="5291" xr:uid="{00000000-0005-0000-0000-00003FAF0000}"/>
    <cellStyle name="Box major 30 2" xfId="19258" xr:uid="{00000000-0005-0000-0000-000040AF0000}"/>
    <cellStyle name="Box major 30 2 2" xfId="46941" xr:uid="{00000000-0005-0000-0000-000041AF0000}"/>
    <cellStyle name="Box major 30 3" xfId="33024" xr:uid="{00000000-0005-0000-0000-000042AF0000}"/>
    <cellStyle name="Box major 31" xfId="5254" xr:uid="{00000000-0005-0000-0000-000043AF0000}"/>
    <cellStyle name="Box major 31 2" xfId="19224" xr:uid="{00000000-0005-0000-0000-000044AF0000}"/>
    <cellStyle name="Box major 31 2 2" xfId="46907" xr:uid="{00000000-0005-0000-0000-000045AF0000}"/>
    <cellStyle name="Box major 31 3" xfId="32990" xr:uid="{00000000-0005-0000-0000-000046AF0000}"/>
    <cellStyle name="Box major 32" xfId="16166" xr:uid="{00000000-0005-0000-0000-000047AF0000}"/>
    <cellStyle name="Box major 32 2" xfId="30083" xr:uid="{00000000-0005-0000-0000-000048AF0000}"/>
    <cellStyle name="Box major 32 2 2" xfId="57766" xr:uid="{00000000-0005-0000-0000-000049AF0000}"/>
    <cellStyle name="Box major 32 3" xfId="43849" xr:uid="{00000000-0005-0000-0000-00004AAF0000}"/>
    <cellStyle name="Box major 33" xfId="16135" xr:uid="{00000000-0005-0000-0000-00004BAF0000}"/>
    <cellStyle name="Box major 33 2" xfId="30052" xr:uid="{00000000-0005-0000-0000-00004CAF0000}"/>
    <cellStyle name="Box major 33 2 2" xfId="57735" xr:uid="{00000000-0005-0000-0000-00004DAF0000}"/>
    <cellStyle name="Box major 33 3" xfId="43818" xr:uid="{00000000-0005-0000-0000-00004EAF0000}"/>
    <cellStyle name="Box major 34" xfId="16284" xr:uid="{00000000-0005-0000-0000-00004FAF0000}"/>
    <cellStyle name="Box major 34 2" xfId="43967" xr:uid="{00000000-0005-0000-0000-000050AF0000}"/>
    <cellStyle name="Box major 35" xfId="30201" xr:uid="{00000000-0005-0000-0000-000051AF0000}"/>
    <cellStyle name="Box major 4" xfId="2763" xr:uid="{00000000-0005-0000-0000-000052AF0000}"/>
    <cellStyle name="Box major 4 2" xfId="6210" xr:uid="{00000000-0005-0000-0000-000053AF0000}"/>
    <cellStyle name="Box major 4 2 2" xfId="20157" xr:uid="{00000000-0005-0000-0000-000054AF0000}"/>
    <cellStyle name="Box major 4 2 2 2" xfId="47840" xr:uid="{00000000-0005-0000-0000-000055AF0000}"/>
    <cellStyle name="Box major 4 2 3" xfId="33923" xr:uid="{00000000-0005-0000-0000-000056AF0000}"/>
    <cellStyle name="Box major 4 3" xfId="8966" xr:uid="{00000000-0005-0000-0000-000057AF0000}"/>
    <cellStyle name="Box major 4 3 2" xfId="22887" xr:uid="{00000000-0005-0000-0000-000058AF0000}"/>
    <cellStyle name="Box major 4 3 2 2" xfId="50570" xr:uid="{00000000-0005-0000-0000-000059AF0000}"/>
    <cellStyle name="Box major 4 3 3" xfId="36653" xr:uid="{00000000-0005-0000-0000-00005AAF0000}"/>
    <cellStyle name="Box major 4 4" xfId="11097" xr:uid="{00000000-0005-0000-0000-00005BAF0000}"/>
    <cellStyle name="Box major 4 4 2" xfId="25018" xr:uid="{00000000-0005-0000-0000-00005CAF0000}"/>
    <cellStyle name="Box major 4 4 2 2" xfId="52701" xr:uid="{00000000-0005-0000-0000-00005DAF0000}"/>
    <cellStyle name="Box major 4 4 3" xfId="38784" xr:uid="{00000000-0005-0000-0000-00005EAF0000}"/>
    <cellStyle name="Box major 4 5" xfId="13850" xr:uid="{00000000-0005-0000-0000-00005FAF0000}"/>
    <cellStyle name="Box major 4 5 2" xfId="27771" xr:uid="{00000000-0005-0000-0000-000060AF0000}"/>
    <cellStyle name="Box major 4 5 2 2" xfId="55454" xr:uid="{00000000-0005-0000-0000-000061AF0000}"/>
    <cellStyle name="Box major 4 5 3" xfId="41537" xr:uid="{00000000-0005-0000-0000-000062AF0000}"/>
    <cellStyle name="Box major 4 6" xfId="16815" xr:uid="{00000000-0005-0000-0000-000063AF0000}"/>
    <cellStyle name="Box major 4 6 2" xfId="44498" xr:uid="{00000000-0005-0000-0000-000064AF0000}"/>
    <cellStyle name="Box major 4 7" xfId="30662" xr:uid="{00000000-0005-0000-0000-000065AF0000}"/>
    <cellStyle name="Box major 5" xfId="2620" xr:uid="{00000000-0005-0000-0000-000066AF0000}"/>
    <cellStyle name="Box major 5 2" xfId="6071" xr:uid="{00000000-0005-0000-0000-000067AF0000}"/>
    <cellStyle name="Box major 5 2 2" xfId="20018" xr:uid="{00000000-0005-0000-0000-000068AF0000}"/>
    <cellStyle name="Box major 5 2 2 2" xfId="47701" xr:uid="{00000000-0005-0000-0000-000069AF0000}"/>
    <cellStyle name="Box major 5 2 3" xfId="33784" xr:uid="{00000000-0005-0000-0000-00006AAF0000}"/>
    <cellStyle name="Box major 5 3" xfId="8831" xr:uid="{00000000-0005-0000-0000-00006BAF0000}"/>
    <cellStyle name="Box major 5 3 2" xfId="22752" xr:uid="{00000000-0005-0000-0000-00006CAF0000}"/>
    <cellStyle name="Box major 5 3 2 2" xfId="50435" xr:uid="{00000000-0005-0000-0000-00006DAF0000}"/>
    <cellStyle name="Box major 5 3 3" xfId="36518" xr:uid="{00000000-0005-0000-0000-00006EAF0000}"/>
    <cellStyle name="Box major 5 4" xfId="10958" xr:uid="{00000000-0005-0000-0000-00006FAF0000}"/>
    <cellStyle name="Box major 5 4 2" xfId="24879" xr:uid="{00000000-0005-0000-0000-000070AF0000}"/>
    <cellStyle name="Box major 5 4 2 2" xfId="52562" xr:uid="{00000000-0005-0000-0000-000071AF0000}"/>
    <cellStyle name="Box major 5 4 3" xfId="38645" xr:uid="{00000000-0005-0000-0000-000072AF0000}"/>
    <cellStyle name="Box major 5 5" xfId="13712" xr:uid="{00000000-0005-0000-0000-000073AF0000}"/>
    <cellStyle name="Box major 5 5 2" xfId="27633" xr:uid="{00000000-0005-0000-0000-000074AF0000}"/>
    <cellStyle name="Box major 5 5 2 2" xfId="55316" xr:uid="{00000000-0005-0000-0000-000075AF0000}"/>
    <cellStyle name="Box major 5 5 3" xfId="41399" xr:uid="{00000000-0005-0000-0000-000076AF0000}"/>
    <cellStyle name="Box major 5 6" xfId="16676" xr:uid="{00000000-0005-0000-0000-000077AF0000}"/>
    <cellStyle name="Box major 5 6 2" xfId="44359" xr:uid="{00000000-0005-0000-0000-000078AF0000}"/>
    <cellStyle name="Box major 5 7" xfId="30533" xr:uid="{00000000-0005-0000-0000-000079AF0000}"/>
    <cellStyle name="Box major 6" xfId="2760" xr:uid="{00000000-0005-0000-0000-00007AAF0000}"/>
    <cellStyle name="Box major 6 2" xfId="6208" xr:uid="{00000000-0005-0000-0000-00007BAF0000}"/>
    <cellStyle name="Box major 6 2 2" xfId="20155" xr:uid="{00000000-0005-0000-0000-00007CAF0000}"/>
    <cellStyle name="Box major 6 2 2 2" xfId="47838" xr:uid="{00000000-0005-0000-0000-00007DAF0000}"/>
    <cellStyle name="Box major 6 2 3" xfId="33921" xr:uid="{00000000-0005-0000-0000-00007EAF0000}"/>
    <cellStyle name="Box major 6 3" xfId="8964" xr:uid="{00000000-0005-0000-0000-00007FAF0000}"/>
    <cellStyle name="Box major 6 3 2" xfId="22885" xr:uid="{00000000-0005-0000-0000-000080AF0000}"/>
    <cellStyle name="Box major 6 3 2 2" xfId="50568" xr:uid="{00000000-0005-0000-0000-000081AF0000}"/>
    <cellStyle name="Box major 6 3 3" xfId="36651" xr:uid="{00000000-0005-0000-0000-000082AF0000}"/>
    <cellStyle name="Box major 6 4" xfId="11095" xr:uid="{00000000-0005-0000-0000-000083AF0000}"/>
    <cellStyle name="Box major 6 4 2" xfId="25016" xr:uid="{00000000-0005-0000-0000-000084AF0000}"/>
    <cellStyle name="Box major 6 4 2 2" xfId="52699" xr:uid="{00000000-0005-0000-0000-000085AF0000}"/>
    <cellStyle name="Box major 6 4 3" xfId="38782" xr:uid="{00000000-0005-0000-0000-000086AF0000}"/>
    <cellStyle name="Box major 6 5" xfId="13848" xr:uid="{00000000-0005-0000-0000-000087AF0000}"/>
    <cellStyle name="Box major 6 5 2" xfId="27769" xr:uid="{00000000-0005-0000-0000-000088AF0000}"/>
    <cellStyle name="Box major 6 5 2 2" xfId="55452" xr:uid="{00000000-0005-0000-0000-000089AF0000}"/>
    <cellStyle name="Box major 6 5 3" xfId="41535" xr:uid="{00000000-0005-0000-0000-00008AAF0000}"/>
    <cellStyle name="Box major 6 6" xfId="16813" xr:uid="{00000000-0005-0000-0000-00008BAF0000}"/>
    <cellStyle name="Box major 6 6 2" xfId="44496" xr:uid="{00000000-0005-0000-0000-00008CAF0000}"/>
    <cellStyle name="Box major 6 7" xfId="30660" xr:uid="{00000000-0005-0000-0000-00008DAF0000}"/>
    <cellStyle name="Box major 7" xfId="2739" xr:uid="{00000000-0005-0000-0000-00008EAF0000}"/>
    <cellStyle name="Box major 7 2" xfId="6187" xr:uid="{00000000-0005-0000-0000-00008FAF0000}"/>
    <cellStyle name="Box major 7 2 2" xfId="20134" xr:uid="{00000000-0005-0000-0000-000090AF0000}"/>
    <cellStyle name="Box major 7 2 2 2" xfId="47817" xr:uid="{00000000-0005-0000-0000-000091AF0000}"/>
    <cellStyle name="Box major 7 2 3" xfId="33900" xr:uid="{00000000-0005-0000-0000-000092AF0000}"/>
    <cellStyle name="Box major 7 3" xfId="8943" xr:uid="{00000000-0005-0000-0000-000093AF0000}"/>
    <cellStyle name="Box major 7 3 2" xfId="22864" xr:uid="{00000000-0005-0000-0000-000094AF0000}"/>
    <cellStyle name="Box major 7 3 2 2" xfId="50547" xr:uid="{00000000-0005-0000-0000-000095AF0000}"/>
    <cellStyle name="Box major 7 3 3" xfId="36630" xr:uid="{00000000-0005-0000-0000-000096AF0000}"/>
    <cellStyle name="Box major 7 4" xfId="11074" xr:uid="{00000000-0005-0000-0000-000097AF0000}"/>
    <cellStyle name="Box major 7 4 2" xfId="24995" xr:uid="{00000000-0005-0000-0000-000098AF0000}"/>
    <cellStyle name="Box major 7 4 2 2" xfId="52678" xr:uid="{00000000-0005-0000-0000-000099AF0000}"/>
    <cellStyle name="Box major 7 4 3" xfId="38761" xr:uid="{00000000-0005-0000-0000-00009AAF0000}"/>
    <cellStyle name="Box major 7 5" xfId="13827" xr:uid="{00000000-0005-0000-0000-00009BAF0000}"/>
    <cellStyle name="Box major 7 5 2" xfId="27748" xr:uid="{00000000-0005-0000-0000-00009CAF0000}"/>
    <cellStyle name="Box major 7 5 2 2" xfId="55431" xr:uid="{00000000-0005-0000-0000-00009DAF0000}"/>
    <cellStyle name="Box major 7 5 3" xfId="41514" xr:uid="{00000000-0005-0000-0000-00009EAF0000}"/>
    <cellStyle name="Box major 7 6" xfId="16792" xr:uid="{00000000-0005-0000-0000-00009FAF0000}"/>
    <cellStyle name="Box major 7 6 2" xfId="44475" xr:uid="{00000000-0005-0000-0000-0000A0AF0000}"/>
    <cellStyle name="Box major 7 7" xfId="30639" xr:uid="{00000000-0005-0000-0000-0000A1AF0000}"/>
    <cellStyle name="Box major 8" xfId="2411" xr:uid="{00000000-0005-0000-0000-0000A2AF0000}"/>
    <cellStyle name="Box major 8 2" xfId="5868" xr:uid="{00000000-0005-0000-0000-0000A3AF0000}"/>
    <cellStyle name="Box major 8 2 2" xfId="19818" xr:uid="{00000000-0005-0000-0000-0000A4AF0000}"/>
    <cellStyle name="Box major 8 2 2 2" xfId="47501" xr:uid="{00000000-0005-0000-0000-0000A5AF0000}"/>
    <cellStyle name="Box major 8 2 3" xfId="33584" xr:uid="{00000000-0005-0000-0000-0000A6AF0000}"/>
    <cellStyle name="Box major 8 3" xfId="8636" xr:uid="{00000000-0005-0000-0000-0000A7AF0000}"/>
    <cellStyle name="Box major 8 3 2" xfId="22557" xr:uid="{00000000-0005-0000-0000-0000A8AF0000}"/>
    <cellStyle name="Box major 8 3 2 2" xfId="50240" xr:uid="{00000000-0005-0000-0000-0000A9AF0000}"/>
    <cellStyle name="Box major 8 3 3" xfId="36323" xr:uid="{00000000-0005-0000-0000-0000AAAF0000}"/>
    <cellStyle name="Box major 8 4" xfId="5507" xr:uid="{00000000-0005-0000-0000-0000ABAF0000}"/>
    <cellStyle name="Box major 8 4 2" xfId="19460" xr:uid="{00000000-0005-0000-0000-0000ACAF0000}"/>
    <cellStyle name="Box major 8 4 2 2" xfId="47143" xr:uid="{00000000-0005-0000-0000-0000ADAF0000}"/>
    <cellStyle name="Box major 8 4 3" xfId="33226" xr:uid="{00000000-0005-0000-0000-0000AEAF0000}"/>
    <cellStyle name="Box major 8 5" xfId="13516" xr:uid="{00000000-0005-0000-0000-0000AFAF0000}"/>
    <cellStyle name="Box major 8 5 2" xfId="27437" xr:uid="{00000000-0005-0000-0000-0000B0AF0000}"/>
    <cellStyle name="Box major 8 5 2 2" xfId="55120" xr:uid="{00000000-0005-0000-0000-0000B1AF0000}"/>
    <cellStyle name="Box major 8 5 3" xfId="41203" xr:uid="{00000000-0005-0000-0000-0000B2AF0000}"/>
    <cellStyle name="Box major 8 6" xfId="16478" xr:uid="{00000000-0005-0000-0000-0000B3AF0000}"/>
    <cellStyle name="Box major 8 6 2" xfId="44161" xr:uid="{00000000-0005-0000-0000-0000B4AF0000}"/>
    <cellStyle name="Box major 8 7" xfId="30359" xr:uid="{00000000-0005-0000-0000-0000B5AF0000}"/>
    <cellStyle name="Box major 9" xfId="3038" xr:uid="{00000000-0005-0000-0000-0000B6AF0000}"/>
    <cellStyle name="Box major 9 2" xfId="6482" xr:uid="{00000000-0005-0000-0000-0000B7AF0000}"/>
    <cellStyle name="Box major 9 2 2" xfId="20427" xr:uid="{00000000-0005-0000-0000-0000B8AF0000}"/>
    <cellStyle name="Box major 9 2 2 2" xfId="48110" xr:uid="{00000000-0005-0000-0000-0000B9AF0000}"/>
    <cellStyle name="Box major 9 2 3" xfId="34193" xr:uid="{00000000-0005-0000-0000-0000BAAF0000}"/>
    <cellStyle name="Box major 9 3" xfId="9231" xr:uid="{00000000-0005-0000-0000-0000BBAF0000}"/>
    <cellStyle name="Box major 9 3 2" xfId="23152" xr:uid="{00000000-0005-0000-0000-0000BCAF0000}"/>
    <cellStyle name="Box major 9 3 2 2" xfId="50835" xr:uid="{00000000-0005-0000-0000-0000BDAF0000}"/>
    <cellStyle name="Box major 9 3 3" xfId="36918" xr:uid="{00000000-0005-0000-0000-0000BEAF0000}"/>
    <cellStyle name="Box major 9 4" xfId="11367" xr:uid="{00000000-0005-0000-0000-0000BFAF0000}"/>
    <cellStyle name="Box major 9 4 2" xfId="25288" xr:uid="{00000000-0005-0000-0000-0000C0AF0000}"/>
    <cellStyle name="Box major 9 4 2 2" xfId="52971" xr:uid="{00000000-0005-0000-0000-0000C1AF0000}"/>
    <cellStyle name="Box major 9 4 3" xfId="39054" xr:uid="{00000000-0005-0000-0000-0000C2AF0000}"/>
    <cellStyle name="Box major 9 5" xfId="14117" xr:uid="{00000000-0005-0000-0000-0000C3AF0000}"/>
    <cellStyle name="Box major 9 5 2" xfId="28038" xr:uid="{00000000-0005-0000-0000-0000C4AF0000}"/>
    <cellStyle name="Box major 9 5 2 2" xfId="55721" xr:uid="{00000000-0005-0000-0000-0000C5AF0000}"/>
    <cellStyle name="Box major 9 5 3" xfId="41804" xr:uid="{00000000-0005-0000-0000-0000C6AF0000}"/>
    <cellStyle name="Box major 9 6" xfId="17085" xr:uid="{00000000-0005-0000-0000-0000C7AF0000}"/>
    <cellStyle name="Box major 9 6 2" xfId="44768" xr:uid="{00000000-0005-0000-0000-0000C8AF0000}"/>
    <cellStyle name="Box major 9 7" xfId="30892" xr:uid="{00000000-0005-0000-0000-0000C9AF0000}"/>
    <cellStyle name="Box minor" xfId="1460" xr:uid="{00000000-0005-0000-0000-0000CAAF0000}"/>
    <cellStyle name="Box minor 2" xfId="2107" xr:uid="{00000000-0005-0000-0000-0000CBAF0000}"/>
    <cellStyle name="Box minor 2 2" xfId="4797" xr:uid="{00000000-0005-0000-0000-0000CCAF0000}"/>
    <cellStyle name="Box minor 2 2 2" xfId="8203" xr:uid="{00000000-0005-0000-0000-0000CDAF0000}"/>
    <cellStyle name="Box minor 2 2 2 2" xfId="22126" xr:uid="{00000000-0005-0000-0000-0000CEAF0000}"/>
    <cellStyle name="Box minor 2 2 2 2 2" xfId="49809" xr:uid="{00000000-0005-0000-0000-0000CFAF0000}"/>
    <cellStyle name="Box minor 2 2 2 3" xfId="35892" xr:uid="{00000000-0005-0000-0000-0000D0AF0000}"/>
    <cellStyle name="Box minor 2 2 3" xfId="13058" xr:uid="{00000000-0005-0000-0000-0000D1AF0000}"/>
    <cellStyle name="Box minor 2 2 3 2" xfId="26979" xr:uid="{00000000-0005-0000-0000-0000D2AF0000}"/>
    <cellStyle name="Box minor 2 2 3 2 2" xfId="54662" xr:uid="{00000000-0005-0000-0000-0000D3AF0000}"/>
    <cellStyle name="Box minor 2 2 3 3" xfId="40745" xr:uid="{00000000-0005-0000-0000-0000D4AF0000}"/>
    <cellStyle name="Box minor 2 2 4" xfId="15808" xr:uid="{00000000-0005-0000-0000-0000D5AF0000}"/>
    <cellStyle name="Box minor 2 2 4 2" xfId="29729" xr:uid="{00000000-0005-0000-0000-0000D6AF0000}"/>
    <cellStyle name="Box minor 2 2 4 2 2" xfId="57412" xr:uid="{00000000-0005-0000-0000-0000D7AF0000}"/>
    <cellStyle name="Box minor 2 2 4 3" xfId="43495" xr:uid="{00000000-0005-0000-0000-0000D8AF0000}"/>
    <cellStyle name="Box minor 2 2 5" xfId="18776" xr:uid="{00000000-0005-0000-0000-0000D9AF0000}"/>
    <cellStyle name="Box minor 2 2 5 2" xfId="46459" xr:uid="{00000000-0005-0000-0000-0000DAAF0000}"/>
    <cellStyle name="Box minor 2 2 6" xfId="32542" xr:uid="{00000000-0005-0000-0000-0000DBAF0000}"/>
    <cellStyle name="Box minor 2 3" xfId="5321" xr:uid="{00000000-0005-0000-0000-0000DCAF0000}"/>
    <cellStyle name="Box minor 2 3 2" xfId="19285" xr:uid="{00000000-0005-0000-0000-0000DDAF0000}"/>
    <cellStyle name="Box minor 2 3 2 2" xfId="46968" xr:uid="{00000000-0005-0000-0000-0000DEAF0000}"/>
    <cellStyle name="Box minor 2 3 3" xfId="33051" xr:uid="{00000000-0005-0000-0000-0000DFAF0000}"/>
    <cellStyle name="Box minor 3" xfId="4533" xr:uid="{00000000-0005-0000-0000-0000E0AF0000}"/>
    <cellStyle name="Box minor 3 2" xfId="7950" xr:uid="{00000000-0005-0000-0000-0000E1AF0000}"/>
    <cellStyle name="Box minor 3 2 2" xfId="21874" xr:uid="{00000000-0005-0000-0000-0000E2AF0000}"/>
    <cellStyle name="Box minor 3 2 2 2" xfId="49557" xr:uid="{00000000-0005-0000-0000-0000E3AF0000}"/>
    <cellStyle name="Box minor 3 2 3" xfId="35640" xr:uid="{00000000-0005-0000-0000-0000E4AF0000}"/>
    <cellStyle name="Box minor 3 3" xfId="12797" xr:uid="{00000000-0005-0000-0000-0000E5AF0000}"/>
    <cellStyle name="Box minor 3 3 2" xfId="26718" xr:uid="{00000000-0005-0000-0000-0000E6AF0000}"/>
    <cellStyle name="Box minor 3 3 2 2" xfId="54401" xr:uid="{00000000-0005-0000-0000-0000E7AF0000}"/>
    <cellStyle name="Box minor 3 3 3" xfId="40484" xr:uid="{00000000-0005-0000-0000-0000E8AF0000}"/>
    <cellStyle name="Box minor 3 4" xfId="15547" xr:uid="{00000000-0005-0000-0000-0000E9AF0000}"/>
    <cellStyle name="Box minor 3 4 2" xfId="29468" xr:uid="{00000000-0005-0000-0000-0000EAAF0000}"/>
    <cellStyle name="Box minor 3 4 2 2" xfId="57151" xr:uid="{00000000-0005-0000-0000-0000EBAF0000}"/>
    <cellStyle name="Box minor 3 4 3" xfId="43234" xr:uid="{00000000-0005-0000-0000-0000ECAF0000}"/>
    <cellStyle name="Box minor 3 5" xfId="18515" xr:uid="{00000000-0005-0000-0000-0000EDAF0000}"/>
    <cellStyle name="Box minor 3 5 2" xfId="46198" xr:uid="{00000000-0005-0000-0000-0000EEAF0000}"/>
    <cellStyle name="Box minor 3 6" xfId="32281" xr:uid="{00000000-0005-0000-0000-0000EFAF0000}"/>
    <cellStyle name="Box minor 4" xfId="5255" xr:uid="{00000000-0005-0000-0000-0000F0AF0000}"/>
    <cellStyle name="Box minor 4 2" xfId="19225" xr:uid="{00000000-0005-0000-0000-0000F1AF0000}"/>
    <cellStyle name="Box minor 4 2 2" xfId="46908" xr:uid="{00000000-0005-0000-0000-0000F2AF0000}"/>
    <cellStyle name="Box minor 4 3" xfId="32991" xr:uid="{00000000-0005-0000-0000-0000F3AF0000}"/>
    <cellStyle name="Brackets" xfId="1461" xr:uid="{00000000-0005-0000-0000-0000F4AF0000}"/>
    <cellStyle name="British Pound" xfId="1462" xr:uid="{00000000-0005-0000-0000-0000F5AF0000}"/>
    <cellStyle name="Bullet" xfId="1463" xr:uid="{00000000-0005-0000-0000-0000F6AF0000}"/>
    <cellStyle name="c" xfId="1464" xr:uid="{00000000-0005-0000-0000-0000F7AF0000}"/>
    <cellStyle name="c_Agnesi (2)" xfId="1465" xr:uid="{00000000-0005-0000-0000-0000F8AF0000}"/>
    <cellStyle name="c_Cases (2)" xfId="1466" xr:uid="{00000000-0005-0000-0000-0000F9AF0000}"/>
    <cellStyle name="c_Consolidated_Bal Sheets (2)" xfId="1467" xr:uid="{00000000-0005-0000-0000-0000FAAF0000}"/>
    <cellStyle name="c_Consolidated_Earnings (2)" xfId="1468" xr:uid="{00000000-0005-0000-0000-0000FBAF0000}"/>
    <cellStyle name="c_Consolidated_Schedules (2)" xfId="1469" xr:uid="{00000000-0005-0000-0000-0000FCAF0000}"/>
    <cellStyle name="c_Earnings (2)" xfId="1470" xr:uid="{00000000-0005-0000-0000-0000FDAF0000}"/>
    <cellStyle name="c_LMA (2)" xfId="1471" xr:uid="{00000000-0005-0000-0000-0000FEAF0000}"/>
    <cellStyle name="C_LTIP" xfId="1472" xr:uid="{00000000-0005-0000-0000-0000FFAF0000}"/>
    <cellStyle name="c_mer-mod15" xfId="1473" xr:uid="{00000000-0005-0000-0000-000000B00000}"/>
    <cellStyle name="c_mer-mod15_Albania_Model_29June2006" xfId="1474" xr:uid="{00000000-0005-0000-0000-000001B00000}"/>
    <cellStyle name="c_mer-mod15_BT" xfId="1475" xr:uid="{00000000-0005-0000-0000-000002B00000}"/>
    <cellStyle name="c_mer-mod15_BT Opt Exp" xfId="1476" xr:uid="{00000000-0005-0000-0000-000003B00000}"/>
    <cellStyle name="c_mer-mod15_BT Template" xfId="1477" xr:uid="{00000000-0005-0000-0000-000004B00000}"/>
    <cellStyle name="c_mer-mod15_UK Subs" xfId="1478" xr:uid="{00000000-0005-0000-0000-000005B00000}"/>
    <cellStyle name="c_OMNI_BalSheets (2)" xfId="1479" xr:uid="{00000000-0005-0000-0000-000006B00000}"/>
    <cellStyle name="c_OMNI_Earnings (2)" xfId="1480" xr:uid="{00000000-0005-0000-0000-000007B00000}"/>
    <cellStyle name="c_Omni_Schedules (2)" xfId="1481" xr:uid="{00000000-0005-0000-0000-000008B00000}"/>
    <cellStyle name="c_PFMA Cap (2)" xfId="1482" xr:uid="{00000000-0005-0000-0000-000009B00000}"/>
    <cellStyle name="c_PFMA Credit (2)" xfId="1483" xr:uid="{00000000-0005-0000-0000-00000AB00000}"/>
    <cellStyle name="c_Print macros" xfId="1484" xr:uid="{00000000-0005-0000-0000-00000BB00000}"/>
    <cellStyle name="c_PWS (2)" xfId="1485" xr:uid="{00000000-0005-0000-0000-00000CB00000}"/>
    <cellStyle name="c_Standalone (2)" xfId="1486" xr:uid="{00000000-0005-0000-0000-00000DB00000}"/>
    <cellStyle name="Ç¥ÁØ_¿ù°£¿ä¾àº¸°í" xfId="1487" xr:uid="{00000000-0005-0000-0000-00000EB00000}"/>
    <cellStyle name="CALC" xfId="13" xr:uid="{00000000-0005-0000-0000-00000FB00000}"/>
    <cellStyle name="Calc - Blue" xfId="1488" xr:uid="{00000000-0005-0000-0000-000010B00000}"/>
    <cellStyle name="Calc - White" xfId="1489" xr:uid="{00000000-0005-0000-0000-000011B00000}"/>
    <cellStyle name="CALC Amount" xfId="1490" xr:uid="{00000000-0005-0000-0000-000012B00000}"/>
    <cellStyle name="CALC Amount [1]" xfId="1491" xr:uid="{00000000-0005-0000-0000-000013B00000}"/>
    <cellStyle name="CALC Amount [2]" xfId="1492" xr:uid="{00000000-0005-0000-0000-000014B00000}"/>
    <cellStyle name="CALC Amount Total" xfId="1493" xr:uid="{00000000-0005-0000-0000-000015B00000}"/>
    <cellStyle name="CALC Amount Total [1]" xfId="1494" xr:uid="{00000000-0005-0000-0000-000016B00000}"/>
    <cellStyle name="CALC Amount Total [1] 2" xfId="2109" xr:uid="{00000000-0005-0000-0000-000017B00000}"/>
    <cellStyle name="CALC Amount Total [1] 2 2" xfId="4799" xr:uid="{00000000-0005-0000-0000-000018B00000}"/>
    <cellStyle name="CALC Amount Total [1] 2 2 2" xfId="8205" xr:uid="{00000000-0005-0000-0000-000019B00000}"/>
    <cellStyle name="CALC Amount Total [1] 2 2 2 2" xfId="22128" xr:uid="{00000000-0005-0000-0000-00001AB00000}"/>
    <cellStyle name="CALC Amount Total [1] 2 2 2 2 2" xfId="49811" xr:uid="{00000000-0005-0000-0000-00001BB00000}"/>
    <cellStyle name="CALC Amount Total [1] 2 2 2 3" xfId="35894" xr:uid="{00000000-0005-0000-0000-00001CB00000}"/>
    <cellStyle name="CALC Amount Total [1] 2 2 3" xfId="13060" xr:uid="{00000000-0005-0000-0000-00001DB00000}"/>
    <cellStyle name="CALC Amount Total [1] 2 2 3 2" xfId="26981" xr:uid="{00000000-0005-0000-0000-00001EB00000}"/>
    <cellStyle name="CALC Amount Total [1] 2 2 3 2 2" xfId="54664" xr:uid="{00000000-0005-0000-0000-00001FB00000}"/>
    <cellStyle name="CALC Amount Total [1] 2 2 3 3" xfId="40747" xr:uid="{00000000-0005-0000-0000-000020B00000}"/>
    <cellStyle name="CALC Amount Total [1] 2 2 4" xfId="15810" xr:uid="{00000000-0005-0000-0000-000021B00000}"/>
    <cellStyle name="CALC Amount Total [1] 2 2 4 2" xfId="29731" xr:uid="{00000000-0005-0000-0000-000022B00000}"/>
    <cellStyle name="CALC Amount Total [1] 2 2 4 2 2" xfId="57414" xr:uid="{00000000-0005-0000-0000-000023B00000}"/>
    <cellStyle name="CALC Amount Total [1] 2 2 4 3" xfId="43497" xr:uid="{00000000-0005-0000-0000-000024B00000}"/>
    <cellStyle name="CALC Amount Total [1] 2 2 5" xfId="18778" xr:uid="{00000000-0005-0000-0000-000025B00000}"/>
    <cellStyle name="CALC Amount Total [1] 2 2 5 2" xfId="46461" xr:uid="{00000000-0005-0000-0000-000026B00000}"/>
    <cellStyle name="CALC Amount Total [1] 2 2 6" xfId="32544" xr:uid="{00000000-0005-0000-0000-000027B00000}"/>
    <cellStyle name="CALC Amount Total [1] 2 3" xfId="5323" xr:uid="{00000000-0005-0000-0000-000028B00000}"/>
    <cellStyle name="CALC Amount Total [1] 3" xfId="2617" xr:uid="{00000000-0005-0000-0000-000029B00000}"/>
    <cellStyle name="CALC Amount Total [1] 4" xfId="4537" xr:uid="{00000000-0005-0000-0000-00002AB00000}"/>
    <cellStyle name="CALC Amount Total [1] 4 2" xfId="7954" xr:uid="{00000000-0005-0000-0000-00002BB00000}"/>
    <cellStyle name="CALC Amount Total [1] 4 2 2" xfId="21878" xr:uid="{00000000-0005-0000-0000-00002CB00000}"/>
    <cellStyle name="CALC Amount Total [1] 4 2 2 2" xfId="49561" xr:uid="{00000000-0005-0000-0000-00002DB00000}"/>
    <cellStyle name="CALC Amount Total [1] 4 2 3" xfId="35644" xr:uid="{00000000-0005-0000-0000-00002EB00000}"/>
    <cellStyle name="CALC Amount Total [1] 4 3" xfId="12801" xr:uid="{00000000-0005-0000-0000-00002FB00000}"/>
    <cellStyle name="CALC Amount Total [1] 4 3 2" xfId="26722" xr:uid="{00000000-0005-0000-0000-000030B00000}"/>
    <cellStyle name="CALC Amount Total [1] 4 3 2 2" xfId="54405" xr:uid="{00000000-0005-0000-0000-000031B00000}"/>
    <cellStyle name="CALC Amount Total [1] 4 3 3" xfId="40488" xr:uid="{00000000-0005-0000-0000-000032B00000}"/>
    <cellStyle name="CALC Amount Total [1] 4 4" xfId="15551" xr:uid="{00000000-0005-0000-0000-000033B00000}"/>
    <cellStyle name="CALC Amount Total [1] 4 4 2" xfId="29472" xr:uid="{00000000-0005-0000-0000-000034B00000}"/>
    <cellStyle name="CALC Amount Total [1] 4 4 2 2" xfId="57155" xr:uid="{00000000-0005-0000-0000-000035B00000}"/>
    <cellStyle name="CALC Amount Total [1] 4 4 3" xfId="43238" xr:uid="{00000000-0005-0000-0000-000036B00000}"/>
    <cellStyle name="CALC Amount Total [1] 4 5" xfId="18519" xr:uid="{00000000-0005-0000-0000-000037B00000}"/>
    <cellStyle name="CALC Amount Total [1] 4 5 2" xfId="46202" xr:uid="{00000000-0005-0000-0000-000038B00000}"/>
    <cellStyle name="CALC Amount Total [1] 4 6" xfId="32285" xr:uid="{00000000-0005-0000-0000-000039B00000}"/>
    <cellStyle name="CALC Amount Total [2]" xfId="1495" xr:uid="{00000000-0005-0000-0000-00003AB00000}"/>
    <cellStyle name="CALC Amount Total [2] 2" xfId="2110" xr:uid="{00000000-0005-0000-0000-00003BB00000}"/>
    <cellStyle name="CALC Amount Total [2] 2 2" xfId="4800" xr:uid="{00000000-0005-0000-0000-00003CB00000}"/>
    <cellStyle name="CALC Amount Total [2] 2 2 2" xfId="8206" xr:uid="{00000000-0005-0000-0000-00003DB00000}"/>
    <cellStyle name="CALC Amount Total [2] 2 2 2 2" xfId="22129" xr:uid="{00000000-0005-0000-0000-00003EB00000}"/>
    <cellStyle name="CALC Amount Total [2] 2 2 2 2 2" xfId="49812" xr:uid="{00000000-0005-0000-0000-00003FB00000}"/>
    <cellStyle name="CALC Amount Total [2] 2 2 2 3" xfId="35895" xr:uid="{00000000-0005-0000-0000-000040B00000}"/>
    <cellStyle name="CALC Amount Total [2] 2 2 3" xfId="13061" xr:uid="{00000000-0005-0000-0000-000041B00000}"/>
    <cellStyle name="CALC Amount Total [2] 2 2 3 2" xfId="26982" xr:uid="{00000000-0005-0000-0000-000042B00000}"/>
    <cellStyle name="CALC Amount Total [2] 2 2 3 2 2" xfId="54665" xr:uid="{00000000-0005-0000-0000-000043B00000}"/>
    <cellStyle name="CALC Amount Total [2] 2 2 3 3" xfId="40748" xr:uid="{00000000-0005-0000-0000-000044B00000}"/>
    <cellStyle name="CALC Amount Total [2] 2 2 4" xfId="15811" xr:uid="{00000000-0005-0000-0000-000045B00000}"/>
    <cellStyle name="CALC Amount Total [2] 2 2 4 2" xfId="29732" xr:uid="{00000000-0005-0000-0000-000046B00000}"/>
    <cellStyle name="CALC Amount Total [2] 2 2 4 2 2" xfId="57415" xr:uid="{00000000-0005-0000-0000-000047B00000}"/>
    <cellStyle name="CALC Amount Total [2] 2 2 4 3" xfId="43498" xr:uid="{00000000-0005-0000-0000-000048B00000}"/>
    <cellStyle name="CALC Amount Total [2] 2 2 5" xfId="18779" xr:uid="{00000000-0005-0000-0000-000049B00000}"/>
    <cellStyle name="CALC Amount Total [2] 2 2 5 2" xfId="46462" xr:uid="{00000000-0005-0000-0000-00004AB00000}"/>
    <cellStyle name="CALC Amount Total [2] 2 2 6" xfId="32545" xr:uid="{00000000-0005-0000-0000-00004BB00000}"/>
    <cellStyle name="CALC Amount Total [2] 2 3" xfId="5324" xr:uid="{00000000-0005-0000-0000-00004CB00000}"/>
    <cellStyle name="CALC Amount Total [2] 3" xfId="2616" xr:uid="{00000000-0005-0000-0000-00004DB00000}"/>
    <cellStyle name="CALC Amount Total [2] 4" xfId="4538" xr:uid="{00000000-0005-0000-0000-00004EB00000}"/>
    <cellStyle name="CALC Amount Total [2] 4 2" xfId="7955" xr:uid="{00000000-0005-0000-0000-00004FB00000}"/>
    <cellStyle name="CALC Amount Total [2] 4 2 2" xfId="21879" xr:uid="{00000000-0005-0000-0000-000050B00000}"/>
    <cellStyle name="CALC Amount Total [2] 4 2 2 2" xfId="49562" xr:uid="{00000000-0005-0000-0000-000051B00000}"/>
    <cellStyle name="CALC Amount Total [2] 4 2 3" xfId="35645" xr:uid="{00000000-0005-0000-0000-000052B00000}"/>
    <cellStyle name="CALC Amount Total [2] 4 3" xfId="12802" xr:uid="{00000000-0005-0000-0000-000053B00000}"/>
    <cellStyle name="CALC Amount Total [2] 4 3 2" xfId="26723" xr:uid="{00000000-0005-0000-0000-000054B00000}"/>
    <cellStyle name="CALC Amount Total [2] 4 3 2 2" xfId="54406" xr:uid="{00000000-0005-0000-0000-000055B00000}"/>
    <cellStyle name="CALC Amount Total [2] 4 3 3" xfId="40489" xr:uid="{00000000-0005-0000-0000-000056B00000}"/>
    <cellStyle name="CALC Amount Total [2] 4 4" xfId="15552" xr:uid="{00000000-0005-0000-0000-000057B00000}"/>
    <cellStyle name="CALC Amount Total [2] 4 4 2" xfId="29473" xr:uid="{00000000-0005-0000-0000-000058B00000}"/>
    <cellStyle name="CALC Amount Total [2] 4 4 2 2" xfId="57156" xr:uid="{00000000-0005-0000-0000-000059B00000}"/>
    <cellStyle name="CALC Amount Total [2] 4 4 3" xfId="43239" xr:uid="{00000000-0005-0000-0000-00005AB00000}"/>
    <cellStyle name="CALC Amount Total [2] 4 5" xfId="18520" xr:uid="{00000000-0005-0000-0000-00005BB00000}"/>
    <cellStyle name="CALC Amount Total [2] 4 5 2" xfId="46203" xr:uid="{00000000-0005-0000-0000-00005CB00000}"/>
    <cellStyle name="CALC Amount Total [2] 4 6" xfId="32286" xr:uid="{00000000-0005-0000-0000-00005DB00000}"/>
    <cellStyle name="CALC Amount Total 10" xfId="4402" xr:uid="{00000000-0005-0000-0000-00005EB00000}"/>
    <cellStyle name="CALC Amount Total 10 2" xfId="7826" xr:uid="{00000000-0005-0000-0000-00005FB00000}"/>
    <cellStyle name="CALC Amount Total 10 2 2" xfId="21750" xr:uid="{00000000-0005-0000-0000-000060B00000}"/>
    <cellStyle name="CALC Amount Total 10 2 2 2" xfId="49433" xr:uid="{00000000-0005-0000-0000-000061B00000}"/>
    <cellStyle name="CALC Amount Total 10 2 3" xfId="35516" xr:uid="{00000000-0005-0000-0000-000062B00000}"/>
    <cellStyle name="CALC Amount Total 10 3" xfId="12669" xr:uid="{00000000-0005-0000-0000-000063B00000}"/>
    <cellStyle name="CALC Amount Total 10 3 2" xfId="26590" xr:uid="{00000000-0005-0000-0000-000064B00000}"/>
    <cellStyle name="CALC Amount Total 10 3 2 2" xfId="54273" xr:uid="{00000000-0005-0000-0000-000065B00000}"/>
    <cellStyle name="CALC Amount Total 10 3 3" xfId="40356" xr:uid="{00000000-0005-0000-0000-000066B00000}"/>
    <cellStyle name="CALC Amount Total 10 4" xfId="15419" xr:uid="{00000000-0005-0000-0000-000067B00000}"/>
    <cellStyle name="CALC Amount Total 10 4 2" xfId="29340" xr:uid="{00000000-0005-0000-0000-000068B00000}"/>
    <cellStyle name="CALC Amount Total 10 4 2 2" xfId="57023" xr:uid="{00000000-0005-0000-0000-000069B00000}"/>
    <cellStyle name="CALC Amount Total 10 4 3" xfId="43106" xr:uid="{00000000-0005-0000-0000-00006AB00000}"/>
    <cellStyle name="CALC Amount Total 10 5" xfId="18387" xr:uid="{00000000-0005-0000-0000-00006BB00000}"/>
    <cellStyle name="CALC Amount Total 10 5 2" xfId="46070" xr:uid="{00000000-0005-0000-0000-00006CB00000}"/>
    <cellStyle name="CALC Amount Total 10 6" xfId="32153" xr:uid="{00000000-0005-0000-0000-00006DB00000}"/>
    <cellStyle name="CALC Amount Total 11" xfId="4318" xr:uid="{00000000-0005-0000-0000-00006EB00000}"/>
    <cellStyle name="CALC Amount Total 11 2" xfId="7743" xr:uid="{00000000-0005-0000-0000-00006FB00000}"/>
    <cellStyle name="CALC Amount Total 11 2 2" xfId="21668" xr:uid="{00000000-0005-0000-0000-000070B00000}"/>
    <cellStyle name="CALC Amount Total 11 2 2 2" xfId="49351" xr:uid="{00000000-0005-0000-0000-000071B00000}"/>
    <cellStyle name="CALC Amount Total 11 2 3" xfId="35434" xr:uid="{00000000-0005-0000-0000-000072B00000}"/>
    <cellStyle name="CALC Amount Total 11 3" xfId="12587" xr:uid="{00000000-0005-0000-0000-000073B00000}"/>
    <cellStyle name="CALC Amount Total 11 3 2" xfId="26508" xr:uid="{00000000-0005-0000-0000-000074B00000}"/>
    <cellStyle name="CALC Amount Total 11 3 2 2" xfId="54191" xr:uid="{00000000-0005-0000-0000-000075B00000}"/>
    <cellStyle name="CALC Amount Total 11 3 3" xfId="40274" xr:uid="{00000000-0005-0000-0000-000076B00000}"/>
    <cellStyle name="CALC Amount Total 11 4" xfId="15337" xr:uid="{00000000-0005-0000-0000-000077B00000}"/>
    <cellStyle name="CALC Amount Total 11 4 2" xfId="29258" xr:uid="{00000000-0005-0000-0000-000078B00000}"/>
    <cellStyle name="CALC Amount Total 11 4 2 2" xfId="56941" xr:uid="{00000000-0005-0000-0000-000079B00000}"/>
    <cellStyle name="CALC Amount Total 11 4 3" xfId="43024" xr:uid="{00000000-0005-0000-0000-00007AB00000}"/>
    <cellStyle name="CALC Amount Total 11 5" xfId="18305" xr:uid="{00000000-0005-0000-0000-00007BB00000}"/>
    <cellStyle name="CALC Amount Total 11 5 2" xfId="45988" xr:uid="{00000000-0005-0000-0000-00007CB00000}"/>
    <cellStyle name="CALC Amount Total 11 6" xfId="32071" xr:uid="{00000000-0005-0000-0000-00007DB00000}"/>
    <cellStyle name="CALC Amount Total 12" xfId="4405" xr:uid="{00000000-0005-0000-0000-00007EB00000}"/>
    <cellStyle name="CALC Amount Total 12 2" xfId="7829" xr:uid="{00000000-0005-0000-0000-00007FB00000}"/>
    <cellStyle name="CALC Amount Total 12 2 2" xfId="21753" xr:uid="{00000000-0005-0000-0000-000080B00000}"/>
    <cellStyle name="CALC Amount Total 12 2 2 2" xfId="49436" xr:uid="{00000000-0005-0000-0000-000081B00000}"/>
    <cellStyle name="CALC Amount Total 12 2 3" xfId="35519" xr:uid="{00000000-0005-0000-0000-000082B00000}"/>
    <cellStyle name="CALC Amount Total 12 3" xfId="12672" xr:uid="{00000000-0005-0000-0000-000083B00000}"/>
    <cellStyle name="CALC Amount Total 12 3 2" xfId="26593" xr:uid="{00000000-0005-0000-0000-000084B00000}"/>
    <cellStyle name="CALC Amount Total 12 3 2 2" xfId="54276" xr:uid="{00000000-0005-0000-0000-000085B00000}"/>
    <cellStyle name="CALC Amount Total 12 3 3" xfId="40359" xr:uid="{00000000-0005-0000-0000-000086B00000}"/>
    <cellStyle name="CALC Amount Total 12 4" xfId="15422" xr:uid="{00000000-0005-0000-0000-000087B00000}"/>
    <cellStyle name="CALC Amount Total 12 4 2" xfId="29343" xr:uid="{00000000-0005-0000-0000-000088B00000}"/>
    <cellStyle name="CALC Amount Total 12 4 2 2" xfId="57026" xr:uid="{00000000-0005-0000-0000-000089B00000}"/>
    <cellStyle name="CALC Amount Total 12 4 3" xfId="43109" xr:uid="{00000000-0005-0000-0000-00008AB00000}"/>
    <cellStyle name="CALC Amount Total 12 5" xfId="18390" xr:uid="{00000000-0005-0000-0000-00008BB00000}"/>
    <cellStyle name="CALC Amount Total 12 5 2" xfId="46073" xr:uid="{00000000-0005-0000-0000-00008CB00000}"/>
    <cellStyle name="CALC Amount Total 12 6" xfId="32156" xr:uid="{00000000-0005-0000-0000-00008DB00000}"/>
    <cellStyle name="CALC Amount Total 13" xfId="4676" xr:uid="{00000000-0005-0000-0000-00008EB00000}"/>
    <cellStyle name="CALC Amount Total 14" xfId="5232" xr:uid="{00000000-0005-0000-0000-00008FB00000}"/>
    <cellStyle name="CALC Amount Total 14 2" xfId="19202" xr:uid="{00000000-0005-0000-0000-000090B00000}"/>
    <cellStyle name="CALC Amount Total 14 2 2" xfId="46885" xr:uid="{00000000-0005-0000-0000-000091B00000}"/>
    <cellStyle name="CALC Amount Total 14 3" xfId="32968" xr:uid="{00000000-0005-0000-0000-000092B00000}"/>
    <cellStyle name="CALC Amount Total 15" xfId="5256" xr:uid="{00000000-0005-0000-0000-000093B00000}"/>
    <cellStyle name="CALC Amount Total 16" xfId="10597" xr:uid="{00000000-0005-0000-0000-000094B00000}"/>
    <cellStyle name="CALC Amount Total 16 2" xfId="24518" xr:uid="{00000000-0005-0000-0000-000095B00000}"/>
    <cellStyle name="CALC Amount Total 16 2 2" xfId="52201" xr:uid="{00000000-0005-0000-0000-000096B00000}"/>
    <cellStyle name="CALC Amount Total 16 3" xfId="38284" xr:uid="{00000000-0005-0000-0000-000097B00000}"/>
    <cellStyle name="CALC Amount Total 17" xfId="16167" xr:uid="{00000000-0005-0000-0000-000098B00000}"/>
    <cellStyle name="CALC Amount Total 17 2" xfId="30084" xr:uid="{00000000-0005-0000-0000-000099B00000}"/>
    <cellStyle name="CALC Amount Total 17 2 2" xfId="57767" xr:uid="{00000000-0005-0000-0000-00009AB00000}"/>
    <cellStyle name="CALC Amount Total 17 3" xfId="43850" xr:uid="{00000000-0005-0000-0000-00009BB00000}"/>
    <cellStyle name="CALC Amount Total 18" xfId="16134" xr:uid="{00000000-0005-0000-0000-00009CB00000}"/>
    <cellStyle name="CALC Amount Total 18 2" xfId="30051" xr:uid="{00000000-0005-0000-0000-00009DB00000}"/>
    <cellStyle name="CALC Amount Total 18 2 2" xfId="57734" xr:uid="{00000000-0005-0000-0000-00009EB00000}"/>
    <cellStyle name="CALC Amount Total 18 3" xfId="43817" xr:uid="{00000000-0005-0000-0000-00009FB00000}"/>
    <cellStyle name="CALC Amount Total 19" xfId="16285" xr:uid="{00000000-0005-0000-0000-0000A0B00000}"/>
    <cellStyle name="CALC Amount Total 19 2" xfId="43968" xr:uid="{00000000-0005-0000-0000-0000A1B00000}"/>
    <cellStyle name="CALC Amount Total 2" xfId="2108" xr:uid="{00000000-0005-0000-0000-0000A2B00000}"/>
    <cellStyle name="CALC Amount Total 2 2" xfId="4798" xr:uid="{00000000-0005-0000-0000-0000A3B00000}"/>
    <cellStyle name="CALC Amount Total 2 2 2" xfId="8204" xr:uid="{00000000-0005-0000-0000-0000A4B00000}"/>
    <cellStyle name="CALC Amount Total 2 2 2 2" xfId="22127" xr:uid="{00000000-0005-0000-0000-0000A5B00000}"/>
    <cellStyle name="CALC Amount Total 2 2 2 2 2" xfId="49810" xr:uid="{00000000-0005-0000-0000-0000A6B00000}"/>
    <cellStyle name="CALC Amount Total 2 2 2 3" xfId="35893" xr:uid="{00000000-0005-0000-0000-0000A7B00000}"/>
    <cellStyle name="CALC Amount Total 2 2 3" xfId="13059" xr:uid="{00000000-0005-0000-0000-0000A8B00000}"/>
    <cellStyle name="CALC Amount Total 2 2 3 2" xfId="26980" xr:uid="{00000000-0005-0000-0000-0000A9B00000}"/>
    <cellStyle name="CALC Amount Total 2 2 3 2 2" xfId="54663" xr:uid="{00000000-0005-0000-0000-0000AAB00000}"/>
    <cellStyle name="CALC Amount Total 2 2 3 3" xfId="40746" xr:uid="{00000000-0005-0000-0000-0000ABB00000}"/>
    <cellStyle name="CALC Amount Total 2 2 4" xfId="15809" xr:uid="{00000000-0005-0000-0000-0000ACB00000}"/>
    <cellStyle name="CALC Amount Total 2 2 4 2" xfId="29730" xr:uid="{00000000-0005-0000-0000-0000ADB00000}"/>
    <cellStyle name="CALC Amount Total 2 2 4 2 2" xfId="57413" xr:uid="{00000000-0005-0000-0000-0000AEB00000}"/>
    <cellStyle name="CALC Amount Total 2 2 4 3" xfId="43496" xr:uid="{00000000-0005-0000-0000-0000AFB00000}"/>
    <cellStyle name="CALC Amount Total 2 2 5" xfId="18777" xr:uid="{00000000-0005-0000-0000-0000B0B00000}"/>
    <cellStyle name="CALC Amount Total 2 2 5 2" xfId="46460" xr:uid="{00000000-0005-0000-0000-0000B1B00000}"/>
    <cellStyle name="CALC Amount Total 2 2 6" xfId="32543" xr:uid="{00000000-0005-0000-0000-0000B2B00000}"/>
    <cellStyle name="CALC Amount Total 2 3" xfId="5322" xr:uid="{00000000-0005-0000-0000-0000B3B00000}"/>
    <cellStyle name="CALC Amount Total 20" xfId="30202" xr:uid="{00000000-0005-0000-0000-0000B4B00000}"/>
    <cellStyle name="CALC Amount Total 3" xfId="2221" xr:uid="{00000000-0005-0000-0000-0000B5B00000}"/>
    <cellStyle name="CALC Amount Total 3 2" xfId="4869" xr:uid="{00000000-0005-0000-0000-0000B6B00000}"/>
    <cellStyle name="CALC Amount Total 3 2 2" xfId="8275" xr:uid="{00000000-0005-0000-0000-0000B7B00000}"/>
    <cellStyle name="CALC Amount Total 3 2 2 2" xfId="22197" xr:uid="{00000000-0005-0000-0000-0000B8B00000}"/>
    <cellStyle name="CALC Amount Total 3 2 2 2 2" xfId="49880" xr:uid="{00000000-0005-0000-0000-0000B9B00000}"/>
    <cellStyle name="CALC Amount Total 3 2 2 3" xfId="35963" xr:uid="{00000000-0005-0000-0000-0000BAB00000}"/>
    <cellStyle name="CALC Amount Total 3 2 3" xfId="13128" xr:uid="{00000000-0005-0000-0000-0000BBB00000}"/>
    <cellStyle name="CALC Amount Total 3 2 3 2" xfId="27049" xr:uid="{00000000-0005-0000-0000-0000BCB00000}"/>
    <cellStyle name="CALC Amount Total 3 2 3 2 2" xfId="54732" xr:uid="{00000000-0005-0000-0000-0000BDB00000}"/>
    <cellStyle name="CALC Amount Total 3 2 3 3" xfId="40815" xr:uid="{00000000-0005-0000-0000-0000BEB00000}"/>
    <cellStyle name="CALC Amount Total 3 2 4" xfId="15878" xr:uid="{00000000-0005-0000-0000-0000BFB00000}"/>
    <cellStyle name="CALC Amount Total 3 2 4 2" xfId="29799" xr:uid="{00000000-0005-0000-0000-0000C0B00000}"/>
    <cellStyle name="CALC Amount Total 3 2 4 2 2" xfId="57482" xr:uid="{00000000-0005-0000-0000-0000C1B00000}"/>
    <cellStyle name="CALC Amount Total 3 2 4 3" xfId="43565" xr:uid="{00000000-0005-0000-0000-0000C2B00000}"/>
    <cellStyle name="CALC Amount Total 3 2 5" xfId="18846" xr:uid="{00000000-0005-0000-0000-0000C3B00000}"/>
    <cellStyle name="CALC Amount Total 3 2 5 2" xfId="46529" xr:uid="{00000000-0005-0000-0000-0000C4B00000}"/>
    <cellStyle name="CALC Amount Total 3 2 6" xfId="32612" xr:uid="{00000000-0005-0000-0000-0000C5B00000}"/>
    <cellStyle name="CALC Amount Total 3 3" xfId="5643" xr:uid="{00000000-0005-0000-0000-0000C6B00000}"/>
    <cellStyle name="CALC Amount Total 4" xfId="2618" xr:uid="{00000000-0005-0000-0000-0000C7B00000}"/>
    <cellStyle name="CALC Amount Total 5" xfId="3062" xr:uid="{00000000-0005-0000-0000-0000C8B00000}"/>
    <cellStyle name="CALC Amount Total 6" xfId="3072" xr:uid="{00000000-0005-0000-0000-0000C9B00000}"/>
    <cellStyle name="CALC Amount Total 7" xfId="4536" xr:uid="{00000000-0005-0000-0000-0000CAB00000}"/>
    <cellStyle name="CALC Amount Total 7 2" xfId="7953" xr:uid="{00000000-0005-0000-0000-0000CBB00000}"/>
    <cellStyle name="CALC Amount Total 7 2 2" xfId="21877" xr:uid="{00000000-0005-0000-0000-0000CCB00000}"/>
    <cellStyle name="CALC Amount Total 7 2 2 2" xfId="49560" xr:uid="{00000000-0005-0000-0000-0000CDB00000}"/>
    <cellStyle name="CALC Amount Total 7 2 3" xfId="35643" xr:uid="{00000000-0005-0000-0000-0000CEB00000}"/>
    <cellStyle name="CALC Amount Total 7 3" xfId="12800" xr:uid="{00000000-0005-0000-0000-0000CFB00000}"/>
    <cellStyle name="CALC Amount Total 7 3 2" xfId="26721" xr:uid="{00000000-0005-0000-0000-0000D0B00000}"/>
    <cellStyle name="CALC Amount Total 7 3 2 2" xfId="54404" xr:uid="{00000000-0005-0000-0000-0000D1B00000}"/>
    <cellStyle name="CALC Amount Total 7 3 3" xfId="40487" xr:uid="{00000000-0005-0000-0000-0000D2B00000}"/>
    <cellStyle name="CALC Amount Total 7 4" xfId="15550" xr:uid="{00000000-0005-0000-0000-0000D3B00000}"/>
    <cellStyle name="CALC Amount Total 7 4 2" xfId="29471" xr:uid="{00000000-0005-0000-0000-0000D4B00000}"/>
    <cellStyle name="CALC Amount Total 7 4 2 2" xfId="57154" xr:uid="{00000000-0005-0000-0000-0000D5B00000}"/>
    <cellStyle name="CALC Amount Total 7 4 3" xfId="43237" xr:uid="{00000000-0005-0000-0000-0000D6B00000}"/>
    <cellStyle name="CALC Amount Total 7 5" xfId="18518" xr:uid="{00000000-0005-0000-0000-0000D7B00000}"/>
    <cellStyle name="CALC Amount Total 7 5 2" xfId="46201" xr:uid="{00000000-0005-0000-0000-0000D8B00000}"/>
    <cellStyle name="CALC Amount Total 7 6" xfId="32284" xr:uid="{00000000-0005-0000-0000-0000D9B00000}"/>
    <cellStyle name="CALC Amount Total 8" xfId="4408" xr:uid="{00000000-0005-0000-0000-0000DAB00000}"/>
    <cellStyle name="CALC Amount Total 8 2" xfId="7832" xr:uid="{00000000-0005-0000-0000-0000DBB00000}"/>
    <cellStyle name="CALC Amount Total 8 2 2" xfId="21756" xr:uid="{00000000-0005-0000-0000-0000DCB00000}"/>
    <cellStyle name="CALC Amount Total 8 2 2 2" xfId="49439" xr:uid="{00000000-0005-0000-0000-0000DDB00000}"/>
    <cellStyle name="CALC Amount Total 8 2 3" xfId="35522" xr:uid="{00000000-0005-0000-0000-0000DEB00000}"/>
    <cellStyle name="CALC Amount Total 8 3" xfId="12675" xr:uid="{00000000-0005-0000-0000-0000DFB00000}"/>
    <cellStyle name="CALC Amount Total 8 3 2" xfId="26596" xr:uid="{00000000-0005-0000-0000-0000E0B00000}"/>
    <cellStyle name="CALC Amount Total 8 3 2 2" xfId="54279" xr:uid="{00000000-0005-0000-0000-0000E1B00000}"/>
    <cellStyle name="CALC Amount Total 8 3 3" xfId="40362" xr:uid="{00000000-0005-0000-0000-0000E2B00000}"/>
    <cellStyle name="CALC Amount Total 8 4" xfId="15425" xr:uid="{00000000-0005-0000-0000-0000E3B00000}"/>
    <cellStyle name="CALC Amount Total 8 4 2" xfId="29346" xr:uid="{00000000-0005-0000-0000-0000E4B00000}"/>
    <cellStyle name="CALC Amount Total 8 4 2 2" xfId="57029" xr:uid="{00000000-0005-0000-0000-0000E5B00000}"/>
    <cellStyle name="CALC Amount Total 8 4 3" xfId="43112" xr:uid="{00000000-0005-0000-0000-0000E6B00000}"/>
    <cellStyle name="CALC Amount Total 8 5" xfId="18393" xr:uid="{00000000-0005-0000-0000-0000E7B00000}"/>
    <cellStyle name="CALC Amount Total 8 5 2" xfId="46076" xr:uid="{00000000-0005-0000-0000-0000E8B00000}"/>
    <cellStyle name="CALC Amount Total 8 6" xfId="32159" xr:uid="{00000000-0005-0000-0000-0000E9B00000}"/>
    <cellStyle name="CALC Amount Total 9" xfId="4503" xr:uid="{00000000-0005-0000-0000-0000EAB00000}"/>
    <cellStyle name="Calc bps" xfId="1496" xr:uid="{00000000-0005-0000-0000-0000EBB00000}"/>
    <cellStyle name="CALC Currency" xfId="1497" xr:uid="{00000000-0005-0000-0000-0000ECB00000}"/>
    <cellStyle name="Calc Currency (0)" xfId="1498" xr:uid="{00000000-0005-0000-0000-0000EDB00000}"/>
    <cellStyle name="Calc Currency (2)" xfId="1499" xr:uid="{00000000-0005-0000-0000-0000EEB00000}"/>
    <cellStyle name="CALC Currency [1]" xfId="1500" xr:uid="{00000000-0005-0000-0000-0000EFB00000}"/>
    <cellStyle name="CALC Currency [2]" xfId="1501" xr:uid="{00000000-0005-0000-0000-0000F0B00000}"/>
    <cellStyle name="CALC Currency Total" xfId="1502" xr:uid="{00000000-0005-0000-0000-0000F1B00000}"/>
    <cellStyle name="CALC Currency Total [1]" xfId="1503" xr:uid="{00000000-0005-0000-0000-0000F2B00000}"/>
    <cellStyle name="CALC Currency Total [1] 2" xfId="2112" xr:uid="{00000000-0005-0000-0000-0000F3B00000}"/>
    <cellStyle name="CALC Currency Total [1] 2 2" xfId="4802" xr:uid="{00000000-0005-0000-0000-0000F4B00000}"/>
    <cellStyle name="CALC Currency Total [1] 2 2 2" xfId="8208" xr:uid="{00000000-0005-0000-0000-0000F5B00000}"/>
    <cellStyle name="CALC Currency Total [1] 2 2 2 2" xfId="22131" xr:uid="{00000000-0005-0000-0000-0000F6B00000}"/>
    <cellStyle name="CALC Currency Total [1] 2 2 2 2 2" xfId="49814" xr:uid="{00000000-0005-0000-0000-0000F7B00000}"/>
    <cellStyle name="CALC Currency Total [1] 2 2 2 3" xfId="35897" xr:uid="{00000000-0005-0000-0000-0000F8B00000}"/>
    <cellStyle name="CALC Currency Total [1] 2 2 3" xfId="13063" xr:uid="{00000000-0005-0000-0000-0000F9B00000}"/>
    <cellStyle name="CALC Currency Total [1] 2 2 3 2" xfId="26984" xr:uid="{00000000-0005-0000-0000-0000FAB00000}"/>
    <cellStyle name="CALC Currency Total [1] 2 2 3 2 2" xfId="54667" xr:uid="{00000000-0005-0000-0000-0000FBB00000}"/>
    <cellStyle name="CALC Currency Total [1] 2 2 3 3" xfId="40750" xr:uid="{00000000-0005-0000-0000-0000FCB00000}"/>
    <cellStyle name="CALC Currency Total [1] 2 2 4" xfId="15813" xr:uid="{00000000-0005-0000-0000-0000FDB00000}"/>
    <cellStyle name="CALC Currency Total [1] 2 2 4 2" xfId="29734" xr:uid="{00000000-0005-0000-0000-0000FEB00000}"/>
    <cellStyle name="CALC Currency Total [1] 2 2 4 2 2" xfId="57417" xr:uid="{00000000-0005-0000-0000-0000FFB00000}"/>
    <cellStyle name="CALC Currency Total [1] 2 2 4 3" xfId="43500" xr:uid="{00000000-0005-0000-0000-000000B10000}"/>
    <cellStyle name="CALC Currency Total [1] 2 2 5" xfId="18781" xr:uid="{00000000-0005-0000-0000-000001B10000}"/>
    <cellStyle name="CALC Currency Total [1] 2 2 5 2" xfId="46464" xr:uid="{00000000-0005-0000-0000-000002B10000}"/>
    <cellStyle name="CALC Currency Total [1] 2 2 6" xfId="32547" xr:uid="{00000000-0005-0000-0000-000003B10000}"/>
    <cellStyle name="CALC Currency Total [1] 2 3" xfId="5326" xr:uid="{00000000-0005-0000-0000-000004B10000}"/>
    <cellStyle name="CALC Currency Total [1] 3" xfId="2614" xr:uid="{00000000-0005-0000-0000-000005B10000}"/>
    <cellStyle name="CALC Currency Total [1] 4" xfId="4541" xr:uid="{00000000-0005-0000-0000-000006B10000}"/>
    <cellStyle name="CALC Currency Total [1] 4 2" xfId="7958" xr:uid="{00000000-0005-0000-0000-000007B10000}"/>
    <cellStyle name="CALC Currency Total [1] 4 2 2" xfId="21882" xr:uid="{00000000-0005-0000-0000-000008B10000}"/>
    <cellStyle name="CALC Currency Total [1] 4 2 2 2" xfId="49565" xr:uid="{00000000-0005-0000-0000-000009B10000}"/>
    <cellStyle name="CALC Currency Total [1] 4 2 3" xfId="35648" xr:uid="{00000000-0005-0000-0000-00000AB10000}"/>
    <cellStyle name="CALC Currency Total [1] 4 3" xfId="12805" xr:uid="{00000000-0005-0000-0000-00000BB10000}"/>
    <cellStyle name="CALC Currency Total [1] 4 3 2" xfId="26726" xr:uid="{00000000-0005-0000-0000-00000CB10000}"/>
    <cellStyle name="CALC Currency Total [1] 4 3 2 2" xfId="54409" xr:uid="{00000000-0005-0000-0000-00000DB10000}"/>
    <cellStyle name="CALC Currency Total [1] 4 3 3" xfId="40492" xr:uid="{00000000-0005-0000-0000-00000EB10000}"/>
    <cellStyle name="CALC Currency Total [1] 4 4" xfId="15555" xr:uid="{00000000-0005-0000-0000-00000FB10000}"/>
    <cellStyle name="CALC Currency Total [1] 4 4 2" xfId="29476" xr:uid="{00000000-0005-0000-0000-000010B10000}"/>
    <cellStyle name="CALC Currency Total [1] 4 4 2 2" xfId="57159" xr:uid="{00000000-0005-0000-0000-000011B10000}"/>
    <cellStyle name="CALC Currency Total [1] 4 4 3" xfId="43242" xr:uid="{00000000-0005-0000-0000-000012B10000}"/>
    <cellStyle name="CALC Currency Total [1] 4 5" xfId="18523" xr:uid="{00000000-0005-0000-0000-000013B10000}"/>
    <cellStyle name="CALC Currency Total [1] 4 5 2" xfId="46206" xr:uid="{00000000-0005-0000-0000-000014B10000}"/>
    <cellStyle name="CALC Currency Total [1] 4 6" xfId="32289" xr:uid="{00000000-0005-0000-0000-000015B10000}"/>
    <cellStyle name="CALC Currency Total [2]" xfId="1504" xr:uid="{00000000-0005-0000-0000-000016B10000}"/>
    <cellStyle name="CALC Currency Total [2] 2" xfId="2113" xr:uid="{00000000-0005-0000-0000-000017B10000}"/>
    <cellStyle name="CALC Currency Total [2] 2 2" xfId="4803" xr:uid="{00000000-0005-0000-0000-000018B10000}"/>
    <cellStyle name="CALC Currency Total [2] 2 2 2" xfId="8209" xr:uid="{00000000-0005-0000-0000-000019B10000}"/>
    <cellStyle name="CALC Currency Total [2] 2 2 2 2" xfId="22132" xr:uid="{00000000-0005-0000-0000-00001AB10000}"/>
    <cellStyle name="CALC Currency Total [2] 2 2 2 2 2" xfId="49815" xr:uid="{00000000-0005-0000-0000-00001BB10000}"/>
    <cellStyle name="CALC Currency Total [2] 2 2 2 3" xfId="35898" xr:uid="{00000000-0005-0000-0000-00001CB10000}"/>
    <cellStyle name="CALC Currency Total [2] 2 2 3" xfId="13064" xr:uid="{00000000-0005-0000-0000-00001DB10000}"/>
    <cellStyle name="CALC Currency Total [2] 2 2 3 2" xfId="26985" xr:uid="{00000000-0005-0000-0000-00001EB10000}"/>
    <cellStyle name="CALC Currency Total [2] 2 2 3 2 2" xfId="54668" xr:uid="{00000000-0005-0000-0000-00001FB10000}"/>
    <cellStyle name="CALC Currency Total [2] 2 2 3 3" xfId="40751" xr:uid="{00000000-0005-0000-0000-000020B10000}"/>
    <cellStyle name="CALC Currency Total [2] 2 2 4" xfId="15814" xr:uid="{00000000-0005-0000-0000-000021B10000}"/>
    <cellStyle name="CALC Currency Total [2] 2 2 4 2" xfId="29735" xr:uid="{00000000-0005-0000-0000-000022B10000}"/>
    <cellStyle name="CALC Currency Total [2] 2 2 4 2 2" xfId="57418" xr:uid="{00000000-0005-0000-0000-000023B10000}"/>
    <cellStyle name="CALC Currency Total [2] 2 2 4 3" xfId="43501" xr:uid="{00000000-0005-0000-0000-000024B10000}"/>
    <cellStyle name="CALC Currency Total [2] 2 2 5" xfId="18782" xr:uid="{00000000-0005-0000-0000-000025B10000}"/>
    <cellStyle name="CALC Currency Total [2] 2 2 5 2" xfId="46465" xr:uid="{00000000-0005-0000-0000-000026B10000}"/>
    <cellStyle name="CALC Currency Total [2] 2 2 6" xfId="32548" xr:uid="{00000000-0005-0000-0000-000027B10000}"/>
    <cellStyle name="CALC Currency Total [2] 2 3" xfId="5327" xr:uid="{00000000-0005-0000-0000-000028B10000}"/>
    <cellStyle name="CALC Currency Total [2] 3" xfId="2313" xr:uid="{00000000-0005-0000-0000-000029B10000}"/>
    <cellStyle name="CALC Currency Total [2] 4" xfId="4542" xr:uid="{00000000-0005-0000-0000-00002AB10000}"/>
    <cellStyle name="CALC Currency Total [2] 4 2" xfId="7959" xr:uid="{00000000-0005-0000-0000-00002BB10000}"/>
    <cellStyle name="CALC Currency Total [2] 4 2 2" xfId="21883" xr:uid="{00000000-0005-0000-0000-00002CB10000}"/>
    <cellStyle name="CALC Currency Total [2] 4 2 2 2" xfId="49566" xr:uid="{00000000-0005-0000-0000-00002DB10000}"/>
    <cellStyle name="CALC Currency Total [2] 4 2 3" xfId="35649" xr:uid="{00000000-0005-0000-0000-00002EB10000}"/>
    <cellStyle name="CALC Currency Total [2] 4 3" xfId="12806" xr:uid="{00000000-0005-0000-0000-00002FB10000}"/>
    <cellStyle name="CALC Currency Total [2] 4 3 2" xfId="26727" xr:uid="{00000000-0005-0000-0000-000030B10000}"/>
    <cellStyle name="CALC Currency Total [2] 4 3 2 2" xfId="54410" xr:uid="{00000000-0005-0000-0000-000031B10000}"/>
    <cellStyle name="CALC Currency Total [2] 4 3 3" xfId="40493" xr:uid="{00000000-0005-0000-0000-000032B10000}"/>
    <cellStyle name="CALC Currency Total [2] 4 4" xfId="15556" xr:uid="{00000000-0005-0000-0000-000033B10000}"/>
    <cellStyle name="CALC Currency Total [2] 4 4 2" xfId="29477" xr:uid="{00000000-0005-0000-0000-000034B10000}"/>
    <cellStyle name="CALC Currency Total [2] 4 4 2 2" xfId="57160" xr:uid="{00000000-0005-0000-0000-000035B10000}"/>
    <cellStyle name="CALC Currency Total [2] 4 4 3" xfId="43243" xr:uid="{00000000-0005-0000-0000-000036B10000}"/>
    <cellStyle name="CALC Currency Total [2] 4 5" xfId="18524" xr:uid="{00000000-0005-0000-0000-000037B10000}"/>
    <cellStyle name="CALC Currency Total [2] 4 5 2" xfId="46207" xr:uid="{00000000-0005-0000-0000-000038B10000}"/>
    <cellStyle name="CALC Currency Total [2] 4 6" xfId="32290" xr:uid="{00000000-0005-0000-0000-000039B10000}"/>
    <cellStyle name="CALC Currency Total 10" xfId="4400" xr:uid="{00000000-0005-0000-0000-00003AB10000}"/>
    <cellStyle name="CALC Currency Total 10 2" xfId="7824" xr:uid="{00000000-0005-0000-0000-00003BB10000}"/>
    <cellStyle name="CALC Currency Total 10 2 2" xfId="21748" xr:uid="{00000000-0005-0000-0000-00003CB10000}"/>
    <cellStyle name="CALC Currency Total 10 2 2 2" xfId="49431" xr:uid="{00000000-0005-0000-0000-00003DB10000}"/>
    <cellStyle name="CALC Currency Total 10 2 3" xfId="35514" xr:uid="{00000000-0005-0000-0000-00003EB10000}"/>
    <cellStyle name="CALC Currency Total 10 3" xfId="12667" xr:uid="{00000000-0005-0000-0000-00003FB10000}"/>
    <cellStyle name="CALC Currency Total 10 3 2" xfId="26588" xr:uid="{00000000-0005-0000-0000-000040B10000}"/>
    <cellStyle name="CALC Currency Total 10 3 2 2" xfId="54271" xr:uid="{00000000-0005-0000-0000-000041B10000}"/>
    <cellStyle name="CALC Currency Total 10 3 3" xfId="40354" xr:uid="{00000000-0005-0000-0000-000042B10000}"/>
    <cellStyle name="CALC Currency Total 10 4" xfId="15417" xr:uid="{00000000-0005-0000-0000-000043B10000}"/>
    <cellStyle name="CALC Currency Total 10 4 2" xfId="29338" xr:uid="{00000000-0005-0000-0000-000044B10000}"/>
    <cellStyle name="CALC Currency Total 10 4 2 2" xfId="57021" xr:uid="{00000000-0005-0000-0000-000045B10000}"/>
    <cellStyle name="CALC Currency Total 10 4 3" xfId="43104" xr:uid="{00000000-0005-0000-0000-000046B10000}"/>
    <cellStyle name="CALC Currency Total 10 5" xfId="18385" xr:uid="{00000000-0005-0000-0000-000047B10000}"/>
    <cellStyle name="CALC Currency Total 10 5 2" xfId="46068" xr:uid="{00000000-0005-0000-0000-000048B10000}"/>
    <cellStyle name="CALC Currency Total 10 6" xfId="32151" xr:uid="{00000000-0005-0000-0000-000049B10000}"/>
    <cellStyle name="CALC Currency Total 11" xfId="4741" xr:uid="{00000000-0005-0000-0000-00004AB10000}"/>
    <cellStyle name="CALC Currency Total 11 2" xfId="8147" xr:uid="{00000000-0005-0000-0000-00004BB10000}"/>
    <cellStyle name="CALC Currency Total 11 2 2" xfId="22071" xr:uid="{00000000-0005-0000-0000-00004CB10000}"/>
    <cellStyle name="CALC Currency Total 11 2 2 2" xfId="49754" xr:uid="{00000000-0005-0000-0000-00004DB10000}"/>
    <cellStyle name="CALC Currency Total 11 2 3" xfId="35837" xr:uid="{00000000-0005-0000-0000-00004EB10000}"/>
    <cellStyle name="CALC Currency Total 11 3" xfId="13003" xr:uid="{00000000-0005-0000-0000-00004FB10000}"/>
    <cellStyle name="CALC Currency Total 11 3 2" xfId="26924" xr:uid="{00000000-0005-0000-0000-000050B10000}"/>
    <cellStyle name="CALC Currency Total 11 3 2 2" xfId="54607" xr:uid="{00000000-0005-0000-0000-000051B10000}"/>
    <cellStyle name="CALC Currency Total 11 3 3" xfId="40690" xr:uid="{00000000-0005-0000-0000-000052B10000}"/>
    <cellStyle name="CALC Currency Total 11 4" xfId="15753" xr:uid="{00000000-0005-0000-0000-000053B10000}"/>
    <cellStyle name="CALC Currency Total 11 4 2" xfId="29674" xr:uid="{00000000-0005-0000-0000-000054B10000}"/>
    <cellStyle name="CALC Currency Total 11 4 2 2" xfId="57357" xr:uid="{00000000-0005-0000-0000-000055B10000}"/>
    <cellStyle name="CALC Currency Total 11 4 3" xfId="43440" xr:uid="{00000000-0005-0000-0000-000056B10000}"/>
    <cellStyle name="CALC Currency Total 11 5" xfId="18721" xr:uid="{00000000-0005-0000-0000-000057B10000}"/>
    <cellStyle name="CALC Currency Total 11 5 2" xfId="46404" xr:uid="{00000000-0005-0000-0000-000058B10000}"/>
    <cellStyle name="CALC Currency Total 11 6" xfId="32487" xr:uid="{00000000-0005-0000-0000-000059B10000}"/>
    <cellStyle name="CALC Currency Total 12" xfId="4403" xr:uid="{00000000-0005-0000-0000-00005AB10000}"/>
    <cellStyle name="CALC Currency Total 12 2" xfId="7827" xr:uid="{00000000-0005-0000-0000-00005BB10000}"/>
    <cellStyle name="CALC Currency Total 12 2 2" xfId="21751" xr:uid="{00000000-0005-0000-0000-00005CB10000}"/>
    <cellStyle name="CALC Currency Total 12 2 2 2" xfId="49434" xr:uid="{00000000-0005-0000-0000-00005DB10000}"/>
    <cellStyle name="CALC Currency Total 12 2 3" xfId="35517" xr:uid="{00000000-0005-0000-0000-00005EB10000}"/>
    <cellStyle name="CALC Currency Total 12 3" xfId="12670" xr:uid="{00000000-0005-0000-0000-00005FB10000}"/>
    <cellStyle name="CALC Currency Total 12 3 2" xfId="26591" xr:uid="{00000000-0005-0000-0000-000060B10000}"/>
    <cellStyle name="CALC Currency Total 12 3 2 2" xfId="54274" xr:uid="{00000000-0005-0000-0000-000061B10000}"/>
    <cellStyle name="CALC Currency Total 12 3 3" xfId="40357" xr:uid="{00000000-0005-0000-0000-000062B10000}"/>
    <cellStyle name="CALC Currency Total 12 4" xfId="15420" xr:uid="{00000000-0005-0000-0000-000063B10000}"/>
    <cellStyle name="CALC Currency Total 12 4 2" xfId="29341" xr:uid="{00000000-0005-0000-0000-000064B10000}"/>
    <cellStyle name="CALC Currency Total 12 4 2 2" xfId="57024" xr:uid="{00000000-0005-0000-0000-000065B10000}"/>
    <cellStyle name="CALC Currency Total 12 4 3" xfId="43107" xr:uid="{00000000-0005-0000-0000-000066B10000}"/>
    <cellStyle name="CALC Currency Total 12 5" xfId="18388" xr:uid="{00000000-0005-0000-0000-000067B10000}"/>
    <cellStyle name="CALC Currency Total 12 5 2" xfId="46071" xr:uid="{00000000-0005-0000-0000-000068B10000}"/>
    <cellStyle name="CALC Currency Total 12 6" xfId="32154" xr:uid="{00000000-0005-0000-0000-000069B10000}"/>
    <cellStyle name="CALC Currency Total 13" xfId="4967" xr:uid="{00000000-0005-0000-0000-00006AB10000}"/>
    <cellStyle name="CALC Currency Total 14" xfId="5231" xr:uid="{00000000-0005-0000-0000-00006BB10000}"/>
    <cellStyle name="CALC Currency Total 14 2" xfId="19201" xr:uid="{00000000-0005-0000-0000-00006CB10000}"/>
    <cellStyle name="CALC Currency Total 14 2 2" xfId="46884" xr:uid="{00000000-0005-0000-0000-00006DB10000}"/>
    <cellStyle name="CALC Currency Total 14 3" xfId="32967" xr:uid="{00000000-0005-0000-0000-00006EB10000}"/>
    <cellStyle name="CALC Currency Total 15" xfId="5257" xr:uid="{00000000-0005-0000-0000-00006FB10000}"/>
    <cellStyle name="CALC Currency Total 16" xfId="5228" xr:uid="{00000000-0005-0000-0000-000070B10000}"/>
    <cellStyle name="CALC Currency Total 16 2" xfId="19198" xr:uid="{00000000-0005-0000-0000-000071B10000}"/>
    <cellStyle name="CALC Currency Total 16 2 2" xfId="46881" xr:uid="{00000000-0005-0000-0000-000072B10000}"/>
    <cellStyle name="CALC Currency Total 16 3" xfId="32964" xr:uid="{00000000-0005-0000-0000-000073B10000}"/>
    <cellStyle name="CALC Currency Total 17" xfId="16168" xr:uid="{00000000-0005-0000-0000-000074B10000}"/>
    <cellStyle name="CALC Currency Total 17 2" xfId="30085" xr:uid="{00000000-0005-0000-0000-000075B10000}"/>
    <cellStyle name="CALC Currency Total 17 2 2" xfId="57768" xr:uid="{00000000-0005-0000-0000-000076B10000}"/>
    <cellStyle name="CALC Currency Total 17 3" xfId="43851" xr:uid="{00000000-0005-0000-0000-000077B10000}"/>
    <cellStyle name="CALC Currency Total 18" xfId="16133" xr:uid="{00000000-0005-0000-0000-000078B10000}"/>
    <cellStyle name="CALC Currency Total 18 2" xfId="30050" xr:uid="{00000000-0005-0000-0000-000079B10000}"/>
    <cellStyle name="CALC Currency Total 18 2 2" xfId="57733" xr:uid="{00000000-0005-0000-0000-00007AB10000}"/>
    <cellStyle name="CALC Currency Total 18 3" xfId="43816" xr:uid="{00000000-0005-0000-0000-00007BB10000}"/>
    <cellStyle name="CALC Currency Total 19" xfId="16286" xr:uid="{00000000-0005-0000-0000-00007CB10000}"/>
    <cellStyle name="CALC Currency Total 19 2" xfId="43969" xr:uid="{00000000-0005-0000-0000-00007DB10000}"/>
    <cellStyle name="CALC Currency Total 2" xfId="2111" xr:uid="{00000000-0005-0000-0000-00007EB10000}"/>
    <cellStyle name="CALC Currency Total 2 2" xfId="4801" xr:uid="{00000000-0005-0000-0000-00007FB10000}"/>
    <cellStyle name="CALC Currency Total 2 2 2" xfId="8207" xr:uid="{00000000-0005-0000-0000-000080B10000}"/>
    <cellStyle name="CALC Currency Total 2 2 2 2" xfId="22130" xr:uid="{00000000-0005-0000-0000-000081B10000}"/>
    <cellStyle name="CALC Currency Total 2 2 2 2 2" xfId="49813" xr:uid="{00000000-0005-0000-0000-000082B10000}"/>
    <cellStyle name="CALC Currency Total 2 2 2 3" xfId="35896" xr:uid="{00000000-0005-0000-0000-000083B10000}"/>
    <cellStyle name="CALC Currency Total 2 2 3" xfId="13062" xr:uid="{00000000-0005-0000-0000-000084B10000}"/>
    <cellStyle name="CALC Currency Total 2 2 3 2" xfId="26983" xr:uid="{00000000-0005-0000-0000-000085B10000}"/>
    <cellStyle name="CALC Currency Total 2 2 3 2 2" xfId="54666" xr:uid="{00000000-0005-0000-0000-000086B10000}"/>
    <cellStyle name="CALC Currency Total 2 2 3 3" xfId="40749" xr:uid="{00000000-0005-0000-0000-000087B10000}"/>
    <cellStyle name="CALC Currency Total 2 2 4" xfId="15812" xr:uid="{00000000-0005-0000-0000-000088B10000}"/>
    <cellStyle name="CALC Currency Total 2 2 4 2" xfId="29733" xr:uid="{00000000-0005-0000-0000-000089B10000}"/>
    <cellStyle name="CALC Currency Total 2 2 4 2 2" xfId="57416" xr:uid="{00000000-0005-0000-0000-00008AB10000}"/>
    <cellStyle name="CALC Currency Total 2 2 4 3" xfId="43499" xr:uid="{00000000-0005-0000-0000-00008BB10000}"/>
    <cellStyle name="CALC Currency Total 2 2 5" xfId="18780" xr:uid="{00000000-0005-0000-0000-00008CB10000}"/>
    <cellStyle name="CALC Currency Total 2 2 5 2" xfId="46463" xr:uid="{00000000-0005-0000-0000-00008DB10000}"/>
    <cellStyle name="CALC Currency Total 2 2 6" xfId="32546" xr:uid="{00000000-0005-0000-0000-00008EB10000}"/>
    <cellStyle name="CALC Currency Total 2 3" xfId="5325" xr:uid="{00000000-0005-0000-0000-00008FB10000}"/>
    <cellStyle name="CALC Currency Total 20" xfId="30203" xr:uid="{00000000-0005-0000-0000-000090B10000}"/>
    <cellStyle name="CALC Currency Total 3" xfId="2222" xr:uid="{00000000-0005-0000-0000-000091B10000}"/>
    <cellStyle name="CALC Currency Total 3 2" xfId="4870" xr:uid="{00000000-0005-0000-0000-000092B10000}"/>
    <cellStyle name="CALC Currency Total 3 2 2" xfId="8276" xr:uid="{00000000-0005-0000-0000-000093B10000}"/>
    <cellStyle name="CALC Currency Total 3 2 2 2" xfId="22198" xr:uid="{00000000-0005-0000-0000-000094B10000}"/>
    <cellStyle name="CALC Currency Total 3 2 2 2 2" xfId="49881" xr:uid="{00000000-0005-0000-0000-000095B10000}"/>
    <cellStyle name="CALC Currency Total 3 2 2 3" xfId="35964" xr:uid="{00000000-0005-0000-0000-000096B10000}"/>
    <cellStyle name="CALC Currency Total 3 2 3" xfId="13129" xr:uid="{00000000-0005-0000-0000-000097B10000}"/>
    <cellStyle name="CALC Currency Total 3 2 3 2" xfId="27050" xr:uid="{00000000-0005-0000-0000-000098B10000}"/>
    <cellStyle name="CALC Currency Total 3 2 3 2 2" xfId="54733" xr:uid="{00000000-0005-0000-0000-000099B10000}"/>
    <cellStyle name="CALC Currency Total 3 2 3 3" xfId="40816" xr:uid="{00000000-0005-0000-0000-00009AB10000}"/>
    <cellStyle name="CALC Currency Total 3 2 4" xfId="15879" xr:uid="{00000000-0005-0000-0000-00009BB10000}"/>
    <cellStyle name="CALC Currency Total 3 2 4 2" xfId="29800" xr:uid="{00000000-0005-0000-0000-00009CB10000}"/>
    <cellStyle name="CALC Currency Total 3 2 4 2 2" xfId="57483" xr:uid="{00000000-0005-0000-0000-00009DB10000}"/>
    <cellStyle name="CALC Currency Total 3 2 4 3" xfId="43566" xr:uid="{00000000-0005-0000-0000-00009EB10000}"/>
    <cellStyle name="CALC Currency Total 3 2 5" xfId="18847" xr:uid="{00000000-0005-0000-0000-00009FB10000}"/>
    <cellStyle name="CALC Currency Total 3 2 5 2" xfId="46530" xr:uid="{00000000-0005-0000-0000-0000A0B10000}"/>
    <cellStyle name="CALC Currency Total 3 2 6" xfId="32613" xr:uid="{00000000-0005-0000-0000-0000A1B10000}"/>
    <cellStyle name="CALC Currency Total 3 3" xfId="5361" xr:uid="{00000000-0005-0000-0000-0000A2B10000}"/>
    <cellStyle name="CALC Currency Total 4" xfId="2615" xr:uid="{00000000-0005-0000-0000-0000A3B10000}"/>
    <cellStyle name="CALC Currency Total 5" xfId="2761" xr:uid="{00000000-0005-0000-0000-0000A4B10000}"/>
    <cellStyle name="CALC Currency Total 6" xfId="2288" xr:uid="{00000000-0005-0000-0000-0000A5B10000}"/>
    <cellStyle name="CALC Currency Total 7" xfId="4540" xr:uid="{00000000-0005-0000-0000-0000A6B10000}"/>
    <cellStyle name="CALC Currency Total 7 2" xfId="7957" xr:uid="{00000000-0005-0000-0000-0000A7B10000}"/>
    <cellStyle name="CALC Currency Total 7 2 2" xfId="21881" xr:uid="{00000000-0005-0000-0000-0000A8B10000}"/>
    <cellStyle name="CALC Currency Total 7 2 2 2" xfId="49564" xr:uid="{00000000-0005-0000-0000-0000A9B10000}"/>
    <cellStyle name="CALC Currency Total 7 2 3" xfId="35647" xr:uid="{00000000-0005-0000-0000-0000AAB10000}"/>
    <cellStyle name="CALC Currency Total 7 3" xfId="12804" xr:uid="{00000000-0005-0000-0000-0000ABB10000}"/>
    <cellStyle name="CALC Currency Total 7 3 2" xfId="26725" xr:uid="{00000000-0005-0000-0000-0000ACB10000}"/>
    <cellStyle name="CALC Currency Total 7 3 2 2" xfId="54408" xr:uid="{00000000-0005-0000-0000-0000ADB10000}"/>
    <cellStyle name="CALC Currency Total 7 3 3" xfId="40491" xr:uid="{00000000-0005-0000-0000-0000AEB10000}"/>
    <cellStyle name="CALC Currency Total 7 4" xfId="15554" xr:uid="{00000000-0005-0000-0000-0000AFB10000}"/>
    <cellStyle name="CALC Currency Total 7 4 2" xfId="29475" xr:uid="{00000000-0005-0000-0000-0000B0B10000}"/>
    <cellStyle name="CALC Currency Total 7 4 2 2" xfId="57158" xr:uid="{00000000-0005-0000-0000-0000B1B10000}"/>
    <cellStyle name="CALC Currency Total 7 4 3" xfId="43241" xr:uid="{00000000-0005-0000-0000-0000B2B10000}"/>
    <cellStyle name="CALC Currency Total 7 5" xfId="18522" xr:uid="{00000000-0005-0000-0000-0000B3B10000}"/>
    <cellStyle name="CALC Currency Total 7 5 2" xfId="46205" xr:uid="{00000000-0005-0000-0000-0000B4B10000}"/>
    <cellStyle name="CALC Currency Total 7 6" xfId="32288" xr:uid="{00000000-0005-0000-0000-0000B5B10000}"/>
    <cellStyle name="CALC Currency Total 8" xfId="4406" xr:uid="{00000000-0005-0000-0000-0000B6B10000}"/>
    <cellStyle name="CALC Currency Total 8 2" xfId="7830" xr:uid="{00000000-0005-0000-0000-0000B7B10000}"/>
    <cellStyle name="CALC Currency Total 8 2 2" xfId="21754" xr:uid="{00000000-0005-0000-0000-0000B8B10000}"/>
    <cellStyle name="CALC Currency Total 8 2 2 2" xfId="49437" xr:uid="{00000000-0005-0000-0000-0000B9B10000}"/>
    <cellStyle name="CALC Currency Total 8 2 3" xfId="35520" xr:uid="{00000000-0005-0000-0000-0000BAB10000}"/>
    <cellStyle name="CALC Currency Total 8 3" xfId="12673" xr:uid="{00000000-0005-0000-0000-0000BBB10000}"/>
    <cellStyle name="CALC Currency Total 8 3 2" xfId="26594" xr:uid="{00000000-0005-0000-0000-0000BCB10000}"/>
    <cellStyle name="CALC Currency Total 8 3 2 2" xfId="54277" xr:uid="{00000000-0005-0000-0000-0000BDB10000}"/>
    <cellStyle name="CALC Currency Total 8 3 3" xfId="40360" xr:uid="{00000000-0005-0000-0000-0000BEB10000}"/>
    <cellStyle name="CALC Currency Total 8 4" xfId="15423" xr:uid="{00000000-0005-0000-0000-0000BFB10000}"/>
    <cellStyle name="CALC Currency Total 8 4 2" xfId="29344" xr:uid="{00000000-0005-0000-0000-0000C0B10000}"/>
    <cellStyle name="CALC Currency Total 8 4 2 2" xfId="57027" xr:uid="{00000000-0005-0000-0000-0000C1B10000}"/>
    <cellStyle name="CALC Currency Total 8 4 3" xfId="43110" xr:uid="{00000000-0005-0000-0000-0000C2B10000}"/>
    <cellStyle name="CALC Currency Total 8 5" xfId="18391" xr:uid="{00000000-0005-0000-0000-0000C3B10000}"/>
    <cellStyle name="CALC Currency Total 8 5 2" xfId="46074" xr:uid="{00000000-0005-0000-0000-0000C4B10000}"/>
    <cellStyle name="CALC Currency Total 8 6" xfId="32157" xr:uid="{00000000-0005-0000-0000-0000C5B10000}"/>
    <cellStyle name="CALC Currency Total 9" xfId="4505" xr:uid="{00000000-0005-0000-0000-0000C6B10000}"/>
    <cellStyle name="CALC Currency Total_CorpModel.001.002" xfId="1505" xr:uid="{00000000-0005-0000-0000-0000C7B10000}"/>
    <cellStyle name="CALC Currency_CorpModel.001.002" xfId="1506" xr:uid="{00000000-0005-0000-0000-0000C8B10000}"/>
    <cellStyle name="Calc date" xfId="1507" xr:uid="{00000000-0005-0000-0000-0000C9B10000}"/>
    <cellStyle name="CALC Date Long" xfId="1508" xr:uid="{00000000-0005-0000-0000-0000CAB10000}"/>
    <cellStyle name="CALC Date Short" xfId="1509" xr:uid="{00000000-0005-0000-0000-0000CBB10000}"/>
    <cellStyle name="Calc gridlines" xfId="1510" xr:uid="{00000000-0005-0000-0000-0000CCB10000}"/>
    <cellStyle name="Calc multiple" xfId="1511" xr:uid="{00000000-0005-0000-0000-0000CDB10000}"/>
    <cellStyle name="CALC Percent" xfId="1512" xr:uid="{00000000-0005-0000-0000-0000CEB10000}"/>
    <cellStyle name="Calc Percent (0)" xfId="1513" xr:uid="{00000000-0005-0000-0000-0000CFB10000}"/>
    <cellStyle name="Calc Percent (1)" xfId="1514" xr:uid="{00000000-0005-0000-0000-0000D0B10000}"/>
    <cellStyle name="Calc Percent (2)" xfId="1515" xr:uid="{00000000-0005-0000-0000-0000D1B10000}"/>
    <cellStyle name="CALC Percent [1]" xfId="1516" xr:uid="{00000000-0005-0000-0000-0000D2B10000}"/>
    <cellStyle name="CALC Percent [2]" xfId="1517" xr:uid="{00000000-0005-0000-0000-0000D3B10000}"/>
    <cellStyle name="CALC Percent Total" xfId="1518" xr:uid="{00000000-0005-0000-0000-0000D4B10000}"/>
    <cellStyle name="CALC Percent Total [1]" xfId="1519" xr:uid="{00000000-0005-0000-0000-0000D5B10000}"/>
    <cellStyle name="CALC Percent Total [1] 2" xfId="2115" xr:uid="{00000000-0005-0000-0000-0000D6B10000}"/>
    <cellStyle name="CALC Percent Total [1] 2 2" xfId="4805" xr:uid="{00000000-0005-0000-0000-0000D7B10000}"/>
    <cellStyle name="CALC Percent Total [1] 2 2 2" xfId="8211" xr:uid="{00000000-0005-0000-0000-0000D8B10000}"/>
    <cellStyle name="CALC Percent Total [1] 2 2 2 2" xfId="22134" xr:uid="{00000000-0005-0000-0000-0000D9B10000}"/>
    <cellStyle name="CALC Percent Total [1] 2 2 2 2 2" xfId="49817" xr:uid="{00000000-0005-0000-0000-0000DAB10000}"/>
    <cellStyle name="CALC Percent Total [1] 2 2 2 3" xfId="35900" xr:uid="{00000000-0005-0000-0000-0000DBB10000}"/>
    <cellStyle name="CALC Percent Total [1] 2 2 3" xfId="13066" xr:uid="{00000000-0005-0000-0000-0000DCB10000}"/>
    <cellStyle name="CALC Percent Total [1] 2 2 3 2" xfId="26987" xr:uid="{00000000-0005-0000-0000-0000DDB10000}"/>
    <cellStyle name="CALC Percent Total [1] 2 2 3 2 2" xfId="54670" xr:uid="{00000000-0005-0000-0000-0000DEB10000}"/>
    <cellStyle name="CALC Percent Total [1] 2 2 3 3" xfId="40753" xr:uid="{00000000-0005-0000-0000-0000DFB10000}"/>
    <cellStyle name="CALC Percent Total [1] 2 2 4" xfId="15816" xr:uid="{00000000-0005-0000-0000-0000E0B10000}"/>
    <cellStyle name="CALC Percent Total [1] 2 2 4 2" xfId="29737" xr:uid="{00000000-0005-0000-0000-0000E1B10000}"/>
    <cellStyle name="CALC Percent Total [1] 2 2 4 2 2" xfId="57420" xr:uid="{00000000-0005-0000-0000-0000E2B10000}"/>
    <cellStyle name="CALC Percent Total [1] 2 2 4 3" xfId="43503" xr:uid="{00000000-0005-0000-0000-0000E3B10000}"/>
    <cellStyle name="CALC Percent Total [1] 2 2 5" xfId="18784" xr:uid="{00000000-0005-0000-0000-0000E4B10000}"/>
    <cellStyle name="CALC Percent Total [1] 2 2 5 2" xfId="46467" xr:uid="{00000000-0005-0000-0000-0000E5B10000}"/>
    <cellStyle name="CALC Percent Total [1] 2 2 6" xfId="32550" xr:uid="{00000000-0005-0000-0000-0000E6B10000}"/>
    <cellStyle name="CALC Percent Total [1] 2 3" xfId="5329" xr:uid="{00000000-0005-0000-0000-0000E7B10000}"/>
    <cellStyle name="CALC Percent Total [1] 3" xfId="2311" xr:uid="{00000000-0005-0000-0000-0000E8B10000}"/>
    <cellStyle name="CALC Percent Total [1] 4" xfId="4545" xr:uid="{00000000-0005-0000-0000-0000E9B10000}"/>
    <cellStyle name="CALC Percent Total [1] 4 2" xfId="7962" xr:uid="{00000000-0005-0000-0000-0000EAB10000}"/>
    <cellStyle name="CALC Percent Total [1] 4 2 2" xfId="21886" xr:uid="{00000000-0005-0000-0000-0000EBB10000}"/>
    <cellStyle name="CALC Percent Total [1] 4 2 2 2" xfId="49569" xr:uid="{00000000-0005-0000-0000-0000ECB10000}"/>
    <cellStyle name="CALC Percent Total [1] 4 2 3" xfId="35652" xr:uid="{00000000-0005-0000-0000-0000EDB10000}"/>
    <cellStyle name="CALC Percent Total [1] 4 3" xfId="12809" xr:uid="{00000000-0005-0000-0000-0000EEB10000}"/>
    <cellStyle name="CALC Percent Total [1] 4 3 2" xfId="26730" xr:uid="{00000000-0005-0000-0000-0000EFB10000}"/>
    <cellStyle name="CALC Percent Total [1] 4 3 2 2" xfId="54413" xr:uid="{00000000-0005-0000-0000-0000F0B10000}"/>
    <cellStyle name="CALC Percent Total [1] 4 3 3" xfId="40496" xr:uid="{00000000-0005-0000-0000-0000F1B10000}"/>
    <cellStyle name="CALC Percent Total [1] 4 4" xfId="15559" xr:uid="{00000000-0005-0000-0000-0000F2B10000}"/>
    <cellStyle name="CALC Percent Total [1] 4 4 2" xfId="29480" xr:uid="{00000000-0005-0000-0000-0000F3B10000}"/>
    <cellStyle name="CALC Percent Total [1] 4 4 2 2" xfId="57163" xr:uid="{00000000-0005-0000-0000-0000F4B10000}"/>
    <cellStyle name="CALC Percent Total [1] 4 4 3" xfId="43246" xr:uid="{00000000-0005-0000-0000-0000F5B10000}"/>
    <cellStyle name="CALC Percent Total [1] 4 5" xfId="18527" xr:uid="{00000000-0005-0000-0000-0000F6B10000}"/>
    <cellStyle name="CALC Percent Total [1] 4 5 2" xfId="46210" xr:uid="{00000000-0005-0000-0000-0000F7B10000}"/>
    <cellStyle name="CALC Percent Total [1] 4 6" xfId="32293" xr:uid="{00000000-0005-0000-0000-0000F8B10000}"/>
    <cellStyle name="CALC Percent Total [2]" xfId="1520" xr:uid="{00000000-0005-0000-0000-0000F9B10000}"/>
    <cellStyle name="CALC Percent Total [2] 2" xfId="2116" xr:uid="{00000000-0005-0000-0000-0000FAB10000}"/>
    <cellStyle name="CALC Percent Total [2] 2 2" xfId="4806" xr:uid="{00000000-0005-0000-0000-0000FBB10000}"/>
    <cellStyle name="CALC Percent Total [2] 2 2 2" xfId="8212" xr:uid="{00000000-0005-0000-0000-0000FCB10000}"/>
    <cellStyle name="CALC Percent Total [2] 2 2 2 2" xfId="22135" xr:uid="{00000000-0005-0000-0000-0000FDB10000}"/>
    <cellStyle name="CALC Percent Total [2] 2 2 2 2 2" xfId="49818" xr:uid="{00000000-0005-0000-0000-0000FEB10000}"/>
    <cellStyle name="CALC Percent Total [2] 2 2 2 3" xfId="35901" xr:uid="{00000000-0005-0000-0000-0000FFB10000}"/>
    <cellStyle name="CALC Percent Total [2] 2 2 3" xfId="13067" xr:uid="{00000000-0005-0000-0000-000000B20000}"/>
    <cellStyle name="CALC Percent Total [2] 2 2 3 2" xfId="26988" xr:uid="{00000000-0005-0000-0000-000001B20000}"/>
    <cellStyle name="CALC Percent Total [2] 2 2 3 2 2" xfId="54671" xr:uid="{00000000-0005-0000-0000-000002B20000}"/>
    <cellStyle name="CALC Percent Total [2] 2 2 3 3" xfId="40754" xr:uid="{00000000-0005-0000-0000-000003B20000}"/>
    <cellStyle name="CALC Percent Total [2] 2 2 4" xfId="15817" xr:uid="{00000000-0005-0000-0000-000004B20000}"/>
    <cellStyle name="CALC Percent Total [2] 2 2 4 2" xfId="29738" xr:uid="{00000000-0005-0000-0000-000005B20000}"/>
    <cellStyle name="CALC Percent Total [2] 2 2 4 2 2" xfId="57421" xr:uid="{00000000-0005-0000-0000-000006B20000}"/>
    <cellStyle name="CALC Percent Total [2] 2 2 4 3" xfId="43504" xr:uid="{00000000-0005-0000-0000-000007B20000}"/>
    <cellStyle name="CALC Percent Total [2] 2 2 5" xfId="18785" xr:uid="{00000000-0005-0000-0000-000008B20000}"/>
    <cellStyle name="CALC Percent Total [2] 2 2 5 2" xfId="46468" xr:uid="{00000000-0005-0000-0000-000009B20000}"/>
    <cellStyle name="CALC Percent Total [2] 2 2 6" xfId="32551" xr:uid="{00000000-0005-0000-0000-00000AB20000}"/>
    <cellStyle name="CALC Percent Total [2] 2 3" xfId="5330" xr:uid="{00000000-0005-0000-0000-00000BB20000}"/>
    <cellStyle name="CALC Percent Total [2] 3" xfId="2312" xr:uid="{00000000-0005-0000-0000-00000CB20000}"/>
    <cellStyle name="CALC Percent Total [2] 4" xfId="4546" xr:uid="{00000000-0005-0000-0000-00000DB20000}"/>
    <cellStyle name="CALC Percent Total [2] 4 2" xfId="7963" xr:uid="{00000000-0005-0000-0000-00000EB20000}"/>
    <cellStyle name="CALC Percent Total [2] 4 2 2" xfId="21887" xr:uid="{00000000-0005-0000-0000-00000FB20000}"/>
    <cellStyle name="CALC Percent Total [2] 4 2 2 2" xfId="49570" xr:uid="{00000000-0005-0000-0000-000010B20000}"/>
    <cellStyle name="CALC Percent Total [2] 4 2 3" xfId="35653" xr:uid="{00000000-0005-0000-0000-000011B20000}"/>
    <cellStyle name="CALC Percent Total [2] 4 3" xfId="12810" xr:uid="{00000000-0005-0000-0000-000012B20000}"/>
    <cellStyle name="CALC Percent Total [2] 4 3 2" xfId="26731" xr:uid="{00000000-0005-0000-0000-000013B20000}"/>
    <cellStyle name="CALC Percent Total [2] 4 3 2 2" xfId="54414" xr:uid="{00000000-0005-0000-0000-000014B20000}"/>
    <cellStyle name="CALC Percent Total [2] 4 3 3" xfId="40497" xr:uid="{00000000-0005-0000-0000-000015B20000}"/>
    <cellStyle name="CALC Percent Total [2] 4 4" xfId="15560" xr:uid="{00000000-0005-0000-0000-000016B20000}"/>
    <cellStyle name="CALC Percent Total [2] 4 4 2" xfId="29481" xr:uid="{00000000-0005-0000-0000-000017B20000}"/>
    <cellStyle name="CALC Percent Total [2] 4 4 2 2" xfId="57164" xr:uid="{00000000-0005-0000-0000-000018B20000}"/>
    <cellStyle name="CALC Percent Total [2] 4 4 3" xfId="43247" xr:uid="{00000000-0005-0000-0000-000019B20000}"/>
    <cellStyle name="CALC Percent Total [2] 4 5" xfId="18528" xr:uid="{00000000-0005-0000-0000-00001AB20000}"/>
    <cellStyle name="CALC Percent Total [2] 4 5 2" xfId="46211" xr:uid="{00000000-0005-0000-0000-00001BB20000}"/>
    <cellStyle name="CALC Percent Total [2] 4 6" xfId="32294" xr:uid="{00000000-0005-0000-0000-00001CB20000}"/>
    <cellStyle name="CALC Percent Total 10" xfId="4396" xr:uid="{00000000-0005-0000-0000-00001DB20000}"/>
    <cellStyle name="CALC Percent Total 10 2" xfId="7820" xr:uid="{00000000-0005-0000-0000-00001EB20000}"/>
    <cellStyle name="CALC Percent Total 10 2 2" xfId="21744" xr:uid="{00000000-0005-0000-0000-00001FB20000}"/>
    <cellStyle name="CALC Percent Total 10 2 2 2" xfId="49427" xr:uid="{00000000-0005-0000-0000-000020B20000}"/>
    <cellStyle name="CALC Percent Total 10 2 3" xfId="35510" xr:uid="{00000000-0005-0000-0000-000021B20000}"/>
    <cellStyle name="CALC Percent Total 10 3" xfId="12663" xr:uid="{00000000-0005-0000-0000-000022B20000}"/>
    <cellStyle name="CALC Percent Total 10 3 2" xfId="26584" xr:uid="{00000000-0005-0000-0000-000023B20000}"/>
    <cellStyle name="CALC Percent Total 10 3 2 2" xfId="54267" xr:uid="{00000000-0005-0000-0000-000024B20000}"/>
    <cellStyle name="CALC Percent Total 10 3 3" xfId="40350" xr:uid="{00000000-0005-0000-0000-000025B20000}"/>
    <cellStyle name="CALC Percent Total 10 4" xfId="15413" xr:uid="{00000000-0005-0000-0000-000026B20000}"/>
    <cellStyle name="CALC Percent Total 10 4 2" xfId="29334" xr:uid="{00000000-0005-0000-0000-000027B20000}"/>
    <cellStyle name="CALC Percent Total 10 4 2 2" xfId="57017" xr:uid="{00000000-0005-0000-0000-000028B20000}"/>
    <cellStyle name="CALC Percent Total 10 4 3" xfId="43100" xr:uid="{00000000-0005-0000-0000-000029B20000}"/>
    <cellStyle name="CALC Percent Total 10 5" xfId="18381" xr:uid="{00000000-0005-0000-0000-00002AB20000}"/>
    <cellStyle name="CALC Percent Total 10 5 2" xfId="46064" xr:uid="{00000000-0005-0000-0000-00002BB20000}"/>
    <cellStyle name="CALC Percent Total 10 6" xfId="32147" xr:uid="{00000000-0005-0000-0000-00002CB20000}"/>
    <cellStyle name="CALC Percent Total 11" xfId="4501" xr:uid="{00000000-0005-0000-0000-00002DB20000}"/>
    <cellStyle name="CALC Percent Total 11 2" xfId="7921" xr:uid="{00000000-0005-0000-0000-00002EB20000}"/>
    <cellStyle name="CALC Percent Total 11 2 2" xfId="21845" xr:uid="{00000000-0005-0000-0000-00002FB20000}"/>
    <cellStyle name="CALC Percent Total 11 2 2 2" xfId="49528" xr:uid="{00000000-0005-0000-0000-000030B20000}"/>
    <cellStyle name="CALC Percent Total 11 2 3" xfId="35611" xr:uid="{00000000-0005-0000-0000-000031B20000}"/>
    <cellStyle name="CALC Percent Total 11 3" xfId="12768" xr:uid="{00000000-0005-0000-0000-000032B20000}"/>
    <cellStyle name="CALC Percent Total 11 3 2" xfId="26689" xr:uid="{00000000-0005-0000-0000-000033B20000}"/>
    <cellStyle name="CALC Percent Total 11 3 2 2" xfId="54372" xr:uid="{00000000-0005-0000-0000-000034B20000}"/>
    <cellStyle name="CALC Percent Total 11 3 3" xfId="40455" xr:uid="{00000000-0005-0000-0000-000035B20000}"/>
    <cellStyle name="CALC Percent Total 11 4" xfId="15518" xr:uid="{00000000-0005-0000-0000-000036B20000}"/>
    <cellStyle name="CALC Percent Total 11 4 2" xfId="29439" xr:uid="{00000000-0005-0000-0000-000037B20000}"/>
    <cellStyle name="CALC Percent Total 11 4 2 2" xfId="57122" xr:uid="{00000000-0005-0000-0000-000038B20000}"/>
    <cellStyle name="CALC Percent Total 11 4 3" xfId="43205" xr:uid="{00000000-0005-0000-0000-000039B20000}"/>
    <cellStyle name="CALC Percent Total 11 5" xfId="18486" xr:uid="{00000000-0005-0000-0000-00003AB20000}"/>
    <cellStyle name="CALC Percent Total 11 5 2" xfId="46169" xr:uid="{00000000-0005-0000-0000-00003BB20000}"/>
    <cellStyle name="CALC Percent Total 11 6" xfId="32252" xr:uid="{00000000-0005-0000-0000-00003CB20000}"/>
    <cellStyle name="CALC Percent Total 12" xfId="4401" xr:uid="{00000000-0005-0000-0000-00003DB20000}"/>
    <cellStyle name="CALC Percent Total 12 2" xfId="7825" xr:uid="{00000000-0005-0000-0000-00003EB20000}"/>
    <cellStyle name="CALC Percent Total 12 2 2" xfId="21749" xr:uid="{00000000-0005-0000-0000-00003FB20000}"/>
    <cellStyle name="CALC Percent Total 12 2 2 2" xfId="49432" xr:uid="{00000000-0005-0000-0000-000040B20000}"/>
    <cellStyle name="CALC Percent Total 12 2 3" xfId="35515" xr:uid="{00000000-0005-0000-0000-000041B20000}"/>
    <cellStyle name="CALC Percent Total 12 3" xfId="12668" xr:uid="{00000000-0005-0000-0000-000042B20000}"/>
    <cellStyle name="CALC Percent Total 12 3 2" xfId="26589" xr:uid="{00000000-0005-0000-0000-000043B20000}"/>
    <cellStyle name="CALC Percent Total 12 3 2 2" xfId="54272" xr:uid="{00000000-0005-0000-0000-000044B20000}"/>
    <cellStyle name="CALC Percent Total 12 3 3" xfId="40355" xr:uid="{00000000-0005-0000-0000-000045B20000}"/>
    <cellStyle name="CALC Percent Total 12 4" xfId="15418" xr:uid="{00000000-0005-0000-0000-000046B20000}"/>
    <cellStyle name="CALC Percent Total 12 4 2" xfId="29339" xr:uid="{00000000-0005-0000-0000-000047B20000}"/>
    <cellStyle name="CALC Percent Total 12 4 2 2" xfId="57022" xr:uid="{00000000-0005-0000-0000-000048B20000}"/>
    <cellStyle name="CALC Percent Total 12 4 3" xfId="43105" xr:uid="{00000000-0005-0000-0000-000049B20000}"/>
    <cellStyle name="CALC Percent Total 12 5" xfId="18386" xr:uid="{00000000-0005-0000-0000-00004AB20000}"/>
    <cellStyle name="CALC Percent Total 12 5 2" xfId="46069" xr:uid="{00000000-0005-0000-0000-00004BB20000}"/>
    <cellStyle name="CALC Percent Total 12 6" xfId="32152" xr:uid="{00000000-0005-0000-0000-00004CB20000}"/>
    <cellStyle name="CALC Percent Total 13" xfId="5048" xr:uid="{00000000-0005-0000-0000-00004DB20000}"/>
    <cellStyle name="CALC Percent Total 14" xfId="5230" xr:uid="{00000000-0005-0000-0000-00004EB20000}"/>
    <cellStyle name="CALC Percent Total 14 2" xfId="19200" xr:uid="{00000000-0005-0000-0000-00004FB20000}"/>
    <cellStyle name="CALC Percent Total 14 2 2" xfId="46883" xr:uid="{00000000-0005-0000-0000-000050B20000}"/>
    <cellStyle name="CALC Percent Total 14 3" xfId="32966" xr:uid="{00000000-0005-0000-0000-000051B20000}"/>
    <cellStyle name="CALC Percent Total 15" xfId="5258" xr:uid="{00000000-0005-0000-0000-000052B20000}"/>
    <cellStyle name="CALC Percent Total 16" xfId="5227" xr:uid="{00000000-0005-0000-0000-000053B20000}"/>
    <cellStyle name="CALC Percent Total 16 2" xfId="19197" xr:uid="{00000000-0005-0000-0000-000054B20000}"/>
    <cellStyle name="CALC Percent Total 16 2 2" xfId="46880" xr:uid="{00000000-0005-0000-0000-000055B20000}"/>
    <cellStyle name="CALC Percent Total 16 3" xfId="32963" xr:uid="{00000000-0005-0000-0000-000056B20000}"/>
    <cellStyle name="CALC Percent Total 17" xfId="16169" xr:uid="{00000000-0005-0000-0000-000057B20000}"/>
    <cellStyle name="CALC Percent Total 17 2" xfId="30086" xr:uid="{00000000-0005-0000-0000-000058B20000}"/>
    <cellStyle name="CALC Percent Total 17 2 2" xfId="57769" xr:uid="{00000000-0005-0000-0000-000059B20000}"/>
    <cellStyle name="CALC Percent Total 17 3" xfId="43852" xr:uid="{00000000-0005-0000-0000-00005AB20000}"/>
    <cellStyle name="CALC Percent Total 18" xfId="16132" xr:uid="{00000000-0005-0000-0000-00005BB20000}"/>
    <cellStyle name="CALC Percent Total 18 2" xfId="30049" xr:uid="{00000000-0005-0000-0000-00005CB20000}"/>
    <cellStyle name="CALC Percent Total 18 2 2" xfId="57732" xr:uid="{00000000-0005-0000-0000-00005DB20000}"/>
    <cellStyle name="CALC Percent Total 18 3" xfId="43815" xr:uid="{00000000-0005-0000-0000-00005EB20000}"/>
    <cellStyle name="CALC Percent Total 19" xfId="16287" xr:uid="{00000000-0005-0000-0000-00005FB20000}"/>
    <cellStyle name="CALC Percent Total 19 2" xfId="43970" xr:uid="{00000000-0005-0000-0000-000060B20000}"/>
    <cellStyle name="CALC Percent Total 2" xfId="2114" xr:uid="{00000000-0005-0000-0000-000061B20000}"/>
    <cellStyle name="CALC Percent Total 2 2" xfId="4804" xr:uid="{00000000-0005-0000-0000-000062B20000}"/>
    <cellStyle name="CALC Percent Total 2 2 2" xfId="8210" xr:uid="{00000000-0005-0000-0000-000063B20000}"/>
    <cellStyle name="CALC Percent Total 2 2 2 2" xfId="22133" xr:uid="{00000000-0005-0000-0000-000064B20000}"/>
    <cellStyle name="CALC Percent Total 2 2 2 2 2" xfId="49816" xr:uid="{00000000-0005-0000-0000-000065B20000}"/>
    <cellStyle name="CALC Percent Total 2 2 2 3" xfId="35899" xr:uid="{00000000-0005-0000-0000-000066B20000}"/>
    <cellStyle name="CALC Percent Total 2 2 3" xfId="13065" xr:uid="{00000000-0005-0000-0000-000067B20000}"/>
    <cellStyle name="CALC Percent Total 2 2 3 2" xfId="26986" xr:uid="{00000000-0005-0000-0000-000068B20000}"/>
    <cellStyle name="CALC Percent Total 2 2 3 2 2" xfId="54669" xr:uid="{00000000-0005-0000-0000-000069B20000}"/>
    <cellStyle name="CALC Percent Total 2 2 3 3" xfId="40752" xr:uid="{00000000-0005-0000-0000-00006AB20000}"/>
    <cellStyle name="CALC Percent Total 2 2 4" xfId="15815" xr:uid="{00000000-0005-0000-0000-00006BB20000}"/>
    <cellStyle name="CALC Percent Total 2 2 4 2" xfId="29736" xr:uid="{00000000-0005-0000-0000-00006CB20000}"/>
    <cellStyle name="CALC Percent Total 2 2 4 2 2" xfId="57419" xr:uid="{00000000-0005-0000-0000-00006DB20000}"/>
    <cellStyle name="CALC Percent Total 2 2 4 3" xfId="43502" xr:uid="{00000000-0005-0000-0000-00006EB20000}"/>
    <cellStyle name="CALC Percent Total 2 2 5" xfId="18783" xr:uid="{00000000-0005-0000-0000-00006FB20000}"/>
    <cellStyle name="CALC Percent Total 2 2 5 2" xfId="46466" xr:uid="{00000000-0005-0000-0000-000070B20000}"/>
    <cellStyle name="CALC Percent Total 2 2 6" xfId="32549" xr:uid="{00000000-0005-0000-0000-000071B20000}"/>
    <cellStyle name="CALC Percent Total 2 3" xfId="5328" xr:uid="{00000000-0005-0000-0000-000072B20000}"/>
    <cellStyle name="CALC Percent Total 20" xfId="30204" xr:uid="{00000000-0005-0000-0000-000073B20000}"/>
    <cellStyle name="CALC Percent Total 3" xfId="2223" xr:uid="{00000000-0005-0000-0000-000074B20000}"/>
    <cellStyle name="CALC Percent Total 3 2" xfId="4871" xr:uid="{00000000-0005-0000-0000-000075B20000}"/>
    <cellStyle name="CALC Percent Total 3 2 2" xfId="8277" xr:uid="{00000000-0005-0000-0000-000076B20000}"/>
    <cellStyle name="CALC Percent Total 3 2 2 2" xfId="22199" xr:uid="{00000000-0005-0000-0000-000077B20000}"/>
    <cellStyle name="CALC Percent Total 3 2 2 2 2" xfId="49882" xr:uid="{00000000-0005-0000-0000-000078B20000}"/>
    <cellStyle name="CALC Percent Total 3 2 2 3" xfId="35965" xr:uid="{00000000-0005-0000-0000-000079B20000}"/>
    <cellStyle name="CALC Percent Total 3 2 3" xfId="13130" xr:uid="{00000000-0005-0000-0000-00007AB20000}"/>
    <cellStyle name="CALC Percent Total 3 2 3 2" xfId="27051" xr:uid="{00000000-0005-0000-0000-00007BB20000}"/>
    <cellStyle name="CALC Percent Total 3 2 3 2 2" xfId="54734" xr:uid="{00000000-0005-0000-0000-00007CB20000}"/>
    <cellStyle name="CALC Percent Total 3 2 3 3" xfId="40817" xr:uid="{00000000-0005-0000-0000-00007DB20000}"/>
    <cellStyle name="CALC Percent Total 3 2 4" xfId="15880" xr:uid="{00000000-0005-0000-0000-00007EB20000}"/>
    <cellStyle name="CALC Percent Total 3 2 4 2" xfId="29801" xr:uid="{00000000-0005-0000-0000-00007FB20000}"/>
    <cellStyle name="CALC Percent Total 3 2 4 2 2" xfId="57484" xr:uid="{00000000-0005-0000-0000-000080B20000}"/>
    <cellStyle name="CALC Percent Total 3 2 4 3" xfId="43567" xr:uid="{00000000-0005-0000-0000-000081B20000}"/>
    <cellStyle name="CALC Percent Total 3 2 5" xfId="18848" xr:uid="{00000000-0005-0000-0000-000082B20000}"/>
    <cellStyle name="CALC Percent Total 3 2 5 2" xfId="46531" xr:uid="{00000000-0005-0000-0000-000083B20000}"/>
    <cellStyle name="CALC Percent Total 3 2 6" xfId="32614" xr:uid="{00000000-0005-0000-0000-000084B20000}"/>
    <cellStyle name="CALC Percent Total 3 3" xfId="5362" xr:uid="{00000000-0005-0000-0000-000085B20000}"/>
    <cellStyle name="CALC Percent Total 4" xfId="2613" xr:uid="{00000000-0005-0000-0000-000086B20000}"/>
    <cellStyle name="CALC Percent Total 5" xfId="2988" xr:uid="{00000000-0005-0000-0000-000087B20000}"/>
    <cellStyle name="CALC Percent Total 6" xfId="2897" xr:uid="{00000000-0005-0000-0000-000088B20000}"/>
    <cellStyle name="CALC Percent Total 7" xfId="4544" xr:uid="{00000000-0005-0000-0000-000089B20000}"/>
    <cellStyle name="CALC Percent Total 7 2" xfId="7961" xr:uid="{00000000-0005-0000-0000-00008AB20000}"/>
    <cellStyle name="CALC Percent Total 7 2 2" xfId="21885" xr:uid="{00000000-0005-0000-0000-00008BB20000}"/>
    <cellStyle name="CALC Percent Total 7 2 2 2" xfId="49568" xr:uid="{00000000-0005-0000-0000-00008CB20000}"/>
    <cellStyle name="CALC Percent Total 7 2 3" xfId="35651" xr:uid="{00000000-0005-0000-0000-00008DB20000}"/>
    <cellStyle name="CALC Percent Total 7 3" xfId="12808" xr:uid="{00000000-0005-0000-0000-00008EB20000}"/>
    <cellStyle name="CALC Percent Total 7 3 2" xfId="26729" xr:uid="{00000000-0005-0000-0000-00008FB20000}"/>
    <cellStyle name="CALC Percent Total 7 3 2 2" xfId="54412" xr:uid="{00000000-0005-0000-0000-000090B20000}"/>
    <cellStyle name="CALC Percent Total 7 3 3" xfId="40495" xr:uid="{00000000-0005-0000-0000-000091B20000}"/>
    <cellStyle name="CALC Percent Total 7 4" xfId="15558" xr:uid="{00000000-0005-0000-0000-000092B20000}"/>
    <cellStyle name="CALC Percent Total 7 4 2" xfId="29479" xr:uid="{00000000-0005-0000-0000-000093B20000}"/>
    <cellStyle name="CALC Percent Total 7 4 2 2" xfId="57162" xr:uid="{00000000-0005-0000-0000-000094B20000}"/>
    <cellStyle name="CALC Percent Total 7 4 3" xfId="43245" xr:uid="{00000000-0005-0000-0000-000095B20000}"/>
    <cellStyle name="CALC Percent Total 7 5" xfId="18526" xr:uid="{00000000-0005-0000-0000-000096B20000}"/>
    <cellStyle name="CALC Percent Total 7 5 2" xfId="46209" xr:uid="{00000000-0005-0000-0000-000097B20000}"/>
    <cellStyle name="CALC Percent Total 7 6" xfId="32292" xr:uid="{00000000-0005-0000-0000-000098B20000}"/>
    <cellStyle name="CALC Percent Total 8" xfId="4404" xr:uid="{00000000-0005-0000-0000-000099B20000}"/>
    <cellStyle name="CALC Percent Total 8 2" xfId="7828" xr:uid="{00000000-0005-0000-0000-00009AB20000}"/>
    <cellStyle name="CALC Percent Total 8 2 2" xfId="21752" xr:uid="{00000000-0005-0000-0000-00009BB20000}"/>
    <cellStyle name="CALC Percent Total 8 2 2 2" xfId="49435" xr:uid="{00000000-0005-0000-0000-00009CB20000}"/>
    <cellStyle name="CALC Percent Total 8 2 3" xfId="35518" xr:uid="{00000000-0005-0000-0000-00009DB20000}"/>
    <cellStyle name="CALC Percent Total 8 3" xfId="12671" xr:uid="{00000000-0005-0000-0000-00009EB20000}"/>
    <cellStyle name="CALC Percent Total 8 3 2" xfId="26592" xr:uid="{00000000-0005-0000-0000-00009FB20000}"/>
    <cellStyle name="CALC Percent Total 8 3 2 2" xfId="54275" xr:uid="{00000000-0005-0000-0000-0000A0B20000}"/>
    <cellStyle name="CALC Percent Total 8 3 3" xfId="40358" xr:uid="{00000000-0005-0000-0000-0000A1B20000}"/>
    <cellStyle name="CALC Percent Total 8 4" xfId="15421" xr:uid="{00000000-0005-0000-0000-0000A2B20000}"/>
    <cellStyle name="CALC Percent Total 8 4 2" xfId="29342" xr:uid="{00000000-0005-0000-0000-0000A3B20000}"/>
    <cellStyle name="CALC Percent Total 8 4 2 2" xfId="57025" xr:uid="{00000000-0005-0000-0000-0000A4B20000}"/>
    <cellStyle name="CALC Percent Total 8 4 3" xfId="43108" xr:uid="{00000000-0005-0000-0000-0000A5B20000}"/>
    <cellStyle name="CALC Percent Total 8 5" xfId="18389" xr:uid="{00000000-0005-0000-0000-0000A6B20000}"/>
    <cellStyle name="CALC Percent Total 8 5 2" xfId="46072" xr:uid="{00000000-0005-0000-0000-0000A7B20000}"/>
    <cellStyle name="CALC Percent Total 8 6" xfId="32155" xr:uid="{00000000-0005-0000-0000-0000A8B20000}"/>
    <cellStyle name="CALC Percent Total 9" xfId="4509" xr:uid="{00000000-0005-0000-0000-0000A9B20000}"/>
    <cellStyle name="Calc Units (0)" xfId="1521" xr:uid="{00000000-0005-0000-0000-0000AAB20000}"/>
    <cellStyle name="Calc Units (1)" xfId="1522" xr:uid="{00000000-0005-0000-0000-0000ABB20000}"/>
    <cellStyle name="Calc Units (2)" xfId="1523" xr:uid="{00000000-0005-0000-0000-0000ACB20000}"/>
    <cellStyle name="Calc_Copy of Cash Forecast at 23 Oct updated 26 Oct" xfId="1524" xr:uid="{00000000-0005-0000-0000-0000ADB20000}"/>
    <cellStyle name="CalcCell" xfId="1525" xr:uid="{00000000-0005-0000-0000-0000AEB20000}"/>
    <cellStyle name="CalcCell 2" xfId="2117" xr:uid="{00000000-0005-0000-0000-0000AFB20000}"/>
    <cellStyle name="CalcCell 2 2" xfId="2382" xr:uid="{00000000-0005-0000-0000-0000B0B20000}"/>
    <cellStyle name="CalcCell 2 2 2" xfId="5839" xr:uid="{00000000-0005-0000-0000-0000B1B20000}"/>
    <cellStyle name="CalcCell 2 2 2 2" xfId="19789" xr:uid="{00000000-0005-0000-0000-0000B2B20000}"/>
    <cellStyle name="CalcCell 2 2 2 2 2" xfId="47472" xr:uid="{00000000-0005-0000-0000-0000B3B20000}"/>
    <cellStyle name="CalcCell 2 2 2 3" xfId="33555" xr:uid="{00000000-0005-0000-0000-0000B4B20000}"/>
    <cellStyle name="CalcCell 2 2 3" xfId="8609" xr:uid="{00000000-0005-0000-0000-0000B5B20000}"/>
    <cellStyle name="CalcCell 2 2 3 2" xfId="22530" xr:uid="{00000000-0005-0000-0000-0000B6B20000}"/>
    <cellStyle name="CalcCell 2 2 3 2 2" xfId="50213" xr:uid="{00000000-0005-0000-0000-0000B7B20000}"/>
    <cellStyle name="CalcCell 2 2 3 3" xfId="36296" xr:uid="{00000000-0005-0000-0000-0000B8B20000}"/>
    <cellStyle name="CalcCell 2 2 4" xfId="5657" xr:uid="{00000000-0005-0000-0000-0000B9B20000}"/>
    <cellStyle name="CalcCell 2 2 4 2" xfId="19609" xr:uid="{00000000-0005-0000-0000-0000BAB20000}"/>
    <cellStyle name="CalcCell 2 2 4 2 2" xfId="47292" xr:uid="{00000000-0005-0000-0000-0000BBB20000}"/>
    <cellStyle name="CalcCell 2 2 4 3" xfId="33375" xr:uid="{00000000-0005-0000-0000-0000BCB20000}"/>
    <cellStyle name="CalcCell 2 2 5" xfId="13487" xr:uid="{00000000-0005-0000-0000-0000BDB20000}"/>
    <cellStyle name="CalcCell 2 2 5 2" xfId="27408" xr:uid="{00000000-0005-0000-0000-0000BEB20000}"/>
    <cellStyle name="CalcCell 2 2 5 2 2" xfId="55091" xr:uid="{00000000-0005-0000-0000-0000BFB20000}"/>
    <cellStyle name="CalcCell 2 2 5 3" xfId="41174" xr:uid="{00000000-0005-0000-0000-0000C0B20000}"/>
    <cellStyle name="CalcCell 2 2 6" xfId="16449" xr:uid="{00000000-0005-0000-0000-0000C1B20000}"/>
    <cellStyle name="CalcCell 2 2 6 2" xfId="44132" xr:uid="{00000000-0005-0000-0000-0000C2B20000}"/>
    <cellStyle name="CalcCell 2 3" xfId="3357" xr:uid="{00000000-0005-0000-0000-0000C3B20000}"/>
    <cellStyle name="CalcCell 2 3 2" xfId="6797" xr:uid="{00000000-0005-0000-0000-0000C4B20000}"/>
    <cellStyle name="CalcCell 2 3 2 2" xfId="20738" xr:uid="{00000000-0005-0000-0000-0000C5B20000}"/>
    <cellStyle name="CalcCell 2 3 2 2 2" xfId="48421" xr:uid="{00000000-0005-0000-0000-0000C6B20000}"/>
    <cellStyle name="CalcCell 2 3 2 3" xfId="34504" xr:uid="{00000000-0005-0000-0000-0000C7B20000}"/>
    <cellStyle name="CalcCell 2 3 3" xfId="9535" xr:uid="{00000000-0005-0000-0000-0000C8B20000}"/>
    <cellStyle name="CalcCell 2 3 3 2" xfId="23456" xr:uid="{00000000-0005-0000-0000-0000C9B20000}"/>
    <cellStyle name="CalcCell 2 3 3 2 2" xfId="51139" xr:uid="{00000000-0005-0000-0000-0000CAB20000}"/>
    <cellStyle name="CalcCell 2 3 3 3" xfId="37222" xr:uid="{00000000-0005-0000-0000-0000CBB20000}"/>
    <cellStyle name="CalcCell 2 3 4" xfId="11676" xr:uid="{00000000-0005-0000-0000-0000CCB20000}"/>
    <cellStyle name="CalcCell 2 3 4 2" xfId="25597" xr:uid="{00000000-0005-0000-0000-0000CDB20000}"/>
    <cellStyle name="CalcCell 2 3 4 2 2" xfId="53280" xr:uid="{00000000-0005-0000-0000-0000CEB20000}"/>
    <cellStyle name="CalcCell 2 3 4 3" xfId="39363" xr:uid="{00000000-0005-0000-0000-0000CFB20000}"/>
    <cellStyle name="CalcCell 2 3 5" xfId="14426" xr:uid="{00000000-0005-0000-0000-0000D0B20000}"/>
    <cellStyle name="CalcCell 2 3 5 2" xfId="28347" xr:uid="{00000000-0005-0000-0000-0000D1B20000}"/>
    <cellStyle name="CalcCell 2 3 5 2 2" xfId="56030" xr:uid="{00000000-0005-0000-0000-0000D2B20000}"/>
    <cellStyle name="CalcCell 2 3 5 3" xfId="42113" xr:uid="{00000000-0005-0000-0000-0000D3B20000}"/>
    <cellStyle name="CalcCell 2 3 6" xfId="17394" xr:uid="{00000000-0005-0000-0000-0000D4B20000}"/>
    <cellStyle name="CalcCell 2 3 6 2" xfId="45077" xr:uid="{00000000-0005-0000-0000-0000D5B20000}"/>
    <cellStyle name="CalcCell 2 4" xfId="3751" xr:uid="{00000000-0005-0000-0000-0000D6B20000}"/>
    <cellStyle name="CalcCell 2 4 2" xfId="7185" xr:uid="{00000000-0005-0000-0000-0000D7B20000}"/>
    <cellStyle name="CalcCell 2 4 2 2" xfId="21120" xr:uid="{00000000-0005-0000-0000-0000D8B20000}"/>
    <cellStyle name="CalcCell 2 4 2 2 2" xfId="48803" xr:uid="{00000000-0005-0000-0000-0000D9B20000}"/>
    <cellStyle name="CalcCell 2 4 2 3" xfId="34886" xr:uid="{00000000-0005-0000-0000-0000DAB20000}"/>
    <cellStyle name="CalcCell 2 4 3" xfId="12058" xr:uid="{00000000-0005-0000-0000-0000DBB20000}"/>
    <cellStyle name="CalcCell 2 4 3 2" xfId="25979" xr:uid="{00000000-0005-0000-0000-0000DCB20000}"/>
    <cellStyle name="CalcCell 2 4 3 2 2" xfId="53662" xr:uid="{00000000-0005-0000-0000-0000DDB20000}"/>
    <cellStyle name="CalcCell 2 4 3 3" xfId="39745" xr:uid="{00000000-0005-0000-0000-0000DEB20000}"/>
    <cellStyle name="CalcCell 2 4 4" xfId="14808" xr:uid="{00000000-0005-0000-0000-0000DFB20000}"/>
    <cellStyle name="CalcCell 2 4 4 2" xfId="28729" xr:uid="{00000000-0005-0000-0000-0000E0B20000}"/>
    <cellStyle name="CalcCell 2 4 4 2 2" xfId="56412" xr:uid="{00000000-0005-0000-0000-0000E1B20000}"/>
    <cellStyle name="CalcCell 2 4 4 3" xfId="42495" xr:uid="{00000000-0005-0000-0000-0000E2B20000}"/>
    <cellStyle name="CalcCell 2 4 5" xfId="17776" xr:uid="{00000000-0005-0000-0000-0000E3B20000}"/>
    <cellStyle name="CalcCell 2 4 5 2" xfId="45459" xr:uid="{00000000-0005-0000-0000-0000E4B20000}"/>
    <cellStyle name="CalcCell 2 4 6" xfId="31542" xr:uid="{00000000-0005-0000-0000-0000E5B20000}"/>
    <cellStyle name="CalcCell 2 5" xfId="4807" xr:uid="{00000000-0005-0000-0000-0000E6B20000}"/>
    <cellStyle name="CalcCell 2 5 2" xfId="8213" xr:uid="{00000000-0005-0000-0000-0000E7B20000}"/>
    <cellStyle name="CalcCell 2 5 2 2" xfId="22136" xr:uid="{00000000-0005-0000-0000-0000E8B20000}"/>
    <cellStyle name="CalcCell 2 5 2 2 2" xfId="49819" xr:uid="{00000000-0005-0000-0000-0000E9B20000}"/>
    <cellStyle name="CalcCell 2 5 2 3" xfId="35902" xr:uid="{00000000-0005-0000-0000-0000EAB20000}"/>
    <cellStyle name="CalcCell 2 5 3" xfId="13068" xr:uid="{00000000-0005-0000-0000-0000EBB20000}"/>
    <cellStyle name="CalcCell 2 5 3 2" xfId="26989" xr:uid="{00000000-0005-0000-0000-0000ECB20000}"/>
    <cellStyle name="CalcCell 2 5 3 2 2" xfId="54672" xr:uid="{00000000-0005-0000-0000-0000EDB20000}"/>
    <cellStyle name="CalcCell 2 5 3 3" xfId="40755" xr:uid="{00000000-0005-0000-0000-0000EEB20000}"/>
    <cellStyle name="CalcCell 2 5 4" xfId="15818" xr:uid="{00000000-0005-0000-0000-0000EFB20000}"/>
    <cellStyle name="CalcCell 2 5 4 2" xfId="29739" xr:uid="{00000000-0005-0000-0000-0000F0B20000}"/>
    <cellStyle name="CalcCell 2 5 4 2 2" xfId="57422" xr:uid="{00000000-0005-0000-0000-0000F1B20000}"/>
    <cellStyle name="CalcCell 2 5 4 3" xfId="43505" xr:uid="{00000000-0005-0000-0000-0000F2B20000}"/>
    <cellStyle name="CalcCell 2 5 5" xfId="18786" xr:uid="{00000000-0005-0000-0000-0000F3B20000}"/>
    <cellStyle name="CalcCell 2 5 5 2" xfId="46469" xr:uid="{00000000-0005-0000-0000-0000F4B20000}"/>
    <cellStyle name="CalcCell 2 5 6" xfId="32552" xr:uid="{00000000-0005-0000-0000-0000F5B20000}"/>
    <cellStyle name="CalcCell 2 6" xfId="4305" xr:uid="{00000000-0005-0000-0000-0000F6B20000}"/>
    <cellStyle name="CalcCell 2 6 2" xfId="7730" xr:uid="{00000000-0005-0000-0000-0000F7B20000}"/>
    <cellStyle name="CalcCell 2 6 2 2" xfId="21656" xr:uid="{00000000-0005-0000-0000-0000F8B20000}"/>
    <cellStyle name="CalcCell 2 6 2 2 2" xfId="49339" xr:uid="{00000000-0005-0000-0000-0000F9B20000}"/>
    <cellStyle name="CalcCell 2 6 2 3" xfId="35422" xr:uid="{00000000-0005-0000-0000-0000FAB20000}"/>
    <cellStyle name="CalcCell 2 6 3" xfId="12575" xr:uid="{00000000-0005-0000-0000-0000FBB20000}"/>
    <cellStyle name="CalcCell 2 6 3 2" xfId="26496" xr:uid="{00000000-0005-0000-0000-0000FCB20000}"/>
    <cellStyle name="CalcCell 2 6 3 2 2" xfId="54179" xr:uid="{00000000-0005-0000-0000-0000FDB20000}"/>
    <cellStyle name="CalcCell 2 6 3 3" xfId="40262" xr:uid="{00000000-0005-0000-0000-0000FEB20000}"/>
    <cellStyle name="CalcCell 2 6 4" xfId="15325" xr:uid="{00000000-0005-0000-0000-0000FFB20000}"/>
    <cellStyle name="CalcCell 2 6 4 2" xfId="29246" xr:uid="{00000000-0005-0000-0000-000000B30000}"/>
    <cellStyle name="CalcCell 2 6 4 2 2" xfId="56929" xr:uid="{00000000-0005-0000-0000-000001B30000}"/>
    <cellStyle name="CalcCell 2 6 4 3" xfId="43012" xr:uid="{00000000-0005-0000-0000-000002B30000}"/>
    <cellStyle name="CalcCell 2 6 5" xfId="18293" xr:uid="{00000000-0005-0000-0000-000003B30000}"/>
    <cellStyle name="CalcCell 2 6 5 2" xfId="45976" xr:uid="{00000000-0005-0000-0000-000004B30000}"/>
    <cellStyle name="CalcCell 2 6 6" xfId="32059" xr:uid="{00000000-0005-0000-0000-000005B30000}"/>
    <cellStyle name="CalcCell 2 7" xfId="5331" xr:uid="{00000000-0005-0000-0000-000006B30000}"/>
    <cellStyle name="CalcCell 2 7 2" xfId="19286" xr:uid="{00000000-0005-0000-0000-000007B30000}"/>
    <cellStyle name="CalcCell 2 7 2 2" xfId="46969" xr:uid="{00000000-0005-0000-0000-000008B30000}"/>
    <cellStyle name="CalcCell 2 7 3" xfId="33052" xr:uid="{00000000-0005-0000-0000-000009B30000}"/>
    <cellStyle name="CalcCell 3" xfId="2612" xr:uid="{00000000-0005-0000-0000-00000AB30000}"/>
    <cellStyle name="CalcCell 3 2" xfId="6068" xr:uid="{00000000-0005-0000-0000-00000BB30000}"/>
    <cellStyle name="CalcCell 3 2 2" xfId="20015" xr:uid="{00000000-0005-0000-0000-00000CB30000}"/>
    <cellStyle name="CalcCell 3 2 2 2" xfId="47698" xr:uid="{00000000-0005-0000-0000-00000DB30000}"/>
    <cellStyle name="CalcCell 3 2 3" xfId="33781" xr:uid="{00000000-0005-0000-0000-00000EB30000}"/>
    <cellStyle name="CalcCell 3 3" xfId="8829" xr:uid="{00000000-0005-0000-0000-00000FB30000}"/>
    <cellStyle name="CalcCell 3 3 2" xfId="22750" xr:uid="{00000000-0005-0000-0000-000010B30000}"/>
    <cellStyle name="CalcCell 3 3 2 2" xfId="50433" xr:uid="{00000000-0005-0000-0000-000011B30000}"/>
    <cellStyle name="CalcCell 3 3 3" xfId="36516" xr:uid="{00000000-0005-0000-0000-000012B30000}"/>
    <cellStyle name="CalcCell 3 4" xfId="10956" xr:uid="{00000000-0005-0000-0000-000013B30000}"/>
    <cellStyle name="CalcCell 3 4 2" xfId="24877" xr:uid="{00000000-0005-0000-0000-000014B30000}"/>
    <cellStyle name="CalcCell 3 4 2 2" xfId="52560" xr:uid="{00000000-0005-0000-0000-000015B30000}"/>
    <cellStyle name="CalcCell 3 4 3" xfId="38643" xr:uid="{00000000-0005-0000-0000-000016B30000}"/>
    <cellStyle name="CalcCell 3 5" xfId="13710" xr:uid="{00000000-0005-0000-0000-000017B30000}"/>
    <cellStyle name="CalcCell 3 5 2" xfId="27631" xr:uid="{00000000-0005-0000-0000-000018B30000}"/>
    <cellStyle name="CalcCell 3 5 2 2" xfId="55314" xr:uid="{00000000-0005-0000-0000-000019B30000}"/>
    <cellStyle name="CalcCell 3 5 3" xfId="41397" xr:uid="{00000000-0005-0000-0000-00001AB30000}"/>
    <cellStyle name="CalcCell 3 6" xfId="16674" xr:uid="{00000000-0005-0000-0000-00001BB30000}"/>
    <cellStyle name="CalcCell 3 6 2" xfId="44357" xr:uid="{00000000-0005-0000-0000-00001CB30000}"/>
    <cellStyle name="CalcCell 4" xfId="2764" xr:uid="{00000000-0005-0000-0000-00001DB30000}"/>
    <cellStyle name="CalcCell 4 2" xfId="6211" xr:uid="{00000000-0005-0000-0000-00001EB30000}"/>
    <cellStyle name="CalcCell 4 2 2" xfId="20158" xr:uid="{00000000-0005-0000-0000-00001FB30000}"/>
    <cellStyle name="CalcCell 4 2 2 2" xfId="47841" xr:uid="{00000000-0005-0000-0000-000020B30000}"/>
    <cellStyle name="CalcCell 4 2 3" xfId="33924" xr:uid="{00000000-0005-0000-0000-000021B30000}"/>
    <cellStyle name="CalcCell 4 3" xfId="8967" xr:uid="{00000000-0005-0000-0000-000022B30000}"/>
    <cellStyle name="CalcCell 4 3 2" xfId="22888" xr:uid="{00000000-0005-0000-0000-000023B30000}"/>
    <cellStyle name="CalcCell 4 3 2 2" xfId="50571" xr:uid="{00000000-0005-0000-0000-000024B30000}"/>
    <cellStyle name="CalcCell 4 3 3" xfId="36654" xr:uid="{00000000-0005-0000-0000-000025B30000}"/>
    <cellStyle name="CalcCell 4 4" xfId="11098" xr:uid="{00000000-0005-0000-0000-000026B30000}"/>
    <cellStyle name="CalcCell 4 4 2" xfId="25019" xr:uid="{00000000-0005-0000-0000-000027B30000}"/>
    <cellStyle name="CalcCell 4 4 2 2" xfId="52702" xr:uid="{00000000-0005-0000-0000-000028B30000}"/>
    <cellStyle name="CalcCell 4 4 3" xfId="38785" xr:uid="{00000000-0005-0000-0000-000029B30000}"/>
    <cellStyle name="CalcCell 4 5" xfId="13851" xr:uid="{00000000-0005-0000-0000-00002AB30000}"/>
    <cellStyle name="CalcCell 4 5 2" xfId="27772" xr:uid="{00000000-0005-0000-0000-00002BB30000}"/>
    <cellStyle name="CalcCell 4 5 2 2" xfId="55455" xr:uid="{00000000-0005-0000-0000-00002CB30000}"/>
    <cellStyle name="CalcCell 4 5 3" xfId="41538" xr:uid="{00000000-0005-0000-0000-00002DB30000}"/>
    <cellStyle name="CalcCell 4 6" xfId="16816" xr:uid="{00000000-0005-0000-0000-00002EB30000}"/>
    <cellStyle name="CalcCell 4 6 2" xfId="44499" xr:uid="{00000000-0005-0000-0000-00002FB30000}"/>
    <cellStyle name="CalcCell 5" xfId="3773" xr:uid="{00000000-0005-0000-0000-000030B30000}"/>
    <cellStyle name="CalcCell 5 2" xfId="7207" xr:uid="{00000000-0005-0000-0000-000031B30000}"/>
    <cellStyle name="CalcCell 5 2 2" xfId="21141" xr:uid="{00000000-0005-0000-0000-000032B30000}"/>
    <cellStyle name="CalcCell 5 2 2 2" xfId="48824" xr:uid="{00000000-0005-0000-0000-000033B30000}"/>
    <cellStyle name="CalcCell 5 2 3" xfId="34907" xr:uid="{00000000-0005-0000-0000-000034B30000}"/>
    <cellStyle name="CalcCell 5 3" xfId="12079" xr:uid="{00000000-0005-0000-0000-000035B30000}"/>
    <cellStyle name="CalcCell 5 3 2" xfId="26000" xr:uid="{00000000-0005-0000-0000-000036B30000}"/>
    <cellStyle name="CalcCell 5 3 2 2" xfId="53683" xr:uid="{00000000-0005-0000-0000-000037B30000}"/>
    <cellStyle name="CalcCell 5 3 3" xfId="39766" xr:uid="{00000000-0005-0000-0000-000038B30000}"/>
    <cellStyle name="CalcCell 5 4" xfId="14829" xr:uid="{00000000-0005-0000-0000-000039B30000}"/>
    <cellStyle name="CalcCell 5 4 2" xfId="28750" xr:uid="{00000000-0005-0000-0000-00003AB30000}"/>
    <cellStyle name="CalcCell 5 4 2 2" xfId="56433" xr:uid="{00000000-0005-0000-0000-00003BB30000}"/>
    <cellStyle name="CalcCell 5 4 3" xfId="42516" xr:uid="{00000000-0005-0000-0000-00003CB30000}"/>
    <cellStyle name="CalcCell 5 5" xfId="17797" xr:uid="{00000000-0005-0000-0000-00003DB30000}"/>
    <cellStyle name="CalcCell 5 5 2" xfId="45480" xr:uid="{00000000-0005-0000-0000-00003EB30000}"/>
    <cellStyle name="CalcCell 5 6" xfId="31563" xr:uid="{00000000-0005-0000-0000-00003FB30000}"/>
    <cellStyle name="CalcCell 6" xfId="4548" xr:uid="{00000000-0005-0000-0000-000040B30000}"/>
    <cellStyle name="CalcCell 6 2" xfId="7964" xr:uid="{00000000-0005-0000-0000-000041B30000}"/>
    <cellStyle name="CalcCell 6 2 2" xfId="21888" xr:uid="{00000000-0005-0000-0000-000042B30000}"/>
    <cellStyle name="CalcCell 6 2 2 2" xfId="49571" xr:uid="{00000000-0005-0000-0000-000043B30000}"/>
    <cellStyle name="CalcCell 6 2 3" xfId="35654" xr:uid="{00000000-0005-0000-0000-000044B30000}"/>
    <cellStyle name="CalcCell 6 3" xfId="12812" xr:uid="{00000000-0005-0000-0000-000045B30000}"/>
    <cellStyle name="CalcCell 6 3 2" xfId="26733" xr:uid="{00000000-0005-0000-0000-000046B30000}"/>
    <cellStyle name="CalcCell 6 3 2 2" xfId="54416" xr:uid="{00000000-0005-0000-0000-000047B30000}"/>
    <cellStyle name="CalcCell 6 3 3" xfId="40499" xr:uid="{00000000-0005-0000-0000-000048B30000}"/>
    <cellStyle name="CalcCell 6 4" xfId="15562" xr:uid="{00000000-0005-0000-0000-000049B30000}"/>
    <cellStyle name="CalcCell 6 4 2" xfId="29483" xr:uid="{00000000-0005-0000-0000-00004AB30000}"/>
    <cellStyle name="CalcCell 6 4 2 2" xfId="57166" xr:uid="{00000000-0005-0000-0000-00004BB30000}"/>
    <cellStyle name="CalcCell 6 4 3" xfId="43249" xr:uid="{00000000-0005-0000-0000-00004CB30000}"/>
    <cellStyle name="CalcCell 6 5" xfId="18530" xr:uid="{00000000-0005-0000-0000-00004DB30000}"/>
    <cellStyle name="CalcCell 6 5 2" xfId="46213" xr:uid="{00000000-0005-0000-0000-00004EB30000}"/>
    <cellStyle name="CalcCell 6 6" xfId="32296" xr:uid="{00000000-0005-0000-0000-00004FB30000}"/>
    <cellStyle name="CalcCell 7" xfId="4866" xr:uid="{00000000-0005-0000-0000-000050B30000}"/>
    <cellStyle name="CalcCell 7 2" xfId="8272" xr:uid="{00000000-0005-0000-0000-000051B30000}"/>
    <cellStyle name="CalcCell 7 2 2" xfId="22194" xr:uid="{00000000-0005-0000-0000-000052B30000}"/>
    <cellStyle name="CalcCell 7 2 2 2" xfId="49877" xr:uid="{00000000-0005-0000-0000-000053B30000}"/>
    <cellStyle name="CalcCell 7 2 3" xfId="35960" xr:uid="{00000000-0005-0000-0000-000054B30000}"/>
    <cellStyle name="CalcCell 7 3" xfId="13125" xr:uid="{00000000-0005-0000-0000-000055B30000}"/>
    <cellStyle name="CalcCell 7 3 2" xfId="27046" xr:uid="{00000000-0005-0000-0000-000056B30000}"/>
    <cellStyle name="CalcCell 7 3 2 2" xfId="54729" xr:uid="{00000000-0005-0000-0000-000057B30000}"/>
    <cellStyle name="CalcCell 7 3 3" xfId="40812" xr:uid="{00000000-0005-0000-0000-000058B30000}"/>
    <cellStyle name="CalcCell 7 4" xfId="15875" xr:uid="{00000000-0005-0000-0000-000059B30000}"/>
    <cellStyle name="CalcCell 7 4 2" xfId="29796" xr:uid="{00000000-0005-0000-0000-00005AB30000}"/>
    <cellStyle name="CalcCell 7 4 2 2" xfId="57479" xr:uid="{00000000-0005-0000-0000-00005BB30000}"/>
    <cellStyle name="CalcCell 7 4 3" xfId="43562" xr:uid="{00000000-0005-0000-0000-00005CB30000}"/>
    <cellStyle name="CalcCell 7 5" xfId="18843" xr:uid="{00000000-0005-0000-0000-00005DB30000}"/>
    <cellStyle name="CalcCell 7 5 2" xfId="46526" xr:uid="{00000000-0005-0000-0000-00005EB30000}"/>
    <cellStyle name="CalcCell 7 6" xfId="32609" xr:uid="{00000000-0005-0000-0000-00005FB30000}"/>
    <cellStyle name="CalcCell 8" xfId="4496" xr:uid="{00000000-0005-0000-0000-000060B30000}"/>
    <cellStyle name="CalcCell 8 2" xfId="7917" xr:uid="{00000000-0005-0000-0000-000061B30000}"/>
    <cellStyle name="CalcCell 8 2 2" xfId="21841" xr:uid="{00000000-0005-0000-0000-000062B30000}"/>
    <cellStyle name="CalcCell 8 2 2 2" xfId="49524" xr:uid="{00000000-0005-0000-0000-000063B30000}"/>
    <cellStyle name="CalcCell 8 2 3" xfId="35607" xr:uid="{00000000-0005-0000-0000-000064B30000}"/>
    <cellStyle name="CalcCell 8 3" xfId="12763" xr:uid="{00000000-0005-0000-0000-000065B30000}"/>
    <cellStyle name="CalcCell 8 3 2" xfId="26684" xr:uid="{00000000-0005-0000-0000-000066B30000}"/>
    <cellStyle name="CalcCell 8 3 2 2" xfId="54367" xr:uid="{00000000-0005-0000-0000-000067B30000}"/>
    <cellStyle name="CalcCell 8 3 3" xfId="40450" xr:uid="{00000000-0005-0000-0000-000068B30000}"/>
    <cellStyle name="CalcCell 8 4" xfId="15513" xr:uid="{00000000-0005-0000-0000-000069B30000}"/>
    <cellStyle name="CalcCell 8 4 2" xfId="29434" xr:uid="{00000000-0005-0000-0000-00006AB30000}"/>
    <cellStyle name="CalcCell 8 4 2 2" xfId="57117" xr:uid="{00000000-0005-0000-0000-00006BB30000}"/>
    <cellStyle name="CalcCell 8 4 3" xfId="43200" xr:uid="{00000000-0005-0000-0000-00006CB30000}"/>
    <cellStyle name="CalcCell 8 5" xfId="18481" xr:uid="{00000000-0005-0000-0000-00006DB30000}"/>
    <cellStyle name="CalcCell 8 5 2" xfId="46164" xr:uid="{00000000-0005-0000-0000-00006EB30000}"/>
    <cellStyle name="CalcCell 8 6" xfId="32247" xr:uid="{00000000-0005-0000-0000-00006FB30000}"/>
    <cellStyle name="CalcCell 9" xfId="5259" xr:uid="{00000000-0005-0000-0000-000070B30000}"/>
    <cellStyle name="CalcCell 9 2" xfId="19226" xr:uid="{00000000-0005-0000-0000-000071B30000}"/>
    <cellStyle name="CalcCell 9 2 2" xfId="46909" xr:uid="{00000000-0005-0000-0000-000072B30000}"/>
    <cellStyle name="CalcCell 9 3" xfId="32992" xr:uid="{00000000-0005-0000-0000-000073B30000}"/>
    <cellStyle name="CalcCell2cost" xfId="1526" xr:uid="{00000000-0005-0000-0000-000074B30000}"/>
    <cellStyle name="CalcCell2cost 2" xfId="2118" xr:uid="{00000000-0005-0000-0000-000075B30000}"/>
    <cellStyle name="CalcCell2cost 2 2" xfId="3224" xr:uid="{00000000-0005-0000-0000-000076B30000}"/>
    <cellStyle name="CalcCell2cost 2 2 2" xfId="6666" xr:uid="{00000000-0005-0000-0000-000077B30000}"/>
    <cellStyle name="CalcCell2cost 2 2 2 2" xfId="20608" xr:uid="{00000000-0005-0000-0000-000078B30000}"/>
    <cellStyle name="CalcCell2cost 2 2 2 2 2" xfId="48291" xr:uid="{00000000-0005-0000-0000-000079B30000}"/>
    <cellStyle name="CalcCell2cost 2 2 2 3" xfId="34374" xr:uid="{00000000-0005-0000-0000-00007AB30000}"/>
    <cellStyle name="CalcCell2cost 2 2 3" xfId="9408" xr:uid="{00000000-0005-0000-0000-00007BB30000}"/>
    <cellStyle name="CalcCell2cost 2 2 3 2" xfId="23329" xr:uid="{00000000-0005-0000-0000-00007CB30000}"/>
    <cellStyle name="CalcCell2cost 2 2 3 2 2" xfId="51012" xr:uid="{00000000-0005-0000-0000-00007DB30000}"/>
    <cellStyle name="CalcCell2cost 2 2 3 3" xfId="37095" xr:uid="{00000000-0005-0000-0000-00007EB30000}"/>
    <cellStyle name="CalcCell2cost 2 2 4" xfId="11546" xr:uid="{00000000-0005-0000-0000-00007FB30000}"/>
    <cellStyle name="CalcCell2cost 2 2 4 2" xfId="25467" xr:uid="{00000000-0005-0000-0000-000080B30000}"/>
    <cellStyle name="CalcCell2cost 2 2 4 2 2" xfId="53150" xr:uid="{00000000-0005-0000-0000-000081B30000}"/>
    <cellStyle name="CalcCell2cost 2 2 4 3" xfId="39233" xr:uid="{00000000-0005-0000-0000-000082B30000}"/>
    <cellStyle name="CalcCell2cost 2 2 5" xfId="14296" xr:uid="{00000000-0005-0000-0000-000083B30000}"/>
    <cellStyle name="CalcCell2cost 2 2 5 2" xfId="28217" xr:uid="{00000000-0005-0000-0000-000084B30000}"/>
    <cellStyle name="CalcCell2cost 2 2 5 2 2" xfId="55900" xr:uid="{00000000-0005-0000-0000-000085B30000}"/>
    <cellStyle name="CalcCell2cost 2 2 5 3" xfId="41983" xr:uid="{00000000-0005-0000-0000-000086B30000}"/>
    <cellStyle name="CalcCell2cost 2 2 6" xfId="17264" xr:uid="{00000000-0005-0000-0000-000087B30000}"/>
    <cellStyle name="CalcCell2cost 2 2 6 2" xfId="44947" xr:uid="{00000000-0005-0000-0000-000088B30000}"/>
    <cellStyle name="CalcCell2cost 2 3" xfId="2284" xr:uid="{00000000-0005-0000-0000-000089B30000}"/>
    <cellStyle name="CalcCell2cost 2 3 2" xfId="5748" xr:uid="{00000000-0005-0000-0000-00008AB30000}"/>
    <cellStyle name="CalcCell2cost 2 3 2 2" xfId="19698" xr:uid="{00000000-0005-0000-0000-00008BB30000}"/>
    <cellStyle name="CalcCell2cost 2 3 2 2 2" xfId="47381" xr:uid="{00000000-0005-0000-0000-00008CB30000}"/>
    <cellStyle name="CalcCell2cost 2 3 2 3" xfId="33464" xr:uid="{00000000-0005-0000-0000-00008DB30000}"/>
    <cellStyle name="CalcCell2cost 2 3 3" xfId="8517" xr:uid="{00000000-0005-0000-0000-00008EB30000}"/>
    <cellStyle name="CalcCell2cost 2 3 3 2" xfId="22438" xr:uid="{00000000-0005-0000-0000-00008FB30000}"/>
    <cellStyle name="CalcCell2cost 2 3 3 2 2" xfId="50121" xr:uid="{00000000-0005-0000-0000-000090B30000}"/>
    <cellStyle name="CalcCell2cost 2 3 3 3" xfId="36204" xr:uid="{00000000-0005-0000-0000-000091B30000}"/>
    <cellStyle name="CalcCell2cost 2 3 4" xfId="5398" xr:uid="{00000000-0005-0000-0000-000092B30000}"/>
    <cellStyle name="CalcCell2cost 2 3 4 2" xfId="19351" xr:uid="{00000000-0005-0000-0000-000093B30000}"/>
    <cellStyle name="CalcCell2cost 2 3 4 2 2" xfId="47034" xr:uid="{00000000-0005-0000-0000-000094B30000}"/>
    <cellStyle name="CalcCell2cost 2 3 4 3" xfId="33117" xr:uid="{00000000-0005-0000-0000-000095B30000}"/>
    <cellStyle name="CalcCell2cost 2 3 5" xfId="13396" xr:uid="{00000000-0005-0000-0000-000096B30000}"/>
    <cellStyle name="CalcCell2cost 2 3 5 2" xfId="27317" xr:uid="{00000000-0005-0000-0000-000097B30000}"/>
    <cellStyle name="CalcCell2cost 2 3 5 2 2" xfId="55000" xr:uid="{00000000-0005-0000-0000-000098B30000}"/>
    <cellStyle name="CalcCell2cost 2 3 5 3" xfId="41083" xr:uid="{00000000-0005-0000-0000-000099B30000}"/>
    <cellStyle name="CalcCell2cost 2 3 6" xfId="16358" xr:uid="{00000000-0005-0000-0000-00009AB30000}"/>
    <cellStyle name="CalcCell2cost 2 3 6 2" xfId="44041" xr:uid="{00000000-0005-0000-0000-00009BB30000}"/>
    <cellStyle name="CalcCell2cost 2 4" xfId="3683" xr:uid="{00000000-0005-0000-0000-00009CB30000}"/>
    <cellStyle name="CalcCell2cost 2 4 2" xfId="7120" xr:uid="{00000000-0005-0000-0000-00009DB30000}"/>
    <cellStyle name="CalcCell2cost 2 4 2 2" xfId="21055" xr:uid="{00000000-0005-0000-0000-00009EB30000}"/>
    <cellStyle name="CalcCell2cost 2 4 2 2 2" xfId="48738" xr:uid="{00000000-0005-0000-0000-00009FB30000}"/>
    <cellStyle name="CalcCell2cost 2 4 2 3" xfId="34821" xr:uid="{00000000-0005-0000-0000-0000A0B30000}"/>
    <cellStyle name="CalcCell2cost 2 4 3" xfId="11993" xr:uid="{00000000-0005-0000-0000-0000A1B30000}"/>
    <cellStyle name="CalcCell2cost 2 4 3 2" xfId="25914" xr:uid="{00000000-0005-0000-0000-0000A2B30000}"/>
    <cellStyle name="CalcCell2cost 2 4 3 2 2" xfId="53597" xr:uid="{00000000-0005-0000-0000-0000A3B30000}"/>
    <cellStyle name="CalcCell2cost 2 4 3 3" xfId="39680" xr:uid="{00000000-0005-0000-0000-0000A4B30000}"/>
    <cellStyle name="CalcCell2cost 2 4 4" xfId="14743" xr:uid="{00000000-0005-0000-0000-0000A5B30000}"/>
    <cellStyle name="CalcCell2cost 2 4 4 2" xfId="28664" xr:uid="{00000000-0005-0000-0000-0000A6B30000}"/>
    <cellStyle name="CalcCell2cost 2 4 4 2 2" xfId="56347" xr:uid="{00000000-0005-0000-0000-0000A7B30000}"/>
    <cellStyle name="CalcCell2cost 2 4 4 3" xfId="42430" xr:uid="{00000000-0005-0000-0000-0000A8B30000}"/>
    <cellStyle name="CalcCell2cost 2 4 5" xfId="17711" xr:uid="{00000000-0005-0000-0000-0000A9B30000}"/>
    <cellStyle name="CalcCell2cost 2 4 5 2" xfId="45394" xr:uid="{00000000-0005-0000-0000-0000AAB30000}"/>
    <cellStyle name="CalcCell2cost 2 4 6" xfId="31481" xr:uid="{00000000-0005-0000-0000-0000ABB30000}"/>
    <cellStyle name="CalcCell2cost 2 5" xfId="4808" xr:uid="{00000000-0005-0000-0000-0000ACB30000}"/>
    <cellStyle name="CalcCell2cost 2 5 2" xfId="8214" xr:uid="{00000000-0005-0000-0000-0000ADB30000}"/>
    <cellStyle name="CalcCell2cost 2 5 2 2" xfId="22137" xr:uid="{00000000-0005-0000-0000-0000AEB30000}"/>
    <cellStyle name="CalcCell2cost 2 5 2 2 2" xfId="49820" xr:uid="{00000000-0005-0000-0000-0000AFB30000}"/>
    <cellStyle name="CalcCell2cost 2 5 2 3" xfId="35903" xr:uid="{00000000-0005-0000-0000-0000B0B30000}"/>
    <cellStyle name="CalcCell2cost 2 5 3" xfId="13069" xr:uid="{00000000-0005-0000-0000-0000B1B30000}"/>
    <cellStyle name="CalcCell2cost 2 5 3 2" xfId="26990" xr:uid="{00000000-0005-0000-0000-0000B2B30000}"/>
    <cellStyle name="CalcCell2cost 2 5 3 2 2" xfId="54673" xr:uid="{00000000-0005-0000-0000-0000B3B30000}"/>
    <cellStyle name="CalcCell2cost 2 5 3 3" xfId="40756" xr:uid="{00000000-0005-0000-0000-0000B4B30000}"/>
    <cellStyle name="CalcCell2cost 2 5 4" xfId="15819" xr:uid="{00000000-0005-0000-0000-0000B5B30000}"/>
    <cellStyle name="CalcCell2cost 2 5 4 2" xfId="29740" xr:uid="{00000000-0005-0000-0000-0000B6B30000}"/>
    <cellStyle name="CalcCell2cost 2 5 4 2 2" xfId="57423" xr:uid="{00000000-0005-0000-0000-0000B7B30000}"/>
    <cellStyle name="CalcCell2cost 2 5 4 3" xfId="43506" xr:uid="{00000000-0005-0000-0000-0000B8B30000}"/>
    <cellStyle name="CalcCell2cost 2 5 5" xfId="18787" xr:uid="{00000000-0005-0000-0000-0000B9B30000}"/>
    <cellStyle name="CalcCell2cost 2 5 5 2" xfId="46470" xr:uid="{00000000-0005-0000-0000-0000BAB30000}"/>
    <cellStyle name="CalcCell2cost 2 5 6" xfId="32553" xr:uid="{00000000-0005-0000-0000-0000BBB30000}"/>
    <cellStyle name="CalcCell2cost 2 6" xfId="4306" xr:uid="{00000000-0005-0000-0000-0000BCB30000}"/>
    <cellStyle name="CalcCell2cost 2 6 2" xfId="7731" xr:uid="{00000000-0005-0000-0000-0000BDB30000}"/>
    <cellStyle name="CalcCell2cost 2 6 2 2" xfId="21657" xr:uid="{00000000-0005-0000-0000-0000BEB30000}"/>
    <cellStyle name="CalcCell2cost 2 6 2 2 2" xfId="49340" xr:uid="{00000000-0005-0000-0000-0000BFB30000}"/>
    <cellStyle name="CalcCell2cost 2 6 2 3" xfId="35423" xr:uid="{00000000-0005-0000-0000-0000C0B30000}"/>
    <cellStyle name="CalcCell2cost 2 6 3" xfId="12576" xr:uid="{00000000-0005-0000-0000-0000C1B30000}"/>
    <cellStyle name="CalcCell2cost 2 6 3 2" xfId="26497" xr:uid="{00000000-0005-0000-0000-0000C2B30000}"/>
    <cellStyle name="CalcCell2cost 2 6 3 2 2" xfId="54180" xr:uid="{00000000-0005-0000-0000-0000C3B30000}"/>
    <cellStyle name="CalcCell2cost 2 6 3 3" xfId="40263" xr:uid="{00000000-0005-0000-0000-0000C4B30000}"/>
    <cellStyle name="CalcCell2cost 2 6 4" xfId="15326" xr:uid="{00000000-0005-0000-0000-0000C5B30000}"/>
    <cellStyle name="CalcCell2cost 2 6 4 2" xfId="29247" xr:uid="{00000000-0005-0000-0000-0000C6B30000}"/>
    <cellStyle name="CalcCell2cost 2 6 4 2 2" xfId="56930" xr:uid="{00000000-0005-0000-0000-0000C7B30000}"/>
    <cellStyle name="CalcCell2cost 2 6 4 3" xfId="43013" xr:uid="{00000000-0005-0000-0000-0000C8B30000}"/>
    <cellStyle name="CalcCell2cost 2 6 5" xfId="18294" xr:uid="{00000000-0005-0000-0000-0000C9B30000}"/>
    <cellStyle name="CalcCell2cost 2 6 5 2" xfId="45977" xr:uid="{00000000-0005-0000-0000-0000CAB30000}"/>
    <cellStyle name="CalcCell2cost 2 6 6" xfId="32060" xr:uid="{00000000-0005-0000-0000-0000CBB30000}"/>
    <cellStyle name="CalcCell2cost 2 7" xfId="5332" xr:uid="{00000000-0005-0000-0000-0000CCB30000}"/>
    <cellStyle name="CalcCell2cost 2 7 2" xfId="19287" xr:uid="{00000000-0005-0000-0000-0000CDB30000}"/>
    <cellStyle name="CalcCell2cost 2 7 2 2" xfId="46970" xr:uid="{00000000-0005-0000-0000-0000CEB30000}"/>
    <cellStyle name="CalcCell2cost 2 7 3" xfId="33053" xr:uid="{00000000-0005-0000-0000-0000CFB30000}"/>
    <cellStyle name="CalcCell2cost 3" xfId="2611" xr:uid="{00000000-0005-0000-0000-0000D0B30000}"/>
    <cellStyle name="CalcCell2cost 3 2" xfId="6067" xr:uid="{00000000-0005-0000-0000-0000D1B30000}"/>
    <cellStyle name="CalcCell2cost 3 2 2" xfId="20014" xr:uid="{00000000-0005-0000-0000-0000D2B30000}"/>
    <cellStyle name="CalcCell2cost 3 2 2 2" xfId="47697" xr:uid="{00000000-0005-0000-0000-0000D3B30000}"/>
    <cellStyle name="CalcCell2cost 3 2 3" xfId="33780" xr:uid="{00000000-0005-0000-0000-0000D4B30000}"/>
    <cellStyle name="CalcCell2cost 3 3" xfId="8828" xr:uid="{00000000-0005-0000-0000-0000D5B30000}"/>
    <cellStyle name="CalcCell2cost 3 3 2" xfId="22749" xr:uid="{00000000-0005-0000-0000-0000D6B30000}"/>
    <cellStyle name="CalcCell2cost 3 3 2 2" xfId="50432" xr:uid="{00000000-0005-0000-0000-0000D7B30000}"/>
    <cellStyle name="CalcCell2cost 3 3 3" xfId="36515" xr:uid="{00000000-0005-0000-0000-0000D8B30000}"/>
    <cellStyle name="CalcCell2cost 3 4" xfId="10955" xr:uid="{00000000-0005-0000-0000-0000D9B30000}"/>
    <cellStyle name="CalcCell2cost 3 4 2" xfId="24876" xr:uid="{00000000-0005-0000-0000-0000DAB30000}"/>
    <cellStyle name="CalcCell2cost 3 4 2 2" xfId="52559" xr:uid="{00000000-0005-0000-0000-0000DBB30000}"/>
    <cellStyle name="CalcCell2cost 3 4 3" xfId="38642" xr:uid="{00000000-0005-0000-0000-0000DCB30000}"/>
    <cellStyle name="CalcCell2cost 3 5" xfId="13709" xr:uid="{00000000-0005-0000-0000-0000DDB30000}"/>
    <cellStyle name="CalcCell2cost 3 5 2" xfId="27630" xr:uid="{00000000-0005-0000-0000-0000DEB30000}"/>
    <cellStyle name="CalcCell2cost 3 5 2 2" xfId="55313" xr:uid="{00000000-0005-0000-0000-0000DFB30000}"/>
    <cellStyle name="CalcCell2cost 3 5 3" xfId="41396" xr:uid="{00000000-0005-0000-0000-0000E0B30000}"/>
    <cellStyle name="CalcCell2cost 3 6" xfId="16673" xr:uid="{00000000-0005-0000-0000-0000E1B30000}"/>
    <cellStyle name="CalcCell2cost 3 6 2" xfId="44356" xr:uid="{00000000-0005-0000-0000-0000E2B30000}"/>
    <cellStyle name="CalcCell2cost 4" xfId="2765" xr:uid="{00000000-0005-0000-0000-0000E3B30000}"/>
    <cellStyle name="CalcCell2cost 4 2" xfId="6212" xr:uid="{00000000-0005-0000-0000-0000E4B30000}"/>
    <cellStyle name="CalcCell2cost 4 2 2" xfId="20159" xr:uid="{00000000-0005-0000-0000-0000E5B30000}"/>
    <cellStyle name="CalcCell2cost 4 2 2 2" xfId="47842" xr:uid="{00000000-0005-0000-0000-0000E6B30000}"/>
    <cellStyle name="CalcCell2cost 4 2 3" xfId="33925" xr:uid="{00000000-0005-0000-0000-0000E7B30000}"/>
    <cellStyle name="CalcCell2cost 4 3" xfId="8968" xr:uid="{00000000-0005-0000-0000-0000E8B30000}"/>
    <cellStyle name="CalcCell2cost 4 3 2" xfId="22889" xr:uid="{00000000-0005-0000-0000-0000E9B30000}"/>
    <cellStyle name="CalcCell2cost 4 3 2 2" xfId="50572" xr:uid="{00000000-0005-0000-0000-0000EAB30000}"/>
    <cellStyle name="CalcCell2cost 4 3 3" xfId="36655" xr:uid="{00000000-0005-0000-0000-0000EBB30000}"/>
    <cellStyle name="CalcCell2cost 4 4" xfId="11099" xr:uid="{00000000-0005-0000-0000-0000ECB30000}"/>
    <cellStyle name="CalcCell2cost 4 4 2" xfId="25020" xr:uid="{00000000-0005-0000-0000-0000EDB30000}"/>
    <cellStyle name="CalcCell2cost 4 4 2 2" xfId="52703" xr:uid="{00000000-0005-0000-0000-0000EEB30000}"/>
    <cellStyle name="CalcCell2cost 4 4 3" xfId="38786" xr:uid="{00000000-0005-0000-0000-0000EFB30000}"/>
    <cellStyle name="CalcCell2cost 4 5" xfId="13852" xr:uid="{00000000-0005-0000-0000-0000F0B30000}"/>
    <cellStyle name="CalcCell2cost 4 5 2" xfId="27773" xr:uid="{00000000-0005-0000-0000-0000F1B30000}"/>
    <cellStyle name="CalcCell2cost 4 5 2 2" xfId="55456" xr:uid="{00000000-0005-0000-0000-0000F2B30000}"/>
    <cellStyle name="CalcCell2cost 4 5 3" xfId="41539" xr:uid="{00000000-0005-0000-0000-0000F3B30000}"/>
    <cellStyle name="CalcCell2cost 4 6" xfId="16817" xr:uid="{00000000-0005-0000-0000-0000F4B30000}"/>
    <cellStyle name="CalcCell2cost 4 6 2" xfId="44500" xr:uid="{00000000-0005-0000-0000-0000F5B30000}"/>
    <cellStyle name="CalcCell2cost 5" xfId="2705" xr:uid="{00000000-0005-0000-0000-0000F6B30000}"/>
    <cellStyle name="CalcCell2cost 5 2" xfId="6153" xr:uid="{00000000-0005-0000-0000-0000F7B30000}"/>
    <cellStyle name="CalcCell2cost 5 2 2" xfId="20100" xr:uid="{00000000-0005-0000-0000-0000F8B30000}"/>
    <cellStyle name="CalcCell2cost 5 2 2 2" xfId="47783" xr:uid="{00000000-0005-0000-0000-0000F9B30000}"/>
    <cellStyle name="CalcCell2cost 5 2 3" xfId="33866" xr:uid="{00000000-0005-0000-0000-0000FAB30000}"/>
    <cellStyle name="CalcCell2cost 5 3" xfId="11040" xr:uid="{00000000-0005-0000-0000-0000FBB30000}"/>
    <cellStyle name="CalcCell2cost 5 3 2" xfId="24961" xr:uid="{00000000-0005-0000-0000-0000FCB30000}"/>
    <cellStyle name="CalcCell2cost 5 3 2 2" xfId="52644" xr:uid="{00000000-0005-0000-0000-0000FDB30000}"/>
    <cellStyle name="CalcCell2cost 5 3 3" xfId="38727" xr:uid="{00000000-0005-0000-0000-0000FEB30000}"/>
    <cellStyle name="CalcCell2cost 5 4" xfId="13793" xr:uid="{00000000-0005-0000-0000-0000FFB30000}"/>
    <cellStyle name="CalcCell2cost 5 4 2" xfId="27714" xr:uid="{00000000-0005-0000-0000-000000B40000}"/>
    <cellStyle name="CalcCell2cost 5 4 2 2" xfId="55397" xr:uid="{00000000-0005-0000-0000-000001B40000}"/>
    <cellStyle name="CalcCell2cost 5 4 3" xfId="41480" xr:uid="{00000000-0005-0000-0000-000002B40000}"/>
    <cellStyle name="CalcCell2cost 5 5" xfId="16758" xr:uid="{00000000-0005-0000-0000-000003B40000}"/>
    <cellStyle name="CalcCell2cost 5 5 2" xfId="44441" xr:uid="{00000000-0005-0000-0000-000004B40000}"/>
    <cellStyle name="CalcCell2cost 5 6" xfId="30607" xr:uid="{00000000-0005-0000-0000-000005B40000}"/>
    <cellStyle name="CalcCell2cost 6" xfId="4549" xr:uid="{00000000-0005-0000-0000-000006B40000}"/>
    <cellStyle name="CalcCell2cost 6 2" xfId="7965" xr:uid="{00000000-0005-0000-0000-000007B40000}"/>
    <cellStyle name="CalcCell2cost 6 2 2" xfId="21889" xr:uid="{00000000-0005-0000-0000-000008B40000}"/>
    <cellStyle name="CalcCell2cost 6 2 2 2" xfId="49572" xr:uid="{00000000-0005-0000-0000-000009B40000}"/>
    <cellStyle name="CalcCell2cost 6 2 3" xfId="35655" xr:uid="{00000000-0005-0000-0000-00000AB40000}"/>
    <cellStyle name="CalcCell2cost 6 3" xfId="12813" xr:uid="{00000000-0005-0000-0000-00000BB40000}"/>
    <cellStyle name="CalcCell2cost 6 3 2" xfId="26734" xr:uid="{00000000-0005-0000-0000-00000CB40000}"/>
    <cellStyle name="CalcCell2cost 6 3 2 2" xfId="54417" xr:uid="{00000000-0005-0000-0000-00000DB40000}"/>
    <cellStyle name="CalcCell2cost 6 3 3" xfId="40500" xr:uid="{00000000-0005-0000-0000-00000EB40000}"/>
    <cellStyle name="CalcCell2cost 6 4" xfId="15563" xr:uid="{00000000-0005-0000-0000-00000FB40000}"/>
    <cellStyle name="CalcCell2cost 6 4 2" xfId="29484" xr:uid="{00000000-0005-0000-0000-000010B40000}"/>
    <cellStyle name="CalcCell2cost 6 4 2 2" xfId="57167" xr:uid="{00000000-0005-0000-0000-000011B40000}"/>
    <cellStyle name="CalcCell2cost 6 4 3" xfId="43250" xr:uid="{00000000-0005-0000-0000-000012B40000}"/>
    <cellStyle name="CalcCell2cost 6 5" xfId="18531" xr:uid="{00000000-0005-0000-0000-000013B40000}"/>
    <cellStyle name="CalcCell2cost 6 5 2" xfId="46214" xr:uid="{00000000-0005-0000-0000-000014B40000}"/>
    <cellStyle name="CalcCell2cost 6 6" xfId="32297" xr:uid="{00000000-0005-0000-0000-000015B40000}"/>
    <cellStyle name="CalcCell2cost 7" xfId="4778" xr:uid="{00000000-0005-0000-0000-000016B40000}"/>
    <cellStyle name="CalcCell2cost 7 2" xfId="8184" xr:uid="{00000000-0005-0000-0000-000017B40000}"/>
    <cellStyle name="CalcCell2cost 7 2 2" xfId="22107" xr:uid="{00000000-0005-0000-0000-000018B40000}"/>
    <cellStyle name="CalcCell2cost 7 2 2 2" xfId="49790" xr:uid="{00000000-0005-0000-0000-000019B40000}"/>
    <cellStyle name="CalcCell2cost 7 2 3" xfId="35873" xr:uid="{00000000-0005-0000-0000-00001AB40000}"/>
    <cellStyle name="CalcCell2cost 7 3" xfId="13039" xr:uid="{00000000-0005-0000-0000-00001BB40000}"/>
    <cellStyle name="CalcCell2cost 7 3 2" xfId="26960" xr:uid="{00000000-0005-0000-0000-00001CB40000}"/>
    <cellStyle name="CalcCell2cost 7 3 2 2" xfId="54643" xr:uid="{00000000-0005-0000-0000-00001DB40000}"/>
    <cellStyle name="CalcCell2cost 7 3 3" xfId="40726" xr:uid="{00000000-0005-0000-0000-00001EB40000}"/>
    <cellStyle name="CalcCell2cost 7 4" xfId="15789" xr:uid="{00000000-0005-0000-0000-00001FB40000}"/>
    <cellStyle name="CalcCell2cost 7 4 2" xfId="29710" xr:uid="{00000000-0005-0000-0000-000020B40000}"/>
    <cellStyle name="CalcCell2cost 7 4 2 2" xfId="57393" xr:uid="{00000000-0005-0000-0000-000021B40000}"/>
    <cellStyle name="CalcCell2cost 7 4 3" xfId="43476" xr:uid="{00000000-0005-0000-0000-000022B40000}"/>
    <cellStyle name="CalcCell2cost 7 5" xfId="18757" xr:uid="{00000000-0005-0000-0000-000023B40000}"/>
    <cellStyle name="CalcCell2cost 7 5 2" xfId="46440" xr:uid="{00000000-0005-0000-0000-000024B40000}"/>
    <cellStyle name="CalcCell2cost 7 6" xfId="32523" xr:uid="{00000000-0005-0000-0000-000025B40000}"/>
    <cellStyle name="CalcCell2cost 8" xfId="4497" xr:uid="{00000000-0005-0000-0000-000026B40000}"/>
    <cellStyle name="CalcCell2cost 8 2" xfId="7918" xr:uid="{00000000-0005-0000-0000-000027B40000}"/>
    <cellStyle name="CalcCell2cost 8 2 2" xfId="21842" xr:uid="{00000000-0005-0000-0000-000028B40000}"/>
    <cellStyle name="CalcCell2cost 8 2 2 2" xfId="49525" xr:uid="{00000000-0005-0000-0000-000029B40000}"/>
    <cellStyle name="CalcCell2cost 8 2 3" xfId="35608" xr:uid="{00000000-0005-0000-0000-00002AB40000}"/>
    <cellStyle name="CalcCell2cost 8 3" xfId="12764" xr:uid="{00000000-0005-0000-0000-00002BB40000}"/>
    <cellStyle name="CalcCell2cost 8 3 2" xfId="26685" xr:uid="{00000000-0005-0000-0000-00002CB40000}"/>
    <cellStyle name="CalcCell2cost 8 3 2 2" xfId="54368" xr:uid="{00000000-0005-0000-0000-00002DB40000}"/>
    <cellStyle name="CalcCell2cost 8 3 3" xfId="40451" xr:uid="{00000000-0005-0000-0000-00002EB40000}"/>
    <cellStyle name="CalcCell2cost 8 4" xfId="15514" xr:uid="{00000000-0005-0000-0000-00002FB40000}"/>
    <cellStyle name="CalcCell2cost 8 4 2" xfId="29435" xr:uid="{00000000-0005-0000-0000-000030B40000}"/>
    <cellStyle name="CalcCell2cost 8 4 2 2" xfId="57118" xr:uid="{00000000-0005-0000-0000-000031B40000}"/>
    <cellStyle name="CalcCell2cost 8 4 3" xfId="43201" xr:uid="{00000000-0005-0000-0000-000032B40000}"/>
    <cellStyle name="CalcCell2cost 8 5" xfId="18482" xr:uid="{00000000-0005-0000-0000-000033B40000}"/>
    <cellStyle name="CalcCell2cost 8 5 2" xfId="46165" xr:uid="{00000000-0005-0000-0000-000034B40000}"/>
    <cellStyle name="CalcCell2cost 8 6" xfId="32248" xr:uid="{00000000-0005-0000-0000-000035B40000}"/>
    <cellStyle name="CalcCell2cost 9" xfId="5260" xr:uid="{00000000-0005-0000-0000-000036B40000}"/>
    <cellStyle name="CalcCell2cost 9 2" xfId="19227" xr:uid="{00000000-0005-0000-0000-000037B40000}"/>
    <cellStyle name="CalcCell2cost 9 2 2" xfId="46910" xr:uid="{00000000-0005-0000-0000-000038B40000}"/>
    <cellStyle name="CalcCell2cost 9 3" xfId="32993" xr:uid="{00000000-0005-0000-0000-000039B40000}"/>
    <cellStyle name="CalcCellPercent" xfId="1527" xr:uid="{00000000-0005-0000-0000-00003AB40000}"/>
    <cellStyle name="CalcCellPercent 2" xfId="2119" xr:uid="{00000000-0005-0000-0000-00003BB40000}"/>
    <cellStyle name="CalcCellPercent 2 2" xfId="3014" xr:uid="{00000000-0005-0000-0000-00003CB40000}"/>
    <cellStyle name="CalcCellPercent 2 2 2" xfId="6458" xr:uid="{00000000-0005-0000-0000-00003DB40000}"/>
    <cellStyle name="CalcCellPercent 2 2 2 2" xfId="20403" xr:uid="{00000000-0005-0000-0000-00003EB40000}"/>
    <cellStyle name="CalcCellPercent 2 2 2 2 2" xfId="48086" xr:uid="{00000000-0005-0000-0000-00003FB40000}"/>
    <cellStyle name="CalcCellPercent 2 2 2 3" xfId="34169" xr:uid="{00000000-0005-0000-0000-000040B40000}"/>
    <cellStyle name="CalcCellPercent 2 2 3" xfId="9207" xr:uid="{00000000-0005-0000-0000-000041B40000}"/>
    <cellStyle name="CalcCellPercent 2 2 3 2" xfId="23128" xr:uid="{00000000-0005-0000-0000-000042B40000}"/>
    <cellStyle name="CalcCellPercent 2 2 3 2 2" xfId="50811" xr:uid="{00000000-0005-0000-0000-000043B40000}"/>
    <cellStyle name="CalcCellPercent 2 2 3 3" xfId="36894" xr:uid="{00000000-0005-0000-0000-000044B40000}"/>
    <cellStyle name="CalcCellPercent 2 2 4" xfId="11343" xr:uid="{00000000-0005-0000-0000-000045B40000}"/>
    <cellStyle name="CalcCellPercent 2 2 4 2" xfId="25264" xr:uid="{00000000-0005-0000-0000-000046B40000}"/>
    <cellStyle name="CalcCellPercent 2 2 4 2 2" xfId="52947" xr:uid="{00000000-0005-0000-0000-000047B40000}"/>
    <cellStyle name="CalcCellPercent 2 2 4 3" xfId="39030" xr:uid="{00000000-0005-0000-0000-000048B40000}"/>
    <cellStyle name="CalcCellPercent 2 2 5" xfId="14094" xr:uid="{00000000-0005-0000-0000-000049B40000}"/>
    <cellStyle name="CalcCellPercent 2 2 5 2" xfId="28015" xr:uid="{00000000-0005-0000-0000-00004AB40000}"/>
    <cellStyle name="CalcCellPercent 2 2 5 2 2" xfId="55698" xr:uid="{00000000-0005-0000-0000-00004BB40000}"/>
    <cellStyle name="CalcCellPercent 2 2 5 3" xfId="41781" xr:uid="{00000000-0005-0000-0000-00004CB40000}"/>
    <cellStyle name="CalcCellPercent 2 2 6" xfId="17061" xr:uid="{00000000-0005-0000-0000-00004DB40000}"/>
    <cellStyle name="CalcCellPercent 2 2 6 2" xfId="44744" xr:uid="{00000000-0005-0000-0000-00004EB40000}"/>
    <cellStyle name="CalcCellPercent 2 3" xfId="3358" xr:uid="{00000000-0005-0000-0000-00004FB40000}"/>
    <cellStyle name="CalcCellPercent 2 3 2" xfId="6798" xr:uid="{00000000-0005-0000-0000-000050B40000}"/>
    <cellStyle name="CalcCellPercent 2 3 2 2" xfId="20739" xr:uid="{00000000-0005-0000-0000-000051B40000}"/>
    <cellStyle name="CalcCellPercent 2 3 2 2 2" xfId="48422" xr:uid="{00000000-0005-0000-0000-000052B40000}"/>
    <cellStyle name="CalcCellPercent 2 3 2 3" xfId="34505" xr:uid="{00000000-0005-0000-0000-000053B40000}"/>
    <cellStyle name="CalcCellPercent 2 3 3" xfId="9536" xr:uid="{00000000-0005-0000-0000-000054B40000}"/>
    <cellStyle name="CalcCellPercent 2 3 3 2" xfId="23457" xr:uid="{00000000-0005-0000-0000-000055B40000}"/>
    <cellStyle name="CalcCellPercent 2 3 3 2 2" xfId="51140" xr:uid="{00000000-0005-0000-0000-000056B40000}"/>
    <cellStyle name="CalcCellPercent 2 3 3 3" xfId="37223" xr:uid="{00000000-0005-0000-0000-000057B40000}"/>
    <cellStyle name="CalcCellPercent 2 3 4" xfId="11677" xr:uid="{00000000-0005-0000-0000-000058B40000}"/>
    <cellStyle name="CalcCellPercent 2 3 4 2" xfId="25598" xr:uid="{00000000-0005-0000-0000-000059B40000}"/>
    <cellStyle name="CalcCellPercent 2 3 4 2 2" xfId="53281" xr:uid="{00000000-0005-0000-0000-00005AB40000}"/>
    <cellStyle name="CalcCellPercent 2 3 4 3" xfId="39364" xr:uid="{00000000-0005-0000-0000-00005BB40000}"/>
    <cellStyle name="CalcCellPercent 2 3 5" xfId="14427" xr:uid="{00000000-0005-0000-0000-00005CB40000}"/>
    <cellStyle name="CalcCellPercent 2 3 5 2" xfId="28348" xr:uid="{00000000-0005-0000-0000-00005DB40000}"/>
    <cellStyle name="CalcCellPercent 2 3 5 2 2" xfId="56031" xr:uid="{00000000-0005-0000-0000-00005EB40000}"/>
    <cellStyle name="CalcCellPercent 2 3 5 3" xfId="42114" xr:uid="{00000000-0005-0000-0000-00005FB40000}"/>
    <cellStyle name="CalcCellPercent 2 3 6" xfId="17395" xr:uid="{00000000-0005-0000-0000-000060B40000}"/>
    <cellStyle name="CalcCellPercent 2 3 6 2" xfId="45078" xr:uid="{00000000-0005-0000-0000-000061B40000}"/>
    <cellStyle name="CalcCellPercent 2 4" xfId="3752" xr:uid="{00000000-0005-0000-0000-000062B40000}"/>
    <cellStyle name="CalcCellPercent 2 4 2" xfId="7186" xr:uid="{00000000-0005-0000-0000-000063B40000}"/>
    <cellStyle name="CalcCellPercent 2 4 2 2" xfId="21121" xr:uid="{00000000-0005-0000-0000-000064B40000}"/>
    <cellStyle name="CalcCellPercent 2 4 2 2 2" xfId="48804" xr:uid="{00000000-0005-0000-0000-000065B40000}"/>
    <cellStyle name="CalcCellPercent 2 4 2 3" xfId="34887" xr:uid="{00000000-0005-0000-0000-000066B40000}"/>
    <cellStyle name="CalcCellPercent 2 4 3" xfId="12059" xr:uid="{00000000-0005-0000-0000-000067B40000}"/>
    <cellStyle name="CalcCellPercent 2 4 3 2" xfId="25980" xr:uid="{00000000-0005-0000-0000-000068B40000}"/>
    <cellStyle name="CalcCellPercent 2 4 3 2 2" xfId="53663" xr:uid="{00000000-0005-0000-0000-000069B40000}"/>
    <cellStyle name="CalcCellPercent 2 4 3 3" xfId="39746" xr:uid="{00000000-0005-0000-0000-00006AB40000}"/>
    <cellStyle name="CalcCellPercent 2 4 4" xfId="14809" xr:uid="{00000000-0005-0000-0000-00006BB40000}"/>
    <cellStyle name="CalcCellPercent 2 4 4 2" xfId="28730" xr:uid="{00000000-0005-0000-0000-00006CB40000}"/>
    <cellStyle name="CalcCellPercent 2 4 4 2 2" xfId="56413" xr:uid="{00000000-0005-0000-0000-00006DB40000}"/>
    <cellStyle name="CalcCellPercent 2 4 4 3" xfId="42496" xr:uid="{00000000-0005-0000-0000-00006EB40000}"/>
    <cellStyle name="CalcCellPercent 2 4 5" xfId="17777" xr:uid="{00000000-0005-0000-0000-00006FB40000}"/>
    <cellStyle name="CalcCellPercent 2 4 5 2" xfId="45460" xr:uid="{00000000-0005-0000-0000-000070B40000}"/>
    <cellStyle name="CalcCellPercent 2 4 6" xfId="31543" xr:uid="{00000000-0005-0000-0000-000071B40000}"/>
    <cellStyle name="CalcCellPercent 2 5" xfId="4809" xr:uid="{00000000-0005-0000-0000-000072B40000}"/>
    <cellStyle name="CalcCellPercent 2 5 2" xfId="8215" xr:uid="{00000000-0005-0000-0000-000073B40000}"/>
    <cellStyle name="CalcCellPercent 2 5 2 2" xfId="22138" xr:uid="{00000000-0005-0000-0000-000074B40000}"/>
    <cellStyle name="CalcCellPercent 2 5 2 2 2" xfId="49821" xr:uid="{00000000-0005-0000-0000-000075B40000}"/>
    <cellStyle name="CalcCellPercent 2 5 2 3" xfId="35904" xr:uid="{00000000-0005-0000-0000-000076B40000}"/>
    <cellStyle name="CalcCellPercent 2 5 3" xfId="13070" xr:uid="{00000000-0005-0000-0000-000077B40000}"/>
    <cellStyle name="CalcCellPercent 2 5 3 2" xfId="26991" xr:uid="{00000000-0005-0000-0000-000078B40000}"/>
    <cellStyle name="CalcCellPercent 2 5 3 2 2" xfId="54674" xr:uid="{00000000-0005-0000-0000-000079B40000}"/>
    <cellStyle name="CalcCellPercent 2 5 3 3" xfId="40757" xr:uid="{00000000-0005-0000-0000-00007AB40000}"/>
    <cellStyle name="CalcCellPercent 2 5 4" xfId="15820" xr:uid="{00000000-0005-0000-0000-00007BB40000}"/>
    <cellStyle name="CalcCellPercent 2 5 4 2" xfId="29741" xr:uid="{00000000-0005-0000-0000-00007CB40000}"/>
    <cellStyle name="CalcCellPercent 2 5 4 2 2" xfId="57424" xr:uid="{00000000-0005-0000-0000-00007DB40000}"/>
    <cellStyle name="CalcCellPercent 2 5 4 3" xfId="43507" xr:uid="{00000000-0005-0000-0000-00007EB40000}"/>
    <cellStyle name="CalcCellPercent 2 5 5" xfId="18788" xr:uid="{00000000-0005-0000-0000-00007FB40000}"/>
    <cellStyle name="CalcCellPercent 2 5 5 2" xfId="46471" xr:uid="{00000000-0005-0000-0000-000080B40000}"/>
    <cellStyle name="CalcCellPercent 2 5 6" xfId="32554" xr:uid="{00000000-0005-0000-0000-000081B40000}"/>
    <cellStyle name="CalcCellPercent 2 6" xfId="4878" xr:uid="{00000000-0005-0000-0000-000082B40000}"/>
    <cellStyle name="CalcCellPercent 2 6 2" xfId="8284" xr:uid="{00000000-0005-0000-0000-000083B40000}"/>
    <cellStyle name="CalcCellPercent 2 6 2 2" xfId="22206" xr:uid="{00000000-0005-0000-0000-000084B40000}"/>
    <cellStyle name="CalcCellPercent 2 6 2 2 2" xfId="49889" xr:uid="{00000000-0005-0000-0000-000085B40000}"/>
    <cellStyle name="CalcCellPercent 2 6 2 3" xfId="35972" xr:uid="{00000000-0005-0000-0000-000086B40000}"/>
    <cellStyle name="CalcCellPercent 2 6 3" xfId="13137" xr:uid="{00000000-0005-0000-0000-000087B40000}"/>
    <cellStyle name="CalcCellPercent 2 6 3 2" xfId="27058" xr:uid="{00000000-0005-0000-0000-000088B40000}"/>
    <cellStyle name="CalcCellPercent 2 6 3 2 2" xfId="54741" xr:uid="{00000000-0005-0000-0000-000089B40000}"/>
    <cellStyle name="CalcCellPercent 2 6 3 3" xfId="40824" xr:uid="{00000000-0005-0000-0000-00008AB40000}"/>
    <cellStyle name="CalcCellPercent 2 6 4" xfId="15887" xr:uid="{00000000-0005-0000-0000-00008BB40000}"/>
    <cellStyle name="CalcCellPercent 2 6 4 2" xfId="29808" xr:uid="{00000000-0005-0000-0000-00008CB40000}"/>
    <cellStyle name="CalcCellPercent 2 6 4 2 2" xfId="57491" xr:uid="{00000000-0005-0000-0000-00008DB40000}"/>
    <cellStyle name="CalcCellPercent 2 6 4 3" xfId="43574" xr:uid="{00000000-0005-0000-0000-00008EB40000}"/>
    <cellStyle name="CalcCellPercent 2 6 5" xfId="18855" xr:uid="{00000000-0005-0000-0000-00008FB40000}"/>
    <cellStyle name="CalcCellPercent 2 6 5 2" xfId="46538" xr:uid="{00000000-0005-0000-0000-000090B40000}"/>
    <cellStyle name="CalcCellPercent 2 6 6" xfId="32621" xr:uid="{00000000-0005-0000-0000-000091B40000}"/>
    <cellStyle name="CalcCellPercent 2 7" xfId="5333" xr:uid="{00000000-0005-0000-0000-000092B40000}"/>
    <cellStyle name="CalcCellPercent 2 7 2" xfId="19288" xr:uid="{00000000-0005-0000-0000-000093B40000}"/>
    <cellStyle name="CalcCellPercent 2 7 2 2" xfId="46971" xr:uid="{00000000-0005-0000-0000-000094B40000}"/>
    <cellStyle name="CalcCellPercent 2 7 3" xfId="33054" xr:uid="{00000000-0005-0000-0000-000095B40000}"/>
    <cellStyle name="CalcCellPercent 3" xfId="2610" xr:uid="{00000000-0005-0000-0000-000096B40000}"/>
    <cellStyle name="CalcCellPercent 3 2" xfId="6066" xr:uid="{00000000-0005-0000-0000-000097B40000}"/>
    <cellStyle name="CalcCellPercent 3 2 2" xfId="20013" xr:uid="{00000000-0005-0000-0000-000098B40000}"/>
    <cellStyle name="CalcCellPercent 3 2 2 2" xfId="47696" xr:uid="{00000000-0005-0000-0000-000099B40000}"/>
    <cellStyle name="CalcCellPercent 3 2 3" xfId="33779" xr:uid="{00000000-0005-0000-0000-00009AB40000}"/>
    <cellStyle name="CalcCellPercent 3 3" xfId="8827" xr:uid="{00000000-0005-0000-0000-00009BB40000}"/>
    <cellStyle name="CalcCellPercent 3 3 2" xfId="22748" xr:uid="{00000000-0005-0000-0000-00009CB40000}"/>
    <cellStyle name="CalcCellPercent 3 3 2 2" xfId="50431" xr:uid="{00000000-0005-0000-0000-00009DB40000}"/>
    <cellStyle name="CalcCellPercent 3 3 3" xfId="36514" xr:uid="{00000000-0005-0000-0000-00009EB40000}"/>
    <cellStyle name="CalcCellPercent 3 4" xfId="10954" xr:uid="{00000000-0005-0000-0000-00009FB40000}"/>
    <cellStyle name="CalcCellPercent 3 4 2" xfId="24875" xr:uid="{00000000-0005-0000-0000-0000A0B40000}"/>
    <cellStyle name="CalcCellPercent 3 4 2 2" xfId="52558" xr:uid="{00000000-0005-0000-0000-0000A1B40000}"/>
    <cellStyle name="CalcCellPercent 3 4 3" xfId="38641" xr:uid="{00000000-0005-0000-0000-0000A2B40000}"/>
    <cellStyle name="CalcCellPercent 3 5" xfId="13708" xr:uid="{00000000-0005-0000-0000-0000A3B40000}"/>
    <cellStyle name="CalcCellPercent 3 5 2" xfId="27629" xr:uid="{00000000-0005-0000-0000-0000A4B40000}"/>
    <cellStyle name="CalcCellPercent 3 5 2 2" xfId="55312" xr:uid="{00000000-0005-0000-0000-0000A5B40000}"/>
    <cellStyle name="CalcCellPercent 3 5 3" xfId="41395" xr:uid="{00000000-0005-0000-0000-0000A6B40000}"/>
    <cellStyle name="CalcCellPercent 3 6" xfId="16672" xr:uid="{00000000-0005-0000-0000-0000A7B40000}"/>
    <cellStyle name="CalcCellPercent 3 6 2" xfId="44355" xr:uid="{00000000-0005-0000-0000-0000A8B40000}"/>
    <cellStyle name="CalcCellPercent 4" xfId="2766" xr:uid="{00000000-0005-0000-0000-0000A9B40000}"/>
    <cellStyle name="CalcCellPercent 4 2" xfId="6213" xr:uid="{00000000-0005-0000-0000-0000AAB40000}"/>
    <cellStyle name="CalcCellPercent 4 2 2" xfId="20160" xr:uid="{00000000-0005-0000-0000-0000ABB40000}"/>
    <cellStyle name="CalcCellPercent 4 2 2 2" xfId="47843" xr:uid="{00000000-0005-0000-0000-0000ACB40000}"/>
    <cellStyle name="CalcCellPercent 4 2 3" xfId="33926" xr:uid="{00000000-0005-0000-0000-0000ADB40000}"/>
    <cellStyle name="CalcCellPercent 4 3" xfId="8969" xr:uid="{00000000-0005-0000-0000-0000AEB40000}"/>
    <cellStyle name="CalcCellPercent 4 3 2" xfId="22890" xr:uid="{00000000-0005-0000-0000-0000AFB40000}"/>
    <cellStyle name="CalcCellPercent 4 3 2 2" xfId="50573" xr:uid="{00000000-0005-0000-0000-0000B0B40000}"/>
    <cellStyle name="CalcCellPercent 4 3 3" xfId="36656" xr:uid="{00000000-0005-0000-0000-0000B1B40000}"/>
    <cellStyle name="CalcCellPercent 4 4" xfId="11100" xr:uid="{00000000-0005-0000-0000-0000B2B40000}"/>
    <cellStyle name="CalcCellPercent 4 4 2" xfId="25021" xr:uid="{00000000-0005-0000-0000-0000B3B40000}"/>
    <cellStyle name="CalcCellPercent 4 4 2 2" xfId="52704" xr:uid="{00000000-0005-0000-0000-0000B4B40000}"/>
    <cellStyle name="CalcCellPercent 4 4 3" xfId="38787" xr:uid="{00000000-0005-0000-0000-0000B5B40000}"/>
    <cellStyle name="CalcCellPercent 4 5" xfId="13853" xr:uid="{00000000-0005-0000-0000-0000B6B40000}"/>
    <cellStyle name="CalcCellPercent 4 5 2" xfId="27774" xr:uid="{00000000-0005-0000-0000-0000B7B40000}"/>
    <cellStyle name="CalcCellPercent 4 5 2 2" xfId="55457" xr:uid="{00000000-0005-0000-0000-0000B8B40000}"/>
    <cellStyle name="CalcCellPercent 4 5 3" xfId="41540" xr:uid="{00000000-0005-0000-0000-0000B9B40000}"/>
    <cellStyle name="CalcCellPercent 4 6" xfId="16818" xr:uid="{00000000-0005-0000-0000-0000BAB40000}"/>
    <cellStyle name="CalcCellPercent 4 6 2" xfId="44501" xr:uid="{00000000-0005-0000-0000-0000BBB40000}"/>
    <cellStyle name="CalcCellPercent 5" xfId="2862" xr:uid="{00000000-0005-0000-0000-0000BCB40000}"/>
    <cellStyle name="CalcCellPercent 5 2" xfId="6309" xr:uid="{00000000-0005-0000-0000-0000BDB40000}"/>
    <cellStyle name="CalcCellPercent 5 2 2" xfId="20256" xr:uid="{00000000-0005-0000-0000-0000BEB40000}"/>
    <cellStyle name="CalcCellPercent 5 2 2 2" xfId="47939" xr:uid="{00000000-0005-0000-0000-0000BFB40000}"/>
    <cellStyle name="CalcCellPercent 5 2 3" xfId="34022" xr:uid="{00000000-0005-0000-0000-0000C0B40000}"/>
    <cellStyle name="CalcCellPercent 5 3" xfId="11196" xr:uid="{00000000-0005-0000-0000-0000C1B40000}"/>
    <cellStyle name="CalcCellPercent 5 3 2" xfId="25117" xr:uid="{00000000-0005-0000-0000-0000C2B40000}"/>
    <cellStyle name="CalcCellPercent 5 3 2 2" xfId="52800" xr:uid="{00000000-0005-0000-0000-0000C3B40000}"/>
    <cellStyle name="CalcCellPercent 5 3 3" xfId="38883" xr:uid="{00000000-0005-0000-0000-0000C4B40000}"/>
    <cellStyle name="CalcCellPercent 5 4" xfId="13948" xr:uid="{00000000-0005-0000-0000-0000C5B40000}"/>
    <cellStyle name="CalcCellPercent 5 4 2" xfId="27869" xr:uid="{00000000-0005-0000-0000-0000C6B40000}"/>
    <cellStyle name="CalcCellPercent 5 4 2 2" xfId="55552" xr:uid="{00000000-0005-0000-0000-0000C7B40000}"/>
    <cellStyle name="CalcCellPercent 5 4 3" xfId="41635" xr:uid="{00000000-0005-0000-0000-0000C8B40000}"/>
    <cellStyle name="CalcCellPercent 5 5" xfId="16914" xr:uid="{00000000-0005-0000-0000-0000C9B40000}"/>
    <cellStyle name="CalcCellPercent 5 5 2" xfId="44597" xr:uid="{00000000-0005-0000-0000-0000CAB40000}"/>
    <cellStyle name="CalcCellPercent 5 6" xfId="30742" xr:uid="{00000000-0005-0000-0000-0000CBB40000}"/>
    <cellStyle name="CalcCellPercent 6" xfId="4550" xr:uid="{00000000-0005-0000-0000-0000CCB40000}"/>
    <cellStyle name="CalcCellPercent 6 2" xfId="7966" xr:uid="{00000000-0005-0000-0000-0000CDB40000}"/>
    <cellStyle name="CalcCellPercent 6 2 2" xfId="21890" xr:uid="{00000000-0005-0000-0000-0000CEB40000}"/>
    <cellStyle name="CalcCellPercent 6 2 2 2" xfId="49573" xr:uid="{00000000-0005-0000-0000-0000CFB40000}"/>
    <cellStyle name="CalcCellPercent 6 2 3" xfId="35656" xr:uid="{00000000-0005-0000-0000-0000D0B40000}"/>
    <cellStyle name="CalcCellPercent 6 3" xfId="12814" xr:uid="{00000000-0005-0000-0000-0000D1B40000}"/>
    <cellStyle name="CalcCellPercent 6 3 2" xfId="26735" xr:uid="{00000000-0005-0000-0000-0000D2B40000}"/>
    <cellStyle name="CalcCellPercent 6 3 2 2" xfId="54418" xr:uid="{00000000-0005-0000-0000-0000D3B40000}"/>
    <cellStyle name="CalcCellPercent 6 3 3" xfId="40501" xr:uid="{00000000-0005-0000-0000-0000D4B40000}"/>
    <cellStyle name="CalcCellPercent 6 4" xfId="15564" xr:uid="{00000000-0005-0000-0000-0000D5B40000}"/>
    <cellStyle name="CalcCellPercent 6 4 2" xfId="29485" xr:uid="{00000000-0005-0000-0000-0000D6B40000}"/>
    <cellStyle name="CalcCellPercent 6 4 2 2" xfId="57168" xr:uid="{00000000-0005-0000-0000-0000D7B40000}"/>
    <cellStyle name="CalcCellPercent 6 4 3" xfId="43251" xr:uid="{00000000-0005-0000-0000-0000D8B40000}"/>
    <cellStyle name="CalcCellPercent 6 5" xfId="18532" xr:uid="{00000000-0005-0000-0000-0000D9B40000}"/>
    <cellStyle name="CalcCellPercent 6 5 2" xfId="46215" xr:uid="{00000000-0005-0000-0000-0000DAB40000}"/>
    <cellStyle name="CalcCellPercent 6 6" xfId="32298" xr:uid="{00000000-0005-0000-0000-0000DBB40000}"/>
    <cellStyle name="CalcCellPercent 7" xfId="4795" xr:uid="{00000000-0005-0000-0000-0000DCB40000}"/>
    <cellStyle name="CalcCellPercent 7 2" xfId="8201" xr:uid="{00000000-0005-0000-0000-0000DDB40000}"/>
    <cellStyle name="CalcCellPercent 7 2 2" xfId="22124" xr:uid="{00000000-0005-0000-0000-0000DEB40000}"/>
    <cellStyle name="CalcCellPercent 7 2 2 2" xfId="49807" xr:uid="{00000000-0005-0000-0000-0000DFB40000}"/>
    <cellStyle name="CalcCellPercent 7 2 3" xfId="35890" xr:uid="{00000000-0005-0000-0000-0000E0B40000}"/>
    <cellStyle name="CalcCellPercent 7 3" xfId="13056" xr:uid="{00000000-0005-0000-0000-0000E1B40000}"/>
    <cellStyle name="CalcCellPercent 7 3 2" xfId="26977" xr:uid="{00000000-0005-0000-0000-0000E2B40000}"/>
    <cellStyle name="CalcCellPercent 7 3 2 2" xfId="54660" xr:uid="{00000000-0005-0000-0000-0000E3B40000}"/>
    <cellStyle name="CalcCellPercent 7 3 3" xfId="40743" xr:uid="{00000000-0005-0000-0000-0000E4B40000}"/>
    <cellStyle name="CalcCellPercent 7 4" xfId="15806" xr:uid="{00000000-0005-0000-0000-0000E5B40000}"/>
    <cellStyle name="CalcCellPercent 7 4 2" xfId="29727" xr:uid="{00000000-0005-0000-0000-0000E6B40000}"/>
    <cellStyle name="CalcCellPercent 7 4 2 2" xfId="57410" xr:uid="{00000000-0005-0000-0000-0000E7B40000}"/>
    <cellStyle name="CalcCellPercent 7 4 3" xfId="43493" xr:uid="{00000000-0005-0000-0000-0000E8B40000}"/>
    <cellStyle name="CalcCellPercent 7 5" xfId="18774" xr:uid="{00000000-0005-0000-0000-0000E9B40000}"/>
    <cellStyle name="CalcCellPercent 7 5 2" xfId="46457" xr:uid="{00000000-0005-0000-0000-0000EAB40000}"/>
    <cellStyle name="CalcCellPercent 7 6" xfId="32540" xr:uid="{00000000-0005-0000-0000-0000EBB40000}"/>
    <cellStyle name="CalcCellPercent 8" xfId="4498" xr:uid="{00000000-0005-0000-0000-0000ECB40000}"/>
    <cellStyle name="CalcCellPercent 8 2" xfId="7919" xr:uid="{00000000-0005-0000-0000-0000EDB40000}"/>
    <cellStyle name="CalcCellPercent 8 2 2" xfId="21843" xr:uid="{00000000-0005-0000-0000-0000EEB40000}"/>
    <cellStyle name="CalcCellPercent 8 2 2 2" xfId="49526" xr:uid="{00000000-0005-0000-0000-0000EFB40000}"/>
    <cellStyle name="CalcCellPercent 8 2 3" xfId="35609" xr:uid="{00000000-0005-0000-0000-0000F0B40000}"/>
    <cellStyle name="CalcCellPercent 8 3" xfId="12765" xr:uid="{00000000-0005-0000-0000-0000F1B40000}"/>
    <cellStyle name="CalcCellPercent 8 3 2" xfId="26686" xr:uid="{00000000-0005-0000-0000-0000F2B40000}"/>
    <cellStyle name="CalcCellPercent 8 3 2 2" xfId="54369" xr:uid="{00000000-0005-0000-0000-0000F3B40000}"/>
    <cellStyle name="CalcCellPercent 8 3 3" xfId="40452" xr:uid="{00000000-0005-0000-0000-0000F4B40000}"/>
    <cellStyle name="CalcCellPercent 8 4" xfId="15515" xr:uid="{00000000-0005-0000-0000-0000F5B40000}"/>
    <cellStyle name="CalcCellPercent 8 4 2" xfId="29436" xr:uid="{00000000-0005-0000-0000-0000F6B40000}"/>
    <cellStyle name="CalcCellPercent 8 4 2 2" xfId="57119" xr:uid="{00000000-0005-0000-0000-0000F7B40000}"/>
    <cellStyle name="CalcCellPercent 8 4 3" xfId="43202" xr:uid="{00000000-0005-0000-0000-0000F8B40000}"/>
    <cellStyle name="CalcCellPercent 8 5" xfId="18483" xr:uid="{00000000-0005-0000-0000-0000F9B40000}"/>
    <cellStyle name="CalcCellPercent 8 5 2" xfId="46166" xr:uid="{00000000-0005-0000-0000-0000FAB40000}"/>
    <cellStyle name="CalcCellPercent 8 6" xfId="32249" xr:uid="{00000000-0005-0000-0000-0000FBB40000}"/>
    <cellStyle name="CalcCellPercent 9" xfId="5261" xr:uid="{00000000-0005-0000-0000-0000FCB40000}"/>
    <cellStyle name="CalcCellPercent 9 2" xfId="19228" xr:uid="{00000000-0005-0000-0000-0000FDB40000}"/>
    <cellStyle name="CalcCellPercent 9 2 2" xfId="46911" xr:uid="{00000000-0005-0000-0000-0000FEB40000}"/>
    <cellStyle name="CalcCellPercent 9 3" xfId="32994" xr:uid="{00000000-0005-0000-0000-0000FFB40000}"/>
    <cellStyle name="CalcCellRight" xfId="1528" xr:uid="{00000000-0005-0000-0000-000000B50000}"/>
    <cellStyle name="CalcCellRight 2" xfId="2120" xr:uid="{00000000-0005-0000-0000-000001B50000}"/>
    <cellStyle name="CalcCellRight 2 2" xfId="2381" xr:uid="{00000000-0005-0000-0000-000002B50000}"/>
    <cellStyle name="CalcCellRight 2 2 2" xfId="5838" xr:uid="{00000000-0005-0000-0000-000003B50000}"/>
    <cellStyle name="CalcCellRight 2 2 2 2" xfId="19788" xr:uid="{00000000-0005-0000-0000-000004B50000}"/>
    <cellStyle name="CalcCellRight 2 2 2 2 2" xfId="47471" xr:uid="{00000000-0005-0000-0000-000005B50000}"/>
    <cellStyle name="CalcCellRight 2 2 2 3" xfId="33554" xr:uid="{00000000-0005-0000-0000-000006B50000}"/>
    <cellStyle name="CalcCellRight 2 2 3" xfId="8608" xr:uid="{00000000-0005-0000-0000-000007B50000}"/>
    <cellStyle name="CalcCellRight 2 2 3 2" xfId="22529" xr:uid="{00000000-0005-0000-0000-000008B50000}"/>
    <cellStyle name="CalcCellRight 2 2 3 2 2" xfId="50212" xr:uid="{00000000-0005-0000-0000-000009B50000}"/>
    <cellStyle name="CalcCellRight 2 2 3 3" xfId="36295" xr:uid="{00000000-0005-0000-0000-00000AB50000}"/>
    <cellStyle name="CalcCellRight 2 2 4" xfId="5485" xr:uid="{00000000-0005-0000-0000-00000BB50000}"/>
    <cellStyle name="CalcCellRight 2 2 4 2" xfId="19438" xr:uid="{00000000-0005-0000-0000-00000CB50000}"/>
    <cellStyle name="CalcCellRight 2 2 4 2 2" xfId="47121" xr:uid="{00000000-0005-0000-0000-00000DB50000}"/>
    <cellStyle name="CalcCellRight 2 2 4 3" xfId="33204" xr:uid="{00000000-0005-0000-0000-00000EB50000}"/>
    <cellStyle name="CalcCellRight 2 2 5" xfId="13486" xr:uid="{00000000-0005-0000-0000-00000FB50000}"/>
    <cellStyle name="CalcCellRight 2 2 5 2" xfId="27407" xr:uid="{00000000-0005-0000-0000-000010B50000}"/>
    <cellStyle name="CalcCellRight 2 2 5 2 2" xfId="55090" xr:uid="{00000000-0005-0000-0000-000011B50000}"/>
    <cellStyle name="CalcCellRight 2 2 5 3" xfId="41173" xr:uid="{00000000-0005-0000-0000-000012B50000}"/>
    <cellStyle name="CalcCellRight 2 2 6" xfId="16448" xr:uid="{00000000-0005-0000-0000-000013B50000}"/>
    <cellStyle name="CalcCellRight 2 2 6 2" xfId="44131" xr:uid="{00000000-0005-0000-0000-000014B50000}"/>
    <cellStyle name="CalcCellRight 2 3" xfId="2465" xr:uid="{00000000-0005-0000-0000-000015B50000}"/>
    <cellStyle name="CalcCellRight 2 3 2" xfId="5922" xr:uid="{00000000-0005-0000-0000-000016B50000}"/>
    <cellStyle name="CalcCellRight 2 3 2 2" xfId="19872" xr:uid="{00000000-0005-0000-0000-000017B50000}"/>
    <cellStyle name="CalcCellRight 2 3 2 2 2" xfId="47555" xr:uid="{00000000-0005-0000-0000-000018B50000}"/>
    <cellStyle name="CalcCellRight 2 3 2 3" xfId="33638" xr:uid="{00000000-0005-0000-0000-000019B50000}"/>
    <cellStyle name="CalcCellRight 2 3 3" xfId="8688" xr:uid="{00000000-0005-0000-0000-00001AB50000}"/>
    <cellStyle name="CalcCellRight 2 3 3 2" xfId="22609" xr:uid="{00000000-0005-0000-0000-00001BB50000}"/>
    <cellStyle name="CalcCellRight 2 3 3 2 2" xfId="50292" xr:uid="{00000000-0005-0000-0000-00001CB50000}"/>
    <cellStyle name="CalcCellRight 2 3 3 3" xfId="36375" xr:uid="{00000000-0005-0000-0000-00001DB50000}"/>
    <cellStyle name="CalcCellRight 2 3 4" xfId="7332" xr:uid="{00000000-0005-0000-0000-00001EB50000}"/>
    <cellStyle name="CalcCellRight 2 3 4 2" xfId="21264" xr:uid="{00000000-0005-0000-0000-00001FB50000}"/>
    <cellStyle name="CalcCellRight 2 3 4 2 2" xfId="48947" xr:uid="{00000000-0005-0000-0000-000020B50000}"/>
    <cellStyle name="CalcCellRight 2 3 4 3" xfId="35030" xr:uid="{00000000-0005-0000-0000-000021B50000}"/>
    <cellStyle name="CalcCellRight 2 3 5" xfId="13570" xr:uid="{00000000-0005-0000-0000-000022B50000}"/>
    <cellStyle name="CalcCellRight 2 3 5 2" xfId="27491" xr:uid="{00000000-0005-0000-0000-000023B50000}"/>
    <cellStyle name="CalcCellRight 2 3 5 2 2" xfId="55174" xr:uid="{00000000-0005-0000-0000-000024B50000}"/>
    <cellStyle name="CalcCellRight 2 3 5 3" xfId="41257" xr:uid="{00000000-0005-0000-0000-000025B50000}"/>
    <cellStyle name="CalcCellRight 2 3 6" xfId="16532" xr:uid="{00000000-0005-0000-0000-000026B50000}"/>
    <cellStyle name="CalcCellRight 2 3 6 2" xfId="44215" xr:uid="{00000000-0005-0000-0000-000027B50000}"/>
    <cellStyle name="CalcCellRight 2 4" xfId="3272" xr:uid="{00000000-0005-0000-0000-000028B50000}"/>
    <cellStyle name="CalcCellRight 2 4 2" xfId="6714" xr:uid="{00000000-0005-0000-0000-000029B50000}"/>
    <cellStyle name="CalcCellRight 2 4 2 2" xfId="20656" xr:uid="{00000000-0005-0000-0000-00002AB50000}"/>
    <cellStyle name="CalcCellRight 2 4 2 2 2" xfId="48339" xr:uid="{00000000-0005-0000-0000-00002BB50000}"/>
    <cellStyle name="CalcCellRight 2 4 2 3" xfId="34422" xr:uid="{00000000-0005-0000-0000-00002CB50000}"/>
    <cellStyle name="CalcCellRight 2 4 3" xfId="11594" xr:uid="{00000000-0005-0000-0000-00002DB50000}"/>
    <cellStyle name="CalcCellRight 2 4 3 2" xfId="25515" xr:uid="{00000000-0005-0000-0000-00002EB50000}"/>
    <cellStyle name="CalcCellRight 2 4 3 2 2" xfId="53198" xr:uid="{00000000-0005-0000-0000-00002FB50000}"/>
    <cellStyle name="CalcCellRight 2 4 3 3" xfId="39281" xr:uid="{00000000-0005-0000-0000-000030B50000}"/>
    <cellStyle name="CalcCellRight 2 4 4" xfId="14344" xr:uid="{00000000-0005-0000-0000-000031B50000}"/>
    <cellStyle name="CalcCellRight 2 4 4 2" xfId="28265" xr:uid="{00000000-0005-0000-0000-000032B50000}"/>
    <cellStyle name="CalcCellRight 2 4 4 2 2" xfId="55948" xr:uid="{00000000-0005-0000-0000-000033B50000}"/>
    <cellStyle name="CalcCellRight 2 4 4 3" xfId="42031" xr:uid="{00000000-0005-0000-0000-000034B50000}"/>
    <cellStyle name="CalcCellRight 2 4 5" xfId="17312" xr:uid="{00000000-0005-0000-0000-000035B50000}"/>
    <cellStyle name="CalcCellRight 2 4 5 2" xfId="44995" xr:uid="{00000000-0005-0000-0000-000036B50000}"/>
    <cellStyle name="CalcCellRight 2 4 6" xfId="31100" xr:uid="{00000000-0005-0000-0000-000037B50000}"/>
    <cellStyle name="CalcCellRight 2 5" xfId="4810" xr:uid="{00000000-0005-0000-0000-000038B50000}"/>
    <cellStyle name="CalcCellRight 2 5 2" xfId="8216" xr:uid="{00000000-0005-0000-0000-000039B50000}"/>
    <cellStyle name="CalcCellRight 2 5 2 2" xfId="22139" xr:uid="{00000000-0005-0000-0000-00003AB50000}"/>
    <cellStyle name="CalcCellRight 2 5 2 2 2" xfId="49822" xr:uid="{00000000-0005-0000-0000-00003BB50000}"/>
    <cellStyle name="CalcCellRight 2 5 2 3" xfId="35905" xr:uid="{00000000-0005-0000-0000-00003CB50000}"/>
    <cellStyle name="CalcCellRight 2 5 3" xfId="13071" xr:uid="{00000000-0005-0000-0000-00003DB50000}"/>
    <cellStyle name="CalcCellRight 2 5 3 2" xfId="26992" xr:uid="{00000000-0005-0000-0000-00003EB50000}"/>
    <cellStyle name="CalcCellRight 2 5 3 2 2" xfId="54675" xr:uid="{00000000-0005-0000-0000-00003FB50000}"/>
    <cellStyle name="CalcCellRight 2 5 3 3" xfId="40758" xr:uid="{00000000-0005-0000-0000-000040B50000}"/>
    <cellStyle name="CalcCellRight 2 5 4" xfId="15821" xr:uid="{00000000-0005-0000-0000-000041B50000}"/>
    <cellStyle name="CalcCellRight 2 5 4 2" xfId="29742" xr:uid="{00000000-0005-0000-0000-000042B50000}"/>
    <cellStyle name="CalcCellRight 2 5 4 2 2" xfId="57425" xr:uid="{00000000-0005-0000-0000-000043B50000}"/>
    <cellStyle name="CalcCellRight 2 5 4 3" xfId="43508" xr:uid="{00000000-0005-0000-0000-000044B50000}"/>
    <cellStyle name="CalcCellRight 2 5 5" xfId="18789" xr:uid="{00000000-0005-0000-0000-000045B50000}"/>
    <cellStyle name="CalcCellRight 2 5 5 2" xfId="46472" xr:uid="{00000000-0005-0000-0000-000046B50000}"/>
    <cellStyle name="CalcCellRight 2 5 6" xfId="32555" xr:uid="{00000000-0005-0000-0000-000047B50000}"/>
    <cellStyle name="CalcCellRight 2 6" xfId="4307" xr:uid="{00000000-0005-0000-0000-000048B50000}"/>
    <cellStyle name="CalcCellRight 2 6 2" xfId="7732" xr:uid="{00000000-0005-0000-0000-000049B50000}"/>
    <cellStyle name="CalcCellRight 2 6 2 2" xfId="21658" xr:uid="{00000000-0005-0000-0000-00004AB50000}"/>
    <cellStyle name="CalcCellRight 2 6 2 2 2" xfId="49341" xr:uid="{00000000-0005-0000-0000-00004BB50000}"/>
    <cellStyle name="CalcCellRight 2 6 2 3" xfId="35424" xr:uid="{00000000-0005-0000-0000-00004CB50000}"/>
    <cellStyle name="CalcCellRight 2 6 3" xfId="12577" xr:uid="{00000000-0005-0000-0000-00004DB50000}"/>
    <cellStyle name="CalcCellRight 2 6 3 2" xfId="26498" xr:uid="{00000000-0005-0000-0000-00004EB50000}"/>
    <cellStyle name="CalcCellRight 2 6 3 2 2" xfId="54181" xr:uid="{00000000-0005-0000-0000-00004FB50000}"/>
    <cellStyle name="CalcCellRight 2 6 3 3" xfId="40264" xr:uid="{00000000-0005-0000-0000-000050B50000}"/>
    <cellStyle name="CalcCellRight 2 6 4" xfId="15327" xr:uid="{00000000-0005-0000-0000-000051B50000}"/>
    <cellStyle name="CalcCellRight 2 6 4 2" xfId="29248" xr:uid="{00000000-0005-0000-0000-000052B50000}"/>
    <cellStyle name="CalcCellRight 2 6 4 2 2" xfId="56931" xr:uid="{00000000-0005-0000-0000-000053B50000}"/>
    <cellStyle name="CalcCellRight 2 6 4 3" xfId="43014" xr:uid="{00000000-0005-0000-0000-000054B50000}"/>
    <cellStyle name="CalcCellRight 2 6 5" xfId="18295" xr:uid="{00000000-0005-0000-0000-000055B50000}"/>
    <cellStyle name="CalcCellRight 2 6 5 2" xfId="45978" xr:uid="{00000000-0005-0000-0000-000056B50000}"/>
    <cellStyle name="CalcCellRight 2 6 6" xfId="32061" xr:uid="{00000000-0005-0000-0000-000057B50000}"/>
    <cellStyle name="CalcCellRight 2 7" xfId="5334" xr:uid="{00000000-0005-0000-0000-000058B50000}"/>
    <cellStyle name="CalcCellRight 2 7 2" xfId="19289" xr:uid="{00000000-0005-0000-0000-000059B50000}"/>
    <cellStyle name="CalcCellRight 2 7 2 2" xfId="46972" xr:uid="{00000000-0005-0000-0000-00005AB50000}"/>
    <cellStyle name="CalcCellRight 2 7 3" xfId="33055" xr:uid="{00000000-0005-0000-0000-00005BB50000}"/>
    <cellStyle name="CalcCellRight 3" xfId="2609" xr:uid="{00000000-0005-0000-0000-00005CB50000}"/>
    <cellStyle name="CalcCellRight 3 2" xfId="6065" xr:uid="{00000000-0005-0000-0000-00005DB50000}"/>
    <cellStyle name="CalcCellRight 3 2 2" xfId="20012" xr:uid="{00000000-0005-0000-0000-00005EB50000}"/>
    <cellStyle name="CalcCellRight 3 2 2 2" xfId="47695" xr:uid="{00000000-0005-0000-0000-00005FB50000}"/>
    <cellStyle name="CalcCellRight 3 2 3" xfId="33778" xr:uid="{00000000-0005-0000-0000-000060B50000}"/>
    <cellStyle name="CalcCellRight 3 3" xfId="8826" xr:uid="{00000000-0005-0000-0000-000061B50000}"/>
    <cellStyle name="CalcCellRight 3 3 2" xfId="22747" xr:uid="{00000000-0005-0000-0000-000062B50000}"/>
    <cellStyle name="CalcCellRight 3 3 2 2" xfId="50430" xr:uid="{00000000-0005-0000-0000-000063B50000}"/>
    <cellStyle name="CalcCellRight 3 3 3" xfId="36513" xr:uid="{00000000-0005-0000-0000-000064B50000}"/>
    <cellStyle name="CalcCellRight 3 4" xfId="10953" xr:uid="{00000000-0005-0000-0000-000065B50000}"/>
    <cellStyle name="CalcCellRight 3 4 2" xfId="24874" xr:uid="{00000000-0005-0000-0000-000066B50000}"/>
    <cellStyle name="CalcCellRight 3 4 2 2" xfId="52557" xr:uid="{00000000-0005-0000-0000-000067B50000}"/>
    <cellStyle name="CalcCellRight 3 4 3" xfId="38640" xr:uid="{00000000-0005-0000-0000-000068B50000}"/>
    <cellStyle name="CalcCellRight 3 5" xfId="13707" xr:uid="{00000000-0005-0000-0000-000069B50000}"/>
    <cellStyle name="CalcCellRight 3 5 2" xfId="27628" xr:uid="{00000000-0005-0000-0000-00006AB50000}"/>
    <cellStyle name="CalcCellRight 3 5 2 2" xfId="55311" xr:uid="{00000000-0005-0000-0000-00006BB50000}"/>
    <cellStyle name="CalcCellRight 3 5 3" xfId="41394" xr:uid="{00000000-0005-0000-0000-00006CB50000}"/>
    <cellStyle name="CalcCellRight 3 6" xfId="16671" xr:uid="{00000000-0005-0000-0000-00006DB50000}"/>
    <cellStyle name="CalcCellRight 3 6 2" xfId="44354" xr:uid="{00000000-0005-0000-0000-00006EB50000}"/>
    <cellStyle name="CalcCellRight 4" xfId="2767" xr:uid="{00000000-0005-0000-0000-00006FB50000}"/>
    <cellStyle name="CalcCellRight 4 2" xfId="6214" xr:uid="{00000000-0005-0000-0000-000070B50000}"/>
    <cellStyle name="CalcCellRight 4 2 2" xfId="20161" xr:uid="{00000000-0005-0000-0000-000071B50000}"/>
    <cellStyle name="CalcCellRight 4 2 2 2" xfId="47844" xr:uid="{00000000-0005-0000-0000-000072B50000}"/>
    <cellStyle name="CalcCellRight 4 2 3" xfId="33927" xr:uid="{00000000-0005-0000-0000-000073B50000}"/>
    <cellStyle name="CalcCellRight 4 3" xfId="8970" xr:uid="{00000000-0005-0000-0000-000074B50000}"/>
    <cellStyle name="CalcCellRight 4 3 2" xfId="22891" xr:uid="{00000000-0005-0000-0000-000075B50000}"/>
    <cellStyle name="CalcCellRight 4 3 2 2" xfId="50574" xr:uid="{00000000-0005-0000-0000-000076B50000}"/>
    <cellStyle name="CalcCellRight 4 3 3" xfId="36657" xr:uid="{00000000-0005-0000-0000-000077B50000}"/>
    <cellStyle name="CalcCellRight 4 4" xfId="11101" xr:uid="{00000000-0005-0000-0000-000078B50000}"/>
    <cellStyle name="CalcCellRight 4 4 2" xfId="25022" xr:uid="{00000000-0005-0000-0000-000079B50000}"/>
    <cellStyle name="CalcCellRight 4 4 2 2" xfId="52705" xr:uid="{00000000-0005-0000-0000-00007AB50000}"/>
    <cellStyle name="CalcCellRight 4 4 3" xfId="38788" xr:uid="{00000000-0005-0000-0000-00007BB50000}"/>
    <cellStyle name="CalcCellRight 4 5" xfId="13854" xr:uid="{00000000-0005-0000-0000-00007CB50000}"/>
    <cellStyle name="CalcCellRight 4 5 2" xfId="27775" xr:uid="{00000000-0005-0000-0000-00007DB50000}"/>
    <cellStyle name="CalcCellRight 4 5 2 2" xfId="55458" xr:uid="{00000000-0005-0000-0000-00007EB50000}"/>
    <cellStyle name="CalcCellRight 4 5 3" xfId="41541" xr:uid="{00000000-0005-0000-0000-00007FB50000}"/>
    <cellStyle name="CalcCellRight 4 6" xfId="16819" xr:uid="{00000000-0005-0000-0000-000080B50000}"/>
    <cellStyle name="CalcCellRight 4 6 2" xfId="44502" xr:uid="{00000000-0005-0000-0000-000081B50000}"/>
    <cellStyle name="CalcCellRight 5" xfId="3059" xr:uid="{00000000-0005-0000-0000-000082B50000}"/>
    <cellStyle name="CalcCellRight 5 2" xfId="6503" xr:uid="{00000000-0005-0000-0000-000083B50000}"/>
    <cellStyle name="CalcCellRight 5 2 2" xfId="20448" xr:uid="{00000000-0005-0000-0000-000084B50000}"/>
    <cellStyle name="CalcCellRight 5 2 2 2" xfId="48131" xr:uid="{00000000-0005-0000-0000-000085B50000}"/>
    <cellStyle name="CalcCellRight 5 2 3" xfId="34214" xr:uid="{00000000-0005-0000-0000-000086B50000}"/>
    <cellStyle name="CalcCellRight 5 3" xfId="11388" xr:uid="{00000000-0005-0000-0000-000087B50000}"/>
    <cellStyle name="CalcCellRight 5 3 2" xfId="25309" xr:uid="{00000000-0005-0000-0000-000088B50000}"/>
    <cellStyle name="CalcCellRight 5 3 2 2" xfId="52992" xr:uid="{00000000-0005-0000-0000-000089B50000}"/>
    <cellStyle name="CalcCellRight 5 3 3" xfId="39075" xr:uid="{00000000-0005-0000-0000-00008AB50000}"/>
    <cellStyle name="CalcCellRight 5 4" xfId="14138" xr:uid="{00000000-0005-0000-0000-00008BB50000}"/>
    <cellStyle name="CalcCellRight 5 4 2" xfId="28059" xr:uid="{00000000-0005-0000-0000-00008CB50000}"/>
    <cellStyle name="CalcCellRight 5 4 2 2" xfId="55742" xr:uid="{00000000-0005-0000-0000-00008DB50000}"/>
    <cellStyle name="CalcCellRight 5 4 3" xfId="41825" xr:uid="{00000000-0005-0000-0000-00008EB50000}"/>
    <cellStyle name="CalcCellRight 5 5" xfId="17106" xr:uid="{00000000-0005-0000-0000-00008FB50000}"/>
    <cellStyle name="CalcCellRight 5 5 2" xfId="44789" xr:uid="{00000000-0005-0000-0000-000090B50000}"/>
    <cellStyle name="CalcCellRight 5 6" xfId="30913" xr:uid="{00000000-0005-0000-0000-000091B50000}"/>
    <cellStyle name="CalcCellRight 6" xfId="4551" xr:uid="{00000000-0005-0000-0000-000092B50000}"/>
    <cellStyle name="CalcCellRight 6 2" xfId="7967" xr:uid="{00000000-0005-0000-0000-000093B50000}"/>
    <cellStyle name="CalcCellRight 6 2 2" xfId="21891" xr:uid="{00000000-0005-0000-0000-000094B50000}"/>
    <cellStyle name="CalcCellRight 6 2 2 2" xfId="49574" xr:uid="{00000000-0005-0000-0000-000095B50000}"/>
    <cellStyle name="CalcCellRight 6 2 3" xfId="35657" xr:uid="{00000000-0005-0000-0000-000096B50000}"/>
    <cellStyle name="CalcCellRight 6 3" xfId="12815" xr:uid="{00000000-0005-0000-0000-000097B50000}"/>
    <cellStyle name="CalcCellRight 6 3 2" xfId="26736" xr:uid="{00000000-0005-0000-0000-000098B50000}"/>
    <cellStyle name="CalcCellRight 6 3 2 2" xfId="54419" xr:uid="{00000000-0005-0000-0000-000099B50000}"/>
    <cellStyle name="CalcCellRight 6 3 3" xfId="40502" xr:uid="{00000000-0005-0000-0000-00009AB50000}"/>
    <cellStyle name="CalcCellRight 6 4" xfId="15565" xr:uid="{00000000-0005-0000-0000-00009BB50000}"/>
    <cellStyle name="CalcCellRight 6 4 2" xfId="29486" xr:uid="{00000000-0005-0000-0000-00009CB50000}"/>
    <cellStyle name="CalcCellRight 6 4 2 2" xfId="57169" xr:uid="{00000000-0005-0000-0000-00009DB50000}"/>
    <cellStyle name="CalcCellRight 6 4 3" xfId="43252" xr:uid="{00000000-0005-0000-0000-00009EB50000}"/>
    <cellStyle name="CalcCellRight 6 5" xfId="18533" xr:uid="{00000000-0005-0000-0000-00009FB50000}"/>
    <cellStyle name="CalcCellRight 6 5 2" xfId="46216" xr:uid="{00000000-0005-0000-0000-0000A0B50000}"/>
    <cellStyle name="CalcCellRight 6 6" xfId="32299" xr:uid="{00000000-0005-0000-0000-0000A1B50000}"/>
    <cellStyle name="CalcCellRight 7" xfId="4867" xr:uid="{00000000-0005-0000-0000-0000A2B50000}"/>
    <cellStyle name="CalcCellRight 7 2" xfId="8273" xr:uid="{00000000-0005-0000-0000-0000A3B50000}"/>
    <cellStyle name="CalcCellRight 7 2 2" xfId="22195" xr:uid="{00000000-0005-0000-0000-0000A4B50000}"/>
    <cellStyle name="CalcCellRight 7 2 2 2" xfId="49878" xr:uid="{00000000-0005-0000-0000-0000A5B50000}"/>
    <cellStyle name="CalcCellRight 7 2 3" xfId="35961" xr:uid="{00000000-0005-0000-0000-0000A6B50000}"/>
    <cellStyle name="CalcCellRight 7 3" xfId="13126" xr:uid="{00000000-0005-0000-0000-0000A7B50000}"/>
    <cellStyle name="CalcCellRight 7 3 2" xfId="27047" xr:uid="{00000000-0005-0000-0000-0000A8B50000}"/>
    <cellStyle name="CalcCellRight 7 3 2 2" xfId="54730" xr:uid="{00000000-0005-0000-0000-0000A9B50000}"/>
    <cellStyle name="CalcCellRight 7 3 3" xfId="40813" xr:uid="{00000000-0005-0000-0000-0000AAB50000}"/>
    <cellStyle name="CalcCellRight 7 4" xfId="15876" xr:uid="{00000000-0005-0000-0000-0000ABB50000}"/>
    <cellStyle name="CalcCellRight 7 4 2" xfId="29797" xr:uid="{00000000-0005-0000-0000-0000ACB50000}"/>
    <cellStyle name="CalcCellRight 7 4 2 2" xfId="57480" xr:uid="{00000000-0005-0000-0000-0000ADB50000}"/>
    <cellStyle name="CalcCellRight 7 4 3" xfId="43563" xr:uid="{00000000-0005-0000-0000-0000AEB50000}"/>
    <cellStyle name="CalcCellRight 7 5" xfId="18844" xr:uid="{00000000-0005-0000-0000-0000AFB50000}"/>
    <cellStyle name="CalcCellRight 7 5 2" xfId="46527" xr:uid="{00000000-0005-0000-0000-0000B0B50000}"/>
    <cellStyle name="CalcCellRight 7 6" xfId="32610" xr:uid="{00000000-0005-0000-0000-0000B1B50000}"/>
    <cellStyle name="CalcCellRight 8" xfId="4499" xr:uid="{00000000-0005-0000-0000-0000B2B50000}"/>
    <cellStyle name="CalcCellRight 8 2" xfId="7920" xr:uid="{00000000-0005-0000-0000-0000B3B50000}"/>
    <cellStyle name="CalcCellRight 8 2 2" xfId="21844" xr:uid="{00000000-0005-0000-0000-0000B4B50000}"/>
    <cellStyle name="CalcCellRight 8 2 2 2" xfId="49527" xr:uid="{00000000-0005-0000-0000-0000B5B50000}"/>
    <cellStyle name="CalcCellRight 8 2 3" xfId="35610" xr:uid="{00000000-0005-0000-0000-0000B6B50000}"/>
    <cellStyle name="CalcCellRight 8 3" xfId="12766" xr:uid="{00000000-0005-0000-0000-0000B7B50000}"/>
    <cellStyle name="CalcCellRight 8 3 2" xfId="26687" xr:uid="{00000000-0005-0000-0000-0000B8B50000}"/>
    <cellStyle name="CalcCellRight 8 3 2 2" xfId="54370" xr:uid="{00000000-0005-0000-0000-0000B9B50000}"/>
    <cellStyle name="CalcCellRight 8 3 3" xfId="40453" xr:uid="{00000000-0005-0000-0000-0000BAB50000}"/>
    <cellStyle name="CalcCellRight 8 4" xfId="15516" xr:uid="{00000000-0005-0000-0000-0000BBB50000}"/>
    <cellStyle name="CalcCellRight 8 4 2" xfId="29437" xr:uid="{00000000-0005-0000-0000-0000BCB50000}"/>
    <cellStyle name="CalcCellRight 8 4 2 2" xfId="57120" xr:uid="{00000000-0005-0000-0000-0000BDB50000}"/>
    <cellStyle name="CalcCellRight 8 4 3" xfId="43203" xr:uid="{00000000-0005-0000-0000-0000BEB50000}"/>
    <cellStyle name="CalcCellRight 8 5" xfId="18484" xr:uid="{00000000-0005-0000-0000-0000BFB50000}"/>
    <cellStyle name="CalcCellRight 8 5 2" xfId="46167" xr:uid="{00000000-0005-0000-0000-0000C0B50000}"/>
    <cellStyle name="CalcCellRight 8 6" xfId="32250" xr:uid="{00000000-0005-0000-0000-0000C1B50000}"/>
    <cellStyle name="CalcCellRight 9" xfId="5262" xr:uid="{00000000-0005-0000-0000-0000C2B50000}"/>
    <cellStyle name="CalcCellRight 9 2" xfId="19229" xr:uid="{00000000-0005-0000-0000-0000C3B50000}"/>
    <cellStyle name="CalcCellRight 9 2 2" xfId="46912" xr:uid="{00000000-0005-0000-0000-0000C4B50000}"/>
    <cellStyle name="CalcCellRight 9 3" xfId="32995" xr:uid="{00000000-0005-0000-0000-0000C5B50000}"/>
    <cellStyle name="calcentity" xfId="1529" xr:uid="{00000000-0005-0000-0000-0000C6B50000}"/>
    <cellStyle name="calcentity 2" xfId="2121" xr:uid="{00000000-0005-0000-0000-0000C7B50000}"/>
    <cellStyle name="calcentity 2 2" xfId="5639" xr:uid="{00000000-0005-0000-0000-0000C8B50000}"/>
    <cellStyle name="calcentity 2 2 2" xfId="19592" xr:uid="{00000000-0005-0000-0000-0000C9B50000}"/>
    <cellStyle name="calcentity 2 2 2 2" xfId="47275" xr:uid="{00000000-0005-0000-0000-0000CAB50000}"/>
    <cellStyle name="calcentity 2 2 3" xfId="33358" xr:uid="{00000000-0005-0000-0000-0000CBB50000}"/>
    <cellStyle name="calcentity 2 3" xfId="5195" xr:uid="{00000000-0005-0000-0000-0000CCB50000}"/>
    <cellStyle name="calcentity 2 3 2" xfId="19165" xr:uid="{00000000-0005-0000-0000-0000CDB50000}"/>
    <cellStyle name="calcentity 2 3 2 2" xfId="46848" xr:uid="{00000000-0005-0000-0000-0000CEB50000}"/>
    <cellStyle name="calcentity 2 3 3" xfId="32931" xr:uid="{00000000-0005-0000-0000-0000CFB50000}"/>
    <cellStyle name="calcentity 2 4" xfId="5175" xr:uid="{00000000-0005-0000-0000-0000D0B50000}"/>
    <cellStyle name="calcentity 2 4 2" xfId="19145" xr:uid="{00000000-0005-0000-0000-0000D1B50000}"/>
    <cellStyle name="calcentity 2 4 2 2" xfId="46828" xr:uid="{00000000-0005-0000-0000-0000D2B50000}"/>
    <cellStyle name="calcentity 2 4 3" xfId="32911" xr:uid="{00000000-0005-0000-0000-0000D3B50000}"/>
    <cellStyle name="calcentity 2 5" xfId="16198" xr:uid="{00000000-0005-0000-0000-0000D4B50000}"/>
    <cellStyle name="calcentity 2 5 2" xfId="30115" xr:uid="{00000000-0005-0000-0000-0000D5B50000}"/>
    <cellStyle name="calcentity 2 5 2 2" xfId="57798" xr:uid="{00000000-0005-0000-0000-0000D6B50000}"/>
    <cellStyle name="calcentity 2 5 3" xfId="43881" xr:uid="{00000000-0005-0000-0000-0000D7B50000}"/>
    <cellStyle name="calcentity 2 6" xfId="16297" xr:uid="{00000000-0005-0000-0000-0000D8B50000}"/>
    <cellStyle name="calcentity 2 6 2" xfId="43980" xr:uid="{00000000-0005-0000-0000-0000D9B50000}"/>
    <cellStyle name="calcentity 3" xfId="2608" xr:uid="{00000000-0005-0000-0000-0000DAB50000}"/>
    <cellStyle name="calcentity 3 2" xfId="6064" xr:uid="{00000000-0005-0000-0000-0000DBB50000}"/>
    <cellStyle name="calcentity 3 2 2" xfId="20011" xr:uid="{00000000-0005-0000-0000-0000DCB50000}"/>
    <cellStyle name="calcentity 3 2 2 2" xfId="47694" xr:uid="{00000000-0005-0000-0000-0000DDB50000}"/>
    <cellStyle name="calcentity 3 2 3" xfId="33777" xr:uid="{00000000-0005-0000-0000-0000DEB50000}"/>
    <cellStyle name="calcentity 3 3" xfId="8825" xr:uid="{00000000-0005-0000-0000-0000DFB50000}"/>
    <cellStyle name="calcentity 3 3 2" xfId="22746" xr:uid="{00000000-0005-0000-0000-0000E0B50000}"/>
    <cellStyle name="calcentity 3 3 2 2" xfId="50429" xr:uid="{00000000-0005-0000-0000-0000E1B50000}"/>
    <cellStyle name="calcentity 3 3 3" xfId="36512" xr:uid="{00000000-0005-0000-0000-0000E2B50000}"/>
    <cellStyle name="calcentity 3 4" xfId="10952" xr:uid="{00000000-0005-0000-0000-0000E3B50000}"/>
    <cellStyle name="calcentity 3 4 2" xfId="24873" xr:uid="{00000000-0005-0000-0000-0000E4B50000}"/>
    <cellStyle name="calcentity 3 4 2 2" xfId="52556" xr:uid="{00000000-0005-0000-0000-0000E5B50000}"/>
    <cellStyle name="calcentity 3 4 3" xfId="38639" xr:uid="{00000000-0005-0000-0000-0000E6B50000}"/>
    <cellStyle name="calcentity 3 5" xfId="13706" xr:uid="{00000000-0005-0000-0000-0000E7B50000}"/>
    <cellStyle name="calcentity 3 5 2" xfId="27627" xr:uid="{00000000-0005-0000-0000-0000E8B50000}"/>
    <cellStyle name="calcentity 3 5 2 2" xfId="55310" xr:uid="{00000000-0005-0000-0000-0000E9B50000}"/>
    <cellStyle name="calcentity 3 5 3" xfId="41393" xr:uid="{00000000-0005-0000-0000-0000EAB50000}"/>
    <cellStyle name="calcentity 3 6" xfId="16670" xr:uid="{00000000-0005-0000-0000-0000EBB50000}"/>
    <cellStyle name="calcentity 3 6 2" xfId="44353" xr:uid="{00000000-0005-0000-0000-0000ECB50000}"/>
    <cellStyle name="calcentity 4" xfId="2768" xr:uid="{00000000-0005-0000-0000-0000EDB50000}"/>
    <cellStyle name="calcentity 4 2" xfId="6215" xr:uid="{00000000-0005-0000-0000-0000EEB50000}"/>
    <cellStyle name="calcentity 4 2 2" xfId="20162" xr:uid="{00000000-0005-0000-0000-0000EFB50000}"/>
    <cellStyle name="calcentity 4 2 2 2" xfId="47845" xr:uid="{00000000-0005-0000-0000-0000F0B50000}"/>
    <cellStyle name="calcentity 4 2 3" xfId="33928" xr:uid="{00000000-0005-0000-0000-0000F1B50000}"/>
    <cellStyle name="calcentity 4 3" xfId="8971" xr:uid="{00000000-0005-0000-0000-0000F2B50000}"/>
    <cellStyle name="calcentity 4 3 2" xfId="22892" xr:uid="{00000000-0005-0000-0000-0000F3B50000}"/>
    <cellStyle name="calcentity 4 3 2 2" xfId="50575" xr:uid="{00000000-0005-0000-0000-0000F4B50000}"/>
    <cellStyle name="calcentity 4 3 3" xfId="36658" xr:uid="{00000000-0005-0000-0000-0000F5B50000}"/>
    <cellStyle name="calcentity 4 4" xfId="11102" xr:uid="{00000000-0005-0000-0000-0000F6B50000}"/>
    <cellStyle name="calcentity 4 4 2" xfId="25023" xr:uid="{00000000-0005-0000-0000-0000F7B50000}"/>
    <cellStyle name="calcentity 4 4 2 2" xfId="52706" xr:uid="{00000000-0005-0000-0000-0000F8B50000}"/>
    <cellStyle name="calcentity 4 4 3" xfId="38789" xr:uid="{00000000-0005-0000-0000-0000F9B50000}"/>
    <cellStyle name="calcentity 4 5" xfId="13855" xr:uid="{00000000-0005-0000-0000-0000FAB50000}"/>
    <cellStyle name="calcentity 4 5 2" xfId="27776" xr:uid="{00000000-0005-0000-0000-0000FBB50000}"/>
    <cellStyle name="calcentity 4 5 2 2" xfId="55459" xr:uid="{00000000-0005-0000-0000-0000FCB50000}"/>
    <cellStyle name="calcentity 4 5 3" xfId="41542" xr:uid="{00000000-0005-0000-0000-0000FDB50000}"/>
    <cellStyle name="calcentity 4 6" xfId="16820" xr:uid="{00000000-0005-0000-0000-0000FEB50000}"/>
    <cellStyle name="calcentity 4 6 2" xfId="44503" xr:uid="{00000000-0005-0000-0000-0000FFB50000}"/>
    <cellStyle name="calcentity 5" xfId="3641" xr:uid="{00000000-0005-0000-0000-000000B60000}"/>
    <cellStyle name="calcentity 5 2" xfId="7079" xr:uid="{00000000-0005-0000-0000-000001B60000}"/>
    <cellStyle name="calcentity 5 2 2" xfId="21015" xr:uid="{00000000-0005-0000-0000-000002B60000}"/>
    <cellStyle name="calcentity 5 2 2 2" xfId="48698" xr:uid="{00000000-0005-0000-0000-000003B60000}"/>
    <cellStyle name="calcentity 5 2 3" xfId="34781" xr:uid="{00000000-0005-0000-0000-000004B60000}"/>
    <cellStyle name="calcentity 5 3" xfId="9811" xr:uid="{00000000-0005-0000-0000-000005B60000}"/>
    <cellStyle name="calcentity 5 3 2" xfId="23732" xr:uid="{00000000-0005-0000-0000-000006B60000}"/>
    <cellStyle name="calcentity 5 3 2 2" xfId="51415" xr:uid="{00000000-0005-0000-0000-000007B60000}"/>
    <cellStyle name="calcentity 5 3 3" xfId="37498" xr:uid="{00000000-0005-0000-0000-000008B60000}"/>
    <cellStyle name="calcentity 5 4" xfId="11953" xr:uid="{00000000-0005-0000-0000-000009B60000}"/>
    <cellStyle name="calcentity 5 4 2" xfId="25874" xr:uid="{00000000-0005-0000-0000-00000AB60000}"/>
    <cellStyle name="calcentity 5 4 2 2" xfId="53557" xr:uid="{00000000-0005-0000-0000-00000BB60000}"/>
    <cellStyle name="calcentity 5 4 3" xfId="39640" xr:uid="{00000000-0005-0000-0000-00000CB60000}"/>
    <cellStyle name="calcentity 5 5" xfId="14703" xr:uid="{00000000-0005-0000-0000-00000DB60000}"/>
    <cellStyle name="calcentity 5 5 2" xfId="28624" xr:uid="{00000000-0005-0000-0000-00000EB60000}"/>
    <cellStyle name="calcentity 5 5 2 2" xfId="56307" xr:uid="{00000000-0005-0000-0000-00000FB60000}"/>
    <cellStyle name="calcentity 5 5 3" xfId="42390" xr:uid="{00000000-0005-0000-0000-000010B60000}"/>
    <cellStyle name="calcentity 5 6" xfId="17671" xr:uid="{00000000-0005-0000-0000-000011B60000}"/>
    <cellStyle name="calcentity 5 6 2" xfId="45354" xr:uid="{00000000-0005-0000-0000-000012B60000}"/>
    <cellStyle name="calcentity 6" xfId="4779" xr:uid="{00000000-0005-0000-0000-000013B60000}"/>
    <cellStyle name="calcentity 6 2" xfId="8185" xr:uid="{00000000-0005-0000-0000-000014B60000}"/>
    <cellStyle name="calcentity 6 2 2" xfId="22108" xr:uid="{00000000-0005-0000-0000-000015B60000}"/>
    <cellStyle name="calcentity 6 2 2 2" xfId="49791" xr:uid="{00000000-0005-0000-0000-000016B60000}"/>
    <cellStyle name="calcentity 6 2 3" xfId="35874" xr:uid="{00000000-0005-0000-0000-000017B60000}"/>
    <cellStyle name="calcentity 6 3" xfId="13040" xr:uid="{00000000-0005-0000-0000-000018B60000}"/>
    <cellStyle name="calcentity 6 3 2" xfId="26961" xr:uid="{00000000-0005-0000-0000-000019B60000}"/>
    <cellStyle name="calcentity 6 3 2 2" xfId="54644" xr:uid="{00000000-0005-0000-0000-00001AB60000}"/>
    <cellStyle name="calcentity 6 3 3" xfId="40727" xr:uid="{00000000-0005-0000-0000-00001BB60000}"/>
    <cellStyle name="calcentity 6 4" xfId="15790" xr:uid="{00000000-0005-0000-0000-00001CB60000}"/>
    <cellStyle name="calcentity 6 4 2" xfId="29711" xr:uid="{00000000-0005-0000-0000-00001DB60000}"/>
    <cellStyle name="calcentity 6 4 2 2" xfId="57394" xr:uid="{00000000-0005-0000-0000-00001EB60000}"/>
    <cellStyle name="calcentity 6 4 3" xfId="43477" xr:uid="{00000000-0005-0000-0000-00001FB60000}"/>
    <cellStyle name="calcentity 6 5" xfId="18758" xr:uid="{00000000-0005-0000-0000-000020B60000}"/>
    <cellStyle name="calcentity 6 5 2" xfId="46441" xr:uid="{00000000-0005-0000-0000-000021B60000}"/>
    <cellStyle name="calcentity 6 6" xfId="32524" xr:uid="{00000000-0005-0000-0000-000022B60000}"/>
    <cellStyle name="calcentity 7" xfId="4500" xr:uid="{00000000-0005-0000-0000-000023B60000}"/>
    <cellStyle name="calcentity 7 2" xfId="12767" xr:uid="{00000000-0005-0000-0000-000024B60000}"/>
    <cellStyle name="calcentity 7 2 2" xfId="26688" xr:uid="{00000000-0005-0000-0000-000025B60000}"/>
    <cellStyle name="calcentity 7 2 2 2" xfId="54371" xr:uid="{00000000-0005-0000-0000-000026B60000}"/>
    <cellStyle name="calcentity 7 2 3" xfId="40454" xr:uid="{00000000-0005-0000-0000-000027B60000}"/>
    <cellStyle name="calcentity 7 3" xfId="15517" xr:uid="{00000000-0005-0000-0000-000028B60000}"/>
    <cellStyle name="calcentity 7 3 2" xfId="29438" xr:uid="{00000000-0005-0000-0000-000029B60000}"/>
    <cellStyle name="calcentity 7 3 2 2" xfId="57121" xr:uid="{00000000-0005-0000-0000-00002AB60000}"/>
    <cellStyle name="calcentity 7 3 3" xfId="43204" xr:uid="{00000000-0005-0000-0000-00002BB60000}"/>
    <cellStyle name="calcentity 7 4" xfId="18485" xr:uid="{00000000-0005-0000-0000-00002CB60000}"/>
    <cellStyle name="calcentity 7 4 2" xfId="46168" xr:uid="{00000000-0005-0000-0000-00002DB60000}"/>
    <cellStyle name="calcentity 7 5" xfId="32251" xr:uid="{00000000-0005-0000-0000-00002EB60000}"/>
    <cellStyle name="calcentity 8" xfId="5300" xr:uid="{00000000-0005-0000-0000-00002FB60000}"/>
    <cellStyle name="calcentity 8 2" xfId="19267" xr:uid="{00000000-0005-0000-0000-000030B60000}"/>
    <cellStyle name="calcentity 8 2 2" xfId="46950" xr:uid="{00000000-0005-0000-0000-000031B60000}"/>
    <cellStyle name="calcentity 8 3" xfId="33033" xr:uid="{00000000-0005-0000-0000-000032B60000}"/>
    <cellStyle name="Calcolo" xfId="1530" xr:uid="{00000000-0005-0000-0000-000033B60000}"/>
    <cellStyle name="Calcolo 2" xfId="2122" xr:uid="{00000000-0005-0000-0000-000034B60000}"/>
    <cellStyle name="Calcolo 2 2" xfId="4811" xr:uid="{00000000-0005-0000-0000-000035B60000}"/>
    <cellStyle name="Calcolo 2 2 2" xfId="8217" xr:uid="{00000000-0005-0000-0000-000036B60000}"/>
    <cellStyle name="Calcolo 2 2 2 2" xfId="22140" xr:uid="{00000000-0005-0000-0000-000037B60000}"/>
    <cellStyle name="Calcolo 2 2 2 2 2" xfId="49823" xr:uid="{00000000-0005-0000-0000-000038B60000}"/>
    <cellStyle name="Calcolo 2 2 2 3" xfId="35906" xr:uid="{00000000-0005-0000-0000-000039B60000}"/>
    <cellStyle name="Calcolo 2 2 3" xfId="13072" xr:uid="{00000000-0005-0000-0000-00003AB60000}"/>
    <cellStyle name="Calcolo 2 2 3 2" xfId="26993" xr:uid="{00000000-0005-0000-0000-00003BB60000}"/>
    <cellStyle name="Calcolo 2 2 3 2 2" xfId="54676" xr:uid="{00000000-0005-0000-0000-00003CB60000}"/>
    <cellStyle name="Calcolo 2 2 3 3" xfId="40759" xr:uid="{00000000-0005-0000-0000-00003DB60000}"/>
    <cellStyle name="Calcolo 2 2 4" xfId="15822" xr:uid="{00000000-0005-0000-0000-00003EB60000}"/>
    <cellStyle name="Calcolo 2 2 4 2" xfId="29743" xr:uid="{00000000-0005-0000-0000-00003FB60000}"/>
    <cellStyle name="Calcolo 2 2 4 2 2" xfId="57426" xr:uid="{00000000-0005-0000-0000-000040B60000}"/>
    <cellStyle name="Calcolo 2 2 4 3" xfId="43509" xr:uid="{00000000-0005-0000-0000-000041B60000}"/>
    <cellStyle name="Calcolo 2 2 5" xfId="18790" xr:uid="{00000000-0005-0000-0000-000042B60000}"/>
    <cellStyle name="Calcolo 2 2 5 2" xfId="46473" xr:uid="{00000000-0005-0000-0000-000043B60000}"/>
    <cellStyle name="Calcolo 2 2 6" xfId="32556" xr:uid="{00000000-0005-0000-0000-000044B60000}"/>
    <cellStyle name="Calcolo 3" xfId="4552" xr:uid="{00000000-0005-0000-0000-000045B60000}"/>
    <cellStyle name="Calcolo 3 2" xfId="7968" xr:uid="{00000000-0005-0000-0000-000046B60000}"/>
    <cellStyle name="Calcolo 3 2 2" xfId="21892" xr:uid="{00000000-0005-0000-0000-000047B60000}"/>
    <cellStyle name="Calcolo 3 2 2 2" xfId="49575" xr:uid="{00000000-0005-0000-0000-000048B60000}"/>
    <cellStyle name="Calcolo 3 2 3" xfId="35658" xr:uid="{00000000-0005-0000-0000-000049B60000}"/>
    <cellStyle name="Calcolo 3 3" xfId="12816" xr:uid="{00000000-0005-0000-0000-00004AB60000}"/>
    <cellStyle name="Calcolo 3 3 2" xfId="26737" xr:uid="{00000000-0005-0000-0000-00004BB60000}"/>
    <cellStyle name="Calcolo 3 3 2 2" xfId="54420" xr:uid="{00000000-0005-0000-0000-00004CB60000}"/>
    <cellStyle name="Calcolo 3 3 3" xfId="40503" xr:uid="{00000000-0005-0000-0000-00004DB60000}"/>
    <cellStyle name="Calcolo 3 4" xfId="15566" xr:uid="{00000000-0005-0000-0000-00004EB60000}"/>
    <cellStyle name="Calcolo 3 4 2" xfId="29487" xr:uid="{00000000-0005-0000-0000-00004FB60000}"/>
    <cellStyle name="Calcolo 3 4 2 2" xfId="57170" xr:uid="{00000000-0005-0000-0000-000050B60000}"/>
    <cellStyle name="Calcolo 3 4 3" xfId="43253" xr:uid="{00000000-0005-0000-0000-000051B60000}"/>
    <cellStyle name="Calcolo 3 5" xfId="18534" xr:uid="{00000000-0005-0000-0000-000052B60000}"/>
    <cellStyle name="Calcolo 3 5 2" xfId="46217" xr:uid="{00000000-0005-0000-0000-000053B60000}"/>
    <cellStyle name="Calcolo 3 6" xfId="32300" xr:uid="{00000000-0005-0000-0000-000054B60000}"/>
    <cellStyle name="Calcs general" xfId="1531" xr:uid="{00000000-0005-0000-0000-000055B60000}"/>
    <cellStyle name="Calcs pence" xfId="1532" xr:uid="{00000000-0005-0000-0000-000056B60000}"/>
    <cellStyle name="Calcs percentage" xfId="1533" xr:uid="{00000000-0005-0000-0000-000057B60000}"/>
    <cellStyle name="Calcul" xfId="1534" xr:uid="{00000000-0005-0000-0000-000058B60000}"/>
    <cellStyle name="Calculation 2" xfId="1535" xr:uid="{00000000-0005-0000-0000-000059B60000}"/>
    <cellStyle name="Calculation 2 2" xfId="2123" xr:uid="{00000000-0005-0000-0000-00005AB60000}"/>
    <cellStyle name="Calculation 2 2 2" xfId="5640" xr:uid="{00000000-0005-0000-0000-00005BB60000}"/>
    <cellStyle name="Calculation 2 2 2 2" xfId="19593" xr:uid="{00000000-0005-0000-0000-00005CB60000}"/>
    <cellStyle name="Calculation 2 2 2 2 2" xfId="47276" xr:uid="{00000000-0005-0000-0000-00005DB60000}"/>
    <cellStyle name="Calculation 2 2 2 3" xfId="33359" xr:uid="{00000000-0005-0000-0000-00005EB60000}"/>
    <cellStyle name="Calculation 2 2 3" xfId="5194" xr:uid="{00000000-0005-0000-0000-00005FB60000}"/>
    <cellStyle name="Calculation 2 2 3 2" xfId="19164" xr:uid="{00000000-0005-0000-0000-000060B60000}"/>
    <cellStyle name="Calculation 2 2 3 2 2" xfId="46847" xr:uid="{00000000-0005-0000-0000-000061B60000}"/>
    <cellStyle name="Calculation 2 2 3 3" xfId="32930" xr:uid="{00000000-0005-0000-0000-000062B60000}"/>
    <cellStyle name="Calculation 2 2 4" xfId="10045" xr:uid="{00000000-0005-0000-0000-000063B60000}"/>
    <cellStyle name="Calculation 2 2 4 2" xfId="23966" xr:uid="{00000000-0005-0000-0000-000064B60000}"/>
    <cellStyle name="Calculation 2 2 4 2 2" xfId="51649" xr:uid="{00000000-0005-0000-0000-000065B60000}"/>
    <cellStyle name="Calculation 2 2 4 3" xfId="37732" xr:uid="{00000000-0005-0000-0000-000066B60000}"/>
    <cellStyle name="Calculation 2 2 5" xfId="16199" xr:uid="{00000000-0005-0000-0000-000067B60000}"/>
    <cellStyle name="Calculation 2 2 5 2" xfId="30116" xr:uid="{00000000-0005-0000-0000-000068B60000}"/>
    <cellStyle name="Calculation 2 2 5 2 2" xfId="57799" xr:uid="{00000000-0005-0000-0000-000069B60000}"/>
    <cellStyle name="Calculation 2 2 5 3" xfId="43882" xr:uid="{00000000-0005-0000-0000-00006AB60000}"/>
    <cellStyle name="Calculation 2 2 6" xfId="16298" xr:uid="{00000000-0005-0000-0000-00006BB60000}"/>
    <cellStyle name="Calculation 2 2 6 2" xfId="43981" xr:uid="{00000000-0005-0000-0000-00006CB60000}"/>
    <cellStyle name="Calculation 2 3" xfId="2605" xr:uid="{00000000-0005-0000-0000-00006DB60000}"/>
    <cellStyle name="Calculation 2 3 2" xfId="6061" xr:uid="{00000000-0005-0000-0000-00006EB60000}"/>
    <cellStyle name="Calculation 2 3 2 2" xfId="20008" xr:uid="{00000000-0005-0000-0000-00006FB60000}"/>
    <cellStyle name="Calculation 2 3 2 2 2" xfId="47691" xr:uid="{00000000-0005-0000-0000-000070B60000}"/>
    <cellStyle name="Calculation 2 3 2 3" xfId="33774" xr:uid="{00000000-0005-0000-0000-000071B60000}"/>
    <cellStyle name="Calculation 2 3 3" xfId="8822" xr:uid="{00000000-0005-0000-0000-000072B60000}"/>
    <cellStyle name="Calculation 2 3 3 2" xfId="22743" xr:uid="{00000000-0005-0000-0000-000073B60000}"/>
    <cellStyle name="Calculation 2 3 3 2 2" xfId="50426" xr:uid="{00000000-0005-0000-0000-000074B60000}"/>
    <cellStyle name="Calculation 2 3 3 3" xfId="36509" xr:uid="{00000000-0005-0000-0000-000075B60000}"/>
    <cellStyle name="Calculation 2 3 4" xfId="10949" xr:uid="{00000000-0005-0000-0000-000076B60000}"/>
    <cellStyle name="Calculation 2 3 4 2" xfId="24870" xr:uid="{00000000-0005-0000-0000-000077B60000}"/>
    <cellStyle name="Calculation 2 3 4 2 2" xfId="52553" xr:uid="{00000000-0005-0000-0000-000078B60000}"/>
    <cellStyle name="Calculation 2 3 4 3" xfId="38636" xr:uid="{00000000-0005-0000-0000-000079B60000}"/>
    <cellStyle name="Calculation 2 3 5" xfId="13703" xr:uid="{00000000-0005-0000-0000-00007AB60000}"/>
    <cellStyle name="Calculation 2 3 5 2" xfId="27624" xr:uid="{00000000-0005-0000-0000-00007BB60000}"/>
    <cellStyle name="Calculation 2 3 5 2 2" xfId="55307" xr:uid="{00000000-0005-0000-0000-00007CB60000}"/>
    <cellStyle name="Calculation 2 3 5 3" xfId="41390" xr:uid="{00000000-0005-0000-0000-00007DB60000}"/>
    <cellStyle name="Calculation 2 3 6" xfId="16667" xr:uid="{00000000-0005-0000-0000-00007EB60000}"/>
    <cellStyle name="Calculation 2 3 6 2" xfId="44350" xr:uid="{00000000-0005-0000-0000-00007FB60000}"/>
    <cellStyle name="Calculation 2 4" xfId="2292" xr:uid="{00000000-0005-0000-0000-000080B60000}"/>
    <cellStyle name="Calculation 2 4 2" xfId="5755" xr:uid="{00000000-0005-0000-0000-000081B60000}"/>
    <cellStyle name="Calculation 2 4 2 2" xfId="19705" xr:uid="{00000000-0005-0000-0000-000082B60000}"/>
    <cellStyle name="Calculation 2 4 2 2 2" xfId="47388" xr:uid="{00000000-0005-0000-0000-000083B60000}"/>
    <cellStyle name="Calculation 2 4 2 3" xfId="33471" xr:uid="{00000000-0005-0000-0000-000084B60000}"/>
    <cellStyle name="Calculation 2 4 3" xfId="8524" xr:uid="{00000000-0005-0000-0000-000085B60000}"/>
    <cellStyle name="Calculation 2 4 3 2" xfId="22445" xr:uid="{00000000-0005-0000-0000-000086B60000}"/>
    <cellStyle name="Calculation 2 4 3 2 2" xfId="50128" xr:uid="{00000000-0005-0000-0000-000087B60000}"/>
    <cellStyle name="Calculation 2 4 3 3" xfId="36211" xr:uid="{00000000-0005-0000-0000-000088B60000}"/>
    <cellStyle name="Calculation 2 4 4" xfId="5649" xr:uid="{00000000-0005-0000-0000-000089B60000}"/>
    <cellStyle name="Calculation 2 4 4 2" xfId="19601" xr:uid="{00000000-0005-0000-0000-00008AB60000}"/>
    <cellStyle name="Calculation 2 4 4 2 2" xfId="47284" xr:uid="{00000000-0005-0000-0000-00008BB60000}"/>
    <cellStyle name="Calculation 2 4 4 3" xfId="33367" xr:uid="{00000000-0005-0000-0000-00008CB60000}"/>
    <cellStyle name="Calculation 2 4 5" xfId="13403" xr:uid="{00000000-0005-0000-0000-00008DB60000}"/>
    <cellStyle name="Calculation 2 4 5 2" xfId="27324" xr:uid="{00000000-0005-0000-0000-00008EB60000}"/>
    <cellStyle name="Calculation 2 4 5 2 2" xfId="55007" xr:uid="{00000000-0005-0000-0000-00008FB60000}"/>
    <cellStyle name="Calculation 2 4 5 3" xfId="41090" xr:uid="{00000000-0005-0000-0000-000090B60000}"/>
    <cellStyle name="Calculation 2 4 6" xfId="16365" xr:uid="{00000000-0005-0000-0000-000091B60000}"/>
    <cellStyle name="Calculation 2 4 6 2" xfId="44048" xr:uid="{00000000-0005-0000-0000-000092B60000}"/>
    <cellStyle name="Calculation 2 5" xfId="2924" xr:uid="{00000000-0005-0000-0000-000093B60000}"/>
    <cellStyle name="Calculation 2 5 2" xfId="6370" xr:uid="{00000000-0005-0000-0000-000094B60000}"/>
    <cellStyle name="Calculation 2 5 2 2" xfId="20316" xr:uid="{00000000-0005-0000-0000-000095B60000}"/>
    <cellStyle name="Calculation 2 5 2 2 2" xfId="47999" xr:uid="{00000000-0005-0000-0000-000096B60000}"/>
    <cellStyle name="Calculation 2 5 2 3" xfId="34082" xr:uid="{00000000-0005-0000-0000-000097B60000}"/>
    <cellStyle name="Calculation 2 5 3" xfId="9121" xr:uid="{00000000-0005-0000-0000-000098B60000}"/>
    <cellStyle name="Calculation 2 5 3 2" xfId="23042" xr:uid="{00000000-0005-0000-0000-000099B60000}"/>
    <cellStyle name="Calculation 2 5 3 2 2" xfId="50725" xr:uid="{00000000-0005-0000-0000-00009AB60000}"/>
    <cellStyle name="Calculation 2 5 3 3" xfId="36808" xr:uid="{00000000-0005-0000-0000-00009BB60000}"/>
    <cellStyle name="Calculation 2 5 4" xfId="11256" xr:uid="{00000000-0005-0000-0000-00009CB60000}"/>
    <cellStyle name="Calculation 2 5 4 2" xfId="25177" xr:uid="{00000000-0005-0000-0000-00009DB60000}"/>
    <cellStyle name="Calculation 2 5 4 2 2" xfId="52860" xr:uid="{00000000-0005-0000-0000-00009EB60000}"/>
    <cellStyle name="Calculation 2 5 4 3" xfId="38943" xr:uid="{00000000-0005-0000-0000-00009FB60000}"/>
    <cellStyle name="Calculation 2 5 5" xfId="14008" xr:uid="{00000000-0005-0000-0000-0000A0B60000}"/>
    <cellStyle name="Calculation 2 5 5 2" xfId="27929" xr:uid="{00000000-0005-0000-0000-0000A1B60000}"/>
    <cellStyle name="Calculation 2 5 5 2 2" xfId="55612" xr:uid="{00000000-0005-0000-0000-0000A2B60000}"/>
    <cellStyle name="Calculation 2 5 5 3" xfId="41695" xr:uid="{00000000-0005-0000-0000-0000A3B60000}"/>
    <cellStyle name="Calculation 2 5 6" xfId="16974" xr:uid="{00000000-0005-0000-0000-0000A4B60000}"/>
    <cellStyle name="Calculation 2 5 6 2" xfId="44657" xr:uid="{00000000-0005-0000-0000-0000A5B60000}"/>
    <cellStyle name="Calculation 2 6" xfId="4780" xr:uid="{00000000-0005-0000-0000-0000A6B60000}"/>
    <cellStyle name="Calculation 2 6 2" xfId="8186" xr:uid="{00000000-0005-0000-0000-0000A7B60000}"/>
    <cellStyle name="Calculation 2 6 2 2" xfId="22109" xr:uid="{00000000-0005-0000-0000-0000A8B60000}"/>
    <cellStyle name="Calculation 2 6 2 2 2" xfId="49792" xr:uid="{00000000-0005-0000-0000-0000A9B60000}"/>
    <cellStyle name="Calculation 2 6 2 3" xfId="35875" xr:uid="{00000000-0005-0000-0000-0000AAB60000}"/>
    <cellStyle name="Calculation 2 6 3" xfId="13041" xr:uid="{00000000-0005-0000-0000-0000ABB60000}"/>
    <cellStyle name="Calculation 2 6 3 2" xfId="26962" xr:uid="{00000000-0005-0000-0000-0000ACB60000}"/>
    <cellStyle name="Calculation 2 6 3 2 2" xfId="54645" xr:uid="{00000000-0005-0000-0000-0000ADB60000}"/>
    <cellStyle name="Calculation 2 6 3 3" xfId="40728" xr:uid="{00000000-0005-0000-0000-0000AEB60000}"/>
    <cellStyle name="Calculation 2 6 4" xfId="15791" xr:uid="{00000000-0005-0000-0000-0000AFB60000}"/>
    <cellStyle name="Calculation 2 6 4 2" xfId="29712" xr:uid="{00000000-0005-0000-0000-0000B0B60000}"/>
    <cellStyle name="Calculation 2 6 4 2 2" xfId="57395" xr:uid="{00000000-0005-0000-0000-0000B1B60000}"/>
    <cellStyle name="Calculation 2 6 4 3" xfId="43478" xr:uid="{00000000-0005-0000-0000-0000B2B60000}"/>
    <cellStyle name="Calculation 2 6 5" xfId="18759" xr:uid="{00000000-0005-0000-0000-0000B3B60000}"/>
    <cellStyle name="Calculation 2 6 5 2" xfId="46442" xr:uid="{00000000-0005-0000-0000-0000B4B60000}"/>
    <cellStyle name="Calculation 2 6 6" xfId="32525" xr:uid="{00000000-0005-0000-0000-0000B5B60000}"/>
    <cellStyle name="Calculation 2 7" xfId="4674" xr:uid="{00000000-0005-0000-0000-0000B6B60000}"/>
    <cellStyle name="Calculation 2 7 2" xfId="12938" xr:uid="{00000000-0005-0000-0000-0000B7B60000}"/>
    <cellStyle name="Calculation 2 7 2 2" xfId="26859" xr:uid="{00000000-0005-0000-0000-0000B8B60000}"/>
    <cellStyle name="Calculation 2 7 2 2 2" xfId="54542" xr:uid="{00000000-0005-0000-0000-0000B9B60000}"/>
    <cellStyle name="Calculation 2 7 2 3" xfId="40625" xr:uid="{00000000-0005-0000-0000-0000BAB60000}"/>
    <cellStyle name="Calculation 2 7 3" xfId="15688" xr:uid="{00000000-0005-0000-0000-0000BBB60000}"/>
    <cellStyle name="Calculation 2 7 3 2" xfId="29609" xr:uid="{00000000-0005-0000-0000-0000BCB60000}"/>
    <cellStyle name="Calculation 2 7 3 2 2" xfId="57292" xr:uid="{00000000-0005-0000-0000-0000BDB60000}"/>
    <cellStyle name="Calculation 2 7 3 3" xfId="43375" xr:uid="{00000000-0005-0000-0000-0000BEB60000}"/>
    <cellStyle name="Calculation 2 7 4" xfId="18656" xr:uid="{00000000-0005-0000-0000-0000BFB60000}"/>
    <cellStyle name="Calculation 2 7 4 2" xfId="46339" xr:uid="{00000000-0005-0000-0000-0000C0B60000}"/>
    <cellStyle name="Calculation 2 7 5" xfId="32422" xr:uid="{00000000-0005-0000-0000-0000C1B60000}"/>
    <cellStyle name="Calculation 2 8" xfId="5301" xr:uid="{00000000-0005-0000-0000-0000C2B60000}"/>
    <cellStyle name="Calculation 2 8 2" xfId="19268" xr:uid="{00000000-0005-0000-0000-0000C3B60000}"/>
    <cellStyle name="Calculation 2 8 2 2" xfId="46951" xr:uid="{00000000-0005-0000-0000-0000C4B60000}"/>
    <cellStyle name="Calculation 2 8 3" xfId="33034" xr:uid="{00000000-0005-0000-0000-0000C5B60000}"/>
    <cellStyle name="CalculationData" xfId="1536" xr:uid="{00000000-0005-0000-0000-0000C6B60000}"/>
    <cellStyle name="cárky [0]_List1" xfId="1537" xr:uid="{00000000-0005-0000-0000-0000C7B60000}"/>
    <cellStyle name="cárky_List1" xfId="1538" xr:uid="{00000000-0005-0000-0000-0000C8B60000}"/>
    <cellStyle name="Case" xfId="1539" xr:uid="{00000000-0005-0000-0000-0000C9B60000}"/>
    <cellStyle name="Cashflow" xfId="1540" xr:uid="{00000000-0005-0000-0000-0000CAB60000}"/>
    <cellStyle name="Cashflow 10" xfId="3496" xr:uid="{00000000-0005-0000-0000-0000CBB60000}"/>
    <cellStyle name="Cashflow 10 2" xfId="6934" xr:uid="{00000000-0005-0000-0000-0000CCB60000}"/>
    <cellStyle name="Cashflow 10 2 2" xfId="20874" xr:uid="{00000000-0005-0000-0000-0000CDB60000}"/>
    <cellStyle name="Cashflow 10 2 2 2" xfId="48557" xr:uid="{00000000-0005-0000-0000-0000CEB60000}"/>
    <cellStyle name="Cashflow 10 2 3" xfId="34640" xr:uid="{00000000-0005-0000-0000-0000CFB60000}"/>
    <cellStyle name="Cashflow 10 3" xfId="9672" xr:uid="{00000000-0005-0000-0000-0000D0B60000}"/>
    <cellStyle name="Cashflow 10 3 2" xfId="23593" xr:uid="{00000000-0005-0000-0000-0000D1B60000}"/>
    <cellStyle name="Cashflow 10 3 2 2" xfId="51276" xr:uid="{00000000-0005-0000-0000-0000D2B60000}"/>
    <cellStyle name="Cashflow 10 3 3" xfId="37359" xr:uid="{00000000-0005-0000-0000-0000D3B60000}"/>
    <cellStyle name="Cashflow 10 4" xfId="11812" xr:uid="{00000000-0005-0000-0000-0000D4B60000}"/>
    <cellStyle name="Cashflow 10 4 2" xfId="25733" xr:uid="{00000000-0005-0000-0000-0000D5B60000}"/>
    <cellStyle name="Cashflow 10 4 2 2" xfId="53416" xr:uid="{00000000-0005-0000-0000-0000D6B60000}"/>
    <cellStyle name="Cashflow 10 4 3" xfId="39499" xr:uid="{00000000-0005-0000-0000-0000D7B60000}"/>
    <cellStyle name="Cashflow 10 5" xfId="14562" xr:uid="{00000000-0005-0000-0000-0000D8B60000}"/>
    <cellStyle name="Cashflow 10 5 2" xfId="28483" xr:uid="{00000000-0005-0000-0000-0000D9B60000}"/>
    <cellStyle name="Cashflow 10 5 2 2" xfId="56166" xr:uid="{00000000-0005-0000-0000-0000DAB60000}"/>
    <cellStyle name="Cashflow 10 5 3" xfId="42249" xr:uid="{00000000-0005-0000-0000-0000DBB60000}"/>
    <cellStyle name="Cashflow 10 6" xfId="17530" xr:uid="{00000000-0005-0000-0000-0000DCB60000}"/>
    <cellStyle name="Cashflow 10 6 2" xfId="45213" xr:uid="{00000000-0005-0000-0000-0000DDB60000}"/>
    <cellStyle name="Cashflow 10 7" xfId="31301" xr:uid="{00000000-0005-0000-0000-0000DEB60000}"/>
    <cellStyle name="Cashflow 11" xfId="3032" xr:uid="{00000000-0005-0000-0000-0000DFB60000}"/>
    <cellStyle name="Cashflow 11 2" xfId="6476" xr:uid="{00000000-0005-0000-0000-0000E0B60000}"/>
    <cellStyle name="Cashflow 11 2 2" xfId="20421" xr:uid="{00000000-0005-0000-0000-0000E1B60000}"/>
    <cellStyle name="Cashflow 11 2 2 2" xfId="48104" xr:uid="{00000000-0005-0000-0000-0000E2B60000}"/>
    <cellStyle name="Cashflow 11 2 3" xfId="34187" xr:uid="{00000000-0005-0000-0000-0000E3B60000}"/>
    <cellStyle name="Cashflow 11 3" xfId="9225" xr:uid="{00000000-0005-0000-0000-0000E4B60000}"/>
    <cellStyle name="Cashflow 11 3 2" xfId="23146" xr:uid="{00000000-0005-0000-0000-0000E5B60000}"/>
    <cellStyle name="Cashflow 11 3 2 2" xfId="50829" xr:uid="{00000000-0005-0000-0000-0000E6B60000}"/>
    <cellStyle name="Cashflow 11 3 3" xfId="36912" xr:uid="{00000000-0005-0000-0000-0000E7B60000}"/>
    <cellStyle name="Cashflow 11 4" xfId="11361" xr:uid="{00000000-0005-0000-0000-0000E8B60000}"/>
    <cellStyle name="Cashflow 11 4 2" xfId="25282" xr:uid="{00000000-0005-0000-0000-0000E9B60000}"/>
    <cellStyle name="Cashflow 11 4 2 2" xfId="52965" xr:uid="{00000000-0005-0000-0000-0000EAB60000}"/>
    <cellStyle name="Cashflow 11 4 3" xfId="39048" xr:uid="{00000000-0005-0000-0000-0000EBB60000}"/>
    <cellStyle name="Cashflow 11 5" xfId="14111" xr:uid="{00000000-0005-0000-0000-0000ECB60000}"/>
    <cellStyle name="Cashflow 11 5 2" xfId="28032" xr:uid="{00000000-0005-0000-0000-0000EDB60000}"/>
    <cellStyle name="Cashflow 11 5 2 2" xfId="55715" xr:uid="{00000000-0005-0000-0000-0000EEB60000}"/>
    <cellStyle name="Cashflow 11 5 3" xfId="41798" xr:uid="{00000000-0005-0000-0000-0000EFB60000}"/>
    <cellStyle name="Cashflow 11 6" xfId="17079" xr:uid="{00000000-0005-0000-0000-0000F0B60000}"/>
    <cellStyle name="Cashflow 11 6 2" xfId="44762" xr:uid="{00000000-0005-0000-0000-0000F1B60000}"/>
    <cellStyle name="Cashflow 11 7" xfId="30886" xr:uid="{00000000-0005-0000-0000-0000F2B60000}"/>
    <cellStyle name="Cashflow 12" xfId="3495" xr:uid="{00000000-0005-0000-0000-0000F3B60000}"/>
    <cellStyle name="Cashflow 12 2" xfId="6933" xr:uid="{00000000-0005-0000-0000-0000F4B60000}"/>
    <cellStyle name="Cashflow 12 2 2" xfId="20873" xr:uid="{00000000-0005-0000-0000-0000F5B60000}"/>
    <cellStyle name="Cashflow 12 2 2 2" xfId="48556" xr:uid="{00000000-0005-0000-0000-0000F6B60000}"/>
    <cellStyle name="Cashflow 12 2 3" xfId="34639" xr:uid="{00000000-0005-0000-0000-0000F7B60000}"/>
    <cellStyle name="Cashflow 12 3" xfId="9671" xr:uid="{00000000-0005-0000-0000-0000F8B60000}"/>
    <cellStyle name="Cashflow 12 3 2" xfId="23592" xr:uid="{00000000-0005-0000-0000-0000F9B60000}"/>
    <cellStyle name="Cashflow 12 3 2 2" xfId="51275" xr:uid="{00000000-0005-0000-0000-0000FAB60000}"/>
    <cellStyle name="Cashflow 12 3 3" xfId="37358" xr:uid="{00000000-0005-0000-0000-0000FBB60000}"/>
    <cellStyle name="Cashflow 12 4" xfId="11811" xr:uid="{00000000-0005-0000-0000-0000FCB60000}"/>
    <cellStyle name="Cashflow 12 4 2" xfId="25732" xr:uid="{00000000-0005-0000-0000-0000FDB60000}"/>
    <cellStyle name="Cashflow 12 4 2 2" xfId="53415" xr:uid="{00000000-0005-0000-0000-0000FEB60000}"/>
    <cellStyle name="Cashflow 12 4 3" xfId="39498" xr:uid="{00000000-0005-0000-0000-0000FFB60000}"/>
    <cellStyle name="Cashflow 12 5" xfId="14561" xr:uid="{00000000-0005-0000-0000-000000B70000}"/>
    <cellStyle name="Cashflow 12 5 2" xfId="28482" xr:uid="{00000000-0005-0000-0000-000001B70000}"/>
    <cellStyle name="Cashflow 12 5 2 2" xfId="56165" xr:uid="{00000000-0005-0000-0000-000002B70000}"/>
    <cellStyle name="Cashflow 12 5 3" xfId="42248" xr:uid="{00000000-0005-0000-0000-000003B70000}"/>
    <cellStyle name="Cashflow 12 6" xfId="17529" xr:uid="{00000000-0005-0000-0000-000004B70000}"/>
    <cellStyle name="Cashflow 12 6 2" xfId="45212" xr:uid="{00000000-0005-0000-0000-000005B70000}"/>
    <cellStyle name="Cashflow 12 7" xfId="31300" xr:uid="{00000000-0005-0000-0000-000006B70000}"/>
    <cellStyle name="Cashflow 13" xfId="2706" xr:uid="{00000000-0005-0000-0000-000007B70000}"/>
    <cellStyle name="Cashflow 13 2" xfId="6154" xr:uid="{00000000-0005-0000-0000-000008B70000}"/>
    <cellStyle name="Cashflow 13 2 2" xfId="20101" xr:uid="{00000000-0005-0000-0000-000009B70000}"/>
    <cellStyle name="Cashflow 13 2 2 2" xfId="47784" xr:uid="{00000000-0005-0000-0000-00000AB70000}"/>
    <cellStyle name="Cashflow 13 2 3" xfId="33867" xr:uid="{00000000-0005-0000-0000-00000BB70000}"/>
    <cellStyle name="Cashflow 13 3" xfId="8911" xr:uid="{00000000-0005-0000-0000-00000CB70000}"/>
    <cellStyle name="Cashflow 13 3 2" xfId="22832" xr:uid="{00000000-0005-0000-0000-00000DB70000}"/>
    <cellStyle name="Cashflow 13 3 2 2" xfId="50515" xr:uid="{00000000-0005-0000-0000-00000EB70000}"/>
    <cellStyle name="Cashflow 13 3 3" xfId="36598" xr:uid="{00000000-0005-0000-0000-00000FB70000}"/>
    <cellStyle name="Cashflow 13 4" xfId="11041" xr:uid="{00000000-0005-0000-0000-000010B70000}"/>
    <cellStyle name="Cashflow 13 4 2" xfId="24962" xr:uid="{00000000-0005-0000-0000-000011B70000}"/>
    <cellStyle name="Cashflow 13 4 2 2" xfId="52645" xr:uid="{00000000-0005-0000-0000-000012B70000}"/>
    <cellStyle name="Cashflow 13 4 3" xfId="38728" xr:uid="{00000000-0005-0000-0000-000013B70000}"/>
    <cellStyle name="Cashflow 13 5" xfId="13794" xr:uid="{00000000-0005-0000-0000-000014B70000}"/>
    <cellStyle name="Cashflow 13 5 2" xfId="27715" xr:uid="{00000000-0005-0000-0000-000015B70000}"/>
    <cellStyle name="Cashflow 13 5 2 2" xfId="55398" xr:uid="{00000000-0005-0000-0000-000016B70000}"/>
    <cellStyle name="Cashflow 13 5 3" xfId="41481" xr:uid="{00000000-0005-0000-0000-000017B70000}"/>
    <cellStyle name="Cashflow 13 6" xfId="16759" xr:uid="{00000000-0005-0000-0000-000018B70000}"/>
    <cellStyle name="Cashflow 13 6 2" xfId="44442" xr:uid="{00000000-0005-0000-0000-000019B70000}"/>
    <cellStyle name="Cashflow 13 7" xfId="30608" xr:uid="{00000000-0005-0000-0000-00001AB70000}"/>
    <cellStyle name="Cashflow 14" xfId="2481" xr:uid="{00000000-0005-0000-0000-00001BB70000}"/>
    <cellStyle name="Cashflow 14 2" xfId="5938" xr:uid="{00000000-0005-0000-0000-00001CB70000}"/>
    <cellStyle name="Cashflow 14 2 2" xfId="19887" xr:uid="{00000000-0005-0000-0000-00001DB70000}"/>
    <cellStyle name="Cashflow 14 2 2 2" xfId="47570" xr:uid="{00000000-0005-0000-0000-00001EB70000}"/>
    <cellStyle name="Cashflow 14 2 3" xfId="33653" xr:uid="{00000000-0005-0000-0000-00001FB70000}"/>
    <cellStyle name="Cashflow 14 3" xfId="8703" xr:uid="{00000000-0005-0000-0000-000020B70000}"/>
    <cellStyle name="Cashflow 14 3 2" xfId="22624" xr:uid="{00000000-0005-0000-0000-000021B70000}"/>
    <cellStyle name="Cashflow 14 3 2 2" xfId="50307" xr:uid="{00000000-0005-0000-0000-000022B70000}"/>
    <cellStyle name="Cashflow 14 3 3" xfId="36390" xr:uid="{00000000-0005-0000-0000-000023B70000}"/>
    <cellStyle name="Cashflow 14 4" xfId="5552" xr:uid="{00000000-0005-0000-0000-000024B70000}"/>
    <cellStyle name="Cashflow 14 4 2" xfId="19505" xr:uid="{00000000-0005-0000-0000-000025B70000}"/>
    <cellStyle name="Cashflow 14 4 2 2" xfId="47188" xr:uid="{00000000-0005-0000-0000-000026B70000}"/>
    <cellStyle name="Cashflow 14 4 3" xfId="33271" xr:uid="{00000000-0005-0000-0000-000027B70000}"/>
    <cellStyle name="Cashflow 14 5" xfId="13585" xr:uid="{00000000-0005-0000-0000-000028B70000}"/>
    <cellStyle name="Cashflow 14 5 2" xfId="27506" xr:uid="{00000000-0005-0000-0000-000029B70000}"/>
    <cellStyle name="Cashflow 14 5 2 2" xfId="55189" xr:uid="{00000000-0005-0000-0000-00002AB70000}"/>
    <cellStyle name="Cashflow 14 5 3" xfId="41272" xr:uid="{00000000-0005-0000-0000-00002BB70000}"/>
    <cellStyle name="Cashflow 14 6" xfId="16547" xr:uid="{00000000-0005-0000-0000-00002CB70000}"/>
    <cellStyle name="Cashflow 14 6 2" xfId="44230" xr:uid="{00000000-0005-0000-0000-00002DB70000}"/>
    <cellStyle name="Cashflow 14 7" xfId="30422" xr:uid="{00000000-0005-0000-0000-00002EB70000}"/>
    <cellStyle name="Cashflow 15" xfId="3360" xr:uid="{00000000-0005-0000-0000-00002FB70000}"/>
    <cellStyle name="Cashflow 15 2" xfId="6800" xr:uid="{00000000-0005-0000-0000-000030B70000}"/>
    <cellStyle name="Cashflow 15 2 2" xfId="20741" xr:uid="{00000000-0005-0000-0000-000031B70000}"/>
    <cellStyle name="Cashflow 15 2 2 2" xfId="48424" xr:uid="{00000000-0005-0000-0000-000032B70000}"/>
    <cellStyle name="Cashflow 15 2 3" xfId="34507" xr:uid="{00000000-0005-0000-0000-000033B70000}"/>
    <cellStyle name="Cashflow 15 3" xfId="9538" xr:uid="{00000000-0005-0000-0000-000034B70000}"/>
    <cellStyle name="Cashflow 15 3 2" xfId="23459" xr:uid="{00000000-0005-0000-0000-000035B70000}"/>
    <cellStyle name="Cashflow 15 3 2 2" xfId="51142" xr:uid="{00000000-0005-0000-0000-000036B70000}"/>
    <cellStyle name="Cashflow 15 3 3" xfId="37225" xr:uid="{00000000-0005-0000-0000-000037B70000}"/>
    <cellStyle name="Cashflow 15 4" xfId="11679" xr:uid="{00000000-0005-0000-0000-000038B70000}"/>
    <cellStyle name="Cashflow 15 4 2" xfId="25600" xr:uid="{00000000-0005-0000-0000-000039B70000}"/>
    <cellStyle name="Cashflow 15 4 2 2" xfId="53283" xr:uid="{00000000-0005-0000-0000-00003AB70000}"/>
    <cellStyle name="Cashflow 15 4 3" xfId="39366" xr:uid="{00000000-0005-0000-0000-00003BB70000}"/>
    <cellStyle name="Cashflow 15 5" xfId="14429" xr:uid="{00000000-0005-0000-0000-00003CB70000}"/>
    <cellStyle name="Cashflow 15 5 2" xfId="28350" xr:uid="{00000000-0005-0000-0000-00003DB70000}"/>
    <cellStyle name="Cashflow 15 5 2 2" xfId="56033" xr:uid="{00000000-0005-0000-0000-00003EB70000}"/>
    <cellStyle name="Cashflow 15 5 3" xfId="42116" xr:uid="{00000000-0005-0000-0000-00003FB70000}"/>
    <cellStyle name="Cashflow 15 6" xfId="17397" xr:uid="{00000000-0005-0000-0000-000040B70000}"/>
    <cellStyle name="Cashflow 15 6 2" xfId="45080" xr:uid="{00000000-0005-0000-0000-000041B70000}"/>
    <cellStyle name="Cashflow 15 7" xfId="31177" xr:uid="{00000000-0005-0000-0000-000042B70000}"/>
    <cellStyle name="Cashflow 16" xfId="3709" xr:uid="{00000000-0005-0000-0000-000043B70000}"/>
    <cellStyle name="Cashflow 16 2" xfId="7146" xr:uid="{00000000-0005-0000-0000-000044B70000}"/>
    <cellStyle name="Cashflow 16 2 2" xfId="21081" xr:uid="{00000000-0005-0000-0000-000045B70000}"/>
    <cellStyle name="Cashflow 16 2 2 2" xfId="48764" xr:uid="{00000000-0005-0000-0000-000046B70000}"/>
    <cellStyle name="Cashflow 16 2 3" xfId="34847" xr:uid="{00000000-0005-0000-0000-000047B70000}"/>
    <cellStyle name="Cashflow 16 3" xfId="9874" xr:uid="{00000000-0005-0000-0000-000048B70000}"/>
    <cellStyle name="Cashflow 16 3 2" xfId="23795" xr:uid="{00000000-0005-0000-0000-000049B70000}"/>
    <cellStyle name="Cashflow 16 3 2 2" xfId="51478" xr:uid="{00000000-0005-0000-0000-00004AB70000}"/>
    <cellStyle name="Cashflow 16 3 3" xfId="37561" xr:uid="{00000000-0005-0000-0000-00004BB70000}"/>
    <cellStyle name="Cashflow 16 4" xfId="12019" xr:uid="{00000000-0005-0000-0000-00004CB70000}"/>
    <cellStyle name="Cashflow 16 4 2" xfId="25940" xr:uid="{00000000-0005-0000-0000-00004DB70000}"/>
    <cellStyle name="Cashflow 16 4 2 2" xfId="53623" xr:uid="{00000000-0005-0000-0000-00004EB70000}"/>
    <cellStyle name="Cashflow 16 4 3" xfId="39706" xr:uid="{00000000-0005-0000-0000-00004FB70000}"/>
    <cellStyle name="Cashflow 16 5" xfId="14769" xr:uid="{00000000-0005-0000-0000-000050B70000}"/>
    <cellStyle name="Cashflow 16 5 2" xfId="28690" xr:uid="{00000000-0005-0000-0000-000051B70000}"/>
    <cellStyle name="Cashflow 16 5 2 2" xfId="56373" xr:uid="{00000000-0005-0000-0000-000052B70000}"/>
    <cellStyle name="Cashflow 16 5 3" xfId="42456" xr:uid="{00000000-0005-0000-0000-000053B70000}"/>
    <cellStyle name="Cashflow 16 6" xfId="17737" xr:uid="{00000000-0005-0000-0000-000054B70000}"/>
    <cellStyle name="Cashflow 16 6 2" xfId="45420" xr:uid="{00000000-0005-0000-0000-000055B70000}"/>
    <cellStyle name="Cashflow 16 7" xfId="31507" xr:uid="{00000000-0005-0000-0000-000056B70000}"/>
    <cellStyle name="Cashflow 17" xfId="2619" xr:uid="{00000000-0005-0000-0000-000057B70000}"/>
    <cellStyle name="Cashflow 17 2" xfId="6070" xr:uid="{00000000-0005-0000-0000-000058B70000}"/>
    <cellStyle name="Cashflow 17 2 2" xfId="20017" xr:uid="{00000000-0005-0000-0000-000059B70000}"/>
    <cellStyle name="Cashflow 17 2 2 2" xfId="47700" xr:uid="{00000000-0005-0000-0000-00005AB70000}"/>
    <cellStyle name="Cashflow 17 2 3" xfId="33783" xr:uid="{00000000-0005-0000-0000-00005BB70000}"/>
    <cellStyle name="Cashflow 17 3" xfId="8830" xr:uid="{00000000-0005-0000-0000-00005CB70000}"/>
    <cellStyle name="Cashflow 17 3 2" xfId="22751" xr:uid="{00000000-0005-0000-0000-00005DB70000}"/>
    <cellStyle name="Cashflow 17 3 2 2" xfId="50434" xr:uid="{00000000-0005-0000-0000-00005EB70000}"/>
    <cellStyle name="Cashflow 17 3 3" xfId="36517" xr:uid="{00000000-0005-0000-0000-00005FB70000}"/>
    <cellStyle name="Cashflow 17 4" xfId="10957" xr:uid="{00000000-0005-0000-0000-000060B70000}"/>
    <cellStyle name="Cashflow 17 4 2" xfId="24878" xr:uid="{00000000-0005-0000-0000-000061B70000}"/>
    <cellStyle name="Cashflow 17 4 2 2" xfId="52561" xr:uid="{00000000-0005-0000-0000-000062B70000}"/>
    <cellStyle name="Cashflow 17 4 3" xfId="38644" xr:uid="{00000000-0005-0000-0000-000063B70000}"/>
    <cellStyle name="Cashflow 17 5" xfId="13711" xr:uid="{00000000-0005-0000-0000-000064B70000}"/>
    <cellStyle name="Cashflow 17 5 2" xfId="27632" xr:uid="{00000000-0005-0000-0000-000065B70000}"/>
    <cellStyle name="Cashflow 17 5 2 2" xfId="55315" xr:uid="{00000000-0005-0000-0000-000066B70000}"/>
    <cellStyle name="Cashflow 17 5 3" xfId="41398" xr:uid="{00000000-0005-0000-0000-000067B70000}"/>
    <cellStyle name="Cashflow 17 6" xfId="16675" xr:uid="{00000000-0005-0000-0000-000068B70000}"/>
    <cellStyle name="Cashflow 17 6 2" xfId="44358" xr:uid="{00000000-0005-0000-0000-000069B70000}"/>
    <cellStyle name="Cashflow 17 7" xfId="30532" xr:uid="{00000000-0005-0000-0000-00006AB70000}"/>
    <cellStyle name="Cashflow 18" xfId="2702" xr:uid="{00000000-0005-0000-0000-00006BB70000}"/>
    <cellStyle name="Cashflow 18 2" xfId="6150" xr:uid="{00000000-0005-0000-0000-00006CB70000}"/>
    <cellStyle name="Cashflow 18 2 2" xfId="20097" xr:uid="{00000000-0005-0000-0000-00006DB70000}"/>
    <cellStyle name="Cashflow 18 2 2 2" xfId="47780" xr:uid="{00000000-0005-0000-0000-00006EB70000}"/>
    <cellStyle name="Cashflow 18 2 3" xfId="33863" xr:uid="{00000000-0005-0000-0000-00006FB70000}"/>
    <cellStyle name="Cashflow 18 3" xfId="8908" xr:uid="{00000000-0005-0000-0000-000070B70000}"/>
    <cellStyle name="Cashflow 18 3 2" xfId="22829" xr:uid="{00000000-0005-0000-0000-000071B70000}"/>
    <cellStyle name="Cashflow 18 3 2 2" xfId="50512" xr:uid="{00000000-0005-0000-0000-000072B70000}"/>
    <cellStyle name="Cashflow 18 3 3" xfId="36595" xr:uid="{00000000-0005-0000-0000-000073B70000}"/>
    <cellStyle name="Cashflow 18 4" xfId="11037" xr:uid="{00000000-0005-0000-0000-000074B70000}"/>
    <cellStyle name="Cashflow 18 4 2" xfId="24958" xr:uid="{00000000-0005-0000-0000-000075B70000}"/>
    <cellStyle name="Cashflow 18 4 2 2" xfId="52641" xr:uid="{00000000-0005-0000-0000-000076B70000}"/>
    <cellStyle name="Cashflow 18 4 3" xfId="38724" xr:uid="{00000000-0005-0000-0000-000077B70000}"/>
    <cellStyle name="Cashflow 18 5" xfId="13790" xr:uid="{00000000-0005-0000-0000-000078B70000}"/>
    <cellStyle name="Cashflow 18 5 2" xfId="27711" xr:uid="{00000000-0005-0000-0000-000079B70000}"/>
    <cellStyle name="Cashflow 18 5 2 2" xfId="55394" xr:uid="{00000000-0005-0000-0000-00007AB70000}"/>
    <cellStyle name="Cashflow 18 5 3" xfId="41477" xr:uid="{00000000-0005-0000-0000-00007BB70000}"/>
    <cellStyle name="Cashflow 18 6" xfId="16755" xr:uid="{00000000-0005-0000-0000-00007CB70000}"/>
    <cellStyle name="Cashflow 18 6 2" xfId="44438" xr:uid="{00000000-0005-0000-0000-00007DB70000}"/>
    <cellStyle name="Cashflow 18 7" xfId="30605" xr:uid="{00000000-0005-0000-0000-00007EB70000}"/>
    <cellStyle name="Cashflow 19" xfId="4048" xr:uid="{00000000-0005-0000-0000-00007FB70000}"/>
    <cellStyle name="Cashflow 19 2" xfId="7474" xr:uid="{00000000-0005-0000-0000-000080B70000}"/>
    <cellStyle name="Cashflow 19 2 2" xfId="21405" xr:uid="{00000000-0005-0000-0000-000081B70000}"/>
    <cellStyle name="Cashflow 19 2 2 2" xfId="49088" xr:uid="{00000000-0005-0000-0000-000082B70000}"/>
    <cellStyle name="Cashflow 19 2 3" xfId="35171" xr:uid="{00000000-0005-0000-0000-000083B70000}"/>
    <cellStyle name="Cashflow 19 3" xfId="10177" xr:uid="{00000000-0005-0000-0000-000084B70000}"/>
    <cellStyle name="Cashflow 19 3 2" xfId="24098" xr:uid="{00000000-0005-0000-0000-000085B70000}"/>
    <cellStyle name="Cashflow 19 3 2 2" xfId="51781" xr:uid="{00000000-0005-0000-0000-000086B70000}"/>
    <cellStyle name="Cashflow 19 3 3" xfId="37864" xr:uid="{00000000-0005-0000-0000-000087B70000}"/>
    <cellStyle name="Cashflow 19 4" xfId="12329" xr:uid="{00000000-0005-0000-0000-000088B70000}"/>
    <cellStyle name="Cashflow 19 4 2" xfId="26250" xr:uid="{00000000-0005-0000-0000-000089B70000}"/>
    <cellStyle name="Cashflow 19 4 2 2" xfId="53933" xr:uid="{00000000-0005-0000-0000-00008AB70000}"/>
    <cellStyle name="Cashflow 19 4 3" xfId="40016" xr:uid="{00000000-0005-0000-0000-00008BB70000}"/>
    <cellStyle name="Cashflow 19 5" xfId="15079" xr:uid="{00000000-0005-0000-0000-00008CB70000}"/>
    <cellStyle name="Cashflow 19 5 2" xfId="29000" xr:uid="{00000000-0005-0000-0000-00008DB70000}"/>
    <cellStyle name="Cashflow 19 5 2 2" xfId="56683" xr:uid="{00000000-0005-0000-0000-00008EB70000}"/>
    <cellStyle name="Cashflow 19 5 3" xfId="42766" xr:uid="{00000000-0005-0000-0000-00008FB70000}"/>
    <cellStyle name="Cashflow 19 6" xfId="18047" xr:uid="{00000000-0005-0000-0000-000090B70000}"/>
    <cellStyle name="Cashflow 19 6 2" xfId="45730" xr:uid="{00000000-0005-0000-0000-000091B70000}"/>
    <cellStyle name="Cashflow 19 7" xfId="31813" xr:uid="{00000000-0005-0000-0000-000092B70000}"/>
    <cellStyle name="Cashflow 2" xfId="2224" xr:uid="{00000000-0005-0000-0000-000093B70000}"/>
    <cellStyle name="Cashflow 2 10" xfId="5093" xr:uid="{00000000-0005-0000-0000-000094B70000}"/>
    <cellStyle name="Cashflow 2 10 2" xfId="8496" xr:uid="{00000000-0005-0000-0000-000095B70000}"/>
    <cellStyle name="Cashflow 2 10 2 2" xfId="22417" xr:uid="{00000000-0005-0000-0000-000096B70000}"/>
    <cellStyle name="Cashflow 2 10 2 2 2" xfId="50100" xr:uid="{00000000-0005-0000-0000-000097B70000}"/>
    <cellStyle name="Cashflow 2 10 2 3" xfId="36183" xr:uid="{00000000-0005-0000-0000-000098B70000}"/>
    <cellStyle name="Cashflow 2 10 3" xfId="10942" xr:uid="{00000000-0005-0000-0000-000099B70000}"/>
    <cellStyle name="Cashflow 2 10 3 2" xfId="24863" xr:uid="{00000000-0005-0000-0000-00009AB70000}"/>
    <cellStyle name="Cashflow 2 10 3 2 2" xfId="52546" xr:uid="{00000000-0005-0000-0000-00009BB70000}"/>
    <cellStyle name="Cashflow 2 10 3 3" xfId="38629" xr:uid="{00000000-0005-0000-0000-00009CB70000}"/>
    <cellStyle name="Cashflow 2 10 4" xfId="13347" xr:uid="{00000000-0005-0000-0000-00009DB70000}"/>
    <cellStyle name="Cashflow 2 10 4 2" xfId="27268" xr:uid="{00000000-0005-0000-0000-00009EB70000}"/>
    <cellStyle name="Cashflow 2 10 4 2 2" xfId="54951" xr:uid="{00000000-0005-0000-0000-00009FB70000}"/>
    <cellStyle name="Cashflow 2 10 4 3" xfId="41034" xr:uid="{00000000-0005-0000-0000-0000A0B70000}"/>
    <cellStyle name="Cashflow 2 10 5" xfId="16097" xr:uid="{00000000-0005-0000-0000-0000A1B70000}"/>
    <cellStyle name="Cashflow 2 10 5 2" xfId="30018" xr:uid="{00000000-0005-0000-0000-0000A2B70000}"/>
    <cellStyle name="Cashflow 2 10 5 2 2" xfId="57701" xr:uid="{00000000-0005-0000-0000-0000A3B70000}"/>
    <cellStyle name="Cashflow 2 10 5 3" xfId="43784" xr:uid="{00000000-0005-0000-0000-0000A4B70000}"/>
    <cellStyle name="Cashflow 2 10 6" xfId="19065" xr:uid="{00000000-0005-0000-0000-0000A5B70000}"/>
    <cellStyle name="Cashflow 2 10 6 2" xfId="46748" xr:uid="{00000000-0005-0000-0000-0000A6B70000}"/>
    <cellStyle name="Cashflow 2 10 7" xfId="32831" xr:uid="{00000000-0005-0000-0000-0000A7B70000}"/>
    <cellStyle name="Cashflow 2 11" xfId="5700" xr:uid="{00000000-0005-0000-0000-0000A8B70000}"/>
    <cellStyle name="Cashflow 2 11 2" xfId="19652" xr:uid="{00000000-0005-0000-0000-0000A9B70000}"/>
    <cellStyle name="Cashflow 2 11 2 2" xfId="47335" xr:uid="{00000000-0005-0000-0000-0000AAB70000}"/>
    <cellStyle name="Cashflow 2 11 3" xfId="33418" xr:uid="{00000000-0005-0000-0000-0000ABB70000}"/>
    <cellStyle name="Cashflow 2 12" xfId="5170" xr:uid="{00000000-0005-0000-0000-0000ACB70000}"/>
    <cellStyle name="Cashflow 2 12 2" xfId="19140" xr:uid="{00000000-0005-0000-0000-0000ADB70000}"/>
    <cellStyle name="Cashflow 2 12 2 2" xfId="46823" xr:uid="{00000000-0005-0000-0000-0000AEB70000}"/>
    <cellStyle name="Cashflow 2 12 3" xfId="32906" xr:uid="{00000000-0005-0000-0000-0000AFB70000}"/>
    <cellStyle name="Cashflow 2 13" xfId="5363" xr:uid="{00000000-0005-0000-0000-0000B0B70000}"/>
    <cellStyle name="Cashflow 2 13 2" xfId="19316" xr:uid="{00000000-0005-0000-0000-0000B1B70000}"/>
    <cellStyle name="Cashflow 2 13 2 2" xfId="46999" xr:uid="{00000000-0005-0000-0000-0000B2B70000}"/>
    <cellStyle name="Cashflow 2 13 3" xfId="33082" xr:uid="{00000000-0005-0000-0000-0000B3B70000}"/>
    <cellStyle name="Cashflow 2 14" xfId="13355" xr:uid="{00000000-0005-0000-0000-0000B4B70000}"/>
    <cellStyle name="Cashflow 2 14 2" xfId="27276" xr:uid="{00000000-0005-0000-0000-0000B5B70000}"/>
    <cellStyle name="Cashflow 2 14 2 2" xfId="54959" xr:uid="{00000000-0005-0000-0000-0000B6B70000}"/>
    <cellStyle name="Cashflow 2 14 3" xfId="41042" xr:uid="{00000000-0005-0000-0000-0000B7B70000}"/>
    <cellStyle name="Cashflow 2 15" xfId="16237" xr:uid="{00000000-0005-0000-0000-0000B8B70000}"/>
    <cellStyle name="Cashflow 2 15 2" xfId="30154" xr:uid="{00000000-0005-0000-0000-0000B9B70000}"/>
    <cellStyle name="Cashflow 2 15 2 2" xfId="57837" xr:uid="{00000000-0005-0000-0000-0000BAB70000}"/>
    <cellStyle name="Cashflow 2 15 3" xfId="43920" xr:uid="{00000000-0005-0000-0000-0000BBB70000}"/>
    <cellStyle name="Cashflow 2 16" xfId="16263" xr:uid="{00000000-0005-0000-0000-0000BCB70000}"/>
    <cellStyle name="Cashflow 2 16 2" xfId="30180" xr:uid="{00000000-0005-0000-0000-0000BDB70000}"/>
    <cellStyle name="Cashflow 2 16 2 2" xfId="57863" xr:uid="{00000000-0005-0000-0000-0000BEB70000}"/>
    <cellStyle name="Cashflow 2 16 3" xfId="43946" xr:uid="{00000000-0005-0000-0000-0000BFB70000}"/>
    <cellStyle name="Cashflow 2 17" xfId="16317" xr:uid="{00000000-0005-0000-0000-0000C0B70000}"/>
    <cellStyle name="Cashflow 2 17 2" xfId="44000" xr:uid="{00000000-0005-0000-0000-0000C1B70000}"/>
    <cellStyle name="Cashflow 2 18" xfId="30218" xr:uid="{00000000-0005-0000-0000-0000C2B70000}"/>
    <cellStyle name="Cashflow 2 2" xfId="3199" xr:uid="{00000000-0005-0000-0000-0000C3B70000}"/>
    <cellStyle name="Cashflow 2 2 2" xfId="6641" xr:uid="{00000000-0005-0000-0000-0000C4B70000}"/>
    <cellStyle name="Cashflow 2 2 2 2" xfId="20584" xr:uid="{00000000-0005-0000-0000-0000C5B70000}"/>
    <cellStyle name="Cashflow 2 2 2 2 2" xfId="48267" xr:uid="{00000000-0005-0000-0000-0000C6B70000}"/>
    <cellStyle name="Cashflow 2 2 2 3" xfId="34350" xr:uid="{00000000-0005-0000-0000-0000C7B70000}"/>
    <cellStyle name="Cashflow 2 2 3" xfId="9384" xr:uid="{00000000-0005-0000-0000-0000C8B70000}"/>
    <cellStyle name="Cashflow 2 2 3 2" xfId="23305" xr:uid="{00000000-0005-0000-0000-0000C9B70000}"/>
    <cellStyle name="Cashflow 2 2 3 2 2" xfId="50988" xr:uid="{00000000-0005-0000-0000-0000CAB70000}"/>
    <cellStyle name="Cashflow 2 2 3 3" xfId="37071" xr:uid="{00000000-0005-0000-0000-0000CBB70000}"/>
    <cellStyle name="Cashflow 2 2 4" xfId="11522" xr:uid="{00000000-0005-0000-0000-0000CCB70000}"/>
    <cellStyle name="Cashflow 2 2 4 2" xfId="25443" xr:uid="{00000000-0005-0000-0000-0000CDB70000}"/>
    <cellStyle name="Cashflow 2 2 4 2 2" xfId="53126" xr:uid="{00000000-0005-0000-0000-0000CEB70000}"/>
    <cellStyle name="Cashflow 2 2 4 3" xfId="39209" xr:uid="{00000000-0005-0000-0000-0000CFB70000}"/>
    <cellStyle name="Cashflow 2 2 5" xfId="14272" xr:uid="{00000000-0005-0000-0000-0000D0B70000}"/>
    <cellStyle name="Cashflow 2 2 5 2" xfId="28193" xr:uid="{00000000-0005-0000-0000-0000D1B70000}"/>
    <cellStyle name="Cashflow 2 2 5 2 2" xfId="55876" xr:uid="{00000000-0005-0000-0000-0000D2B70000}"/>
    <cellStyle name="Cashflow 2 2 5 3" xfId="41959" xr:uid="{00000000-0005-0000-0000-0000D3B70000}"/>
    <cellStyle name="Cashflow 2 2 6" xfId="17240" xr:uid="{00000000-0005-0000-0000-0000D4B70000}"/>
    <cellStyle name="Cashflow 2 2 6 2" xfId="44923" xr:uid="{00000000-0005-0000-0000-0000D5B70000}"/>
    <cellStyle name="Cashflow 2 2 7" xfId="31038" xr:uid="{00000000-0005-0000-0000-0000D6B70000}"/>
    <cellStyle name="Cashflow 2 3" xfId="3642" xr:uid="{00000000-0005-0000-0000-0000D7B70000}"/>
    <cellStyle name="Cashflow 2 3 2" xfId="7080" xr:uid="{00000000-0005-0000-0000-0000D8B70000}"/>
    <cellStyle name="Cashflow 2 3 2 2" xfId="21016" xr:uid="{00000000-0005-0000-0000-0000D9B70000}"/>
    <cellStyle name="Cashflow 2 3 2 2 2" xfId="48699" xr:uid="{00000000-0005-0000-0000-0000DAB70000}"/>
    <cellStyle name="Cashflow 2 3 2 3" xfId="34782" xr:uid="{00000000-0005-0000-0000-0000DBB70000}"/>
    <cellStyle name="Cashflow 2 3 3" xfId="9812" xr:uid="{00000000-0005-0000-0000-0000DCB70000}"/>
    <cellStyle name="Cashflow 2 3 3 2" xfId="23733" xr:uid="{00000000-0005-0000-0000-0000DDB70000}"/>
    <cellStyle name="Cashflow 2 3 3 2 2" xfId="51416" xr:uid="{00000000-0005-0000-0000-0000DEB70000}"/>
    <cellStyle name="Cashflow 2 3 3 3" xfId="37499" xr:uid="{00000000-0005-0000-0000-0000DFB70000}"/>
    <cellStyle name="Cashflow 2 3 4" xfId="11954" xr:uid="{00000000-0005-0000-0000-0000E0B70000}"/>
    <cellStyle name="Cashflow 2 3 4 2" xfId="25875" xr:uid="{00000000-0005-0000-0000-0000E1B70000}"/>
    <cellStyle name="Cashflow 2 3 4 2 2" xfId="53558" xr:uid="{00000000-0005-0000-0000-0000E2B70000}"/>
    <cellStyle name="Cashflow 2 3 4 3" xfId="39641" xr:uid="{00000000-0005-0000-0000-0000E3B70000}"/>
    <cellStyle name="Cashflow 2 3 5" xfId="14704" xr:uid="{00000000-0005-0000-0000-0000E4B70000}"/>
    <cellStyle name="Cashflow 2 3 5 2" xfId="28625" xr:uid="{00000000-0005-0000-0000-0000E5B70000}"/>
    <cellStyle name="Cashflow 2 3 5 2 2" xfId="56308" xr:uid="{00000000-0005-0000-0000-0000E6B70000}"/>
    <cellStyle name="Cashflow 2 3 5 3" xfId="42391" xr:uid="{00000000-0005-0000-0000-0000E7B70000}"/>
    <cellStyle name="Cashflow 2 3 6" xfId="17672" xr:uid="{00000000-0005-0000-0000-0000E8B70000}"/>
    <cellStyle name="Cashflow 2 3 6 2" xfId="45355" xr:uid="{00000000-0005-0000-0000-0000E9B70000}"/>
    <cellStyle name="Cashflow 2 3 7" xfId="31442" xr:uid="{00000000-0005-0000-0000-0000EAB70000}"/>
    <cellStyle name="Cashflow 2 4" xfId="3774" xr:uid="{00000000-0005-0000-0000-0000EBB70000}"/>
    <cellStyle name="Cashflow 2 4 2" xfId="7208" xr:uid="{00000000-0005-0000-0000-0000ECB70000}"/>
    <cellStyle name="Cashflow 2 4 2 2" xfId="21142" xr:uid="{00000000-0005-0000-0000-0000EDB70000}"/>
    <cellStyle name="Cashflow 2 4 2 2 2" xfId="48825" xr:uid="{00000000-0005-0000-0000-0000EEB70000}"/>
    <cellStyle name="Cashflow 2 4 2 3" xfId="34908" xr:uid="{00000000-0005-0000-0000-0000EFB70000}"/>
    <cellStyle name="Cashflow 2 4 3" xfId="9930" xr:uid="{00000000-0005-0000-0000-0000F0B70000}"/>
    <cellStyle name="Cashflow 2 4 3 2" xfId="23851" xr:uid="{00000000-0005-0000-0000-0000F1B70000}"/>
    <cellStyle name="Cashflow 2 4 3 2 2" xfId="51534" xr:uid="{00000000-0005-0000-0000-0000F2B70000}"/>
    <cellStyle name="Cashflow 2 4 3 3" xfId="37617" xr:uid="{00000000-0005-0000-0000-0000F3B70000}"/>
    <cellStyle name="Cashflow 2 4 4" xfId="12080" xr:uid="{00000000-0005-0000-0000-0000F4B70000}"/>
    <cellStyle name="Cashflow 2 4 4 2" xfId="26001" xr:uid="{00000000-0005-0000-0000-0000F5B70000}"/>
    <cellStyle name="Cashflow 2 4 4 2 2" xfId="53684" xr:uid="{00000000-0005-0000-0000-0000F6B70000}"/>
    <cellStyle name="Cashflow 2 4 4 3" xfId="39767" xr:uid="{00000000-0005-0000-0000-0000F7B70000}"/>
    <cellStyle name="Cashflow 2 4 5" xfId="14830" xr:uid="{00000000-0005-0000-0000-0000F8B70000}"/>
    <cellStyle name="Cashflow 2 4 5 2" xfId="28751" xr:uid="{00000000-0005-0000-0000-0000F9B70000}"/>
    <cellStyle name="Cashflow 2 4 5 2 2" xfId="56434" xr:uid="{00000000-0005-0000-0000-0000FAB70000}"/>
    <cellStyle name="Cashflow 2 4 5 3" xfId="42517" xr:uid="{00000000-0005-0000-0000-0000FBB70000}"/>
    <cellStyle name="Cashflow 2 4 6" xfId="17798" xr:uid="{00000000-0005-0000-0000-0000FCB70000}"/>
    <cellStyle name="Cashflow 2 4 6 2" xfId="45481" xr:uid="{00000000-0005-0000-0000-0000FDB70000}"/>
    <cellStyle name="Cashflow 2 4 7" xfId="31564" xr:uid="{00000000-0005-0000-0000-0000FEB70000}"/>
    <cellStyle name="Cashflow 2 5" xfId="3827" xr:uid="{00000000-0005-0000-0000-0000FFB70000}"/>
    <cellStyle name="Cashflow 2 5 2" xfId="7261" xr:uid="{00000000-0005-0000-0000-000000B80000}"/>
    <cellStyle name="Cashflow 2 5 2 2" xfId="21194" xr:uid="{00000000-0005-0000-0000-000001B80000}"/>
    <cellStyle name="Cashflow 2 5 2 2 2" xfId="48877" xr:uid="{00000000-0005-0000-0000-000002B80000}"/>
    <cellStyle name="Cashflow 2 5 2 3" xfId="34960" xr:uid="{00000000-0005-0000-0000-000003B80000}"/>
    <cellStyle name="Cashflow 2 5 3" xfId="9980" xr:uid="{00000000-0005-0000-0000-000004B80000}"/>
    <cellStyle name="Cashflow 2 5 3 2" xfId="23901" xr:uid="{00000000-0005-0000-0000-000005B80000}"/>
    <cellStyle name="Cashflow 2 5 3 2 2" xfId="51584" xr:uid="{00000000-0005-0000-0000-000006B80000}"/>
    <cellStyle name="Cashflow 2 5 3 3" xfId="37667" xr:uid="{00000000-0005-0000-0000-000007B80000}"/>
    <cellStyle name="Cashflow 2 5 4" xfId="12132" xr:uid="{00000000-0005-0000-0000-000008B80000}"/>
    <cellStyle name="Cashflow 2 5 4 2" xfId="26053" xr:uid="{00000000-0005-0000-0000-000009B80000}"/>
    <cellStyle name="Cashflow 2 5 4 2 2" xfId="53736" xr:uid="{00000000-0005-0000-0000-00000AB80000}"/>
    <cellStyle name="Cashflow 2 5 4 3" xfId="39819" xr:uid="{00000000-0005-0000-0000-00000BB80000}"/>
    <cellStyle name="Cashflow 2 5 5" xfId="14882" xr:uid="{00000000-0005-0000-0000-00000CB80000}"/>
    <cellStyle name="Cashflow 2 5 5 2" xfId="28803" xr:uid="{00000000-0005-0000-0000-00000DB80000}"/>
    <cellStyle name="Cashflow 2 5 5 2 2" xfId="56486" xr:uid="{00000000-0005-0000-0000-00000EB80000}"/>
    <cellStyle name="Cashflow 2 5 5 3" xfId="42569" xr:uid="{00000000-0005-0000-0000-00000FB80000}"/>
    <cellStyle name="Cashflow 2 5 6" xfId="17850" xr:uid="{00000000-0005-0000-0000-000010B80000}"/>
    <cellStyle name="Cashflow 2 5 6 2" xfId="45533" xr:uid="{00000000-0005-0000-0000-000011B80000}"/>
    <cellStyle name="Cashflow 2 5 7" xfId="31616" xr:uid="{00000000-0005-0000-0000-000012B80000}"/>
    <cellStyle name="Cashflow 2 6" xfId="4211" xr:uid="{00000000-0005-0000-0000-000013B80000}"/>
    <cellStyle name="Cashflow 2 6 2" xfId="7636" xr:uid="{00000000-0005-0000-0000-000014B80000}"/>
    <cellStyle name="Cashflow 2 6 2 2" xfId="21564" xr:uid="{00000000-0005-0000-0000-000015B80000}"/>
    <cellStyle name="Cashflow 2 6 2 2 2" xfId="49247" xr:uid="{00000000-0005-0000-0000-000016B80000}"/>
    <cellStyle name="Cashflow 2 6 2 3" xfId="35330" xr:uid="{00000000-0005-0000-0000-000017B80000}"/>
    <cellStyle name="Cashflow 2 6 3" xfId="10329" xr:uid="{00000000-0005-0000-0000-000018B80000}"/>
    <cellStyle name="Cashflow 2 6 3 2" xfId="24250" xr:uid="{00000000-0005-0000-0000-000019B80000}"/>
    <cellStyle name="Cashflow 2 6 3 2 2" xfId="51933" xr:uid="{00000000-0005-0000-0000-00001AB80000}"/>
    <cellStyle name="Cashflow 2 6 3 3" xfId="38016" xr:uid="{00000000-0005-0000-0000-00001BB80000}"/>
    <cellStyle name="Cashflow 2 6 4" xfId="12485" xr:uid="{00000000-0005-0000-0000-00001CB80000}"/>
    <cellStyle name="Cashflow 2 6 4 2" xfId="26406" xr:uid="{00000000-0005-0000-0000-00001DB80000}"/>
    <cellStyle name="Cashflow 2 6 4 2 2" xfId="54089" xr:uid="{00000000-0005-0000-0000-00001EB80000}"/>
    <cellStyle name="Cashflow 2 6 4 3" xfId="40172" xr:uid="{00000000-0005-0000-0000-00001FB80000}"/>
    <cellStyle name="Cashflow 2 6 5" xfId="15235" xr:uid="{00000000-0005-0000-0000-000020B80000}"/>
    <cellStyle name="Cashflow 2 6 5 2" xfId="29156" xr:uid="{00000000-0005-0000-0000-000021B80000}"/>
    <cellStyle name="Cashflow 2 6 5 2 2" xfId="56839" xr:uid="{00000000-0005-0000-0000-000022B80000}"/>
    <cellStyle name="Cashflow 2 6 5 3" xfId="42922" xr:uid="{00000000-0005-0000-0000-000023B80000}"/>
    <cellStyle name="Cashflow 2 6 6" xfId="18203" xr:uid="{00000000-0005-0000-0000-000024B80000}"/>
    <cellStyle name="Cashflow 2 6 6 2" xfId="45886" xr:uid="{00000000-0005-0000-0000-000025B80000}"/>
    <cellStyle name="Cashflow 2 6 7" xfId="31969" xr:uid="{00000000-0005-0000-0000-000026B80000}"/>
    <cellStyle name="Cashflow 2 7" xfId="4239" xr:uid="{00000000-0005-0000-0000-000027B80000}"/>
    <cellStyle name="Cashflow 2 7 2" xfId="7664" xr:uid="{00000000-0005-0000-0000-000028B80000}"/>
    <cellStyle name="Cashflow 2 7 2 2" xfId="21592" xr:uid="{00000000-0005-0000-0000-000029B80000}"/>
    <cellStyle name="Cashflow 2 7 2 2 2" xfId="49275" xr:uid="{00000000-0005-0000-0000-00002AB80000}"/>
    <cellStyle name="Cashflow 2 7 2 3" xfId="35358" xr:uid="{00000000-0005-0000-0000-00002BB80000}"/>
    <cellStyle name="Cashflow 2 7 3" xfId="10357" xr:uid="{00000000-0005-0000-0000-00002CB80000}"/>
    <cellStyle name="Cashflow 2 7 3 2" xfId="24278" xr:uid="{00000000-0005-0000-0000-00002DB80000}"/>
    <cellStyle name="Cashflow 2 7 3 2 2" xfId="51961" xr:uid="{00000000-0005-0000-0000-00002EB80000}"/>
    <cellStyle name="Cashflow 2 7 3 3" xfId="38044" xr:uid="{00000000-0005-0000-0000-00002FB80000}"/>
    <cellStyle name="Cashflow 2 7 4" xfId="12513" xr:uid="{00000000-0005-0000-0000-000030B80000}"/>
    <cellStyle name="Cashflow 2 7 4 2" xfId="26434" xr:uid="{00000000-0005-0000-0000-000031B80000}"/>
    <cellStyle name="Cashflow 2 7 4 2 2" xfId="54117" xr:uid="{00000000-0005-0000-0000-000032B80000}"/>
    <cellStyle name="Cashflow 2 7 4 3" xfId="40200" xr:uid="{00000000-0005-0000-0000-000033B80000}"/>
    <cellStyle name="Cashflow 2 7 5" xfId="15263" xr:uid="{00000000-0005-0000-0000-000034B80000}"/>
    <cellStyle name="Cashflow 2 7 5 2" xfId="29184" xr:uid="{00000000-0005-0000-0000-000035B80000}"/>
    <cellStyle name="Cashflow 2 7 5 2 2" xfId="56867" xr:uid="{00000000-0005-0000-0000-000036B80000}"/>
    <cellStyle name="Cashflow 2 7 5 3" xfId="42950" xr:uid="{00000000-0005-0000-0000-000037B80000}"/>
    <cellStyle name="Cashflow 2 7 6" xfId="18231" xr:uid="{00000000-0005-0000-0000-000038B80000}"/>
    <cellStyle name="Cashflow 2 7 6 2" xfId="45914" xr:uid="{00000000-0005-0000-0000-000039B80000}"/>
    <cellStyle name="Cashflow 2 7 7" xfId="31997" xr:uid="{00000000-0005-0000-0000-00003AB80000}"/>
    <cellStyle name="Cashflow 2 8" xfId="4986" xr:uid="{00000000-0005-0000-0000-00003BB80000}"/>
    <cellStyle name="Cashflow 2 8 2" xfId="8390" xr:uid="{00000000-0005-0000-0000-00003CB80000}"/>
    <cellStyle name="Cashflow 2 8 2 2" xfId="22311" xr:uid="{00000000-0005-0000-0000-00003DB80000}"/>
    <cellStyle name="Cashflow 2 8 2 2 2" xfId="49994" xr:uid="{00000000-0005-0000-0000-00003EB80000}"/>
    <cellStyle name="Cashflow 2 8 2 3" xfId="36077" xr:uid="{00000000-0005-0000-0000-00003FB80000}"/>
    <cellStyle name="Cashflow 2 8 3" xfId="10839" xr:uid="{00000000-0005-0000-0000-000040B80000}"/>
    <cellStyle name="Cashflow 2 8 3 2" xfId="24760" xr:uid="{00000000-0005-0000-0000-000041B80000}"/>
    <cellStyle name="Cashflow 2 8 3 2 2" xfId="52443" xr:uid="{00000000-0005-0000-0000-000042B80000}"/>
    <cellStyle name="Cashflow 2 8 3 3" xfId="38526" xr:uid="{00000000-0005-0000-0000-000043B80000}"/>
    <cellStyle name="Cashflow 2 8 4" xfId="13242" xr:uid="{00000000-0005-0000-0000-000044B80000}"/>
    <cellStyle name="Cashflow 2 8 4 2" xfId="27163" xr:uid="{00000000-0005-0000-0000-000045B80000}"/>
    <cellStyle name="Cashflow 2 8 4 2 2" xfId="54846" xr:uid="{00000000-0005-0000-0000-000046B80000}"/>
    <cellStyle name="Cashflow 2 8 4 3" xfId="40929" xr:uid="{00000000-0005-0000-0000-000047B80000}"/>
    <cellStyle name="Cashflow 2 8 5" xfId="15992" xr:uid="{00000000-0005-0000-0000-000048B80000}"/>
    <cellStyle name="Cashflow 2 8 5 2" xfId="29913" xr:uid="{00000000-0005-0000-0000-000049B80000}"/>
    <cellStyle name="Cashflow 2 8 5 2 2" xfId="57596" xr:uid="{00000000-0005-0000-0000-00004AB80000}"/>
    <cellStyle name="Cashflow 2 8 5 3" xfId="43679" xr:uid="{00000000-0005-0000-0000-00004BB80000}"/>
    <cellStyle name="Cashflow 2 8 6" xfId="18960" xr:uid="{00000000-0005-0000-0000-00004CB80000}"/>
    <cellStyle name="Cashflow 2 8 6 2" xfId="46643" xr:uid="{00000000-0005-0000-0000-00004DB80000}"/>
    <cellStyle name="Cashflow 2 8 7" xfId="32726" xr:uid="{00000000-0005-0000-0000-00004EB80000}"/>
    <cellStyle name="Cashflow 2 9" xfId="5023" xr:uid="{00000000-0005-0000-0000-00004FB80000}"/>
    <cellStyle name="Cashflow 2 9 2" xfId="8427" xr:uid="{00000000-0005-0000-0000-000050B80000}"/>
    <cellStyle name="Cashflow 2 9 2 2" xfId="22348" xr:uid="{00000000-0005-0000-0000-000051B80000}"/>
    <cellStyle name="Cashflow 2 9 2 2 2" xfId="50031" xr:uid="{00000000-0005-0000-0000-000052B80000}"/>
    <cellStyle name="Cashflow 2 9 2 3" xfId="36114" xr:uid="{00000000-0005-0000-0000-000053B80000}"/>
    <cellStyle name="Cashflow 2 9 3" xfId="10875" xr:uid="{00000000-0005-0000-0000-000054B80000}"/>
    <cellStyle name="Cashflow 2 9 3 2" xfId="24796" xr:uid="{00000000-0005-0000-0000-000055B80000}"/>
    <cellStyle name="Cashflow 2 9 3 2 2" xfId="52479" xr:uid="{00000000-0005-0000-0000-000056B80000}"/>
    <cellStyle name="Cashflow 2 9 3 3" xfId="38562" xr:uid="{00000000-0005-0000-0000-000057B80000}"/>
    <cellStyle name="Cashflow 2 9 4" xfId="13278" xr:uid="{00000000-0005-0000-0000-000058B80000}"/>
    <cellStyle name="Cashflow 2 9 4 2" xfId="27199" xr:uid="{00000000-0005-0000-0000-000059B80000}"/>
    <cellStyle name="Cashflow 2 9 4 2 2" xfId="54882" xr:uid="{00000000-0005-0000-0000-00005AB80000}"/>
    <cellStyle name="Cashflow 2 9 4 3" xfId="40965" xr:uid="{00000000-0005-0000-0000-00005BB80000}"/>
    <cellStyle name="Cashflow 2 9 5" xfId="16028" xr:uid="{00000000-0005-0000-0000-00005CB80000}"/>
    <cellStyle name="Cashflow 2 9 5 2" xfId="29949" xr:uid="{00000000-0005-0000-0000-00005DB80000}"/>
    <cellStyle name="Cashflow 2 9 5 2 2" xfId="57632" xr:uid="{00000000-0005-0000-0000-00005EB80000}"/>
    <cellStyle name="Cashflow 2 9 5 3" xfId="43715" xr:uid="{00000000-0005-0000-0000-00005FB80000}"/>
    <cellStyle name="Cashflow 2 9 6" xfId="18996" xr:uid="{00000000-0005-0000-0000-000060B80000}"/>
    <cellStyle name="Cashflow 2 9 6 2" xfId="46679" xr:uid="{00000000-0005-0000-0000-000061B80000}"/>
    <cellStyle name="Cashflow 2 9 7" xfId="32762" xr:uid="{00000000-0005-0000-0000-000062B80000}"/>
    <cellStyle name="Cashflow 20" xfId="3989" xr:uid="{00000000-0005-0000-0000-000063B80000}"/>
    <cellStyle name="Cashflow 20 2" xfId="7415" xr:uid="{00000000-0005-0000-0000-000064B80000}"/>
    <cellStyle name="Cashflow 20 2 2" xfId="21346" xr:uid="{00000000-0005-0000-0000-000065B80000}"/>
    <cellStyle name="Cashflow 20 2 2 2" xfId="49029" xr:uid="{00000000-0005-0000-0000-000066B80000}"/>
    <cellStyle name="Cashflow 20 2 3" xfId="35112" xr:uid="{00000000-0005-0000-0000-000067B80000}"/>
    <cellStyle name="Cashflow 20 3" xfId="10118" xr:uid="{00000000-0005-0000-0000-000068B80000}"/>
    <cellStyle name="Cashflow 20 3 2" xfId="24039" xr:uid="{00000000-0005-0000-0000-000069B80000}"/>
    <cellStyle name="Cashflow 20 3 2 2" xfId="51722" xr:uid="{00000000-0005-0000-0000-00006AB80000}"/>
    <cellStyle name="Cashflow 20 3 3" xfId="37805" xr:uid="{00000000-0005-0000-0000-00006BB80000}"/>
    <cellStyle name="Cashflow 20 4" xfId="12270" xr:uid="{00000000-0005-0000-0000-00006CB80000}"/>
    <cellStyle name="Cashflow 20 4 2" xfId="26191" xr:uid="{00000000-0005-0000-0000-00006DB80000}"/>
    <cellStyle name="Cashflow 20 4 2 2" xfId="53874" xr:uid="{00000000-0005-0000-0000-00006EB80000}"/>
    <cellStyle name="Cashflow 20 4 3" xfId="39957" xr:uid="{00000000-0005-0000-0000-00006FB80000}"/>
    <cellStyle name="Cashflow 20 5" xfId="15020" xr:uid="{00000000-0005-0000-0000-000070B80000}"/>
    <cellStyle name="Cashflow 20 5 2" xfId="28941" xr:uid="{00000000-0005-0000-0000-000071B80000}"/>
    <cellStyle name="Cashflow 20 5 2 2" xfId="56624" xr:uid="{00000000-0005-0000-0000-000072B80000}"/>
    <cellStyle name="Cashflow 20 5 3" xfId="42707" xr:uid="{00000000-0005-0000-0000-000073B80000}"/>
    <cellStyle name="Cashflow 20 6" xfId="17988" xr:uid="{00000000-0005-0000-0000-000074B80000}"/>
    <cellStyle name="Cashflow 20 6 2" xfId="45671" xr:uid="{00000000-0005-0000-0000-000075B80000}"/>
    <cellStyle name="Cashflow 20 7" xfId="31754" xr:uid="{00000000-0005-0000-0000-000076B80000}"/>
    <cellStyle name="Cashflow 21" xfId="4179" xr:uid="{00000000-0005-0000-0000-000077B80000}"/>
    <cellStyle name="Cashflow 21 2" xfId="7605" xr:uid="{00000000-0005-0000-0000-000078B80000}"/>
    <cellStyle name="Cashflow 21 2 2" xfId="21533" xr:uid="{00000000-0005-0000-0000-000079B80000}"/>
    <cellStyle name="Cashflow 21 2 2 2" xfId="49216" xr:uid="{00000000-0005-0000-0000-00007AB80000}"/>
    <cellStyle name="Cashflow 21 2 3" xfId="35299" xr:uid="{00000000-0005-0000-0000-00007BB80000}"/>
    <cellStyle name="Cashflow 21 3" xfId="10299" xr:uid="{00000000-0005-0000-0000-00007CB80000}"/>
    <cellStyle name="Cashflow 21 3 2" xfId="24220" xr:uid="{00000000-0005-0000-0000-00007DB80000}"/>
    <cellStyle name="Cashflow 21 3 2 2" xfId="51903" xr:uid="{00000000-0005-0000-0000-00007EB80000}"/>
    <cellStyle name="Cashflow 21 3 3" xfId="37986" xr:uid="{00000000-0005-0000-0000-00007FB80000}"/>
    <cellStyle name="Cashflow 21 4" xfId="12454" xr:uid="{00000000-0005-0000-0000-000080B80000}"/>
    <cellStyle name="Cashflow 21 4 2" xfId="26375" xr:uid="{00000000-0005-0000-0000-000081B80000}"/>
    <cellStyle name="Cashflow 21 4 2 2" xfId="54058" xr:uid="{00000000-0005-0000-0000-000082B80000}"/>
    <cellStyle name="Cashflow 21 4 3" xfId="40141" xr:uid="{00000000-0005-0000-0000-000083B80000}"/>
    <cellStyle name="Cashflow 21 5" xfId="15204" xr:uid="{00000000-0005-0000-0000-000084B80000}"/>
    <cellStyle name="Cashflow 21 5 2" xfId="29125" xr:uid="{00000000-0005-0000-0000-000085B80000}"/>
    <cellStyle name="Cashflow 21 5 2 2" xfId="56808" xr:uid="{00000000-0005-0000-0000-000086B80000}"/>
    <cellStyle name="Cashflow 21 5 3" xfId="42891" xr:uid="{00000000-0005-0000-0000-000087B80000}"/>
    <cellStyle name="Cashflow 21 6" xfId="18172" xr:uid="{00000000-0005-0000-0000-000088B80000}"/>
    <cellStyle name="Cashflow 21 6 2" xfId="45855" xr:uid="{00000000-0005-0000-0000-000089B80000}"/>
    <cellStyle name="Cashflow 21 7" xfId="31938" xr:uid="{00000000-0005-0000-0000-00008AB80000}"/>
    <cellStyle name="Cashflow 22" xfId="3990" xr:uid="{00000000-0005-0000-0000-00008BB80000}"/>
    <cellStyle name="Cashflow 22 2" xfId="7416" xr:uid="{00000000-0005-0000-0000-00008CB80000}"/>
    <cellStyle name="Cashflow 22 2 2" xfId="21347" xr:uid="{00000000-0005-0000-0000-00008DB80000}"/>
    <cellStyle name="Cashflow 22 2 2 2" xfId="49030" xr:uid="{00000000-0005-0000-0000-00008EB80000}"/>
    <cellStyle name="Cashflow 22 2 3" xfId="35113" xr:uid="{00000000-0005-0000-0000-00008FB80000}"/>
    <cellStyle name="Cashflow 22 3" xfId="10119" xr:uid="{00000000-0005-0000-0000-000090B80000}"/>
    <cellStyle name="Cashflow 22 3 2" xfId="24040" xr:uid="{00000000-0005-0000-0000-000091B80000}"/>
    <cellStyle name="Cashflow 22 3 2 2" xfId="51723" xr:uid="{00000000-0005-0000-0000-000092B80000}"/>
    <cellStyle name="Cashflow 22 3 3" xfId="37806" xr:uid="{00000000-0005-0000-0000-000093B80000}"/>
    <cellStyle name="Cashflow 22 4" xfId="12271" xr:uid="{00000000-0005-0000-0000-000094B80000}"/>
    <cellStyle name="Cashflow 22 4 2" xfId="26192" xr:uid="{00000000-0005-0000-0000-000095B80000}"/>
    <cellStyle name="Cashflow 22 4 2 2" xfId="53875" xr:uid="{00000000-0005-0000-0000-000096B80000}"/>
    <cellStyle name="Cashflow 22 4 3" xfId="39958" xr:uid="{00000000-0005-0000-0000-000097B80000}"/>
    <cellStyle name="Cashflow 22 5" xfId="15021" xr:uid="{00000000-0005-0000-0000-000098B80000}"/>
    <cellStyle name="Cashflow 22 5 2" xfId="28942" xr:uid="{00000000-0005-0000-0000-000099B80000}"/>
    <cellStyle name="Cashflow 22 5 2 2" xfId="56625" xr:uid="{00000000-0005-0000-0000-00009AB80000}"/>
    <cellStyle name="Cashflow 22 5 3" xfId="42708" xr:uid="{00000000-0005-0000-0000-00009BB80000}"/>
    <cellStyle name="Cashflow 22 6" xfId="17989" xr:uid="{00000000-0005-0000-0000-00009CB80000}"/>
    <cellStyle name="Cashflow 22 6 2" xfId="45672" xr:uid="{00000000-0005-0000-0000-00009DB80000}"/>
    <cellStyle name="Cashflow 22 7" xfId="31755" xr:uid="{00000000-0005-0000-0000-00009EB80000}"/>
    <cellStyle name="Cashflow 23" xfId="3885" xr:uid="{00000000-0005-0000-0000-00009FB80000}"/>
    <cellStyle name="Cashflow 23 2" xfId="7319" xr:uid="{00000000-0005-0000-0000-0000A0B80000}"/>
    <cellStyle name="Cashflow 23 2 2" xfId="21251" xr:uid="{00000000-0005-0000-0000-0000A1B80000}"/>
    <cellStyle name="Cashflow 23 2 2 2" xfId="48934" xr:uid="{00000000-0005-0000-0000-0000A2B80000}"/>
    <cellStyle name="Cashflow 23 2 3" xfId="35017" xr:uid="{00000000-0005-0000-0000-0000A3B80000}"/>
    <cellStyle name="Cashflow 23 3" xfId="10037" xr:uid="{00000000-0005-0000-0000-0000A4B80000}"/>
    <cellStyle name="Cashflow 23 3 2" xfId="23958" xr:uid="{00000000-0005-0000-0000-0000A5B80000}"/>
    <cellStyle name="Cashflow 23 3 2 2" xfId="51641" xr:uid="{00000000-0005-0000-0000-0000A6B80000}"/>
    <cellStyle name="Cashflow 23 3 3" xfId="37724" xr:uid="{00000000-0005-0000-0000-0000A7B80000}"/>
    <cellStyle name="Cashflow 23 4" xfId="12189" xr:uid="{00000000-0005-0000-0000-0000A8B80000}"/>
    <cellStyle name="Cashflow 23 4 2" xfId="26110" xr:uid="{00000000-0005-0000-0000-0000A9B80000}"/>
    <cellStyle name="Cashflow 23 4 2 2" xfId="53793" xr:uid="{00000000-0005-0000-0000-0000AAB80000}"/>
    <cellStyle name="Cashflow 23 4 3" xfId="39876" xr:uid="{00000000-0005-0000-0000-0000ABB80000}"/>
    <cellStyle name="Cashflow 23 5" xfId="14939" xr:uid="{00000000-0005-0000-0000-0000ACB80000}"/>
    <cellStyle name="Cashflow 23 5 2" xfId="28860" xr:uid="{00000000-0005-0000-0000-0000ADB80000}"/>
    <cellStyle name="Cashflow 23 5 2 2" xfId="56543" xr:uid="{00000000-0005-0000-0000-0000AEB80000}"/>
    <cellStyle name="Cashflow 23 5 3" xfId="42626" xr:uid="{00000000-0005-0000-0000-0000AFB80000}"/>
    <cellStyle name="Cashflow 23 6" xfId="17907" xr:uid="{00000000-0005-0000-0000-0000B0B80000}"/>
    <cellStyle name="Cashflow 23 6 2" xfId="45590" xr:uid="{00000000-0005-0000-0000-0000B1B80000}"/>
    <cellStyle name="Cashflow 23 7" xfId="31673" xr:uid="{00000000-0005-0000-0000-0000B2B80000}"/>
    <cellStyle name="Cashflow 24" xfId="4554" xr:uid="{00000000-0005-0000-0000-0000B3B80000}"/>
    <cellStyle name="Cashflow 24 2" xfId="7970" xr:uid="{00000000-0005-0000-0000-0000B4B80000}"/>
    <cellStyle name="Cashflow 24 2 2" xfId="21894" xr:uid="{00000000-0005-0000-0000-0000B5B80000}"/>
    <cellStyle name="Cashflow 24 2 2 2" xfId="49577" xr:uid="{00000000-0005-0000-0000-0000B6B80000}"/>
    <cellStyle name="Cashflow 24 2 3" xfId="35660" xr:uid="{00000000-0005-0000-0000-0000B7B80000}"/>
    <cellStyle name="Cashflow 24 3" xfId="10590" xr:uid="{00000000-0005-0000-0000-0000B8B80000}"/>
    <cellStyle name="Cashflow 24 3 2" xfId="24511" xr:uid="{00000000-0005-0000-0000-0000B9B80000}"/>
    <cellStyle name="Cashflow 24 3 2 2" xfId="52194" xr:uid="{00000000-0005-0000-0000-0000BAB80000}"/>
    <cellStyle name="Cashflow 24 3 3" xfId="38277" xr:uid="{00000000-0005-0000-0000-0000BBB80000}"/>
    <cellStyle name="Cashflow 24 4" xfId="12818" xr:uid="{00000000-0005-0000-0000-0000BCB80000}"/>
    <cellStyle name="Cashflow 24 4 2" xfId="26739" xr:uid="{00000000-0005-0000-0000-0000BDB80000}"/>
    <cellStyle name="Cashflow 24 4 2 2" xfId="54422" xr:uid="{00000000-0005-0000-0000-0000BEB80000}"/>
    <cellStyle name="Cashflow 24 4 3" xfId="40505" xr:uid="{00000000-0005-0000-0000-0000BFB80000}"/>
    <cellStyle name="Cashflow 24 5" xfId="15568" xr:uid="{00000000-0005-0000-0000-0000C0B80000}"/>
    <cellStyle name="Cashflow 24 5 2" xfId="29489" xr:uid="{00000000-0005-0000-0000-0000C1B80000}"/>
    <cellStyle name="Cashflow 24 5 2 2" xfId="57172" xr:uid="{00000000-0005-0000-0000-0000C2B80000}"/>
    <cellStyle name="Cashflow 24 5 3" xfId="43255" xr:uid="{00000000-0005-0000-0000-0000C3B80000}"/>
    <cellStyle name="Cashflow 24 6" xfId="18536" xr:uid="{00000000-0005-0000-0000-0000C4B80000}"/>
    <cellStyle name="Cashflow 24 6 2" xfId="46219" xr:uid="{00000000-0005-0000-0000-0000C5B80000}"/>
    <cellStyle name="Cashflow 24 7" xfId="32302" xr:uid="{00000000-0005-0000-0000-0000C6B80000}"/>
    <cellStyle name="Cashflow 25" xfId="4398" xr:uid="{00000000-0005-0000-0000-0000C7B80000}"/>
    <cellStyle name="Cashflow 25 2" xfId="7822" xr:uid="{00000000-0005-0000-0000-0000C8B80000}"/>
    <cellStyle name="Cashflow 25 2 2" xfId="21746" xr:uid="{00000000-0005-0000-0000-0000C9B80000}"/>
    <cellStyle name="Cashflow 25 2 2 2" xfId="49429" xr:uid="{00000000-0005-0000-0000-0000CAB80000}"/>
    <cellStyle name="Cashflow 25 2 3" xfId="35512" xr:uid="{00000000-0005-0000-0000-0000CBB80000}"/>
    <cellStyle name="Cashflow 25 3" xfId="10493" xr:uid="{00000000-0005-0000-0000-0000CCB80000}"/>
    <cellStyle name="Cashflow 25 3 2" xfId="24414" xr:uid="{00000000-0005-0000-0000-0000CDB80000}"/>
    <cellStyle name="Cashflow 25 3 2 2" xfId="52097" xr:uid="{00000000-0005-0000-0000-0000CEB80000}"/>
    <cellStyle name="Cashflow 25 3 3" xfId="38180" xr:uid="{00000000-0005-0000-0000-0000CFB80000}"/>
    <cellStyle name="Cashflow 25 4" xfId="12665" xr:uid="{00000000-0005-0000-0000-0000D0B80000}"/>
    <cellStyle name="Cashflow 25 4 2" xfId="26586" xr:uid="{00000000-0005-0000-0000-0000D1B80000}"/>
    <cellStyle name="Cashflow 25 4 2 2" xfId="54269" xr:uid="{00000000-0005-0000-0000-0000D2B80000}"/>
    <cellStyle name="Cashflow 25 4 3" xfId="40352" xr:uid="{00000000-0005-0000-0000-0000D3B80000}"/>
    <cellStyle name="Cashflow 25 5" xfId="15415" xr:uid="{00000000-0005-0000-0000-0000D4B80000}"/>
    <cellStyle name="Cashflow 25 5 2" xfId="29336" xr:uid="{00000000-0005-0000-0000-0000D5B80000}"/>
    <cellStyle name="Cashflow 25 5 2 2" xfId="57019" xr:uid="{00000000-0005-0000-0000-0000D6B80000}"/>
    <cellStyle name="Cashflow 25 5 3" xfId="43102" xr:uid="{00000000-0005-0000-0000-0000D7B80000}"/>
    <cellStyle name="Cashflow 25 6" xfId="18383" xr:uid="{00000000-0005-0000-0000-0000D8B80000}"/>
    <cellStyle name="Cashflow 25 6 2" xfId="46066" xr:uid="{00000000-0005-0000-0000-0000D9B80000}"/>
    <cellStyle name="Cashflow 25 7" xfId="32149" xr:uid="{00000000-0005-0000-0000-0000DAB80000}"/>
    <cellStyle name="Cashflow 26" xfId="4868" xr:uid="{00000000-0005-0000-0000-0000DBB80000}"/>
    <cellStyle name="Cashflow 26 2" xfId="8274" xr:uid="{00000000-0005-0000-0000-0000DCB80000}"/>
    <cellStyle name="Cashflow 26 2 2" xfId="22196" xr:uid="{00000000-0005-0000-0000-0000DDB80000}"/>
    <cellStyle name="Cashflow 26 2 2 2" xfId="49879" xr:uid="{00000000-0005-0000-0000-0000DEB80000}"/>
    <cellStyle name="Cashflow 26 2 3" xfId="35962" xr:uid="{00000000-0005-0000-0000-0000DFB80000}"/>
    <cellStyle name="Cashflow 26 3" xfId="10732" xr:uid="{00000000-0005-0000-0000-0000E0B80000}"/>
    <cellStyle name="Cashflow 26 3 2" xfId="24653" xr:uid="{00000000-0005-0000-0000-0000E1B80000}"/>
    <cellStyle name="Cashflow 26 3 2 2" xfId="52336" xr:uid="{00000000-0005-0000-0000-0000E2B80000}"/>
    <cellStyle name="Cashflow 26 3 3" xfId="38419" xr:uid="{00000000-0005-0000-0000-0000E3B80000}"/>
    <cellStyle name="Cashflow 26 4" xfId="13127" xr:uid="{00000000-0005-0000-0000-0000E4B80000}"/>
    <cellStyle name="Cashflow 26 4 2" xfId="27048" xr:uid="{00000000-0005-0000-0000-0000E5B80000}"/>
    <cellStyle name="Cashflow 26 4 2 2" xfId="54731" xr:uid="{00000000-0005-0000-0000-0000E6B80000}"/>
    <cellStyle name="Cashflow 26 4 3" xfId="40814" xr:uid="{00000000-0005-0000-0000-0000E7B80000}"/>
    <cellStyle name="Cashflow 26 5" xfId="15877" xr:uid="{00000000-0005-0000-0000-0000E8B80000}"/>
    <cellStyle name="Cashflow 26 5 2" xfId="29798" xr:uid="{00000000-0005-0000-0000-0000E9B80000}"/>
    <cellStyle name="Cashflow 26 5 2 2" xfId="57481" xr:uid="{00000000-0005-0000-0000-0000EAB80000}"/>
    <cellStyle name="Cashflow 26 5 3" xfId="43564" xr:uid="{00000000-0005-0000-0000-0000EBB80000}"/>
    <cellStyle name="Cashflow 26 6" xfId="18845" xr:uid="{00000000-0005-0000-0000-0000ECB80000}"/>
    <cellStyle name="Cashflow 26 6 2" xfId="46528" xr:uid="{00000000-0005-0000-0000-0000EDB80000}"/>
    <cellStyle name="Cashflow 26 7" xfId="32611" xr:uid="{00000000-0005-0000-0000-0000EEB80000}"/>
    <cellStyle name="Cashflow 27" xfId="4395" xr:uid="{00000000-0005-0000-0000-0000EFB80000}"/>
    <cellStyle name="Cashflow 27 2" xfId="7819" xr:uid="{00000000-0005-0000-0000-0000F0B80000}"/>
    <cellStyle name="Cashflow 27 2 2" xfId="21743" xr:uid="{00000000-0005-0000-0000-0000F1B80000}"/>
    <cellStyle name="Cashflow 27 2 2 2" xfId="49426" xr:uid="{00000000-0005-0000-0000-0000F2B80000}"/>
    <cellStyle name="Cashflow 27 2 3" xfId="35509" xr:uid="{00000000-0005-0000-0000-0000F3B80000}"/>
    <cellStyle name="Cashflow 27 3" xfId="10491" xr:uid="{00000000-0005-0000-0000-0000F4B80000}"/>
    <cellStyle name="Cashflow 27 3 2" xfId="24412" xr:uid="{00000000-0005-0000-0000-0000F5B80000}"/>
    <cellStyle name="Cashflow 27 3 2 2" xfId="52095" xr:uid="{00000000-0005-0000-0000-0000F6B80000}"/>
    <cellStyle name="Cashflow 27 3 3" xfId="38178" xr:uid="{00000000-0005-0000-0000-0000F7B80000}"/>
    <cellStyle name="Cashflow 27 4" xfId="12662" xr:uid="{00000000-0005-0000-0000-0000F8B80000}"/>
    <cellStyle name="Cashflow 27 4 2" xfId="26583" xr:uid="{00000000-0005-0000-0000-0000F9B80000}"/>
    <cellStyle name="Cashflow 27 4 2 2" xfId="54266" xr:uid="{00000000-0005-0000-0000-0000FAB80000}"/>
    <cellStyle name="Cashflow 27 4 3" xfId="40349" xr:uid="{00000000-0005-0000-0000-0000FBB80000}"/>
    <cellStyle name="Cashflow 27 5" xfId="15412" xr:uid="{00000000-0005-0000-0000-0000FCB80000}"/>
    <cellStyle name="Cashflow 27 5 2" xfId="29333" xr:uid="{00000000-0005-0000-0000-0000FDB80000}"/>
    <cellStyle name="Cashflow 27 5 2 2" xfId="57016" xr:uid="{00000000-0005-0000-0000-0000FEB80000}"/>
    <cellStyle name="Cashflow 27 5 3" xfId="43099" xr:uid="{00000000-0005-0000-0000-0000FFB80000}"/>
    <cellStyle name="Cashflow 27 6" xfId="18380" xr:uid="{00000000-0005-0000-0000-000000B90000}"/>
    <cellStyle name="Cashflow 27 6 2" xfId="46063" xr:uid="{00000000-0005-0000-0000-000001B90000}"/>
    <cellStyle name="Cashflow 27 7" xfId="32146" xr:uid="{00000000-0005-0000-0000-000002B90000}"/>
    <cellStyle name="Cashflow 28" xfId="4504" xr:uid="{00000000-0005-0000-0000-000003B90000}"/>
    <cellStyle name="Cashflow 28 2" xfId="7923" xr:uid="{00000000-0005-0000-0000-000004B90000}"/>
    <cellStyle name="Cashflow 28 2 2" xfId="21847" xr:uid="{00000000-0005-0000-0000-000005B90000}"/>
    <cellStyle name="Cashflow 28 2 2 2" xfId="49530" xr:uid="{00000000-0005-0000-0000-000006B90000}"/>
    <cellStyle name="Cashflow 28 2 3" xfId="35613" xr:uid="{00000000-0005-0000-0000-000007B90000}"/>
    <cellStyle name="Cashflow 28 3" xfId="10572" xr:uid="{00000000-0005-0000-0000-000008B90000}"/>
    <cellStyle name="Cashflow 28 3 2" xfId="24493" xr:uid="{00000000-0005-0000-0000-000009B90000}"/>
    <cellStyle name="Cashflow 28 3 2 2" xfId="52176" xr:uid="{00000000-0005-0000-0000-00000AB90000}"/>
    <cellStyle name="Cashflow 28 3 3" xfId="38259" xr:uid="{00000000-0005-0000-0000-00000BB90000}"/>
    <cellStyle name="Cashflow 28 4" xfId="12770" xr:uid="{00000000-0005-0000-0000-00000CB90000}"/>
    <cellStyle name="Cashflow 28 4 2" xfId="26691" xr:uid="{00000000-0005-0000-0000-00000DB90000}"/>
    <cellStyle name="Cashflow 28 4 2 2" xfId="54374" xr:uid="{00000000-0005-0000-0000-00000EB90000}"/>
    <cellStyle name="Cashflow 28 4 3" xfId="40457" xr:uid="{00000000-0005-0000-0000-00000FB90000}"/>
    <cellStyle name="Cashflow 28 5" xfId="15520" xr:uid="{00000000-0005-0000-0000-000010B90000}"/>
    <cellStyle name="Cashflow 28 5 2" xfId="29441" xr:uid="{00000000-0005-0000-0000-000011B90000}"/>
    <cellStyle name="Cashflow 28 5 2 2" xfId="57124" xr:uid="{00000000-0005-0000-0000-000012B90000}"/>
    <cellStyle name="Cashflow 28 5 3" xfId="43207" xr:uid="{00000000-0005-0000-0000-000013B90000}"/>
    <cellStyle name="Cashflow 28 6" xfId="18488" xr:uid="{00000000-0005-0000-0000-000014B90000}"/>
    <cellStyle name="Cashflow 28 6 2" xfId="46171" xr:uid="{00000000-0005-0000-0000-000015B90000}"/>
    <cellStyle name="Cashflow 28 7" xfId="32254" xr:uid="{00000000-0005-0000-0000-000016B90000}"/>
    <cellStyle name="Cashflow 29" xfId="4399" xr:uid="{00000000-0005-0000-0000-000017B90000}"/>
    <cellStyle name="Cashflow 29 2" xfId="7823" xr:uid="{00000000-0005-0000-0000-000018B90000}"/>
    <cellStyle name="Cashflow 29 2 2" xfId="21747" xr:uid="{00000000-0005-0000-0000-000019B90000}"/>
    <cellStyle name="Cashflow 29 2 2 2" xfId="49430" xr:uid="{00000000-0005-0000-0000-00001AB90000}"/>
    <cellStyle name="Cashflow 29 2 3" xfId="35513" xr:uid="{00000000-0005-0000-0000-00001BB90000}"/>
    <cellStyle name="Cashflow 29 3" xfId="10494" xr:uid="{00000000-0005-0000-0000-00001CB90000}"/>
    <cellStyle name="Cashflow 29 3 2" xfId="24415" xr:uid="{00000000-0005-0000-0000-00001DB90000}"/>
    <cellStyle name="Cashflow 29 3 2 2" xfId="52098" xr:uid="{00000000-0005-0000-0000-00001EB90000}"/>
    <cellStyle name="Cashflow 29 3 3" xfId="38181" xr:uid="{00000000-0005-0000-0000-00001FB90000}"/>
    <cellStyle name="Cashflow 29 4" xfId="12666" xr:uid="{00000000-0005-0000-0000-000020B90000}"/>
    <cellStyle name="Cashflow 29 4 2" xfId="26587" xr:uid="{00000000-0005-0000-0000-000021B90000}"/>
    <cellStyle name="Cashflow 29 4 2 2" xfId="54270" xr:uid="{00000000-0005-0000-0000-000022B90000}"/>
    <cellStyle name="Cashflow 29 4 3" xfId="40353" xr:uid="{00000000-0005-0000-0000-000023B90000}"/>
    <cellStyle name="Cashflow 29 5" xfId="15416" xr:uid="{00000000-0005-0000-0000-000024B90000}"/>
    <cellStyle name="Cashflow 29 5 2" xfId="29337" xr:uid="{00000000-0005-0000-0000-000025B90000}"/>
    <cellStyle name="Cashflow 29 5 2 2" xfId="57020" xr:uid="{00000000-0005-0000-0000-000026B90000}"/>
    <cellStyle name="Cashflow 29 5 3" xfId="43103" xr:uid="{00000000-0005-0000-0000-000027B90000}"/>
    <cellStyle name="Cashflow 29 6" xfId="18384" xr:uid="{00000000-0005-0000-0000-000028B90000}"/>
    <cellStyle name="Cashflow 29 6 2" xfId="46067" xr:uid="{00000000-0005-0000-0000-000029B90000}"/>
    <cellStyle name="Cashflow 29 7" xfId="32150" xr:uid="{00000000-0005-0000-0000-00002AB90000}"/>
    <cellStyle name="Cashflow 3" xfId="2803" xr:uid="{00000000-0005-0000-0000-00002BB90000}"/>
    <cellStyle name="Cashflow 3 2" xfId="6250" xr:uid="{00000000-0005-0000-0000-00002CB90000}"/>
    <cellStyle name="Cashflow 3 2 2" xfId="20197" xr:uid="{00000000-0005-0000-0000-00002DB90000}"/>
    <cellStyle name="Cashflow 3 2 2 2" xfId="47880" xr:uid="{00000000-0005-0000-0000-00002EB90000}"/>
    <cellStyle name="Cashflow 3 2 3" xfId="33963" xr:uid="{00000000-0005-0000-0000-00002FB90000}"/>
    <cellStyle name="Cashflow 3 3" xfId="9005" xr:uid="{00000000-0005-0000-0000-000030B90000}"/>
    <cellStyle name="Cashflow 3 3 2" xfId="22926" xr:uid="{00000000-0005-0000-0000-000031B90000}"/>
    <cellStyle name="Cashflow 3 3 2 2" xfId="50609" xr:uid="{00000000-0005-0000-0000-000032B90000}"/>
    <cellStyle name="Cashflow 3 3 3" xfId="36692" xr:uid="{00000000-0005-0000-0000-000033B90000}"/>
    <cellStyle name="Cashflow 3 4" xfId="11137" xr:uid="{00000000-0005-0000-0000-000034B90000}"/>
    <cellStyle name="Cashflow 3 4 2" xfId="25058" xr:uid="{00000000-0005-0000-0000-000035B90000}"/>
    <cellStyle name="Cashflow 3 4 2 2" xfId="52741" xr:uid="{00000000-0005-0000-0000-000036B90000}"/>
    <cellStyle name="Cashflow 3 4 3" xfId="38824" xr:uid="{00000000-0005-0000-0000-000037B90000}"/>
    <cellStyle name="Cashflow 3 5" xfId="13890" xr:uid="{00000000-0005-0000-0000-000038B90000}"/>
    <cellStyle name="Cashflow 3 5 2" xfId="27811" xr:uid="{00000000-0005-0000-0000-000039B90000}"/>
    <cellStyle name="Cashflow 3 5 2 2" xfId="55494" xr:uid="{00000000-0005-0000-0000-00003AB90000}"/>
    <cellStyle name="Cashflow 3 5 3" xfId="41577" xr:uid="{00000000-0005-0000-0000-00003BB90000}"/>
    <cellStyle name="Cashflow 3 6" xfId="16855" xr:uid="{00000000-0005-0000-0000-00003CB90000}"/>
    <cellStyle name="Cashflow 3 6 2" xfId="44538" xr:uid="{00000000-0005-0000-0000-00003DB90000}"/>
    <cellStyle name="Cashflow 3 7" xfId="30690" xr:uid="{00000000-0005-0000-0000-00003EB90000}"/>
    <cellStyle name="Cashflow 30" xfId="4502" xr:uid="{00000000-0005-0000-0000-00003FB90000}"/>
    <cellStyle name="Cashflow 30 2" xfId="7922" xr:uid="{00000000-0005-0000-0000-000040B90000}"/>
    <cellStyle name="Cashflow 30 2 2" xfId="21846" xr:uid="{00000000-0005-0000-0000-000041B90000}"/>
    <cellStyle name="Cashflow 30 2 2 2" xfId="49529" xr:uid="{00000000-0005-0000-0000-000042B90000}"/>
    <cellStyle name="Cashflow 30 2 3" xfId="35612" xr:uid="{00000000-0005-0000-0000-000043B90000}"/>
    <cellStyle name="Cashflow 30 3" xfId="10571" xr:uid="{00000000-0005-0000-0000-000044B90000}"/>
    <cellStyle name="Cashflow 30 3 2" xfId="24492" xr:uid="{00000000-0005-0000-0000-000045B90000}"/>
    <cellStyle name="Cashflow 30 3 2 2" xfId="52175" xr:uid="{00000000-0005-0000-0000-000046B90000}"/>
    <cellStyle name="Cashflow 30 3 3" xfId="38258" xr:uid="{00000000-0005-0000-0000-000047B90000}"/>
    <cellStyle name="Cashflow 30 4" xfId="12769" xr:uid="{00000000-0005-0000-0000-000048B90000}"/>
    <cellStyle name="Cashflow 30 4 2" xfId="26690" xr:uid="{00000000-0005-0000-0000-000049B90000}"/>
    <cellStyle name="Cashflow 30 4 2 2" xfId="54373" xr:uid="{00000000-0005-0000-0000-00004AB90000}"/>
    <cellStyle name="Cashflow 30 4 3" xfId="40456" xr:uid="{00000000-0005-0000-0000-00004BB90000}"/>
    <cellStyle name="Cashflow 30 5" xfId="15519" xr:uid="{00000000-0005-0000-0000-00004CB90000}"/>
    <cellStyle name="Cashflow 30 5 2" xfId="29440" xr:uid="{00000000-0005-0000-0000-00004DB90000}"/>
    <cellStyle name="Cashflow 30 5 2 2" xfId="57123" xr:uid="{00000000-0005-0000-0000-00004EB90000}"/>
    <cellStyle name="Cashflow 30 5 3" xfId="43206" xr:uid="{00000000-0005-0000-0000-00004FB90000}"/>
    <cellStyle name="Cashflow 30 6" xfId="18487" xr:uid="{00000000-0005-0000-0000-000050B90000}"/>
    <cellStyle name="Cashflow 30 6 2" xfId="46170" xr:uid="{00000000-0005-0000-0000-000051B90000}"/>
    <cellStyle name="Cashflow 30 7" xfId="32253" xr:uid="{00000000-0005-0000-0000-000052B90000}"/>
    <cellStyle name="Cashflow 31" xfId="5302" xr:uid="{00000000-0005-0000-0000-000053B90000}"/>
    <cellStyle name="Cashflow 31 2" xfId="19269" xr:uid="{00000000-0005-0000-0000-000054B90000}"/>
    <cellStyle name="Cashflow 31 2 2" xfId="46952" xr:uid="{00000000-0005-0000-0000-000055B90000}"/>
    <cellStyle name="Cashflow 31 3" xfId="33035" xr:uid="{00000000-0005-0000-0000-000056B90000}"/>
    <cellStyle name="Cashflow 32" xfId="5229" xr:uid="{00000000-0005-0000-0000-000057B90000}"/>
    <cellStyle name="Cashflow 32 2" xfId="19199" xr:uid="{00000000-0005-0000-0000-000058B90000}"/>
    <cellStyle name="Cashflow 32 2 2" xfId="46882" xr:uid="{00000000-0005-0000-0000-000059B90000}"/>
    <cellStyle name="Cashflow 32 3" xfId="32965" xr:uid="{00000000-0005-0000-0000-00005AB90000}"/>
    <cellStyle name="Cashflow 33" xfId="5263" xr:uid="{00000000-0005-0000-0000-00005BB90000}"/>
    <cellStyle name="Cashflow 33 2" xfId="19230" xr:uid="{00000000-0005-0000-0000-00005CB90000}"/>
    <cellStyle name="Cashflow 33 2 2" xfId="46913" xr:uid="{00000000-0005-0000-0000-00005DB90000}"/>
    <cellStyle name="Cashflow 33 3" xfId="32996" xr:uid="{00000000-0005-0000-0000-00005EB90000}"/>
    <cellStyle name="Cashflow 34" xfId="5226" xr:uid="{00000000-0005-0000-0000-00005FB90000}"/>
    <cellStyle name="Cashflow 34 2" xfId="19196" xr:uid="{00000000-0005-0000-0000-000060B90000}"/>
    <cellStyle name="Cashflow 34 2 2" xfId="46879" xr:uid="{00000000-0005-0000-0000-000061B90000}"/>
    <cellStyle name="Cashflow 34 3" xfId="32962" xr:uid="{00000000-0005-0000-0000-000062B90000}"/>
    <cellStyle name="Cashflow 35" xfId="16170" xr:uid="{00000000-0005-0000-0000-000063B90000}"/>
    <cellStyle name="Cashflow 35 2" xfId="30087" xr:uid="{00000000-0005-0000-0000-000064B90000}"/>
    <cellStyle name="Cashflow 35 2 2" xfId="57770" xr:uid="{00000000-0005-0000-0000-000065B90000}"/>
    <cellStyle name="Cashflow 35 3" xfId="43853" xr:uid="{00000000-0005-0000-0000-000066B90000}"/>
    <cellStyle name="Cashflow 36" xfId="16131" xr:uid="{00000000-0005-0000-0000-000067B90000}"/>
    <cellStyle name="Cashflow 36 2" xfId="30048" xr:uid="{00000000-0005-0000-0000-000068B90000}"/>
    <cellStyle name="Cashflow 36 2 2" xfId="57731" xr:uid="{00000000-0005-0000-0000-000069B90000}"/>
    <cellStyle name="Cashflow 36 3" xfId="43814" xr:uid="{00000000-0005-0000-0000-00006AB90000}"/>
    <cellStyle name="Cashflow 37" xfId="16288" xr:uid="{00000000-0005-0000-0000-00006BB90000}"/>
    <cellStyle name="Cashflow 37 2" xfId="43971" xr:uid="{00000000-0005-0000-0000-00006CB90000}"/>
    <cellStyle name="Cashflow 38" xfId="30205" xr:uid="{00000000-0005-0000-0000-00006DB90000}"/>
    <cellStyle name="Cashflow 4" xfId="2603" xr:uid="{00000000-0005-0000-0000-00006EB90000}"/>
    <cellStyle name="Cashflow 4 2" xfId="6059" xr:uid="{00000000-0005-0000-0000-00006FB90000}"/>
    <cellStyle name="Cashflow 4 2 2" xfId="20006" xr:uid="{00000000-0005-0000-0000-000070B90000}"/>
    <cellStyle name="Cashflow 4 2 2 2" xfId="47689" xr:uid="{00000000-0005-0000-0000-000071B90000}"/>
    <cellStyle name="Cashflow 4 2 3" xfId="33772" xr:uid="{00000000-0005-0000-0000-000072B90000}"/>
    <cellStyle name="Cashflow 4 3" xfId="8820" xr:uid="{00000000-0005-0000-0000-000073B90000}"/>
    <cellStyle name="Cashflow 4 3 2" xfId="22741" xr:uid="{00000000-0005-0000-0000-000074B90000}"/>
    <cellStyle name="Cashflow 4 3 2 2" xfId="50424" xr:uid="{00000000-0005-0000-0000-000075B90000}"/>
    <cellStyle name="Cashflow 4 3 3" xfId="36507" xr:uid="{00000000-0005-0000-0000-000076B90000}"/>
    <cellStyle name="Cashflow 4 4" xfId="5683" xr:uid="{00000000-0005-0000-0000-000077B90000}"/>
    <cellStyle name="Cashflow 4 4 2" xfId="19635" xr:uid="{00000000-0005-0000-0000-000078B90000}"/>
    <cellStyle name="Cashflow 4 4 2 2" xfId="47318" xr:uid="{00000000-0005-0000-0000-000079B90000}"/>
    <cellStyle name="Cashflow 4 4 3" xfId="33401" xr:uid="{00000000-0005-0000-0000-00007AB90000}"/>
    <cellStyle name="Cashflow 4 5" xfId="13701" xr:uid="{00000000-0005-0000-0000-00007BB90000}"/>
    <cellStyle name="Cashflow 4 5 2" xfId="27622" xr:uid="{00000000-0005-0000-0000-00007CB90000}"/>
    <cellStyle name="Cashflow 4 5 2 2" xfId="55305" xr:uid="{00000000-0005-0000-0000-00007DB90000}"/>
    <cellStyle name="Cashflow 4 5 3" xfId="41388" xr:uid="{00000000-0005-0000-0000-00007EB90000}"/>
    <cellStyle name="Cashflow 4 6" xfId="16665" xr:uid="{00000000-0005-0000-0000-00007FB90000}"/>
    <cellStyle name="Cashflow 4 6 2" xfId="44348" xr:uid="{00000000-0005-0000-0000-000080B90000}"/>
    <cellStyle name="Cashflow 4 7" xfId="30528" xr:uid="{00000000-0005-0000-0000-000081B90000}"/>
    <cellStyle name="Cashflow 5" xfId="2792" xr:uid="{00000000-0005-0000-0000-000082B90000}"/>
    <cellStyle name="Cashflow 5 2" xfId="6239" xr:uid="{00000000-0005-0000-0000-000083B90000}"/>
    <cellStyle name="Cashflow 5 2 2" xfId="20186" xr:uid="{00000000-0005-0000-0000-000084B90000}"/>
    <cellStyle name="Cashflow 5 2 2 2" xfId="47869" xr:uid="{00000000-0005-0000-0000-000085B90000}"/>
    <cellStyle name="Cashflow 5 2 3" xfId="33952" xr:uid="{00000000-0005-0000-0000-000086B90000}"/>
    <cellStyle name="Cashflow 5 3" xfId="8994" xr:uid="{00000000-0005-0000-0000-000087B90000}"/>
    <cellStyle name="Cashflow 5 3 2" xfId="22915" xr:uid="{00000000-0005-0000-0000-000088B90000}"/>
    <cellStyle name="Cashflow 5 3 2 2" xfId="50598" xr:uid="{00000000-0005-0000-0000-000089B90000}"/>
    <cellStyle name="Cashflow 5 3 3" xfId="36681" xr:uid="{00000000-0005-0000-0000-00008AB90000}"/>
    <cellStyle name="Cashflow 5 4" xfId="11126" xr:uid="{00000000-0005-0000-0000-00008BB90000}"/>
    <cellStyle name="Cashflow 5 4 2" xfId="25047" xr:uid="{00000000-0005-0000-0000-00008CB90000}"/>
    <cellStyle name="Cashflow 5 4 2 2" xfId="52730" xr:uid="{00000000-0005-0000-0000-00008DB90000}"/>
    <cellStyle name="Cashflow 5 4 3" xfId="38813" xr:uid="{00000000-0005-0000-0000-00008EB90000}"/>
    <cellStyle name="Cashflow 5 5" xfId="13879" xr:uid="{00000000-0005-0000-0000-00008FB90000}"/>
    <cellStyle name="Cashflow 5 5 2" xfId="27800" xr:uid="{00000000-0005-0000-0000-000090B90000}"/>
    <cellStyle name="Cashflow 5 5 2 2" xfId="55483" xr:uid="{00000000-0005-0000-0000-000091B90000}"/>
    <cellStyle name="Cashflow 5 5 3" xfId="41566" xr:uid="{00000000-0005-0000-0000-000092B90000}"/>
    <cellStyle name="Cashflow 5 6" xfId="16844" xr:uid="{00000000-0005-0000-0000-000093B90000}"/>
    <cellStyle name="Cashflow 5 6 2" xfId="44527" xr:uid="{00000000-0005-0000-0000-000094B90000}"/>
    <cellStyle name="Cashflow 5 7" xfId="30679" xr:uid="{00000000-0005-0000-0000-000095B90000}"/>
    <cellStyle name="Cashflow 6" xfId="3348" xr:uid="{00000000-0005-0000-0000-000096B90000}"/>
    <cellStyle name="Cashflow 6 2" xfId="6788" xr:uid="{00000000-0005-0000-0000-000097B90000}"/>
    <cellStyle name="Cashflow 6 2 2" xfId="20729" xr:uid="{00000000-0005-0000-0000-000098B90000}"/>
    <cellStyle name="Cashflow 6 2 2 2" xfId="48412" xr:uid="{00000000-0005-0000-0000-000099B90000}"/>
    <cellStyle name="Cashflow 6 2 3" xfId="34495" xr:uid="{00000000-0005-0000-0000-00009AB90000}"/>
    <cellStyle name="Cashflow 6 3" xfId="9527" xr:uid="{00000000-0005-0000-0000-00009BB90000}"/>
    <cellStyle name="Cashflow 6 3 2" xfId="23448" xr:uid="{00000000-0005-0000-0000-00009CB90000}"/>
    <cellStyle name="Cashflow 6 3 2 2" xfId="51131" xr:uid="{00000000-0005-0000-0000-00009DB90000}"/>
    <cellStyle name="Cashflow 6 3 3" xfId="37214" xr:uid="{00000000-0005-0000-0000-00009EB90000}"/>
    <cellStyle name="Cashflow 6 4" xfId="11667" xr:uid="{00000000-0005-0000-0000-00009FB90000}"/>
    <cellStyle name="Cashflow 6 4 2" xfId="25588" xr:uid="{00000000-0005-0000-0000-0000A0B90000}"/>
    <cellStyle name="Cashflow 6 4 2 2" xfId="53271" xr:uid="{00000000-0005-0000-0000-0000A1B90000}"/>
    <cellStyle name="Cashflow 6 4 3" xfId="39354" xr:uid="{00000000-0005-0000-0000-0000A2B90000}"/>
    <cellStyle name="Cashflow 6 5" xfId="14417" xr:uid="{00000000-0005-0000-0000-0000A3B90000}"/>
    <cellStyle name="Cashflow 6 5 2" xfId="28338" xr:uid="{00000000-0005-0000-0000-0000A4B90000}"/>
    <cellStyle name="Cashflow 6 5 2 2" xfId="56021" xr:uid="{00000000-0005-0000-0000-0000A5B90000}"/>
    <cellStyle name="Cashflow 6 5 3" xfId="42104" xr:uid="{00000000-0005-0000-0000-0000A6B90000}"/>
    <cellStyle name="Cashflow 6 6" xfId="17385" xr:uid="{00000000-0005-0000-0000-0000A7B90000}"/>
    <cellStyle name="Cashflow 6 6 2" xfId="45068" xr:uid="{00000000-0005-0000-0000-0000A8B90000}"/>
    <cellStyle name="Cashflow 6 7" xfId="31167" xr:uid="{00000000-0005-0000-0000-0000A9B90000}"/>
    <cellStyle name="Cashflow 7" xfId="3156" xr:uid="{00000000-0005-0000-0000-0000AAB90000}"/>
    <cellStyle name="Cashflow 7 2" xfId="6598" xr:uid="{00000000-0005-0000-0000-0000ABB90000}"/>
    <cellStyle name="Cashflow 7 2 2" xfId="20542" xr:uid="{00000000-0005-0000-0000-0000ACB90000}"/>
    <cellStyle name="Cashflow 7 2 2 2" xfId="48225" xr:uid="{00000000-0005-0000-0000-0000ADB90000}"/>
    <cellStyle name="Cashflow 7 2 3" xfId="34308" xr:uid="{00000000-0005-0000-0000-0000AEB90000}"/>
    <cellStyle name="Cashflow 7 3" xfId="9342" xr:uid="{00000000-0005-0000-0000-0000AFB90000}"/>
    <cellStyle name="Cashflow 7 3 2" xfId="23263" xr:uid="{00000000-0005-0000-0000-0000B0B90000}"/>
    <cellStyle name="Cashflow 7 3 2 2" xfId="50946" xr:uid="{00000000-0005-0000-0000-0000B1B90000}"/>
    <cellStyle name="Cashflow 7 3 3" xfId="37029" xr:uid="{00000000-0005-0000-0000-0000B2B90000}"/>
    <cellStyle name="Cashflow 7 4" xfId="11480" xr:uid="{00000000-0005-0000-0000-0000B3B90000}"/>
    <cellStyle name="Cashflow 7 4 2" xfId="25401" xr:uid="{00000000-0005-0000-0000-0000B4B90000}"/>
    <cellStyle name="Cashflow 7 4 2 2" xfId="53084" xr:uid="{00000000-0005-0000-0000-0000B5B90000}"/>
    <cellStyle name="Cashflow 7 4 3" xfId="39167" xr:uid="{00000000-0005-0000-0000-0000B6B90000}"/>
    <cellStyle name="Cashflow 7 5" xfId="14230" xr:uid="{00000000-0005-0000-0000-0000B7B90000}"/>
    <cellStyle name="Cashflow 7 5 2" xfId="28151" xr:uid="{00000000-0005-0000-0000-0000B8B90000}"/>
    <cellStyle name="Cashflow 7 5 2 2" xfId="55834" xr:uid="{00000000-0005-0000-0000-0000B9B90000}"/>
    <cellStyle name="Cashflow 7 5 3" xfId="41917" xr:uid="{00000000-0005-0000-0000-0000BAB90000}"/>
    <cellStyle name="Cashflow 7 6" xfId="17198" xr:uid="{00000000-0005-0000-0000-0000BBB90000}"/>
    <cellStyle name="Cashflow 7 6 2" xfId="44881" xr:uid="{00000000-0005-0000-0000-0000BCB90000}"/>
    <cellStyle name="Cashflow 7 7" xfId="31000" xr:uid="{00000000-0005-0000-0000-0000BDB90000}"/>
    <cellStyle name="Cashflow 8" xfId="2607" xr:uid="{00000000-0005-0000-0000-0000BEB90000}"/>
    <cellStyle name="Cashflow 8 2" xfId="6063" xr:uid="{00000000-0005-0000-0000-0000BFB90000}"/>
    <cellStyle name="Cashflow 8 2 2" xfId="20010" xr:uid="{00000000-0005-0000-0000-0000C0B90000}"/>
    <cellStyle name="Cashflow 8 2 2 2" xfId="47693" xr:uid="{00000000-0005-0000-0000-0000C1B90000}"/>
    <cellStyle name="Cashflow 8 2 3" xfId="33776" xr:uid="{00000000-0005-0000-0000-0000C2B90000}"/>
    <cellStyle name="Cashflow 8 3" xfId="8824" xr:uid="{00000000-0005-0000-0000-0000C3B90000}"/>
    <cellStyle name="Cashflow 8 3 2" xfId="22745" xr:uid="{00000000-0005-0000-0000-0000C4B90000}"/>
    <cellStyle name="Cashflow 8 3 2 2" xfId="50428" xr:uid="{00000000-0005-0000-0000-0000C5B90000}"/>
    <cellStyle name="Cashflow 8 3 3" xfId="36511" xr:uid="{00000000-0005-0000-0000-0000C6B90000}"/>
    <cellStyle name="Cashflow 8 4" xfId="10951" xr:uid="{00000000-0005-0000-0000-0000C7B90000}"/>
    <cellStyle name="Cashflow 8 4 2" xfId="24872" xr:uid="{00000000-0005-0000-0000-0000C8B90000}"/>
    <cellStyle name="Cashflow 8 4 2 2" xfId="52555" xr:uid="{00000000-0005-0000-0000-0000C9B90000}"/>
    <cellStyle name="Cashflow 8 4 3" xfId="38638" xr:uid="{00000000-0005-0000-0000-0000CAB90000}"/>
    <cellStyle name="Cashflow 8 5" xfId="13705" xr:uid="{00000000-0005-0000-0000-0000CBB90000}"/>
    <cellStyle name="Cashflow 8 5 2" xfId="27626" xr:uid="{00000000-0005-0000-0000-0000CCB90000}"/>
    <cellStyle name="Cashflow 8 5 2 2" xfId="55309" xr:uid="{00000000-0005-0000-0000-0000CDB90000}"/>
    <cellStyle name="Cashflow 8 5 3" xfId="41392" xr:uid="{00000000-0005-0000-0000-0000CEB90000}"/>
    <cellStyle name="Cashflow 8 6" xfId="16669" xr:uid="{00000000-0005-0000-0000-0000CFB90000}"/>
    <cellStyle name="Cashflow 8 6 2" xfId="44352" xr:uid="{00000000-0005-0000-0000-0000D0B90000}"/>
    <cellStyle name="Cashflow 8 7" xfId="30531" xr:uid="{00000000-0005-0000-0000-0000D1B90000}"/>
    <cellStyle name="Cashflow 9" xfId="2757" xr:uid="{00000000-0005-0000-0000-0000D2B90000}"/>
    <cellStyle name="Cashflow 9 2" xfId="6205" xr:uid="{00000000-0005-0000-0000-0000D3B90000}"/>
    <cellStyle name="Cashflow 9 2 2" xfId="20152" xr:uid="{00000000-0005-0000-0000-0000D4B90000}"/>
    <cellStyle name="Cashflow 9 2 2 2" xfId="47835" xr:uid="{00000000-0005-0000-0000-0000D5B90000}"/>
    <cellStyle name="Cashflow 9 2 3" xfId="33918" xr:uid="{00000000-0005-0000-0000-0000D6B90000}"/>
    <cellStyle name="Cashflow 9 3" xfId="8961" xr:uid="{00000000-0005-0000-0000-0000D7B90000}"/>
    <cellStyle name="Cashflow 9 3 2" xfId="22882" xr:uid="{00000000-0005-0000-0000-0000D8B90000}"/>
    <cellStyle name="Cashflow 9 3 2 2" xfId="50565" xr:uid="{00000000-0005-0000-0000-0000D9B90000}"/>
    <cellStyle name="Cashflow 9 3 3" xfId="36648" xr:uid="{00000000-0005-0000-0000-0000DAB90000}"/>
    <cellStyle name="Cashflow 9 4" xfId="11092" xr:uid="{00000000-0005-0000-0000-0000DBB90000}"/>
    <cellStyle name="Cashflow 9 4 2" xfId="25013" xr:uid="{00000000-0005-0000-0000-0000DCB90000}"/>
    <cellStyle name="Cashflow 9 4 2 2" xfId="52696" xr:uid="{00000000-0005-0000-0000-0000DDB90000}"/>
    <cellStyle name="Cashflow 9 4 3" xfId="38779" xr:uid="{00000000-0005-0000-0000-0000DEB90000}"/>
    <cellStyle name="Cashflow 9 5" xfId="13845" xr:uid="{00000000-0005-0000-0000-0000DFB90000}"/>
    <cellStyle name="Cashflow 9 5 2" xfId="27766" xr:uid="{00000000-0005-0000-0000-0000E0B90000}"/>
    <cellStyle name="Cashflow 9 5 2 2" xfId="55449" xr:uid="{00000000-0005-0000-0000-0000E1B90000}"/>
    <cellStyle name="Cashflow 9 5 3" xfId="41532" xr:uid="{00000000-0005-0000-0000-0000E2B90000}"/>
    <cellStyle name="Cashflow 9 6" xfId="16810" xr:uid="{00000000-0005-0000-0000-0000E3B90000}"/>
    <cellStyle name="Cashflow 9 6 2" xfId="44493" xr:uid="{00000000-0005-0000-0000-0000E4B90000}"/>
    <cellStyle name="Cashflow 9 7" xfId="30657" xr:uid="{00000000-0005-0000-0000-0000E5B90000}"/>
    <cellStyle name="CATV Total" xfId="1541" xr:uid="{00000000-0005-0000-0000-0000E6B90000}"/>
    <cellStyle name="CATV Total 10" xfId="2989" xr:uid="{00000000-0005-0000-0000-0000E7B90000}"/>
    <cellStyle name="CATV Total 10 2" xfId="6433" xr:uid="{00000000-0005-0000-0000-0000E8B90000}"/>
    <cellStyle name="CATV Total 10 2 2" xfId="20379" xr:uid="{00000000-0005-0000-0000-0000E9B90000}"/>
    <cellStyle name="CATV Total 10 2 2 2" xfId="48062" xr:uid="{00000000-0005-0000-0000-0000EAB90000}"/>
    <cellStyle name="CATV Total 10 2 3" xfId="34145" xr:uid="{00000000-0005-0000-0000-0000EBB90000}"/>
    <cellStyle name="CATV Total 10 3" xfId="9184" xr:uid="{00000000-0005-0000-0000-0000ECB90000}"/>
    <cellStyle name="CATV Total 10 3 2" xfId="23105" xr:uid="{00000000-0005-0000-0000-0000EDB90000}"/>
    <cellStyle name="CATV Total 10 3 2 2" xfId="50788" xr:uid="{00000000-0005-0000-0000-0000EEB90000}"/>
    <cellStyle name="CATV Total 10 3 3" xfId="36871" xr:uid="{00000000-0005-0000-0000-0000EFB90000}"/>
    <cellStyle name="CATV Total 10 4" xfId="11319" xr:uid="{00000000-0005-0000-0000-0000F0B90000}"/>
    <cellStyle name="CATV Total 10 4 2" xfId="25240" xr:uid="{00000000-0005-0000-0000-0000F1B90000}"/>
    <cellStyle name="CATV Total 10 4 2 2" xfId="52923" xr:uid="{00000000-0005-0000-0000-0000F2B90000}"/>
    <cellStyle name="CATV Total 10 4 3" xfId="39006" xr:uid="{00000000-0005-0000-0000-0000F3B90000}"/>
    <cellStyle name="CATV Total 10 5" xfId="14070" xr:uid="{00000000-0005-0000-0000-0000F4B90000}"/>
    <cellStyle name="CATV Total 10 5 2" xfId="27991" xr:uid="{00000000-0005-0000-0000-0000F5B90000}"/>
    <cellStyle name="CATV Total 10 5 2 2" xfId="55674" xr:uid="{00000000-0005-0000-0000-0000F6B90000}"/>
    <cellStyle name="CATV Total 10 5 3" xfId="41757" xr:uid="{00000000-0005-0000-0000-0000F7B90000}"/>
    <cellStyle name="CATV Total 10 6" xfId="17037" xr:uid="{00000000-0005-0000-0000-0000F8B90000}"/>
    <cellStyle name="CATV Total 10 6 2" xfId="44720" xr:uid="{00000000-0005-0000-0000-0000F9B90000}"/>
    <cellStyle name="CATV Total 10 7" xfId="30849" xr:uid="{00000000-0005-0000-0000-0000FAB90000}"/>
    <cellStyle name="CATV Total 11" xfId="2606" xr:uid="{00000000-0005-0000-0000-0000FBB90000}"/>
    <cellStyle name="CATV Total 11 2" xfId="6062" xr:uid="{00000000-0005-0000-0000-0000FCB90000}"/>
    <cellStyle name="CATV Total 11 2 2" xfId="20009" xr:uid="{00000000-0005-0000-0000-0000FDB90000}"/>
    <cellStyle name="CATV Total 11 2 2 2" xfId="47692" xr:uid="{00000000-0005-0000-0000-0000FEB90000}"/>
    <cellStyle name="CATV Total 11 2 3" xfId="33775" xr:uid="{00000000-0005-0000-0000-0000FFB90000}"/>
    <cellStyle name="CATV Total 11 3" xfId="8823" xr:uid="{00000000-0005-0000-0000-000000BA0000}"/>
    <cellStyle name="CATV Total 11 3 2" xfId="22744" xr:uid="{00000000-0005-0000-0000-000001BA0000}"/>
    <cellStyle name="CATV Total 11 3 2 2" xfId="50427" xr:uid="{00000000-0005-0000-0000-000002BA0000}"/>
    <cellStyle name="CATV Total 11 3 3" xfId="36510" xr:uid="{00000000-0005-0000-0000-000003BA0000}"/>
    <cellStyle name="CATV Total 11 4" xfId="10950" xr:uid="{00000000-0005-0000-0000-000004BA0000}"/>
    <cellStyle name="CATV Total 11 4 2" xfId="24871" xr:uid="{00000000-0005-0000-0000-000005BA0000}"/>
    <cellStyle name="CATV Total 11 4 2 2" xfId="52554" xr:uid="{00000000-0005-0000-0000-000006BA0000}"/>
    <cellStyle name="CATV Total 11 4 3" xfId="38637" xr:uid="{00000000-0005-0000-0000-000007BA0000}"/>
    <cellStyle name="CATV Total 11 5" xfId="13704" xr:uid="{00000000-0005-0000-0000-000008BA0000}"/>
    <cellStyle name="CATV Total 11 5 2" xfId="27625" xr:uid="{00000000-0005-0000-0000-000009BA0000}"/>
    <cellStyle name="CATV Total 11 5 2 2" xfId="55308" xr:uid="{00000000-0005-0000-0000-00000ABA0000}"/>
    <cellStyle name="CATV Total 11 5 3" xfId="41391" xr:uid="{00000000-0005-0000-0000-00000BBA0000}"/>
    <cellStyle name="CATV Total 11 6" xfId="16668" xr:uid="{00000000-0005-0000-0000-00000CBA0000}"/>
    <cellStyle name="CATV Total 11 6 2" xfId="44351" xr:uid="{00000000-0005-0000-0000-00000DBA0000}"/>
    <cellStyle name="CATV Total 11 7" xfId="30530" xr:uid="{00000000-0005-0000-0000-00000EBA0000}"/>
    <cellStyle name="CATV Total 12" xfId="2758" xr:uid="{00000000-0005-0000-0000-00000FBA0000}"/>
    <cellStyle name="CATV Total 12 2" xfId="6206" xr:uid="{00000000-0005-0000-0000-000010BA0000}"/>
    <cellStyle name="CATV Total 12 2 2" xfId="20153" xr:uid="{00000000-0005-0000-0000-000011BA0000}"/>
    <cellStyle name="CATV Total 12 2 2 2" xfId="47836" xr:uid="{00000000-0005-0000-0000-000012BA0000}"/>
    <cellStyle name="CATV Total 12 2 3" xfId="33919" xr:uid="{00000000-0005-0000-0000-000013BA0000}"/>
    <cellStyle name="CATV Total 12 3" xfId="8962" xr:uid="{00000000-0005-0000-0000-000014BA0000}"/>
    <cellStyle name="CATV Total 12 3 2" xfId="22883" xr:uid="{00000000-0005-0000-0000-000015BA0000}"/>
    <cellStyle name="CATV Total 12 3 2 2" xfId="50566" xr:uid="{00000000-0005-0000-0000-000016BA0000}"/>
    <cellStyle name="CATV Total 12 3 3" xfId="36649" xr:uid="{00000000-0005-0000-0000-000017BA0000}"/>
    <cellStyle name="CATV Total 12 4" xfId="11093" xr:uid="{00000000-0005-0000-0000-000018BA0000}"/>
    <cellStyle name="CATV Total 12 4 2" xfId="25014" xr:uid="{00000000-0005-0000-0000-000019BA0000}"/>
    <cellStyle name="CATV Total 12 4 2 2" xfId="52697" xr:uid="{00000000-0005-0000-0000-00001ABA0000}"/>
    <cellStyle name="CATV Total 12 4 3" xfId="38780" xr:uid="{00000000-0005-0000-0000-00001BBA0000}"/>
    <cellStyle name="CATV Total 12 5" xfId="13846" xr:uid="{00000000-0005-0000-0000-00001CBA0000}"/>
    <cellStyle name="CATV Total 12 5 2" xfId="27767" xr:uid="{00000000-0005-0000-0000-00001DBA0000}"/>
    <cellStyle name="CATV Total 12 5 2 2" xfId="55450" xr:uid="{00000000-0005-0000-0000-00001EBA0000}"/>
    <cellStyle name="CATV Total 12 5 3" xfId="41533" xr:uid="{00000000-0005-0000-0000-00001FBA0000}"/>
    <cellStyle name="CATV Total 12 6" xfId="16811" xr:uid="{00000000-0005-0000-0000-000020BA0000}"/>
    <cellStyle name="CATV Total 12 6 2" xfId="44494" xr:uid="{00000000-0005-0000-0000-000021BA0000}"/>
    <cellStyle name="CATV Total 12 7" xfId="30658" xr:uid="{00000000-0005-0000-0000-000022BA0000}"/>
    <cellStyle name="CATV Total 13" xfId="2898" xr:uid="{00000000-0005-0000-0000-000023BA0000}"/>
    <cellStyle name="CATV Total 13 2" xfId="6344" xr:uid="{00000000-0005-0000-0000-000024BA0000}"/>
    <cellStyle name="CATV Total 13 2 2" xfId="20291" xr:uid="{00000000-0005-0000-0000-000025BA0000}"/>
    <cellStyle name="CATV Total 13 2 2 2" xfId="47974" xr:uid="{00000000-0005-0000-0000-000026BA0000}"/>
    <cellStyle name="CATV Total 13 2 3" xfId="34057" xr:uid="{00000000-0005-0000-0000-000027BA0000}"/>
    <cellStyle name="CATV Total 13 3" xfId="9096" xr:uid="{00000000-0005-0000-0000-000028BA0000}"/>
    <cellStyle name="CATV Total 13 3 2" xfId="23017" xr:uid="{00000000-0005-0000-0000-000029BA0000}"/>
    <cellStyle name="CATV Total 13 3 2 2" xfId="50700" xr:uid="{00000000-0005-0000-0000-00002ABA0000}"/>
    <cellStyle name="CATV Total 13 3 3" xfId="36783" xr:uid="{00000000-0005-0000-0000-00002BBA0000}"/>
    <cellStyle name="CATV Total 13 4" xfId="11231" xr:uid="{00000000-0005-0000-0000-00002CBA0000}"/>
    <cellStyle name="CATV Total 13 4 2" xfId="25152" xr:uid="{00000000-0005-0000-0000-00002DBA0000}"/>
    <cellStyle name="CATV Total 13 4 2 2" xfId="52835" xr:uid="{00000000-0005-0000-0000-00002EBA0000}"/>
    <cellStyle name="CATV Total 13 4 3" xfId="38918" xr:uid="{00000000-0005-0000-0000-00002FBA0000}"/>
    <cellStyle name="CATV Total 13 5" xfId="13983" xr:uid="{00000000-0005-0000-0000-000030BA0000}"/>
    <cellStyle name="CATV Total 13 5 2" xfId="27904" xr:uid="{00000000-0005-0000-0000-000031BA0000}"/>
    <cellStyle name="CATV Total 13 5 2 2" xfId="55587" xr:uid="{00000000-0005-0000-0000-000032BA0000}"/>
    <cellStyle name="CATV Total 13 5 3" xfId="41670" xr:uid="{00000000-0005-0000-0000-000033BA0000}"/>
    <cellStyle name="CATV Total 13 6" xfId="16949" xr:uid="{00000000-0005-0000-0000-000034BA0000}"/>
    <cellStyle name="CATV Total 13 6 2" xfId="44632" xr:uid="{00000000-0005-0000-0000-000035BA0000}"/>
    <cellStyle name="CATV Total 13 7" xfId="30772" xr:uid="{00000000-0005-0000-0000-000036BA0000}"/>
    <cellStyle name="CATV Total 14" xfId="3539" xr:uid="{00000000-0005-0000-0000-000037BA0000}"/>
    <cellStyle name="CATV Total 14 2" xfId="6977" xr:uid="{00000000-0005-0000-0000-000038BA0000}"/>
    <cellStyle name="CATV Total 14 2 2" xfId="20917" xr:uid="{00000000-0005-0000-0000-000039BA0000}"/>
    <cellStyle name="CATV Total 14 2 2 2" xfId="48600" xr:uid="{00000000-0005-0000-0000-00003ABA0000}"/>
    <cellStyle name="CATV Total 14 2 3" xfId="34683" xr:uid="{00000000-0005-0000-0000-00003BBA0000}"/>
    <cellStyle name="CATV Total 14 3" xfId="9714" xr:uid="{00000000-0005-0000-0000-00003CBA0000}"/>
    <cellStyle name="CATV Total 14 3 2" xfId="23635" xr:uid="{00000000-0005-0000-0000-00003DBA0000}"/>
    <cellStyle name="CATV Total 14 3 2 2" xfId="51318" xr:uid="{00000000-0005-0000-0000-00003EBA0000}"/>
    <cellStyle name="CATV Total 14 3 3" xfId="37401" xr:uid="{00000000-0005-0000-0000-00003FBA0000}"/>
    <cellStyle name="CATV Total 14 4" xfId="11855" xr:uid="{00000000-0005-0000-0000-000040BA0000}"/>
    <cellStyle name="CATV Total 14 4 2" xfId="25776" xr:uid="{00000000-0005-0000-0000-000041BA0000}"/>
    <cellStyle name="CATV Total 14 4 2 2" xfId="53459" xr:uid="{00000000-0005-0000-0000-000042BA0000}"/>
    <cellStyle name="CATV Total 14 4 3" xfId="39542" xr:uid="{00000000-0005-0000-0000-000043BA0000}"/>
    <cellStyle name="CATV Total 14 5" xfId="14605" xr:uid="{00000000-0005-0000-0000-000044BA0000}"/>
    <cellStyle name="CATV Total 14 5 2" xfId="28526" xr:uid="{00000000-0005-0000-0000-000045BA0000}"/>
    <cellStyle name="CATV Total 14 5 2 2" xfId="56209" xr:uid="{00000000-0005-0000-0000-000046BA0000}"/>
    <cellStyle name="CATV Total 14 5 3" xfId="42292" xr:uid="{00000000-0005-0000-0000-000047BA0000}"/>
    <cellStyle name="CATV Total 14 6" xfId="17573" xr:uid="{00000000-0005-0000-0000-000048BA0000}"/>
    <cellStyle name="CATV Total 14 6 2" xfId="45256" xr:uid="{00000000-0005-0000-0000-000049BA0000}"/>
    <cellStyle name="CATV Total 14 7" xfId="31344" xr:uid="{00000000-0005-0000-0000-00004ABA0000}"/>
    <cellStyle name="CATV Total 15" xfId="3591" xr:uid="{00000000-0005-0000-0000-00004BBA0000}"/>
    <cellStyle name="CATV Total 15 2" xfId="7029" xr:uid="{00000000-0005-0000-0000-00004CBA0000}"/>
    <cellStyle name="CATV Total 15 2 2" xfId="20966" xr:uid="{00000000-0005-0000-0000-00004DBA0000}"/>
    <cellStyle name="CATV Total 15 2 2 2" xfId="48649" xr:uid="{00000000-0005-0000-0000-00004EBA0000}"/>
    <cellStyle name="CATV Total 15 2 3" xfId="34732" xr:uid="{00000000-0005-0000-0000-00004FBA0000}"/>
    <cellStyle name="CATV Total 15 3" xfId="9762" xr:uid="{00000000-0005-0000-0000-000050BA0000}"/>
    <cellStyle name="CATV Total 15 3 2" xfId="23683" xr:uid="{00000000-0005-0000-0000-000051BA0000}"/>
    <cellStyle name="CATV Total 15 3 2 2" xfId="51366" xr:uid="{00000000-0005-0000-0000-000052BA0000}"/>
    <cellStyle name="CATV Total 15 3 3" xfId="37449" xr:uid="{00000000-0005-0000-0000-000053BA0000}"/>
    <cellStyle name="CATV Total 15 4" xfId="11904" xr:uid="{00000000-0005-0000-0000-000054BA0000}"/>
    <cellStyle name="CATV Total 15 4 2" xfId="25825" xr:uid="{00000000-0005-0000-0000-000055BA0000}"/>
    <cellStyle name="CATV Total 15 4 2 2" xfId="53508" xr:uid="{00000000-0005-0000-0000-000056BA0000}"/>
    <cellStyle name="CATV Total 15 4 3" xfId="39591" xr:uid="{00000000-0005-0000-0000-000057BA0000}"/>
    <cellStyle name="CATV Total 15 5" xfId="14654" xr:uid="{00000000-0005-0000-0000-000058BA0000}"/>
    <cellStyle name="CATV Total 15 5 2" xfId="28575" xr:uid="{00000000-0005-0000-0000-000059BA0000}"/>
    <cellStyle name="CATV Total 15 5 2 2" xfId="56258" xr:uid="{00000000-0005-0000-0000-00005ABA0000}"/>
    <cellStyle name="CATV Total 15 5 3" xfId="42341" xr:uid="{00000000-0005-0000-0000-00005BBA0000}"/>
    <cellStyle name="CATV Total 15 6" xfId="17622" xr:uid="{00000000-0005-0000-0000-00005CBA0000}"/>
    <cellStyle name="CATV Total 15 6 2" xfId="45305" xr:uid="{00000000-0005-0000-0000-00005DBA0000}"/>
    <cellStyle name="CATV Total 15 7" xfId="31393" xr:uid="{00000000-0005-0000-0000-00005EBA0000}"/>
    <cellStyle name="CATV Total 16" xfId="3183" xr:uid="{00000000-0005-0000-0000-00005FBA0000}"/>
    <cellStyle name="CATV Total 16 2" xfId="6625" xr:uid="{00000000-0005-0000-0000-000060BA0000}"/>
    <cellStyle name="CATV Total 16 2 2" xfId="20568" xr:uid="{00000000-0005-0000-0000-000061BA0000}"/>
    <cellStyle name="CATV Total 16 2 2 2" xfId="48251" xr:uid="{00000000-0005-0000-0000-000062BA0000}"/>
    <cellStyle name="CATV Total 16 2 3" xfId="34334" xr:uid="{00000000-0005-0000-0000-000063BA0000}"/>
    <cellStyle name="CATV Total 16 3" xfId="9368" xr:uid="{00000000-0005-0000-0000-000064BA0000}"/>
    <cellStyle name="CATV Total 16 3 2" xfId="23289" xr:uid="{00000000-0005-0000-0000-000065BA0000}"/>
    <cellStyle name="CATV Total 16 3 2 2" xfId="50972" xr:uid="{00000000-0005-0000-0000-000066BA0000}"/>
    <cellStyle name="CATV Total 16 3 3" xfId="37055" xr:uid="{00000000-0005-0000-0000-000067BA0000}"/>
    <cellStyle name="CATV Total 16 4" xfId="11506" xr:uid="{00000000-0005-0000-0000-000068BA0000}"/>
    <cellStyle name="CATV Total 16 4 2" xfId="25427" xr:uid="{00000000-0005-0000-0000-000069BA0000}"/>
    <cellStyle name="CATV Total 16 4 2 2" xfId="53110" xr:uid="{00000000-0005-0000-0000-00006ABA0000}"/>
    <cellStyle name="CATV Total 16 4 3" xfId="39193" xr:uid="{00000000-0005-0000-0000-00006BBA0000}"/>
    <cellStyle name="CATV Total 16 5" xfId="14256" xr:uid="{00000000-0005-0000-0000-00006CBA0000}"/>
    <cellStyle name="CATV Total 16 5 2" xfId="28177" xr:uid="{00000000-0005-0000-0000-00006DBA0000}"/>
    <cellStyle name="CATV Total 16 5 2 2" xfId="55860" xr:uid="{00000000-0005-0000-0000-00006EBA0000}"/>
    <cellStyle name="CATV Total 16 5 3" xfId="41943" xr:uid="{00000000-0005-0000-0000-00006FBA0000}"/>
    <cellStyle name="CATV Total 16 6" xfId="17224" xr:uid="{00000000-0005-0000-0000-000070BA0000}"/>
    <cellStyle name="CATV Total 16 6 2" xfId="44907" xr:uid="{00000000-0005-0000-0000-000071BA0000}"/>
    <cellStyle name="CATV Total 16 7" xfId="31022" xr:uid="{00000000-0005-0000-0000-000072BA0000}"/>
    <cellStyle name="CATV Total 17" xfId="2403" xr:uid="{00000000-0005-0000-0000-000073BA0000}"/>
    <cellStyle name="CATV Total 17 2" xfId="5860" xr:uid="{00000000-0005-0000-0000-000074BA0000}"/>
    <cellStyle name="CATV Total 17 2 2" xfId="19810" xr:uid="{00000000-0005-0000-0000-000075BA0000}"/>
    <cellStyle name="CATV Total 17 2 2 2" xfId="47493" xr:uid="{00000000-0005-0000-0000-000076BA0000}"/>
    <cellStyle name="CATV Total 17 2 3" xfId="33576" xr:uid="{00000000-0005-0000-0000-000077BA0000}"/>
    <cellStyle name="CATV Total 17 3" xfId="8628" xr:uid="{00000000-0005-0000-0000-000078BA0000}"/>
    <cellStyle name="CATV Total 17 3 2" xfId="22549" xr:uid="{00000000-0005-0000-0000-000079BA0000}"/>
    <cellStyle name="CATV Total 17 3 2 2" xfId="50232" xr:uid="{00000000-0005-0000-0000-00007ABA0000}"/>
    <cellStyle name="CATV Total 17 3 3" xfId="36315" xr:uid="{00000000-0005-0000-0000-00007BBA0000}"/>
    <cellStyle name="CATV Total 17 4" xfId="5503" xr:uid="{00000000-0005-0000-0000-00007CBA0000}"/>
    <cellStyle name="CATV Total 17 4 2" xfId="19456" xr:uid="{00000000-0005-0000-0000-00007DBA0000}"/>
    <cellStyle name="CATV Total 17 4 2 2" xfId="47139" xr:uid="{00000000-0005-0000-0000-00007EBA0000}"/>
    <cellStyle name="CATV Total 17 4 3" xfId="33222" xr:uid="{00000000-0005-0000-0000-00007FBA0000}"/>
    <cellStyle name="CATV Total 17 5" xfId="13508" xr:uid="{00000000-0005-0000-0000-000080BA0000}"/>
    <cellStyle name="CATV Total 17 5 2" xfId="27429" xr:uid="{00000000-0005-0000-0000-000081BA0000}"/>
    <cellStyle name="CATV Total 17 5 2 2" xfId="55112" xr:uid="{00000000-0005-0000-0000-000082BA0000}"/>
    <cellStyle name="CATV Total 17 5 3" xfId="41195" xr:uid="{00000000-0005-0000-0000-000083BA0000}"/>
    <cellStyle name="CATV Total 17 6" xfId="16470" xr:uid="{00000000-0005-0000-0000-000084BA0000}"/>
    <cellStyle name="CATV Total 17 6 2" xfId="44153" xr:uid="{00000000-0005-0000-0000-000085BA0000}"/>
    <cellStyle name="CATV Total 17 7" xfId="30356" xr:uid="{00000000-0005-0000-0000-000086BA0000}"/>
    <cellStyle name="CATV Total 18" xfId="2421" xr:uid="{00000000-0005-0000-0000-000087BA0000}"/>
    <cellStyle name="CATV Total 18 2" xfId="5878" xr:uid="{00000000-0005-0000-0000-000088BA0000}"/>
    <cellStyle name="CATV Total 18 2 2" xfId="19828" xr:uid="{00000000-0005-0000-0000-000089BA0000}"/>
    <cellStyle name="CATV Total 18 2 2 2" xfId="47511" xr:uid="{00000000-0005-0000-0000-00008ABA0000}"/>
    <cellStyle name="CATV Total 18 2 3" xfId="33594" xr:uid="{00000000-0005-0000-0000-00008BBA0000}"/>
    <cellStyle name="CATV Total 18 3" xfId="8645" xr:uid="{00000000-0005-0000-0000-00008CBA0000}"/>
    <cellStyle name="CATV Total 18 3 2" xfId="22566" xr:uid="{00000000-0005-0000-0000-00008DBA0000}"/>
    <cellStyle name="CATV Total 18 3 2 2" xfId="50249" xr:uid="{00000000-0005-0000-0000-00008EBA0000}"/>
    <cellStyle name="CATV Total 18 3 3" xfId="36332" xr:uid="{00000000-0005-0000-0000-00008FBA0000}"/>
    <cellStyle name="CATV Total 18 4" xfId="5669" xr:uid="{00000000-0005-0000-0000-000090BA0000}"/>
    <cellStyle name="CATV Total 18 4 2" xfId="19621" xr:uid="{00000000-0005-0000-0000-000091BA0000}"/>
    <cellStyle name="CATV Total 18 4 2 2" xfId="47304" xr:uid="{00000000-0005-0000-0000-000092BA0000}"/>
    <cellStyle name="CATV Total 18 4 3" xfId="33387" xr:uid="{00000000-0005-0000-0000-000093BA0000}"/>
    <cellStyle name="CATV Total 18 5" xfId="13526" xr:uid="{00000000-0005-0000-0000-000094BA0000}"/>
    <cellStyle name="CATV Total 18 5 2" xfId="27447" xr:uid="{00000000-0005-0000-0000-000095BA0000}"/>
    <cellStyle name="CATV Total 18 5 2 2" xfId="55130" xr:uid="{00000000-0005-0000-0000-000096BA0000}"/>
    <cellStyle name="CATV Total 18 5 3" xfId="41213" xr:uid="{00000000-0005-0000-0000-000097BA0000}"/>
    <cellStyle name="CATV Total 18 6" xfId="16488" xr:uid="{00000000-0005-0000-0000-000098BA0000}"/>
    <cellStyle name="CATV Total 18 6 2" xfId="44171" xr:uid="{00000000-0005-0000-0000-000099BA0000}"/>
    <cellStyle name="CATV Total 18 7" xfId="30369" xr:uid="{00000000-0005-0000-0000-00009ABA0000}"/>
    <cellStyle name="CATV Total 19" xfId="2433" xr:uid="{00000000-0005-0000-0000-00009BBA0000}"/>
    <cellStyle name="CATV Total 19 2" xfId="5890" xr:uid="{00000000-0005-0000-0000-00009CBA0000}"/>
    <cellStyle name="CATV Total 19 2 2" xfId="19840" xr:uid="{00000000-0005-0000-0000-00009DBA0000}"/>
    <cellStyle name="CATV Total 19 2 2 2" xfId="47523" xr:uid="{00000000-0005-0000-0000-00009EBA0000}"/>
    <cellStyle name="CATV Total 19 2 3" xfId="33606" xr:uid="{00000000-0005-0000-0000-00009FBA0000}"/>
    <cellStyle name="CATV Total 19 3" xfId="8656" xr:uid="{00000000-0005-0000-0000-0000A0BA0000}"/>
    <cellStyle name="CATV Total 19 3 2" xfId="22577" xr:uid="{00000000-0005-0000-0000-0000A1BA0000}"/>
    <cellStyle name="CATV Total 19 3 2 2" xfId="50260" xr:uid="{00000000-0005-0000-0000-0000A2BA0000}"/>
    <cellStyle name="CATV Total 19 3 3" xfId="36343" xr:uid="{00000000-0005-0000-0000-0000A3BA0000}"/>
    <cellStyle name="CATV Total 19 4" xfId="5519" xr:uid="{00000000-0005-0000-0000-0000A4BA0000}"/>
    <cellStyle name="CATV Total 19 4 2" xfId="19472" xr:uid="{00000000-0005-0000-0000-0000A5BA0000}"/>
    <cellStyle name="CATV Total 19 4 2 2" xfId="47155" xr:uid="{00000000-0005-0000-0000-0000A6BA0000}"/>
    <cellStyle name="CATV Total 19 4 3" xfId="33238" xr:uid="{00000000-0005-0000-0000-0000A7BA0000}"/>
    <cellStyle name="CATV Total 19 5" xfId="13538" xr:uid="{00000000-0005-0000-0000-0000A8BA0000}"/>
    <cellStyle name="CATV Total 19 5 2" xfId="27459" xr:uid="{00000000-0005-0000-0000-0000A9BA0000}"/>
    <cellStyle name="CATV Total 19 5 2 2" xfId="55142" xr:uid="{00000000-0005-0000-0000-0000AABA0000}"/>
    <cellStyle name="CATV Total 19 5 3" xfId="41225" xr:uid="{00000000-0005-0000-0000-0000ABBA0000}"/>
    <cellStyle name="CATV Total 19 6" xfId="16500" xr:uid="{00000000-0005-0000-0000-0000ACBA0000}"/>
    <cellStyle name="CATV Total 19 6 2" xfId="44183" xr:uid="{00000000-0005-0000-0000-0000ADBA0000}"/>
    <cellStyle name="CATV Total 19 7" xfId="30379" xr:uid="{00000000-0005-0000-0000-0000AEBA0000}"/>
    <cellStyle name="CATV Total 2" xfId="2066" xr:uid="{00000000-0005-0000-0000-0000AFBA0000}"/>
    <cellStyle name="CATV Total 2 10" xfId="3396" xr:uid="{00000000-0005-0000-0000-0000B0BA0000}"/>
    <cellStyle name="CATV Total 2 10 2" xfId="6836" xr:uid="{00000000-0005-0000-0000-0000B1BA0000}"/>
    <cellStyle name="CATV Total 2 10 2 2" xfId="20777" xr:uid="{00000000-0005-0000-0000-0000B2BA0000}"/>
    <cellStyle name="CATV Total 2 10 2 2 2" xfId="48460" xr:uid="{00000000-0005-0000-0000-0000B3BA0000}"/>
    <cellStyle name="CATV Total 2 10 2 3" xfId="34543" xr:uid="{00000000-0005-0000-0000-0000B4BA0000}"/>
    <cellStyle name="CATV Total 2 10 3" xfId="9574" xr:uid="{00000000-0005-0000-0000-0000B5BA0000}"/>
    <cellStyle name="CATV Total 2 10 3 2" xfId="23495" xr:uid="{00000000-0005-0000-0000-0000B6BA0000}"/>
    <cellStyle name="CATV Total 2 10 3 2 2" xfId="51178" xr:uid="{00000000-0005-0000-0000-0000B7BA0000}"/>
    <cellStyle name="CATV Total 2 10 3 3" xfId="37261" xr:uid="{00000000-0005-0000-0000-0000B8BA0000}"/>
    <cellStyle name="CATV Total 2 10 4" xfId="11715" xr:uid="{00000000-0005-0000-0000-0000B9BA0000}"/>
    <cellStyle name="CATV Total 2 10 4 2" xfId="25636" xr:uid="{00000000-0005-0000-0000-0000BABA0000}"/>
    <cellStyle name="CATV Total 2 10 4 2 2" xfId="53319" xr:uid="{00000000-0005-0000-0000-0000BBBA0000}"/>
    <cellStyle name="CATV Total 2 10 4 3" xfId="39402" xr:uid="{00000000-0005-0000-0000-0000BCBA0000}"/>
    <cellStyle name="CATV Total 2 10 5" xfId="14465" xr:uid="{00000000-0005-0000-0000-0000BDBA0000}"/>
    <cellStyle name="CATV Total 2 10 5 2" xfId="28386" xr:uid="{00000000-0005-0000-0000-0000BEBA0000}"/>
    <cellStyle name="CATV Total 2 10 5 2 2" xfId="56069" xr:uid="{00000000-0005-0000-0000-0000BFBA0000}"/>
    <cellStyle name="CATV Total 2 10 5 3" xfId="42152" xr:uid="{00000000-0005-0000-0000-0000C0BA0000}"/>
    <cellStyle name="CATV Total 2 10 6" xfId="17433" xr:uid="{00000000-0005-0000-0000-0000C1BA0000}"/>
    <cellStyle name="CATV Total 2 10 6 2" xfId="45116" xr:uid="{00000000-0005-0000-0000-0000C2BA0000}"/>
    <cellStyle name="CATV Total 2 10 7" xfId="31210" xr:uid="{00000000-0005-0000-0000-0000C3BA0000}"/>
    <cellStyle name="CATV Total 2 11" xfId="2493" xr:uid="{00000000-0005-0000-0000-0000C4BA0000}"/>
    <cellStyle name="CATV Total 2 11 2" xfId="5950" xr:uid="{00000000-0005-0000-0000-0000C5BA0000}"/>
    <cellStyle name="CATV Total 2 11 2 2" xfId="19899" xr:uid="{00000000-0005-0000-0000-0000C6BA0000}"/>
    <cellStyle name="CATV Total 2 11 2 2 2" xfId="47582" xr:uid="{00000000-0005-0000-0000-0000C7BA0000}"/>
    <cellStyle name="CATV Total 2 11 2 3" xfId="33665" xr:uid="{00000000-0005-0000-0000-0000C8BA0000}"/>
    <cellStyle name="CATV Total 2 11 3" xfId="8715" xr:uid="{00000000-0005-0000-0000-0000C9BA0000}"/>
    <cellStyle name="CATV Total 2 11 3 2" xfId="22636" xr:uid="{00000000-0005-0000-0000-0000CABA0000}"/>
    <cellStyle name="CATV Total 2 11 3 2 2" xfId="50319" xr:uid="{00000000-0005-0000-0000-0000CBBA0000}"/>
    <cellStyle name="CATV Total 2 11 3 3" xfId="36402" xr:uid="{00000000-0005-0000-0000-0000CCBA0000}"/>
    <cellStyle name="CATV Total 2 11 4" xfId="5564" xr:uid="{00000000-0005-0000-0000-0000CDBA0000}"/>
    <cellStyle name="CATV Total 2 11 4 2" xfId="19517" xr:uid="{00000000-0005-0000-0000-0000CEBA0000}"/>
    <cellStyle name="CATV Total 2 11 4 2 2" xfId="47200" xr:uid="{00000000-0005-0000-0000-0000CFBA0000}"/>
    <cellStyle name="CATV Total 2 11 4 3" xfId="33283" xr:uid="{00000000-0005-0000-0000-0000D0BA0000}"/>
    <cellStyle name="CATV Total 2 11 5" xfId="13597" xr:uid="{00000000-0005-0000-0000-0000D1BA0000}"/>
    <cellStyle name="CATV Total 2 11 5 2" xfId="27518" xr:uid="{00000000-0005-0000-0000-0000D2BA0000}"/>
    <cellStyle name="CATV Total 2 11 5 2 2" xfId="55201" xr:uid="{00000000-0005-0000-0000-0000D3BA0000}"/>
    <cellStyle name="CATV Total 2 11 5 3" xfId="41284" xr:uid="{00000000-0005-0000-0000-0000D4BA0000}"/>
    <cellStyle name="CATV Total 2 11 6" xfId="16559" xr:uid="{00000000-0005-0000-0000-0000D5BA0000}"/>
    <cellStyle name="CATV Total 2 11 6 2" xfId="44242" xr:uid="{00000000-0005-0000-0000-0000D6BA0000}"/>
    <cellStyle name="CATV Total 2 11 7" xfId="30434" xr:uid="{00000000-0005-0000-0000-0000D7BA0000}"/>
    <cellStyle name="CATV Total 2 12" xfId="2539" xr:uid="{00000000-0005-0000-0000-0000D8BA0000}"/>
    <cellStyle name="CATV Total 2 12 2" xfId="5996" xr:uid="{00000000-0005-0000-0000-0000D9BA0000}"/>
    <cellStyle name="CATV Total 2 12 2 2" xfId="19945" xr:uid="{00000000-0005-0000-0000-0000DABA0000}"/>
    <cellStyle name="CATV Total 2 12 2 2 2" xfId="47628" xr:uid="{00000000-0005-0000-0000-0000DBBA0000}"/>
    <cellStyle name="CATV Total 2 12 2 3" xfId="33711" xr:uid="{00000000-0005-0000-0000-0000DCBA0000}"/>
    <cellStyle name="CATV Total 2 12 3" xfId="8761" xr:uid="{00000000-0005-0000-0000-0000DDBA0000}"/>
    <cellStyle name="CATV Total 2 12 3 2" xfId="22682" xr:uid="{00000000-0005-0000-0000-0000DEBA0000}"/>
    <cellStyle name="CATV Total 2 12 3 2 2" xfId="50365" xr:uid="{00000000-0005-0000-0000-0000DFBA0000}"/>
    <cellStyle name="CATV Total 2 12 3 3" xfId="36448" xr:uid="{00000000-0005-0000-0000-0000E0BA0000}"/>
    <cellStyle name="CATV Total 2 12 4" xfId="5129" xr:uid="{00000000-0005-0000-0000-0000E1BA0000}"/>
    <cellStyle name="CATV Total 2 12 4 2" xfId="19099" xr:uid="{00000000-0005-0000-0000-0000E2BA0000}"/>
    <cellStyle name="CATV Total 2 12 4 2 2" xfId="46782" xr:uid="{00000000-0005-0000-0000-0000E3BA0000}"/>
    <cellStyle name="CATV Total 2 12 4 3" xfId="32865" xr:uid="{00000000-0005-0000-0000-0000E4BA0000}"/>
    <cellStyle name="CATV Total 2 12 5" xfId="13641" xr:uid="{00000000-0005-0000-0000-0000E5BA0000}"/>
    <cellStyle name="CATV Total 2 12 5 2" xfId="27562" xr:uid="{00000000-0005-0000-0000-0000E6BA0000}"/>
    <cellStyle name="CATV Total 2 12 5 2 2" xfId="55245" xr:uid="{00000000-0005-0000-0000-0000E7BA0000}"/>
    <cellStyle name="CATV Total 2 12 5 3" xfId="41328" xr:uid="{00000000-0005-0000-0000-0000E8BA0000}"/>
    <cellStyle name="CATV Total 2 12 6" xfId="16605" xr:uid="{00000000-0005-0000-0000-0000E9BA0000}"/>
    <cellStyle name="CATV Total 2 12 6 2" xfId="44288" xr:uid="{00000000-0005-0000-0000-0000EABA0000}"/>
    <cellStyle name="CATV Total 2 12 7" xfId="30472" xr:uid="{00000000-0005-0000-0000-0000EBBA0000}"/>
    <cellStyle name="CATV Total 2 13" xfId="2821" xr:uid="{00000000-0005-0000-0000-0000ECBA0000}"/>
    <cellStyle name="CATV Total 2 13 2" xfId="6268" xr:uid="{00000000-0005-0000-0000-0000EDBA0000}"/>
    <cellStyle name="CATV Total 2 13 2 2" xfId="20215" xr:uid="{00000000-0005-0000-0000-0000EEBA0000}"/>
    <cellStyle name="CATV Total 2 13 2 2 2" xfId="47898" xr:uid="{00000000-0005-0000-0000-0000EFBA0000}"/>
    <cellStyle name="CATV Total 2 13 2 3" xfId="33981" xr:uid="{00000000-0005-0000-0000-0000F0BA0000}"/>
    <cellStyle name="CATV Total 2 13 3" xfId="9022" xr:uid="{00000000-0005-0000-0000-0000F1BA0000}"/>
    <cellStyle name="CATV Total 2 13 3 2" xfId="22943" xr:uid="{00000000-0005-0000-0000-0000F2BA0000}"/>
    <cellStyle name="CATV Total 2 13 3 2 2" xfId="50626" xr:uid="{00000000-0005-0000-0000-0000F3BA0000}"/>
    <cellStyle name="CATV Total 2 13 3 3" xfId="36709" xr:uid="{00000000-0005-0000-0000-0000F4BA0000}"/>
    <cellStyle name="CATV Total 2 13 4" xfId="11155" xr:uid="{00000000-0005-0000-0000-0000F5BA0000}"/>
    <cellStyle name="CATV Total 2 13 4 2" xfId="25076" xr:uid="{00000000-0005-0000-0000-0000F6BA0000}"/>
    <cellStyle name="CATV Total 2 13 4 2 2" xfId="52759" xr:uid="{00000000-0005-0000-0000-0000F7BA0000}"/>
    <cellStyle name="CATV Total 2 13 4 3" xfId="38842" xr:uid="{00000000-0005-0000-0000-0000F8BA0000}"/>
    <cellStyle name="CATV Total 2 13 5" xfId="13908" xr:uid="{00000000-0005-0000-0000-0000F9BA0000}"/>
    <cellStyle name="CATV Total 2 13 5 2" xfId="27829" xr:uid="{00000000-0005-0000-0000-0000FABA0000}"/>
    <cellStyle name="CATV Total 2 13 5 2 2" xfId="55512" xr:uid="{00000000-0005-0000-0000-0000FBBA0000}"/>
    <cellStyle name="CATV Total 2 13 5 3" xfId="41595" xr:uid="{00000000-0005-0000-0000-0000FCBA0000}"/>
    <cellStyle name="CATV Total 2 13 6" xfId="16873" xr:uid="{00000000-0005-0000-0000-0000FDBA0000}"/>
    <cellStyle name="CATV Total 2 13 6 2" xfId="44556" xr:uid="{00000000-0005-0000-0000-0000FEBA0000}"/>
    <cellStyle name="CATV Total 2 13 7" xfId="30706" xr:uid="{00000000-0005-0000-0000-0000FFBA0000}"/>
    <cellStyle name="CATV Total 2 14" xfId="2570" xr:uid="{00000000-0005-0000-0000-000000BB0000}"/>
    <cellStyle name="CATV Total 2 14 2" xfId="6026" xr:uid="{00000000-0005-0000-0000-000001BB0000}"/>
    <cellStyle name="CATV Total 2 14 2 2" xfId="19975" xr:uid="{00000000-0005-0000-0000-000002BB0000}"/>
    <cellStyle name="CATV Total 2 14 2 2 2" xfId="47658" xr:uid="{00000000-0005-0000-0000-000003BB0000}"/>
    <cellStyle name="CATV Total 2 14 2 3" xfId="33741" xr:uid="{00000000-0005-0000-0000-000004BB0000}"/>
    <cellStyle name="CATV Total 2 14 3" xfId="8791" xr:uid="{00000000-0005-0000-0000-000005BB0000}"/>
    <cellStyle name="CATV Total 2 14 3 2" xfId="22712" xr:uid="{00000000-0005-0000-0000-000006BB0000}"/>
    <cellStyle name="CATV Total 2 14 3 2 2" xfId="50395" xr:uid="{00000000-0005-0000-0000-000007BB0000}"/>
    <cellStyle name="CATV Total 2 14 3 3" xfId="36478" xr:uid="{00000000-0005-0000-0000-000008BB0000}"/>
    <cellStyle name="CATV Total 2 14 4" xfId="5121" xr:uid="{00000000-0005-0000-0000-000009BB0000}"/>
    <cellStyle name="CATV Total 2 14 4 2" xfId="19091" xr:uid="{00000000-0005-0000-0000-00000ABB0000}"/>
    <cellStyle name="CATV Total 2 14 4 2 2" xfId="46774" xr:uid="{00000000-0005-0000-0000-00000BBB0000}"/>
    <cellStyle name="CATV Total 2 14 4 3" xfId="32857" xr:uid="{00000000-0005-0000-0000-00000CBB0000}"/>
    <cellStyle name="CATV Total 2 14 5" xfId="13671" xr:uid="{00000000-0005-0000-0000-00000DBB0000}"/>
    <cellStyle name="CATV Total 2 14 5 2" xfId="27592" xr:uid="{00000000-0005-0000-0000-00000EBB0000}"/>
    <cellStyle name="CATV Total 2 14 5 2 2" xfId="55275" xr:uid="{00000000-0005-0000-0000-00000FBB0000}"/>
    <cellStyle name="CATV Total 2 14 5 3" xfId="41358" xr:uid="{00000000-0005-0000-0000-000010BB0000}"/>
    <cellStyle name="CATV Total 2 14 6" xfId="16635" xr:uid="{00000000-0005-0000-0000-000011BB0000}"/>
    <cellStyle name="CATV Total 2 14 6 2" xfId="44318" xr:uid="{00000000-0005-0000-0000-000012BB0000}"/>
    <cellStyle name="CATV Total 2 14 7" xfId="30500" xr:uid="{00000000-0005-0000-0000-000013BB0000}"/>
    <cellStyle name="CATV Total 2 15" xfId="2807" xr:uid="{00000000-0005-0000-0000-000014BB0000}"/>
    <cellStyle name="CATV Total 2 15 2" xfId="6254" xr:uid="{00000000-0005-0000-0000-000015BB0000}"/>
    <cellStyle name="CATV Total 2 15 2 2" xfId="20201" xr:uid="{00000000-0005-0000-0000-000016BB0000}"/>
    <cellStyle name="CATV Total 2 15 2 2 2" xfId="47884" xr:uid="{00000000-0005-0000-0000-000017BB0000}"/>
    <cellStyle name="CATV Total 2 15 2 3" xfId="33967" xr:uid="{00000000-0005-0000-0000-000018BB0000}"/>
    <cellStyle name="CATV Total 2 15 3" xfId="9009" xr:uid="{00000000-0005-0000-0000-000019BB0000}"/>
    <cellStyle name="CATV Total 2 15 3 2" xfId="22930" xr:uid="{00000000-0005-0000-0000-00001ABB0000}"/>
    <cellStyle name="CATV Total 2 15 3 2 2" xfId="50613" xr:uid="{00000000-0005-0000-0000-00001BBB0000}"/>
    <cellStyle name="CATV Total 2 15 3 3" xfId="36696" xr:uid="{00000000-0005-0000-0000-00001CBB0000}"/>
    <cellStyle name="CATV Total 2 15 4" xfId="11141" xr:uid="{00000000-0005-0000-0000-00001DBB0000}"/>
    <cellStyle name="CATV Total 2 15 4 2" xfId="25062" xr:uid="{00000000-0005-0000-0000-00001EBB0000}"/>
    <cellStyle name="CATV Total 2 15 4 2 2" xfId="52745" xr:uid="{00000000-0005-0000-0000-00001FBB0000}"/>
    <cellStyle name="CATV Total 2 15 4 3" xfId="38828" xr:uid="{00000000-0005-0000-0000-000020BB0000}"/>
    <cellStyle name="CATV Total 2 15 5" xfId="13894" xr:uid="{00000000-0005-0000-0000-000021BB0000}"/>
    <cellStyle name="CATV Total 2 15 5 2" xfId="27815" xr:uid="{00000000-0005-0000-0000-000022BB0000}"/>
    <cellStyle name="CATV Total 2 15 5 2 2" xfId="55498" xr:uid="{00000000-0005-0000-0000-000023BB0000}"/>
    <cellStyle name="CATV Total 2 15 5 3" xfId="41581" xr:uid="{00000000-0005-0000-0000-000024BB0000}"/>
    <cellStyle name="CATV Total 2 15 6" xfId="16859" xr:uid="{00000000-0005-0000-0000-000025BB0000}"/>
    <cellStyle name="CATV Total 2 15 6 2" xfId="44542" xr:uid="{00000000-0005-0000-0000-000026BB0000}"/>
    <cellStyle name="CATV Total 2 15 7" xfId="30694" xr:uid="{00000000-0005-0000-0000-000027BB0000}"/>
    <cellStyle name="CATV Total 2 16" xfId="3405" xr:uid="{00000000-0005-0000-0000-000028BB0000}"/>
    <cellStyle name="CATV Total 2 16 2" xfId="6845" xr:uid="{00000000-0005-0000-0000-000029BB0000}"/>
    <cellStyle name="CATV Total 2 16 2 2" xfId="20786" xr:uid="{00000000-0005-0000-0000-00002ABB0000}"/>
    <cellStyle name="CATV Total 2 16 2 2 2" xfId="48469" xr:uid="{00000000-0005-0000-0000-00002BBB0000}"/>
    <cellStyle name="CATV Total 2 16 2 3" xfId="34552" xr:uid="{00000000-0005-0000-0000-00002CBB0000}"/>
    <cellStyle name="CATV Total 2 16 3" xfId="9583" xr:uid="{00000000-0005-0000-0000-00002DBB0000}"/>
    <cellStyle name="CATV Total 2 16 3 2" xfId="23504" xr:uid="{00000000-0005-0000-0000-00002EBB0000}"/>
    <cellStyle name="CATV Total 2 16 3 2 2" xfId="51187" xr:uid="{00000000-0005-0000-0000-00002FBB0000}"/>
    <cellStyle name="CATV Total 2 16 3 3" xfId="37270" xr:uid="{00000000-0005-0000-0000-000030BB0000}"/>
    <cellStyle name="CATV Total 2 16 4" xfId="11724" xr:uid="{00000000-0005-0000-0000-000031BB0000}"/>
    <cellStyle name="CATV Total 2 16 4 2" xfId="25645" xr:uid="{00000000-0005-0000-0000-000032BB0000}"/>
    <cellStyle name="CATV Total 2 16 4 2 2" xfId="53328" xr:uid="{00000000-0005-0000-0000-000033BB0000}"/>
    <cellStyle name="CATV Total 2 16 4 3" xfId="39411" xr:uid="{00000000-0005-0000-0000-000034BB0000}"/>
    <cellStyle name="CATV Total 2 16 5" xfId="14474" xr:uid="{00000000-0005-0000-0000-000035BB0000}"/>
    <cellStyle name="CATV Total 2 16 5 2" xfId="28395" xr:uid="{00000000-0005-0000-0000-000036BB0000}"/>
    <cellStyle name="CATV Total 2 16 5 2 2" xfId="56078" xr:uid="{00000000-0005-0000-0000-000037BB0000}"/>
    <cellStyle name="CATV Total 2 16 5 3" xfId="42161" xr:uid="{00000000-0005-0000-0000-000038BB0000}"/>
    <cellStyle name="CATV Total 2 16 6" xfId="17442" xr:uid="{00000000-0005-0000-0000-000039BB0000}"/>
    <cellStyle name="CATV Total 2 16 6 2" xfId="45125" xr:uid="{00000000-0005-0000-0000-00003ABB0000}"/>
    <cellStyle name="CATV Total 2 16 7" xfId="31219" xr:uid="{00000000-0005-0000-0000-00003BBB0000}"/>
    <cellStyle name="CATV Total 2 17" xfId="3057" xr:uid="{00000000-0005-0000-0000-00003CBB0000}"/>
    <cellStyle name="CATV Total 2 17 2" xfId="6501" xr:uid="{00000000-0005-0000-0000-00003DBB0000}"/>
    <cellStyle name="CATV Total 2 17 2 2" xfId="20446" xr:uid="{00000000-0005-0000-0000-00003EBB0000}"/>
    <cellStyle name="CATV Total 2 17 2 2 2" xfId="48129" xr:uid="{00000000-0005-0000-0000-00003FBB0000}"/>
    <cellStyle name="CATV Total 2 17 2 3" xfId="34212" xr:uid="{00000000-0005-0000-0000-000040BB0000}"/>
    <cellStyle name="CATV Total 2 17 3" xfId="9250" xr:uid="{00000000-0005-0000-0000-000041BB0000}"/>
    <cellStyle name="CATV Total 2 17 3 2" xfId="23171" xr:uid="{00000000-0005-0000-0000-000042BB0000}"/>
    <cellStyle name="CATV Total 2 17 3 2 2" xfId="50854" xr:uid="{00000000-0005-0000-0000-000043BB0000}"/>
    <cellStyle name="CATV Total 2 17 3 3" xfId="36937" xr:uid="{00000000-0005-0000-0000-000044BB0000}"/>
    <cellStyle name="CATV Total 2 17 4" xfId="11386" xr:uid="{00000000-0005-0000-0000-000045BB0000}"/>
    <cellStyle name="CATV Total 2 17 4 2" xfId="25307" xr:uid="{00000000-0005-0000-0000-000046BB0000}"/>
    <cellStyle name="CATV Total 2 17 4 2 2" xfId="52990" xr:uid="{00000000-0005-0000-0000-000047BB0000}"/>
    <cellStyle name="CATV Total 2 17 4 3" xfId="39073" xr:uid="{00000000-0005-0000-0000-000048BB0000}"/>
    <cellStyle name="CATV Total 2 17 5" xfId="14136" xr:uid="{00000000-0005-0000-0000-000049BB0000}"/>
    <cellStyle name="CATV Total 2 17 5 2" xfId="28057" xr:uid="{00000000-0005-0000-0000-00004ABB0000}"/>
    <cellStyle name="CATV Total 2 17 5 2 2" xfId="55740" xr:uid="{00000000-0005-0000-0000-00004BBB0000}"/>
    <cellStyle name="CATV Total 2 17 5 3" xfId="41823" xr:uid="{00000000-0005-0000-0000-00004CBB0000}"/>
    <cellStyle name="CATV Total 2 17 6" xfId="17104" xr:uid="{00000000-0005-0000-0000-00004DBB0000}"/>
    <cellStyle name="CATV Total 2 17 6 2" xfId="44787" xr:uid="{00000000-0005-0000-0000-00004EBB0000}"/>
    <cellStyle name="CATV Total 2 17 7" xfId="30911" xr:uid="{00000000-0005-0000-0000-00004FBB0000}"/>
    <cellStyle name="CATV Total 2 18" xfId="2595" xr:uid="{00000000-0005-0000-0000-000050BB0000}"/>
    <cellStyle name="CATV Total 2 18 2" xfId="6051" xr:uid="{00000000-0005-0000-0000-000051BB0000}"/>
    <cellStyle name="CATV Total 2 18 2 2" xfId="19998" xr:uid="{00000000-0005-0000-0000-000052BB0000}"/>
    <cellStyle name="CATV Total 2 18 2 2 2" xfId="47681" xr:uid="{00000000-0005-0000-0000-000053BB0000}"/>
    <cellStyle name="CATV Total 2 18 2 3" xfId="33764" xr:uid="{00000000-0005-0000-0000-000054BB0000}"/>
    <cellStyle name="CATV Total 2 18 3" xfId="8812" xr:uid="{00000000-0005-0000-0000-000055BB0000}"/>
    <cellStyle name="CATV Total 2 18 3 2" xfId="22733" xr:uid="{00000000-0005-0000-0000-000056BB0000}"/>
    <cellStyle name="CATV Total 2 18 3 2 2" xfId="50416" xr:uid="{00000000-0005-0000-0000-000057BB0000}"/>
    <cellStyle name="CATV Total 2 18 3 3" xfId="36499" xr:uid="{00000000-0005-0000-0000-000058BB0000}"/>
    <cellStyle name="CATV Total 2 18 4" xfId="5123" xr:uid="{00000000-0005-0000-0000-000059BB0000}"/>
    <cellStyle name="CATV Total 2 18 4 2" xfId="19093" xr:uid="{00000000-0005-0000-0000-00005ABB0000}"/>
    <cellStyle name="CATV Total 2 18 4 2 2" xfId="46776" xr:uid="{00000000-0005-0000-0000-00005BBB0000}"/>
    <cellStyle name="CATV Total 2 18 4 3" xfId="32859" xr:uid="{00000000-0005-0000-0000-00005CBB0000}"/>
    <cellStyle name="CATV Total 2 18 5" xfId="13693" xr:uid="{00000000-0005-0000-0000-00005DBB0000}"/>
    <cellStyle name="CATV Total 2 18 5 2" xfId="27614" xr:uid="{00000000-0005-0000-0000-00005EBB0000}"/>
    <cellStyle name="CATV Total 2 18 5 2 2" xfId="55297" xr:uid="{00000000-0005-0000-0000-00005FBB0000}"/>
    <cellStyle name="CATV Total 2 18 5 3" xfId="41380" xr:uid="{00000000-0005-0000-0000-000060BB0000}"/>
    <cellStyle name="CATV Total 2 18 6" xfId="16657" xr:uid="{00000000-0005-0000-0000-000061BB0000}"/>
    <cellStyle name="CATV Total 2 18 6 2" xfId="44340" xr:uid="{00000000-0005-0000-0000-000062BB0000}"/>
    <cellStyle name="CATV Total 2 18 7" xfId="30520" xr:uid="{00000000-0005-0000-0000-000063BB0000}"/>
    <cellStyle name="CATV Total 2 19" xfId="3557" xr:uid="{00000000-0005-0000-0000-000064BB0000}"/>
    <cellStyle name="CATV Total 2 19 2" xfId="6995" xr:uid="{00000000-0005-0000-0000-000065BB0000}"/>
    <cellStyle name="CATV Total 2 19 2 2" xfId="20934" xr:uid="{00000000-0005-0000-0000-000066BB0000}"/>
    <cellStyle name="CATV Total 2 19 2 2 2" xfId="48617" xr:uid="{00000000-0005-0000-0000-000067BB0000}"/>
    <cellStyle name="CATV Total 2 19 2 3" xfId="34700" xr:uid="{00000000-0005-0000-0000-000068BB0000}"/>
    <cellStyle name="CATV Total 2 19 3" xfId="9730" xr:uid="{00000000-0005-0000-0000-000069BB0000}"/>
    <cellStyle name="CATV Total 2 19 3 2" xfId="23651" xr:uid="{00000000-0005-0000-0000-00006ABB0000}"/>
    <cellStyle name="CATV Total 2 19 3 2 2" xfId="51334" xr:uid="{00000000-0005-0000-0000-00006BBB0000}"/>
    <cellStyle name="CATV Total 2 19 3 3" xfId="37417" xr:uid="{00000000-0005-0000-0000-00006CBB0000}"/>
    <cellStyle name="CATV Total 2 19 4" xfId="11872" xr:uid="{00000000-0005-0000-0000-00006DBB0000}"/>
    <cellStyle name="CATV Total 2 19 4 2" xfId="25793" xr:uid="{00000000-0005-0000-0000-00006EBB0000}"/>
    <cellStyle name="CATV Total 2 19 4 2 2" xfId="53476" xr:uid="{00000000-0005-0000-0000-00006FBB0000}"/>
    <cellStyle name="CATV Total 2 19 4 3" xfId="39559" xr:uid="{00000000-0005-0000-0000-000070BB0000}"/>
    <cellStyle name="CATV Total 2 19 5" xfId="14622" xr:uid="{00000000-0005-0000-0000-000071BB0000}"/>
    <cellStyle name="CATV Total 2 19 5 2" xfId="28543" xr:uid="{00000000-0005-0000-0000-000072BB0000}"/>
    <cellStyle name="CATV Total 2 19 5 2 2" xfId="56226" xr:uid="{00000000-0005-0000-0000-000073BB0000}"/>
    <cellStyle name="CATV Total 2 19 5 3" xfId="42309" xr:uid="{00000000-0005-0000-0000-000074BB0000}"/>
    <cellStyle name="CATV Total 2 19 6" xfId="17590" xr:uid="{00000000-0005-0000-0000-000075BB0000}"/>
    <cellStyle name="CATV Total 2 19 6 2" xfId="45273" xr:uid="{00000000-0005-0000-0000-000076BB0000}"/>
    <cellStyle name="CATV Total 2 19 7" xfId="31361" xr:uid="{00000000-0005-0000-0000-000077BB0000}"/>
    <cellStyle name="CATV Total 2 2" xfId="3103" xr:uid="{00000000-0005-0000-0000-000078BB0000}"/>
    <cellStyle name="CATV Total 2 2 2" xfId="6545" xr:uid="{00000000-0005-0000-0000-000079BB0000}"/>
    <cellStyle name="CATV Total 2 2 2 2" xfId="20489" xr:uid="{00000000-0005-0000-0000-00007ABB0000}"/>
    <cellStyle name="CATV Total 2 2 2 2 2" xfId="48172" xr:uid="{00000000-0005-0000-0000-00007BBB0000}"/>
    <cellStyle name="CATV Total 2 2 2 3" xfId="34255" xr:uid="{00000000-0005-0000-0000-00007CBB0000}"/>
    <cellStyle name="CATV Total 2 2 3" xfId="9290" xr:uid="{00000000-0005-0000-0000-00007DBB0000}"/>
    <cellStyle name="CATV Total 2 2 3 2" xfId="23211" xr:uid="{00000000-0005-0000-0000-00007EBB0000}"/>
    <cellStyle name="CATV Total 2 2 3 2 2" xfId="50894" xr:uid="{00000000-0005-0000-0000-00007FBB0000}"/>
    <cellStyle name="CATV Total 2 2 3 3" xfId="36977" xr:uid="{00000000-0005-0000-0000-000080BB0000}"/>
    <cellStyle name="CATV Total 2 2 4" xfId="11427" xr:uid="{00000000-0005-0000-0000-000081BB0000}"/>
    <cellStyle name="CATV Total 2 2 4 2" xfId="25348" xr:uid="{00000000-0005-0000-0000-000082BB0000}"/>
    <cellStyle name="CATV Total 2 2 4 2 2" xfId="53031" xr:uid="{00000000-0005-0000-0000-000083BB0000}"/>
    <cellStyle name="CATV Total 2 2 4 3" xfId="39114" xr:uid="{00000000-0005-0000-0000-000084BB0000}"/>
    <cellStyle name="CATV Total 2 2 5" xfId="14177" xr:uid="{00000000-0005-0000-0000-000085BB0000}"/>
    <cellStyle name="CATV Total 2 2 5 2" xfId="28098" xr:uid="{00000000-0005-0000-0000-000086BB0000}"/>
    <cellStyle name="CATV Total 2 2 5 2 2" xfId="55781" xr:uid="{00000000-0005-0000-0000-000087BB0000}"/>
    <cellStyle name="CATV Total 2 2 5 3" xfId="41864" xr:uid="{00000000-0005-0000-0000-000088BB0000}"/>
    <cellStyle name="CATV Total 2 2 6" xfId="17145" xr:uid="{00000000-0005-0000-0000-000089BB0000}"/>
    <cellStyle name="CATV Total 2 2 6 2" xfId="44828" xr:uid="{00000000-0005-0000-0000-00008ABB0000}"/>
    <cellStyle name="CATV Total 2 2 7" xfId="30949" xr:uid="{00000000-0005-0000-0000-00008BBB0000}"/>
    <cellStyle name="CATV Total 2 20" xfId="4151" xr:uid="{00000000-0005-0000-0000-00008CBB0000}"/>
    <cellStyle name="CATV Total 2 20 2" xfId="7577" xr:uid="{00000000-0005-0000-0000-00008DBB0000}"/>
    <cellStyle name="CATV Total 2 20 2 2" xfId="21505" xr:uid="{00000000-0005-0000-0000-00008EBB0000}"/>
    <cellStyle name="CATV Total 2 20 2 2 2" xfId="49188" xr:uid="{00000000-0005-0000-0000-00008FBB0000}"/>
    <cellStyle name="CATV Total 2 20 2 3" xfId="35271" xr:uid="{00000000-0005-0000-0000-000090BB0000}"/>
    <cellStyle name="CATV Total 2 20 3" xfId="10275" xr:uid="{00000000-0005-0000-0000-000091BB0000}"/>
    <cellStyle name="CATV Total 2 20 3 2" xfId="24196" xr:uid="{00000000-0005-0000-0000-000092BB0000}"/>
    <cellStyle name="CATV Total 2 20 3 2 2" xfId="51879" xr:uid="{00000000-0005-0000-0000-000093BB0000}"/>
    <cellStyle name="CATV Total 2 20 3 3" xfId="37962" xr:uid="{00000000-0005-0000-0000-000094BB0000}"/>
    <cellStyle name="CATV Total 2 20 4" xfId="12427" xr:uid="{00000000-0005-0000-0000-000095BB0000}"/>
    <cellStyle name="CATV Total 2 20 4 2" xfId="26348" xr:uid="{00000000-0005-0000-0000-000096BB0000}"/>
    <cellStyle name="CATV Total 2 20 4 2 2" xfId="54031" xr:uid="{00000000-0005-0000-0000-000097BB0000}"/>
    <cellStyle name="CATV Total 2 20 4 3" xfId="40114" xr:uid="{00000000-0005-0000-0000-000098BB0000}"/>
    <cellStyle name="CATV Total 2 20 5" xfId="15177" xr:uid="{00000000-0005-0000-0000-000099BB0000}"/>
    <cellStyle name="CATV Total 2 20 5 2" xfId="29098" xr:uid="{00000000-0005-0000-0000-00009ABB0000}"/>
    <cellStyle name="CATV Total 2 20 5 2 2" xfId="56781" xr:uid="{00000000-0005-0000-0000-00009BBB0000}"/>
    <cellStyle name="CATV Total 2 20 5 3" xfId="42864" xr:uid="{00000000-0005-0000-0000-00009CBB0000}"/>
    <cellStyle name="CATV Total 2 20 6" xfId="18145" xr:uid="{00000000-0005-0000-0000-00009DBB0000}"/>
    <cellStyle name="CATV Total 2 20 6 2" xfId="45828" xr:uid="{00000000-0005-0000-0000-00009EBB0000}"/>
    <cellStyle name="CATV Total 2 20 7" xfId="31911" xr:uid="{00000000-0005-0000-0000-00009FBB0000}"/>
    <cellStyle name="CATV Total 2 21" xfId="3937" xr:uid="{00000000-0005-0000-0000-0000A0BB0000}"/>
    <cellStyle name="CATV Total 2 21 2" xfId="7363" xr:uid="{00000000-0005-0000-0000-0000A1BB0000}"/>
    <cellStyle name="CATV Total 2 21 2 2" xfId="21294" xr:uid="{00000000-0005-0000-0000-0000A2BB0000}"/>
    <cellStyle name="CATV Total 2 21 2 2 2" xfId="48977" xr:uid="{00000000-0005-0000-0000-0000A3BB0000}"/>
    <cellStyle name="CATV Total 2 21 2 3" xfId="35060" xr:uid="{00000000-0005-0000-0000-0000A4BB0000}"/>
    <cellStyle name="CATV Total 2 21 3" xfId="10067" xr:uid="{00000000-0005-0000-0000-0000A5BB0000}"/>
    <cellStyle name="CATV Total 2 21 3 2" xfId="23988" xr:uid="{00000000-0005-0000-0000-0000A6BB0000}"/>
    <cellStyle name="CATV Total 2 21 3 2 2" xfId="51671" xr:uid="{00000000-0005-0000-0000-0000A7BB0000}"/>
    <cellStyle name="CATV Total 2 21 3 3" xfId="37754" xr:uid="{00000000-0005-0000-0000-0000A8BB0000}"/>
    <cellStyle name="CATV Total 2 21 4" xfId="12219" xr:uid="{00000000-0005-0000-0000-0000A9BB0000}"/>
    <cellStyle name="CATV Total 2 21 4 2" xfId="26140" xr:uid="{00000000-0005-0000-0000-0000AABB0000}"/>
    <cellStyle name="CATV Total 2 21 4 2 2" xfId="53823" xr:uid="{00000000-0005-0000-0000-0000ABBB0000}"/>
    <cellStyle name="CATV Total 2 21 4 3" xfId="39906" xr:uid="{00000000-0005-0000-0000-0000ACBB0000}"/>
    <cellStyle name="CATV Total 2 21 5" xfId="14969" xr:uid="{00000000-0005-0000-0000-0000ADBB0000}"/>
    <cellStyle name="CATV Total 2 21 5 2" xfId="28890" xr:uid="{00000000-0005-0000-0000-0000AEBB0000}"/>
    <cellStyle name="CATV Total 2 21 5 2 2" xfId="56573" xr:uid="{00000000-0005-0000-0000-0000AFBB0000}"/>
    <cellStyle name="CATV Total 2 21 5 3" xfId="42656" xr:uid="{00000000-0005-0000-0000-0000B0BB0000}"/>
    <cellStyle name="CATV Total 2 21 6" xfId="17937" xr:uid="{00000000-0005-0000-0000-0000B1BB0000}"/>
    <cellStyle name="CATV Total 2 21 6 2" xfId="45620" xr:uid="{00000000-0005-0000-0000-0000B2BB0000}"/>
    <cellStyle name="CATV Total 2 21 7" xfId="31703" xr:uid="{00000000-0005-0000-0000-0000B3BB0000}"/>
    <cellStyle name="CATV Total 2 22" xfId="3891" xr:uid="{00000000-0005-0000-0000-0000B4BB0000}"/>
    <cellStyle name="CATV Total 2 22 2" xfId="7324" xr:uid="{00000000-0005-0000-0000-0000B5BB0000}"/>
    <cellStyle name="CATV Total 2 22 2 2" xfId="21256" xr:uid="{00000000-0005-0000-0000-0000B6BB0000}"/>
    <cellStyle name="CATV Total 2 22 2 2 2" xfId="48939" xr:uid="{00000000-0005-0000-0000-0000B7BB0000}"/>
    <cellStyle name="CATV Total 2 22 2 3" xfId="35022" xr:uid="{00000000-0005-0000-0000-0000B8BB0000}"/>
    <cellStyle name="CATV Total 2 22 3" xfId="10039" xr:uid="{00000000-0005-0000-0000-0000B9BB0000}"/>
    <cellStyle name="CATV Total 2 22 3 2" xfId="23960" xr:uid="{00000000-0005-0000-0000-0000BABB0000}"/>
    <cellStyle name="CATV Total 2 22 3 2 2" xfId="51643" xr:uid="{00000000-0005-0000-0000-0000BBBB0000}"/>
    <cellStyle name="CATV Total 2 22 3 3" xfId="37726" xr:uid="{00000000-0005-0000-0000-0000BCBB0000}"/>
    <cellStyle name="CATV Total 2 22 4" xfId="12194" xr:uid="{00000000-0005-0000-0000-0000BDBB0000}"/>
    <cellStyle name="CATV Total 2 22 4 2" xfId="26115" xr:uid="{00000000-0005-0000-0000-0000BEBB0000}"/>
    <cellStyle name="CATV Total 2 22 4 2 2" xfId="53798" xr:uid="{00000000-0005-0000-0000-0000BFBB0000}"/>
    <cellStyle name="CATV Total 2 22 4 3" xfId="39881" xr:uid="{00000000-0005-0000-0000-0000C0BB0000}"/>
    <cellStyle name="CATV Total 2 22 5" xfId="14944" xr:uid="{00000000-0005-0000-0000-0000C1BB0000}"/>
    <cellStyle name="CATV Total 2 22 5 2" xfId="28865" xr:uid="{00000000-0005-0000-0000-0000C2BB0000}"/>
    <cellStyle name="CATV Total 2 22 5 2 2" xfId="56548" xr:uid="{00000000-0005-0000-0000-0000C3BB0000}"/>
    <cellStyle name="CATV Total 2 22 5 3" xfId="42631" xr:uid="{00000000-0005-0000-0000-0000C4BB0000}"/>
    <cellStyle name="CATV Total 2 22 6" xfId="17912" xr:uid="{00000000-0005-0000-0000-0000C5BB0000}"/>
    <cellStyle name="CATV Total 2 22 6 2" xfId="45595" xr:uid="{00000000-0005-0000-0000-0000C6BB0000}"/>
    <cellStyle name="CATV Total 2 22 7" xfId="31678" xr:uid="{00000000-0005-0000-0000-0000C7BB0000}"/>
    <cellStyle name="CATV Total 2 23" xfId="3961" xr:uid="{00000000-0005-0000-0000-0000C8BB0000}"/>
    <cellStyle name="CATV Total 2 23 2" xfId="7387" xr:uid="{00000000-0005-0000-0000-0000C9BB0000}"/>
    <cellStyle name="CATV Total 2 23 2 2" xfId="21318" xr:uid="{00000000-0005-0000-0000-0000CABB0000}"/>
    <cellStyle name="CATV Total 2 23 2 2 2" xfId="49001" xr:uid="{00000000-0005-0000-0000-0000CBBB0000}"/>
    <cellStyle name="CATV Total 2 23 2 3" xfId="35084" xr:uid="{00000000-0005-0000-0000-0000CCBB0000}"/>
    <cellStyle name="CATV Total 2 23 3" xfId="10090" xr:uid="{00000000-0005-0000-0000-0000CDBB0000}"/>
    <cellStyle name="CATV Total 2 23 3 2" xfId="24011" xr:uid="{00000000-0005-0000-0000-0000CEBB0000}"/>
    <cellStyle name="CATV Total 2 23 3 2 2" xfId="51694" xr:uid="{00000000-0005-0000-0000-0000CFBB0000}"/>
    <cellStyle name="CATV Total 2 23 3 3" xfId="37777" xr:uid="{00000000-0005-0000-0000-0000D0BB0000}"/>
    <cellStyle name="CATV Total 2 23 4" xfId="12242" xr:uid="{00000000-0005-0000-0000-0000D1BB0000}"/>
    <cellStyle name="CATV Total 2 23 4 2" xfId="26163" xr:uid="{00000000-0005-0000-0000-0000D2BB0000}"/>
    <cellStyle name="CATV Total 2 23 4 2 2" xfId="53846" xr:uid="{00000000-0005-0000-0000-0000D3BB0000}"/>
    <cellStyle name="CATV Total 2 23 4 3" xfId="39929" xr:uid="{00000000-0005-0000-0000-0000D4BB0000}"/>
    <cellStyle name="CATV Total 2 23 5" xfId="14992" xr:uid="{00000000-0005-0000-0000-0000D5BB0000}"/>
    <cellStyle name="CATV Total 2 23 5 2" xfId="28913" xr:uid="{00000000-0005-0000-0000-0000D6BB0000}"/>
    <cellStyle name="CATV Total 2 23 5 2 2" xfId="56596" xr:uid="{00000000-0005-0000-0000-0000D7BB0000}"/>
    <cellStyle name="CATV Total 2 23 5 3" xfId="42679" xr:uid="{00000000-0005-0000-0000-0000D8BB0000}"/>
    <cellStyle name="CATV Total 2 23 6" xfId="17960" xr:uid="{00000000-0005-0000-0000-0000D9BB0000}"/>
    <cellStyle name="CATV Total 2 23 6 2" xfId="45643" xr:uid="{00000000-0005-0000-0000-0000DABB0000}"/>
    <cellStyle name="CATV Total 2 23 7" xfId="31726" xr:uid="{00000000-0005-0000-0000-0000DBBB0000}"/>
    <cellStyle name="CATV Total 2 24" xfId="4068" xr:uid="{00000000-0005-0000-0000-0000DCBB0000}"/>
    <cellStyle name="CATV Total 2 24 2" xfId="7494" xr:uid="{00000000-0005-0000-0000-0000DDBB0000}"/>
    <cellStyle name="CATV Total 2 24 2 2" xfId="21425" xr:uid="{00000000-0005-0000-0000-0000DEBB0000}"/>
    <cellStyle name="CATV Total 2 24 2 2 2" xfId="49108" xr:uid="{00000000-0005-0000-0000-0000DFBB0000}"/>
    <cellStyle name="CATV Total 2 24 2 3" xfId="35191" xr:uid="{00000000-0005-0000-0000-0000E0BB0000}"/>
    <cellStyle name="CATV Total 2 24 3" xfId="10197" xr:uid="{00000000-0005-0000-0000-0000E1BB0000}"/>
    <cellStyle name="CATV Total 2 24 3 2" xfId="24118" xr:uid="{00000000-0005-0000-0000-0000E2BB0000}"/>
    <cellStyle name="CATV Total 2 24 3 2 2" xfId="51801" xr:uid="{00000000-0005-0000-0000-0000E3BB0000}"/>
    <cellStyle name="CATV Total 2 24 3 3" xfId="37884" xr:uid="{00000000-0005-0000-0000-0000E4BB0000}"/>
    <cellStyle name="CATV Total 2 24 4" xfId="12349" xr:uid="{00000000-0005-0000-0000-0000E5BB0000}"/>
    <cellStyle name="CATV Total 2 24 4 2" xfId="26270" xr:uid="{00000000-0005-0000-0000-0000E6BB0000}"/>
    <cellStyle name="CATV Total 2 24 4 2 2" xfId="53953" xr:uid="{00000000-0005-0000-0000-0000E7BB0000}"/>
    <cellStyle name="CATV Total 2 24 4 3" xfId="40036" xr:uid="{00000000-0005-0000-0000-0000E8BB0000}"/>
    <cellStyle name="CATV Total 2 24 5" xfId="15099" xr:uid="{00000000-0005-0000-0000-0000E9BB0000}"/>
    <cellStyle name="CATV Total 2 24 5 2" xfId="29020" xr:uid="{00000000-0005-0000-0000-0000EABB0000}"/>
    <cellStyle name="CATV Total 2 24 5 2 2" xfId="56703" xr:uid="{00000000-0005-0000-0000-0000EBBB0000}"/>
    <cellStyle name="CATV Total 2 24 5 3" xfId="42786" xr:uid="{00000000-0005-0000-0000-0000ECBB0000}"/>
    <cellStyle name="CATV Total 2 24 6" xfId="18067" xr:uid="{00000000-0005-0000-0000-0000EDBB0000}"/>
    <cellStyle name="CATV Total 2 24 6 2" xfId="45750" xr:uid="{00000000-0005-0000-0000-0000EEBB0000}"/>
    <cellStyle name="CATV Total 2 24 7" xfId="31833" xr:uid="{00000000-0005-0000-0000-0000EFBB0000}"/>
    <cellStyle name="CATV Total 2 25" xfId="4892" xr:uid="{00000000-0005-0000-0000-0000F0BB0000}"/>
    <cellStyle name="CATV Total 2 25 2" xfId="8298" xr:uid="{00000000-0005-0000-0000-0000F1BB0000}"/>
    <cellStyle name="CATV Total 2 25 2 2" xfId="22220" xr:uid="{00000000-0005-0000-0000-0000F2BB0000}"/>
    <cellStyle name="CATV Total 2 25 2 2 2" xfId="49903" xr:uid="{00000000-0005-0000-0000-0000F3BB0000}"/>
    <cellStyle name="CATV Total 2 25 2 3" xfId="35986" xr:uid="{00000000-0005-0000-0000-0000F4BB0000}"/>
    <cellStyle name="CATV Total 2 25 3" xfId="10752" xr:uid="{00000000-0005-0000-0000-0000F5BB0000}"/>
    <cellStyle name="CATV Total 2 25 3 2" xfId="24673" xr:uid="{00000000-0005-0000-0000-0000F6BB0000}"/>
    <cellStyle name="CATV Total 2 25 3 2 2" xfId="52356" xr:uid="{00000000-0005-0000-0000-0000F7BB0000}"/>
    <cellStyle name="CATV Total 2 25 3 3" xfId="38439" xr:uid="{00000000-0005-0000-0000-0000F8BB0000}"/>
    <cellStyle name="CATV Total 2 25 4" xfId="13151" xr:uid="{00000000-0005-0000-0000-0000F9BB0000}"/>
    <cellStyle name="CATV Total 2 25 4 2" xfId="27072" xr:uid="{00000000-0005-0000-0000-0000FABB0000}"/>
    <cellStyle name="CATV Total 2 25 4 2 2" xfId="54755" xr:uid="{00000000-0005-0000-0000-0000FBBB0000}"/>
    <cellStyle name="CATV Total 2 25 4 3" xfId="40838" xr:uid="{00000000-0005-0000-0000-0000FCBB0000}"/>
    <cellStyle name="CATV Total 2 25 5" xfId="15901" xr:uid="{00000000-0005-0000-0000-0000FDBB0000}"/>
    <cellStyle name="CATV Total 2 25 5 2" xfId="29822" xr:uid="{00000000-0005-0000-0000-0000FEBB0000}"/>
    <cellStyle name="CATV Total 2 25 5 2 2" xfId="57505" xr:uid="{00000000-0005-0000-0000-0000FFBB0000}"/>
    <cellStyle name="CATV Total 2 25 5 3" xfId="43588" xr:uid="{00000000-0005-0000-0000-000000BC0000}"/>
    <cellStyle name="CATV Total 2 25 6" xfId="18869" xr:uid="{00000000-0005-0000-0000-000001BC0000}"/>
    <cellStyle name="CATV Total 2 25 6 2" xfId="46552" xr:uid="{00000000-0005-0000-0000-000002BC0000}"/>
    <cellStyle name="CATV Total 2 25 7" xfId="32635" xr:uid="{00000000-0005-0000-0000-000003BC0000}"/>
    <cellStyle name="CATV Total 2 26" xfId="4295" xr:uid="{00000000-0005-0000-0000-000004BC0000}"/>
    <cellStyle name="CATV Total 2 26 2" xfId="7720" xr:uid="{00000000-0005-0000-0000-000005BC0000}"/>
    <cellStyle name="CATV Total 2 26 2 2" xfId="21647" xr:uid="{00000000-0005-0000-0000-000006BC0000}"/>
    <cellStyle name="CATV Total 2 26 2 2 2" xfId="49330" xr:uid="{00000000-0005-0000-0000-000007BC0000}"/>
    <cellStyle name="CATV Total 2 26 2 3" xfId="35413" xr:uid="{00000000-0005-0000-0000-000008BC0000}"/>
    <cellStyle name="CATV Total 2 26 3" xfId="10408" xr:uid="{00000000-0005-0000-0000-000009BC0000}"/>
    <cellStyle name="CATV Total 2 26 3 2" xfId="24329" xr:uid="{00000000-0005-0000-0000-00000ABC0000}"/>
    <cellStyle name="CATV Total 2 26 3 2 2" xfId="52012" xr:uid="{00000000-0005-0000-0000-00000BBC0000}"/>
    <cellStyle name="CATV Total 2 26 3 3" xfId="38095" xr:uid="{00000000-0005-0000-0000-00000CBC0000}"/>
    <cellStyle name="CATV Total 2 26 4" xfId="12567" xr:uid="{00000000-0005-0000-0000-00000DBC0000}"/>
    <cellStyle name="CATV Total 2 26 4 2" xfId="26488" xr:uid="{00000000-0005-0000-0000-00000EBC0000}"/>
    <cellStyle name="CATV Total 2 26 4 2 2" xfId="54171" xr:uid="{00000000-0005-0000-0000-00000FBC0000}"/>
    <cellStyle name="CATV Total 2 26 4 3" xfId="40254" xr:uid="{00000000-0005-0000-0000-000010BC0000}"/>
    <cellStyle name="CATV Total 2 26 5" xfId="15317" xr:uid="{00000000-0005-0000-0000-000011BC0000}"/>
    <cellStyle name="CATV Total 2 26 5 2" xfId="29238" xr:uid="{00000000-0005-0000-0000-000012BC0000}"/>
    <cellStyle name="CATV Total 2 26 5 2 2" xfId="56921" xr:uid="{00000000-0005-0000-0000-000013BC0000}"/>
    <cellStyle name="CATV Total 2 26 5 3" xfId="43004" xr:uid="{00000000-0005-0000-0000-000014BC0000}"/>
    <cellStyle name="CATV Total 2 26 6" xfId="18285" xr:uid="{00000000-0005-0000-0000-000015BC0000}"/>
    <cellStyle name="CATV Total 2 26 6 2" xfId="45968" xr:uid="{00000000-0005-0000-0000-000016BC0000}"/>
    <cellStyle name="CATV Total 2 26 7" xfId="32051" xr:uid="{00000000-0005-0000-0000-000017BC0000}"/>
    <cellStyle name="CATV Total 2 27" xfId="4860" xr:uid="{00000000-0005-0000-0000-000018BC0000}"/>
    <cellStyle name="CATV Total 2 27 2" xfId="8266" xr:uid="{00000000-0005-0000-0000-000019BC0000}"/>
    <cellStyle name="CATV Total 2 27 2 2" xfId="22189" xr:uid="{00000000-0005-0000-0000-00001ABC0000}"/>
    <cellStyle name="CATV Total 2 27 2 2 2" xfId="49872" xr:uid="{00000000-0005-0000-0000-00001BBC0000}"/>
    <cellStyle name="CATV Total 2 27 2 3" xfId="35955" xr:uid="{00000000-0005-0000-0000-00001CBC0000}"/>
    <cellStyle name="CATV Total 2 27 3" xfId="10728" xr:uid="{00000000-0005-0000-0000-00001DBC0000}"/>
    <cellStyle name="CATV Total 2 27 3 2" xfId="24649" xr:uid="{00000000-0005-0000-0000-00001EBC0000}"/>
    <cellStyle name="CATV Total 2 27 3 2 2" xfId="52332" xr:uid="{00000000-0005-0000-0000-00001FBC0000}"/>
    <cellStyle name="CATV Total 2 27 3 3" xfId="38415" xr:uid="{00000000-0005-0000-0000-000020BC0000}"/>
    <cellStyle name="CATV Total 2 27 4" xfId="13120" xr:uid="{00000000-0005-0000-0000-000021BC0000}"/>
    <cellStyle name="CATV Total 2 27 4 2" xfId="27041" xr:uid="{00000000-0005-0000-0000-000022BC0000}"/>
    <cellStyle name="CATV Total 2 27 4 2 2" xfId="54724" xr:uid="{00000000-0005-0000-0000-000023BC0000}"/>
    <cellStyle name="CATV Total 2 27 4 3" xfId="40807" xr:uid="{00000000-0005-0000-0000-000024BC0000}"/>
    <cellStyle name="CATV Total 2 27 5" xfId="15870" xr:uid="{00000000-0005-0000-0000-000025BC0000}"/>
    <cellStyle name="CATV Total 2 27 5 2" xfId="29791" xr:uid="{00000000-0005-0000-0000-000026BC0000}"/>
    <cellStyle name="CATV Total 2 27 5 2 2" xfId="57474" xr:uid="{00000000-0005-0000-0000-000027BC0000}"/>
    <cellStyle name="CATV Total 2 27 5 3" xfId="43557" xr:uid="{00000000-0005-0000-0000-000028BC0000}"/>
    <cellStyle name="CATV Total 2 27 6" xfId="18838" xr:uid="{00000000-0005-0000-0000-000029BC0000}"/>
    <cellStyle name="CATV Total 2 27 6 2" xfId="46521" xr:uid="{00000000-0005-0000-0000-00002ABC0000}"/>
    <cellStyle name="CATV Total 2 27 7" xfId="32604" xr:uid="{00000000-0005-0000-0000-00002BBC0000}"/>
    <cellStyle name="CATV Total 2 28" xfId="4650" xr:uid="{00000000-0005-0000-0000-00002CBC0000}"/>
    <cellStyle name="CATV Total 2 28 2" xfId="8059" xr:uid="{00000000-0005-0000-0000-00002DBC0000}"/>
    <cellStyle name="CATV Total 2 28 2 2" xfId="21983" xr:uid="{00000000-0005-0000-0000-00002EBC0000}"/>
    <cellStyle name="CATV Total 2 28 2 2 2" xfId="49666" xr:uid="{00000000-0005-0000-0000-00002FBC0000}"/>
    <cellStyle name="CATV Total 2 28 2 3" xfId="35749" xr:uid="{00000000-0005-0000-0000-000030BC0000}"/>
    <cellStyle name="CATV Total 2 28 3" xfId="10647" xr:uid="{00000000-0005-0000-0000-000031BC0000}"/>
    <cellStyle name="CATV Total 2 28 3 2" xfId="24568" xr:uid="{00000000-0005-0000-0000-000032BC0000}"/>
    <cellStyle name="CATV Total 2 28 3 2 2" xfId="52251" xr:uid="{00000000-0005-0000-0000-000033BC0000}"/>
    <cellStyle name="CATV Total 2 28 3 3" xfId="38334" xr:uid="{00000000-0005-0000-0000-000034BC0000}"/>
    <cellStyle name="CATV Total 2 28 4" xfId="12914" xr:uid="{00000000-0005-0000-0000-000035BC0000}"/>
    <cellStyle name="CATV Total 2 28 4 2" xfId="26835" xr:uid="{00000000-0005-0000-0000-000036BC0000}"/>
    <cellStyle name="CATV Total 2 28 4 2 2" xfId="54518" xr:uid="{00000000-0005-0000-0000-000037BC0000}"/>
    <cellStyle name="CATV Total 2 28 4 3" xfId="40601" xr:uid="{00000000-0005-0000-0000-000038BC0000}"/>
    <cellStyle name="CATV Total 2 28 5" xfId="15664" xr:uid="{00000000-0005-0000-0000-000039BC0000}"/>
    <cellStyle name="CATV Total 2 28 5 2" xfId="29585" xr:uid="{00000000-0005-0000-0000-00003ABC0000}"/>
    <cellStyle name="CATV Total 2 28 5 2 2" xfId="57268" xr:uid="{00000000-0005-0000-0000-00003BBC0000}"/>
    <cellStyle name="CATV Total 2 28 5 3" xfId="43351" xr:uid="{00000000-0005-0000-0000-00003CBC0000}"/>
    <cellStyle name="CATV Total 2 28 6" xfId="18632" xr:uid="{00000000-0005-0000-0000-00003DBC0000}"/>
    <cellStyle name="CATV Total 2 28 6 2" xfId="46315" xr:uid="{00000000-0005-0000-0000-00003EBC0000}"/>
    <cellStyle name="CATV Total 2 28 7" xfId="32398" xr:uid="{00000000-0005-0000-0000-00003FBC0000}"/>
    <cellStyle name="CATV Total 2 29" xfId="4374" xr:uid="{00000000-0005-0000-0000-000040BC0000}"/>
    <cellStyle name="CATV Total 2 29 2" xfId="7799" xr:uid="{00000000-0005-0000-0000-000041BC0000}"/>
    <cellStyle name="CATV Total 2 29 2 2" xfId="21723" xr:uid="{00000000-0005-0000-0000-000042BC0000}"/>
    <cellStyle name="CATV Total 2 29 2 2 2" xfId="49406" xr:uid="{00000000-0005-0000-0000-000043BC0000}"/>
    <cellStyle name="CATV Total 2 29 2 3" xfId="35489" xr:uid="{00000000-0005-0000-0000-000044BC0000}"/>
    <cellStyle name="CATV Total 2 29 3" xfId="10472" xr:uid="{00000000-0005-0000-0000-000045BC0000}"/>
    <cellStyle name="CATV Total 2 29 3 2" xfId="24393" xr:uid="{00000000-0005-0000-0000-000046BC0000}"/>
    <cellStyle name="CATV Total 2 29 3 2 2" xfId="52076" xr:uid="{00000000-0005-0000-0000-000047BC0000}"/>
    <cellStyle name="CATV Total 2 29 3 3" xfId="38159" xr:uid="{00000000-0005-0000-0000-000048BC0000}"/>
    <cellStyle name="CATV Total 2 29 4" xfId="12641" xr:uid="{00000000-0005-0000-0000-000049BC0000}"/>
    <cellStyle name="CATV Total 2 29 4 2" xfId="26562" xr:uid="{00000000-0005-0000-0000-00004ABC0000}"/>
    <cellStyle name="CATV Total 2 29 4 2 2" xfId="54245" xr:uid="{00000000-0005-0000-0000-00004BBC0000}"/>
    <cellStyle name="CATV Total 2 29 4 3" xfId="40328" xr:uid="{00000000-0005-0000-0000-00004CBC0000}"/>
    <cellStyle name="CATV Total 2 29 5" xfId="15391" xr:uid="{00000000-0005-0000-0000-00004DBC0000}"/>
    <cellStyle name="CATV Total 2 29 5 2" xfId="29312" xr:uid="{00000000-0005-0000-0000-00004EBC0000}"/>
    <cellStyle name="CATV Total 2 29 5 2 2" xfId="56995" xr:uid="{00000000-0005-0000-0000-00004FBC0000}"/>
    <cellStyle name="CATV Total 2 29 5 3" xfId="43078" xr:uid="{00000000-0005-0000-0000-000050BC0000}"/>
    <cellStyle name="CATV Total 2 29 6" xfId="18359" xr:uid="{00000000-0005-0000-0000-000051BC0000}"/>
    <cellStyle name="CATV Total 2 29 6 2" xfId="46042" xr:uid="{00000000-0005-0000-0000-000052BC0000}"/>
    <cellStyle name="CATV Total 2 29 7" xfId="32125" xr:uid="{00000000-0005-0000-0000-000053BC0000}"/>
    <cellStyle name="CATV Total 2 3" xfId="2338" xr:uid="{00000000-0005-0000-0000-000054BC0000}"/>
    <cellStyle name="CATV Total 2 3 2" xfId="5797" xr:uid="{00000000-0005-0000-0000-000055BC0000}"/>
    <cellStyle name="CATV Total 2 3 2 2" xfId="19747" xr:uid="{00000000-0005-0000-0000-000056BC0000}"/>
    <cellStyle name="CATV Total 2 3 2 2 2" xfId="47430" xr:uid="{00000000-0005-0000-0000-000057BC0000}"/>
    <cellStyle name="CATV Total 2 3 2 3" xfId="33513" xr:uid="{00000000-0005-0000-0000-000058BC0000}"/>
    <cellStyle name="CATV Total 2 3 3" xfId="8567" xr:uid="{00000000-0005-0000-0000-000059BC0000}"/>
    <cellStyle name="CATV Total 2 3 3 2" xfId="22488" xr:uid="{00000000-0005-0000-0000-00005ABC0000}"/>
    <cellStyle name="CATV Total 2 3 3 2 2" xfId="50171" xr:uid="{00000000-0005-0000-0000-00005BBC0000}"/>
    <cellStyle name="CATV Total 2 3 3 3" xfId="36254" xr:uid="{00000000-0005-0000-0000-00005CBC0000}"/>
    <cellStyle name="CATV Total 2 3 4" xfId="5446" xr:uid="{00000000-0005-0000-0000-00005DBC0000}"/>
    <cellStyle name="CATV Total 2 3 4 2" xfId="19399" xr:uid="{00000000-0005-0000-0000-00005EBC0000}"/>
    <cellStyle name="CATV Total 2 3 4 2 2" xfId="47082" xr:uid="{00000000-0005-0000-0000-00005FBC0000}"/>
    <cellStyle name="CATV Total 2 3 4 3" xfId="33165" xr:uid="{00000000-0005-0000-0000-000060BC0000}"/>
    <cellStyle name="CATV Total 2 3 5" xfId="13445" xr:uid="{00000000-0005-0000-0000-000061BC0000}"/>
    <cellStyle name="CATV Total 2 3 5 2" xfId="27366" xr:uid="{00000000-0005-0000-0000-000062BC0000}"/>
    <cellStyle name="CATV Total 2 3 5 2 2" xfId="55049" xr:uid="{00000000-0005-0000-0000-000063BC0000}"/>
    <cellStyle name="CATV Total 2 3 5 3" xfId="41132" xr:uid="{00000000-0005-0000-0000-000064BC0000}"/>
    <cellStyle name="CATV Total 2 3 6" xfId="16407" xr:uid="{00000000-0005-0000-0000-000065BC0000}"/>
    <cellStyle name="CATV Total 2 3 6 2" xfId="44090" xr:uid="{00000000-0005-0000-0000-000066BC0000}"/>
    <cellStyle name="CATV Total 2 3 7" xfId="30300" xr:uid="{00000000-0005-0000-0000-000067BC0000}"/>
    <cellStyle name="CATV Total 2 30" xfId="4595" xr:uid="{00000000-0005-0000-0000-000068BC0000}"/>
    <cellStyle name="CATV Total 2 30 2" xfId="8005" xr:uid="{00000000-0005-0000-0000-000069BC0000}"/>
    <cellStyle name="CATV Total 2 30 2 2" xfId="21929" xr:uid="{00000000-0005-0000-0000-00006ABC0000}"/>
    <cellStyle name="CATV Total 2 30 2 2 2" xfId="49612" xr:uid="{00000000-0005-0000-0000-00006BBC0000}"/>
    <cellStyle name="CATV Total 2 30 2 3" xfId="35695" xr:uid="{00000000-0005-0000-0000-00006CBC0000}"/>
    <cellStyle name="CATV Total 2 30 3" xfId="10611" xr:uid="{00000000-0005-0000-0000-00006DBC0000}"/>
    <cellStyle name="CATV Total 2 30 3 2" xfId="24532" xr:uid="{00000000-0005-0000-0000-00006EBC0000}"/>
    <cellStyle name="CATV Total 2 30 3 2 2" xfId="52215" xr:uid="{00000000-0005-0000-0000-00006FBC0000}"/>
    <cellStyle name="CATV Total 2 30 3 3" xfId="38298" xr:uid="{00000000-0005-0000-0000-000070BC0000}"/>
    <cellStyle name="CATV Total 2 30 4" xfId="12859" xr:uid="{00000000-0005-0000-0000-000071BC0000}"/>
    <cellStyle name="CATV Total 2 30 4 2" xfId="26780" xr:uid="{00000000-0005-0000-0000-000072BC0000}"/>
    <cellStyle name="CATV Total 2 30 4 2 2" xfId="54463" xr:uid="{00000000-0005-0000-0000-000073BC0000}"/>
    <cellStyle name="CATV Total 2 30 4 3" xfId="40546" xr:uid="{00000000-0005-0000-0000-000074BC0000}"/>
    <cellStyle name="CATV Total 2 30 5" xfId="15609" xr:uid="{00000000-0005-0000-0000-000075BC0000}"/>
    <cellStyle name="CATV Total 2 30 5 2" xfId="29530" xr:uid="{00000000-0005-0000-0000-000076BC0000}"/>
    <cellStyle name="CATV Total 2 30 5 2 2" xfId="57213" xr:uid="{00000000-0005-0000-0000-000077BC0000}"/>
    <cellStyle name="CATV Total 2 30 5 3" xfId="43296" xr:uid="{00000000-0005-0000-0000-000078BC0000}"/>
    <cellStyle name="CATV Total 2 30 6" xfId="18577" xr:uid="{00000000-0005-0000-0000-000079BC0000}"/>
    <cellStyle name="CATV Total 2 30 6 2" xfId="46260" xr:uid="{00000000-0005-0000-0000-00007ABC0000}"/>
    <cellStyle name="CATV Total 2 30 7" xfId="32343" xr:uid="{00000000-0005-0000-0000-00007BBC0000}"/>
    <cellStyle name="CATV Total 2 31" xfId="5308" xr:uid="{00000000-0005-0000-0000-00007CBC0000}"/>
    <cellStyle name="CATV Total 2 31 2" xfId="19275" xr:uid="{00000000-0005-0000-0000-00007DBC0000}"/>
    <cellStyle name="CATV Total 2 31 2 2" xfId="46958" xr:uid="{00000000-0005-0000-0000-00007EBC0000}"/>
    <cellStyle name="CATV Total 2 31 3" xfId="33041" xr:uid="{00000000-0005-0000-0000-00007FBC0000}"/>
    <cellStyle name="CATV Total 2 32" xfId="5206" xr:uid="{00000000-0005-0000-0000-000080BC0000}"/>
    <cellStyle name="CATV Total 2 32 2" xfId="19176" xr:uid="{00000000-0005-0000-0000-000081BC0000}"/>
    <cellStyle name="CATV Total 2 32 2 2" xfId="46859" xr:uid="{00000000-0005-0000-0000-000082BC0000}"/>
    <cellStyle name="CATV Total 2 32 3" xfId="32942" xr:uid="{00000000-0005-0000-0000-000083BC0000}"/>
    <cellStyle name="CATV Total 2 4" xfId="3024" xr:uid="{00000000-0005-0000-0000-000084BC0000}"/>
    <cellStyle name="CATV Total 2 4 2" xfId="6468" xr:uid="{00000000-0005-0000-0000-000085BC0000}"/>
    <cellStyle name="CATV Total 2 4 2 2" xfId="20413" xr:uid="{00000000-0005-0000-0000-000086BC0000}"/>
    <cellStyle name="CATV Total 2 4 2 2 2" xfId="48096" xr:uid="{00000000-0005-0000-0000-000087BC0000}"/>
    <cellStyle name="CATV Total 2 4 2 3" xfId="34179" xr:uid="{00000000-0005-0000-0000-000088BC0000}"/>
    <cellStyle name="CATV Total 2 4 3" xfId="9217" xr:uid="{00000000-0005-0000-0000-000089BC0000}"/>
    <cellStyle name="CATV Total 2 4 3 2" xfId="23138" xr:uid="{00000000-0005-0000-0000-00008ABC0000}"/>
    <cellStyle name="CATV Total 2 4 3 2 2" xfId="50821" xr:uid="{00000000-0005-0000-0000-00008BBC0000}"/>
    <cellStyle name="CATV Total 2 4 3 3" xfId="36904" xr:uid="{00000000-0005-0000-0000-00008CBC0000}"/>
    <cellStyle name="CATV Total 2 4 4" xfId="11353" xr:uid="{00000000-0005-0000-0000-00008DBC0000}"/>
    <cellStyle name="CATV Total 2 4 4 2" xfId="25274" xr:uid="{00000000-0005-0000-0000-00008EBC0000}"/>
    <cellStyle name="CATV Total 2 4 4 2 2" xfId="52957" xr:uid="{00000000-0005-0000-0000-00008FBC0000}"/>
    <cellStyle name="CATV Total 2 4 4 3" xfId="39040" xr:uid="{00000000-0005-0000-0000-000090BC0000}"/>
    <cellStyle name="CATV Total 2 4 5" xfId="14104" xr:uid="{00000000-0005-0000-0000-000091BC0000}"/>
    <cellStyle name="CATV Total 2 4 5 2" xfId="28025" xr:uid="{00000000-0005-0000-0000-000092BC0000}"/>
    <cellStyle name="CATV Total 2 4 5 2 2" xfId="55708" xr:uid="{00000000-0005-0000-0000-000093BC0000}"/>
    <cellStyle name="CATV Total 2 4 5 3" xfId="41791" xr:uid="{00000000-0005-0000-0000-000094BC0000}"/>
    <cellStyle name="CATV Total 2 4 6" xfId="17071" xr:uid="{00000000-0005-0000-0000-000095BC0000}"/>
    <cellStyle name="CATV Total 2 4 6 2" xfId="44754" xr:uid="{00000000-0005-0000-0000-000096BC0000}"/>
    <cellStyle name="CATV Total 2 4 7" xfId="30881" xr:uid="{00000000-0005-0000-0000-000097BC0000}"/>
    <cellStyle name="CATV Total 2 5" xfId="2364" xr:uid="{00000000-0005-0000-0000-000098BC0000}"/>
    <cellStyle name="CATV Total 2 5 2" xfId="5823" xr:uid="{00000000-0005-0000-0000-000099BC0000}"/>
    <cellStyle name="CATV Total 2 5 2 2" xfId="19773" xr:uid="{00000000-0005-0000-0000-00009ABC0000}"/>
    <cellStyle name="CATV Total 2 5 2 2 2" xfId="47456" xr:uid="{00000000-0005-0000-0000-00009BBC0000}"/>
    <cellStyle name="CATV Total 2 5 2 3" xfId="33539" xr:uid="{00000000-0005-0000-0000-00009CBC0000}"/>
    <cellStyle name="CATV Total 2 5 3" xfId="8593" xr:uid="{00000000-0005-0000-0000-00009DBC0000}"/>
    <cellStyle name="CATV Total 2 5 3 2" xfId="22514" xr:uid="{00000000-0005-0000-0000-00009EBC0000}"/>
    <cellStyle name="CATV Total 2 5 3 2 2" xfId="50197" xr:uid="{00000000-0005-0000-0000-00009FBC0000}"/>
    <cellStyle name="CATV Total 2 5 3 3" xfId="36280" xr:uid="{00000000-0005-0000-0000-0000A0BC0000}"/>
    <cellStyle name="CATV Total 2 5 4" xfId="5472" xr:uid="{00000000-0005-0000-0000-0000A1BC0000}"/>
    <cellStyle name="CATV Total 2 5 4 2" xfId="19425" xr:uid="{00000000-0005-0000-0000-0000A2BC0000}"/>
    <cellStyle name="CATV Total 2 5 4 2 2" xfId="47108" xr:uid="{00000000-0005-0000-0000-0000A3BC0000}"/>
    <cellStyle name="CATV Total 2 5 4 3" xfId="33191" xr:uid="{00000000-0005-0000-0000-0000A4BC0000}"/>
    <cellStyle name="CATV Total 2 5 5" xfId="13471" xr:uid="{00000000-0005-0000-0000-0000A5BC0000}"/>
    <cellStyle name="CATV Total 2 5 5 2" xfId="27392" xr:uid="{00000000-0005-0000-0000-0000A6BC0000}"/>
    <cellStyle name="CATV Total 2 5 5 2 2" xfId="55075" xr:uid="{00000000-0005-0000-0000-0000A7BC0000}"/>
    <cellStyle name="CATV Total 2 5 5 3" xfId="41158" xr:uid="{00000000-0005-0000-0000-0000A8BC0000}"/>
    <cellStyle name="CATV Total 2 5 6" xfId="16433" xr:uid="{00000000-0005-0000-0000-0000A9BC0000}"/>
    <cellStyle name="CATV Total 2 5 6 2" xfId="44116" xr:uid="{00000000-0005-0000-0000-0000AABC0000}"/>
    <cellStyle name="CATV Total 2 5 7" xfId="30326" xr:uid="{00000000-0005-0000-0000-0000ABBC0000}"/>
    <cellStyle name="CATV Total 2 6" xfId="2455" xr:uid="{00000000-0005-0000-0000-0000ACBC0000}"/>
    <cellStyle name="CATV Total 2 6 2" xfId="5912" xr:uid="{00000000-0005-0000-0000-0000ADBC0000}"/>
    <cellStyle name="CATV Total 2 6 2 2" xfId="19862" xr:uid="{00000000-0005-0000-0000-0000AEBC0000}"/>
    <cellStyle name="CATV Total 2 6 2 2 2" xfId="47545" xr:uid="{00000000-0005-0000-0000-0000AFBC0000}"/>
    <cellStyle name="CATV Total 2 6 2 3" xfId="33628" xr:uid="{00000000-0005-0000-0000-0000B0BC0000}"/>
    <cellStyle name="CATV Total 2 6 3" xfId="8678" xr:uid="{00000000-0005-0000-0000-0000B1BC0000}"/>
    <cellStyle name="CATV Total 2 6 3 2" xfId="22599" xr:uid="{00000000-0005-0000-0000-0000B2BC0000}"/>
    <cellStyle name="CATV Total 2 6 3 2 2" xfId="50282" xr:uid="{00000000-0005-0000-0000-0000B3BC0000}"/>
    <cellStyle name="CATV Total 2 6 3 3" xfId="36365" xr:uid="{00000000-0005-0000-0000-0000B4BC0000}"/>
    <cellStyle name="CATV Total 2 6 4" xfId="5110" xr:uid="{00000000-0005-0000-0000-0000B5BC0000}"/>
    <cellStyle name="CATV Total 2 6 4 2" xfId="19081" xr:uid="{00000000-0005-0000-0000-0000B6BC0000}"/>
    <cellStyle name="CATV Total 2 6 4 2 2" xfId="46764" xr:uid="{00000000-0005-0000-0000-0000B7BC0000}"/>
    <cellStyle name="CATV Total 2 6 4 3" xfId="32847" xr:uid="{00000000-0005-0000-0000-0000B8BC0000}"/>
    <cellStyle name="CATV Total 2 6 5" xfId="13560" xr:uid="{00000000-0005-0000-0000-0000B9BC0000}"/>
    <cellStyle name="CATV Total 2 6 5 2" xfId="27481" xr:uid="{00000000-0005-0000-0000-0000BABC0000}"/>
    <cellStyle name="CATV Total 2 6 5 2 2" xfId="55164" xr:uid="{00000000-0005-0000-0000-0000BBBC0000}"/>
    <cellStyle name="CATV Total 2 6 5 3" xfId="41247" xr:uid="{00000000-0005-0000-0000-0000BCBC0000}"/>
    <cellStyle name="CATV Total 2 6 6" xfId="16522" xr:uid="{00000000-0005-0000-0000-0000BDBC0000}"/>
    <cellStyle name="CATV Total 2 6 6 2" xfId="44205" xr:uid="{00000000-0005-0000-0000-0000BEBC0000}"/>
    <cellStyle name="CATV Total 2 6 7" xfId="30400" xr:uid="{00000000-0005-0000-0000-0000BFBC0000}"/>
    <cellStyle name="CATV Total 2 7" xfId="3148" xr:uid="{00000000-0005-0000-0000-0000C0BC0000}"/>
    <cellStyle name="CATV Total 2 7 2" xfId="6590" xr:uid="{00000000-0005-0000-0000-0000C1BC0000}"/>
    <cellStyle name="CATV Total 2 7 2 2" xfId="20534" xr:uid="{00000000-0005-0000-0000-0000C2BC0000}"/>
    <cellStyle name="CATV Total 2 7 2 2 2" xfId="48217" xr:uid="{00000000-0005-0000-0000-0000C3BC0000}"/>
    <cellStyle name="CATV Total 2 7 2 3" xfId="34300" xr:uid="{00000000-0005-0000-0000-0000C4BC0000}"/>
    <cellStyle name="CATV Total 2 7 3" xfId="9334" xr:uid="{00000000-0005-0000-0000-0000C5BC0000}"/>
    <cellStyle name="CATV Total 2 7 3 2" xfId="23255" xr:uid="{00000000-0005-0000-0000-0000C6BC0000}"/>
    <cellStyle name="CATV Total 2 7 3 2 2" xfId="50938" xr:uid="{00000000-0005-0000-0000-0000C7BC0000}"/>
    <cellStyle name="CATV Total 2 7 3 3" xfId="37021" xr:uid="{00000000-0005-0000-0000-0000C8BC0000}"/>
    <cellStyle name="CATV Total 2 7 4" xfId="11472" xr:uid="{00000000-0005-0000-0000-0000C9BC0000}"/>
    <cellStyle name="CATV Total 2 7 4 2" xfId="25393" xr:uid="{00000000-0005-0000-0000-0000CABC0000}"/>
    <cellStyle name="CATV Total 2 7 4 2 2" xfId="53076" xr:uid="{00000000-0005-0000-0000-0000CBBC0000}"/>
    <cellStyle name="CATV Total 2 7 4 3" xfId="39159" xr:uid="{00000000-0005-0000-0000-0000CCBC0000}"/>
    <cellStyle name="CATV Total 2 7 5" xfId="14222" xr:uid="{00000000-0005-0000-0000-0000CDBC0000}"/>
    <cellStyle name="CATV Total 2 7 5 2" xfId="28143" xr:uid="{00000000-0005-0000-0000-0000CEBC0000}"/>
    <cellStyle name="CATV Total 2 7 5 2 2" xfId="55826" xr:uid="{00000000-0005-0000-0000-0000CFBC0000}"/>
    <cellStyle name="CATV Total 2 7 5 3" xfId="41909" xr:uid="{00000000-0005-0000-0000-0000D0BC0000}"/>
    <cellStyle name="CATV Total 2 7 6" xfId="17190" xr:uid="{00000000-0005-0000-0000-0000D1BC0000}"/>
    <cellStyle name="CATV Total 2 7 6 2" xfId="44873" xr:uid="{00000000-0005-0000-0000-0000D2BC0000}"/>
    <cellStyle name="CATV Total 2 7 7" xfId="30992" xr:uid="{00000000-0005-0000-0000-0000D3BC0000}"/>
    <cellStyle name="CATV Total 2 8" xfId="3165" xr:uid="{00000000-0005-0000-0000-0000D4BC0000}"/>
    <cellStyle name="CATV Total 2 8 2" xfId="6607" xr:uid="{00000000-0005-0000-0000-0000D5BC0000}"/>
    <cellStyle name="CATV Total 2 8 2 2" xfId="20551" xr:uid="{00000000-0005-0000-0000-0000D6BC0000}"/>
    <cellStyle name="CATV Total 2 8 2 2 2" xfId="48234" xr:uid="{00000000-0005-0000-0000-0000D7BC0000}"/>
    <cellStyle name="CATV Total 2 8 2 3" xfId="34317" xr:uid="{00000000-0005-0000-0000-0000D8BC0000}"/>
    <cellStyle name="CATV Total 2 8 3" xfId="9351" xr:uid="{00000000-0005-0000-0000-0000D9BC0000}"/>
    <cellStyle name="CATV Total 2 8 3 2" xfId="23272" xr:uid="{00000000-0005-0000-0000-0000DABC0000}"/>
    <cellStyle name="CATV Total 2 8 3 2 2" xfId="50955" xr:uid="{00000000-0005-0000-0000-0000DBBC0000}"/>
    <cellStyle name="CATV Total 2 8 3 3" xfId="37038" xr:uid="{00000000-0005-0000-0000-0000DCBC0000}"/>
    <cellStyle name="CATV Total 2 8 4" xfId="11489" xr:uid="{00000000-0005-0000-0000-0000DDBC0000}"/>
    <cellStyle name="CATV Total 2 8 4 2" xfId="25410" xr:uid="{00000000-0005-0000-0000-0000DEBC0000}"/>
    <cellStyle name="CATV Total 2 8 4 2 2" xfId="53093" xr:uid="{00000000-0005-0000-0000-0000DFBC0000}"/>
    <cellStyle name="CATV Total 2 8 4 3" xfId="39176" xr:uid="{00000000-0005-0000-0000-0000E0BC0000}"/>
    <cellStyle name="CATV Total 2 8 5" xfId="14239" xr:uid="{00000000-0005-0000-0000-0000E1BC0000}"/>
    <cellStyle name="CATV Total 2 8 5 2" xfId="28160" xr:uid="{00000000-0005-0000-0000-0000E2BC0000}"/>
    <cellStyle name="CATV Total 2 8 5 2 2" xfId="55843" xr:uid="{00000000-0005-0000-0000-0000E3BC0000}"/>
    <cellStyle name="CATV Total 2 8 5 3" xfId="41926" xr:uid="{00000000-0005-0000-0000-0000E4BC0000}"/>
    <cellStyle name="CATV Total 2 8 6" xfId="17207" xr:uid="{00000000-0005-0000-0000-0000E5BC0000}"/>
    <cellStyle name="CATV Total 2 8 6 2" xfId="44890" xr:uid="{00000000-0005-0000-0000-0000E6BC0000}"/>
    <cellStyle name="CATV Total 2 8 7" xfId="31008" xr:uid="{00000000-0005-0000-0000-0000E7BC0000}"/>
    <cellStyle name="CATV Total 2 9" xfId="2883" xr:uid="{00000000-0005-0000-0000-0000E8BC0000}"/>
    <cellStyle name="CATV Total 2 9 2" xfId="6330" xr:uid="{00000000-0005-0000-0000-0000E9BC0000}"/>
    <cellStyle name="CATV Total 2 9 2 2" xfId="20277" xr:uid="{00000000-0005-0000-0000-0000EABC0000}"/>
    <cellStyle name="CATV Total 2 9 2 2 2" xfId="47960" xr:uid="{00000000-0005-0000-0000-0000EBBC0000}"/>
    <cellStyle name="CATV Total 2 9 2 3" xfId="34043" xr:uid="{00000000-0005-0000-0000-0000ECBC0000}"/>
    <cellStyle name="CATV Total 2 9 3" xfId="9082" xr:uid="{00000000-0005-0000-0000-0000EDBC0000}"/>
    <cellStyle name="CATV Total 2 9 3 2" xfId="23003" xr:uid="{00000000-0005-0000-0000-0000EEBC0000}"/>
    <cellStyle name="CATV Total 2 9 3 2 2" xfId="50686" xr:uid="{00000000-0005-0000-0000-0000EFBC0000}"/>
    <cellStyle name="CATV Total 2 9 3 3" xfId="36769" xr:uid="{00000000-0005-0000-0000-0000F0BC0000}"/>
    <cellStyle name="CATV Total 2 9 4" xfId="11217" xr:uid="{00000000-0005-0000-0000-0000F1BC0000}"/>
    <cellStyle name="CATV Total 2 9 4 2" xfId="25138" xr:uid="{00000000-0005-0000-0000-0000F2BC0000}"/>
    <cellStyle name="CATV Total 2 9 4 2 2" xfId="52821" xr:uid="{00000000-0005-0000-0000-0000F3BC0000}"/>
    <cellStyle name="CATV Total 2 9 4 3" xfId="38904" xr:uid="{00000000-0005-0000-0000-0000F4BC0000}"/>
    <cellStyle name="CATV Total 2 9 5" xfId="13969" xr:uid="{00000000-0005-0000-0000-0000F5BC0000}"/>
    <cellStyle name="CATV Total 2 9 5 2" xfId="27890" xr:uid="{00000000-0005-0000-0000-0000F6BC0000}"/>
    <cellStyle name="CATV Total 2 9 5 2 2" xfId="55573" xr:uid="{00000000-0005-0000-0000-0000F7BC0000}"/>
    <cellStyle name="CATV Total 2 9 5 3" xfId="41656" xr:uid="{00000000-0005-0000-0000-0000F8BC0000}"/>
    <cellStyle name="CATV Total 2 9 6" xfId="16935" xr:uid="{00000000-0005-0000-0000-0000F9BC0000}"/>
    <cellStyle name="CATV Total 2 9 6 2" xfId="44618" xr:uid="{00000000-0005-0000-0000-0000FABC0000}"/>
    <cellStyle name="CATV Total 2 9 7" xfId="30758" xr:uid="{00000000-0005-0000-0000-0000FBBC0000}"/>
    <cellStyle name="CATV Total 20" xfId="4049" xr:uid="{00000000-0005-0000-0000-0000FCBC0000}"/>
    <cellStyle name="CATV Total 20 2" xfId="7475" xr:uid="{00000000-0005-0000-0000-0000FDBC0000}"/>
    <cellStyle name="CATV Total 20 2 2" xfId="21406" xr:uid="{00000000-0005-0000-0000-0000FEBC0000}"/>
    <cellStyle name="CATV Total 20 2 2 2" xfId="49089" xr:uid="{00000000-0005-0000-0000-0000FFBC0000}"/>
    <cellStyle name="CATV Total 20 2 3" xfId="35172" xr:uid="{00000000-0005-0000-0000-000000BD0000}"/>
    <cellStyle name="CATV Total 20 3" xfId="10178" xr:uid="{00000000-0005-0000-0000-000001BD0000}"/>
    <cellStyle name="CATV Total 20 3 2" xfId="24099" xr:uid="{00000000-0005-0000-0000-000002BD0000}"/>
    <cellStyle name="CATV Total 20 3 2 2" xfId="51782" xr:uid="{00000000-0005-0000-0000-000003BD0000}"/>
    <cellStyle name="CATV Total 20 3 3" xfId="37865" xr:uid="{00000000-0005-0000-0000-000004BD0000}"/>
    <cellStyle name="CATV Total 20 4" xfId="12330" xr:uid="{00000000-0005-0000-0000-000005BD0000}"/>
    <cellStyle name="CATV Total 20 4 2" xfId="26251" xr:uid="{00000000-0005-0000-0000-000006BD0000}"/>
    <cellStyle name="CATV Total 20 4 2 2" xfId="53934" xr:uid="{00000000-0005-0000-0000-000007BD0000}"/>
    <cellStyle name="CATV Total 20 4 3" xfId="40017" xr:uid="{00000000-0005-0000-0000-000008BD0000}"/>
    <cellStyle name="CATV Total 20 5" xfId="15080" xr:uid="{00000000-0005-0000-0000-000009BD0000}"/>
    <cellStyle name="CATV Total 20 5 2" xfId="29001" xr:uid="{00000000-0005-0000-0000-00000ABD0000}"/>
    <cellStyle name="CATV Total 20 5 2 2" xfId="56684" xr:uid="{00000000-0005-0000-0000-00000BBD0000}"/>
    <cellStyle name="CATV Total 20 5 3" xfId="42767" xr:uid="{00000000-0005-0000-0000-00000CBD0000}"/>
    <cellStyle name="CATV Total 20 6" xfId="18048" xr:uid="{00000000-0005-0000-0000-00000DBD0000}"/>
    <cellStyle name="CATV Total 20 6 2" xfId="45731" xr:uid="{00000000-0005-0000-0000-00000EBD0000}"/>
    <cellStyle name="CATV Total 20 7" xfId="31814" xr:uid="{00000000-0005-0000-0000-00000FBD0000}"/>
    <cellStyle name="CATV Total 21" xfId="3988" xr:uid="{00000000-0005-0000-0000-000010BD0000}"/>
    <cellStyle name="CATV Total 21 2" xfId="7414" xr:uid="{00000000-0005-0000-0000-000011BD0000}"/>
    <cellStyle name="CATV Total 21 2 2" xfId="21345" xr:uid="{00000000-0005-0000-0000-000012BD0000}"/>
    <cellStyle name="CATV Total 21 2 2 2" xfId="49028" xr:uid="{00000000-0005-0000-0000-000013BD0000}"/>
    <cellStyle name="CATV Total 21 2 3" xfId="35111" xr:uid="{00000000-0005-0000-0000-000014BD0000}"/>
    <cellStyle name="CATV Total 21 3" xfId="10117" xr:uid="{00000000-0005-0000-0000-000015BD0000}"/>
    <cellStyle name="CATV Total 21 3 2" xfId="24038" xr:uid="{00000000-0005-0000-0000-000016BD0000}"/>
    <cellStyle name="CATV Total 21 3 2 2" xfId="51721" xr:uid="{00000000-0005-0000-0000-000017BD0000}"/>
    <cellStyle name="CATV Total 21 3 3" xfId="37804" xr:uid="{00000000-0005-0000-0000-000018BD0000}"/>
    <cellStyle name="CATV Total 21 4" xfId="12269" xr:uid="{00000000-0005-0000-0000-000019BD0000}"/>
    <cellStyle name="CATV Total 21 4 2" xfId="26190" xr:uid="{00000000-0005-0000-0000-00001ABD0000}"/>
    <cellStyle name="CATV Total 21 4 2 2" xfId="53873" xr:uid="{00000000-0005-0000-0000-00001BBD0000}"/>
    <cellStyle name="CATV Total 21 4 3" xfId="39956" xr:uid="{00000000-0005-0000-0000-00001CBD0000}"/>
    <cellStyle name="CATV Total 21 5" xfId="15019" xr:uid="{00000000-0005-0000-0000-00001DBD0000}"/>
    <cellStyle name="CATV Total 21 5 2" xfId="28940" xr:uid="{00000000-0005-0000-0000-00001EBD0000}"/>
    <cellStyle name="CATV Total 21 5 2 2" xfId="56623" xr:uid="{00000000-0005-0000-0000-00001FBD0000}"/>
    <cellStyle name="CATV Total 21 5 3" xfId="42706" xr:uid="{00000000-0005-0000-0000-000020BD0000}"/>
    <cellStyle name="CATV Total 21 6" xfId="17987" xr:uid="{00000000-0005-0000-0000-000021BD0000}"/>
    <cellStyle name="CATV Total 21 6 2" xfId="45670" xr:uid="{00000000-0005-0000-0000-000022BD0000}"/>
    <cellStyle name="CATV Total 21 7" xfId="31753" xr:uid="{00000000-0005-0000-0000-000023BD0000}"/>
    <cellStyle name="CATV Total 22" xfId="4178" xr:uid="{00000000-0005-0000-0000-000024BD0000}"/>
    <cellStyle name="CATV Total 22 2" xfId="7604" xr:uid="{00000000-0005-0000-0000-000025BD0000}"/>
    <cellStyle name="CATV Total 22 2 2" xfId="21532" xr:uid="{00000000-0005-0000-0000-000026BD0000}"/>
    <cellStyle name="CATV Total 22 2 2 2" xfId="49215" xr:uid="{00000000-0005-0000-0000-000027BD0000}"/>
    <cellStyle name="CATV Total 22 2 3" xfId="35298" xr:uid="{00000000-0005-0000-0000-000028BD0000}"/>
    <cellStyle name="CATV Total 22 3" xfId="10298" xr:uid="{00000000-0005-0000-0000-000029BD0000}"/>
    <cellStyle name="CATV Total 22 3 2" xfId="24219" xr:uid="{00000000-0005-0000-0000-00002ABD0000}"/>
    <cellStyle name="CATV Total 22 3 2 2" xfId="51902" xr:uid="{00000000-0005-0000-0000-00002BBD0000}"/>
    <cellStyle name="CATV Total 22 3 3" xfId="37985" xr:uid="{00000000-0005-0000-0000-00002CBD0000}"/>
    <cellStyle name="CATV Total 22 4" xfId="12453" xr:uid="{00000000-0005-0000-0000-00002DBD0000}"/>
    <cellStyle name="CATV Total 22 4 2" xfId="26374" xr:uid="{00000000-0005-0000-0000-00002EBD0000}"/>
    <cellStyle name="CATV Total 22 4 2 2" xfId="54057" xr:uid="{00000000-0005-0000-0000-00002FBD0000}"/>
    <cellStyle name="CATV Total 22 4 3" xfId="40140" xr:uid="{00000000-0005-0000-0000-000030BD0000}"/>
    <cellStyle name="CATV Total 22 5" xfId="15203" xr:uid="{00000000-0005-0000-0000-000031BD0000}"/>
    <cellStyle name="CATV Total 22 5 2" xfId="29124" xr:uid="{00000000-0005-0000-0000-000032BD0000}"/>
    <cellStyle name="CATV Total 22 5 2 2" xfId="56807" xr:uid="{00000000-0005-0000-0000-000033BD0000}"/>
    <cellStyle name="CATV Total 22 5 3" xfId="42890" xr:uid="{00000000-0005-0000-0000-000034BD0000}"/>
    <cellStyle name="CATV Total 22 6" xfId="18171" xr:uid="{00000000-0005-0000-0000-000035BD0000}"/>
    <cellStyle name="CATV Total 22 6 2" xfId="45854" xr:uid="{00000000-0005-0000-0000-000036BD0000}"/>
    <cellStyle name="CATV Total 22 7" xfId="31937" xr:uid="{00000000-0005-0000-0000-000037BD0000}"/>
    <cellStyle name="CATV Total 23" xfId="3900" xr:uid="{00000000-0005-0000-0000-000038BD0000}"/>
    <cellStyle name="CATV Total 23 2" xfId="7330" xr:uid="{00000000-0005-0000-0000-000039BD0000}"/>
    <cellStyle name="CATV Total 23 2 2" xfId="21262" xr:uid="{00000000-0005-0000-0000-00003ABD0000}"/>
    <cellStyle name="CATV Total 23 2 2 2" xfId="48945" xr:uid="{00000000-0005-0000-0000-00003BBD0000}"/>
    <cellStyle name="CATV Total 23 2 3" xfId="35028" xr:uid="{00000000-0005-0000-0000-00003CBD0000}"/>
    <cellStyle name="CATV Total 23 3" xfId="10042" xr:uid="{00000000-0005-0000-0000-00003DBD0000}"/>
    <cellStyle name="CATV Total 23 3 2" xfId="23963" xr:uid="{00000000-0005-0000-0000-00003EBD0000}"/>
    <cellStyle name="CATV Total 23 3 2 2" xfId="51646" xr:uid="{00000000-0005-0000-0000-00003FBD0000}"/>
    <cellStyle name="CATV Total 23 3 3" xfId="37729" xr:uid="{00000000-0005-0000-0000-000040BD0000}"/>
    <cellStyle name="CATV Total 23 4" xfId="12197" xr:uid="{00000000-0005-0000-0000-000041BD0000}"/>
    <cellStyle name="CATV Total 23 4 2" xfId="26118" xr:uid="{00000000-0005-0000-0000-000042BD0000}"/>
    <cellStyle name="CATV Total 23 4 2 2" xfId="53801" xr:uid="{00000000-0005-0000-0000-000043BD0000}"/>
    <cellStyle name="CATV Total 23 4 3" xfId="39884" xr:uid="{00000000-0005-0000-0000-000044BD0000}"/>
    <cellStyle name="CATV Total 23 5" xfId="14947" xr:uid="{00000000-0005-0000-0000-000045BD0000}"/>
    <cellStyle name="CATV Total 23 5 2" xfId="28868" xr:uid="{00000000-0005-0000-0000-000046BD0000}"/>
    <cellStyle name="CATV Total 23 5 2 2" xfId="56551" xr:uid="{00000000-0005-0000-0000-000047BD0000}"/>
    <cellStyle name="CATV Total 23 5 3" xfId="42634" xr:uid="{00000000-0005-0000-0000-000048BD0000}"/>
    <cellStyle name="CATV Total 23 6" xfId="17915" xr:uid="{00000000-0005-0000-0000-000049BD0000}"/>
    <cellStyle name="CATV Total 23 6 2" xfId="45598" xr:uid="{00000000-0005-0000-0000-00004ABD0000}"/>
    <cellStyle name="CATV Total 23 7" xfId="31681" xr:uid="{00000000-0005-0000-0000-00004BBD0000}"/>
    <cellStyle name="CATV Total 24" xfId="4555" xr:uid="{00000000-0005-0000-0000-00004CBD0000}"/>
    <cellStyle name="CATV Total 24 2" xfId="7971" xr:uid="{00000000-0005-0000-0000-00004DBD0000}"/>
    <cellStyle name="CATV Total 24 2 2" xfId="21895" xr:uid="{00000000-0005-0000-0000-00004EBD0000}"/>
    <cellStyle name="CATV Total 24 2 2 2" xfId="49578" xr:uid="{00000000-0005-0000-0000-00004FBD0000}"/>
    <cellStyle name="CATV Total 24 2 3" xfId="35661" xr:uid="{00000000-0005-0000-0000-000050BD0000}"/>
    <cellStyle name="CATV Total 24 3" xfId="10591" xr:uid="{00000000-0005-0000-0000-000051BD0000}"/>
    <cellStyle name="CATV Total 24 3 2" xfId="24512" xr:uid="{00000000-0005-0000-0000-000052BD0000}"/>
    <cellStyle name="CATV Total 24 3 2 2" xfId="52195" xr:uid="{00000000-0005-0000-0000-000053BD0000}"/>
    <cellStyle name="CATV Total 24 3 3" xfId="38278" xr:uid="{00000000-0005-0000-0000-000054BD0000}"/>
    <cellStyle name="CATV Total 24 4" xfId="12819" xr:uid="{00000000-0005-0000-0000-000055BD0000}"/>
    <cellStyle name="CATV Total 24 4 2" xfId="26740" xr:uid="{00000000-0005-0000-0000-000056BD0000}"/>
    <cellStyle name="CATV Total 24 4 2 2" xfId="54423" xr:uid="{00000000-0005-0000-0000-000057BD0000}"/>
    <cellStyle name="CATV Total 24 4 3" xfId="40506" xr:uid="{00000000-0005-0000-0000-000058BD0000}"/>
    <cellStyle name="CATV Total 24 5" xfId="15569" xr:uid="{00000000-0005-0000-0000-000059BD0000}"/>
    <cellStyle name="CATV Total 24 5 2" xfId="29490" xr:uid="{00000000-0005-0000-0000-00005ABD0000}"/>
    <cellStyle name="CATV Total 24 5 2 2" xfId="57173" xr:uid="{00000000-0005-0000-0000-00005BBD0000}"/>
    <cellStyle name="CATV Total 24 5 3" xfId="43256" xr:uid="{00000000-0005-0000-0000-00005CBD0000}"/>
    <cellStyle name="CATV Total 24 6" xfId="18537" xr:uid="{00000000-0005-0000-0000-00005DBD0000}"/>
    <cellStyle name="CATV Total 24 6 2" xfId="46220" xr:uid="{00000000-0005-0000-0000-00005EBD0000}"/>
    <cellStyle name="CATV Total 24 7" xfId="32303" xr:uid="{00000000-0005-0000-0000-00005FBD0000}"/>
    <cellStyle name="CATV Total 25" xfId="4397" xr:uid="{00000000-0005-0000-0000-000060BD0000}"/>
    <cellStyle name="CATV Total 25 2" xfId="7821" xr:uid="{00000000-0005-0000-0000-000061BD0000}"/>
    <cellStyle name="CATV Total 25 2 2" xfId="21745" xr:uid="{00000000-0005-0000-0000-000062BD0000}"/>
    <cellStyle name="CATV Total 25 2 2 2" xfId="49428" xr:uid="{00000000-0005-0000-0000-000063BD0000}"/>
    <cellStyle name="CATV Total 25 2 3" xfId="35511" xr:uid="{00000000-0005-0000-0000-000064BD0000}"/>
    <cellStyle name="CATV Total 25 3" xfId="10492" xr:uid="{00000000-0005-0000-0000-000065BD0000}"/>
    <cellStyle name="CATV Total 25 3 2" xfId="24413" xr:uid="{00000000-0005-0000-0000-000066BD0000}"/>
    <cellStyle name="CATV Total 25 3 2 2" xfId="52096" xr:uid="{00000000-0005-0000-0000-000067BD0000}"/>
    <cellStyle name="CATV Total 25 3 3" xfId="38179" xr:uid="{00000000-0005-0000-0000-000068BD0000}"/>
    <cellStyle name="CATV Total 25 4" xfId="12664" xr:uid="{00000000-0005-0000-0000-000069BD0000}"/>
    <cellStyle name="CATV Total 25 4 2" xfId="26585" xr:uid="{00000000-0005-0000-0000-00006ABD0000}"/>
    <cellStyle name="CATV Total 25 4 2 2" xfId="54268" xr:uid="{00000000-0005-0000-0000-00006BBD0000}"/>
    <cellStyle name="CATV Total 25 4 3" xfId="40351" xr:uid="{00000000-0005-0000-0000-00006CBD0000}"/>
    <cellStyle name="CATV Total 25 5" xfId="15414" xr:uid="{00000000-0005-0000-0000-00006DBD0000}"/>
    <cellStyle name="CATV Total 25 5 2" xfId="29335" xr:uid="{00000000-0005-0000-0000-00006EBD0000}"/>
    <cellStyle name="CATV Total 25 5 2 2" xfId="57018" xr:uid="{00000000-0005-0000-0000-00006FBD0000}"/>
    <cellStyle name="CATV Total 25 5 3" xfId="43101" xr:uid="{00000000-0005-0000-0000-000070BD0000}"/>
    <cellStyle name="CATV Total 25 6" xfId="18382" xr:uid="{00000000-0005-0000-0000-000071BD0000}"/>
    <cellStyle name="CATV Total 25 6 2" xfId="46065" xr:uid="{00000000-0005-0000-0000-000072BD0000}"/>
    <cellStyle name="CATV Total 25 7" xfId="32148" xr:uid="{00000000-0005-0000-0000-000073BD0000}"/>
    <cellStyle name="CATV Total 26" xfId="4781" xr:uid="{00000000-0005-0000-0000-000074BD0000}"/>
    <cellStyle name="CATV Total 26 2" xfId="8187" xr:uid="{00000000-0005-0000-0000-000075BD0000}"/>
    <cellStyle name="CATV Total 26 2 2" xfId="22110" xr:uid="{00000000-0005-0000-0000-000076BD0000}"/>
    <cellStyle name="CATV Total 26 2 2 2" xfId="49793" xr:uid="{00000000-0005-0000-0000-000077BD0000}"/>
    <cellStyle name="CATV Total 26 2 3" xfId="35876" xr:uid="{00000000-0005-0000-0000-000078BD0000}"/>
    <cellStyle name="CATV Total 26 3" xfId="10714" xr:uid="{00000000-0005-0000-0000-000079BD0000}"/>
    <cellStyle name="CATV Total 26 3 2" xfId="24635" xr:uid="{00000000-0005-0000-0000-00007ABD0000}"/>
    <cellStyle name="CATV Total 26 3 2 2" xfId="52318" xr:uid="{00000000-0005-0000-0000-00007BBD0000}"/>
    <cellStyle name="CATV Total 26 3 3" xfId="38401" xr:uid="{00000000-0005-0000-0000-00007CBD0000}"/>
    <cellStyle name="CATV Total 26 4" xfId="13042" xr:uid="{00000000-0005-0000-0000-00007DBD0000}"/>
    <cellStyle name="CATV Total 26 4 2" xfId="26963" xr:uid="{00000000-0005-0000-0000-00007EBD0000}"/>
    <cellStyle name="CATV Total 26 4 2 2" xfId="54646" xr:uid="{00000000-0005-0000-0000-00007FBD0000}"/>
    <cellStyle name="CATV Total 26 4 3" xfId="40729" xr:uid="{00000000-0005-0000-0000-000080BD0000}"/>
    <cellStyle name="CATV Total 26 5" xfId="15792" xr:uid="{00000000-0005-0000-0000-000081BD0000}"/>
    <cellStyle name="CATV Total 26 5 2" xfId="29713" xr:uid="{00000000-0005-0000-0000-000082BD0000}"/>
    <cellStyle name="CATV Total 26 5 2 2" xfId="57396" xr:uid="{00000000-0005-0000-0000-000083BD0000}"/>
    <cellStyle name="CATV Total 26 5 3" xfId="43479" xr:uid="{00000000-0005-0000-0000-000084BD0000}"/>
    <cellStyle name="CATV Total 26 6" xfId="18760" xr:uid="{00000000-0005-0000-0000-000085BD0000}"/>
    <cellStyle name="CATV Total 26 6 2" xfId="46443" xr:uid="{00000000-0005-0000-0000-000086BD0000}"/>
    <cellStyle name="CATV Total 26 7" xfId="32526" xr:uid="{00000000-0005-0000-0000-000087BD0000}"/>
    <cellStyle name="CATV Total 27" xfId="4394" xr:uid="{00000000-0005-0000-0000-000088BD0000}"/>
    <cellStyle name="CATV Total 27 2" xfId="7818" xr:uid="{00000000-0005-0000-0000-000089BD0000}"/>
    <cellStyle name="CATV Total 27 2 2" xfId="21742" xr:uid="{00000000-0005-0000-0000-00008ABD0000}"/>
    <cellStyle name="CATV Total 27 2 2 2" xfId="49425" xr:uid="{00000000-0005-0000-0000-00008BBD0000}"/>
    <cellStyle name="CATV Total 27 2 3" xfId="35508" xr:uid="{00000000-0005-0000-0000-00008CBD0000}"/>
    <cellStyle name="CATV Total 27 3" xfId="10490" xr:uid="{00000000-0005-0000-0000-00008DBD0000}"/>
    <cellStyle name="CATV Total 27 3 2" xfId="24411" xr:uid="{00000000-0005-0000-0000-00008EBD0000}"/>
    <cellStyle name="CATV Total 27 3 2 2" xfId="52094" xr:uid="{00000000-0005-0000-0000-00008FBD0000}"/>
    <cellStyle name="CATV Total 27 3 3" xfId="38177" xr:uid="{00000000-0005-0000-0000-000090BD0000}"/>
    <cellStyle name="CATV Total 27 4" xfId="12661" xr:uid="{00000000-0005-0000-0000-000091BD0000}"/>
    <cellStyle name="CATV Total 27 4 2" xfId="26582" xr:uid="{00000000-0005-0000-0000-000092BD0000}"/>
    <cellStyle name="CATV Total 27 4 2 2" xfId="54265" xr:uid="{00000000-0005-0000-0000-000093BD0000}"/>
    <cellStyle name="CATV Total 27 4 3" xfId="40348" xr:uid="{00000000-0005-0000-0000-000094BD0000}"/>
    <cellStyle name="CATV Total 27 5" xfId="15411" xr:uid="{00000000-0005-0000-0000-000095BD0000}"/>
    <cellStyle name="CATV Total 27 5 2" xfId="29332" xr:uid="{00000000-0005-0000-0000-000096BD0000}"/>
    <cellStyle name="CATV Total 27 5 2 2" xfId="57015" xr:uid="{00000000-0005-0000-0000-000097BD0000}"/>
    <cellStyle name="CATV Total 27 5 3" xfId="43098" xr:uid="{00000000-0005-0000-0000-000098BD0000}"/>
    <cellStyle name="CATV Total 27 6" xfId="18379" xr:uid="{00000000-0005-0000-0000-000099BD0000}"/>
    <cellStyle name="CATV Total 27 6 2" xfId="46062" xr:uid="{00000000-0005-0000-0000-00009ABD0000}"/>
    <cellStyle name="CATV Total 27 7" xfId="32145" xr:uid="{00000000-0005-0000-0000-00009BBD0000}"/>
    <cellStyle name="CATV Total 28" xfId="4743" xr:uid="{00000000-0005-0000-0000-00009CBD0000}"/>
    <cellStyle name="CATV Total 28 2" xfId="8149" xr:uid="{00000000-0005-0000-0000-00009DBD0000}"/>
    <cellStyle name="CATV Total 28 2 2" xfId="22073" xr:uid="{00000000-0005-0000-0000-00009EBD0000}"/>
    <cellStyle name="CATV Total 28 2 2 2" xfId="49756" xr:uid="{00000000-0005-0000-0000-00009FBD0000}"/>
    <cellStyle name="CATV Total 28 2 3" xfId="35839" xr:uid="{00000000-0005-0000-0000-0000A0BD0000}"/>
    <cellStyle name="CATV Total 28 3" xfId="10705" xr:uid="{00000000-0005-0000-0000-0000A1BD0000}"/>
    <cellStyle name="CATV Total 28 3 2" xfId="24626" xr:uid="{00000000-0005-0000-0000-0000A2BD0000}"/>
    <cellStyle name="CATV Total 28 3 2 2" xfId="52309" xr:uid="{00000000-0005-0000-0000-0000A3BD0000}"/>
    <cellStyle name="CATV Total 28 3 3" xfId="38392" xr:uid="{00000000-0005-0000-0000-0000A4BD0000}"/>
    <cellStyle name="CATV Total 28 4" xfId="13005" xr:uid="{00000000-0005-0000-0000-0000A5BD0000}"/>
    <cellStyle name="CATV Total 28 4 2" xfId="26926" xr:uid="{00000000-0005-0000-0000-0000A6BD0000}"/>
    <cellStyle name="CATV Total 28 4 2 2" xfId="54609" xr:uid="{00000000-0005-0000-0000-0000A7BD0000}"/>
    <cellStyle name="CATV Total 28 4 3" xfId="40692" xr:uid="{00000000-0005-0000-0000-0000A8BD0000}"/>
    <cellStyle name="CATV Total 28 5" xfId="15755" xr:uid="{00000000-0005-0000-0000-0000A9BD0000}"/>
    <cellStyle name="CATV Total 28 5 2" xfId="29676" xr:uid="{00000000-0005-0000-0000-0000AABD0000}"/>
    <cellStyle name="CATV Total 28 5 2 2" xfId="57359" xr:uid="{00000000-0005-0000-0000-0000ABBD0000}"/>
    <cellStyle name="CATV Total 28 5 3" xfId="43442" xr:uid="{00000000-0005-0000-0000-0000ACBD0000}"/>
    <cellStyle name="CATV Total 28 6" xfId="18723" xr:uid="{00000000-0005-0000-0000-0000ADBD0000}"/>
    <cellStyle name="CATV Total 28 6 2" xfId="46406" xr:uid="{00000000-0005-0000-0000-0000AEBD0000}"/>
    <cellStyle name="CATV Total 28 7" xfId="32489" xr:uid="{00000000-0005-0000-0000-0000AFBD0000}"/>
    <cellStyle name="CATV Total 29" xfId="4954" xr:uid="{00000000-0005-0000-0000-0000B0BD0000}"/>
    <cellStyle name="CATV Total 29 2" xfId="8358" xr:uid="{00000000-0005-0000-0000-0000B1BD0000}"/>
    <cellStyle name="CATV Total 29 2 2" xfId="22279" xr:uid="{00000000-0005-0000-0000-0000B2BD0000}"/>
    <cellStyle name="CATV Total 29 2 2 2" xfId="49962" xr:uid="{00000000-0005-0000-0000-0000B3BD0000}"/>
    <cellStyle name="CATV Total 29 2 3" xfId="36045" xr:uid="{00000000-0005-0000-0000-0000B4BD0000}"/>
    <cellStyle name="CATV Total 29 3" xfId="10810" xr:uid="{00000000-0005-0000-0000-0000B5BD0000}"/>
    <cellStyle name="CATV Total 29 3 2" xfId="24731" xr:uid="{00000000-0005-0000-0000-0000B6BD0000}"/>
    <cellStyle name="CATV Total 29 3 2 2" xfId="52414" xr:uid="{00000000-0005-0000-0000-0000B7BD0000}"/>
    <cellStyle name="CATV Total 29 3 3" xfId="38497" xr:uid="{00000000-0005-0000-0000-0000B8BD0000}"/>
    <cellStyle name="CATV Total 29 4" xfId="13211" xr:uid="{00000000-0005-0000-0000-0000B9BD0000}"/>
    <cellStyle name="CATV Total 29 4 2" xfId="27132" xr:uid="{00000000-0005-0000-0000-0000BABD0000}"/>
    <cellStyle name="CATV Total 29 4 2 2" xfId="54815" xr:uid="{00000000-0005-0000-0000-0000BBBD0000}"/>
    <cellStyle name="CATV Total 29 4 3" xfId="40898" xr:uid="{00000000-0005-0000-0000-0000BCBD0000}"/>
    <cellStyle name="CATV Total 29 5" xfId="15961" xr:uid="{00000000-0005-0000-0000-0000BDBD0000}"/>
    <cellStyle name="CATV Total 29 5 2" xfId="29882" xr:uid="{00000000-0005-0000-0000-0000BEBD0000}"/>
    <cellStyle name="CATV Total 29 5 2 2" xfId="57565" xr:uid="{00000000-0005-0000-0000-0000BFBD0000}"/>
    <cellStyle name="CATV Total 29 5 3" xfId="43648" xr:uid="{00000000-0005-0000-0000-0000C0BD0000}"/>
    <cellStyle name="CATV Total 29 6" xfId="18929" xr:uid="{00000000-0005-0000-0000-0000C1BD0000}"/>
    <cellStyle name="CATV Total 29 6 2" xfId="46612" xr:uid="{00000000-0005-0000-0000-0000C2BD0000}"/>
    <cellStyle name="CATV Total 29 7" xfId="32695" xr:uid="{00000000-0005-0000-0000-0000C3BD0000}"/>
    <cellStyle name="CATV Total 3" xfId="2124" xr:uid="{00000000-0005-0000-0000-0000C4BD0000}"/>
    <cellStyle name="CATV Total 3 10" xfId="3518" xr:uid="{00000000-0005-0000-0000-0000C5BD0000}"/>
    <cellStyle name="CATV Total 3 10 2" xfId="6956" xr:uid="{00000000-0005-0000-0000-0000C6BD0000}"/>
    <cellStyle name="CATV Total 3 10 2 2" xfId="20896" xr:uid="{00000000-0005-0000-0000-0000C7BD0000}"/>
    <cellStyle name="CATV Total 3 10 2 2 2" xfId="48579" xr:uid="{00000000-0005-0000-0000-0000C8BD0000}"/>
    <cellStyle name="CATV Total 3 10 2 3" xfId="34662" xr:uid="{00000000-0005-0000-0000-0000C9BD0000}"/>
    <cellStyle name="CATV Total 3 10 3" xfId="9694" xr:uid="{00000000-0005-0000-0000-0000CABD0000}"/>
    <cellStyle name="CATV Total 3 10 3 2" xfId="23615" xr:uid="{00000000-0005-0000-0000-0000CBBD0000}"/>
    <cellStyle name="CATV Total 3 10 3 2 2" xfId="51298" xr:uid="{00000000-0005-0000-0000-0000CCBD0000}"/>
    <cellStyle name="CATV Total 3 10 3 3" xfId="37381" xr:uid="{00000000-0005-0000-0000-0000CDBD0000}"/>
    <cellStyle name="CATV Total 3 10 4" xfId="11834" xr:uid="{00000000-0005-0000-0000-0000CEBD0000}"/>
    <cellStyle name="CATV Total 3 10 4 2" xfId="25755" xr:uid="{00000000-0005-0000-0000-0000CFBD0000}"/>
    <cellStyle name="CATV Total 3 10 4 2 2" xfId="53438" xr:uid="{00000000-0005-0000-0000-0000D0BD0000}"/>
    <cellStyle name="CATV Total 3 10 4 3" xfId="39521" xr:uid="{00000000-0005-0000-0000-0000D1BD0000}"/>
    <cellStyle name="CATV Total 3 10 5" xfId="14584" xr:uid="{00000000-0005-0000-0000-0000D2BD0000}"/>
    <cellStyle name="CATV Total 3 10 5 2" xfId="28505" xr:uid="{00000000-0005-0000-0000-0000D3BD0000}"/>
    <cellStyle name="CATV Total 3 10 5 2 2" xfId="56188" xr:uid="{00000000-0005-0000-0000-0000D4BD0000}"/>
    <cellStyle name="CATV Total 3 10 5 3" xfId="42271" xr:uid="{00000000-0005-0000-0000-0000D5BD0000}"/>
    <cellStyle name="CATV Total 3 10 6" xfId="17552" xr:uid="{00000000-0005-0000-0000-0000D6BD0000}"/>
    <cellStyle name="CATV Total 3 10 6 2" xfId="45235" xr:uid="{00000000-0005-0000-0000-0000D7BD0000}"/>
    <cellStyle name="CATV Total 3 10 7" xfId="31323" xr:uid="{00000000-0005-0000-0000-0000D8BD0000}"/>
    <cellStyle name="CATV Total 3 11" xfId="3158" xr:uid="{00000000-0005-0000-0000-0000D9BD0000}"/>
    <cellStyle name="CATV Total 3 11 2" xfId="6600" xr:uid="{00000000-0005-0000-0000-0000DABD0000}"/>
    <cellStyle name="CATV Total 3 11 2 2" xfId="20544" xr:uid="{00000000-0005-0000-0000-0000DBBD0000}"/>
    <cellStyle name="CATV Total 3 11 2 2 2" xfId="48227" xr:uid="{00000000-0005-0000-0000-0000DCBD0000}"/>
    <cellStyle name="CATV Total 3 11 2 3" xfId="34310" xr:uid="{00000000-0005-0000-0000-0000DDBD0000}"/>
    <cellStyle name="CATV Total 3 11 3" xfId="9344" xr:uid="{00000000-0005-0000-0000-0000DEBD0000}"/>
    <cellStyle name="CATV Total 3 11 3 2" xfId="23265" xr:uid="{00000000-0005-0000-0000-0000DFBD0000}"/>
    <cellStyle name="CATV Total 3 11 3 2 2" xfId="50948" xr:uid="{00000000-0005-0000-0000-0000E0BD0000}"/>
    <cellStyle name="CATV Total 3 11 3 3" xfId="37031" xr:uid="{00000000-0005-0000-0000-0000E1BD0000}"/>
    <cellStyle name="CATV Total 3 11 4" xfId="11482" xr:uid="{00000000-0005-0000-0000-0000E2BD0000}"/>
    <cellStyle name="CATV Total 3 11 4 2" xfId="25403" xr:uid="{00000000-0005-0000-0000-0000E3BD0000}"/>
    <cellStyle name="CATV Total 3 11 4 2 2" xfId="53086" xr:uid="{00000000-0005-0000-0000-0000E4BD0000}"/>
    <cellStyle name="CATV Total 3 11 4 3" xfId="39169" xr:uid="{00000000-0005-0000-0000-0000E5BD0000}"/>
    <cellStyle name="CATV Total 3 11 5" xfId="14232" xr:uid="{00000000-0005-0000-0000-0000E6BD0000}"/>
    <cellStyle name="CATV Total 3 11 5 2" xfId="28153" xr:uid="{00000000-0005-0000-0000-0000E7BD0000}"/>
    <cellStyle name="CATV Total 3 11 5 2 2" xfId="55836" xr:uid="{00000000-0005-0000-0000-0000E8BD0000}"/>
    <cellStyle name="CATV Total 3 11 5 3" xfId="41919" xr:uid="{00000000-0005-0000-0000-0000E9BD0000}"/>
    <cellStyle name="CATV Total 3 11 6" xfId="17200" xr:uid="{00000000-0005-0000-0000-0000EABD0000}"/>
    <cellStyle name="CATV Total 3 11 6 2" xfId="44883" xr:uid="{00000000-0005-0000-0000-0000EBBD0000}"/>
    <cellStyle name="CATV Total 3 11 7" xfId="31002" xr:uid="{00000000-0005-0000-0000-0000ECBD0000}"/>
    <cellStyle name="CATV Total 3 12" xfId="3443" xr:uid="{00000000-0005-0000-0000-0000EDBD0000}"/>
    <cellStyle name="CATV Total 3 12 2" xfId="6882" xr:uid="{00000000-0005-0000-0000-0000EEBD0000}"/>
    <cellStyle name="CATV Total 3 12 2 2" xfId="20823" xr:uid="{00000000-0005-0000-0000-0000EFBD0000}"/>
    <cellStyle name="CATV Total 3 12 2 2 2" xfId="48506" xr:uid="{00000000-0005-0000-0000-0000F0BD0000}"/>
    <cellStyle name="CATV Total 3 12 2 3" xfId="34589" xr:uid="{00000000-0005-0000-0000-0000F1BD0000}"/>
    <cellStyle name="CATV Total 3 12 3" xfId="9620" xr:uid="{00000000-0005-0000-0000-0000F2BD0000}"/>
    <cellStyle name="CATV Total 3 12 3 2" xfId="23541" xr:uid="{00000000-0005-0000-0000-0000F3BD0000}"/>
    <cellStyle name="CATV Total 3 12 3 2 2" xfId="51224" xr:uid="{00000000-0005-0000-0000-0000F4BD0000}"/>
    <cellStyle name="CATV Total 3 12 3 3" xfId="37307" xr:uid="{00000000-0005-0000-0000-0000F5BD0000}"/>
    <cellStyle name="CATV Total 3 12 4" xfId="11761" xr:uid="{00000000-0005-0000-0000-0000F6BD0000}"/>
    <cellStyle name="CATV Total 3 12 4 2" xfId="25682" xr:uid="{00000000-0005-0000-0000-0000F7BD0000}"/>
    <cellStyle name="CATV Total 3 12 4 2 2" xfId="53365" xr:uid="{00000000-0005-0000-0000-0000F8BD0000}"/>
    <cellStyle name="CATV Total 3 12 4 3" xfId="39448" xr:uid="{00000000-0005-0000-0000-0000F9BD0000}"/>
    <cellStyle name="CATV Total 3 12 5" xfId="14511" xr:uid="{00000000-0005-0000-0000-0000FABD0000}"/>
    <cellStyle name="CATV Total 3 12 5 2" xfId="28432" xr:uid="{00000000-0005-0000-0000-0000FBBD0000}"/>
    <cellStyle name="CATV Total 3 12 5 2 2" xfId="56115" xr:uid="{00000000-0005-0000-0000-0000FCBD0000}"/>
    <cellStyle name="CATV Total 3 12 5 3" xfId="42198" xr:uid="{00000000-0005-0000-0000-0000FDBD0000}"/>
    <cellStyle name="CATV Total 3 12 6" xfId="17479" xr:uid="{00000000-0005-0000-0000-0000FEBD0000}"/>
    <cellStyle name="CATV Total 3 12 6 2" xfId="45162" xr:uid="{00000000-0005-0000-0000-0000FFBD0000}"/>
    <cellStyle name="CATV Total 3 12 7" xfId="31254" xr:uid="{00000000-0005-0000-0000-000000BE0000}"/>
    <cellStyle name="CATV Total 3 13" xfId="2300" xr:uid="{00000000-0005-0000-0000-000001BE0000}"/>
    <cellStyle name="CATV Total 3 13 2" xfId="5763" xr:uid="{00000000-0005-0000-0000-000002BE0000}"/>
    <cellStyle name="CATV Total 3 13 2 2" xfId="19713" xr:uid="{00000000-0005-0000-0000-000003BE0000}"/>
    <cellStyle name="CATV Total 3 13 2 2 2" xfId="47396" xr:uid="{00000000-0005-0000-0000-000004BE0000}"/>
    <cellStyle name="CATV Total 3 13 2 3" xfId="33479" xr:uid="{00000000-0005-0000-0000-000005BE0000}"/>
    <cellStyle name="CATV Total 3 13 3" xfId="8532" xr:uid="{00000000-0005-0000-0000-000006BE0000}"/>
    <cellStyle name="CATV Total 3 13 3 2" xfId="22453" xr:uid="{00000000-0005-0000-0000-000007BE0000}"/>
    <cellStyle name="CATV Total 3 13 3 2 2" xfId="50136" xr:uid="{00000000-0005-0000-0000-000008BE0000}"/>
    <cellStyle name="CATV Total 3 13 3 3" xfId="36219" xr:uid="{00000000-0005-0000-0000-000009BE0000}"/>
    <cellStyle name="CATV Total 3 13 4" xfId="5412" xr:uid="{00000000-0005-0000-0000-00000ABE0000}"/>
    <cellStyle name="CATV Total 3 13 4 2" xfId="19365" xr:uid="{00000000-0005-0000-0000-00000BBE0000}"/>
    <cellStyle name="CATV Total 3 13 4 2 2" xfId="47048" xr:uid="{00000000-0005-0000-0000-00000CBE0000}"/>
    <cellStyle name="CATV Total 3 13 4 3" xfId="33131" xr:uid="{00000000-0005-0000-0000-00000DBE0000}"/>
    <cellStyle name="CATV Total 3 13 5" xfId="13411" xr:uid="{00000000-0005-0000-0000-00000EBE0000}"/>
    <cellStyle name="CATV Total 3 13 5 2" xfId="27332" xr:uid="{00000000-0005-0000-0000-00000FBE0000}"/>
    <cellStyle name="CATV Total 3 13 5 2 2" xfId="55015" xr:uid="{00000000-0005-0000-0000-000010BE0000}"/>
    <cellStyle name="CATV Total 3 13 5 3" xfId="41098" xr:uid="{00000000-0005-0000-0000-000011BE0000}"/>
    <cellStyle name="CATV Total 3 13 6" xfId="16373" xr:uid="{00000000-0005-0000-0000-000012BE0000}"/>
    <cellStyle name="CATV Total 3 13 6 2" xfId="44056" xr:uid="{00000000-0005-0000-0000-000013BE0000}"/>
    <cellStyle name="CATV Total 3 13 7" xfId="30266" xr:uid="{00000000-0005-0000-0000-000014BE0000}"/>
    <cellStyle name="CATV Total 3 14" xfId="2555" xr:uid="{00000000-0005-0000-0000-000015BE0000}"/>
    <cellStyle name="CATV Total 3 14 2" xfId="6012" xr:uid="{00000000-0005-0000-0000-000016BE0000}"/>
    <cellStyle name="CATV Total 3 14 2 2" xfId="19961" xr:uid="{00000000-0005-0000-0000-000017BE0000}"/>
    <cellStyle name="CATV Total 3 14 2 2 2" xfId="47644" xr:uid="{00000000-0005-0000-0000-000018BE0000}"/>
    <cellStyle name="CATV Total 3 14 2 3" xfId="33727" xr:uid="{00000000-0005-0000-0000-000019BE0000}"/>
    <cellStyle name="CATV Total 3 14 3" xfId="8777" xr:uid="{00000000-0005-0000-0000-00001ABE0000}"/>
    <cellStyle name="CATV Total 3 14 3 2" xfId="22698" xr:uid="{00000000-0005-0000-0000-00001BBE0000}"/>
    <cellStyle name="CATV Total 3 14 3 2 2" xfId="50381" xr:uid="{00000000-0005-0000-0000-00001CBE0000}"/>
    <cellStyle name="CATV Total 3 14 3 3" xfId="36464" xr:uid="{00000000-0005-0000-0000-00001DBE0000}"/>
    <cellStyle name="CATV Total 3 14 4" xfId="5694" xr:uid="{00000000-0005-0000-0000-00001EBE0000}"/>
    <cellStyle name="CATV Total 3 14 4 2" xfId="19646" xr:uid="{00000000-0005-0000-0000-00001FBE0000}"/>
    <cellStyle name="CATV Total 3 14 4 2 2" xfId="47329" xr:uid="{00000000-0005-0000-0000-000020BE0000}"/>
    <cellStyle name="CATV Total 3 14 4 3" xfId="33412" xr:uid="{00000000-0005-0000-0000-000021BE0000}"/>
    <cellStyle name="CATV Total 3 14 5" xfId="13657" xr:uid="{00000000-0005-0000-0000-000022BE0000}"/>
    <cellStyle name="CATV Total 3 14 5 2" xfId="27578" xr:uid="{00000000-0005-0000-0000-000023BE0000}"/>
    <cellStyle name="CATV Total 3 14 5 2 2" xfId="55261" xr:uid="{00000000-0005-0000-0000-000024BE0000}"/>
    <cellStyle name="CATV Total 3 14 5 3" xfId="41344" xr:uid="{00000000-0005-0000-0000-000025BE0000}"/>
    <cellStyle name="CATV Total 3 14 6" xfId="16621" xr:uid="{00000000-0005-0000-0000-000026BE0000}"/>
    <cellStyle name="CATV Total 3 14 6 2" xfId="44304" xr:uid="{00000000-0005-0000-0000-000027BE0000}"/>
    <cellStyle name="CATV Total 3 14 7" xfId="30486" xr:uid="{00000000-0005-0000-0000-000028BE0000}"/>
    <cellStyle name="CATV Total 3 15" xfId="3692" xr:uid="{00000000-0005-0000-0000-000029BE0000}"/>
    <cellStyle name="CATV Total 3 15 2" xfId="7129" xr:uid="{00000000-0005-0000-0000-00002ABE0000}"/>
    <cellStyle name="CATV Total 3 15 2 2" xfId="21064" xr:uid="{00000000-0005-0000-0000-00002BBE0000}"/>
    <cellStyle name="CATV Total 3 15 2 2 2" xfId="48747" xr:uid="{00000000-0005-0000-0000-00002CBE0000}"/>
    <cellStyle name="CATV Total 3 15 2 3" xfId="34830" xr:uid="{00000000-0005-0000-0000-00002DBE0000}"/>
    <cellStyle name="CATV Total 3 15 3" xfId="9857" xr:uid="{00000000-0005-0000-0000-00002EBE0000}"/>
    <cellStyle name="CATV Total 3 15 3 2" xfId="23778" xr:uid="{00000000-0005-0000-0000-00002FBE0000}"/>
    <cellStyle name="CATV Total 3 15 3 2 2" xfId="51461" xr:uid="{00000000-0005-0000-0000-000030BE0000}"/>
    <cellStyle name="CATV Total 3 15 3 3" xfId="37544" xr:uid="{00000000-0005-0000-0000-000031BE0000}"/>
    <cellStyle name="CATV Total 3 15 4" xfId="12002" xr:uid="{00000000-0005-0000-0000-000032BE0000}"/>
    <cellStyle name="CATV Total 3 15 4 2" xfId="25923" xr:uid="{00000000-0005-0000-0000-000033BE0000}"/>
    <cellStyle name="CATV Total 3 15 4 2 2" xfId="53606" xr:uid="{00000000-0005-0000-0000-000034BE0000}"/>
    <cellStyle name="CATV Total 3 15 4 3" xfId="39689" xr:uid="{00000000-0005-0000-0000-000035BE0000}"/>
    <cellStyle name="CATV Total 3 15 5" xfId="14752" xr:uid="{00000000-0005-0000-0000-000036BE0000}"/>
    <cellStyle name="CATV Total 3 15 5 2" xfId="28673" xr:uid="{00000000-0005-0000-0000-000037BE0000}"/>
    <cellStyle name="CATV Total 3 15 5 2 2" xfId="56356" xr:uid="{00000000-0005-0000-0000-000038BE0000}"/>
    <cellStyle name="CATV Total 3 15 5 3" xfId="42439" xr:uid="{00000000-0005-0000-0000-000039BE0000}"/>
    <cellStyle name="CATV Total 3 15 6" xfId="17720" xr:uid="{00000000-0005-0000-0000-00003ABE0000}"/>
    <cellStyle name="CATV Total 3 15 6 2" xfId="45403" xr:uid="{00000000-0005-0000-0000-00003BBE0000}"/>
    <cellStyle name="CATV Total 3 15 7" xfId="31490" xr:uid="{00000000-0005-0000-0000-00003CBE0000}"/>
    <cellStyle name="CATV Total 3 16" xfId="3551" xr:uid="{00000000-0005-0000-0000-00003DBE0000}"/>
    <cellStyle name="CATV Total 3 16 2" xfId="6989" xr:uid="{00000000-0005-0000-0000-00003EBE0000}"/>
    <cellStyle name="CATV Total 3 16 2 2" xfId="20928" xr:uid="{00000000-0005-0000-0000-00003FBE0000}"/>
    <cellStyle name="CATV Total 3 16 2 2 2" xfId="48611" xr:uid="{00000000-0005-0000-0000-000040BE0000}"/>
    <cellStyle name="CATV Total 3 16 2 3" xfId="34694" xr:uid="{00000000-0005-0000-0000-000041BE0000}"/>
    <cellStyle name="CATV Total 3 16 3" xfId="9725" xr:uid="{00000000-0005-0000-0000-000042BE0000}"/>
    <cellStyle name="CATV Total 3 16 3 2" xfId="23646" xr:uid="{00000000-0005-0000-0000-000043BE0000}"/>
    <cellStyle name="CATV Total 3 16 3 2 2" xfId="51329" xr:uid="{00000000-0005-0000-0000-000044BE0000}"/>
    <cellStyle name="CATV Total 3 16 3 3" xfId="37412" xr:uid="{00000000-0005-0000-0000-000045BE0000}"/>
    <cellStyle name="CATV Total 3 16 4" xfId="11866" xr:uid="{00000000-0005-0000-0000-000046BE0000}"/>
    <cellStyle name="CATV Total 3 16 4 2" xfId="25787" xr:uid="{00000000-0005-0000-0000-000047BE0000}"/>
    <cellStyle name="CATV Total 3 16 4 2 2" xfId="53470" xr:uid="{00000000-0005-0000-0000-000048BE0000}"/>
    <cellStyle name="CATV Total 3 16 4 3" xfId="39553" xr:uid="{00000000-0005-0000-0000-000049BE0000}"/>
    <cellStyle name="CATV Total 3 16 5" xfId="14616" xr:uid="{00000000-0005-0000-0000-00004ABE0000}"/>
    <cellStyle name="CATV Total 3 16 5 2" xfId="28537" xr:uid="{00000000-0005-0000-0000-00004BBE0000}"/>
    <cellStyle name="CATV Total 3 16 5 2 2" xfId="56220" xr:uid="{00000000-0005-0000-0000-00004CBE0000}"/>
    <cellStyle name="CATV Total 3 16 5 3" xfId="42303" xr:uid="{00000000-0005-0000-0000-00004DBE0000}"/>
    <cellStyle name="CATV Total 3 16 6" xfId="17584" xr:uid="{00000000-0005-0000-0000-00004EBE0000}"/>
    <cellStyle name="CATV Total 3 16 6 2" xfId="45267" xr:uid="{00000000-0005-0000-0000-00004FBE0000}"/>
    <cellStyle name="CATV Total 3 16 7" xfId="31355" xr:uid="{00000000-0005-0000-0000-000050BE0000}"/>
    <cellStyle name="CATV Total 3 17" xfId="2995" xr:uid="{00000000-0005-0000-0000-000051BE0000}"/>
    <cellStyle name="CATV Total 3 17 2" xfId="6439" xr:uid="{00000000-0005-0000-0000-000052BE0000}"/>
    <cellStyle name="CATV Total 3 17 2 2" xfId="20385" xr:uid="{00000000-0005-0000-0000-000053BE0000}"/>
    <cellStyle name="CATV Total 3 17 2 2 2" xfId="48068" xr:uid="{00000000-0005-0000-0000-000054BE0000}"/>
    <cellStyle name="CATV Total 3 17 2 3" xfId="34151" xr:uid="{00000000-0005-0000-0000-000055BE0000}"/>
    <cellStyle name="CATV Total 3 17 3" xfId="9190" xr:uid="{00000000-0005-0000-0000-000056BE0000}"/>
    <cellStyle name="CATV Total 3 17 3 2" xfId="23111" xr:uid="{00000000-0005-0000-0000-000057BE0000}"/>
    <cellStyle name="CATV Total 3 17 3 2 2" xfId="50794" xr:uid="{00000000-0005-0000-0000-000058BE0000}"/>
    <cellStyle name="CATV Total 3 17 3 3" xfId="36877" xr:uid="{00000000-0005-0000-0000-000059BE0000}"/>
    <cellStyle name="CATV Total 3 17 4" xfId="11325" xr:uid="{00000000-0005-0000-0000-00005ABE0000}"/>
    <cellStyle name="CATV Total 3 17 4 2" xfId="25246" xr:uid="{00000000-0005-0000-0000-00005BBE0000}"/>
    <cellStyle name="CATV Total 3 17 4 2 2" xfId="52929" xr:uid="{00000000-0005-0000-0000-00005CBE0000}"/>
    <cellStyle name="CATV Total 3 17 4 3" xfId="39012" xr:uid="{00000000-0005-0000-0000-00005DBE0000}"/>
    <cellStyle name="CATV Total 3 17 5" xfId="14076" xr:uid="{00000000-0005-0000-0000-00005EBE0000}"/>
    <cellStyle name="CATV Total 3 17 5 2" xfId="27997" xr:uid="{00000000-0005-0000-0000-00005FBE0000}"/>
    <cellStyle name="CATV Total 3 17 5 2 2" xfId="55680" xr:uid="{00000000-0005-0000-0000-000060BE0000}"/>
    <cellStyle name="CATV Total 3 17 5 3" xfId="41763" xr:uid="{00000000-0005-0000-0000-000061BE0000}"/>
    <cellStyle name="CATV Total 3 17 6" xfId="17043" xr:uid="{00000000-0005-0000-0000-000062BE0000}"/>
    <cellStyle name="CATV Total 3 17 6 2" xfId="44726" xr:uid="{00000000-0005-0000-0000-000063BE0000}"/>
    <cellStyle name="CATV Total 3 17 7" xfId="30855" xr:uid="{00000000-0005-0000-0000-000064BE0000}"/>
    <cellStyle name="CATV Total 3 18" xfId="3839" xr:uid="{00000000-0005-0000-0000-000065BE0000}"/>
    <cellStyle name="CATV Total 3 18 2" xfId="7273" xr:uid="{00000000-0005-0000-0000-000066BE0000}"/>
    <cellStyle name="CATV Total 3 18 2 2" xfId="21206" xr:uid="{00000000-0005-0000-0000-000067BE0000}"/>
    <cellStyle name="CATV Total 3 18 2 2 2" xfId="48889" xr:uid="{00000000-0005-0000-0000-000068BE0000}"/>
    <cellStyle name="CATV Total 3 18 2 3" xfId="34972" xr:uid="{00000000-0005-0000-0000-000069BE0000}"/>
    <cellStyle name="CATV Total 3 18 3" xfId="9992" xr:uid="{00000000-0005-0000-0000-00006ABE0000}"/>
    <cellStyle name="CATV Total 3 18 3 2" xfId="23913" xr:uid="{00000000-0005-0000-0000-00006BBE0000}"/>
    <cellStyle name="CATV Total 3 18 3 2 2" xfId="51596" xr:uid="{00000000-0005-0000-0000-00006CBE0000}"/>
    <cellStyle name="CATV Total 3 18 3 3" xfId="37679" xr:uid="{00000000-0005-0000-0000-00006DBE0000}"/>
    <cellStyle name="CATV Total 3 18 4" xfId="12144" xr:uid="{00000000-0005-0000-0000-00006EBE0000}"/>
    <cellStyle name="CATV Total 3 18 4 2" xfId="26065" xr:uid="{00000000-0005-0000-0000-00006FBE0000}"/>
    <cellStyle name="CATV Total 3 18 4 2 2" xfId="53748" xr:uid="{00000000-0005-0000-0000-000070BE0000}"/>
    <cellStyle name="CATV Total 3 18 4 3" xfId="39831" xr:uid="{00000000-0005-0000-0000-000071BE0000}"/>
    <cellStyle name="CATV Total 3 18 5" xfId="14894" xr:uid="{00000000-0005-0000-0000-000072BE0000}"/>
    <cellStyle name="CATV Total 3 18 5 2" xfId="28815" xr:uid="{00000000-0005-0000-0000-000073BE0000}"/>
    <cellStyle name="CATV Total 3 18 5 2 2" xfId="56498" xr:uid="{00000000-0005-0000-0000-000074BE0000}"/>
    <cellStyle name="CATV Total 3 18 5 3" xfId="42581" xr:uid="{00000000-0005-0000-0000-000075BE0000}"/>
    <cellStyle name="CATV Total 3 18 6" xfId="17862" xr:uid="{00000000-0005-0000-0000-000076BE0000}"/>
    <cellStyle name="CATV Total 3 18 6 2" xfId="45545" xr:uid="{00000000-0005-0000-0000-000077BE0000}"/>
    <cellStyle name="CATV Total 3 18 7" xfId="31628" xr:uid="{00000000-0005-0000-0000-000078BE0000}"/>
    <cellStyle name="CATV Total 3 19" xfId="3684" xr:uid="{00000000-0005-0000-0000-000079BE0000}"/>
    <cellStyle name="CATV Total 3 19 2" xfId="7121" xr:uid="{00000000-0005-0000-0000-00007ABE0000}"/>
    <cellStyle name="CATV Total 3 19 2 2" xfId="21056" xr:uid="{00000000-0005-0000-0000-00007BBE0000}"/>
    <cellStyle name="CATV Total 3 19 2 2 2" xfId="48739" xr:uid="{00000000-0005-0000-0000-00007CBE0000}"/>
    <cellStyle name="CATV Total 3 19 2 3" xfId="34822" xr:uid="{00000000-0005-0000-0000-00007DBE0000}"/>
    <cellStyle name="CATV Total 3 19 3" xfId="9851" xr:uid="{00000000-0005-0000-0000-00007EBE0000}"/>
    <cellStyle name="CATV Total 3 19 3 2" xfId="23772" xr:uid="{00000000-0005-0000-0000-00007FBE0000}"/>
    <cellStyle name="CATV Total 3 19 3 2 2" xfId="51455" xr:uid="{00000000-0005-0000-0000-000080BE0000}"/>
    <cellStyle name="CATV Total 3 19 3 3" xfId="37538" xr:uid="{00000000-0005-0000-0000-000081BE0000}"/>
    <cellStyle name="CATV Total 3 19 4" xfId="11994" xr:uid="{00000000-0005-0000-0000-000082BE0000}"/>
    <cellStyle name="CATV Total 3 19 4 2" xfId="25915" xr:uid="{00000000-0005-0000-0000-000083BE0000}"/>
    <cellStyle name="CATV Total 3 19 4 2 2" xfId="53598" xr:uid="{00000000-0005-0000-0000-000084BE0000}"/>
    <cellStyle name="CATV Total 3 19 4 3" xfId="39681" xr:uid="{00000000-0005-0000-0000-000085BE0000}"/>
    <cellStyle name="CATV Total 3 19 5" xfId="14744" xr:uid="{00000000-0005-0000-0000-000086BE0000}"/>
    <cellStyle name="CATV Total 3 19 5 2" xfId="28665" xr:uid="{00000000-0005-0000-0000-000087BE0000}"/>
    <cellStyle name="CATV Total 3 19 5 2 2" xfId="56348" xr:uid="{00000000-0005-0000-0000-000088BE0000}"/>
    <cellStyle name="CATV Total 3 19 5 3" xfId="42431" xr:uid="{00000000-0005-0000-0000-000089BE0000}"/>
    <cellStyle name="CATV Total 3 19 6" xfId="17712" xr:uid="{00000000-0005-0000-0000-00008ABE0000}"/>
    <cellStyle name="CATV Total 3 19 6 2" xfId="45395" xr:uid="{00000000-0005-0000-0000-00008BBE0000}"/>
    <cellStyle name="CATV Total 3 19 7" xfId="31482" xr:uid="{00000000-0005-0000-0000-00008CBE0000}"/>
    <cellStyle name="CATV Total 3 2" xfId="3136" xr:uid="{00000000-0005-0000-0000-00008DBE0000}"/>
    <cellStyle name="CATV Total 3 2 2" xfId="6578" xr:uid="{00000000-0005-0000-0000-00008EBE0000}"/>
    <cellStyle name="CATV Total 3 2 2 2" xfId="20522" xr:uid="{00000000-0005-0000-0000-00008FBE0000}"/>
    <cellStyle name="CATV Total 3 2 2 2 2" xfId="48205" xr:uid="{00000000-0005-0000-0000-000090BE0000}"/>
    <cellStyle name="CATV Total 3 2 2 3" xfId="34288" xr:uid="{00000000-0005-0000-0000-000091BE0000}"/>
    <cellStyle name="CATV Total 3 2 3" xfId="9322" xr:uid="{00000000-0005-0000-0000-000092BE0000}"/>
    <cellStyle name="CATV Total 3 2 3 2" xfId="23243" xr:uid="{00000000-0005-0000-0000-000093BE0000}"/>
    <cellStyle name="CATV Total 3 2 3 2 2" xfId="50926" xr:uid="{00000000-0005-0000-0000-000094BE0000}"/>
    <cellStyle name="CATV Total 3 2 3 3" xfId="37009" xr:uid="{00000000-0005-0000-0000-000095BE0000}"/>
    <cellStyle name="CATV Total 3 2 4" xfId="11460" xr:uid="{00000000-0005-0000-0000-000096BE0000}"/>
    <cellStyle name="CATV Total 3 2 4 2" xfId="25381" xr:uid="{00000000-0005-0000-0000-000097BE0000}"/>
    <cellStyle name="CATV Total 3 2 4 2 2" xfId="53064" xr:uid="{00000000-0005-0000-0000-000098BE0000}"/>
    <cellStyle name="CATV Total 3 2 4 3" xfId="39147" xr:uid="{00000000-0005-0000-0000-000099BE0000}"/>
    <cellStyle name="CATV Total 3 2 5" xfId="14210" xr:uid="{00000000-0005-0000-0000-00009ABE0000}"/>
    <cellStyle name="CATV Total 3 2 5 2" xfId="28131" xr:uid="{00000000-0005-0000-0000-00009BBE0000}"/>
    <cellStyle name="CATV Total 3 2 5 2 2" xfId="55814" xr:uid="{00000000-0005-0000-0000-00009CBE0000}"/>
    <cellStyle name="CATV Total 3 2 5 3" xfId="41897" xr:uid="{00000000-0005-0000-0000-00009DBE0000}"/>
    <cellStyle name="CATV Total 3 2 6" xfId="17178" xr:uid="{00000000-0005-0000-0000-00009EBE0000}"/>
    <cellStyle name="CATV Total 3 2 6 2" xfId="44861" xr:uid="{00000000-0005-0000-0000-00009FBE0000}"/>
    <cellStyle name="CATV Total 3 2 7" xfId="30981" xr:uid="{00000000-0005-0000-0000-0000A0BE0000}"/>
    <cellStyle name="CATV Total 3 20" xfId="4180" xr:uid="{00000000-0005-0000-0000-0000A1BE0000}"/>
    <cellStyle name="CATV Total 3 20 2" xfId="7606" xr:uid="{00000000-0005-0000-0000-0000A2BE0000}"/>
    <cellStyle name="CATV Total 3 20 2 2" xfId="21534" xr:uid="{00000000-0005-0000-0000-0000A3BE0000}"/>
    <cellStyle name="CATV Total 3 20 2 2 2" xfId="49217" xr:uid="{00000000-0005-0000-0000-0000A4BE0000}"/>
    <cellStyle name="CATV Total 3 20 2 3" xfId="35300" xr:uid="{00000000-0005-0000-0000-0000A5BE0000}"/>
    <cellStyle name="CATV Total 3 20 3" xfId="10300" xr:uid="{00000000-0005-0000-0000-0000A6BE0000}"/>
    <cellStyle name="CATV Total 3 20 3 2" xfId="24221" xr:uid="{00000000-0005-0000-0000-0000A7BE0000}"/>
    <cellStyle name="CATV Total 3 20 3 2 2" xfId="51904" xr:uid="{00000000-0005-0000-0000-0000A8BE0000}"/>
    <cellStyle name="CATV Total 3 20 3 3" xfId="37987" xr:uid="{00000000-0005-0000-0000-0000A9BE0000}"/>
    <cellStyle name="CATV Total 3 20 4" xfId="12455" xr:uid="{00000000-0005-0000-0000-0000AABE0000}"/>
    <cellStyle name="CATV Total 3 20 4 2" xfId="26376" xr:uid="{00000000-0005-0000-0000-0000ABBE0000}"/>
    <cellStyle name="CATV Total 3 20 4 2 2" xfId="54059" xr:uid="{00000000-0005-0000-0000-0000ACBE0000}"/>
    <cellStyle name="CATV Total 3 20 4 3" xfId="40142" xr:uid="{00000000-0005-0000-0000-0000ADBE0000}"/>
    <cellStyle name="CATV Total 3 20 5" xfId="15205" xr:uid="{00000000-0005-0000-0000-0000AEBE0000}"/>
    <cellStyle name="CATV Total 3 20 5 2" xfId="29126" xr:uid="{00000000-0005-0000-0000-0000AFBE0000}"/>
    <cellStyle name="CATV Total 3 20 5 2 2" xfId="56809" xr:uid="{00000000-0005-0000-0000-0000B0BE0000}"/>
    <cellStyle name="CATV Total 3 20 5 3" xfId="42892" xr:uid="{00000000-0005-0000-0000-0000B1BE0000}"/>
    <cellStyle name="CATV Total 3 20 6" xfId="18173" xr:uid="{00000000-0005-0000-0000-0000B2BE0000}"/>
    <cellStyle name="CATV Total 3 20 6 2" xfId="45856" xr:uid="{00000000-0005-0000-0000-0000B3BE0000}"/>
    <cellStyle name="CATV Total 3 20 7" xfId="31939" xr:uid="{00000000-0005-0000-0000-0000B4BE0000}"/>
    <cellStyle name="CATV Total 3 21" xfId="4217" xr:uid="{00000000-0005-0000-0000-0000B5BE0000}"/>
    <cellStyle name="CATV Total 3 21 2" xfId="7642" xr:uid="{00000000-0005-0000-0000-0000B6BE0000}"/>
    <cellStyle name="CATV Total 3 21 2 2" xfId="21570" xr:uid="{00000000-0005-0000-0000-0000B7BE0000}"/>
    <cellStyle name="CATV Total 3 21 2 2 2" xfId="49253" xr:uid="{00000000-0005-0000-0000-0000B8BE0000}"/>
    <cellStyle name="CATV Total 3 21 2 3" xfId="35336" xr:uid="{00000000-0005-0000-0000-0000B9BE0000}"/>
    <cellStyle name="CATV Total 3 21 3" xfId="10335" xr:uid="{00000000-0005-0000-0000-0000BABE0000}"/>
    <cellStyle name="CATV Total 3 21 3 2" xfId="24256" xr:uid="{00000000-0005-0000-0000-0000BBBE0000}"/>
    <cellStyle name="CATV Total 3 21 3 2 2" xfId="51939" xr:uid="{00000000-0005-0000-0000-0000BCBE0000}"/>
    <cellStyle name="CATV Total 3 21 3 3" xfId="38022" xr:uid="{00000000-0005-0000-0000-0000BDBE0000}"/>
    <cellStyle name="CATV Total 3 21 4" xfId="12491" xr:uid="{00000000-0005-0000-0000-0000BEBE0000}"/>
    <cellStyle name="CATV Total 3 21 4 2" xfId="26412" xr:uid="{00000000-0005-0000-0000-0000BFBE0000}"/>
    <cellStyle name="CATV Total 3 21 4 2 2" xfId="54095" xr:uid="{00000000-0005-0000-0000-0000C0BE0000}"/>
    <cellStyle name="CATV Total 3 21 4 3" xfId="40178" xr:uid="{00000000-0005-0000-0000-0000C1BE0000}"/>
    <cellStyle name="CATV Total 3 21 5" xfId="15241" xr:uid="{00000000-0005-0000-0000-0000C2BE0000}"/>
    <cellStyle name="CATV Total 3 21 5 2" xfId="29162" xr:uid="{00000000-0005-0000-0000-0000C3BE0000}"/>
    <cellStyle name="CATV Total 3 21 5 2 2" xfId="56845" xr:uid="{00000000-0005-0000-0000-0000C4BE0000}"/>
    <cellStyle name="CATV Total 3 21 5 3" xfId="42928" xr:uid="{00000000-0005-0000-0000-0000C5BE0000}"/>
    <cellStyle name="CATV Total 3 21 6" xfId="18209" xr:uid="{00000000-0005-0000-0000-0000C6BE0000}"/>
    <cellStyle name="CATV Total 3 21 6 2" xfId="45892" xr:uid="{00000000-0005-0000-0000-0000C7BE0000}"/>
    <cellStyle name="CATV Total 3 21 7" xfId="31975" xr:uid="{00000000-0005-0000-0000-0000C8BE0000}"/>
    <cellStyle name="CATV Total 3 22" xfId="3898" xr:uid="{00000000-0005-0000-0000-0000C9BE0000}"/>
    <cellStyle name="CATV Total 3 22 2" xfId="7329" xr:uid="{00000000-0005-0000-0000-0000CABE0000}"/>
    <cellStyle name="CATV Total 3 22 2 2" xfId="21261" xr:uid="{00000000-0005-0000-0000-0000CBBE0000}"/>
    <cellStyle name="CATV Total 3 22 2 2 2" xfId="48944" xr:uid="{00000000-0005-0000-0000-0000CCBE0000}"/>
    <cellStyle name="CATV Total 3 22 2 3" xfId="35027" xr:uid="{00000000-0005-0000-0000-0000CDBE0000}"/>
    <cellStyle name="CATV Total 3 22 3" xfId="10041" xr:uid="{00000000-0005-0000-0000-0000CEBE0000}"/>
    <cellStyle name="CATV Total 3 22 3 2" xfId="23962" xr:uid="{00000000-0005-0000-0000-0000CFBE0000}"/>
    <cellStyle name="CATV Total 3 22 3 2 2" xfId="51645" xr:uid="{00000000-0005-0000-0000-0000D0BE0000}"/>
    <cellStyle name="CATV Total 3 22 3 3" xfId="37728" xr:uid="{00000000-0005-0000-0000-0000D1BE0000}"/>
    <cellStyle name="CATV Total 3 22 4" xfId="12196" xr:uid="{00000000-0005-0000-0000-0000D2BE0000}"/>
    <cellStyle name="CATV Total 3 22 4 2" xfId="26117" xr:uid="{00000000-0005-0000-0000-0000D3BE0000}"/>
    <cellStyle name="CATV Total 3 22 4 2 2" xfId="53800" xr:uid="{00000000-0005-0000-0000-0000D4BE0000}"/>
    <cellStyle name="CATV Total 3 22 4 3" xfId="39883" xr:uid="{00000000-0005-0000-0000-0000D5BE0000}"/>
    <cellStyle name="CATV Total 3 22 5" xfId="14946" xr:uid="{00000000-0005-0000-0000-0000D6BE0000}"/>
    <cellStyle name="CATV Total 3 22 5 2" xfId="28867" xr:uid="{00000000-0005-0000-0000-0000D7BE0000}"/>
    <cellStyle name="CATV Total 3 22 5 2 2" xfId="56550" xr:uid="{00000000-0005-0000-0000-0000D8BE0000}"/>
    <cellStyle name="CATV Total 3 22 5 3" xfId="42633" xr:uid="{00000000-0005-0000-0000-0000D9BE0000}"/>
    <cellStyle name="CATV Total 3 22 6" xfId="17914" xr:uid="{00000000-0005-0000-0000-0000DABE0000}"/>
    <cellStyle name="CATV Total 3 22 6 2" xfId="45597" xr:uid="{00000000-0005-0000-0000-0000DBBE0000}"/>
    <cellStyle name="CATV Total 3 22 7" xfId="31680" xr:uid="{00000000-0005-0000-0000-0000DCBE0000}"/>
    <cellStyle name="CATV Total 3 23" xfId="4127" xr:uid="{00000000-0005-0000-0000-0000DDBE0000}"/>
    <cellStyle name="CATV Total 3 23 2" xfId="7553" xr:uid="{00000000-0005-0000-0000-0000DEBE0000}"/>
    <cellStyle name="CATV Total 3 23 2 2" xfId="21482" xr:uid="{00000000-0005-0000-0000-0000DFBE0000}"/>
    <cellStyle name="CATV Total 3 23 2 2 2" xfId="49165" xr:uid="{00000000-0005-0000-0000-0000E0BE0000}"/>
    <cellStyle name="CATV Total 3 23 2 3" xfId="35248" xr:uid="{00000000-0005-0000-0000-0000E1BE0000}"/>
    <cellStyle name="CATV Total 3 23 3" xfId="10253" xr:uid="{00000000-0005-0000-0000-0000E2BE0000}"/>
    <cellStyle name="CATV Total 3 23 3 2" xfId="24174" xr:uid="{00000000-0005-0000-0000-0000E3BE0000}"/>
    <cellStyle name="CATV Total 3 23 3 2 2" xfId="51857" xr:uid="{00000000-0005-0000-0000-0000E4BE0000}"/>
    <cellStyle name="CATV Total 3 23 3 3" xfId="37940" xr:uid="{00000000-0005-0000-0000-0000E5BE0000}"/>
    <cellStyle name="CATV Total 3 23 4" xfId="12405" xr:uid="{00000000-0005-0000-0000-0000E6BE0000}"/>
    <cellStyle name="CATV Total 3 23 4 2" xfId="26326" xr:uid="{00000000-0005-0000-0000-0000E7BE0000}"/>
    <cellStyle name="CATV Total 3 23 4 2 2" xfId="54009" xr:uid="{00000000-0005-0000-0000-0000E8BE0000}"/>
    <cellStyle name="CATV Total 3 23 4 3" xfId="40092" xr:uid="{00000000-0005-0000-0000-0000E9BE0000}"/>
    <cellStyle name="CATV Total 3 23 5" xfId="15155" xr:uid="{00000000-0005-0000-0000-0000EABE0000}"/>
    <cellStyle name="CATV Total 3 23 5 2" xfId="29076" xr:uid="{00000000-0005-0000-0000-0000EBBE0000}"/>
    <cellStyle name="CATV Total 3 23 5 2 2" xfId="56759" xr:uid="{00000000-0005-0000-0000-0000ECBE0000}"/>
    <cellStyle name="CATV Total 3 23 5 3" xfId="42842" xr:uid="{00000000-0005-0000-0000-0000EDBE0000}"/>
    <cellStyle name="CATV Total 3 23 6" xfId="18123" xr:uid="{00000000-0005-0000-0000-0000EEBE0000}"/>
    <cellStyle name="CATV Total 3 23 6 2" xfId="45806" xr:uid="{00000000-0005-0000-0000-0000EFBE0000}"/>
    <cellStyle name="CATV Total 3 23 7" xfId="31889" xr:uid="{00000000-0005-0000-0000-0000F0BE0000}"/>
    <cellStyle name="CATV Total 3 24" xfId="4914" xr:uid="{00000000-0005-0000-0000-0000F1BE0000}"/>
    <cellStyle name="CATV Total 3 24 2" xfId="8318" xr:uid="{00000000-0005-0000-0000-0000F2BE0000}"/>
    <cellStyle name="CATV Total 3 24 2 2" xfId="22240" xr:uid="{00000000-0005-0000-0000-0000F3BE0000}"/>
    <cellStyle name="CATV Total 3 24 2 2 2" xfId="49923" xr:uid="{00000000-0005-0000-0000-0000F4BE0000}"/>
    <cellStyle name="CATV Total 3 24 2 3" xfId="36006" xr:uid="{00000000-0005-0000-0000-0000F5BE0000}"/>
    <cellStyle name="CATV Total 3 24 3" xfId="10772" xr:uid="{00000000-0005-0000-0000-0000F6BE0000}"/>
    <cellStyle name="CATV Total 3 24 3 2" xfId="24693" xr:uid="{00000000-0005-0000-0000-0000F7BE0000}"/>
    <cellStyle name="CATV Total 3 24 3 2 2" xfId="52376" xr:uid="{00000000-0005-0000-0000-0000F8BE0000}"/>
    <cellStyle name="CATV Total 3 24 3 3" xfId="38459" xr:uid="{00000000-0005-0000-0000-0000F9BE0000}"/>
    <cellStyle name="CATV Total 3 24 4" xfId="13173" xr:uid="{00000000-0005-0000-0000-0000FABE0000}"/>
    <cellStyle name="CATV Total 3 24 4 2" xfId="27094" xr:uid="{00000000-0005-0000-0000-0000FBBE0000}"/>
    <cellStyle name="CATV Total 3 24 4 2 2" xfId="54777" xr:uid="{00000000-0005-0000-0000-0000FCBE0000}"/>
    <cellStyle name="CATV Total 3 24 4 3" xfId="40860" xr:uid="{00000000-0005-0000-0000-0000FDBE0000}"/>
    <cellStyle name="CATV Total 3 24 5" xfId="15923" xr:uid="{00000000-0005-0000-0000-0000FEBE0000}"/>
    <cellStyle name="CATV Total 3 24 5 2" xfId="29844" xr:uid="{00000000-0005-0000-0000-0000FFBE0000}"/>
    <cellStyle name="CATV Total 3 24 5 2 2" xfId="57527" xr:uid="{00000000-0005-0000-0000-000000BF0000}"/>
    <cellStyle name="CATV Total 3 24 5 3" xfId="43610" xr:uid="{00000000-0005-0000-0000-000001BF0000}"/>
    <cellStyle name="CATV Total 3 24 6" xfId="18891" xr:uid="{00000000-0005-0000-0000-000002BF0000}"/>
    <cellStyle name="CATV Total 3 24 6 2" xfId="46574" xr:uid="{00000000-0005-0000-0000-000003BF0000}"/>
    <cellStyle name="CATV Total 3 24 7" xfId="32657" xr:uid="{00000000-0005-0000-0000-000004BF0000}"/>
    <cellStyle name="CATV Total 3 25" xfId="4744" xr:uid="{00000000-0005-0000-0000-000005BF0000}"/>
    <cellStyle name="CATV Total 3 25 2" xfId="8150" xr:uid="{00000000-0005-0000-0000-000006BF0000}"/>
    <cellStyle name="CATV Total 3 25 2 2" xfId="22074" xr:uid="{00000000-0005-0000-0000-000007BF0000}"/>
    <cellStyle name="CATV Total 3 25 2 2 2" xfId="49757" xr:uid="{00000000-0005-0000-0000-000008BF0000}"/>
    <cellStyle name="CATV Total 3 25 2 3" xfId="35840" xr:uid="{00000000-0005-0000-0000-000009BF0000}"/>
    <cellStyle name="CATV Total 3 25 3" xfId="10706" xr:uid="{00000000-0005-0000-0000-00000ABF0000}"/>
    <cellStyle name="CATV Total 3 25 3 2" xfId="24627" xr:uid="{00000000-0005-0000-0000-00000BBF0000}"/>
    <cellStyle name="CATV Total 3 25 3 2 2" xfId="52310" xr:uid="{00000000-0005-0000-0000-00000CBF0000}"/>
    <cellStyle name="CATV Total 3 25 3 3" xfId="38393" xr:uid="{00000000-0005-0000-0000-00000DBF0000}"/>
    <cellStyle name="CATV Total 3 25 4" xfId="13006" xr:uid="{00000000-0005-0000-0000-00000EBF0000}"/>
    <cellStyle name="CATV Total 3 25 4 2" xfId="26927" xr:uid="{00000000-0005-0000-0000-00000FBF0000}"/>
    <cellStyle name="CATV Total 3 25 4 2 2" xfId="54610" xr:uid="{00000000-0005-0000-0000-000010BF0000}"/>
    <cellStyle name="CATV Total 3 25 4 3" xfId="40693" xr:uid="{00000000-0005-0000-0000-000011BF0000}"/>
    <cellStyle name="CATV Total 3 25 5" xfId="15756" xr:uid="{00000000-0005-0000-0000-000012BF0000}"/>
    <cellStyle name="CATV Total 3 25 5 2" xfId="29677" xr:uid="{00000000-0005-0000-0000-000013BF0000}"/>
    <cellStyle name="CATV Total 3 25 5 2 2" xfId="57360" xr:uid="{00000000-0005-0000-0000-000014BF0000}"/>
    <cellStyle name="CATV Total 3 25 5 3" xfId="43443" xr:uid="{00000000-0005-0000-0000-000015BF0000}"/>
    <cellStyle name="CATV Total 3 25 6" xfId="18724" xr:uid="{00000000-0005-0000-0000-000016BF0000}"/>
    <cellStyle name="CATV Total 3 25 6 2" xfId="46407" xr:uid="{00000000-0005-0000-0000-000017BF0000}"/>
    <cellStyle name="CATV Total 3 25 7" xfId="32490" xr:uid="{00000000-0005-0000-0000-000018BF0000}"/>
    <cellStyle name="CATV Total 3 26" xfId="4998" xr:uid="{00000000-0005-0000-0000-000019BF0000}"/>
    <cellStyle name="CATV Total 3 26 2" xfId="8402" xr:uid="{00000000-0005-0000-0000-00001ABF0000}"/>
    <cellStyle name="CATV Total 3 26 2 2" xfId="22323" xr:uid="{00000000-0005-0000-0000-00001BBF0000}"/>
    <cellStyle name="CATV Total 3 26 2 2 2" xfId="50006" xr:uid="{00000000-0005-0000-0000-00001CBF0000}"/>
    <cellStyle name="CATV Total 3 26 2 3" xfId="36089" xr:uid="{00000000-0005-0000-0000-00001DBF0000}"/>
    <cellStyle name="CATV Total 3 26 3" xfId="10851" xr:uid="{00000000-0005-0000-0000-00001EBF0000}"/>
    <cellStyle name="CATV Total 3 26 3 2" xfId="24772" xr:uid="{00000000-0005-0000-0000-00001FBF0000}"/>
    <cellStyle name="CATV Total 3 26 3 2 2" xfId="52455" xr:uid="{00000000-0005-0000-0000-000020BF0000}"/>
    <cellStyle name="CATV Total 3 26 3 3" xfId="38538" xr:uid="{00000000-0005-0000-0000-000021BF0000}"/>
    <cellStyle name="CATV Total 3 26 4" xfId="13254" xr:uid="{00000000-0005-0000-0000-000022BF0000}"/>
    <cellStyle name="CATV Total 3 26 4 2" xfId="27175" xr:uid="{00000000-0005-0000-0000-000023BF0000}"/>
    <cellStyle name="CATV Total 3 26 4 2 2" xfId="54858" xr:uid="{00000000-0005-0000-0000-000024BF0000}"/>
    <cellStyle name="CATV Total 3 26 4 3" xfId="40941" xr:uid="{00000000-0005-0000-0000-000025BF0000}"/>
    <cellStyle name="CATV Total 3 26 5" xfId="16004" xr:uid="{00000000-0005-0000-0000-000026BF0000}"/>
    <cellStyle name="CATV Total 3 26 5 2" xfId="29925" xr:uid="{00000000-0005-0000-0000-000027BF0000}"/>
    <cellStyle name="CATV Total 3 26 5 2 2" xfId="57608" xr:uid="{00000000-0005-0000-0000-000028BF0000}"/>
    <cellStyle name="CATV Total 3 26 5 3" xfId="43691" xr:uid="{00000000-0005-0000-0000-000029BF0000}"/>
    <cellStyle name="CATV Total 3 26 6" xfId="18972" xr:uid="{00000000-0005-0000-0000-00002ABF0000}"/>
    <cellStyle name="CATV Total 3 26 6 2" xfId="46655" xr:uid="{00000000-0005-0000-0000-00002BBF0000}"/>
    <cellStyle name="CATV Total 3 26 7" xfId="32738" xr:uid="{00000000-0005-0000-0000-00002CBF0000}"/>
    <cellStyle name="CATV Total 3 27" xfId="4857" xr:uid="{00000000-0005-0000-0000-00002DBF0000}"/>
    <cellStyle name="CATV Total 3 27 2" xfId="8263" xr:uid="{00000000-0005-0000-0000-00002EBF0000}"/>
    <cellStyle name="CATV Total 3 27 2 2" xfId="22186" xr:uid="{00000000-0005-0000-0000-00002FBF0000}"/>
    <cellStyle name="CATV Total 3 27 2 2 2" xfId="49869" xr:uid="{00000000-0005-0000-0000-000030BF0000}"/>
    <cellStyle name="CATV Total 3 27 2 3" xfId="35952" xr:uid="{00000000-0005-0000-0000-000031BF0000}"/>
    <cellStyle name="CATV Total 3 27 3" xfId="10726" xr:uid="{00000000-0005-0000-0000-000032BF0000}"/>
    <cellStyle name="CATV Total 3 27 3 2" xfId="24647" xr:uid="{00000000-0005-0000-0000-000033BF0000}"/>
    <cellStyle name="CATV Total 3 27 3 2 2" xfId="52330" xr:uid="{00000000-0005-0000-0000-000034BF0000}"/>
    <cellStyle name="CATV Total 3 27 3 3" xfId="38413" xr:uid="{00000000-0005-0000-0000-000035BF0000}"/>
    <cellStyle name="CATV Total 3 27 4" xfId="13118" xr:uid="{00000000-0005-0000-0000-000036BF0000}"/>
    <cellStyle name="CATV Total 3 27 4 2" xfId="27039" xr:uid="{00000000-0005-0000-0000-000037BF0000}"/>
    <cellStyle name="CATV Total 3 27 4 2 2" xfId="54722" xr:uid="{00000000-0005-0000-0000-000038BF0000}"/>
    <cellStyle name="CATV Total 3 27 4 3" xfId="40805" xr:uid="{00000000-0005-0000-0000-000039BF0000}"/>
    <cellStyle name="CATV Total 3 27 5" xfId="15868" xr:uid="{00000000-0005-0000-0000-00003ABF0000}"/>
    <cellStyle name="CATV Total 3 27 5 2" xfId="29789" xr:uid="{00000000-0005-0000-0000-00003BBF0000}"/>
    <cellStyle name="CATV Total 3 27 5 2 2" xfId="57472" xr:uid="{00000000-0005-0000-0000-00003CBF0000}"/>
    <cellStyle name="CATV Total 3 27 5 3" xfId="43555" xr:uid="{00000000-0005-0000-0000-00003DBF0000}"/>
    <cellStyle name="CATV Total 3 27 6" xfId="18836" xr:uid="{00000000-0005-0000-0000-00003EBF0000}"/>
    <cellStyle name="CATV Total 3 27 6 2" xfId="46519" xr:uid="{00000000-0005-0000-0000-00003FBF0000}"/>
    <cellStyle name="CATV Total 3 27 7" xfId="32602" xr:uid="{00000000-0005-0000-0000-000040BF0000}"/>
    <cellStyle name="CATV Total 3 28" xfId="5004" xr:uid="{00000000-0005-0000-0000-000041BF0000}"/>
    <cellStyle name="CATV Total 3 28 2" xfId="8408" xr:uid="{00000000-0005-0000-0000-000042BF0000}"/>
    <cellStyle name="CATV Total 3 28 2 2" xfId="22329" xr:uid="{00000000-0005-0000-0000-000043BF0000}"/>
    <cellStyle name="CATV Total 3 28 2 2 2" xfId="50012" xr:uid="{00000000-0005-0000-0000-000044BF0000}"/>
    <cellStyle name="CATV Total 3 28 2 3" xfId="36095" xr:uid="{00000000-0005-0000-0000-000045BF0000}"/>
    <cellStyle name="CATV Total 3 28 3" xfId="10857" xr:uid="{00000000-0005-0000-0000-000046BF0000}"/>
    <cellStyle name="CATV Total 3 28 3 2" xfId="24778" xr:uid="{00000000-0005-0000-0000-000047BF0000}"/>
    <cellStyle name="CATV Total 3 28 3 2 2" xfId="52461" xr:uid="{00000000-0005-0000-0000-000048BF0000}"/>
    <cellStyle name="CATV Total 3 28 3 3" xfId="38544" xr:uid="{00000000-0005-0000-0000-000049BF0000}"/>
    <cellStyle name="CATV Total 3 28 4" xfId="13260" xr:uid="{00000000-0005-0000-0000-00004ABF0000}"/>
    <cellStyle name="CATV Total 3 28 4 2" xfId="27181" xr:uid="{00000000-0005-0000-0000-00004BBF0000}"/>
    <cellStyle name="CATV Total 3 28 4 2 2" xfId="54864" xr:uid="{00000000-0005-0000-0000-00004CBF0000}"/>
    <cellStyle name="CATV Total 3 28 4 3" xfId="40947" xr:uid="{00000000-0005-0000-0000-00004DBF0000}"/>
    <cellStyle name="CATV Total 3 28 5" xfId="16010" xr:uid="{00000000-0005-0000-0000-00004EBF0000}"/>
    <cellStyle name="CATV Total 3 28 5 2" xfId="29931" xr:uid="{00000000-0005-0000-0000-00004FBF0000}"/>
    <cellStyle name="CATV Total 3 28 5 2 2" xfId="57614" xr:uid="{00000000-0005-0000-0000-000050BF0000}"/>
    <cellStyle name="CATV Total 3 28 5 3" xfId="43697" xr:uid="{00000000-0005-0000-0000-000051BF0000}"/>
    <cellStyle name="CATV Total 3 28 6" xfId="18978" xr:uid="{00000000-0005-0000-0000-000052BF0000}"/>
    <cellStyle name="CATV Total 3 28 6 2" xfId="46661" xr:uid="{00000000-0005-0000-0000-000053BF0000}"/>
    <cellStyle name="CATV Total 3 28 7" xfId="32744" xr:uid="{00000000-0005-0000-0000-000054BF0000}"/>
    <cellStyle name="CATV Total 3 29" xfId="5053" xr:uid="{00000000-0005-0000-0000-000055BF0000}"/>
    <cellStyle name="CATV Total 3 29 2" xfId="8456" xr:uid="{00000000-0005-0000-0000-000056BF0000}"/>
    <cellStyle name="CATV Total 3 29 2 2" xfId="22377" xr:uid="{00000000-0005-0000-0000-000057BF0000}"/>
    <cellStyle name="CATV Total 3 29 2 2 2" xfId="50060" xr:uid="{00000000-0005-0000-0000-000058BF0000}"/>
    <cellStyle name="CATV Total 3 29 2 3" xfId="36143" xr:uid="{00000000-0005-0000-0000-000059BF0000}"/>
    <cellStyle name="CATV Total 3 29 3" xfId="10902" xr:uid="{00000000-0005-0000-0000-00005ABF0000}"/>
    <cellStyle name="CATV Total 3 29 3 2" xfId="24823" xr:uid="{00000000-0005-0000-0000-00005BBF0000}"/>
    <cellStyle name="CATV Total 3 29 3 2 2" xfId="52506" xr:uid="{00000000-0005-0000-0000-00005CBF0000}"/>
    <cellStyle name="CATV Total 3 29 3 3" xfId="38589" xr:uid="{00000000-0005-0000-0000-00005DBF0000}"/>
    <cellStyle name="CATV Total 3 29 4" xfId="13307" xr:uid="{00000000-0005-0000-0000-00005EBF0000}"/>
    <cellStyle name="CATV Total 3 29 4 2" xfId="27228" xr:uid="{00000000-0005-0000-0000-00005FBF0000}"/>
    <cellStyle name="CATV Total 3 29 4 2 2" xfId="54911" xr:uid="{00000000-0005-0000-0000-000060BF0000}"/>
    <cellStyle name="CATV Total 3 29 4 3" xfId="40994" xr:uid="{00000000-0005-0000-0000-000061BF0000}"/>
    <cellStyle name="CATV Total 3 29 5" xfId="16057" xr:uid="{00000000-0005-0000-0000-000062BF0000}"/>
    <cellStyle name="CATV Total 3 29 5 2" xfId="29978" xr:uid="{00000000-0005-0000-0000-000063BF0000}"/>
    <cellStyle name="CATV Total 3 29 5 2 2" xfId="57661" xr:uid="{00000000-0005-0000-0000-000064BF0000}"/>
    <cellStyle name="CATV Total 3 29 5 3" xfId="43744" xr:uid="{00000000-0005-0000-0000-000065BF0000}"/>
    <cellStyle name="CATV Total 3 29 6" xfId="19025" xr:uid="{00000000-0005-0000-0000-000066BF0000}"/>
    <cellStyle name="CATV Total 3 29 6 2" xfId="46708" xr:uid="{00000000-0005-0000-0000-000067BF0000}"/>
    <cellStyle name="CATV Total 3 29 7" xfId="32791" xr:uid="{00000000-0005-0000-0000-000068BF0000}"/>
    <cellStyle name="CATV Total 3 3" xfId="2310" xr:uid="{00000000-0005-0000-0000-000069BF0000}"/>
    <cellStyle name="CATV Total 3 3 2" xfId="5773" xr:uid="{00000000-0005-0000-0000-00006ABF0000}"/>
    <cellStyle name="CATV Total 3 3 2 2" xfId="19723" xr:uid="{00000000-0005-0000-0000-00006BBF0000}"/>
    <cellStyle name="CATV Total 3 3 2 2 2" xfId="47406" xr:uid="{00000000-0005-0000-0000-00006CBF0000}"/>
    <cellStyle name="CATV Total 3 3 2 3" xfId="33489" xr:uid="{00000000-0005-0000-0000-00006DBF0000}"/>
    <cellStyle name="CATV Total 3 3 3" xfId="8542" xr:uid="{00000000-0005-0000-0000-00006EBF0000}"/>
    <cellStyle name="CATV Total 3 3 3 2" xfId="22463" xr:uid="{00000000-0005-0000-0000-00006FBF0000}"/>
    <cellStyle name="CATV Total 3 3 3 2 2" xfId="50146" xr:uid="{00000000-0005-0000-0000-000070BF0000}"/>
    <cellStyle name="CATV Total 3 3 3 3" xfId="36229" xr:uid="{00000000-0005-0000-0000-000071BF0000}"/>
    <cellStyle name="CATV Total 3 3 4" xfId="5422" xr:uid="{00000000-0005-0000-0000-000072BF0000}"/>
    <cellStyle name="CATV Total 3 3 4 2" xfId="19375" xr:uid="{00000000-0005-0000-0000-000073BF0000}"/>
    <cellStyle name="CATV Total 3 3 4 2 2" xfId="47058" xr:uid="{00000000-0005-0000-0000-000074BF0000}"/>
    <cellStyle name="CATV Total 3 3 4 3" xfId="33141" xr:uid="{00000000-0005-0000-0000-000075BF0000}"/>
    <cellStyle name="CATV Total 3 3 5" xfId="13421" xr:uid="{00000000-0005-0000-0000-000076BF0000}"/>
    <cellStyle name="CATV Total 3 3 5 2" xfId="27342" xr:uid="{00000000-0005-0000-0000-000077BF0000}"/>
    <cellStyle name="CATV Total 3 3 5 2 2" xfId="55025" xr:uid="{00000000-0005-0000-0000-000078BF0000}"/>
    <cellStyle name="CATV Total 3 3 5 3" xfId="41108" xr:uid="{00000000-0005-0000-0000-000079BF0000}"/>
    <cellStyle name="CATV Total 3 3 6" xfId="16383" xr:uid="{00000000-0005-0000-0000-00007ABF0000}"/>
    <cellStyle name="CATV Total 3 3 6 2" xfId="44066" xr:uid="{00000000-0005-0000-0000-00007BBF0000}"/>
    <cellStyle name="CATV Total 3 3 7" xfId="30276" xr:uid="{00000000-0005-0000-0000-00007CBF0000}"/>
    <cellStyle name="CATV Total 3 30" xfId="16200" xr:uid="{00000000-0005-0000-0000-00007DBF0000}"/>
    <cellStyle name="CATV Total 3 30 2" xfId="30117" xr:uid="{00000000-0005-0000-0000-00007EBF0000}"/>
    <cellStyle name="CATV Total 3 30 2 2" xfId="57800" xr:uid="{00000000-0005-0000-0000-00007FBF0000}"/>
    <cellStyle name="CATV Total 3 30 3" xfId="43883" xr:uid="{00000000-0005-0000-0000-000080BF0000}"/>
    <cellStyle name="CATV Total 3 31" xfId="16109" xr:uid="{00000000-0005-0000-0000-000081BF0000}"/>
    <cellStyle name="CATV Total 3 31 2" xfId="30026" xr:uid="{00000000-0005-0000-0000-000082BF0000}"/>
    <cellStyle name="CATV Total 3 31 2 2" xfId="57709" xr:uid="{00000000-0005-0000-0000-000083BF0000}"/>
    <cellStyle name="CATV Total 3 31 3" xfId="43792" xr:uid="{00000000-0005-0000-0000-000084BF0000}"/>
    <cellStyle name="CATV Total 3 4" xfId="3058" xr:uid="{00000000-0005-0000-0000-000085BF0000}"/>
    <cellStyle name="CATV Total 3 4 2" xfId="6502" xr:uid="{00000000-0005-0000-0000-000086BF0000}"/>
    <cellStyle name="CATV Total 3 4 2 2" xfId="20447" xr:uid="{00000000-0005-0000-0000-000087BF0000}"/>
    <cellStyle name="CATV Total 3 4 2 2 2" xfId="48130" xr:uid="{00000000-0005-0000-0000-000088BF0000}"/>
    <cellStyle name="CATV Total 3 4 2 3" xfId="34213" xr:uid="{00000000-0005-0000-0000-000089BF0000}"/>
    <cellStyle name="CATV Total 3 4 3" xfId="9251" xr:uid="{00000000-0005-0000-0000-00008ABF0000}"/>
    <cellStyle name="CATV Total 3 4 3 2" xfId="23172" xr:uid="{00000000-0005-0000-0000-00008BBF0000}"/>
    <cellStyle name="CATV Total 3 4 3 2 2" xfId="50855" xr:uid="{00000000-0005-0000-0000-00008CBF0000}"/>
    <cellStyle name="CATV Total 3 4 3 3" xfId="36938" xr:uid="{00000000-0005-0000-0000-00008DBF0000}"/>
    <cellStyle name="CATV Total 3 4 4" xfId="11387" xr:uid="{00000000-0005-0000-0000-00008EBF0000}"/>
    <cellStyle name="CATV Total 3 4 4 2" xfId="25308" xr:uid="{00000000-0005-0000-0000-00008FBF0000}"/>
    <cellStyle name="CATV Total 3 4 4 2 2" xfId="52991" xr:uid="{00000000-0005-0000-0000-000090BF0000}"/>
    <cellStyle name="CATV Total 3 4 4 3" xfId="39074" xr:uid="{00000000-0005-0000-0000-000091BF0000}"/>
    <cellStyle name="CATV Total 3 4 5" xfId="14137" xr:uid="{00000000-0005-0000-0000-000092BF0000}"/>
    <cellStyle name="CATV Total 3 4 5 2" xfId="28058" xr:uid="{00000000-0005-0000-0000-000093BF0000}"/>
    <cellStyle name="CATV Total 3 4 5 2 2" xfId="55741" xr:uid="{00000000-0005-0000-0000-000094BF0000}"/>
    <cellStyle name="CATV Total 3 4 5 3" xfId="41824" xr:uid="{00000000-0005-0000-0000-000095BF0000}"/>
    <cellStyle name="CATV Total 3 4 6" xfId="17105" xr:uid="{00000000-0005-0000-0000-000096BF0000}"/>
    <cellStyle name="CATV Total 3 4 6 2" xfId="44788" xr:uid="{00000000-0005-0000-0000-000097BF0000}"/>
    <cellStyle name="CATV Total 3 4 7" xfId="30912" xr:uid="{00000000-0005-0000-0000-000098BF0000}"/>
    <cellStyle name="CATV Total 3 5" xfId="2992" xr:uid="{00000000-0005-0000-0000-000099BF0000}"/>
    <cellStyle name="CATV Total 3 5 2" xfId="6436" xr:uid="{00000000-0005-0000-0000-00009ABF0000}"/>
    <cellStyle name="CATV Total 3 5 2 2" xfId="20382" xr:uid="{00000000-0005-0000-0000-00009BBF0000}"/>
    <cellStyle name="CATV Total 3 5 2 2 2" xfId="48065" xr:uid="{00000000-0005-0000-0000-00009CBF0000}"/>
    <cellStyle name="CATV Total 3 5 2 3" xfId="34148" xr:uid="{00000000-0005-0000-0000-00009DBF0000}"/>
    <cellStyle name="CATV Total 3 5 3" xfId="9187" xr:uid="{00000000-0005-0000-0000-00009EBF0000}"/>
    <cellStyle name="CATV Total 3 5 3 2" xfId="23108" xr:uid="{00000000-0005-0000-0000-00009FBF0000}"/>
    <cellStyle name="CATV Total 3 5 3 2 2" xfId="50791" xr:uid="{00000000-0005-0000-0000-0000A0BF0000}"/>
    <cellStyle name="CATV Total 3 5 3 3" xfId="36874" xr:uid="{00000000-0005-0000-0000-0000A1BF0000}"/>
    <cellStyle name="CATV Total 3 5 4" xfId="11322" xr:uid="{00000000-0005-0000-0000-0000A2BF0000}"/>
    <cellStyle name="CATV Total 3 5 4 2" xfId="25243" xr:uid="{00000000-0005-0000-0000-0000A3BF0000}"/>
    <cellStyle name="CATV Total 3 5 4 2 2" xfId="52926" xr:uid="{00000000-0005-0000-0000-0000A4BF0000}"/>
    <cellStyle name="CATV Total 3 5 4 3" xfId="39009" xr:uid="{00000000-0005-0000-0000-0000A5BF0000}"/>
    <cellStyle name="CATV Total 3 5 5" xfId="14073" xr:uid="{00000000-0005-0000-0000-0000A6BF0000}"/>
    <cellStyle name="CATV Total 3 5 5 2" xfId="27994" xr:uid="{00000000-0005-0000-0000-0000A7BF0000}"/>
    <cellStyle name="CATV Total 3 5 5 2 2" xfId="55677" xr:uid="{00000000-0005-0000-0000-0000A8BF0000}"/>
    <cellStyle name="CATV Total 3 5 5 3" xfId="41760" xr:uid="{00000000-0005-0000-0000-0000A9BF0000}"/>
    <cellStyle name="CATV Total 3 5 6" xfId="17040" xr:uid="{00000000-0005-0000-0000-0000AABF0000}"/>
    <cellStyle name="CATV Total 3 5 6 2" xfId="44723" xr:uid="{00000000-0005-0000-0000-0000ABBF0000}"/>
    <cellStyle name="CATV Total 3 5 7" xfId="30852" xr:uid="{00000000-0005-0000-0000-0000ACBF0000}"/>
    <cellStyle name="CATV Total 3 6" xfId="2373" xr:uid="{00000000-0005-0000-0000-0000ADBF0000}"/>
    <cellStyle name="CATV Total 3 6 2" xfId="5830" xr:uid="{00000000-0005-0000-0000-0000AEBF0000}"/>
    <cellStyle name="CATV Total 3 6 2 2" xfId="19780" xr:uid="{00000000-0005-0000-0000-0000AFBF0000}"/>
    <cellStyle name="CATV Total 3 6 2 2 2" xfId="47463" xr:uid="{00000000-0005-0000-0000-0000B0BF0000}"/>
    <cellStyle name="CATV Total 3 6 2 3" xfId="33546" xr:uid="{00000000-0005-0000-0000-0000B1BF0000}"/>
    <cellStyle name="CATV Total 3 6 3" xfId="8600" xr:uid="{00000000-0005-0000-0000-0000B2BF0000}"/>
    <cellStyle name="CATV Total 3 6 3 2" xfId="22521" xr:uid="{00000000-0005-0000-0000-0000B3BF0000}"/>
    <cellStyle name="CATV Total 3 6 3 2 2" xfId="50204" xr:uid="{00000000-0005-0000-0000-0000B4BF0000}"/>
    <cellStyle name="CATV Total 3 6 3 3" xfId="36287" xr:uid="{00000000-0005-0000-0000-0000B5BF0000}"/>
    <cellStyle name="CATV Total 3 6 4" xfId="5479" xr:uid="{00000000-0005-0000-0000-0000B6BF0000}"/>
    <cellStyle name="CATV Total 3 6 4 2" xfId="19432" xr:uid="{00000000-0005-0000-0000-0000B7BF0000}"/>
    <cellStyle name="CATV Total 3 6 4 2 2" xfId="47115" xr:uid="{00000000-0005-0000-0000-0000B8BF0000}"/>
    <cellStyle name="CATV Total 3 6 4 3" xfId="33198" xr:uid="{00000000-0005-0000-0000-0000B9BF0000}"/>
    <cellStyle name="CATV Total 3 6 5" xfId="13478" xr:uid="{00000000-0005-0000-0000-0000BABF0000}"/>
    <cellStyle name="CATV Total 3 6 5 2" xfId="27399" xr:uid="{00000000-0005-0000-0000-0000BBBF0000}"/>
    <cellStyle name="CATV Total 3 6 5 2 2" xfId="55082" xr:uid="{00000000-0005-0000-0000-0000BCBF0000}"/>
    <cellStyle name="CATV Total 3 6 5 3" xfId="41165" xr:uid="{00000000-0005-0000-0000-0000BDBF0000}"/>
    <cellStyle name="CATV Total 3 6 6" xfId="16440" xr:uid="{00000000-0005-0000-0000-0000BEBF0000}"/>
    <cellStyle name="CATV Total 3 6 6 2" xfId="44123" xr:uid="{00000000-0005-0000-0000-0000BFBF0000}"/>
    <cellStyle name="CATV Total 3 6 7" xfId="30333" xr:uid="{00000000-0005-0000-0000-0000C0BF0000}"/>
    <cellStyle name="CATV Total 3 7" xfId="2419" xr:uid="{00000000-0005-0000-0000-0000C1BF0000}"/>
    <cellStyle name="CATV Total 3 7 2" xfId="5876" xr:uid="{00000000-0005-0000-0000-0000C2BF0000}"/>
    <cellStyle name="CATV Total 3 7 2 2" xfId="19826" xr:uid="{00000000-0005-0000-0000-0000C3BF0000}"/>
    <cellStyle name="CATV Total 3 7 2 2 2" xfId="47509" xr:uid="{00000000-0005-0000-0000-0000C4BF0000}"/>
    <cellStyle name="CATV Total 3 7 2 3" xfId="33592" xr:uid="{00000000-0005-0000-0000-0000C5BF0000}"/>
    <cellStyle name="CATV Total 3 7 3" xfId="8644" xr:uid="{00000000-0005-0000-0000-0000C6BF0000}"/>
    <cellStyle name="CATV Total 3 7 3 2" xfId="22565" xr:uid="{00000000-0005-0000-0000-0000C7BF0000}"/>
    <cellStyle name="CATV Total 3 7 3 2 2" xfId="50248" xr:uid="{00000000-0005-0000-0000-0000C8BF0000}"/>
    <cellStyle name="CATV Total 3 7 3 3" xfId="36331" xr:uid="{00000000-0005-0000-0000-0000C9BF0000}"/>
    <cellStyle name="CATV Total 3 7 4" xfId="5668" xr:uid="{00000000-0005-0000-0000-0000CABF0000}"/>
    <cellStyle name="CATV Total 3 7 4 2" xfId="19620" xr:uid="{00000000-0005-0000-0000-0000CBBF0000}"/>
    <cellStyle name="CATV Total 3 7 4 2 2" xfId="47303" xr:uid="{00000000-0005-0000-0000-0000CCBF0000}"/>
    <cellStyle name="CATV Total 3 7 4 3" xfId="33386" xr:uid="{00000000-0005-0000-0000-0000CDBF0000}"/>
    <cellStyle name="CATV Total 3 7 5" xfId="13524" xr:uid="{00000000-0005-0000-0000-0000CEBF0000}"/>
    <cellStyle name="CATV Total 3 7 5 2" xfId="27445" xr:uid="{00000000-0005-0000-0000-0000CFBF0000}"/>
    <cellStyle name="CATV Total 3 7 5 2 2" xfId="55128" xr:uid="{00000000-0005-0000-0000-0000D0BF0000}"/>
    <cellStyle name="CATV Total 3 7 5 3" xfId="41211" xr:uid="{00000000-0005-0000-0000-0000D1BF0000}"/>
    <cellStyle name="CATV Total 3 7 6" xfId="16486" xr:uid="{00000000-0005-0000-0000-0000D2BF0000}"/>
    <cellStyle name="CATV Total 3 7 6 2" xfId="44169" xr:uid="{00000000-0005-0000-0000-0000D3BF0000}"/>
    <cellStyle name="CATV Total 3 7 7" xfId="30367" xr:uid="{00000000-0005-0000-0000-0000D4BF0000}"/>
    <cellStyle name="CATV Total 3 8" xfId="3497" xr:uid="{00000000-0005-0000-0000-0000D5BF0000}"/>
    <cellStyle name="CATV Total 3 8 2" xfId="6935" xr:uid="{00000000-0005-0000-0000-0000D6BF0000}"/>
    <cellStyle name="CATV Total 3 8 2 2" xfId="20875" xr:uid="{00000000-0005-0000-0000-0000D7BF0000}"/>
    <cellStyle name="CATV Total 3 8 2 2 2" xfId="48558" xr:uid="{00000000-0005-0000-0000-0000D8BF0000}"/>
    <cellStyle name="CATV Total 3 8 2 3" xfId="34641" xr:uid="{00000000-0005-0000-0000-0000D9BF0000}"/>
    <cellStyle name="CATV Total 3 8 3" xfId="9673" xr:uid="{00000000-0005-0000-0000-0000DABF0000}"/>
    <cellStyle name="CATV Total 3 8 3 2" xfId="23594" xr:uid="{00000000-0005-0000-0000-0000DBBF0000}"/>
    <cellStyle name="CATV Total 3 8 3 2 2" xfId="51277" xr:uid="{00000000-0005-0000-0000-0000DCBF0000}"/>
    <cellStyle name="CATV Total 3 8 3 3" xfId="37360" xr:uid="{00000000-0005-0000-0000-0000DDBF0000}"/>
    <cellStyle name="CATV Total 3 8 4" xfId="11813" xr:uid="{00000000-0005-0000-0000-0000DEBF0000}"/>
    <cellStyle name="CATV Total 3 8 4 2" xfId="25734" xr:uid="{00000000-0005-0000-0000-0000DFBF0000}"/>
    <cellStyle name="CATV Total 3 8 4 2 2" xfId="53417" xr:uid="{00000000-0005-0000-0000-0000E0BF0000}"/>
    <cellStyle name="CATV Total 3 8 4 3" xfId="39500" xr:uid="{00000000-0005-0000-0000-0000E1BF0000}"/>
    <cellStyle name="CATV Total 3 8 5" xfId="14563" xr:uid="{00000000-0005-0000-0000-0000E2BF0000}"/>
    <cellStyle name="CATV Total 3 8 5 2" xfId="28484" xr:uid="{00000000-0005-0000-0000-0000E3BF0000}"/>
    <cellStyle name="CATV Total 3 8 5 2 2" xfId="56167" xr:uid="{00000000-0005-0000-0000-0000E4BF0000}"/>
    <cellStyle name="CATV Total 3 8 5 3" xfId="42250" xr:uid="{00000000-0005-0000-0000-0000E5BF0000}"/>
    <cellStyle name="CATV Total 3 8 6" xfId="17531" xr:uid="{00000000-0005-0000-0000-0000E6BF0000}"/>
    <cellStyle name="CATV Total 3 8 6 2" xfId="45214" xr:uid="{00000000-0005-0000-0000-0000E7BF0000}"/>
    <cellStyle name="CATV Total 3 8 7" xfId="31302" xr:uid="{00000000-0005-0000-0000-0000E8BF0000}"/>
    <cellStyle name="CATV Total 3 9" xfId="2899" xr:uid="{00000000-0005-0000-0000-0000E9BF0000}"/>
    <cellStyle name="CATV Total 3 9 2" xfId="6345" xr:uid="{00000000-0005-0000-0000-0000EABF0000}"/>
    <cellStyle name="CATV Total 3 9 2 2" xfId="20292" xr:uid="{00000000-0005-0000-0000-0000EBBF0000}"/>
    <cellStyle name="CATV Total 3 9 2 2 2" xfId="47975" xr:uid="{00000000-0005-0000-0000-0000ECBF0000}"/>
    <cellStyle name="CATV Total 3 9 2 3" xfId="34058" xr:uid="{00000000-0005-0000-0000-0000EDBF0000}"/>
    <cellStyle name="CATV Total 3 9 3" xfId="9097" xr:uid="{00000000-0005-0000-0000-0000EEBF0000}"/>
    <cellStyle name="CATV Total 3 9 3 2" xfId="23018" xr:uid="{00000000-0005-0000-0000-0000EFBF0000}"/>
    <cellStyle name="CATV Total 3 9 3 2 2" xfId="50701" xr:uid="{00000000-0005-0000-0000-0000F0BF0000}"/>
    <cellStyle name="CATV Total 3 9 3 3" xfId="36784" xr:uid="{00000000-0005-0000-0000-0000F1BF0000}"/>
    <cellStyle name="CATV Total 3 9 4" xfId="11232" xr:uid="{00000000-0005-0000-0000-0000F2BF0000}"/>
    <cellStyle name="CATV Total 3 9 4 2" xfId="25153" xr:uid="{00000000-0005-0000-0000-0000F3BF0000}"/>
    <cellStyle name="CATV Total 3 9 4 2 2" xfId="52836" xr:uid="{00000000-0005-0000-0000-0000F4BF0000}"/>
    <cellStyle name="CATV Total 3 9 4 3" xfId="38919" xr:uid="{00000000-0005-0000-0000-0000F5BF0000}"/>
    <cellStyle name="CATV Total 3 9 5" xfId="13984" xr:uid="{00000000-0005-0000-0000-0000F6BF0000}"/>
    <cellStyle name="CATV Total 3 9 5 2" xfId="27905" xr:uid="{00000000-0005-0000-0000-0000F7BF0000}"/>
    <cellStyle name="CATV Total 3 9 5 2 2" xfId="55588" xr:uid="{00000000-0005-0000-0000-0000F8BF0000}"/>
    <cellStyle name="CATV Total 3 9 5 3" xfId="41671" xr:uid="{00000000-0005-0000-0000-0000F9BF0000}"/>
    <cellStyle name="CATV Total 3 9 6" xfId="16950" xr:uid="{00000000-0005-0000-0000-0000FABF0000}"/>
    <cellStyle name="CATV Total 3 9 6 2" xfId="44633" xr:uid="{00000000-0005-0000-0000-0000FBBF0000}"/>
    <cellStyle name="CATV Total 3 9 7" xfId="30773" xr:uid="{00000000-0005-0000-0000-0000FCBF0000}"/>
    <cellStyle name="CATV Total 30" xfId="4319" xr:uid="{00000000-0005-0000-0000-0000FDBF0000}"/>
    <cellStyle name="CATV Total 30 2" xfId="7744" xr:uid="{00000000-0005-0000-0000-0000FEBF0000}"/>
    <cellStyle name="CATV Total 30 2 2" xfId="21669" xr:uid="{00000000-0005-0000-0000-0000FFBF0000}"/>
    <cellStyle name="CATV Total 30 2 2 2" xfId="49352" xr:uid="{00000000-0005-0000-0000-000000C00000}"/>
    <cellStyle name="CATV Total 30 2 3" xfId="35435" xr:uid="{00000000-0005-0000-0000-000001C00000}"/>
    <cellStyle name="CATV Total 30 3" xfId="10422" xr:uid="{00000000-0005-0000-0000-000002C00000}"/>
    <cellStyle name="CATV Total 30 3 2" xfId="24343" xr:uid="{00000000-0005-0000-0000-000003C00000}"/>
    <cellStyle name="CATV Total 30 3 2 2" xfId="52026" xr:uid="{00000000-0005-0000-0000-000004C00000}"/>
    <cellStyle name="CATV Total 30 3 3" xfId="38109" xr:uid="{00000000-0005-0000-0000-000005C00000}"/>
    <cellStyle name="CATV Total 30 4" xfId="12588" xr:uid="{00000000-0005-0000-0000-000006C00000}"/>
    <cellStyle name="CATV Total 30 4 2" xfId="26509" xr:uid="{00000000-0005-0000-0000-000007C00000}"/>
    <cellStyle name="CATV Total 30 4 2 2" xfId="54192" xr:uid="{00000000-0005-0000-0000-000008C00000}"/>
    <cellStyle name="CATV Total 30 4 3" xfId="40275" xr:uid="{00000000-0005-0000-0000-000009C00000}"/>
    <cellStyle name="CATV Total 30 5" xfId="15338" xr:uid="{00000000-0005-0000-0000-00000AC00000}"/>
    <cellStyle name="CATV Total 30 5 2" xfId="29259" xr:uid="{00000000-0005-0000-0000-00000BC00000}"/>
    <cellStyle name="CATV Total 30 5 2 2" xfId="56942" xr:uid="{00000000-0005-0000-0000-00000CC00000}"/>
    <cellStyle name="CATV Total 30 5 3" xfId="43025" xr:uid="{00000000-0005-0000-0000-00000DC00000}"/>
    <cellStyle name="CATV Total 30 6" xfId="18306" xr:uid="{00000000-0005-0000-0000-00000EC00000}"/>
    <cellStyle name="CATV Total 30 6 2" xfId="45989" xr:uid="{00000000-0005-0000-0000-00000FC00000}"/>
    <cellStyle name="CATV Total 30 7" xfId="32072" xr:uid="{00000000-0005-0000-0000-000010C00000}"/>
    <cellStyle name="CATV Total 31" xfId="5303" xr:uid="{00000000-0005-0000-0000-000011C00000}"/>
    <cellStyle name="CATV Total 31 2" xfId="19270" xr:uid="{00000000-0005-0000-0000-000012C00000}"/>
    <cellStyle name="CATV Total 31 2 2" xfId="46953" xr:uid="{00000000-0005-0000-0000-000013C00000}"/>
    <cellStyle name="CATV Total 31 3" xfId="33036" xr:uid="{00000000-0005-0000-0000-000014C00000}"/>
    <cellStyle name="CATV Total 32" xfId="5264" xr:uid="{00000000-0005-0000-0000-000015C00000}"/>
    <cellStyle name="CATV Total 32 2" xfId="19231" xr:uid="{00000000-0005-0000-0000-000016C00000}"/>
    <cellStyle name="CATV Total 32 2 2" xfId="46914" xr:uid="{00000000-0005-0000-0000-000017C00000}"/>
    <cellStyle name="CATV Total 32 3" xfId="32997" xr:uid="{00000000-0005-0000-0000-000018C00000}"/>
    <cellStyle name="CATV Total 33" xfId="16171" xr:uid="{00000000-0005-0000-0000-000019C00000}"/>
    <cellStyle name="CATV Total 33 2" xfId="30088" xr:uid="{00000000-0005-0000-0000-00001AC00000}"/>
    <cellStyle name="CATV Total 33 2 2" xfId="57771" xr:uid="{00000000-0005-0000-0000-00001BC00000}"/>
    <cellStyle name="CATV Total 33 3" xfId="43854" xr:uid="{00000000-0005-0000-0000-00001CC00000}"/>
    <cellStyle name="CATV Total 34" xfId="16130" xr:uid="{00000000-0005-0000-0000-00001DC00000}"/>
    <cellStyle name="CATV Total 34 2" xfId="30047" xr:uid="{00000000-0005-0000-0000-00001EC00000}"/>
    <cellStyle name="CATV Total 34 2 2" xfId="57730" xr:uid="{00000000-0005-0000-0000-00001FC00000}"/>
    <cellStyle name="CATV Total 34 3" xfId="43813" xr:uid="{00000000-0005-0000-0000-000020C00000}"/>
    <cellStyle name="CATV Total 35" xfId="16289" xr:uid="{00000000-0005-0000-0000-000021C00000}"/>
    <cellStyle name="CATV Total 35 2" xfId="43972" xr:uid="{00000000-0005-0000-0000-000022C00000}"/>
    <cellStyle name="CATV Total 36" xfId="30206" xr:uid="{00000000-0005-0000-0000-000023C00000}"/>
    <cellStyle name="CATV Total 4" xfId="2225" xr:uid="{00000000-0005-0000-0000-000024C00000}"/>
    <cellStyle name="CATV Total 4 10" xfId="3612" xr:uid="{00000000-0005-0000-0000-000025C00000}"/>
    <cellStyle name="CATV Total 4 10 2" xfId="7050" xr:uid="{00000000-0005-0000-0000-000026C00000}"/>
    <cellStyle name="CATV Total 4 10 2 2" xfId="20986" xr:uid="{00000000-0005-0000-0000-000027C00000}"/>
    <cellStyle name="CATV Total 4 10 2 2 2" xfId="48669" xr:uid="{00000000-0005-0000-0000-000028C00000}"/>
    <cellStyle name="CATV Total 4 10 2 3" xfId="34752" xr:uid="{00000000-0005-0000-0000-000029C00000}"/>
    <cellStyle name="CATV Total 4 10 3" xfId="9782" xr:uid="{00000000-0005-0000-0000-00002AC00000}"/>
    <cellStyle name="CATV Total 4 10 3 2" xfId="23703" xr:uid="{00000000-0005-0000-0000-00002BC00000}"/>
    <cellStyle name="CATV Total 4 10 3 2 2" xfId="51386" xr:uid="{00000000-0005-0000-0000-00002CC00000}"/>
    <cellStyle name="CATV Total 4 10 3 3" xfId="37469" xr:uid="{00000000-0005-0000-0000-00002DC00000}"/>
    <cellStyle name="CATV Total 4 10 4" xfId="11924" xr:uid="{00000000-0005-0000-0000-00002EC00000}"/>
    <cellStyle name="CATV Total 4 10 4 2" xfId="25845" xr:uid="{00000000-0005-0000-0000-00002FC00000}"/>
    <cellStyle name="CATV Total 4 10 4 2 2" xfId="53528" xr:uid="{00000000-0005-0000-0000-000030C00000}"/>
    <cellStyle name="CATV Total 4 10 4 3" xfId="39611" xr:uid="{00000000-0005-0000-0000-000031C00000}"/>
    <cellStyle name="CATV Total 4 10 5" xfId="14674" xr:uid="{00000000-0005-0000-0000-000032C00000}"/>
    <cellStyle name="CATV Total 4 10 5 2" xfId="28595" xr:uid="{00000000-0005-0000-0000-000033C00000}"/>
    <cellStyle name="CATV Total 4 10 5 2 2" xfId="56278" xr:uid="{00000000-0005-0000-0000-000034C00000}"/>
    <cellStyle name="CATV Total 4 10 5 3" xfId="42361" xr:uid="{00000000-0005-0000-0000-000035C00000}"/>
    <cellStyle name="CATV Total 4 10 6" xfId="17642" xr:uid="{00000000-0005-0000-0000-000036C00000}"/>
    <cellStyle name="CATV Total 4 10 6 2" xfId="45325" xr:uid="{00000000-0005-0000-0000-000037C00000}"/>
    <cellStyle name="CATV Total 4 10 7" xfId="31413" xr:uid="{00000000-0005-0000-0000-000038C00000}"/>
    <cellStyle name="CATV Total 4 11" xfId="3643" xr:uid="{00000000-0005-0000-0000-000039C00000}"/>
    <cellStyle name="CATV Total 4 11 2" xfId="7081" xr:uid="{00000000-0005-0000-0000-00003AC00000}"/>
    <cellStyle name="CATV Total 4 11 2 2" xfId="21017" xr:uid="{00000000-0005-0000-0000-00003BC00000}"/>
    <cellStyle name="CATV Total 4 11 2 2 2" xfId="48700" xr:uid="{00000000-0005-0000-0000-00003CC00000}"/>
    <cellStyle name="CATV Total 4 11 2 3" xfId="34783" xr:uid="{00000000-0005-0000-0000-00003DC00000}"/>
    <cellStyle name="CATV Total 4 11 3" xfId="9813" xr:uid="{00000000-0005-0000-0000-00003EC00000}"/>
    <cellStyle name="CATV Total 4 11 3 2" xfId="23734" xr:uid="{00000000-0005-0000-0000-00003FC00000}"/>
    <cellStyle name="CATV Total 4 11 3 2 2" xfId="51417" xr:uid="{00000000-0005-0000-0000-000040C00000}"/>
    <cellStyle name="CATV Total 4 11 3 3" xfId="37500" xr:uid="{00000000-0005-0000-0000-000041C00000}"/>
    <cellStyle name="CATV Total 4 11 4" xfId="11955" xr:uid="{00000000-0005-0000-0000-000042C00000}"/>
    <cellStyle name="CATV Total 4 11 4 2" xfId="25876" xr:uid="{00000000-0005-0000-0000-000043C00000}"/>
    <cellStyle name="CATV Total 4 11 4 2 2" xfId="53559" xr:uid="{00000000-0005-0000-0000-000044C00000}"/>
    <cellStyle name="CATV Total 4 11 4 3" xfId="39642" xr:uid="{00000000-0005-0000-0000-000045C00000}"/>
    <cellStyle name="CATV Total 4 11 5" xfId="14705" xr:uid="{00000000-0005-0000-0000-000046C00000}"/>
    <cellStyle name="CATV Total 4 11 5 2" xfId="28626" xr:uid="{00000000-0005-0000-0000-000047C00000}"/>
    <cellStyle name="CATV Total 4 11 5 2 2" xfId="56309" xr:uid="{00000000-0005-0000-0000-000048C00000}"/>
    <cellStyle name="CATV Total 4 11 5 3" xfId="42392" xr:uid="{00000000-0005-0000-0000-000049C00000}"/>
    <cellStyle name="CATV Total 4 11 6" xfId="17673" xr:uid="{00000000-0005-0000-0000-00004AC00000}"/>
    <cellStyle name="CATV Total 4 11 6 2" xfId="45356" xr:uid="{00000000-0005-0000-0000-00004BC00000}"/>
    <cellStyle name="CATV Total 4 11 7" xfId="31443" xr:uid="{00000000-0005-0000-0000-00004CC00000}"/>
    <cellStyle name="CATV Total 4 12" xfId="3673" xr:uid="{00000000-0005-0000-0000-00004DC00000}"/>
    <cellStyle name="CATV Total 4 12 2" xfId="7110" xr:uid="{00000000-0005-0000-0000-00004EC00000}"/>
    <cellStyle name="CATV Total 4 12 2 2" xfId="21046" xr:uid="{00000000-0005-0000-0000-00004FC00000}"/>
    <cellStyle name="CATV Total 4 12 2 2 2" xfId="48729" xr:uid="{00000000-0005-0000-0000-000050C00000}"/>
    <cellStyle name="CATV Total 4 12 2 3" xfId="34812" xr:uid="{00000000-0005-0000-0000-000051C00000}"/>
    <cellStyle name="CATV Total 4 12 3" xfId="9842" xr:uid="{00000000-0005-0000-0000-000052C00000}"/>
    <cellStyle name="CATV Total 4 12 3 2" xfId="23763" xr:uid="{00000000-0005-0000-0000-000053C00000}"/>
    <cellStyle name="CATV Total 4 12 3 2 2" xfId="51446" xr:uid="{00000000-0005-0000-0000-000054C00000}"/>
    <cellStyle name="CATV Total 4 12 3 3" xfId="37529" xr:uid="{00000000-0005-0000-0000-000055C00000}"/>
    <cellStyle name="CATV Total 4 12 4" xfId="11984" xr:uid="{00000000-0005-0000-0000-000056C00000}"/>
    <cellStyle name="CATV Total 4 12 4 2" xfId="25905" xr:uid="{00000000-0005-0000-0000-000057C00000}"/>
    <cellStyle name="CATV Total 4 12 4 2 2" xfId="53588" xr:uid="{00000000-0005-0000-0000-000058C00000}"/>
    <cellStyle name="CATV Total 4 12 4 3" xfId="39671" xr:uid="{00000000-0005-0000-0000-000059C00000}"/>
    <cellStyle name="CATV Total 4 12 5" xfId="14734" xr:uid="{00000000-0005-0000-0000-00005AC00000}"/>
    <cellStyle name="CATV Total 4 12 5 2" xfId="28655" xr:uid="{00000000-0005-0000-0000-00005BC00000}"/>
    <cellStyle name="CATV Total 4 12 5 2 2" xfId="56338" xr:uid="{00000000-0005-0000-0000-00005CC00000}"/>
    <cellStyle name="CATV Total 4 12 5 3" xfId="42421" xr:uid="{00000000-0005-0000-0000-00005DC00000}"/>
    <cellStyle name="CATV Total 4 12 6" xfId="17702" xr:uid="{00000000-0005-0000-0000-00005EC00000}"/>
    <cellStyle name="CATV Total 4 12 6 2" xfId="45385" xr:uid="{00000000-0005-0000-0000-00005FC00000}"/>
    <cellStyle name="CATV Total 4 12 7" xfId="31472" xr:uid="{00000000-0005-0000-0000-000060C00000}"/>
    <cellStyle name="CATV Total 4 13" xfId="3710" xr:uid="{00000000-0005-0000-0000-000061C00000}"/>
    <cellStyle name="CATV Total 4 13 2" xfId="7147" xr:uid="{00000000-0005-0000-0000-000062C00000}"/>
    <cellStyle name="CATV Total 4 13 2 2" xfId="21082" xr:uid="{00000000-0005-0000-0000-000063C00000}"/>
    <cellStyle name="CATV Total 4 13 2 2 2" xfId="48765" xr:uid="{00000000-0005-0000-0000-000064C00000}"/>
    <cellStyle name="CATV Total 4 13 2 3" xfId="34848" xr:uid="{00000000-0005-0000-0000-000065C00000}"/>
    <cellStyle name="CATV Total 4 13 3" xfId="9875" xr:uid="{00000000-0005-0000-0000-000066C00000}"/>
    <cellStyle name="CATV Total 4 13 3 2" xfId="23796" xr:uid="{00000000-0005-0000-0000-000067C00000}"/>
    <cellStyle name="CATV Total 4 13 3 2 2" xfId="51479" xr:uid="{00000000-0005-0000-0000-000068C00000}"/>
    <cellStyle name="CATV Total 4 13 3 3" xfId="37562" xr:uid="{00000000-0005-0000-0000-000069C00000}"/>
    <cellStyle name="CATV Total 4 13 4" xfId="12020" xr:uid="{00000000-0005-0000-0000-00006AC00000}"/>
    <cellStyle name="CATV Total 4 13 4 2" xfId="25941" xr:uid="{00000000-0005-0000-0000-00006BC00000}"/>
    <cellStyle name="CATV Total 4 13 4 2 2" xfId="53624" xr:uid="{00000000-0005-0000-0000-00006CC00000}"/>
    <cellStyle name="CATV Total 4 13 4 3" xfId="39707" xr:uid="{00000000-0005-0000-0000-00006DC00000}"/>
    <cellStyle name="CATV Total 4 13 5" xfId="14770" xr:uid="{00000000-0005-0000-0000-00006EC00000}"/>
    <cellStyle name="CATV Total 4 13 5 2" xfId="28691" xr:uid="{00000000-0005-0000-0000-00006FC00000}"/>
    <cellStyle name="CATV Total 4 13 5 2 2" xfId="56374" xr:uid="{00000000-0005-0000-0000-000070C00000}"/>
    <cellStyle name="CATV Total 4 13 5 3" xfId="42457" xr:uid="{00000000-0005-0000-0000-000071C00000}"/>
    <cellStyle name="CATV Total 4 13 6" xfId="17738" xr:uid="{00000000-0005-0000-0000-000072C00000}"/>
    <cellStyle name="CATV Total 4 13 6 2" xfId="45421" xr:uid="{00000000-0005-0000-0000-000073C00000}"/>
    <cellStyle name="CATV Total 4 13 7" xfId="31508" xr:uid="{00000000-0005-0000-0000-000074C00000}"/>
    <cellStyle name="CATV Total 4 14" xfId="3736" xr:uid="{00000000-0005-0000-0000-000075C00000}"/>
    <cellStyle name="CATV Total 4 14 2" xfId="7171" xr:uid="{00000000-0005-0000-0000-000076C00000}"/>
    <cellStyle name="CATV Total 4 14 2 2" xfId="21106" xr:uid="{00000000-0005-0000-0000-000077C00000}"/>
    <cellStyle name="CATV Total 4 14 2 2 2" xfId="48789" xr:uid="{00000000-0005-0000-0000-000078C00000}"/>
    <cellStyle name="CATV Total 4 14 2 3" xfId="34872" xr:uid="{00000000-0005-0000-0000-000079C00000}"/>
    <cellStyle name="CATV Total 4 14 3" xfId="9899" xr:uid="{00000000-0005-0000-0000-00007AC00000}"/>
    <cellStyle name="CATV Total 4 14 3 2" xfId="23820" xr:uid="{00000000-0005-0000-0000-00007BC00000}"/>
    <cellStyle name="CATV Total 4 14 3 2 2" xfId="51503" xr:uid="{00000000-0005-0000-0000-00007CC00000}"/>
    <cellStyle name="CATV Total 4 14 3 3" xfId="37586" xr:uid="{00000000-0005-0000-0000-00007DC00000}"/>
    <cellStyle name="CATV Total 4 14 4" xfId="12044" xr:uid="{00000000-0005-0000-0000-00007EC00000}"/>
    <cellStyle name="CATV Total 4 14 4 2" xfId="25965" xr:uid="{00000000-0005-0000-0000-00007FC00000}"/>
    <cellStyle name="CATV Total 4 14 4 2 2" xfId="53648" xr:uid="{00000000-0005-0000-0000-000080C00000}"/>
    <cellStyle name="CATV Total 4 14 4 3" xfId="39731" xr:uid="{00000000-0005-0000-0000-000081C00000}"/>
    <cellStyle name="CATV Total 4 14 5" xfId="14794" xr:uid="{00000000-0005-0000-0000-000082C00000}"/>
    <cellStyle name="CATV Total 4 14 5 2" xfId="28715" xr:uid="{00000000-0005-0000-0000-000083C00000}"/>
    <cellStyle name="CATV Total 4 14 5 2 2" xfId="56398" xr:uid="{00000000-0005-0000-0000-000084C00000}"/>
    <cellStyle name="CATV Total 4 14 5 3" xfId="42481" xr:uid="{00000000-0005-0000-0000-000085C00000}"/>
    <cellStyle name="CATV Total 4 14 6" xfId="17762" xr:uid="{00000000-0005-0000-0000-000086C00000}"/>
    <cellStyle name="CATV Total 4 14 6 2" xfId="45445" xr:uid="{00000000-0005-0000-0000-000087C00000}"/>
    <cellStyle name="CATV Total 4 14 7" xfId="31531" xr:uid="{00000000-0005-0000-0000-000088C00000}"/>
    <cellStyle name="CATV Total 4 15" xfId="3775" xr:uid="{00000000-0005-0000-0000-000089C00000}"/>
    <cellStyle name="CATV Total 4 15 2" xfId="7209" xr:uid="{00000000-0005-0000-0000-00008AC00000}"/>
    <cellStyle name="CATV Total 4 15 2 2" xfId="21143" xr:uid="{00000000-0005-0000-0000-00008BC00000}"/>
    <cellStyle name="CATV Total 4 15 2 2 2" xfId="48826" xr:uid="{00000000-0005-0000-0000-00008CC00000}"/>
    <cellStyle name="CATV Total 4 15 2 3" xfId="34909" xr:uid="{00000000-0005-0000-0000-00008DC00000}"/>
    <cellStyle name="CATV Total 4 15 3" xfId="9931" xr:uid="{00000000-0005-0000-0000-00008EC00000}"/>
    <cellStyle name="CATV Total 4 15 3 2" xfId="23852" xr:uid="{00000000-0005-0000-0000-00008FC00000}"/>
    <cellStyle name="CATV Total 4 15 3 2 2" xfId="51535" xr:uid="{00000000-0005-0000-0000-000090C00000}"/>
    <cellStyle name="CATV Total 4 15 3 3" xfId="37618" xr:uid="{00000000-0005-0000-0000-000091C00000}"/>
    <cellStyle name="CATV Total 4 15 4" xfId="12081" xr:uid="{00000000-0005-0000-0000-000092C00000}"/>
    <cellStyle name="CATV Total 4 15 4 2" xfId="26002" xr:uid="{00000000-0005-0000-0000-000093C00000}"/>
    <cellStyle name="CATV Total 4 15 4 2 2" xfId="53685" xr:uid="{00000000-0005-0000-0000-000094C00000}"/>
    <cellStyle name="CATV Total 4 15 4 3" xfId="39768" xr:uid="{00000000-0005-0000-0000-000095C00000}"/>
    <cellStyle name="CATV Total 4 15 5" xfId="14831" xr:uid="{00000000-0005-0000-0000-000096C00000}"/>
    <cellStyle name="CATV Total 4 15 5 2" xfId="28752" xr:uid="{00000000-0005-0000-0000-000097C00000}"/>
    <cellStyle name="CATV Total 4 15 5 2 2" xfId="56435" xr:uid="{00000000-0005-0000-0000-000098C00000}"/>
    <cellStyle name="CATV Total 4 15 5 3" xfId="42518" xr:uid="{00000000-0005-0000-0000-000099C00000}"/>
    <cellStyle name="CATV Total 4 15 6" xfId="17799" xr:uid="{00000000-0005-0000-0000-00009AC00000}"/>
    <cellStyle name="CATV Total 4 15 6 2" xfId="45482" xr:uid="{00000000-0005-0000-0000-00009BC00000}"/>
    <cellStyle name="CATV Total 4 15 7" xfId="31565" xr:uid="{00000000-0005-0000-0000-00009CC00000}"/>
    <cellStyle name="CATV Total 4 16" xfId="3804" xr:uid="{00000000-0005-0000-0000-00009DC00000}"/>
    <cellStyle name="CATV Total 4 16 2" xfId="7238" xr:uid="{00000000-0005-0000-0000-00009EC00000}"/>
    <cellStyle name="CATV Total 4 16 2 2" xfId="21171" xr:uid="{00000000-0005-0000-0000-00009FC00000}"/>
    <cellStyle name="CATV Total 4 16 2 2 2" xfId="48854" xr:uid="{00000000-0005-0000-0000-0000A0C00000}"/>
    <cellStyle name="CATV Total 4 16 2 3" xfId="34937" xr:uid="{00000000-0005-0000-0000-0000A1C00000}"/>
    <cellStyle name="CATV Total 4 16 3" xfId="9959" xr:uid="{00000000-0005-0000-0000-0000A2C00000}"/>
    <cellStyle name="CATV Total 4 16 3 2" xfId="23880" xr:uid="{00000000-0005-0000-0000-0000A3C00000}"/>
    <cellStyle name="CATV Total 4 16 3 2 2" xfId="51563" xr:uid="{00000000-0005-0000-0000-0000A4C00000}"/>
    <cellStyle name="CATV Total 4 16 3 3" xfId="37646" xr:uid="{00000000-0005-0000-0000-0000A5C00000}"/>
    <cellStyle name="CATV Total 4 16 4" xfId="12109" xr:uid="{00000000-0005-0000-0000-0000A6C00000}"/>
    <cellStyle name="CATV Total 4 16 4 2" xfId="26030" xr:uid="{00000000-0005-0000-0000-0000A7C00000}"/>
    <cellStyle name="CATV Total 4 16 4 2 2" xfId="53713" xr:uid="{00000000-0005-0000-0000-0000A8C00000}"/>
    <cellStyle name="CATV Total 4 16 4 3" xfId="39796" xr:uid="{00000000-0005-0000-0000-0000A9C00000}"/>
    <cellStyle name="CATV Total 4 16 5" xfId="14859" xr:uid="{00000000-0005-0000-0000-0000AAC00000}"/>
    <cellStyle name="CATV Total 4 16 5 2" xfId="28780" xr:uid="{00000000-0005-0000-0000-0000ABC00000}"/>
    <cellStyle name="CATV Total 4 16 5 2 2" xfId="56463" xr:uid="{00000000-0005-0000-0000-0000ACC00000}"/>
    <cellStyle name="CATV Total 4 16 5 3" xfId="42546" xr:uid="{00000000-0005-0000-0000-0000ADC00000}"/>
    <cellStyle name="CATV Total 4 16 6" xfId="17827" xr:uid="{00000000-0005-0000-0000-0000AEC00000}"/>
    <cellStyle name="CATV Total 4 16 6 2" xfId="45510" xr:uid="{00000000-0005-0000-0000-0000AFC00000}"/>
    <cellStyle name="CATV Total 4 16 7" xfId="31593" xr:uid="{00000000-0005-0000-0000-0000B0C00000}"/>
    <cellStyle name="CATV Total 4 17" xfId="3828" xr:uid="{00000000-0005-0000-0000-0000B1C00000}"/>
    <cellStyle name="CATV Total 4 17 2" xfId="7262" xr:uid="{00000000-0005-0000-0000-0000B2C00000}"/>
    <cellStyle name="CATV Total 4 17 2 2" xfId="21195" xr:uid="{00000000-0005-0000-0000-0000B3C00000}"/>
    <cellStyle name="CATV Total 4 17 2 2 2" xfId="48878" xr:uid="{00000000-0005-0000-0000-0000B4C00000}"/>
    <cellStyle name="CATV Total 4 17 2 3" xfId="34961" xr:uid="{00000000-0005-0000-0000-0000B5C00000}"/>
    <cellStyle name="CATV Total 4 17 3" xfId="9981" xr:uid="{00000000-0005-0000-0000-0000B6C00000}"/>
    <cellStyle name="CATV Total 4 17 3 2" xfId="23902" xr:uid="{00000000-0005-0000-0000-0000B7C00000}"/>
    <cellStyle name="CATV Total 4 17 3 2 2" xfId="51585" xr:uid="{00000000-0005-0000-0000-0000B8C00000}"/>
    <cellStyle name="CATV Total 4 17 3 3" xfId="37668" xr:uid="{00000000-0005-0000-0000-0000B9C00000}"/>
    <cellStyle name="CATV Total 4 17 4" xfId="12133" xr:uid="{00000000-0005-0000-0000-0000BAC00000}"/>
    <cellStyle name="CATV Total 4 17 4 2" xfId="26054" xr:uid="{00000000-0005-0000-0000-0000BBC00000}"/>
    <cellStyle name="CATV Total 4 17 4 2 2" xfId="53737" xr:uid="{00000000-0005-0000-0000-0000BCC00000}"/>
    <cellStyle name="CATV Total 4 17 4 3" xfId="39820" xr:uid="{00000000-0005-0000-0000-0000BDC00000}"/>
    <cellStyle name="CATV Total 4 17 5" xfId="14883" xr:uid="{00000000-0005-0000-0000-0000BEC00000}"/>
    <cellStyle name="CATV Total 4 17 5 2" xfId="28804" xr:uid="{00000000-0005-0000-0000-0000BFC00000}"/>
    <cellStyle name="CATV Total 4 17 5 2 2" xfId="56487" xr:uid="{00000000-0005-0000-0000-0000C0C00000}"/>
    <cellStyle name="CATV Total 4 17 5 3" xfId="42570" xr:uid="{00000000-0005-0000-0000-0000C1C00000}"/>
    <cellStyle name="CATV Total 4 17 6" xfId="17851" xr:uid="{00000000-0005-0000-0000-0000C2C00000}"/>
    <cellStyle name="CATV Total 4 17 6 2" xfId="45534" xr:uid="{00000000-0005-0000-0000-0000C3C00000}"/>
    <cellStyle name="CATV Total 4 17 7" xfId="31617" xr:uid="{00000000-0005-0000-0000-0000C4C00000}"/>
    <cellStyle name="CATV Total 4 18" xfId="3859" xr:uid="{00000000-0005-0000-0000-0000C5C00000}"/>
    <cellStyle name="CATV Total 4 18 2" xfId="7293" xr:uid="{00000000-0005-0000-0000-0000C6C00000}"/>
    <cellStyle name="CATV Total 4 18 2 2" xfId="21226" xr:uid="{00000000-0005-0000-0000-0000C7C00000}"/>
    <cellStyle name="CATV Total 4 18 2 2 2" xfId="48909" xr:uid="{00000000-0005-0000-0000-0000C8C00000}"/>
    <cellStyle name="CATV Total 4 18 2 3" xfId="34992" xr:uid="{00000000-0005-0000-0000-0000C9C00000}"/>
    <cellStyle name="CATV Total 4 18 3" xfId="10012" xr:uid="{00000000-0005-0000-0000-0000CAC00000}"/>
    <cellStyle name="CATV Total 4 18 3 2" xfId="23933" xr:uid="{00000000-0005-0000-0000-0000CBC00000}"/>
    <cellStyle name="CATV Total 4 18 3 2 2" xfId="51616" xr:uid="{00000000-0005-0000-0000-0000CCC00000}"/>
    <cellStyle name="CATV Total 4 18 3 3" xfId="37699" xr:uid="{00000000-0005-0000-0000-0000CDC00000}"/>
    <cellStyle name="CATV Total 4 18 4" xfId="12164" xr:uid="{00000000-0005-0000-0000-0000CEC00000}"/>
    <cellStyle name="CATV Total 4 18 4 2" xfId="26085" xr:uid="{00000000-0005-0000-0000-0000CFC00000}"/>
    <cellStyle name="CATV Total 4 18 4 2 2" xfId="53768" xr:uid="{00000000-0005-0000-0000-0000D0C00000}"/>
    <cellStyle name="CATV Total 4 18 4 3" xfId="39851" xr:uid="{00000000-0005-0000-0000-0000D1C00000}"/>
    <cellStyle name="CATV Total 4 18 5" xfId="14914" xr:uid="{00000000-0005-0000-0000-0000D2C00000}"/>
    <cellStyle name="CATV Total 4 18 5 2" xfId="28835" xr:uid="{00000000-0005-0000-0000-0000D3C00000}"/>
    <cellStyle name="CATV Total 4 18 5 2 2" xfId="56518" xr:uid="{00000000-0005-0000-0000-0000D4C00000}"/>
    <cellStyle name="CATV Total 4 18 5 3" xfId="42601" xr:uid="{00000000-0005-0000-0000-0000D5C00000}"/>
    <cellStyle name="CATV Total 4 18 6" xfId="17882" xr:uid="{00000000-0005-0000-0000-0000D6C00000}"/>
    <cellStyle name="CATV Total 4 18 6 2" xfId="45565" xr:uid="{00000000-0005-0000-0000-0000D7C00000}"/>
    <cellStyle name="CATV Total 4 18 7" xfId="31648" xr:uid="{00000000-0005-0000-0000-0000D8C00000}"/>
    <cellStyle name="CATV Total 4 19" xfId="3881" xr:uid="{00000000-0005-0000-0000-0000D9C00000}"/>
    <cellStyle name="CATV Total 4 19 2" xfId="7315" xr:uid="{00000000-0005-0000-0000-0000DAC00000}"/>
    <cellStyle name="CATV Total 4 19 2 2" xfId="21248" xr:uid="{00000000-0005-0000-0000-0000DBC00000}"/>
    <cellStyle name="CATV Total 4 19 2 2 2" xfId="48931" xr:uid="{00000000-0005-0000-0000-0000DCC00000}"/>
    <cellStyle name="CATV Total 4 19 2 3" xfId="35014" xr:uid="{00000000-0005-0000-0000-0000DDC00000}"/>
    <cellStyle name="CATV Total 4 19 3" xfId="10034" xr:uid="{00000000-0005-0000-0000-0000DEC00000}"/>
    <cellStyle name="CATV Total 4 19 3 2" xfId="23955" xr:uid="{00000000-0005-0000-0000-0000DFC00000}"/>
    <cellStyle name="CATV Total 4 19 3 2 2" xfId="51638" xr:uid="{00000000-0005-0000-0000-0000E0C00000}"/>
    <cellStyle name="CATV Total 4 19 3 3" xfId="37721" xr:uid="{00000000-0005-0000-0000-0000E1C00000}"/>
    <cellStyle name="CATV Total 4 19 4" xfId="12186" xr:uid="{00000000-0005-0000-0000-0000E2C00000}"/>
    <cellStyle name="CATV Total 4 19 4 2" xfId="26107" xr:uid="{00000000-0005-0000-0000-0000E3C00000}"/>
    <cellStyle name="CATV Total 4 19 4 2 2" xfId="53790" xr:uid="{00000000-0005-0000-0000-0000E4C00000}"/>
    <cellStyle name="CATV Total 4 19 4 3" xfId="39873" xr:uid="{00000000-0005-0000-0000-0000E5C00000}"/>
    <cellStyle name="CATV Total 4 19 5" xfId="14936" xr:uid="{00000000-0005-0000-0000-0000E6C00000}"/>
    <cellStyle name="CATV Total 4 19 5 2" xfId="28857" xr:uid="{00000000-0005-0000-0000-0000E7C00000}"/>
    <cellStyle name="CATV Total 4 19 5 2 2" xfId="56540" xr:uid="{00000000-0005-0000-0000-0000E8C00000}"/>
    <cellStyle name="CATV Total 4 19 5 3" xfId="42623" xr:uid="{00000000-0005-0000-0000-0000E9C00000}"/>
    <cellStyle name="CATV Total 4 19 6" xfId="17904" xr:uid="{00000000-0005-0000-0000-0000EAC00000}"/>
    <cellStyle name="CATV Total 4 19 6 2" xfId="45587" xr:uid="{00000000-0005-0000-0000-0000EBC00000}"/>
    <cellStyle name="CATV Total 4 19 7" xfId="31670" xr:uid="{00000000-0005-0000-0000-0000ECC00000}"/>
    <cellStyle name="CATV Total 4 2" xfId="3200" xr:uid="{00000000-0005-0000-0000-0000EDC00000}"/>
    <cellStyle name="CATV Total 4 2 2" xfId="6642" xr:uid="{00000000-0005-0000-0000-0000EEC00000}"/>
    <cellStyle name="CATV Total 4 2 2 2" xfId="20585" xr:uid="{00000000-0005-0000-0000-0000EFC00000}"/>
    <cellStyle name="CATV Total 4 2 2 2 2" xfId="48268" xr:uid="{00000000-0005-0000-0000-0000F0C00000}"/>
    <cellStyle name="CATV Total 4 2 2 3" xfId="34351" xr:uid="{00000000-0005-0000-0000-0000F1C00000}"/>
    <cellStyle name="CATV Total 4 2 3" xfId="9385" xr:uid="{00000000-0005-0000-0000-0000F2C00000}"/>
    <cellStyle name="CATV Total 4 2 3 2" xfId="23306" xr:uid="{00000000-0005-0000-0000-0000F3C00000}"/>
    <cellStyle name="CATV Total 4 2 3 2 2" xfId="50989" xr:uid="{00000000-0005-0000-0000-0000F4C00000}"/>
    <cellStyle name="CATV Total 4 2 3 3" xfId="37072" xr:uid="{00000000-0005-0000-0000-0000F5C00000}"/>
    <cellStyle name="CATV Total 4 2 4" xfId="11523" xr:uid="{00000000-0005-0000-0000-0000F6C00000}"/>
    <cellStyle name="CATV Total 4 2 4 2" xfId="25444" xr:uid="{00000000-0005-0000-0000-0000F7C00000}"/>
    <cellStyle name="CATV Total 4 2 4 2 2" xfId="53127" xr:uid="{00000000-0005-0000-0000-0000F8C00000}"/>
    <cellStyle name="CATV Total 4 2 4 3" xfId="39210" xr:uid="{00000000-0005-0000-0000-0000F9C00000}"/>
    <cellStyle name="CATV Total 4 2 5" xfId="14273" xr:uid="{00000000-0005-0000-0000-0000FAC00000}"/>
    <cellStyle name="CATV Total 4 2 5 2" xfId="28194" xr:uid="{00000000-0005-0000-0000-0000FBC00000}"/>
    <cellStyle name="CATV Total 4 2 5 2 2" xfId="55877" xr:uid="{00000000-0005-0000-0000-0000FCC00000}"/>
    <cellStyle name="CATV Total 4 2 5 3" xfId="41960" xr:uid="{00000000-0005-0000-0000-0000FDC00000}"/>
    <cellStyle name="CATV Total 4 2 6" xfId="17241" xr:uid="{00000000-0005-0000-0000-0000FEC00000}"/>
    <cellStyle name="CATV Total 4 2 6 2" xfId="44924" xr:uid="{00000000-0005-0000-0000-0000FFC00000}"/>
    <cellStyle name="CATV Total 4 2 7" xfId="31039" xr:uid="{00000000-0005-0000-0000-000000C10000}"/>
    <cellStyle name="CATV Total 4 20" xfId="4212" xr:uid="{00000000-0005-0000-0000-000001C10000}"/>
    <cellStyle name="CATV Total 4 20 2" xfId="7637" xr:uid="{00000000-0005-0000-0000-000002C10000}"/>
    <cellStyle name="CATV Total 4 20 2 2" xfId="21565" xr:uid="{00000000-0005-0000-0000-000003C10000}"/>
    <cellStyle name="CATV Total 4 20 2 2 2" xfId="49248" xr:uid="{00000000-0005-0000-0000-000004C10000}"/>
    <cellStyle name="CATV Total 4 20 2 3" xfId="35331" xr:uid="{00000000-0005-0000-0000-000005C10000}"/>
    <cellStyle name="CATV Total 4 20 3" xfId="10330" xr:uid="{00000000-0005-0000-0000-000006C10000}"/>
    <cellStyle name="CATV Total 4 20 3 2" xfId="24251" xr:uid="{00000000-0005-0000-0000-000007C10000}"/>
    <cellStyle name="CATV Total 4 20 3 2 2" xfId="51934" xr:uid="{00000000-0005-0000-0000-000008C10000}"/>
    <cellStyle name="CATV Total 4 20 3 3" xfId="38017" xr:uid="{00000000-0005-0000-0000-000009C10000}"/>
    <cellStyle name="CATV Total 4 20 4" xfId="12486" xr:uid="{00000000-0005-0000-0000-00000AC10000}"/>
    <cellStyle name="CATV Total 4 20 4 2" xfId="26407" xr:uid="{00000000-0005-0000-0000-00000BC10000}"/>
    <cellStyle name="CATV Total 4 20 4 2 2" xfId="54090" xr:uid="{00000000-0005-0000-0000-00000CC10000}"/>
    <cellStyle name="CATV Total 4 20 4 3" xfId="40173" xr:uid="{00000000-0005-0000-0000-00000DC10000}"/>
    <cellStyle name="CATV Total 4 20 5" xfId="15236" xr:uid="{00000000-0005-0000-0000-00000EC10000}"/>
    <cellStyle name="CATV Total 4 20 5 2" xfId="29157" xr:uid="{00000000-0005-0000-0000-00000FC10000}"/>
    <cellStyle name="CATV Total 4 20 5 2 2" xfId="56840" xr:uid="{00000000-0005-0000-0000-000010C10000}"/>
    <cellStyle name="CATV Total 4 20 5 3" xfId="42923" xr:uid="{00000000-0005-0000-0000-000011C10000}"/>
    <cellStyle name="CATV Total 4 20 6" xfId="18204" xr:uid="{00000000-0005-0000-0000-000012C10000}"/>
    <cellStyle name="CATV Total 4 20 6 2" xfId="45887" xr:uid="{00000000-0005-0000-0000-000013C10000}"/>
    <cellStyle name="CATV Total 4 20 7" xfId="31970" xr:uid="{00000000-0005-0000-0000-000014C10000}"/>
    <cellStyle name="CATV Total 4 21" xfId="4240" xr:uid="{00000000-0005-0000-0000-000015C10000}"/>
    <cellStyle name="CATV Total 4 21 2" xfId="7665" xr:uid="{00000000-0005-0000-0000-000016C10000}"/>
    <cellStyle name="CATV Total 4 21 2 2" xfId="21593" xr:uid="{00000000-0005-0000-0000-000017C10000}"/>
    <cellStyle name="CATV Total 4 21 2 2 2" xfId="49276" xr:uid="{00000000-0005-0000-0000-000018C10000}"/>
    <cellStyle name="CATV Total 4 21 2 3" xfId="35359" xr:uid="{00000000-0005-0000-0000-000019C10000}"/>
    <cellStyle name="CATV Total 4 21 3" xfId="10358" xr:uid="{00000000-0005-0000-0000-00001AC10000}"/>
    <cellStyle name="CATV Total 4 21 3 2" xfId="24279" xr:uid="{00000000-0005-0000-0000-00001BC10000}"/>
    <cellStyle name="CATV Total 4 21 3 2 2" xfId="51962" xr:uid="{00000000-0005-0000-0000-00001CC10000}"/>
    <cellStyle name="CATV Total 4 21 3 3" xfId="38045" xr:uid="{00000000-0005-0000-0000-00001DC10000}"/>
    <cellStyle name="CATV Total 4 21 4" xfId="12514" xr:uid="{00000000-0005-0000-0000-00001EC10000}"/>
    <cellStyle name="CATV Total 4 21 4 2" xfId="26435" xr:uid="{00000000-0005-0000-0000-00001FC10000}"/>
    <cellStyle name="CATV Total 4 21 4 2 2" xfId="54118" xr:uid="{00000000-0005-0000-0000-000020C10000}"/>
    <cellStyle name="CATV Total 4 21 4 3" xfId="40201" xr:uid="{00000000-0005-0000-0000-000021C10000}"/>
    <cellStyle name="CATV Total 4 21 5" xfId="15264" xr:uid="{00000000-0005-0000-0000-000022C10000}"/>
    <cellStyle name="CATV Total 4 21 5 2" xfId="29185" xr:uid="{00000000-0005-0000-0000-000023C10000}"/>
    <cellStyle name="CATV Total 4 21 5 2 2" xfId="56868" xr:uid="{00000000-0005-0000-0000-000024C10000}"/>
    <cellStyle name="CATV Total 4 21 5 3" xfId="42951" xr:uid="{00000000-0005-0000-0000-000025C10000}"/>
    <cellStyle name="CATV Total 4 21 6" xfId="18232" xr:uid="{00000000-0005-0000-0000-000026C10000}"/>
    <cellStyle name="CATV Total 4 21 6 2" xfId="45915" xr:uid="{00000000-0005-0000-0000-000027C10000}"/>
    <cellStyle name="CATV Total 4 21 7" xfId="31998" xr:uid="{00000000-0005-0000-0000-000028C10000}"/>
    <cellStyle name="CATV Total 4 22" xfId="4272" xr:uid="{00000000-0005-0000-0000-000029C10000}"/>
    <cellStyle name="CATV Total 4 22 2" xfId="7697" xr:uid="{00000000-0005-0000-0000-00002AC10000}"/>
    <cellStyle name="CATV Total 4 22 2 2" xfId="21625" xr:uid="{00000000-0005-0000-0000-00002BC10000}"/>
    <cellStyle name="CATV Total 4 22 2 2 2" xfId="49308" xr:uid="{00000000-0005-0000-0000-00002CC10000}"/>
    <cellStyle name="CATV Total 4 22 2 3" xfId="35391" xr:uid="{00000000-0005-0000-0000-00002DC10000}"/>
    <cellStyle name="CATV Total 4 22 3" xfId="10390" xr:uid="{00000000-0005-0000-0000-00002EC10000}"/>
    <cellStyle name="CATV Total 4 22 3 2" xfId="24311" xr:uid="{00000000-0005-0000-0000-00002FC10000}"/>
    <cellStyle name="CATV Total 4 22 3 2 2" xfId="51994" xr:uid="{00000000-0005-0000-0000-000030C10000}"/>
    <cellStyle name="CATV Total 4 22 3 3" xfId="38077" xr:uid="{00000000-0005-0000-0000-000031C10000}"/>
    <cellStyle name="CATV Total 4 22 4" xfId="12546" xr:uid="{00000000-0005-0000-0000-000032C10000}"/>
    <cellStyle name="CATV Total 4 22 4 2" xfId="26467" xr:uid="{00000000-0005-0000-0000-000033C10000}"/>
    <cellStyle name="CATV Total 4 22 4 2 2" xfId="54150" xr:uid="{00000000-0005-0000-0000-000034C10000}"/>
    <cellStyle name="CATV Total 4 22 4 3" xfId="40233" xr:uid="{00000000-0005-0000-0000-000035C10000}"/>
    <cellStyle name="CATV Total 4 22 5" xfId="15296" xr:uid="{00000000-0005-0000-0000-000036C10000}"/>
    <cellStyle name="CATV Total 4 22 5 2" xfId="29217" xr:uid="{00000000-0005-0000-0000-000037C10000}"/>
    <cellStyle name="CATV Total 4 22 5 2 2" xfId="56900" xr:uid="{00000000-0005-0000-0000-000038C10000}"/>
    <cellStyle name="CATV Total 4 22 5 3" xfId="42983" xr:uid="{00000000-0005-0000-0000-000039C10000}"/>
    <cellStyle name="CATV Total 4 22 6" xfId="18264" xr:uid="{00000000-0005-0000-0000-00003AC10000}"/>
    <cellStyle name="CATV Total 4 22 6 2" xfId="45947" xr:uid="{00000000-0005-0000-0000-00003BC10000}"/>
    <cellStyle name="CATV Total 4 22 7" xfId="32030" xr:uid="{00000000-0005-0000-0000-00003CC10000}"/>
    <cellStyle name="CATV Total 4 23" xfId="4284" xr:uid="{00000000-0005-0000-0000-00003DC10000}"/>
    <cellStyle name="CATV Total 4 23 2" xfId="7709" xr:uid="{00000000-0005-0000-0000-00003EC10000}"/>
    <cellStyle name="CATV Total 4 23 2 2" xfId="21637" xr:uid="{00000000-0005-0000-0000-00003FC10000}"/>
    <cellStyle name="CATV Total 4 23 2 2 2" xfId="49320" xr:uid="{00000000-0005-0000-0000-000040C10000}"/>
    <cellStyle name="CATV Total 4 23 2 3" xfId="35403" xr:uid="{00000000-0005-0000-0000-000041C10000}"/>
    <cellStyle name="CATV Total 4 23 3" xfId="10402" xr:uid="{00000000-0005-0000-0000-000042C10000}"/>
    <cellStyle name="CATV Total 4 23 3 2" xfId="24323" xr:uid="{00000000-0005-0000-0000-000043C10000}"/>
    <cellStyle name="CATV Total 4 23 3 2 2" xfId="52006" xr:uid="{00000000-0005-0000-0000-000044C10000}"/>
    <cellStyle name="CATV Total 4 23 3 3" xfId="38089" xr:uid="{00000000-0005-0000-0000-000045C10000}"/>
    <cellStyle name="CATV Total 4 23 4" xfId="12558" xr:uid="{00000000-0005-0000-0000-000046C10000}"/>
    <cellStyle name="CATV Total 4 23 4 2" xfId="26479" xr:uid="{00000000-0005-0000-0000-000047C10000}"/>
    <cellStyle name="CATV Total 4 23 4 2 2" xfId="54162" xr:uid="{00000000-0005-0000-0000-000048C10000}"/>
    <cellStyle name="CATV Total 4 23 4 3" xfId="40245" xr:uid="{00000000-0005-0000-0000-000049C10000}"/>
    <cellStyle name="CATV Total 4 23 5" xfId="15308" xr:uid="{00000000-0005-0000-0000-00004AC10000}"/>
    <cellStyle name="CATV Total 4 23 5 2" xfId="29229" xr:uid="{00000000-0005-0000-0000-00004BC10000}"/>
    <cellStyle name="CATV Total 4 23 5 2 2" xfId="56912" xr:uid="{00000000-0005-0000-0000-00004CC10000}"/>
    <cellStyle name="CATV Total 4 23 5 3" xfId="42995" xr:uid="{00000000-0005-0000-0000-00004DC10000}"/>
    <cellStyle name="CATV Total 4 23 6" xfId="18276" xr:uid="{00000000-0005-0000-0000-00004EC10000}"/>
    <cellStyle name="CATV Total 4 23 6 2" xfId="45959" xr:uid="{00000000-0005-0000-0000-00004FC10000}"/>
    <cellStyle name="CATV Total 4 23 7" xfId="32042" xr:uid="{00000000-0005-0000-0000-000050C10000}"/>
    <cellStyle name="CATV Total 4 24" xfId="4955" xr:uid="{00000000-0005-0000-0000-000051C10000}"/>
    <cellStyle name="CATV Total 4 24 2" xfId="8359" xr:uid="{00000000-0005-0000-0000-000052C10000}"/>
    <cellStyle name="CATV Total 4 24 2 2" xfId="22280" xr:uid="{00000000-0005-0000-0000-000053C10000}"/>
    <cellStyle name="CATV Total 4 24 2 2 2" xfId="49963" xr:uid="{00000000-0005-0000-0000-000054C10000}"/>
    <cellStyle name="CATV Total 4 24 2 3" xfId="36046" xr:uid="{00000000-0005-0000-0000-000055C10000}"/>
    <cellStyle name="CATV Total 4 24 3" xfId="10811" xr:uid="{00000000-0005-0000-0000-000056C10000}"/>
    <cellStyle name="CATV Total 4 24 3 2" xfId="24732" xr:uid="{00000000-0005-0000-0000-000057C10000}"/>
    <cellStyle name="CATV Total 4 24 3 2 2" xfId="52415" xr:uid="{00000000-0005-0000-0000-000058C10000}"/>
    <cellStyle name="CATV Total 4 24 3 3" xfId="38498" xr:uid="{00000000-0005-0000-0000-000059C10000}"/>
    <cellStyle name="CATV Total 4 24 4" xfId="13212" xr:uid="{00000000-0005-0000-0000-00005AC10000}"/>
    <cellStyle name="CATV Total 4 24 4 2" xfId="27133" xr:uid="{00000000-0005-0000-0000-00005BC10000}"/>
    <cellStyle name="CATV Total 4 24 4 2 2" xfId="54816" xr:uid="{00000000-0005-0000-0000-00005CC10000}"/>
    <cellStyle name="CATV Total 4 24 4 3" xfId="40899" xr:uid="{00000000-0005-0000-0000-00005DC10000}"/>
    <cellStyle name="CATV Total 4 24 5" xfId="15962" xr:uid="{00000000-0005-0000-0000-00005EC10000}"/>
    <cellStyle name="CATV Total 4 24 5 2" xfId="29883" xr:uid="{00000000-0005-0000-0000-00005FC10000}"/>
    <cellStyle name="CATV Total 4 24 5 2 2" xfId="57566" xr:uid="{00000000-0005-0000-0000-000060C10000}"/>
    <cellStyle name="CATV Total 4 24 5 3" xfId="43649" xr:uid="{00000000-0005-0000-0000-000061C10000}"/>
    <cellStyle name="CATV Total 4 24 6" xfId="18930" xr:uid="{00000000-0005-0000-0000-000062C10000}"/>
    <cellStyle name="CATV Total 4 24 6 2" xfId="46613" xr:uid="{00000000-0005-0000-0000-000063C10000}"/>
    <cellStyle name="CATV Total 4 24 7" xfId="32696" xr:uid="{00000000-0005-0000-0000-000064C10000}"/>
    <cellStyle name="CATV Total 4 25" xfId="4987" xr:uid="{00000000-0005-0000-0000-000065C10000}"/>
    <cellStyle name="CATV Total 4 25 2" xfId="8391" xr:uid="{00000000-0005-0000-0000-000066C10000}"/>
    <cellStyle name="CATV Total 4 25 2 2" xfId="22312" xr:uid="{00000000-0005-0000-0000-000067C10000}"/>
    <cellStyle name="CATV Total 4 25 2 2 2" xfId="49995" xr:uid="{00000000-0005-0000-0000-000068C10000}"/>
    <cellStyle name="CATV Total 4 25 2 3" xfId="36078" xr:uid="{00000000-0005-0000-0000-000069C10000}"/>
    <cellStyle name="CATV Total 4 25 3" xfId="10840" xr:uid="{00000000-0005-0000-0000-00006AC10000}"/>
    <cellStyle name="CATV Total 4 25 3 2" xfId="24761" xr:uid="{00000000-0005-0000-0000-00006BC10000}"/>
    <cellStyle name="CATV Total 4 25 3 2 2" xfId="52444" xr:uid="{00000000-0005-0000-0000-00006CC10000}"/>
    <cellStyle name="CATV Total 4 25 3 3" xfId="38527" xr:uid="{00000000-0005-0000-0000-00006DC10000}"/>
    <cellStyle name="CATV Total 4 25 4" xfId="13243" xr:uid="{00000000-0005-0000-0000-00006EC10000}"/>
    <cellStyle name="CATV Total 4 25 4 2" xfId="27164" xr:uid="{00000000-0005-0000-0000-00006FC10000}"/>
    <cellStyle name="CATV Total 4 25 4 2 2" xfId="54847" xr:uid="{00000000-0005-0000-0000-000070C10000}"/>
    <cellStyle name="CATV Total 4 25 4 3" xfId="40930" xr:uid="{00000000-0005-0000-0000-000071C10000}"/>
    <cellStyle name="CATV Total 4 25 5" xfId="15993" xr:uid="{00000000-0005-0000-0000-000072C10000}"/>
    <cellStyle name="CATV Total 4 25 5 2" xfId="29914" xr:uid="{00000000-0005-0000-0000-000073C10000}"/>
    <cellStyle name="CATV Total 4 25 5 2 2" xfId="57597" xr:uid="{00000000-0005-0000-0000-000074C10000}"/>
    <cellStyle name="CATV Total 4 25 5 3" xfId="43680" xr:uid="{00000000-0005-0000-0000-000075C10000}"/>
    <cellStyle name="CATV Total 4 25 6" xfId="18961" xr:uid="{00000000-0005-0000-0000-000076C10000}"/>
    <cellStyle name="CATV Total 4 25 6 2" xfId="46644" xr:uid="{00000000-0005-0000-0000-000077C10000}"/>
    <cellStyle name="CATV Total 4 25 7" xfId="32727" xr:uid="{00000000-0005-0000-0000-000078C10000}"/>
    <cellStyle name="CATV Total 4 26" xfId="5024" xr:uid="{00000000-0005-0000-0000-000079C10000}"/>
    <cellStyle name="CATV Total 4 26 2" xfId="8428" xr:uid="{00000000-0005-0000-0000-00007AC10000}"/>
    <cellStyle name="CATV Total 4 26 2 2" xfId="22349" xr:uid="{00000000-0005-0000-0000-00007BC10000}"/>
    <cellStyle name="CATV Total 4 26 2 2 2" xfId="50032" xr:uid="{00000000-0005-0000-0000-00007CC10000}"/>
    <cellStyle name="CATV Total 4 26 2 3" xfId="36115" xr:uid="{00000000-0005-0000-0000-00007DC10000}"/>
    <cellStyle name="CATV Total 4 26 3" xfId="10876" xr:uid="{00000000-0005-0000-0000-00007EC10000}"/>
    <cellStyle name="CATV Total 4 26 3 2" xfId="24797" xr:uid="{00000000-0005-0000-0000-00007FC10000}"/>
    <cellStyle name="CATV Total 4 26 3 2 2" xfId="52480" xr:uid="{00000000-0005-0000-0000-000080C10000}"/>
    <cellStyle name="CATV Total 4 26 3 3" xfId="38563" xr:uid="{00000000-0005-0000-0000-000081C10000}"/>
    <cellStyle name="CATV Total 4 26 4" xfId="13279" xr:uid="{00000000-0005-0000-0000-000082C10000}"/>
    <cellStyle name="CATV Total 4 26 4 2" xfId="27200" xr:uid="{00000000-0005-0000-0000-000083C10000}"/>
    <cellStyle name="CATV Total 4 26 4 2 2" xfId="54883" xr:uid="{00000000-0005-0000-0000-000084C10000}"/>
    <cellStyle name="CATV Total 4 26 4 3" xfId="40966" xr:uid="{00000000-0005-0000-0000-000085C10000}"/>
    <cellStyle name="CATV Total 4 26 5" xfId="16029" xr:uid="{00000000-0005-0000-0000-000086C10000}"/>
    <cellStyle name="CATV Total 4 26 5 2" xfId="29950" xr:uid="{00000000-0005-0000-0000-000087C10000}"/>
    <cellStyle name="CATV Total 4 26 5 2 2" xfId="57633" xr:uid="{00000000-0005-0000-0000-000088C10000}"/>
    <cellStyle name="CATV Total 4 26 5 3" xfId="43716" xr:uid="{00000000-0005-0000-0000-000089C10000}"/>
    <cellStyle name="CATV Total 4 26 6" xfId="18997" xr:uid="{00000000-0005-0000-0000-00008AC10000}"/>
    <cellStyle name="CATV Total 4 26 6 2" xfId="46680" xr:uid="{00000000-0005-0000-0000-00008BC10000}"/>
    <cellStyle name="CATV Total 4 26 7" xfId="32763" xr:uid="{00000000-0005-0000-0000-00008CC10000}"/>
    <cellStyle name="CATV Total 4 27" xfId="5049" xr:uid="{00000000-0005-0000-0000-00008DC10000}"/>
    <cellStyle name="CATV Total 4 27 2" xfId="8452" xr:uid="{00000000-0005-0000-0000-00008EC10000}"/>
    <cellStyle name="CATV Total 4 27 2 2" xfId="22373" xr:uid="{00000000-0005-0000-0000-00008FC10000}"/>
    <cellStyle name="CATV Total 4 27 2 2 2" xfId="50056" xr:uid="{00000000-0005-0000-0000-000090C10000}"/>
    <cellStyle name="CATV Total 4 27 2 3" xfId="36139" xr:uid="{00000000-0005-0000-0000-000091C10000}"/>
    <cellStyle name="CATV Total 4 27 3" xfId="10899" xr:uid="{00000000-0005-0000-0000-000092C10000}"/>
    <cellStyle name="CATV Total 4 27 3 2" xfId="24820" xr:uid="{00000000-0005-0000-0000-000093C10000}"/>
    <cellStyle name="CATV Total 4 27 3 2 2" xfId="52503" xr:uid="{00000000-0005-0000-0000-000094C10000}"/>
    <cellStyle name="CATV Total 4 27 3 3" xfId="38586" xr:uid="{00000000-0005-0000-0000-000095C10000}"/>
    <cellStyle name="CATV Total 4 27 4" xfId="13303" xr:uid="{00000000-0005-0000-0000-000096C10000}"/>
    <cellStyle name="CATV Total 4 27 4 2" xfId="27224" xr:uid="{00000000-0005-0000-0000-000097C10000}"/>
    <cellStyle name="CATV Total 4 27 4 2 2" xfId="54907" xr:uid="{00000000-0005-0000-0000-000098C10000}"/>
    <cellStyle name="CATV Total 4 27 4 3" xfId="40990" xr:uid="{00000000-0005-0000-0000-000099C10000}"/>
    <cellStyle name="CATV Total 4 27 5" xfId="16053" xr:uid="{00000000-0005-0000-0000-00009AC10000}"/>
    <cellStyle name="CATV Total 4 27 5 2" xfId="29974" xr:uid="{00000000-0005-0000-0000-00009BC10000}"/>
    <cellStyle name="CATV Total 4 27 5 2 2" xfId="57657" xr:uid="{00000000-0005-0000-0000-00009CC10000}"/>
    <cellStyle name="CATV Total 4 27 5 3" xfId="43740" xr:uid="{00000000-0005-0000-0000-00009DC10000}"/>
    <cellStyle name="CATV Total 4 27 6" xfId="19021" xr:uid="{00000000-0005-0000-0000-00009EC10000}"/>
    <cellStyle name="CATV Total 4 27 6 2" xfId="46704" xr:uid="{00000000-0005-0000-0000-00009FC10000}"/>
    <cellStyle name="CATV Total 4 27 7" xfId="32787" xr:uid="{00000000-0005-0000-0000-0000A0C10000}"/>
    <cellStyle name="CATV Total 4 28" xfId="5071" xr:uid="{00000000-0005-0000-0000-0000A1C10000}"/>
    <cellStyle name="CATV Total 4 28 2" xfId="8474" xr:uid="{00000000-0005-0000-0000-0000A2C10000}"/>
    <cellStyle name="CATV Total 4 28 2 2" xfId="22395" xr:uid="{00000000-0005-0000-0000-0000A3C10000}"/>
    <cellStyle name="CATV Total 4 28 2 2 2" xfId="50078" xr:uid="{00000000-0005-0000-0000-0000A4C10000}"/>
    <cellStyle name="CATV Total 4 28 2 3" xfId="36161" xr:uid="{00000000-0005-0000-0000-0000A5C10000}"/>
    <cellStyle name="CATV Total 4 28 3" xfId="10920" xr:uid="{00000000-0005-0000-0000-0000A6C10000}"/>
    <cellStyle name="CATV Total 4 28 3 2" xfId="24841" xr:uid="{00000000-0005-0000-0000-0000A7C10000}"/>
    <cellStyle name="CATV Total 4 28 3 2 2" xfId="52524" xr:uid="{00000000-0005-0000-0000-0000A8C10000}"/>
    <cellStyle name="CATV Total 4 28 3 3" xfId="38607" xr:uid="{00000000-0005-0000-0000-0000A9C10000}"/>
    <cellStyle name="CATV Total 4 28 4" xfId="13325" xr:uid="{00000000-0005-0000-0000-0000AAC10000}"/>
    <cellStyle name="CATV Total 4 28 4 2" xfId="27246" xr:uid="{00000000-0005-0000-0000-0000ABC10000}"/>
    <cellStyle name="CATV Total 4 28 4 2 2" xfId="54929" xr:uid="{00000000-0005-0000-0000-0000ACC10000}"/>
    <cellStyle name="CATV Total 4 28 4 3" xfId="41012" xr:uid="{00000000-0005-0000-0000-0000ADC10000}"/>
    <cellStyle name="CATV Total 4 28 5" xfId="16075" xr:uid="{00000000-0005-0000-0000-0000AEC10000}"/>
    <cellStyle name="CATV Total 4 28 5 2" xfId="29996" xr:uid="{00000000-0005-0000-0000-0000AFC10000}"/>
    <cellStyle name="CATV Total 4 28 5 2 2" xfId="57679" xr:uid="{00000000-0005-0000-0000-0000B0C10000}"/>
    <cellStyle name="CATV Total 4 28 5 3" xfId="43762" xr:uid="{00000000-0005-0000-0000-0000B1C10000}"/>
    <cellStyle name="CATV Total 4 28 6" xfId="19043" xr:uid="{00000000-0005-0000-0000-0000B2C10000}"/>
    <cellStyle name="CATV Total 4 28 6 2" xfId="46726" xr:uid="{00000000-0005-0000-0000-0000B3C10000}"/>
    <cellStyle name="CATV Total 4 28 7" xfId="32809" xr:uid="{00000000-0005-0000-0000-0000B4C10000}"/>
    <cellStyle name="CATV Total 4 29" xfId="5094" xr:uid="{00000000-0005-0000-0000-0000B5C10000}"/>
    <cellStyle name="CATV Total 4 29 2" xfId="8497" xr:uid="{00000000-0005-0000-0000-0000B6C10000}"/>
    <cellStyle name="CATV Total 4 29 2 2" xfId="22418" xr:uid="{00000000-0005-0000-0000-0000B7C10000}"/>
    <cellStyle name="CATV Total 4 29 2 2 2" xfId="50101" xr:uid="{00000000-0005-0000-0000-0000B8C10000}"/>
    <cellStyle name="CATV Total 4 29 2 3" xfId="36184" xr:uid="{00000000-0005-0000-0000-0000B9C10000}"/>
    <cellStyle name="CATV Total 4 29 3" xfId="10943" xr:uid="{00000000-0005-0000-0000-0000BAC10000}"/>
    <cellStyle name="CATV Total 4 29 3 2" xfId="24864" xr:uid="{00000000-0005-0000-0000-0000BBC10000}"/>
    <cellStyle name="CATV Total 4 29 3 2 2" xfId="52547" xr:uid="{00000000-0005-0000-0000-0000BCC10000}"/>
    <cellStyle name="CATV Total 4 29 3 3" xfId="38630" xr:uid="{00000000-0005-0000-0000-0000BDC10000}"/>
    <cellStyle name="CATV Total 4 29 4" xfId="13348" xr:uid="{00000000-0005-0000-0000-0000BEC10000}"/>
    <cellStyle name="CATV Total 4 29 4 2" xfId="27269" xr:uid="{00000000-0005-0000-0000-0000BFC10000}"/>
    <cellStyle name="CATV Total 4 29 4 2 2" xfId="54952" xr:uid="{00000000-0005-0000-0000-0000C0C10000}"/>
    <cellStyle name="CATV Total 4 29 4 3" xfId="41035" xr:uid="{00000000-0005-0000-0000-0000C1C10000}"/>
    <cellStyle name="CATV Total 4 29 5" xfId="16098" xr:uid="{00000000-0005-0000-0000-0000C2C10000}"/>
    <cellStyle name="CATV Total 4 29 5 2" xfId="30019" xr:uid="{00000000-0005-0000-0000-0000C3C10000}"/>
    <cellStyle name="CATV Total 4 29 5 2 2" xfId="57702" xr:uid="{00000000-0005-0000-0000-0000C4C10000}"/>
    <cellStyle name="CATV Total 4 29 5 3" xfId="43785" xr:uid="{00000000-0005-0000-0000-0000C5C10000}"/>
    <cellStyle name="CATV Total 4 29 6" xfId="19066" xr:uid="{00000000-0005-0000-0000-0000C6C10000}"/>
    <cellStyle name="CATV Total 4 29 6 2" xfId="46749" xr:uid="{00000000-0005-0000-0000-0000C7C10000}"/>
    <cellStyle name="CATV Total 4 29 7" xfId="32832" xr:uid="{00000000-0005-0000-0000-0000C8C10000}"/>
    <cellStyle name="CATV Total 4 3" xfId="3251" xr:uid="{00000000-0005-0000-0000-0000C9C10000}"/>
    <cellStyle name="CATV Total 4 3 2" xfId="6693" xr:uid="{00000000-0005-0000-0000-0000CAC10000}"/>
    <cellStyle name="CATV Total 4 3 2 2" xfId="20635" xr:uid="{00000000-0005-0000-0000-0000CBC10000}"/>
    <cellStyle name="CATV Total 4 3 2 2 2" xfId="48318" xr:uid="{00000000-0005-0000-0000-0000CCC10000}"/>
    <cellStyle name="CATV Total 4 3 2 3" xfId="34401" xr:uid="{00000000-0005-0000-0000-0000CDC10000}"/>
    <cellStyle name="CATV Total 4 3 3" xfId="9435" xr:uid="{00000000-0005-0000-0000-0000CEC10000}"/>
    <cellStyle name="CATV Total 4 3 3 2" xfId="23356" xr:uid="{00000000-0005-0000-0000-0000CFC10000}"/>
    <cellStyle name="CATV Total 4 3 3 2 2" xfId="51039" xr:uid="{00000000-0005-0000-0000-0000D0C10000}"/>
    <cellStyle name="CATV Total 4 3 3 3" xfId="37122" xr:uid="{00000000-0005-0000-0000-0000D1C10000}"/>
    <cellStyle name="CATV Total 4 3 4" xfId="11573" xr:uid="{00000000-0005-0000-0000-0000D2C10000}"/>
    <cellStyle name="CATV Total 4 3 4 2" xfId="25494" xr:uid="{00000000-0005-0000-0000-0000D3C10000}"/>
    <cellStyle name="CATV Total 4 3 4 2 2" xfId="53177" xr:uid="{00000000-0005-0000-0000-0000D4C10000}"/>
    <cellStyle name="CATV Total 4 3 4 3" xfId="39260" xr:uid="{00000000-0005-0000-0000-0000D5C10000}"/>
    <cellStyle name="CATV Total 4 3 5" xfId="14323" xr:uid="{00000000-0005-0000-0000-0000D6C10000}"/>
    <cellStyle name="CATV Total 4 3 5 2" xfId="28244" xr:uid="{00000000-0005-0000-0000-0000D7C10000}"/>
    <cellStyle name="CATV Total 4 3 5 2 2" xfId="55927" xr:uid="{00000000-0005-0000-0000-0000D8C10000}"/>
    <cellStyle name="CATV Total 4 3 5 3" xfId="42010" xr:uid="{00000000-0005-0000-0000-0000D9C10000}"/>
    <cellStyle name="CATV Total 4 3 6" xfId="17291" xr:uid="{00000000-0005-0000-0000-0000DAC10000}"/>
    <cellStyle name="CATV Total 4 3 6 2" xfId="44974" xr:uid="{00000000-0005-0000-0000-0000DBC10000}"/>
    <cellStyle name="CATV Total 4 3 7" xfId="31080" xr:uid="{00000000-0005-0000-0000-0000DCC10000}"/>
    <cellStyle name="CATV Total 4 30" xfId="16238" xr:uid="{00000000-0005-0000-0000-0000DDC10000}"/>
    <cellStyle name="CATV Total 4 30 2" xfId="30155" xr:uid="{00000000-0005-0000-0000-0000DEC10000}"/>
    <cellStyle name="CATV Total 4 30 2 2" xfId="57838" xr:uid="{00000000-0005-0000-0000-0000DFC10000}"/>
    <cellStyle name="CATV Total 4 30 3" xfId="43921" xr:uid="{00000000-0005-0000-0000-0000E0C10000}"/>
    <cellStyle name="CATV Total 4 31" xfId="16264" xr:uid="{00000000-0005-0000-0000-0000E1C10000}"/>
    <cellStyle name="CATV Total 4 31 2" xfId="30181" xr:uid="{00000000-0005-0000-0000-0000E2C10000}"/>
    <cellStyle name="CATV Total 4 31 2 2" xfId="57864" xr:uid="{00000000-0005-0000-0000-0000E3C10000}"/>
    <cellStyle name="CATV Total 4 31 3" xfId="43947" xr:uid="{00000000-0005-0000-0000-0000E4C10000}"/>
    <cellStyle name="CATV Total 4 4" xfId="3303" xr:uid="{00000000-0005-0000-0000-0000E5C10000}"/>
    <cellStyle name="CATV Total 4 4 2" xfId="6744" xr:uid="{00000000-0005-0000-0000-0000E6C10000}"/>
    <cellStyle name="CATV Total 4 4 2 2" xfId="20685" xr:uid="{00000000-0005-0000-0000-0000E7C10000}"/>
    <cellStyle name="CATV Total 4 4 2 2 2" xfId="48368" xr:uid="{00000000-0005-0000-0000-0000E8C10000}"/>
    <cellStyle name="CATV Total 4 4 2 3" xfId="34451" xr:uid="{00000000-0005-0000-0000-0000E9C10000}"/>
    <cellStyle name="CATV Total 4 4 3" xfId="9484" xr:uid="{00000000-0005-0000-0000-0000EAC10000}"/>
    <cellStyle name="CATV Total 4 4 3 2" xfId="23405" xr:uid="{00000000-0005-0000-0000-0000EBC10000}"/>
    <cellStyle name="CATV Total 4 4 3 2 2" xfId="51088" xr:uid="{00000000-0005-0000-0000-0000ECC10000}"/>
    <cellStyle name="CATV Total 4 4 3 3" xfId="37171" xr:uid="{00000000-0005-0000-0000-0000EDC10000}"/>
    <cellStyle name="CATV Total 4 4 4" xfId="11623" xr:uid="{00000000-0005-0000-0000-0000EEC10000}"/>
    <cellStyle name="CATV Total 4 4 4 2" xfId="25544" xr:uid="{00000000-0005-0000-0000-0000EFC10000}"/>
    <cellStyle name="CATV Total 4 4 4 2 2" xfId="53227" xr:uid="{00000000-0005-0000-0000-0000F0C10000}"/>
    <cellStyle name="CATV Total 4 4 4 3" xfId="39310" xr:uid="{00000000-0005-0000-0000-0000F1C10000}"/>
    <cellStyle name="CATV Total 4 4 5" xfId="14373" xr:uid="{00000000-0005-0000-0000-0000F2C10000}"/>
    <cellStyle name="CATV Total 4 4 5 2" xfId="28294" xr:uid="{00000000-0005-0000-0000-0000F3C10000}"/>
    <cellStyle name="CATV Total 4 4 5 2 2" xfId="55977" xr:uid="{00000000-0005-0000-0000-0000F4C10000}"/>
    <cellStyle name="CATV Total 4 4 5 3" xfId="42060" xr:uid="{00000000-0005-0000-0000-0000F5C10000}"/>
    <cellStyle name="CATV Total 4 4 6" xfId="17341" xr:uid="{00000000-0005-0000-0000-0000F6C10000}"/>
    <cellStyle name="CATV Total 4 4 6 2" xfId="45024" xr:uid="{00000000-0005-0000-0000-0000F7C10000}"/>
    <cellStyle name="CATV Total 4 4 7" xfId="31126" xr:uid="{00000000-0005-0000-0000-0000F8C10000}"/>
    <cellStyle name="CATV Total 4 5" xfId="3384" xr:uid="{00000000-0005-0000-0000-0000F9C10000}"/>
    <cellStyle name="CATV Total 4 5 2" xfId="6824" xr:uid="{00000000-0005-0000-0000-0000FAC10000}"/>
    <cellStyle name="CATV Total 4 5 2 2" xfId="20765" xr:uid="{00000000-0005-0000-0000-0000FBC10000}"/>
    <cellStyle name="CATV Total 4 5 2 2 2" xfId="48448" xr:uid="{00000000-0005-0000-0000-0000FCC10000}"/>
    <cellStyle name="CATV Total 4 5 2 3" xfId="34531" xr:uid="{00000000-0005-0000-0000-0000FDC10000}"/>
    <cellStyle name="CATV Total 4 5 3" xfId="9562" xr:uid="{00000000-0005-0000-0000-0000FEC10000}"/>
    <cellStyle name="CATV Total 4 5 3 2" xfId="23483" xr:uid="{00000000-0005-0000-0000-0000FFC10000}"/>
    <cellStyle name="CATV Total 4 5 3 2 2" xfId="51166" xr:uid="{00000000-0005-0000-0000-000000C20000}"/>
    <cellStyle name="CATV Total 4 5 3 3" xfId="37249" xr:uid="{00000000-0005-0000-0000-000001C20000}"/>
    <cellStyle name="CATV Total 4 5 4" xfId="11703" xr:uid="{00000000-0005-0000-0000-000002C20000}"/>
    <cellStyle name="CATV Total 4 5 4 2" xfId="25624" xr:uid="{00000000-0005-0000-0000-000003C20000}"/>
    <cellStyle name="CATV Total 4 5 4 2 2" xfId="53307" xr:uid="{00000000-0005-0000-0000-000004C20000}"/>
    <cellStyle name="CATV Total 4 5 4 3" xfId="39390" xr:uid="{00000000-0005-0000-0000-000005C20000}"/>
    <cellStyle name="CATV Total 4 5 5" xfId="14453" xr:uid="{00000000-0005-0000-0000-000006C20000}"/>
    <cellStyle name="CATV Total 4 5 5 2" xfId="28374" xr:uid="{00000000-0005-0000-0000-000007C20000}"/>
    <cellStyle name="CATV Total 4 5 5 2 2" xfId="56057" xr:uid="{00000000-0005-0000-0000-000008C20000}"/>
    <cellStyle name="CATV Total 4 5 5 3" xfId="42140" xr:uid="{00000000-0005-0000-0000-000009C20000}"/>
    <cellStyle name="CATV Total 4 5 6" xfId="17421" xr:uid="{00000000-0005-0000-0000-00000AC20000}"/>
    <cellStyle name="CATV Total 4 5 6 2" xfId="45104" xr:uid="{00000000-0005-0000-0000-00000BC20000}"/>
    <cellStyle name="CATV Total 4 5 7" xfId="31200" xr:uid="{00000000-0005-0000-0000-00000CC20000}"/>
    <cellStyle name="CATV Total 4 6" xfId="3433" xr:uid="{00000000-0005-0000-0000-00000DC20000}"/>
    <cellStyle name="CATV Total 4 6 2" xfId="6872" xr:uid="{00000000-0005-0000-0000-00000EC20000}"/>
    <cellStyle name="CATV Total 4 6 2 2" xfId="20813" xr:uid="{00000000-0005-0000-0000-00000FC20000}"/>
    <cellStyle name="CATV Total 4 6 2 2 2" xfId="48496" xr:uid="{00000000-0005-0000-0000-000010C20000}"/>
    <cellStyle name="CATV Total 4 6 2 3" xfId="34579" xr:uid="{00000000-0005-0000-0000-000011C20000}"/>
    <cellStyle name="CATV Total 4 6 3" xfId="9610" xr:uid="{00000000-0005-0000-0000-000012C20000}"/>
    <cellStyle name="CATV Total 4 6 3 2" xfId="23531" xr:uid="{00000000-0005-0000-0000-000013C20000}"/>
    <cellStyle name="CATV Total 4 6 3 2 2" xfId="51214" xr:uid="{00000000-0005-0000-0000-000014C20000}"/>
    <cellStyle name="CATV Total 4 6 3 3" xfId="37297" xr:uid="{00000000-0005-0000-0000-000015C20000}"/>
    <cellStyle name="CATV Total 4 6 4" xfId="11751" xr:uid="{00000000-0005-0000-0000-000016C20000}"/>
    <cellStyle name="CATV Total 4 6 4 2" xfId="25672" xr:uid="{00000000-0005-0000-0000-000017C20000}"/>
    <cellStyle name="CATV Total 4 6 4 2 2" xfId="53355" xr:uid="{00000000-0005-0000-0000-000018C20000}"/>
    <cellStyle name="CATV Total 4 6 4 3" xfId="39438" xr:uid="{00000000-0005-0000-0000-000019C20000}"/>
    <cellStyle name="CATV Total 4 6 5" xfId="14501" xr:uid="{00000000-0005-0000-0000-00001AC20000}"/>
    <cellStyle name="CATV Total 4 6 5 2" xfId="28422" xr:uid="{00000000-0005-0000-0000-00001BC20000}"/>
    <cellStyle name="CATV Total 4 6 5 2 2" xfId="56105" xr:uid="{00000000-0005-0000-0000-00001CC20000}"/>
    <cellStyle name="CATV Total 4 6 5 3" xfId="42188" xr:uid="{00000000-0005-0000-0000-00001DC20000}"/>
    <cellStyle name="CATV Total 4 6 6" xfId="17469" xr:uid="{00000000-0005-0000-0000-00001EC20000}"/>
    <cellStyle name="CATV Total 4 6 6 2" xfId="45152" xr:uid="{00000000-0005-0000-0000-00001FC20000}"/>
    <cellStyle name="CATV Total 4 6 7" xfId="31246" xr:uid="{00000000-0005-0000-0000-000020C20000}"/>
    <cellStyle name="CATV Total 4 7" xfId="3474" xr:uid="{00000000-0005-0000-0000-000021C20000}"/>
    <cellStyle name="CATV Total 4 7 2" xfId="6912" xr:uid="{00000000-0005-0000-0000-000022C20000}"/>
    <cellStyle name="CATV Total 4 7 2 2" xfId="20852" xr:uid="{00000000-0005-0000-0000-000023C20000}"/>
    <cellStyle name="CATV Total 4 7 2 2 2" xfId="48535" xr:uid="{00000000-0005-0000-0000-000024C20000}"/>
    <cellStyle name="CATV Total 4 7 2 3" xfId="34618" xr:uid="{00000000-0005-0000-0000-000025C20000}"/>
    <cellStyle name="CATV Total 4 7 3" xfId="9650" xr:uid="{00000000-0005-0000-0000-000026C20000}"/>
    <cellStyle name="CATV Total 4 7 3 2" xfId="23571" xr:uid="{00000000-0005-0000-0000-000027C20000}"/>
    <cellStyle name="CATV Total 4 7 3 2 2" xfId="51254" xr:uid="{00000000-0005-0000-0000-000028C20000}"/>
    <cellStyle name="CATV Total 4 7 3 3" xfId="37337" xr:uid="{00000000-0005-0000-0000-000029C20000}"/>
    <cellStyle name="CATV Total 4 7 4" xfId="11790" xr:uid="{00000000-0005-0000-0000-00002AC20000}"/>
    <cellStyle name="CATV Total 4 7 4 2" xfId="25711" xr:uid="{00000000-0005-0000-0000-00002BC20000}"/>
    <cellStyle name="CATV Total 4 7 4 2 2" xfId="53394" xr:uid="{00000000-0005-0000-0000-00002CC20000}"/>
    <cellStyle name="CATV Total 4 7 4 3" xfId="39477" xr:uid="{00000000-0005-0000-0000-00002DC20000}"/>
    <cellStyle name="CATV Total 4 7 5" xfId="14540" xr:uid="{00000000-0005-0000-0000-00002EC20000}"/>
    <cellStyle name="CATV Total 4 7 5 2" xfId="28461" xr:uid="{00000000-0005-0000-0000-00002FC20000}"/>
    <cellStyle name="CATV Total 4 7 5 2 2" xfId="56144" xr:uid="{00000000-0005-0000-0000-000030C20000}"/>
    <cellStyle name="CATV Total 4 7 5 3" xfId="42227" xr:uid="{00000000-0005-0000-0000-000031C20000}"/>
    <cellStyle name="CATV Total 4 7 6" xfId="17508" xr:uid="{00000000-0005-0000-0000-000032C20000}"/>
    <cellStyle name="CATV Total 4 7 6 2" xfId="45191" xr:uid="{00000000-0005-0000-0000-000033C20000}"/>
    <cellStyle name="CATV Total 4 7 7" xfId="31279" xr:uid="{00000000-0005-0000-0000-000034C20000}"/>
    <cellStyle name="CATV Total 4 8" xfId="3540" xr:uid="{00000000-0005-0000-0000-000035C20000}"/>
    <cellStyle name="CATV Total 4 8 2" xfId="6978" xr:uid="{00000000-0005-0000-0000-000036C20000}"/>
    <cellStyle name="CATV Total 4 8 2 2" xfId="20918" xr:uid="{00000000-0005-0000-0000-000037C20000}"/>
    <cellStyle name="CATV Total 4 8 2 2 2" xfId="48601" xr:uid="{00000000-0005-0000-0000-000038C20000}"/>
    <cellStyle name="CATV Total 4 8 2 3" xfId="34684" xr:uid="{00000000-0005-0000-0000-000039C20000}"/>
    <cellStyle name="CATV Total 4 8 3" xfId="9715" xr:uid="{00000000-0005-0000-0000-00003AC20000}"/>
    <cellStyle name="CATV Total 4 8 3 2" xfId="23636" xr:uid="{00000000-0005-0000-0000-00003BC20000}"/>
    <cellStyle name="CATV Total 4 8 3 2 2" xfId="51319" xr:uid="{00000000-0005-0000-0000-00003CC20000}"/>
    <cellStyle name="CATV Total 4 8 3 3" xfId="37402" xr:uid="{00000000-0005-0000-0000-00003DC20000}"/>
    <cellStyle name="CATV Total 4 8 4" xfId="11856" xr:uid="{00000000-0005-0000-0000-00003EC20000}"/>
    <cellStyle name="CATV Total 4 8 4 2" xfId="25777" xr:uid="{00000000-0005-0000-0000-00003FC20000}"/>
    <cellStyle name="CATV Total 4 8 4 2 2" xfId="53460" xr:uid="{00000000-0005-0000-0000-000040C20000}"/>
    <cellStyle name="CATV Total 4 8 4 3" xfId="39543" xr:uid="{00000000-0005-0000-0000-000041C20000}"/>
    <cellStyle name="CATV Total 4 8 5" xfId="14606" xr:uid="{00000000-0005-0000-0000-000042C20000}"/>
    <cellStyle name="CATV Total 4 8 5 2" xfId="28527" xr:uid="{00000000-0005-0000-0000-000043C20000}"/>
    <cellStyle name="CATV Total 4 8 5 2 2" xfId="56210" xr:uid="{00000000-0005-0000-0000-000044C20000}"/>
    <cellStyle name="CATV Total 4 8 5 3" xfId="42293" xr:uid="{00000000-0005-0000-0000-000045C20000}"/>
    <cellStyle name="CATV Total 4 8 6" xfId="17574" xr:uid="{00000000-0005-0000-0000-000046C20000}"/>
    <cellStyle name="CATV Total 4 8 6 2" xfId="45257" xr:uid="{00000000-0005-0000-0000-000047C20000}"/>
    <cellStyle name="CATV Total 4 8 7" xfId="31345" xr:uid="{00000000-0005-0000-0000-000048C20000}"/>
    <cellStyle name="CATV Total 4 9" xfId="3579" xr:uid="{00000000-0005-0000-0000-000049C20000}"/>
    <cellStyle name="CATV Total 4 9 2" xfId="7017" xr:uid="{00000000-0005-0000-0000-00004AC20000}"/>
    <cellStyle name="CATV Total 4 9 2 2" xfId="20954" xr:uid="{00000000-0005-0000-0000-00004BC20000}"/>
    <cellStyle name="CATV Total 4 9 2 2 2" xfId="48637" xr:uid="{00000000-0005-0000-0000-00004CC20000}"/>
    <cellStyle name="CATV Total 4 9 2 3" xfId="34720" xr:uid="{00000000-0005-0000-0000-00004DC20000}"/>
    <cellStyle name="CATV Total 4 9 3" xfId="9750" xr:uid="{00000000-0005-0000-0000-00004EC20000}"/>
    <cellStyle name="CATV Total 4 9 3 2" xfId="23671" xr:uid="{00000000-0005-0000-0000-00004FC20000}"/>
    <cellStyle name="CATV Total 4 9 3 2 2" xfId="51354" xr:uid="{00000000-0005-0000-0000-000050C20000}"/>
    <cellStyle name="CATV Total 4 9 3 3" xfId="37437" xr:uid="{00000000-0005-0000-0000-000051C20000}"/>
    <cellStyle name="CATV Total 4 9 4" xfId="11892" xr:uid="{00000000-0005-0000-0000-000052C20000}"/>
    <cellStyle name="CATV Total 4 9 4 2" xfId="25813" xr:uid="{00000000-0005-0000-0000-000053C20000}"/>
    <cellStyle name="CATV Total 4 9 4 2 2" xfId="53496" xr:uid="{00000000-0005-0000-0000-000054C20000}"/>
    <cellStyle name="CATV Total 4 9 4 3" xfId="39579" xr:uid="{00000000-0005-0000-0000-000055C20000}"/>
    <cellStyle name="CATV Total 4 9 5" xfId="14642" xr:uid="{00000000-0005-0000-0000-000056C20000}"/>
    <cellStyle name="CATV Total 4 9 5 2" xfId="28563" xr:uid="{00000000-0005-0000-0000-000057C20000}"/>
    <cellStyle name="CATV Total 4 9 5 2 2" xfId="56246" xr:uid="{00000000-0005-0000-0000-000058C20000}"/>
    <cellStyle name="CATV Total 4 9 5 3" xfId="42329" xr:uid="{00000000-0005-0000-0000-000059C20000}"/>
    <cellStyle name="CATV Total 4 9 6" xfId="17610" xr:uid="{00000000-0005-0000-0000-00005AC20000}"/>
    <cellStyle name="CATV Total 4 9 6 2" xfId="45293" xr:uid="{00000000-0005-0000-0000-00005BC20000}"/>
    <cellStyle name="CATV Total 4 9 7" xfId="31381" xr:uid="{00000000-0005-0000-0000-00005CC20000}"/>
    <cellStyle name="CATV Total 5" xfId="2804" xr:uid="{00000000-0005-0000-0000-00005DC20000}"/>
    <cellStyle name="CATV Total 5 2" xfId="6251" xr:uid="{00000000-0005-0000-0000-00005EC20000}"/>
    <cellStyle name="CATV Total 5 2 2" xfId="20198" xr:uid="{00000000-0005-0000-0000-00005FC20000}"/>
    <cellStyle name="CATV Total 5 2 2 2" xfId="47881" xr:uid="{00000000-0005-0000-0000-000060C20000}"/>
    <cellStyle name="CATV Total 5 2 3" xfId="33964" xr:uid="{00000000-0005-0000-0000-000061C20000}"/>
    <cellStyle name="CATV Total 5 3" xfId="9006" xr:uid="{00000000-0005-0000-0000-000062C20000}"/>
    <cellStyle name="CATV Total 5 3 2" xfId="22927" xr:uid="{00000000-0005-0000-0000-000063C20000}"/>
    <cellStyle name="CATV Total 5 3 2 2" xfId="50610" xr:uid="{00000000-0005-0000-0000-000064C20000}"/>
    <cellStyle name="CATV Total 5 3 3" xfId="36693" xr:uid="{00000000-0005-0000-0000-000065C20000}"/>
    <cellStyle name="CATV Total 5 4" xfId="11138" xr:uid="{00000000-0005-0000-0000-000066C20000}"/>
    <cellStyle name="CATV Total 5 4 2" xfId="25059" xr:uid="{00000000-0005-0000-0000-000067C20000}"/>
    <cellStyle name="CATV Total 5 4 2 2" xfId="52742" xr:uid="{00000000-0005-0000-0000-000068C20000}"/>
    <cellStyle name="CATV Total 5 4 3" xfId="38825" xr:uid="{00000000-0005-0000-0000-000069C20000}"/>
    <cellStyle name="CATV Total 5 5" xfId="13891" xr:uid="{00000000-0005-0000-0000-00006AC20000}"/>
    <cellStyle name="CATV Total 5 5 2" xfId="27812" xr:uid="{00000000-0005-0000-0000-00006BC20000}"/>
    <cellStyle name="CATV Total 5 5 2 2" xfId="55495" xr:uid="{00000000-0005-0000-0000-00006CC20000}"/>
    <cellStyle name="CATV Total 5 5 3" xfId="41578" xr:uid="{00000000-0005-0000-0000-00006DC20000}"/>
    <cellStyle name="CATV Total 5 6" xfId="16856" xr:uid="{00000000-0005-0000-0000-00006EC20000}"/>
    <cellStyle name="CATV Total 5 6 2" xfId="44539" xr:uid="{00000000-0005-0000-0000-00006FC20000}"/>
    <cellStyle name="CATV Total 5 7" xfId="30691" xr:uid="{00000000-0005-0000-0000-000070C20000}"/>
    <cellStyle name="CATV Total 6" xfId="2602" xr:uid="{00000000-0005-0000-0000-000071C20000}"/>
    <cellStyle name="CATV Total 6 2" xfId="6058" xr:uid="{00000000-0005-0000-0000-000072C20000}"/>
    <cellStyle name="CATV Total 6 2 2" xfId="20005" xr:uid="{00000000-0005-0000-0000-000073C20000}"/>
    <cellStyle name="CATV Total 6 2 2 2" xfId="47688" xr:uid="{00000000-0005-0000-0000-000074C20000}"/>
    <cellStyle name="CATV Total 6 2 3" xfId="33771" xr:uid="{00000000-0005-0000-0000-000075C20000}"/>
    <cellStyle name="CATV Total 6 3" xfId="8819" xr:uid="{00000000-0005-0000-0000-000076C20000}"/>
    <cellStyle name="CATV Total 6 3 2" xfId="22740" xr:uid="{00000000-0005-0000-0000-000077C20000}"/>
    <cellStyle name="CATV Total 6 3 2 2" xfId="50423" xr:uid="{00000000-0005-0000-0000-000078C20000}"/>
    <cellStyle name="CATV Total 6 3 3" xfId="36506" xr:uid="{00000000-0005-0000-0000-000079C20000}"/>
    <cellStyle name="CATV Total 6 4" xfId="7339" xr:uid="{00000000-0005-0000-0000-00007AC20000}"/>
    <cellStyle name="CATV Total 6 4 2" xfId="21270" xr:uid="{00000000-0005-0000-0000-00007BC20000}"/>
    <cellStyle name="CATV Total 6 4 2 2" xfId="48953" xr:uid="{00000000-0005-0000-0000-00007CC20000}"/>
    <cellStyle name="CATV Total 6 4 3" xfId="35036" xr:uid="{00000000-0005-0000-0000-00007DC20000}"/>
    <cellStyle name="CATV Total 6 5" xfId="13700" xr:uid="{00000000-0005-0000-0000-00007EC20000}"/>
    <cellStyle name="CATV Total 6 5 2" xfId="27621" xr:uid="{00000000-0005-0000-0000-00007FC20000}"/>
    <cellStyle name="CATV Total 6 5 2 2" xfId="55304" xr:uid="{00000000-0005-0000-0000-000080C20000}"/>
    <cellStyle name="CATV Total 6 5 3" xfId="41387" xr:uid="{00000000-0005-0000-0000-000081C20000}"/>
    <cellStyle name="CATV Total 6 6" xfId="16664" xr:uid="{00000000-0005-0000-0000-000082C20000}"/>
    <cellStyle name="CATV Total 6 6 2" xfId="44347" xr:uid="{00000000-0005-0000-0000-000083C20000}"/>
    <cellStyle name="CATV Total 6 7" xfId="30527" xr:uid="{00000000-0005-0000-0000-000084C20000}"/>
    <cellStyle name="CATV Total 7" xfId="2793" xr:uid="{00000000-0005-0000-0000-000085C20000}"/>
    <cellStyle name="CATV Total 7 2" xfId="6240" xr:uid="{00000000-0005-0000-0000-000086C20000}"/>
    <cellStyle name="CATV Total 7 2 2" xfId="20187" xr:uid="{00000000-0005-0000-0000-000087C20000}"/>
    <cellStyle name="CATV Total 7 2 2 2" xfId="47870" xr:uid="{00000000-0005-0000-0000-000088C20000}"/>
    <cellStyle name="CATV Total 7 2 3" xfId="33953" xr:uid="{00000000-0005-0000-0000-000089C20000}"/>
    <cellStyle name="CATV Total 7 3" xfId="8995" xr:uid="{00000000-0005-0000-0000-00008AC20000}"/>
    <cellStyle name="CATV Total 7 3 2" xfId="22916" xr:uid="{00000000-0005-0000-0000-00008BC20000}"/>
    <cellStyle name="CATV Total 7 3 2 2" xfId="50599" xr:uid="{00000000-0005-0000-0000-00008CC20000}"/>
    <cellStyle name="CATV Total 7 3 3" xfId="36682" xr:uid="{00000000-0005-0000-0000-00008DC20000}"/>
    <cellStyle name="CATV Total 7 4" xfId="11127" xr:uid="{00000000-0005-0000-0000-00008EC20000}"/>
    <cellStyle name="CATV Total 7 4 2" xfId="25048" xr:uid="{00000000-0005-0000-0000-00008FC20000}"/>
    <cellStyle name="CATV Total 7 4 2 2" xfId="52731" xr:uid="{00000000-0005-0000-0000-000090C20000}"/>
    <cellStyle name="CATV Total 7 4 3" xfId="38814" xr:uid="{00000000-0005-0000-0000-000091C20000}"/>
    <cellStyle name="CATV Total 7 5" xfId="13880" xr:uid="{00000000-0005-0000-0000-000092C20000}"/>
    <cellStyle name="CATV Total 7 5 2" xfId="27801" xr:uid="{00000000-0005-0000-0000-000093C20000}"/>
    <cellStyle name="CATV Total 7 5 2 2" xfId="55484" xr:uid="{00000000-0005-0000-0000-000094C20000}"/>
    <cellStyle name="CATV Total 7 5 3" xfId="41567" xr:uid="{00000000-0005-0000-0000-000095C20000}"/>
    <cellStyle name="CATV Total 7 6" xfId="16845" xr:uid="{00000000-0005-0000-0000-000096C20000}"/>
    <cellStyle name="CATV Total 7 6 2" xfId="44528" xr:uid="{00000000-0005-0000-0000-000097C20000}"/>
    <cellStyle name="CATV Total 7 7" xfId="30680" xr:uid="{00000000-0005-0000-0000-000098C20000}"/>
    <cellStyle name="CATV Total 8" xfId="3226" xr:uid="{00000000-0005-0000-0000-000099C20000}"/>
    <cellStyle name="CATV Total 8 2" xfId="6668" xr:uid="{00000000-0005-0000-0000-00009AC20000}"/>
    <cellStyle name="CATV Total 8 2 2" xfId="20610" xr:uid="{00000000-0005-0000-0000-00009BC20000}"/>
    <cellStyle name="CATV Total 8 2 2 2" xfId="48293" xr:uid="{00000000-0005-0000-0000-00009CC20000}"/>
    <cellStyle name="CATV Total 8 2 3" xfId="34376" xr:uid="{00000000-0005-0000-0000-00009DC20000}"/>
    <cellStyle name="CATV Total 8 3" xfId="9410" xr:uid="{00000000-0005-0000-0000-00009EC20000}"/>
    <cellStyle name="CATV Total 8 3 2" xfId="23331" xr:uid="{00000000-0005-0000-0000-00009FC20000}"/>
    <cellStyle name="CATV Total 8 3 2 2" xfId="51014" xr:uid="{00000000-0005-0000-0000-0000A0C20000}"/>
    <cellStyle name="CATV Total 8 3 3" xfId="37097" xr:uid="{00000000-0005-0000-0000-0000A1C20000}"/>
    <cellStyle name="CATV Total 8 4" xfId="11548" xr:uid="{00000000-0005-0000-0000-0000A2C20000}"/>
    <cellStyle name="CATV Total 8 4 2" xfId="25469" xr:uid="{00000000-0005-0000-0000-0000A3C20000}"/>
    <cellStyle name="CATV Total 8 4 2 2" xfId="53152" xr:uid="{00000000-0005-0000-0000-0000A4C20000}"/>
    <cellStyle name="CATV Total 8 4 3" xfId="39235" xr:uid="{00000000-0005-0000-0000-0000A5C20000}"/>
    <cellStyle name="CATV Total 8 5" xfId="14298" xr:uid="{00000000-0005-0000-0000-0000A6C20000}"/>
    <cellStyle name="CATV Total 8 5 2" xfId="28219" xr:uid="{00000000-0005-0000-0000-0000A7C20000}"/>
    <cellStyle name="CATV Total 8 5 2 2" xfId="55902" xr:uid="{00000000-0005-0000-0000-0000A8C20000}"/>
    <cellStyle name="CATV Total 8 5 3" xfId="41985" xr:uid="{00000000-0005-0000-0000-0000A9C20000}"/>
    <cellStyle name="CATV Total 8 6" xfId="17266" xr:uid="{00000000-0005-0000-0000-0000AAC20000}"/>
    <cellStyle name="CATV Total 8 6 2" xfId="44949" xr:uid="{00000000-0005-0000-0000-0000ABC20000}"/>
    <cellStyle name="CATV Total 8 7" xfId="31056" xr:uid="{00000000-0005-0000-0000-0000ACC20000}"/>
    <cellStyle name="CATV Total 9" xfId="2267" xr:uid="{00000000-0005-0000-0000-0000ADC20000}"/>
    <cellStyle name="CATV Total 9 2" xfId="5734" xr:uid="{00000000-0005-0000-0000-0000AEC20000}"/>
    <cellStyle name="CATV Total 9 2 2" xfId="19684" xr:uid="{00000000-0005-0000-0000-0000AFC20000}"/>
    <cellStyle name="CATV Total 9 2 2 2" xfId="47367" xr:uid="{00000000-0005-0000-0000-0000B0C20000}"/>
    <cellStyle name="CATV Total 9 2 3" xfId="33450" xr:uid="{00000000-0005-0000-0000-0000B1C20000}"/>
    <cellStyle name="CATV Total 9 3" xfId="8503" xr:uid="{00000000-0005-0000-0000-0000B2C20000}"/>
    <cellStyle name="CATV Total 9 3 2" xfId="22424" xr:uid="{00000000-0005-0000-0000-0000B3C20000}"/>
    <cellStyle name="CATV Total 9 3 2 2" xfId="50107" xr:uid="{00000000-0005-0000-0000-0000B4C20000}"/>
    <cellStyle name="CATV Total 9 3 3" xfId="36190" xr:uid="{00000000-0005-0000-0000-0000B5C20000}"/>
    <cellStyle name="CATV Total 9 4" xfId="5383" xr:uid="{00000000-0005-0000-0000-0000B6C20000}"/>
    <cellStyle name="CATV Total 9 4 2" xfId="19336" xr:uid="{00000000-0005-0000-0000-0000B7C20000}"/>
    <cellStyle name="CATV Total 9 4 2 2" xfId="47019" xr:uid="{00000000-0005-0000-0000-0000B8C20000}"/>
    <cellStyle name="CATV Total 9 4 3" xfId="33102" xr:uid="{00000000-0005-0000-0000-0000B9C20000}"/>
    <cellStyle name="CATV Total 9 5" xfId="13382" xr:uid="{00000000-0005-0000-0000-0000BAC20000}"/>
    <cellStyle name="CATV Total 9 5 2" xfId="27303" xr:uid="{00000000-0005-0000-0000-0000BBC20000}"/>
    <cellStyle name="CATV Total 9 5 2 2" xfId="54986" xr:uid="{00000000-0005-0000-0000-0000BCC20000}"/>
    <cellStyle name="CATV Total 9 5 3" xfId="41069" xr:uid="{00000000-0005-0000-0000-0000BDC20000}"/>
    <cellStyle name="CATV Total 9 6" xfId="16344" xr:uid="{00000000-0005-0000-0000-0000BEC20000}"/>
    <cellStyle name="CATV Total 9 6 2" xfId="44027" xr:uid="{00000000-0005-0000-0000-0000BFC20000}"/>
    <cellStyle name="CATV Total 9 7" xfId="30242" xr:uid="{00000000-0005-0000-0000-0000C0C20000}"/>
    <cellStyle name="Cell Link" xfId="1542" xr:uid="{00000000-0005-0000-0000-0000C1C20000}"/>
    <cellStyle name="Cella collegata" xfId="1543" xr:uid="{00000000-0005-0000-0000-0000C2C20000}"/>
    <cellStyle name="Cella da controllare" xfId="1544" xr:uid="{00000000-0005-0000-0000-0000C3C20000}"/>
    <cellStyle name="Center Currency" xfId="1545" xr:uid="{00000000-0005-0000-0000-0000C4C20000}"/>
    <cellStyle name="Center Date" xfId="1546" xr:uid="{00000000-0005-0000-0000-0000C5C20000}"/>
    <cellStyle name="Center Multiple" xfId="1547" xr:uid="{00000000-0005-0000-0000-0000C6C20000}"/>
    <cellStyle name="Center Number" xfId="1548" xr:uid="{00000000-0005-0000-0000-0000C7C20000}"/>
    <cellStyle name="Center Percentage" xfId="1549" xr:uid="{00000000-0005-0000-0000-0000C8C20000}"/>
    <cellStyle name="Center Year" xfId="1550" xr:uid="{00000000-0005-0000-0000-0000C9C20000}"/>
    <cellStyle name="Cents" xfId="1551" xr:uid="{00000000-0005-0000-0000-0000CAC20000}"/>
    <cellStyle name="Changeable" xfId="1552" xr:uid="{00000000-0005-0000-0000-0000CBC20000}"/>
    <cellStyle name="Chart Fonts" xfId="1553" xr:uid="{00000000-0005-0000-0000-0000CCC20000}"/>
    <cellStyle name="Check" xfId="1554" xr:uid="{00000000-0005-0000-0000-0000CDC20000}"/>
    <cellStyle name="Check label" xfId="1555" xr:uid="{00000000-0005-0000-0000-0000CEC20000}"/>
    <cellStyle name="Check value" xfId="1556" xr:uid="{00000000-0005-0000-0000-0000CFC20000}"/>
    <cellStyle name="Checksum" xfId="1557" xr:uid="{00000000-0005-0000-0000-0000D0C20000}"/>
    <cellStyle name="CO_DE" xfId="14" xr:uid="{00000000-0005-0000-0000-0000D1C20000}"/>
    <cellStyle name="Colhead_left" xfId="1558" xr:uid="{00000000-0005-0000-0000-0000D2C20000}"/>
    <cellStyle name="ColHeading" xfId="1559" xr:uid="{00000000-0005-0000-0000-0000D3C20000}"/>
    <cellStyle name="colheadleft" xfId="1560" xr:uid="{00000000-0005-0000-0000-0000D4C20000}"/>
    <cellStyle name="colheadright" xfId="1561" xr:uid="{00000000-0005-0000-0000-0000D5C20000}"/>
    <cellStyle name="Colore 1" xfId="1562" xr:uid="{00000000-0005-0000-0000-0000D6C20000}"/>
    <cellStyle name="Colore 2" xfId="1563" xr:uid="{00000000-0005-0000-0000-0000D7C20000}"/>
    <cellStyle name="Colore 3" xfId="1564" xr:uid="{00000000-0005-0000-0000-0000D8C20000}"/>
    <cellStyle name="Colore 4" xfId="1565" xr:uid="{00000000-0005-0000-0000-0000D9C20000}"/>
    <cellStyle name="Colore 5" xfId="1566" xr:uid="{00000000-0005-0000-0000-0000DAC20000}"/>
    <cellStyle name="Colore 6" xfId="1567" xr:uid="{00000000-0005-0000-0000-0000DBC20000}"/>
    <cellStyle name="Column Heading" xfId="1568" xr:uid="{00000000-0005-0000-0000-0000DCC20000}"/>
    <cellStyle name="Column Heading (No Wrap)" xfId="1569" xr:uid="{00000000-0005-0000-0000-0000DDC20000}"/>
    <cellStyle name="Column label" xfId="1570" xr:uid="{00000000-0005-0000-0000-0000DEC20000}"/>
    <cellStyle name="Column label (left aligned)" xfId="1571" xr:uid="{00000000-0005-0000-0000-0000DFC20000}"/>
    <cellStyle name="Column label (no wrap)" xfId="1572" xr:uid="{00000000-0005-0000-0000-0000E0C20000}"/>
    <cellStyle name="Column label (not bold)" xfId="1573" xr:uid="{00000000-0005-0000-0000-0000E1C20000}"/>
    <cellStyle name="Column label_Copy of Cash Forecast at 23 Oct updated 26 Oct" xfId="1574" xr:uid="{00000000-0005-0000-0000-0000E2C20000}"/>
    <cellStyle name="Column Total" xfId="1575" xr:uid="{00000000-0005-0000-0000-0000E3C20000}"/>
    <cellStyle name="Column_Title" xfId="1576" xr:uid="{00000000-0005-0000-0000-0000E4C20000}"/>
    <cellStyle name="Comma" xfId="3" builtinId="3"/>
    <cellStyle name="Comma  - Style1" xfId="1577" xr:uid="{00000000-0005-0000-0000-0000E6C20000}"/>
    <cellStyle name="Comma  - Style2" xfId="1578" xr:uid="{00000000-0005-0000-0000-0000E7C20000}"/>
    <cellStyle name="Comma  - Style3" xfId="1579" xr:uid="{00000000-0005-0000-0000-0000E8C20000}"/>
    <cellStyle name="Comma  - Style4" xfId="1580" xr:uid="{00000000-0005-0000-0000-0000E9C20000}"/>
    <cellStyle name="Comma  - Style5" xfId="1581" xr:uid="{00000000-0005-0000-0000-0000EAC20000}"/>
    <cellStyle name="Comma  - Style6" xfId="1582" xr:uid="{00000000-0005-0000-0000-0000EBC20000}"/>
    <cellStyle name="Comma  - Style7" xfId="1583" xr:uid="{00000000-0005-0000-0000-0000ECC20000}"/>
    <cellStyle name="Comma  - Style8" xfId="1584" xr:uid="{00000000-0005-0000-0000-0000EDC20000}"/>
    <cellStyle name="comma - number" xfId="1585" xr:uid="{00000000-0005-0000-0000-0000EEC20000}"/>
    <cellStyle name="Comma (1)" xfId="1586" xr:uid="{00000000-0005-0000-0000-0000EFC20000}"/>
    <cellStyle name="Comma [00]" xfId="1587" xr:uid="{00000000-0005-0000-0000-0000F0C20000}"/>
    <cellStyle name="Comma [1]" xfId="1588" xr:uid="{00000000-0005-0000-0000-0000F1C20000}"/>
    <cellStyle name="Comma [1] (000's)" xfId="1589" xr:uid="{00000000-0005-0000-0000-0000F2C20000}"/>
    <cellStyle name="Comma [1] (MM's)" xfId="1590" xr:uid="{00000000-0005-0000-0000-0000F3C20000}"/>
    <cellStyle name="Comma [1]_Albania_Model_29June2006" xfId="1591" xr:uid="{00000000-0005-0000-0000-0000F4C20000}"/>
    <cellStyle name="Comma [2]" xfId="1592" xr:uid="{00000000-0005-0000-0000-0000F5C20000}"/>
    <cellStyle name="Comma 0" xfId="1593" xr:uid="{00000000-0005-0000-0000-0000F6C20000}"/>
    <cellStyle name="Comma 10" xfId="2241" xr:uid="{00000000-0005-0000-0000-0000F7C20000}"/>
    <cellStyle name="Comma 11" xfId="15" xr:uid="{00000000-0005-0000-0000-0000F8C20000}"/>
    <cellStyle name="Comma 11 2" xfId="5106" xr:uid="{00000000-0005-0000-0000-0000F9C20000}"/>
    <cellStyle name="Comma 12" xfId="2245" xr:uid="{00000000-0005-0000-0000-0000FAC20000}"/>
    <cellStyle name="Comma 12 2" xfId="5713" xr:uid="{00000000-0005-0000-0000-0000FBC20000}"/>
    <cellStyle name="Comma 13" xfId="2266" xr:uid="{00000000-0005-0000-0000-0000FCC20000}"/>
    <cellStyle name="Comma 13 2" xfId="5733" xr:uid="{00000000-0005-0000-0000-0000FDC20000}"/>
    <cellStyle name="Comma 14" xfId="3174" xr:uid="{00000000-0005-0000-0000-0000FEC20000}"/>
    <cellStyle name="Comma 14 2" xfId="6616" xr:uid="{00000000-0005-0000-0000-0000FFC20000}"/>
    <cellStyle name="Comma 15" xfId="3081" xr:uid="{00000000-0005-0000-0000-000000C30000}"/>
    <cellStyle name="Comma 15 2" xfId="6523" xr:uid="{00000000-0005-0000-0000-000001C30000}"/>
    <cellStyle name="Comma 16" xfId="3278" xr:uid="{00000000-0005-0000-0000-000002C30000}"/>
    <cellStyle name="Comma 16 2" xfId="6719" xr:uid="{00000000-0005-0000-0000-000003C30000}"/>
    <cellStyle name="Comma 17" xfId="3005" xr:uid="{00000000-0005-0000-0000-000004C30000}"/>
    <cellStyle name="Comma 17 2" xfId="6449" xr:uid="{00000000-0005-0000-0000-000005C30000}"/>
    <cellStyle name="Comma 18" xfId="3219" xr:uid="{00000000-0005-0000-0000-000006C30000}"/>
    <cellStyle name="Comma 18 2" xfId="6661" xr:uid="{00000000-0005-0000-0000-000007C30000}"/>
    <cellStyle name="Comma 19" xfId="2905" xr:uid="{00000000-0005-0000-0000-000008C30000}"/>
    <cellStyle name="Comma 19 2" xfId="6351" xr:uid="{00000000-0005-0000-0000-000009C30000}"/>
    <cellStyle name="Comma 2" xfId="16" xr:uid="{00000000-0005-0000-0000-00000AC30000}"/>
    <cellStyle name="Comma 2 2" xfId="115" xr:uid="{00000000-0005-0000-0000-00000BC30000}"/>
    <cellStyle name="Comma 2_21e (2)" xfId="1594" xr:uid="{00000000-0005-0000-0000-00000CC30000}"/>
    <cellStyle name="Comma 20" xfId="2471" xr:uid="{00000000-0005-0000-0000-00000DC30000}"/>
    <cellStyle name="Comma 20 2" xfId="5928" xr:uid="{00000000-0005-0000-0000-00000EC30000}"/>
    <cellStyle name="Comma 21" xfId="3546" xr:uid="{00000000-0005-0000-0000-00000FC30000}"/>
    <cellStyle name="Comma 21 2" xfId="6984" xr:uid="{00000000-0005-0000-0000-000010C30000}"/>
    <cellStyle name="Comma 22" xfId="3560" xr:uid="{00000000-0005-0000-0000-000011C30000}"/>
    <cellStyle name="Comma 22 2" xfId="6998" xr:uid="{00000000-0005-0000-0000-000012C30000}"/>
    <cellStyle name="Comma 23" xfId="3444" xr:uid="{00000000-0005-0000-0000-000013C30000}"/>
    <cellStyle name="Comma 23 2" xfId="6883" xr:uid="{00000000-0005-0000-0000-000014C30000}"/>
    <cellStyle name="Comma 24" xfId="3596" xr:uid="{00000000-0005-0000-0000-000015C30000}"/>
    <cellStyle name="Comma 24 2" xfId="7034" xr:uid="{00000000-0005-0000-0000-000016C30000}"/>
    <cellStyle name="Comma 25" xfId="3677" xr:uid="{00000000-0005-0000-0000-000017C30000}"/>
    <cellStyle name="Comma 25 2" xfId="7114" xr:uid="{00000000-0005-0000-0000-000018C30000}"/>
    <cellStyle name="Comma 26" xfId="3563" xr:uid="{00000000-0005-0000-0000-000019C30000}"/>
    <cellStyle name="Comma 26 2" xfId="7001" xr:uid="{00000000-0005-0000-0000-00001AC30000}"/>
    <cellStyle name="Comma 27" xfId="2581" xr:uid="{00000000-0005-0000-0000-00001BC30000}"/>
    <cellStyle name="Comma 27 2" xfId="6037" xr:uid="{00000000-0005-0000-0000-00001CC30000}"/>
    <cellStyle name="Comma 28" xfId="2580" xr:uid="{00000000-0005-0000-0000-00001DC30000}"/>
    <cellStyle name="Comma 28 2" xfId="6036" xr:uid="{00000000-0005-0000-0000-00001EC30000}"/>
    <cellStyle name="Comma 29" xfId="3756" xr:uid="{00000000-0005-0000-0000-00001FC30000}"/>
    <cellStyle name="Comma 29 2" xfId="7190" xr:uid="{00000000-0005-0000-0000-000020C30000}"/>
    <cellStyle name="Comma 3" xfId="97" xr:uid="{00000000-0005-0000-0000-000021C30000}"/>
    <cellStyle name="Comma 3 2" xfId="116" xr:uid="{00000000-0005-0000-0000-000022C30000}"/>
    <cellStyle name="Comma 3 3" xfId="125" xr:uid="{00000000-0005-0000-0000-000023C30000}"/>
    <cellStyle name="Comma 3 3 2" xfId="127" xr:uid="{00000000-0005-0000-0000-000024C30000}"/>
    <cellStyle name="Comma 3 3 2 2" xfId="2043" xr:uid="{00000000-0005-0000-0000-000025C30000}"/>
    <cellStyle name="Comma 3 3 2 3" xfId="2203" xr:uid="{00000000-0005-0000-0000-000026C30000}"/>
    <cellStyle name="Comma 3 3 3" xfId="2041" xr:uid="{00000000-0005-0000-0000-000027C30000}"/>
    <cellStyle name="Comma 3 3 4" xfId="2201" xr:uid="{00000000-0005-0000-0000-000028C30000}"/>
    <cellStyle name="Comma 3 4" xfId="2030" xr:uid="{00000000-0005-0000-0000-000029C30000}"/>
    <cellStyle name="Comma 3 5" xfId="2190" xr:uid="{00000000-0005-0000-0000-00002AC30000}"/>
    <cellStyle name="Comma 30" xfId="3788" xr:uid="{00000000-0005-0000-0000-00002BC30000}"/>
    <cellStyle name="Comma 30 2" xfId="7222" xr:uid="{00000000-0005-0000-0000-00002CC30000}"/>
    <cellStyle name="Comma 31" xfId="3887" xr:uid="{00000000-0005-0000-0000-00002DC30000}"/>
    <cellStyle name="Comma 32" xfId="3897" xr:uid="{00000000-0005-0000-0000-00002EC30000}"/>
    <cellStyle name="Comma 33" xfId="3917" xr:uid="{00000000-0005-0000-0000-00002FC30000}"/>
    <cellStyle name="Comma 34" xfId="3959" xr:uid="{00000000-0005-0000-0000-000030C30000}"/>
    <cellStyle name="Comma 35" xfId="3896" xr:uid="{00000000-0005-0000-0000-000031C30000}"/>
    <cellStyle name="Comma 36" xfId="4290" xr:uid="{00000000-0005-0000-0000-000032C30000}"/>
    <cellStyle name="Comma 37" xfId="4304" xr:uid="{00000000-0005-0000-0000-000033C30000}"/>
    <cellStyle name="Comma 38" xfId="4858" xr:uid="{00000000-0005-0000-0000-000034C30000}"/>
    <cellStyle name="Comma 39" xfId="4932" xr:uid="{00000000-0005-0000-0000-000035C30000}"/>
    <cellStyle name="Comma 4" xfId="122" xr:uid="{00000000-0005-0000-0000-000036C30000}"/>
    <cellStyle name="Comma 4 2" xfId="2038" xr:uid="{00000000-0005-0000-0000-000037C30000}"/>
    <cellStyle name="Comma 4 3" xfId="2198" xr:uid="{00000000-0005-0000-0000-000038C30000}"/>
    <cellStyle name="Comma 40" xfId="4330" xr:uid="{00000000-0005-0000-0000-000039C30000}"/>
    <cellStyle name="Comma 41" xfId="4687" xr:uid="{00000000-0005-0000-0000-00003AC30000}"/>
    <cellStyle name="Comma 42" xfId="5007" xr:uid="{00000000-0005-0000-0000-00003BC30000}"/>
    <cellStyle name="Comma 43" xfId="16105" xr:uid="{00000000-0005-0000-0000-00003CC30000}"/>
    <cellStyle name="Comma 44" xfId="16106" xr:uid="{00000000-0005-0000-0000-00003DC30000}"/>
    <cellStyle name="Comma 45" xfId="57871" xr:uid="{00000000-0005-0000-0000-00003EC30000}"/>
    <cellStyle name="Comma 5" xfId="1595" xr:uid="{00000000-0005-0000-0000-00003FC30000}"/>
    <cellStyle name="Comma 6" xfId="1596" xr:uid="{00000000-0005-0000-0000-000040C30000}"/>
    <cellStyle name="Comma 7" xfId="1597" xr:uid="{00000000-0005-0000-0000-000041C30000}"/>
    <cellStyle name="Comma 8" xfId="2073" xr:uid="{00000000-0005-0000-0000-000042C30000}"/>
    <cellStyle name="Comma 9" xfId="2237" xr:uid="{00000000-0005-0000-0000-000043C30000}"/>
    <cellStyle name="Comma()" xfId="1598" xr:uid="{00000000-0005-0000-0000-000044C30000}"/>
    <cellStyle name="Comma, 1dec" xfId="1599" xr:uid="{00000000-0005-0000-0000-000045C30000}"/>
    <cellStyle name="Comma0" xfId="1600" xr:uid="{00000000-0005-0000-0000-000046C30000}"/>
    <cellStyle name="Comma1" xfId="1601" xr:uid="{00000000-0005-0000-0000-000047C30000}"/>
    <cellStyle name="COMP_1DP" xfId="17" xr:uid="{00000000-0005-0000-0000-000048C30000}"/>
    <cellStyle name="Company" xfId="1602" xr:uid="{00000000-0005-0000-0000-000049C30000}"/>
    <cellStyle name="CompanyName" xfId="1603" xr:uid="{00000000-0005-0000-0000-00004AC30000}"/>
    <cellStyle name="COMPS" xfId="18" xr:uid="{00000000-0005-0000-0000-00004BC30000}"/>
    <cellStyle name="COMPS 2" xfId="2001" xr:uid="{00000000-0005-0000-0000-00004CC30000}"/>
    <cellStyle name="COMPS 2 2" xfId="3220" xr:uid="{00000000-0005-0000-0000-00004DC30000}"/>
    <cellStyle name="COMPS 2 2 2" xfId="6662" xr:uid="{00000000-0005-0000-0000-00004EC30000}"/>
    <cellStyle name="COMPS 2 2 2 2" xfId="20604" xr:uid="{00000000-0005-0000-0000-00004FC30000}"/>
    <cellStyle name="COMPS 2 2 2 2 2" xfId="48287" xr:uid="{00000000-0005-0000-0000-000050C30000}"/>
    <cellStyle name="COMPS 2 2 2 3" xfId="34370" xr:uid="{00000000-0005-0000-0000-000051C30000}"/>
    <cellStyle name="COMPS 2 2 3" xfId="9404" xr:uid="{00000000-0005-0000-0000-000052C30000}"/>
    <cellStyle name="COMPS 2 2 3 2" xfId="23325" xr:uid="{00000000-0005-0000-0000-000053C30000}"/>
    <cellStyle name="COMPS 2 2 3 2 2" xfId="51008" xr:uid="{00000000-0005-0000-0000-000054C30000}"/>
    <cellStyle name="COMPS 2 2 3 3" xfId="37091" xr:uid="{00000000-0005-0000-0000-000055C30000}"/>
    <cellStyle name="COMPS 2 2 4" xfId="11542" xr:uid="{00000000-0005-0000-0000-000056C30000}"/>
    <cellStyle name="COMPS 2 2 4 2" xfId="25463" xr:uid="{00000000-0005-0000-0000-000057C30000}"/>
    <cellStyle name="COMPS 2 2 4 2 2" xfId="53146" xr:uid="{00000000-0005-0000-0000-000058C30000}"/>
    <cellStyle name="COMPS 2 2 4 3" xfId="39229" xr:uid="{00000000-0005-0000-0000-000059C30000}"/>
    <cellStyle name="COMPS 2 2 5" xfId="14292" xr:uid="{00000000-0005-0000-0000-00005AC30000}"/>
    <cellStyle name="COMPS 2 2 5 2" xfId="28213" xr:uid="{00000000-0005-0000-0000-00005BC30000}"/>
    <cellStyle name="COMPS 2 2 5 2 2" xfId="55896" xr:uid="{00000000-0005-0000-0000-00005CC30000}"/>
    <cellStyle name="COMPS 2 2 5 3" xfId="41979" xr:uid="{00000000-0005-0000-0000-00005DC30000}"/>
    <cellStyle name="COMPS 2 2 6" xfId="17260" xr:uid="{00000000-0005-0000-0000-00005EC30000}"/>
    <cellStyle name="COMPS 2 2 6 2" xfId="44943" xr:uid="{00000000-0005-0000-0000-00005FC30000}"/>
    <cellStyle name="COMPS 2 3" xfId="3145" xr:uid="{00000000-0005-0000-0000-000060C30000}"/>
    <cellStyle name="COMPS 2 3 2" xfId="6587" xr:uid="{00000000-0005-0000-0000-000061C30000}"/>
    <cellStyle name="COMPS 2 3 2 2" xfId="20531" xr:uid="{00000000-0005-0000-0000-000062C30000}"/>
    <cellStyle name="COMPS 2 3 2 2 2" xfId="48214" xr:uid="{00000000-0005-0000-0000-000063C30000}"/>
    <cellStyle name="COMPS 2 3 2 3" xfId="34297" xr:uid="{00000000-0005-0000-0000-000064C30000}"/>
    <cellStyle name="COMPS 2 3 3" xfId="9331" xr:uid="{00000000-0005-0000-0000-000065C30000}"/>
    <cellStyle name="COMPS 2 3 3 2" xfId="23252" xr:uid="{00000000-0005-0000-0000-000066C30000}"/>
    <cellStyle name="COMPS 2 3 3 2 2" xfId="50935" xr:uid="{00000000-0005-0000-0000-000067C30000}"/>
    <cellStyle name="COMPS 2 3 3 3" xfId="37018" xr:uid="{00000000-0005-0000-0000-000068C30000}"/>
    <cellStyle name="COMPS 2 3 4" xfId="11469" xr:uid="{00000000-0005-0000-0000-000069C30000}"/>
    <cellStyle name="COMPS 2 3 4 2" xfId="25390" xr:uid="{00000000-0005-0000-0000-00006AC30000}"/>
    <cellStyle name="COMPS 2 3 4 2 2" xfId="53073" xr:uid="{00000000-0005-0000-0000-00006BC30000}"/>
    <cellStyle name="COMPS 2 3 4 3" xfId="39156" xr:uid="{00000000-0005-0000-0000-00006CC30000}"/>
    <cellStyle name="COMPS 2 3 5" xfId="14219" xr:uid="{00000000-0005-0000-0000-00006DC30000}"/>
    <cellStyle name="COMPS 2 3 5 2" xfId="28140" xr:uid="{00000000-0005-0000-0000-00006EC30000}"/>
    <cellStyle name="COMPS 2 3 5 2 2" xfId="55823" xr:uid="{00000000-0005-0000-0000-00006FC30000}"/>
    <cellStyle name="COMPS 2 3 5 3" xfId="41906" xr:uid="{00000000-0005-0000-0000-000070C30000}"/>
    <cellStyle name="COMPS 2 3 6" xfId="17187" xr:uid="{00000000-0005-0000-0000-000071C30000}"/>
    <cellStyle name="COMPS 2 3 6 2" xfId="44870" xr:uid="{00000000-0005-0000-0000-000072C30000}"/>
    <cellStyle name="COMPS 2 4" xfId="3749" xr:uid="{00000000-0005-0000-0000-000073C30000}"/>
    <cellStyle name="COMPS 2 4 2" xfId="7183" xr:uid="{00000000-0005-0000-0000-000074C30000}"/>
    <cellStyle name="COMPS 2 4 2 2" xfId="21118" xr:uid="{00000000-0005-0000-0000-000075C30000}"/>
    <cellStyle name="COMPS 2 4 2 2 2" xfId="48801" xr:uid="{00000000-0005-0000-0000-000076C30000}"/>
    <cellStyle name="COMPS 2 4 2 3" xfId="34884" xr:uid="{00000000-0005-0000-0000-000077C30000}"/>
    <cellStyle name="COMPS 2 4 3" xfId="9910" xr:uid="{00000000-0005-0000-0000-000078C30000}"/>
    <cellStyle name="COMPS 2 4 3 2" xfId="23831" xr:uid="{00000000-0005-0000-0000-000079C30000}"/>
    <cellStyle name="COMPS 2 4 3 2 2" xfId="51514" xr:uid="{00000000-0005-0000-0000-00007AC30000}"/>
    <cellStyle name="COMPS 2 4 3 3" xfId="37597" xr:uid="{00000000-0005-0000-0000-00007BC30000}"/>
    <cellStyle name="COMPS 2 4 4" xfId="12056" xr:uid="{00000000-0005-0000-0000-00007CC30000}"/>
    <cellStyle name="COMPS 2 4 4 2" xfId="25977" xr:uid="{00000000-0005-0000-0000-00007DC30000}"/>
    <cellStyle name="COMPS 2 4 4 2 2" xfId="53660" xr:uid="{00000000-0005-0000-0000-00007EC30000}"/>
    <cellStyle name="COMPS 2 4 4 3" xfId="39743" xr:uid="{00000000-0005-0000-0000-00007FC30000}"/>
    <cellStyle name="COMPS 2 4 5" xfId="14806" xr:uid="{00000000-0005-0000-0000-000080C30000}"/>
    <cellStyle name="COMPS 2 4 5 2" xfId="28727" xr:uid="{00000000-0005-0000-0000-000081C30000}"/>
    <cellStyle name="COMPS 2 4 5 2 2" xfId="56410" xr:uid="{00000000-0005-0000-0000-000082C30000}"/>
    <cellStyle name="COMPS 2 4 5 3" xfId="42493" xr:uid="{00000000-0005-0000-0000-000083C30000}"/>
    <cellStyle name="COMPS 2 4 6" xfId="17774" xr:uid="{00000000-0005-0000-0000-000084C30000}"/>
    <cellStyle name="COMPS 2 4 6 2" xfId="45457" xr:uid="{00000000-0005-0000-0000-000085C30000}"/>
    <cellStyle name="COMPS 2 5" xfId="4677" xr:uid="{00000000-0005-0000-0000-000086C30000}"/>
    <cellStyle name="COMPS 2 5 2" xfId="8083" xr:uid="{00000000-0005-0000-0000-000087C30000}"/>
    <cellStyle name="COMPS 2 5 2 2" xfId="22007" xr:uid="{00000000-0005-0000-0000-000088C30000}"/>
    <cellStyle name="COMPS 2 5 2 2 2" xfId="49690" xr:uid="{00000000-0005-0000-0000-000089C30000}"/>
    <cellStyle name="COMPS 2 5 2 3" xfId="35773" xr:uid="{00000000-0005-0000-0000-00008AC30000}"/>
    <cellStyle name="COMPS 2 5 3" xfId="12940" xr:uid="{00000000-0005-0000-0000-00008BC30000}"/>
    <cellStyle name="COMPS 2 5 3 2" xfId="26861" xr:uid="{00000000-0005-0000-0000-00008CC30000}"/>
    <cellStyle name="COMPS 2 5 3 2 2" xfId="54544" xr:uid="{00000000-0005-0000-0000-00008DC30000}"/>
    <cellStyle name="COMPS 2 5 3 3" xfId="40627" xr:uid="{00000000-0005-0000-0000-00008EC30000}"/>
    <cellStyle name="COMPS 2 5 4" xfId="15690" xr:uid="{00000000-0005-0000-0000-00008FC30000}"/>
    <cellStyle name="COMPS 2 5 4 2" xfId="29611" xr:uid="{00000000-0005-0000-0000-000090C30000}"/>
    <cellStyle name="COMPS 2 5 4 2 2" xfId="57294" xr:uid="{00000000-0005-0000-0000-000091C30000}"/>
    <cellStyle name="COMPS 2 5 4 3" xfId="43377" xr:uid="{00000000-0005-0000-0000-000092C30000}"/>
    <cellStyle name="COMPS 2 5 5" xfId="18658" xr:uid="{00000000-0005-0000-0000-000093C30000}"/>
    <cellStyle name="COMPS 2 5 5 2" xfId="46341" xr:uid="{00000000-0005-0000-0000-000094C30000}"/>
    <cellStyle name="COMPS 2 5 6" xfId="32424" xr:uid="{00000000-0005-0000-0000-000095C30000}"/>
    <cellStyle name="COMPS 2 6" xfId="4575" xr:uid="{00000000-0005-0000-0000-000096C30000}"/>
    <cellStyle name="COMPS 2 6 2" xfId="12839" xr:uid="{00000000-0005-0000-0000-000097C30000}"/>
    <cellStyle name="COMPS 2 6 2 2" xfId="26760" xr:uid="{00000000-0005-0000-0000-000098C30000}"/>
    <cellStyle name="COMPS 2 6 2 2 2" xfId="54443" xr:uid="{00000000-0005-0000-0000-000099C30000}"/>
    <cellStyle name="COMPS 2 6 2 3" xfId="40526" xr:uid="{00000000-0005-0000-0000-00009AC30000}"/>
    <cellStyle name="COMPS 2 6 3" xfId="15589" xr:uid="{00000000-0005-0000-0000-00009BC30000}"/>
    <cellStyle name="COMPS 2 6 3 2" xfId="29510" xr:uid="{00000000-0005-0000-0000-00009CC30000}"/>
    <cellStyle name="COMPS 2 6 3 2 2" xfId="57193" xr:uid="{00000000-0005-0000-0000-00009DC30000}"/>
    <cellStyle name="COMPS 2 6 3 3" xfId="43276" xr:uid="{00000000-0005-0000-0000-00009EC30000}"/>
    <cellStyle name="COMPS 2 6 4" xfId="18557" xr:uid="{00000000-0005-0000-0000-00009FC30000}"/>
    <cellStyle name="COMPS 2 6 4 2" xfId="46240" xr:uid="{00000000-0005-0000-0000-0000A0C30000}"/>
    <cellStyle name="COMPS 2 6 5" xfId="32323" xr:uid="{00000000-0005-0000-0000-0000A1C30000}"/>
    <cellStyle name="COMPS 2 7" xfId="5607" xr:uid="{00000000-0005-0000-0000-0000A2C30000}"/>
    <cellStyle name="COMPS 2 7 2" xfId="19560" xr:uid="{00000000-0005-0000-0000-0000A3C30000}"/>
    <cellStyle name="COMPS 2 7 2 2" xfId="47243" xr:uid="{00000000-0005-0000-0000-0000A4C30000}"/>
    <cellStyle name="COMPS 2 7 3" xfId="33326" xr:uid="{00000000-0005-0000-0000-0000A5C30000}"/>
    <cellStyle name="COMPS 3" xfId="2182" xr:uid="{00000000-0005-0000-0000-0000A6C30000}"/>
    <cellStyle name="COMPS 3 2" xfId="5684" xr:uid="{00000000-0005-0000-0000-0000A7C30000}"/>
    <cellStyle name="COMPS 3 2 2" xfId="19636" xr:uid="{00000000-0005-0000-0000-0000A8C30000}"/>
    <cellStyle name="COMPS 3 2 2 2" xfId="47319" xr:uid="{00000000-0005-0000-0000-0000A9C30000}"/>
    <cellStyle name="COMPS 3 2 3" xfId="33402" xr:uid="{00000000-0005-0000-0000-0000AAC30000}"/>
    <cellStyle name="COMPS 3 3" xfId="5177" xr:uid="{00000000-0005-0000-0000-0000ABC30000}"/>
    <cellStyle name="COMPS 3 3 2" xfId="19147" xr:uid="{00000000-0005-0000-0000-0000ACC30000}"/>
    <cellStyle name="COMPS 3 3 2 2" xfId="46830" xr:uid="{00000000-0005-0000-0000-0000ADC30000}"/>
    <cellStyle name="COMPS 3 3 3" xfId="32913" xr:uid="{00000000-0005-0000-0000-0000AEC30000}"/>
    <cellStyle name="COMPS 3 4" xfId="5201" xr:uid="{00000000-0005-0000-0000-0000AFC30000}"/>
    <cellStyle name="COMPS 3 4 2" xfId="19171" xr:uid="{00000000-0005-0000-0000-0000B0C30000}"/>
    <cellStyle name="COMPS 3 4 2 2" xfId="46854" xr:uid="{00000000-0005-0000-0000-0000B1C30000}"/>
    <cellStyle name="COMPS 3 4 3" xfId="32937" xr:uid="{00000000-0005-0000-0000-0000B2C30000}"/>
    <cellStyle name="COMPS 3 5" xfId="16217" xr:uid="{00000000-0005-0000-0000-0000B3C30000}"/>
    <cellStyle name="COMPS 3 5 2" xfId="30134" xr:uid="{00000000-0005-0000-0000-0000B4C30000}"/>
    <cellStyle name="COMPS 3 5 2 2" xfId="57817" xr:uid="{00000000-0005-0000-0000-0000B5C30000}"/>
    <cellStyle name="COMPS 3 5 3" xfId="43900" xr:uid="{00000000-0005-0000-0000-0000B6C30000}"/>
    <cellStyle name="COMPS 3 6" xfId="16313" xr:uid="{00000000-0005-0000-0000-0000B7C30000}"/>
    <cellStyle name="COMPS 3 6 2" xfId="43996" xr:uid="{00000000-0005-0000-0000-0000B8C30000}"/>
    <cellStyle name="COMPS 4" xfId="3888" xr:uid="{00000000-0005-0000-0000-0000B9C30000}"/>
    <cellStyle name="COMPS 4 2" xfId="7321" xr:uid="{00000000-0005-0000-0000-0000BAC30000}"/>
    <cellStyle name="COMPS 4 2 2" xfId="21253" xr:uid="{00000000-0005-0000-0000-0000BBC30000}"/>
    <cellStyle name="COMPS 4 2 2 2" xfId="48936" xr:uid="{00000000-0005-0000-0000-0000BCC30000}"/>
    <cellStyle name="COMPS 4 2 3" xfId="35019" xr:uid="{00000000-0005-0000-0000-0000BDC30000}"/>
    <cellStyle name="COMPS 4 3" xfId="12191" xr:uid="{00000000-0005-0000-0000-0000BEC30000}"/>
    <cellStyle name="COMPS 4 3 2" xfId="26112" xr:uid="{00000000-0005-0000-0000-0000BFC30000}"/>
    <cellStyle name="COMPS 4 3 2 2" xfId="53795" xr:uid="{00000000-0005-0000-0000-0000C0C30000}"/>
    <cellStyle name="COMPS 4 3 3" xfId="39878" xr:uid="{00000000-0005-0000-0000-0000C1C30000}"/>
    <cellStyle name="COMPS 4 4" xfId="14941" xr:uid="{00000000-0005-0000-0000-0000C2C30000}"/>
    <cellStyle name="COMPS 4 4 2" xfId="28862" xr:uid="{00000000-0005-0000-0000-0000C3C30000}"/>
    <cellStyle name="COMPS 4 4 2 2" xfId="56545" xr:uid="{00000000-0005-0000-0000-0000C4C30000}"/>
    <cellStyle name="COMPS 4 4 3" xfId="42628" xr:uid="{00000000-0005-0000-0000-0000C5C30000}"/>
    <cellStyle name="COMPS 4 5" xfId="17909" xr:uid="{00000000-0005-0000-0000-0000C6C30000}"/>
    <cellStyle name="COMPS 4 5 2" xfId="45592" xr:uid="{00000000-0005-0000-0000-0000C7C30000}"/>
    <cellStyle name="COMPS 4 6" xfId="31675" xr:uid="{00000000-0005-0000-0000-0000C8C30000}"/>
    <cellStyle name="COMPS1" xfId="1604" xr:uid="{00000000-0005-0000-0000-0000C9C30000}"/>
    <cellStyle name="COMPSdate" xfId="1605" xr:uid="{00000000-0005-0000-0000-0000CAC30000}"/>
    <cellStyle name="Copied" xfId="1606" xr:uid="{00000000-0005-0000-0000-0000CBC30000}"/>
    <cellStyle name="CurRatio" xfId="1607" xr:uid="{00000000-0005-0000-0000-0000CCC30000}"/>
    <cellStyle name="Currency - Euro" xfId="1608" xr:uid="{00000000-0005-0000-0000-0000CDC30000}"/>
    <cellStyle name="Currency $" xfId="1609" xr:uid="{00000000-0005-0000-0000-0000CEC30000}"/>
    <cellStyle name="Currency (1)" xfId="1610" xr:uid="{00000000-0005-0000-0000-0000CFC30000}"/>
    <cellStyle name="Currency (2dp)" xfId="1611" xr:uid="{00000000-0005-0000-0000-0000D0C30000}"/>
    <cellStyle name="Currency [0] - Euro" xfId="1612" xr:uid="{00000000-0005-0000-0000-0000D1C30000}"/>
    <cellStyle name="Currency [0] U" xfId="1613" xr:uid="{00000000-0005-0000-0000-0000D2C30000}"/>
    <cellStyle name="Currency [00]" xfId="1614" xr:uid="{00000000-0005-0000-0000-0000D3C30000}"/>
    <cellStyle name="Currency [1]" xfId="1615" xr:uid="{00000000-0005-0000-0000-0000D4C30000}"/>
    <cellStyle name="Currency [2]" xfId="1616" xr:uid="{00000000-0005-0000-0000-0000D5C30000}"/>
    <cellStyle name="Currency [2] 2" xfId="2125" xr:uid="{00000000-0005-0000-0000-0000D6C30000}"/>
    <cellStyle name="Currency [2] 2 2" xfId="3225" xr:uid="{00000000-0005-0000-0000-0000D7C30000}"/>
    <cellStyle name="Currency [2] 2 2 2" xfId="6667" xr:uid="{00000000-0005-0000-0000-0000D8C30000}"/>
    <cellStyle name="Currency [2] 2 2 2 2" xfId="20609" xr:uid="{00000000-0005-0000-0000-0000D9C30000}"/>
    <cellStyle name="Currency [2] 2 2 2 2 2" xfId="48292" xr:uid="{00000000-0005-0000-0000-0000DAC30000}"/>
    <cellStyle name="Currency [2] 2 2 2 3" xfId="34375" xr:uid="{00000000-0005-0000-0000-0000DBC30000}"/>
    <cellStyle name="Currency [2] 2 2 3" xfId="9409" xr:uid="{00000000-0005-0000-0000-0000DCC30000}"/>
    <cellStyle name="Currency [2] 2 2 3 2" xfId="23330" xr:uid="{00000000-0005-0000-0000-0000DDC30000}"/>
    <cellStyle name="Currency [2] 2 2 3 2 2" xfId="51013" xr:uid="{00000000-0005-0000-0000-0000DEC30000}"/>
    <cellStyle name="Currency [2] 2 2 3 3" xfId="37096" xr:uid="{00000000-0005-0000-0000-0000DFC30000}"/>
    <cellStyle name="Currency [2] 2 2 4" xfId="11547" xr:uid="{00000000-0005-0000-0000-0000E0C30000}"/>
    <cellStyle name="Currency [2] 2 2 4 2" xfId="25468" xr:uid="{00000000-0005-0000-0000-0000E1C30000}"/>
    <cellStyle name="Currency [2] 2 2 4 2 2" xfId="53151" xr:uid="{00000000-0005-0000-0000-0000E2C30000}"/>
    <cellStyle name="Currency [2] 2 2 4 3" xfId="39234" xr:uid="{00000000-0005-0000-0000-0000E3C30000}"/>
    <cellStyle name="Currency [2] 2 2 5" xfId="14297" xr:uid="{00000000-0005-0000-0000-0000E4C30000}"/>
    <cellStyle name="Currency [2] 2 2 5 2" xfId="28218" xr:uid="{00000000-0005-0000-0000-0000E5C30000}"/>
    <cellStyle name="Currency [2] 2 2 5 2 2" xfId="55901" xr:uid="{00000000-0005-0000-0000-0000E6C30000}"/>
    <cellStyle name="Currency [2] 2 2 5 3" xfId="41984" xr:uid="{00000000-0005-0000-0000-0000E7C30000}"/>
    <cellStyle name="Currency [2] 2 2 6" xfId="17265" xr:uid="{00000000-0005-0000-0000-0000E8C30000}"/>
    <cellStyle name="Currency [2] 2 2 6 2" xfId="44948" xr:uid="{00000000-0005-0000-0000-0000E9C30000}"/>
    <cellStyle name="Currency [2] 2 3" xfId="3283" xr:uid="{00000000-0005-0000-0000-0000EAC30000}"/>
    <cellStyle name="Currency [2] 2 3 2" xfId="6724" xr:uid="{00000000-0005-0000-0000-0000EBC30000}"/>
    <cellStyle name="Currency [2] 2 3 2 2" xfId="20665" xr:uid="{00000000-0005-0000-0000-0000ECC30000}"/>
    <cellStyle name="Currency [2] 2 3 2 2 2" xfId="48348" xr:uid="{00000000-0005-0000-0000-0000EDC30000}"/>
    <cellStyle name="Currency [2] 2 3 2 3" xfId="34431" xr:uid="{00000000-0005-0000-0000-0000EEC30000}"/>
    <cellStyle name="Currency [2] 2 3 3" xfId="9464" xr:uid="{00000000-0005-0000-0000-0000EFC30000}"/>
    <cellStyle name="Currency [2] 2 3 3 2" xfId="23385" xr:uid="{00000000-0005-0000-0000-0000F0C30000}"/>
    <cellStyle name="Currency [2] 2 3 3 2 2" xfId="51068" xr:uid="{00000000-0005-0000-0000-0000F1C30000}"/>
    <cellStyle name="Currency [2] 2 3 3 3" xfId="37151" xr:uid="{00000000-0005-0000-0000-0000F2C30000}"/>
    <cellStyle name="Currency [2] 2 3 4" xfId="11603" xr:uid="{00000000-0005-0000-0000-0000F3C30000}"/>
    <cellStyle name="Currency [2] 2 3 4 2" xfId="25524" xr:uid="{00000000-0005-0000-0000-0000F4C30000}"/>
    <cellStyle name="Currency [2] 2 3 4 2 2" xfId="53207" xr:uid="{00000000-0005-0000-0000-0000F5C30000}"/>
    <cellStyle name="Currency [2] 2 3 4 3" xfId="39290" xr:uid="{00000000-0005-0000-0000-0000F6C30000}"/>
    <cellStyle name="Currency [2] 2 3 5" xfId="14353" xr:uid="{00000000-0005-0000-0000-0000F7C30000}"/>
    <cellStyle name="Currency [2] 2 3 5 2" xfId="28274" xr:uid="{00000000-0005-0000-0000-0000F8C30000}"/>
    <cellStyle name="Currency [2] 2 3 5 2 2" xfId="55957" xr:uid="{00000000-0005-0000-0000-0000F9C30000}"/>
    <cellStyle name="Currency [2] 2 3 5 3" xfId="42040" xr:uid="{00000000-0005-0000-0000-0000FAC30000}"/>
    <cellStyle name="Currency [2] 2 3 6" xfId="17321" xr:uid="{00000000-0005-0000-0000-0000FBC30000}"/>
    <cellStyle name="Currency [2] 2 3 6 2" xfId="45004" xr:uid="{00000000-0005-0000-0000-0000FCC30000}"/>
    <cellStyle name="Currency [2] 2 4" xfId="3002" xr:uid="{00000000-0005-0000-0000-0000FDC30000}"/>
    <cellStyle name="Currency [2] 2 4 2" xfId="6446" xr:uid="{00000000-0005-0000-0000-0000FEC30000}"/>
    <cellStyle name="Currency [2] 2 4 2 2" xfId="20392" xr:uid="{00000000-0005-0000-0000-0000FFC30000}"/>
    <cellStyle name="Currency [2] 2 4 2 2 2" xfId="48075" xr:uid="{00000000-0005-0000-0000-000000C40000}"/>
    <cellStyle name="Currency [2] 2 4 2 3" xfId="34158" xr:uid="{00000000-0005-0000-0000-000001C40000}"/>
    <cellStyle name="Currency [2] 2 4 3" xfId="11332" xr:uid="{00000000-0005-0000-0000-000002C40000}"/>
    <cellStyle name="Currency [2] 2 4 3 2" xfId="25253" xr:uid="{00000000-0005-0000-0000-000003C40000}"/>
    <cellStyle name="Currency [2] 2 4 3 2 2" xfId="52936" xr:uid="{00000000-0005-0000-0000-000004C40000}"/>
    <cellStyle name="Currency [2] 2 4 3 3" xfId="39019" xr:uid="{00000000-0005-0000-0000-000005C40000}"/>
    <cellStyle name="Currency [2] 2 4 4" xfId="14083" xr:uid="{00000000-0005-0000-0000-000006C40000}"/>
    <cellStyle name="Currency [2] 2 4 4 2" xfId="28004" xr:uid="{00000000-0005-0000-0000-000007C40000}"/>
    <cellStyle name="Currency [2] 2 4 4 2 2" xfId="55687" xr:uid="{00000000-0005-0000-0000-000008C40000}"/>
    <cellStyle name="Currency [2] 2 4 4 3" xfId="41770" xr:uid="{00000000-0005-0000-0000-000009C40000}"/>
    <cellStyle name="Currency [2] 2 4 5" xfId="17050" xr:uid="{00000000-0005-0000-0000-00000AC40000}"/>
    <cellStyle name="Currency [2] 2 4 5 2" xfId="44733" xr:uid="{00000000-0005-0000-0000-00000BC40000}"/>
    <cellStyle name="Currency [2] 2 4 6" xfId="30861" xr:uid="{00000000-0005-0000-0000-00000CC40000}"/>
    <cellStyle name="Currency [2] 2 5" xfId="4812" xr:uid="{00000000-0005-0000-0000-00000DC40000}"/>
    <cellStyle name="Currency [2] 2 5 2" xfId="8218" xr:uid="{00000000-0005-0000-0000-00000EC40000}"/>
    <cellStyle name="Currency [2] 2 5 2 2" xfId="22141" xr:uid="{00000000-0005-0000-0000-00000FC40000}"/>
    <cellStyle name="Currency [2] 2 5 2 2 2" xfId="49824" xr:uid="{00000000-0005-0000-0000-000010C40000}"/>
    <cellStyle name="Currency [2] 2 5 2 3" xfId="35907" xr:uid="{00000000-0005-0000-0000-000011C40000}"/>
    <cellStyle name="Currency [2] 2 5 3" xfId="13073" xr:uid="{00000000-0005-0000-0000-000012C40000}"/>
    <cellStyle name="Currency [2] 2 5 3 2" xfId="26994" xr:uid="{00000000-0005-0000-0000-000013C40000}"/>
    <cellStyle name="Currency [2] 2 5 3 2 2" xfId="54677" xr:uid="{00000000-0005-0000-0000-000014C40000}"/>
    <cellStyle name="Currency [2] 2 5 3 3" xfId="40760" xr:uid="{00000000-0005-0000-0000-000015C40000}"/>
    <cellStyle name="Currency [2] 2 5 4" xfId="15823" xr:uid="{00000000-0005-0000-0000-000016C40000}"/>
    <cellStyle name="Currency [2] 2 5 4 2" xfId="29744" xr:uid="{00000000-0005-0000-0000-000017C40000}"/>
    <cellStyle name="Currency [2] 2 5 4 2 2" xfId="57427" xr:uid="{00000000-0005-0000-0000-000018C40000}"/>
    <cellStyle name="Currency [2] 2 5 4 3" xfId="43510" xr:uid="{00000000-0005-0000-0000-000019C40000}"/>
    <cellStyle name="Currency [2] 2 5 5" xfId="18791" xr:uid="{00000000-0005-0000-0000-00001AC40000}"/>
    <cellStyle name="Currency [2] 2 5 5 2" xfId="46474" xr:uid="{00000000-0005-0000-0000-00001BC40000}"/>
    <cellStyle name="Currency [2] 2 5 6" xfId="32557" xr:uid="{00000000-0005-0000-0000-00001CC40000}"/>
    <cellStyle name="Currency [2] 2 6" xfId="4745" xr:uid="{00000000-0005-0000-0000-00001DC40000}"/>
    <cellStyle name="Currency [2] 2 6 2" xfId="8151" xr:uid="{00000000-0005-0000-0000-00001EC40000}"/>
    <cellStyle name="Currency [2] 2 6 2 2" xfId="22075" xr:uid="{00000000-0005-0000-0000-00001FC40000}"/>
    <cellStyle name="Currency [2] 2 6 2 2 2" xfId="49758" xr:uid="{00000000-0005-0000-0000-000020C40000}"/>
    <cellStyle name="Currency [2] 2 6 2 3" xfId="35841" xr:uid="{00000000-0005-0000-0000-000021C40000}"/>
    <cellStyle name="Currency [2] 2 6 3" xfId="13007" xr:uid="{00000000-0005-0000-0000-000022C40000}"/>
    <cellStyle name="Currency [2] 2 6 3 2" xfId="26928" xr:uid="{00000000-0005-0000-0000-000023C40000}"/>
    <cellStyle name="Currency [2] 2 6 3 2 2" xfId="54611" xr:uid="{00000000-0005-0000-0000-000024C40000}"/>
    <cellStyle name="Currency [2] 2 6 3 3" xfId="40694" xr:uid="{00000000-0005-0000-0000-000025C40000}"/>
    <cellStyle name="Currency [2] 2 6 4" xfId="15757" xr:uid="{00000000-0005-0000-0000-000026C40000}"/>
    <cellStyle name="Currency [2] 2 6 4 2" xfId="29678" xr:uid="{00000000-0005-0000-0000-000027C40000}"/>
    <cellStyle name="Currency [2] 2 6 4 2 2" xfId="57361" xr:uid="{00000000-0005-0000-0000-000028C40000}"/>
    <cellStyle name="Currency [2] 2 6 4 3" xfId="43444" xr:uid="{00000000-0005-0000-0000-000029C40000}"/>
    <cellStyle name="Currency [2] 2 6 5" xfId="18725" xr:uid="{00000000-0005-0000-0000-00002AC40000}"/>
    <cellStyle name="Currency [2] 2 6 5 2" xfId="46408" xr:uid="{00000000-0005-0000-0000-00002BC40000}"/>
    <cellStyle name="Currency [2] 2 6 6" xfId="32491" xr:uid="{00000000-0005-0000-0000-00002CC40000}"/>
    <cellStyle name="Currency [2] 2 7" xfId="5335" xr:uid="{00000000-0005-0000-0000-00002DC40000}"/>
    <cellStyle name="Currency [2] 2 7 2" xfId="19290" xr:uid="{00000000-0005-0000-0000-00002EC40000}"/>
    <cellStyle name="Currency [2] 2 7 2 2" xfId="46973" xr:uid="{00000000-0005-0000-0000-00002FC40000}"/>
    <cellStyle name="Currency [2] 2 7 3" xfId="33056" xr:uid="{00000000-0005-0000-0000-000030C40000}"/>
    <cellStyle name="Currency [2] 3" xfId="2591" xr:uid="{00000000-0005-0000-0000-000031C40000}"/>
    <cellStyle name="Currency [2] 3 2" xfId="6047" xr:uid="{00000000-0005-0000-0000-000032C40000}"/>
    <cellStyle name="Currency [2] 3 2 2" xfId="19994" xr:uid="{00000000-0005-0000-0000-000033C40000}"/>
    <cellStyle name="Currency [2] 3 2 2 2" xfId="47677" xr:uid="{00000000-0005-0000-0000-000034C40000}"/>
    <cellStyle name="Currency [2] 3 2 3" xfId="33760" xr:uid="{00000000-0005-0000-0000-000035C40000}"/>
    <cellStyle name="Currency [2] 3 3" xfId="8808" xr:uid="{00000000-0005-0000-0000-000036C40000}"/>
    <cellStyle name="Currency [2] 3 3 2" xfId="22729" xr:uid="{00000000-0005-0000-0000-000037C40000}"/>
    <cellStyle name="Currency [2] 3 3 2 2" xfId="50412" xr:uid="{00000000-0005-0000-0000-000038C40000}"/>
    <cellStyle name="Currency [2] 3 3 3" xfId="36495" xr:uid="{00000000-0005-0000-0000-000039C40000}"/>
    <cellStyle name="Currency [2] 3 4" xfId="5101" xr:uid="{00000000-0005-0000-0000-00003AC40000}"/>
    <cellStyle name="Currency [2] 3 4 2" xfId="19073" xr:uid="{00000000-0005-0000-0000-00003BC40000}"/>
    <cellStyle name="Currency [2] 3 4 2 2" xfId="46756" xr:uid="{00000000-0005-0000-0000-00003CC40000}"/>
    <cellStyle name="Currency [2] 3 4 3" xfId="32839" xr:uid="{00000000-0005-0000-0000-00003DC40000}"/>
    <cellStyle name="Currency [2] 3 5" xfId="13689" xr:uid="{00000000-0005-0000-0000-00003EC40000}"/>
    <cellStyle name="Currency [2] 3 5 2" xfId="27610" xr:uid="{00000000-0005-0000-0000-00003FC40000}"/>
    <cellStyle name="Currency [2] 3 5 2 2" xfId="55293" xr:uid="{00000000-0005-0000-0000-000040C40000}"/>
    <cellStyle name="Currency [2] 3 5 3" xfId="41376" xr:uid="{00000000-0005-0000-0000-000041C40000}"/>
    <cellStyle name="Currency [2] 3 6" xfId="16653" xr:uid="{00000000-0005-0000-0000-000042C40000}"/>
    <cellStyle name="Currency [2] 3 6 2" xfId="44336" xr:uid="{00000000-0005-0000-0000-000043C40000}"/>
    <cellStyle name="Currency [2] 4" xfId="2789" xr:uid="{00000000-0005-0000-0000-000044C40000}"/>
    <cellStyle name="Currency [2] 4 2" xfId="6236" xr:uid="{00000000-0005-0000-0000-000045C40000}"/>
    <cellStyle name="Currency [2] 4 2 2" xfId="20183" xr:uid="{00000000-0005-0000-0000-000046C40000}"/>
    <cellStyle name="Currency [2] 4 2 2 2" xfId="47866" xr:uid="{00000000-0005-0000-0000-000047C40000}"/>
    <cellStyle name="Currency [2] 4 2 3" xfId="33949" xr:uid="{00000000-0005-0000-0000-000048C40000}"/>
    <cellStyle name="Currency [2] 4 3" xfId="8991" xr:uid="{00000000-0005-0000-0000-000049C40000}"/>
    <cellStyle name="Currency [2] 4 3 2" xfId="22912" xr:uid="{00000000-0005-0000-0000-00004AC40000}"/>
    <cellStyle name="Currency [2] 4 3 2 2" xfId="50595" xr:uid="{00000000-0005-0000-0000-00004BC40000}"/>
    <cellStyle name="Currency [2] 4 3 3" xfId="36678" xr:uid="{00000000-0005-0000-0000-00004CC40000}"/>
    <cellStyle name="Currency [2] 4 4" xfId="11123" xr:uid="{00000000-0005-0000-0000-00004DC40000}"/>
    <cellStyle name="Currency [2] 4 4 2" xfId="25044" xr:uid="{00000000-0005-0000-0000-00004EC40000}"/>
    <cellStyle name="Currency [2] 4 4 2 2" xfId="52727" xr:uid="{00000000-0005-0000-0000-00004FC40000}"/>
    <cellStyle name="Currency [2] 4 4 3" xfId="38810" xr:uid="{00000000-0005-0000-0000-000050C40000}"/>
    <cellStyle name="Currency [2] 4 5" xfId="13876" xr:uid="{00000000-0005-0000-0000-000051C40000}"/>
    <cellStyle name="Currency [2] 4 5 2" xfId="27797" xr:uid="{00000000-0005-0000-0000-000052C40000}"/>
    <cellStyle name="Currency [2] 4 5 2 2" xfId="55480" xr:uid="{00000000-0005-0000-0000-000053C40000}"/>
    <cellStyle name="Currency [2] 4 5 3" xfId="41563" xr:uid="{00000000-0005-0000-0000-000054C40000}"/>
    <cellStyle name="Currency [2] 4 6" xfId="16841" xr:uid="{00000000-0005-0000-0000-000055C40000}"/>
    <cellStyle name="Currency [2] 4 6 2" xfId="44524" xr:uid="{00000000-0005-0000-0000-000056C40000}"/>
    <cellStyle name="Currency [2] 5" xfId="2726" xr:uid="{00000000-0005-0000-0000-000057C40000}"/>
    <cellStyle name="Currency [2] 5 2" xfId="6174" xr:uid="{00000000-0005-0000-0000-000058C40000}"/>
    <cellStyle name="Currency [2] 5 2 2" xfId="20121" xr:uid="{00000000-0005-0000-0000-000059C40000}"/>
    <cellStyle name="Currency [2] 5 2 2 2" xfId="47804" xr:uid="{00000000-0005-0000-0000-00005AC40000}"/>
    <cellStyle name="Currency [2] 5 2 3" xfId="33887" xr:uid="{00000000-0005-0000-0000-00005BC40000}"/>
    <cellStyle name="Currency [2] 5 3" xfId="11061" xr:uid="{00000000-0005-0000-0000-00005CC40000}"/>
    <cellStyle name="Currency [2] 5 3 2" xfId="24982" xr:uid="{00000000-0005-0000-0000-00005DC40000}"/>
    <cellStyle name="Currency [2] 5 3 2 2" xfId="52665" xr:uid="{00000000-0005-0000-0000-00005EC40000}"/>
    <cellStyle name="Currency [2] 5 3 3" xfId="38748" xr:uid="{00000000-0005-0000-0000-00005FC40000}"/>
    <cellStyle name="Currency [2] 5 4" xfId="13814" xr:uid="{00000000-0005-0000-0000-000060C40000}"/>
    <cellStyle name="Currency [2] 5 4 2" xfId="27735" xr:uid="{00000000-0005-0000-0000-000061C40000}"/>
    <cellStyle name="Currency [2] 5 4 2 2" xfId="55418" xr:uid="{00000000-0005-0000-0000-000062C40000}"/>
    <cellStyle name="Currency [2] 5 4 3" xfId="41501" xr:uid="{00000000-0005-0000-0000-000063C40000}"/>
    <cellStyle name="Currency [2] 5 5" xfId="16779" xr:uid="{00000000-0005-0000-0000-000064C40000}"/>
    <cellStyle name="Currency [2] 5 5 2" xfId="44462" xr:uid="{00000000-0005-0000-0000-000065C40000}"/>
    <cellStyle name="Currency [2] 5 6" xfId="30627" xr:uid="{00000000-0005-0000-0000-000066C40000}"/>
    <cellStyle name="Currency [2] 6" xfId="4566" xr:uid="{00000000-0005-0000-0000-000067C40000}"/>
    <cellStyle name="Currency [2] 6 2" xfId="7981" xr:uid="{00000000-0005-0000-0000-000068C40000}"/>
    <cellStyle name="Currency [2] 6 2 2" xfId="21905" xr:uid="{00000000-0005-0000-0000-000069C40000}"/>
    <cellStyle name="Currency [2] 6 2 2 2" xfId="49588" xr:uid="{00000000-0005-0000-0000-00006AC40000}"/>
    <cellStyle name="Currency [2] 6 2 3" xfId="35671" xr:uid="{00000000-0005-0000-0000-00006BC40000}"/>
    <cellStyle name="Currency [2] 6 3" xfId="12830" xr:uid="{00000000-0005-0000-0000-00006CC40000}"/>
    <cellStyle name="Currency [2] 6 3 2" xfId="26751" xr:uid="{00000000-0005-0000-0000-00006DC40000}"/>
    <cellStyle name="Currency [2] 6 3 2 2" xfId="54434" xr:uid="{00000000-0005-0000-0000-00006EC40000}"/>
    <cellStyle name="Currency [2] 6 3 3" xfId="40517" xr:uid="{00000000-0005-0000-0000-00006FC40000}"/>
    <cellStyle name="Currency [2] 6 4" xfId="15580" xr:uid="{00000000-0005-0000-0000-000070C40000}"/>
    <cellStyle name="Currency [2] 6 4 2" xfId="29501" xr:uid="{00000000-0005-0000-0000-000071C40000}"/>
    <cellStyle name="Currency [2] 6 4 2 2" xfId="57184" xr:uid="{00000000-0005-0000-0000-000072C40000}"/>
    <cellStyle name="Currency [2] 6 4 3" xfId="43267" xr:uid="{00000000-0005-0000-0000-000073C40000}"/>
    <cellStyle name="Currency [2] 6 5" xfId="18548" xr:uid="{00000000-0005-0000-0000-000074C40000}"/>
    <cellStyle name="Currency [2] 6 5 2" xfId="46231" xr:uid="{00000000-0005-0000-0000-000075C40000}"/>
    <cellStyle name="Currency [2] 6 6" xfId="32314" xr:uid="{00000000-0005-0000-0000-000076C40000}"/>
    <cellStyle name="Currency [2] 7" xfId="4534" xr:uid="{00000000-0005-0000-0000-000077C40000}"/>
    <cellStyle name="Currency [2] 7 2" xfId="7951" xr:uid="{00000000-0005-0000-0000-000078C40000}"/>
    <cellStyle name="Currency [2] 7 2 2" xfId="21875" xr:uid="{00000000-0005-0000-0000-000079C40000}"/>
    <cellStyle name="Currency [2] 7 2 2 2" xfId="49558" xr:uid="{00000000-0005-0000-0000-00007AC40000}"/>
    <cellStyle name="Currency [2] 7 2 3" xfId="35641" xr:uid="{00000000-0005-0000-0000-00007BC40000}"/>
    <cellStyle name="Currency [2] 7 3" xfId="12798" xr:uid="{00000000-0005-0000-0000-00007CC40000}"/>
    <cellStyle name="Currency [2] 7 3 2" xfId="26719" xr:uid="{00000000-0005-0000-0000-00007DC40000}"/>
    <cellStyle name="Currency [2] 7 3 2 2" xfId="54402" xr:uid="{00000000-0005-0000-0000-00007EC40000}"/>
    <cellStyle name="Currency [2] 7 3 3" xfId="40485" xr:uid="{00000000-0005-0000-0000-00007FC40000}"/>
    <cellStyle name="Currency [2] 7 4" xfId="15548" xr:uid="{00000000-0005-0000-0000-000080C40000}"/>
    <cellStyle name="Currency [2] 7 4 2" xfId="29469" xr:uid="{00000000-0005-0000-0000-000081C40000}"/>
    <cellStyle name="Currency [2] 7 4 2 2" xfId="57152" xr:uid="{00000000-0005-0000-0000-000082C40000}"/>
    <cellStyle name="Currency [2] 7 4 3" xfId="43235" xr:uid="{00000000-0005-0000-0000-000083C40000}"/>
    <cellStyle name="Currency [2] 7 5" xfId="18516" xr:uid="{00000000-0005-0000-0000-000084C40000}"/>
    <cellStyle name="Currency [2] 7 5 2" xfId="46199" xr:uid="{00000000-0005-0000-0000-000085C40000}"/>
    <cellStyle name="Currency [2] 7 6" xfId="32282" xr:uid="{00000000-0005-0000-0000-000086C40000}"/>
    <cellStyle name="Currency [2] 8" xfId="5265" xr:uid="{00000000-0005-0000-0000-000087C40000}"/>
    <cellStyle name="Currency [2] 8 2" xfId="19232" xr:uid="{00000000-0005-0000-0000-000088C40000}"/>
    <cellStyle name="Currency [2] 8 2 2" xfId="46915" xr:uid="{00000000-0005-0000-0000-000089C40000}"/>
    <cellStyle name="Currency [2] 8 3" xfId="32998" xr:uid="{00000000-0005-0000-0000-00008AC40000}"/>
    <cellStyle name="Currency 0" xfId="1617" xr:uid="{00000000-0005-0000-0000-00008BC40000}"/>
    <cellStyle name="Currency 0.0" xfId="1618" xr:uid="{00000000-0005-0000-0000-00008CC40000}"/>
    <cellStyle name="Currency 0_Consensus contribution Feb07" xfId="1619" xr:uid="{00000000-0005-0000-0000-00008DC40000}"/>
    <cellStyle name="Currency 2" xfId="1620" xr:uid="{00000000-0005-0000-0000-00008EC40000}"/>
    <cellStyle name="Currency Dollar" xfId="1621" xr:uid="{00000000-0005-0000-0000-00008FC40000}"/>
    <cellStyle name="Currency Dollar (2dp)" xfId="1622" xr:uid="{00000000-0005-0000-0000-000090C40000}"/>
    <cellStyle name="Currency EUR" xfId="1623" xr:uid="{00000000-0005-0000-0000-000091C40000}"/>
    <cellStyle name="Currency EUR (2dp)" xfId="1624" xr:uid="{00000000-0005-0000-0000-000092C40000}"/>
    <cellStyle name="Currency Euro" xfId="1625" xr:uid="{00000000-0005-0000-0000-000093C40000}"/>
    <cellStyle name="Currency Euro (2dp)" xfId="1626" xr:uid="{00000000-0005-0000-0000-000094C40000}"/>
    <cellStyle name="Currency GBP" xfId="1627" xr:uid="{00000000-0005-0000-0000-000095C40000}"/>
    <cellStyle name="Currency GBP (2dp)" xfId="1628" xr:uid="{00000000-0005-0000-0000-000096C40000}"/>
    <cellStyle name="Currency Pound" xfId="1629" xr:uid="{00000000-0005-0000-0000-000097C40000}"/>
    <cellStyle name="Currency Pound (2dp)" xfId="1630" xr:uid="{00000000-0005-0000-0000-000098C40000}"/>
    <cellStyle name="Currency USD" xfId="1631" xr:uid="{00000000-0005-0000-0000-000099C40000}"/>
    <cellStyle name="Currency USD (2dp)" xfId="1632" xr:uid="{00000000-0005-0000-0000-00009AC40000}"/>
    <cellStyle name="Currency0" xfId="1633" xr:uid="{00000000-0005-0000-0000-00009BC40000}"/>
    <cellStyle name="Currency1" xfId="1634" xr:uid="{00000000-0005-0000-0000-00009CC40000}"/>
    <cellStyle name="Currency2" xfId="1635" xr:uid="{00000000-0005-0000-0000-00009DC40000}"/>
    <cellStyle name="d" xfId="1636" xr:uid="{00000000-0005-0000-0000-00009EC40000}"/>
    <cellStyle name="d_CMP-S-10" xfId="1637" xr:uid="{00000000-0005-0000-0000-00009FC40000}"/>
    <cellStyle name="Dash" xfId="1638" xr:uid="{00000000-0005-0000-0000-0000A0C40000}"/>
    <cellStyle name="DATA Amount" xfId="1639" xr:uid="{00000000-0005-0000-0000-0000A1C40000}"/>
    <cellStyle name="DATA Amount [1]" xfId="1640" xr:uid="{00000000-0005-0000-0000-0000A2C40000}"/>
    <cellStyle name="DATA Amount [2]" xfId="1641" xr:uid="{00000000-0005-0000-0000-0000A3C40000}"/>
    <cellStyle name="DATA Currency" xfId="1642" xr:uid="{00000000-0005-0000-0000-0000A4C40000}"/>
    <cellStyle name="DATA Currency [1]" xfId="1643" xr:uid="{00000000-0005-0000-0000-0000A5C40000}"/>
    <cellStyle name="DATA Currency [2]" xfId="1644" xr:uid="{00000000-0005-0000-0000-0000A6C40000}"/>
    <cellStyle name="DATA Currency_CorpModel.001.002" xfId="1645" xr:uid="{00000000-0005-0000-0000-0000A7C40000}"/>
    <cellStyle name="DATA Date Long" xfId="1646" xr:uid="{00000000-0005-0000-0000-0000A8C40000}"/>
    <cellStyle name="DATA Date Short" xfId="1647" xr:uid="{00000000-0005-0000-0000-0000A9C40000}"/>
    <cellStyle name="Data Entry" xfId="1648" xr:uid="{00000000-0005-0000-0000-0000AAC40000}"/>
    <cellStyle name="Data Input" xfId="1649" xr:uid="{00000000-0005-0000-0000-0000ABC40000}"/>
    <cellStyle name="Data Input 2" xfId="2067" xr:uid="{00000000-0005-0000-0000-0000ACC40000}"/>
    <cellStyle name="Data Input 2 2" xfId="2406" xr:uid="{00000000-0005-0000-0000-0000ADC40000}"/>
    <cellStyle name="Data Input 2 2 2" xfId="5863" xr:uid="{00000000-0005-0000-0000-0000AEC40000}"/>
    <cellStyle name="Data Input 2 2 2 2" xfId="19813" xr:uid="{00000000-0005-0000-0000-0000AFC40000}"/>
    <cellStyle name="Data Input 2 2 2 2 2" xfId="47496" xr:uid="{00000000-0005-0000-0000-0000B0C40000}"/>
    <cellStyle name="Data Input 2 2 2 3" xfId="33579" xr:uid="{00000000-0005-0000-0000-0000B1C40000}"/>
    <cellStyle name="Data Input 2 2 3" xfId="8631" xr:uid="{00000000-0005-0000-0000-0000B2C40000}"/>
    <cellStyle name="Data Input 2 2 3 2" xfId="22552" xr:uid="{00000000-0005-0000-0000-0000B3C40000}"/>
    <cellStyle name="Data Input 2 2 3 2 2" xfId="50235" xr:uid="{00000000-0005-0000-0000-0000B4C40000}"/>
    <cellStyle name="Data Input 2 2 3 3" xfId="36318" xr:uid="{00000000-0005-0000-0000-0000B5C40000}"/>
    <cellStyle name="Data Input 2 2 4" xfId="5662" xr:uid="{00000000-0005-0000-0000-0000B6C40000}"/>
    <cellStyle name="Data Input 2 2 4 2" xfId="19614" xr:uid="{00000000-0005-0000-0000-0000B7C40000}"/>
    <cellStyle name="Data Input 2 2 4 2 2" xfId="47297" xr:uid="{00000000-0005-0000-0000-0000B8C40000}"/>
    <cellStyle name="Data Input 2 2 4 3" xfId="33380" xr:uid="{00000000-0005-0000-0000-0000B9C40000}"/>
    <cellStyle name="Data Input 2 2 5" xfId="13511" xr:uid="{00000000-0005-0000-0000-0000BAC40000}"/>
    <cellStyle name="Data Input 2 2 5 2" xfId="27432" xr:uid="{00000000-0005-0000-0000-0000BBC40000}"/>
    <cellStyle name="Data Input 2 2 5 2 2" xfId="55115" xr:uid="{00000000-0005-0000-0000-0000BCC40000}"/>
    <cellStyle name="Data Input 2 2 5 3" xfId="41198" xr:uid="{00000000-0005-0000-0000-0000BDC40000}"/>
    <cellStyle name="Data Input 2 2 6" xfId="16473" xr:uid="{00000000-0005-0000-0000-0000BEC40000}"/>
    <cellStyle name="Data Input 2 2 6 2" xfId="44156" xr:uid="{00000000-0005-0000-0000-0000BFC40000}"/>
    <cellStyle name="Data Input 2 3" xfId="2917" xr:uid="{00000000-0005-0000-0000-0000C0C40000}"/>
    <cellStyle name="Data Input 2 3 2" xfId="6363" xr:uid="{00000000-0005-0000-0000-0000C1C40000}"/>
    <cellStyle name="Data Input 2 3 2 2" xfId="20309" xr:uid="{00000000-0005-0000-0000-0000C2C40000}"/>
    <cellStyle name="Data Input 2 3 2 2 2" xfId="47992" xr:uid="{00000000-0005-0000-0000-0000C3C40000}"/>
    <cellStyle name="Data Input 2 3 2 3" xfId="34075" xr:uid="{00000000-0005-0000-0000-0000C4C40000}"/>
    <cellStyle name="Data Input 2 3 3" xfId="9114" xr:uid="{00000000-0005-0000-0000-0000C5C40000}"/>
    <cellStyle name="Data Input 2 3 3 2" xfId="23035" xr:uid="{00000000-0005-0000-0000-0000C6C40000}"/>
    <cellStyle name="Data Input 2 3 3 2 2" xfId="50718" xr:uid="{00000000-0005-0000-0000-0000C7C40000}"/>
    <cellStyle name="Data Input 2 3 3 3" xfId="36801" xr:uid="{00000000-0005-0000-0000-0000C8C40000}"/>
    <cellStyle name="Data Input 2 3 4" xfId="11249" xr:uid="{00000000-0005-0000-0000-0000C9C40000}"/>
    <cellStyle name="Data Input 2 3 4 2" xfId="25170" xr:uid="{00000000-0005-0000-0000-0000CAC40000}"/>
    <cellStyle name="Data Input 2 3 4 2 2" xfId="52853" xr:uid="{00000000-0005-0000-0000-0000CBC40000}"/>
    <cellStyle name="Data Input 2 3 4 3" xfId="38936" xr:uid="{00000000-0005-0000-0000-0000CCC40000}"/>
    <cellStyle name="Data Input 2 3 5" xfId="14001" xr:uid="{00000000-0005-0000-0000-0000CDC40000}"/>
    <cellStyle name="Data Input 2 3 5 2" xfId="27922" xr:uid="{00000000-0005-0000-0000-0000CEC40000}"/>
    <cellStyle name="Data Input 2 3 5 2 2" xfId="55605" xr:uid="{00000000-0005-0000-0000-0000CFC40000}"/>
    <cellStyle name="Data Input 2 3 5 3" xfId="41688" xr:uid="{00000000-0005-0000-0000-0000D0C40000}"/>
    <cellStyle name="Data Input 2 3 6" xfId="16967" xr:uid="{00000000-0005-0000-0000-0000D1C40000}"/>
    <cellStyle name="Data Input 2 3 6 2" xfId="44650" xr:uid="{00000000-0005-0000-0000-0000D2C40000}"/>
    <cellStyle name="Data Input 2 4" xfId="2997" xr:uid="{00000000-0005-0000-0000-0000D3C40000}"/>
    <cellStyle name="Data Input 2 4 2" xfId="6441" xr:uid="{00000000-0005-0000-0000-0000D4C40000}"/>
    <cellStyle name="Data Input 2 4 2 2" xfId="20387" xr:uid="{00000000-0005-0000-0000-0000D5C40000}"/>
    <cellStyle name="Data Input 2 4 2 2 2" xfId="48070" xr:uid="{00000000-0005-0000-0000-0000D6C40000}"/>
    <cellStyle name="Data Input 2 4 2 3" xfId="34153" xr:uid="{00000000-0005-0000-0000-0000D7C40000}"/>
    <cellStyle name="Data Input 2 4 3" xfId="9192" xr:uid="{00000000-0005-0000-0000-0000D8C40000}"/>
    <cellStyle name="Data Input 2 4 3 2" xfId="23113" xr:uid="{00000000-0005-0000-0000-0000D9C40000}"/>
    <cellStyle name="Data Input 2 4 3 2 2" xfId="50796" xr:uid="{00000000-0005-0000-0000-0000DAC40000}"/>
    <cellStyle name="Data Input 2 4 3 3" xfId="36879" xr:uid="{00000000-0005-0000-0000-0000DBC40000}"/>
    <cellStyle name="Data Input 2 4 4" xfId="11327" xr:uid="{00000000-0005-0000-0000-0000DCC40000}"/>
    <cellStyle name="Data Input 2 4 4 2" xfId="25248" xr:uid="{00000000-0005-0000-0000-0000DDC40000}"/>
    <cellStyle name="Data Input 2 4 4 2 2" xfId="52931" xr:uid="{00000000-0005-0000-0000-0000DEC40000}"/>
    <cellStyle name="Data Input 2 4 4 3" xfId="39014" xr:uid="{00000000-0005-0000-0000-0000DFC40000}"/>
    <cellStyle name="Data Input 2 4 5" xfId="14078" xr:uid="{00000000-0005-0000-0000-0000E0C40000}"/>
    <cellStyle name="Data Input 2 4 5 2" xfId="27999" xr:uid="{00000000-0005-0000-0000-0000E1C40000}"/>
    <cellStyle name="Data Input 2 4 5 2 2" xfId="55682" xr:uid="{00000000-0005-0000-0000-0000E2C40000}"/>
    <cellStyle name="Data Input 2 4 5 3" xfId="41765" xr:uid="{00000000-0005-0000-0000-0000E3C40000}"/>
    <cellStyle name="Data Input 2 4 6" xfId="17045" xr:uid="{00000000-0005-0000-0000-0000E4C40000}"/>
    <cellStyle name="Data Input 2 4 6 2" xfId="44728" xr:uid="{00000000-0005-0000-0000-0000E5C40000}"/>
    <cellStyle name="Data Input 2 5" xfId="4296" xr:uid="{00000000-0005-0000-0000-0000E6C40000}"/>
    <cellStyle name="Data Input 2 5 2" xfId="7721" xr:uid="{00000000-0005-0000-0000-0000E7C40000}"/>
    <cellStyle name="Data Input 2 5 2 2" xfId="21648" xr:uid="{00000000-0005-0000-0000-0000E8C40000}"/>
    <cellStyle name="Data Input 2 5 2 2 2" xfId="49331" xr:uid="{00000000-0005-0000-0000-0000E9C40000}"/>
    <cellStyle name="Data Input 2 5 2 3" xfId="35414" xr:uid="{00000000-0005-0000-0000-0000EAC40000}"/>
    <cellStyle name="Data Input 2 5 3" xfId="12568" xr:uid="{00000000-0005-0000-0000-0000EBC40000}"/>
    <cellStyle name="Data Input 2 5 3 2" xfId="26489" xr:uid="{00000000-0005-0000-0000-0000ECC40000}"/>
    <cellStyle name="Data Input 2 5 3 2 2" xfId="54172" xr:uid="{00000000-0005-0000-0000-0000EDC40000}"/>
    <cellStyle name="Data Input 2 5 3 3" xfId="40255" xr:uid="{00000000-0005-0000-0000-0000EEC40000}"/>
    <cellStyle name="Data Input 2 5 4" xfId="15318" xr:uid="{00000000-0005-0000-0000-0000EFC40000}"/>
    <cellStyle name="Data Input 2 5 4 2" xfId="29239" xr:uid="{00000000-0005-0000-0000-0000F0C40000}"/>
    <cellStyle name="Data Input 2 5 4 2 2" xfId="56922" xr:uid="{00000000-0005-0000-0000-0000F1C40000}"/>
    <cellStyle name="Data Input 2 5 4 3" xfId="43005" xr:uid="{00000000-0005-0000-0000-0000F2C40000}"/>
    <cellStyle name="Data Input 2 5 5" xfId="18286" xr:uid="{00000000-0005-0000-0000-0000F3C40000}"/>
    <cellStyle name="Data Input 2 5 5 2" xfId="45969" xr:uid="{00000000-0005-0000-0000-0000F4C40000}"/>
    <cellStyle name="Data Input 2 5 6" xfId="32052" xr:uid="{00000000-0005-0000-0000-0000F5C40000}"/>
    <cellStyle name="Data Input 2 6" xfId="4596" xr:uid="{00000000-0005-0000-0000-0000F6C40000}"/>
    <cellStyle name="Data Input 2 6 2" xfId="12860" xr:uid="{00000000-0005-0000-0000-0000F7C40000}"/>
    <cellStyle name="Data Input 2 6 2 2" xfId="26781" xr:uid="{00000000-0005-0000-0000-0000F8C40000}"/>
    <cellStyle name="Data Input 2 6 2 2 2" xfId="54464" xr:uid="{00000000-0005-0000-0000-0000F9C40000}"/>
    <cellStyle name="Data Input 2 6 2 3" xfId="40547" xr:uid="{00000000-0005-0000-0000-0000FAC40000}"/>
    <cellStyle name="Data Input 2 6 3" xfId="15610" xr:uid="{00000000-0005-0000-0000-0000FBC40000}"/>
    <cellStyle name="Data Input 2 6 3 2" xfId="29531" xr:uid="{00000000-0005-0000-0000-0000FCC40000}"/>
    <cellStyle name="Data Input 2 6 3 2 2" xfId="57214" xr:uid="{00000000-0005-0000-0000-0000FDC40000}"/>
    <cellStyle name="Data Input 2 6 3 3" xfId="43297" xr:uid="{00000000-0005-0000-0000-0000FEC40000}"/>
    <cellStyle name="Data Input 2 6 4" xfId="18578" xr:uid="{00000000-0005-0000-0000-0000FFC40000}"/>
    <cellStyle name="Data Input 2 6 4 2" xfId="46261" xr:uid="{00000000-0005-0000-0000-000000C50000}"/>
    <cellStyle name="Data Input 2 6 5" xfId="32344" xr:uid="{00000000-0005-0000-0000-000001C50000}"/>
    <cellStyle name="Data Input 2 7" xfId="5623" xr:uid="{00000000-0005-0000-0000-000002C50000}"/>
    <cellStyle name="Data Input 2 7 2" xfId="19576" xr:uid="{00000000-0005-0000-0000-000003C50000}"/>
    <cellStyle name="Data Input 2 7 2 2" xfId="47259" xr:uid="{00000000-0005-0000-0000-000004C50000}"/>
    <cellStyle name="Data Input 2 7 3" xfId="33342" xr:uid="{00000000-0005-0000-0000-000005C50000}"/>
    <cellStyle name="Data Input 3" xfId="2226" xr:uid="{00000000-0005-0000-0000-000006C50000}"/>
    <cellStyle name="Data Input 3 2" xfId="5701" xr:uid="{00000000-0005-0000-0000-000007C50000}"/>
    <cellStyle name="Data Input 3 2 2" xfId="19653" xr:uid="{00000000-0005-0000-0000-000008C50000}"/>
    <cellStyle name="Data Input 3 2 2 2" xfId="47336" xr:uid="{00000000-0005-0000-0000-000009C50000}"/>
    <cellStyle name="Data Input 3 2 3" xfId="33419" xr:uid="{00000000-0005-0000-0000-00000AC50000}"/>
    <cellStyle name="Data Input 3 3" xfId="5617" xr:uid="{00000000-0005-0000-0000-00000BC50000}"/>
    <cellStyle name="Data Input 3 3 2" xfId="19570" xr:uid="{00000000-0005-0000-0000-00000CC50000}"/>
    <cellStyle name="Data Input 3 3 2 2" xfId="47253" xr:uid="{00000000-0005-0000-0000-00000DC50000}"/>
    <cellStyle name="Data Input 3 3 3" xfId="33336" xr:uid="{00000000-0005-0000-0000-00000EC50000}"/>
    <cellStyle name="Data Input 3 4" xfId="13356" xr:uid="{00000000-0005-0000-0000-00000FC50000}"/>
    <cellStyle name="Data Input 3 4 2" xfId="27277" xr:uid="{00000000-0005-0000-0000-000010C50000}"/>
    <cellStyle name="Data Input 3 4 2 2" xfId="54960" xr:uid="{00000000-0005-0000-0000-000011C50000}"/>
    <cellStyle name="Data Input 3 4 3" xfId="41043" xr:uid="{00000000-0005-0000-0000-000012C50000}"/>
    <cellStyle name="Data Input 3 5" xfId="16239" xr:uid="{00000000-0005-0000-0000-000013C50000}"/>
    <cellStyle name="Data Input 3 5 2" xfId="30156" xr:uid="{00000000-0005-0000-0000-000014C50000}"/>
    <cellStyle name="Data Input 3 5 2 2" xfId="57839" xr:uid="{00000000-0005-0000-0000-000015C50000}"/>
    <cellStyle name="Data Input 3 5 3" xfId="43922" xr:uid="{00000000-0005-0000-0000-000016C50000}"/>
    <cellStyle name="Data Input 3 6" xfId="16318" xr:uid="{00000000-0005-0000-0000-000017C50000}"/>
    <cellStyle name="Data Input 3 6 2" xfId="44001" xr:uid="{00000000-0005-0000-0000-000018C50000}"/>
    <cellStyle name="Data Input 4" xfId="3207" xr:uid="{00000000-0005-0000-0000-000019C50000}"/>
    <cellStyle name="Data Input 4 2" xfId="6649" xr:uid="{00000000-0005-0000-0000-00001AC50000}"/>
    <cellStyle name="Data Input 4 2 2" xfId="20592" xr:uid="{00000000-0005-0000-0000-00001BC50000}"/>
    <cellStyle name="Data Input 4 2 2 2" xfId="48275" xr:uid="{00000000-0005-0000-0000-00001CC50000}"/>
    <cellStyle name="Data Input 4 2 3" xfId="34358" xr:uid="{00000000-0005-0000-0000-00001DC50000}"/>
    <cellStyle name="Data Input 4 3" xfId="9392" xr:uid="{00000000-0005-0000-0000-00001EC50000}"/>
    <cellStyle name="Data Input 4 3 2" xfId="23313" xr:uid="{00000000-0005-0000-0000-00001FC50000}"/>
    <cellStyle name="Data Input 4 3 2 2" xfId="50996" xr:uid="{00000000-0005-0000-0000-000020C50000}"/>
    <cellStyle name="Data Input 4 3 3" xfId="37079" xr:uid="{00000000-0005-0000-0000-000021C50000}"/>
    <cellStyle name="Data Input 4 4" xfId="11530" xr:uid="{00000000-0005-0000-0000-000022C50000}"/>
    <cellStyle name="Data Input 4 4 2" xfId="25451" xr:uid="{00000000-0005-0000-0000-000023C50000}"/>
    <cellStyle name="Data Input 4 4 2 2" xfId="53134" xr:uid="{00000000-0005-0000-0000-000024C50000}"/>
    <cellStyle name="Data Input 4 4 3" xfId="39217" xr:uid="{00000000-0005-0000-0000-000025C50000}"/>
    <cellStyle name="Data Input 4 5" xfId="14280" xr:uid="{00000000-0005-0000-0000-000026C50000}"/>
    <cellStyle name="Data Input 4 5 2" xfId="28201" xr:uid="{00000000-0005-0000-0000-000027C50000}"/>
    <cellStyle name="Data Input 4 5 2 2" xfId="55884" xr:uid="{00000000-0005-0000-0000-000028C50000}"/>
    <cellStyle name="Data Input 4 5 3" xfId="41967" xr:uid="{00000000-0005-0000-0000-000029C50000}"/>
    <cellStyle name="Data Input 4 6" xfId="17248" xr:uid="{00000000-0005-0000-0000-00002AC50000}"/>
    <cellStyle name="Data Input 4 6 2" xfId="44931" xr:uid="{00000000-0005-0000-0000-00002BC50000}"/>
    <cellStyle name="Data Input 5" xfId="3334" xr:uid="{00000000-0005-0000-0000-00002CC50000}"/>
    <cellStyle name="Data Input 5 2" xfId="6774" xr:uid="{00000000-0005-0000-0000-00002DC50000}"/>
    <cellStyle name="Data Input 5 2 2" xfId="20715" xr:uid="{00000000-0005-0000-0000-00002EC50000}"/>
    <cellStyle name="Data Input 5 2 2 2" xfId="48398" xr:uid="{00000000-0005-0000-0000-00002FC50000}"/>
    <cellStyle name="Data Input 5 2 3" xfId="34481" xr:uid="{00000000-0005-0000-0000-000030C50000}"/>
    <cellStyle name="Data Input 5 3" xfId="9514" xr:uid="{00000000-0005-0000-0000-000031C50000}"/>
    <cellStyle name="Data Input 5 3 2" xfId="23435" xr:uid="{00000000-0005-0000-0000-000032C50000}"/>
    <cellStyle name="Data Input 5 3 2 2" xfId="51118" xr:uid="{00000000-0005-0000-0000-000033C50000}"/>
    <cellStyle name="Data Input 5 3 3" xfId="37201" xr:uid="{00000000-0005-0000-0000-000034C50000}"/>
    <cellStyle name="Data Input 5 4" xfId="11653" xr:uid="{00000000-0005-0000-0000-000035C50000}"/>
    <cellStyle name="Data Input 5 4 2" xfId="25574" xr:uid="{00000000-0005-0000-0000-000036C50000}"/>
    <cellStyle name="Data Input 5 4 2 2" xfId="53257" xr:uid="{00000000-0005-0000-0000-000037C50000}"/>
    <cellStyle name="Data Input 5 4 3" xfId="39340" xr:uid="{00000000-0005-0000-0000-000038C50000}"/>
    <cellStyle name="Data Input 5 5" xfId="14403" xr:uid="{00000000-0005-0000-0000-000039C50000}"/>
    <cellStyle name="Data Input 5 5 2" xfId="28324" xr:uid="{00000000-0005-0000-0000-00003AC50000}"/>
    <cellStyle name="Data Input 5 5 2 2" xfId="56007" xr:uid="{00000000-0005-0000-0000-00003BC50000}"/>
    <cellStyle name="Data Input 5 5 3" xfId="42090" xr:uid="{00000000-0005-0000-0000-00003CC50000}"/>
    <cellStyle name="Data Input 5 6" xfId="17371" xr:uid="{00000000-0005-0000-0000-00003DC50000}"/>
    <cellStyle name="Data Input 5 6 2" xfId="45054" xr:uid="{00000000-0005-0000-0000-00003EC50000}"/>
    <cellStyle name="Data Input 6" xfId="3690" xr:uid="{00000000-0005-0000-0000-00003FC50000}"/>
    <cellStyle name="Data Input 6 2" xfId="7127" xr:uid="{00000000-0005-0000-0000-000040C50000}"/>
    <cellStyle name="Data Input 6 2 2" xfId="21062" xr:uid="{00000000-0005-0000-0000-000041C50000}"/>
    <cellStyle name="Data Input 6 2 2 2" xfId="48745" xr:uid="{00000000-0005-0000-0000-000042C50000}"/>
    <cellStyle name="Data Input 6 2 3" xfId="34828" xr:uid="{00000000-0005-0000-0000-000043C50000}"/>
    <cellStyle name="Data Input 6 3" xfId="12000" xr:uid="{00000000-0005-0000-0000-000044C50000}"/>
    <cellStyle name="Data Input 6 3 2" xfId="25921" xr:uid="{00000000-0005-0000-0000-000045C50000}"/>
    <cellStyle name="Data Input 6 3 2 2" xfId="53604" xr:uid="{00000000-0005-0000-0000-000046C50000}"/>
    <cellStyle name="Data Input 6 3 3" xfId="39687" xr:uid="{00000000-0005-0000-0000-000047C50000}"/>
    <cellStyle name="Data Input 6 4" xfId="14750" xr:uid="{00000000-0005-0000-0000-000048C50000}"/>
    <cellStyle name="Data Input 6 4 2" xfId="28671" xr:uid="{00000000-0005-0000-0000-000049C50000}"/>
    <cellStyle name="Data Input 6 4 2 2" xfId="56354" xr:uid="{00000000-0005-0000-0000-00004AC50000}"/>
    <cellStyle name="Data Input 6 4 3" xfId="42437" xr:uid="{00000000-0005-0000-0000-00004BC50000}"/>
    <cellStyle name="Data Input 6 5" xfId="17718" xr:uid="{00000000-0005-0000-0000-00004CC50000}"/>
    <cellStyle name="Data Input 6 5 2" xfId="45401" xr:uid="{00000000-0005-0000-0000-00004DC50000}"/>
    <cellStyle name="Data Input 6 6" xfId="31488" xr:uid="{00000000-0005-0000-0000-00004EC50000}"/>
    <cellStyle name="Data Input 7" xfId="4571" xr:uid="{00000000-0005-0000-0000-00004FC50000}"/>
    <cellStyle name="Data Input 7 2" xfId="7986" xr:uid="{00000000-0005-0000-0000-000050C50000}"/>
    <cellStyle name="Data Input 7 2 2" xfId="21910" xr:uid="{00000000-0005-0000-0000-000051C50000}"/>
    <cellStyle name="Data Input 7 2 2 2" xfId="49593" xr:uid="{00000000-0005-0000-0000-000052C50000}"/>
    <cellStyle name="Data Input 7 2 3" xfId="35676" xr:uid="{00000000-0005-0000-0000-000053C50000}"/>
    <cellStyle name="Data Input 7 3" xfId="12835" xr:uid="{00000000-0005-0000-0000-000054C50000}"/>
    <cellStyle name="Data Input 7 3 2" xfId="26756" xr:uid="{00000000-0005-0000-0000-000055C50000}"/>
    <cellStyle name="Data Input 7 3 2 2" xfId="54439" xr:uid="{00000000-0005-0000-0000-000056C50000}"/>
    <cellStyle name="Data Input 7 3 3" xfId="40522" xr:uid="{00000000-0005-0000-0000-000057C50000}"/>
    <cellStyle name="Data Input 7 4" xfId="15585" xr:uid="{00000000-0005-0000-0000-000058C50000}"/>
    <cellStyle name="Data Input 7 4 2" xfId="29506" xr:uid="{00000000-0005-0000-0000-000059C50000}"/>
    <cellStyle name="Data Input 7 4 2 2" xfId="57189" xr:uid="{00000000-0005-0000-0000-00005AC50000}"/>
    <cellStyle name="Data Input 7 4 3" xfId="43272" xr:uid="{00000000-0005-0000-0000-00005BC50000}"/>
    <cellStyle name="Data Input 7 5" xfId="18553" xr:uid="{00000000-0005-0000-0000-00005CC50000}"/>
    <cellStyle name="Data Input 7 5 2" xfId="46236" xr:uid="{00000000-0005-0000-0000-00005DC50000}"/>
    <cellStyle name="Data Input 7 6" xfId="32319" xr:uid="{00000000-0005-0000-0000-00005EC50000}"/>
    <cellStyle name="Data Input 8" xfId="4893" xr:uid="{00000000-0005-0000-0000-00005FC50000}"/>
    <cellStyle name="Data Input 8 2" xfId="13152" xr:uid="{00000000-0005-0000-0000-000060C50000}"/>
    <cellStyle name="Data Input 8 2 2" xfId="27073" xr:uid="{00000000-0005-0000-0000-000061C50000}"/>
    <cellStyle name="Data Input 8 2 2 2" xfId="54756" xr:uid="{00000000-0005-0000-0000-000062C50000}"/>
    <cellStyle name="Data Input 8 2 3" xfId="40839" xr:uid="{00000000-0005-0000-0000-000063C50000}"/>
    <cellStyle name="Data Input 8 3" xfId="15902" xr:uid="{00000000-0005-0000-0000-000064C50000}"/>
    <cellStyle name="Data Input 8 3 2" xfId="29823" xr:uid="{00000000-0005-0000-0000-000065C50000}"/>
    <cellStyle name="Data Input 8 3 2 2" xfId="57506" xr:uid="{00000000-0005-0000-0000-000066C50000}"/>
    <cellStyle name="Data Input 8 3 3" xfId="43589" xr:uid="{00000000-0005-0000-0000-000067C50000}"/>
    <cellStyle name="Data Input 8 4" xfId="18870" xr:uid="{00000000-0005-0000-0000-000068C50000}"/>
    <cellStyle name="Data Input 8 4 2" xfId="46553" xr:uid="{00000000-0005-0000-0000-000069C50000}"/>
    <cellStyle name="Data Input 8 5" xfId="32636" xr:uid="{00000000-0005-0000-0000-00006AC50000}"/>
    <cellStyle name="DATA List" xfId="1650" xr:uid="{00000000-0005-0000-0000-00006BC50000}"/>
    <cellStyle name="DATA Memo" xfId="1651" xr:uid="{00000000-0005-0000-0000-00006CC50000}"/>
    <cellStyle name="DATA Percent" xfId="1652" xr:uid="{00000000-0005-0000-0000-00006DC50000}"/>
    <cellStyle name="DATA Percent [1]" xfId="1653" xr:uid="{00000000-0005-0000-0000-00006EC50000}"/>
    <cellStyle name="DATA Percent [2]" xfId="1654" xr:uid="{00000000-0005-0000-0000-00006FC50000}"/>
    <cellStyle name="Data Section Heading" xfId="1655" xr:uid="{00000000-0005-0000-0000-000070C50000}"/>
    <cellStyle name="DATA Text" xfId="1656" xr:uid="{00000000-0005-0000-0000-000071C50000}"/>
    <cellStyle name="DATA Version" xfId="1657" xr:uid="{00000000-0005-0000-0000-000072C50000}"/>
    <cellStyle name="DATA_Amount" xfId="1658" xr:uid="{00000000-0005-0000-0000-000073C50000}"/>
    <cellStyle name="DataEntry_1D" xfId="1659" xr:uid="{00000000-0005-0000-0000-000074C50000}"/>
    <cellStyle name="DataentryText" xfId="1660" xr:uid="{00000000-0005-0000-0000-000075C50000}"/>
    <cellStyle name="DataPull_%" xfId="1661" xr:uid="{00000000-0005-0000-0000-000076C50000}"/>
    <cellStyle name="Date" xfId="1662" xr:uid="{00000000-0005-0000-0000-000077C50000}"/>
    <cellStyle name="Date - d mmm yy" xfId="1663" xr:uid="{00000000-0005-0000-0000-000078C50000}"/>
    <cellStyle name="Date - mmm yy" xfId="1664" xr:uid="{00000000-0005-0000-0000-000079C50000}"/>
    <cellStyle name="Date (Month)" xfId="1665" xr:uid="{00000000-0005-0000-0000-00007AC50000}"/>
    <cellStyle name="Date (Year)" xfId="1666" xr:uid="{00000000-0005-0000-0000-00007BC50000}"/>
    <cellStyle name="Date Aligned" xfId="1667" xr:uid="{00000000-0005-0000-0000-00007CC50000}"/>
    <cellStyle name="Date Short" xfId="1668" xr:uid="{00000000-0005-0000-0000-00007DC50000}"/>
    <cellStyle name="Date_270207" xfId="1669" xr:uid="{00000000-0005-0000-0000-00007EC50000}"/>
    <cellStyle name="Date2" xfId="1670" xr:uid="{00000000-0005-0000-0000-00007FC50000}"/>
    <cellStyle name="dátumig" xfId="1671" xr:uid="{00000000-0005-0000-0000-000080C50000}"/>
    <cellStyle name="dátumtól" xfId="1672" xr:uid="{00000000-0005-0000-0000-000081C50000}"/>
    <cellStyle name="dd" xfId="1673" xr:uid="{00000000-0005-0000-0000-000082C50000}"/>
    <cellStyle name="ddd" xfId="1674" xr:uid="{00000000-0005-0000-0000-000083C50000}"/>
    <cellStyle name="DE_1DP" xfId="19" xr:uid="{00000000-0005-0000-0000-000084C50000}"/>
    <cellStyle name="Decimal" xfId="1675" xr:uid="{00000000-0005-0000-0000-000085C50000}"/>
    <cellStyle name="Déprotégée" xfId="1676" xr:uid="{00000000-0005-0000-0000-000086C50000}"/>
    <cellStyle name="Detail_1" xfId="1677" xr:uid="{00000000-0005-0000-0000-000087C50000}"/>
    <cellStyle name="Dev grey" xfId="1678" xr:uid="{00000000-0005-0000-0000-000088C50000}"/>
    <cellStyle name="Dev highlight" xfId="1679" xr:uid="{00000000-0005-0000-0000-000089C50000}"/>
    <cellStyle name="Deviant" xfId="1680" xr:uid="{00000000-0005-0000-0000-00008AC50000}"/>
    <cellStyle name="Deviant 2" xfId="2068" xr:uid="{00000000-0005-0000-0000-00008BC50000}"/>
    <cellStyle name="Deviant 2 2" xfId="2405" xr:uid="{00000000-0005-0000-0000-00008CC50000}"/>
    <cellStyle name="Deviant 2 2 2" xfId="5862" xr:uid="{00000000-0005-0000-0000-00008DC50000}"/>
    <cellStyle name="Deviant 2 2 2 2" xfId="19812" xr:uid="{00000000-0005-0000-0000-00008EC50000}"/>
    <cellStyle name="Deviant 2 2 2 2 2" xfId="47495" xr:uid="{00000000-0005-0000-0000-00008FC50000}"/>
    <cellStyle name="Deviant 2 2 2 3" xfId="33578" xr:uid="{00000000-0005-0000-0000-000090C50000}"/>
    <cellStyle name="Deviant 2 2 3" xfId="8630" xr:uid="{00000000-0005-0000-0000-000091C50000}"/>
    <cellStyle name="Deviant 2 2 3 2" xfId="22551" xr:uid="{00000000-0005-0000-0000-000092C50000}"/>
    <cellStyle name="Deviant 2 2 3 2 2" xfId="50234" xr:uid="{00000000-0005-0000-0000-000093C50000}"/>
    <cellStyle name="Deviant 2 2 3 3" xfId="36317" xr:uid="{00000000-0005-0000-0000-000094C50000}"/>
    <cellStyle name="Deviant 2 2 4" xfId="5504" xr:uid="{00000000-0005-0000-0000-000095C50000}"/>
    <cellStyle name="Deviant 2 2 4 2" xfId="19457" xr:uid="{00000000-0005-0000-0000-000096C50000}"/>
    <cellStyle name="Deviant 2 2 4 2 2" xfId="47140" xr:uid="{00000000-0005-0000-0000-000097C50000}"/>
    <cellStyle name="Deviant 2 2 4 3" xfId="33223" xr:uid="{00000000-0005-0000-0000-000098C50000}"/>
    <cellStyle name="Deviant 2 2 5" xfId="13510" xr:uid="{00000000-0005-0000-0000-000099C50000}"/>
    <cellStyle name="Deviant 2 2 5 2" xfId="27431" xr:uid="{00000000-0005-0000-0000-00009AC50000}"/>
    <cellStyle name="Deviant 2 2 5 2 2" xfId="55114" xr:uid="{00000000-0005-0000-0000-00009BC50000}"/>
    <cellStyle name="Deviant 2 2 5 3" xfId="41197" xr:uid="{00000000-0005-0000-0000-00009CC50000}"/>
    <cellStyle name="Deviant 2 2 6" xfId="16472" xr:uid="{00000000-0005-0000-0000-00009DC50000}"/>
    <cellStyle name="Deviant 2 2 6 2" xfId="44155" xr:uid="{00000000-0005-0000-0000-00009EC50000}"/>
    <cellStyle name="Deviant 2 3" xfId="2246" xr:uid="{00000000-0005-0000-0000-00009FC50000}"/>
    <cellStyle name="Deviant 2 3 2" xfId="5714" xr:uid="{00000000-0005-0000-0000-0000A0C50000}"/>
    <cellStyle name="Deviant 2 3 2 2" xfId="19665" xr:uid="{00000000-0005-0000-0000-0000A1C50000}"/>
    <cellStyle name="Deviant 2 3 2 2 2" xfId="47348" xr:uid="{00000000-0005-0000-0000-0000A2C50000}"/>
    <cellStyle name="Deviant 2 3 2 3" xfId="33431" xr:uid="{00000000-0005-0000-0000-0000A3C50000}"/>
    <cellStyle name="Deviant 2 3 3" xfId="5164" xr:uid="{00000000-0005-0000-0000-0000A4C50000}"/>
    <cellStyle name="Deviant 2 3 3 2" xfId="19134" xr:uid="{00000000-0005-0000-0000-0000A5C50000}"/>
    <cellStyle name="Deviant 2 3 3 2 2" xfId="46817" xr:uid="{00000000-0005-0000-0000-0000A6C50000}"/>
    <cellStyle name="Deviant 2 3 3 3" xfId="32900" xr:uid="{00000000-0005-0000-0000-0000A7C50000}"/>
    <cellStyle name="Deviant 2 3 4" xfId="5369" xr:uid="{00000000-0005-0000-0000-0000A8C50000}"/>
    <cellStyle name="Deviant 2 3 4 2" xfId="19322" xr:uid="{00000000-0005-0000-0000-0000A9C50000}"/>
    <cellStyle name="Deviant 2 3 4 2 2" xfId="47005" xr:uid="{00000000-0005-0000-0000-0000AAC50000}"/>
    <cellStyle name="Deviant 2 3 4 3" xfId="33088" xr:uid="{00000000-0005-0000-0000-0000ABC50000}"/>
    <cellStyle name="Deviant 2 3 5" xfId="13363" xr:uid="{00000000-0005-0000-0000-0000ACC50000}"/>
    <cellStyle name="Deviant 2 3 5 2" xfId="27284" xr:uid="{00000000-0005-0000-0000-0000ADC50000}"/>
    <cellStyle name="Deviant 2 3 5 2 2" xfId="54967" xr:uid="{00000000-0005-0000-0000-0000AEC50000}"/>
    <cellStyle name="Deviant 2 3 5 3" xfId="41050" xr:uid="{00000000-0005-0000-0000-0000AFC50000}"/>
    <cellStyle name="Deviant 2 3 6" xfId="16325" xr:uid="{00000000-0005-0000-0000-0000B0C50000}"/>
    <cellStyle name="Deviant 2 3 6 2" xfId="44008" xr:uid="{00000000-0005-0000-0000-0000B1C50000}"/>
    <cellStyle name="Deviant 2 4" xfId="3448" xr:uid="{00000000-0005-0000-0000-0000B2C50000}"/>
    <cellStyle name="Deviant 2 4 2" xfId="6887" xr:uid="{00000000-0005-0000-0000-0000B3C50000}"/>
    <cellStyle name="Deviant 2 4 2 2" xfId="20827" xr:uid="{00000000-0005-0000-0000-0000B4C50000}"/>
    <cellStyle name="Deviant 2 4 2 2 2" xfId="48510" xr:uid="{00000000-0005-0000-0000-0000B5C50000}"/>
    <cellStyle name="Deviant 2 4 2 3" xfId="34593" xr:uid="{00000000-0005-0000-0000-0000B6C50000}"/>
    <cellStyle name="Deviant 2 4 3" xfId="9624" xr:uid="{00000000-0005-0000-0000-0000B7C50000}"/>
    <cellStyle name="Deviant 2 4 3 2" xfId="23545" xr:uid="{00000000-0005-0000-0000-0000B8C50000}"/>
    <cellStyle name="Deviant 2 4 3 2 2" xfId="51228" xr:uid="{00000000-0005-0000-0000-0000B9C50000}"/>
    <cellStyle name="Deviant 2 4 3 3" xfId="37311" xr:uid="{00000000-0005-0000-0000-0000BAC50000}"/>
    <cellStyle name="Deviant 2 4 4" xfId="11765" xr:uid="{00000000-0005-0000-0000-0000BBC50000}"/>
    <cellStyle name="Deviant 2 4 4 2" xfId="25686" xr:uid="{00000000-0005-0000-0000-0000BCC50000}"/>
    <cellStyle name="Deviant 2 4 4 2 2" xfId="53369" xr:uid="{00000000-0005-0000-0000-0000BDC50000}"/>
    <cellStyle name="Deviant 2 4 4 3" xfId="39452" xr:uid="{00000000-0005-0000-0000-0000BEC50000}"/>
    <cellStyle name="Deviant 2 4 5" xfId="14515" xr:uid="{00000000-0005-0000-0000-0000BFC50000}"/>
    <cellStyle name="Deviant 2 4 5 2" xfId="28436" xr:uid="{00000000-0005-0000-0000-0000C0C50000}"/>
    <cellStyle name="Deviant 2 4 5 2 2" xfId="56119" xr:uid="{00000000-0005-0000-0000-0000C1C50000}"/>
    <cellStyle name="Deviant 2 4 5 3" xfId="42202" xr:uid="{00000000-0005-0000-0000-0000C2C50000}"/>
    <cellStyle name="Deviant 2 4 6" xfId="17483" xr:uid="{00000000-0005-0000-0000-0000C3C50000}"/>
    <cellStyle name="Deviant 2 4 6 2" xfId="45166" xr:uid="{00000000-0005-0000-0000-0000C4C50000}"/>
    <cellStyle name="Deviant 2 5" xfId="4297" xr:uid="{00000000-0005-0000-0000-0000C5C50000}"/>
    <cellStyle name="Deviant 2 5 2" xfId="7722" xr:uid="{00000000-0005-0000-0000-0000C6C50000}"/>
    <cellStyle name="Deviant 2 5 2 2" xfId="21649" xr:uid="{00000000-0005-0000-0000-0000C7C50000}"/>
    <cellStyle name="Deviant 2 5 2 2 2" xfId="49332" xr:uid="{00000000-0005-0000-0000-0000C8C50000}"/>
    <cellStyle name="Deviant 2 5 2 3" xfId="35415" xr:uid="{00000000-0005-0000-0000-0000C9C50000}"/>
    <cellStyle name="Deviant 2 5 3" xfId="12569" xr:uid="{00000000-0005-0000-0000-0000CAC50000}"/>
    <cellStyle name="Deviant 2 5 3 2" xfId="26490" xr:uid="{00000000-0005-0000-0000-0000CBC50000}"/>
    <cellStyle name="Deviant 2 5 3 2 2" xfId="54173" xr:uid="{00000000-0005-0000-0000-0000CCC50000}"/>
    <cellStyle name="Deviant 2 5 3 3" xfId="40256" xr:uid="{00000000-0005-0000-0000-0000CDC50000}"/>
    <cellStyle name="Deviant 2 5 4" xfId="15319" xr:uid="{00000000-0005-0000-0000-0000CEC50000}"/>
    <cellStyle name="Deviant 2 5 4 2" xfId="29240" xr:uid="{00000000-0005-0000-0000-0000CFC50000}"/>
    <cellStyle name="Deviant 2 5 4 2 2" xfId="56923" xr:uid="{00000000-0005-0000-0000-0000D0C50000}"/>
    <cellStyle name="Deviant 2 5 4 3" xfId="43006" xr:uid="{00000000-0005-0000-0000-0000D1C50000}"/>
    <cellStyle name="Deviant 2 5 5" xfId="18287" xr:uid="{00000000-0005-0000-0000-0000D2C50000}"/>
    <cellStyle name="Deviant 2 5 5 2" xfId="45970" xr:uid="{00000000-0005-0000-0000-0000D3C50000}"/>
    <cellStyle name="Deviant 2 5 6" xfId="32053" xr:uid="{00000000-0005-0000-0000-0000D4C50000}"/>
    <cellStyle name="Deviant 2 6" xfId="4817" xr:uid="{00000000-0005-0000-0000-0000D5C50000}"/>
    <cellStyle name="Deviant 2 6 2" xfId="13078" xr:uid="{00000000-0005-0000-0000-0000D6C50000}"/>
    <cellStyle name="Deviant 2 6 2 2" xfId="26999" xr:uid="{00000000-0005-0000-0000-0000D7C50000}"/>
    <cellStyle name="Deviant 2 6 2 2 2" xfId="54682" xr:uid="{00000000-0005-0000-0000-0000D8C50000}"/>
    <cellStyle name="Deviant 2 6 2 3" xfId="40765" xr:uid="{00000000-0005-0000-0000-0000D9C50000}"/>
    <cellStyle name="Deviant 2 6 3" xfId="15828" xr:uid="{00000000-0005-0000-0000-0000DAC50000}"/>
    <cellStyle name="Deviant 2 6 3 2" xfId="29749" xr:uid="{00000000-0005-0000-0000-0000DBC50000}"/>
    <cellStyle name="Deviant 2 6 3 2 2" xfId="57432" xr:uid="{00000000-0005-0000-0000-0000DCC50000}"/>
    <cellStyle name="Deviant 2 6 3 3" xfId="43515" xr:uid="{00000000-0005-0000-0000-0000DDC50000}"/>
    <cellStyle name="Deviant 2 6 4" xfId="18796" xr:uid="{00000000-0005-0000-0000-0000DEC50000}"/>
    <cellStyle name="Deviant 2 6 4 2" xfId="46479" xr:uid="{00000000-0005-0000-0000-0000DFC50000}"/>
    <cellStyle name="Deviant 2 6 5" xfId="32562" xr:uid="{00000000-0005-0000-0000-0000E0C50000}"/>
    <cellStyle name="Deviant 2 7" xfId="5624" xr:uid="{00000000-0005-0000-0000-0000E1C50000}"/>
    <cellStyle name="Deviant 2 7 2" xfId="19577" xr:uid="{00000000-0005-0000-0000-0000E2C50000}"/>
    <cellStyle name="Deviant 2 7 2 2" xfId="47260" xr:uid="{00000000-0005-0000-0000-0000E3C50000}"/>
    <cellStyle name="Deviant 2 7 3" xfId="33343" xr:uid="{00000000-0005-0000-0000-0000E4C50000}"/>
    <cellStyle name="Deviant 3" xfId="2227" xr:uid="{00000000-0005-0000-0000-0000E5C50000}"/>
    <cellStyle name="Deviant 3 2" xfId="5702" xr:uid="{00000000-0005-0000-0000-0000E6C50000}"/>
    <cellStyle name="Deviant 3 2 2" xfId="19654" xr:uid="{00000000-0005-0000-0000-0000E7C50000}"/>
    <cellStyle name="Deviant 3 2 2 2" xfId="47337" xr:uid="{00000000-0005-0000-0000-0000E8C50000}"/>
    <cellStyle name="Deviant 3 2 3" xfId="33420" xr:uid="{00000000-0005-0000-0000-0000E9C50000}"/>
    <cellStyle name="Deviant 3 3" xfId="5169" xr:uid="{00000000-0005-0000-0000-0000EAC50000}"/>
    <cellStyle name="Deviant 3 3 2" xfId="19139" xr:uid="{00000000-0005-0000-0000-0000EBC50000}"/>
    <cellStyle name="Deviant 3 3 2 2" xfId="46822" xr:uid="{00000000-0005-0000-0000-0000ECC50000}"/>
    <cellStyle name="Deviant 3 3 3" xfId="32905" xr:uid="{00000000-0005-0000-0000-0000EDC50000}"/>
    <cellStyle name="Deviant 3 4" xfId="13357" xr:uid="{00000000-0005-0000-0000-0000EEC50000}"/>
    <cellStyle name="Deviant 3 4 2" xfId="27278" xr:uid="{00000000-0005-0000-0000-0000EFC50000}"/>
    <cellStyle name="Deviant 3 4 2 2" xfId="54961" xr:uid="{00000000-0005-0000-0000-0000F0C50000}"/>
    <cellStyle name="Deviant 3 4 3" xfId="41044" xr:uid="{00000000-0005-0000-0000-0000F1C50000}"/>
    <cellStyle name="Deviant 3 5" xfId="16240" xr:uid="{00000000-0005-0000-0000-0000F2C50000}"/>
    <cellStyle name="Deviant 3 5 2" xfId="30157" xr:uid="{00000000-0005-0000-0000-0000F3C50000}"/>
    <cellStyle name="Deviant 3 5 2 2" xfId="57840" xr:uid="{00000000-0005-0000-0000-0000F4C50000}"/>
    <cellStyle name="Deviant 3 5 3" xfId="43923" xr:uid="{00000000-0005-0000-0000-0000F5C50000}"/>
    <cellStyle name="Deviant 3 6" xfId="16319" xr:uid="{00000000-0005-0000-0000-0000F6C50000}"/>
    <cellStyle name="Deviant 3 6 2" xfId="44002" xr:uid="{00000000-0005-0000-0000-0000F7C50000}"/>
    <cellStyle name="Deviant 4" xfId="2823" xr:uid="{00000000-0005-0000-0000-0000F8C50000}"/>
    <cellStyle name="Deviant 4 2" xfId="6270" xr:uid="{00000000-0005-0000-0000-0000F9C50000}"/>
    <cellStyle name="Deviant 4 2 2" xfId="20217" xr:uid="{00000000-0005-0000-0000-0000FAC50000}"/>
    <cellStyle name="Deviant 4 2 2 2" xfId="47900" xr:uid="{00000000-0005-0000-0000-0000FBC50000}"/>
    <cellStyle name="Deviant 4 2 3" xfId="33983" xr:uid="{00000000-0005-0000-0000-0000FCC50000}"/>
    <cellStyle name="Deviant 4 3" xfId="9024" xr:uid="{00000000-0005-0000-0000-0000FDC50000}"/>
    <cellStyle name="Deviant 4 3 2" xfId="22945" xr:uid="{00000000-0005-0000-0000-0000FEC50000}"/>
    <cellStyle name="Deviant 4 3 2 2" xfId="50628" xr:uid="{00000000-0005-0000-0000-0000FFC50000}"/>
    <cellStyle name="Deviant 4 3 3" xfId="36711" xr:uid="{00000000-0005-0000-0000-000000C60000}"/>
    <cellStyle name="Deviant 4 4" xfId="11157" xr:uid="{00000000-0005-0000-0000-000001C60000}"/>
    <cellStyle name="Deviant 4 4 2" xfId="25078" xr:uid="{00000000-0005-0000-0000-000002C60000}"/>
    <cellStyle name="Deviant 4 4 2 2" xfId="52761" xr:uid="{00000000-0005-0000-0000-000003C60000}"/>
    <cellStyle name="Deviant 4 4 3" xfId="38844" xr:uid="{00000000-0005-0000-0000-000004C60000}"/>
    <cellStyle name="Deviant 4 5" xfId="13910" xr:uid="{00000000-0005-0000-0000-000005C60000}"/>
    <cellStyle name="Deviant 4 5 2" xfId="27831" xr:uid="{00000000-0005-0000-0000-000006C60000}"/>
    <cellStyle name="Deviant 4 5 2 2" xfId="55514" xr:uid="{00000000-0005-0000-0000-000007C60000}"/>
    <cellStyle name="Deviant 4 5 3" xfId="41597" xr:uid="{00000000-0005-0000-0000-000008C60000}"/>
    <cellStyle name="Deviant 4 6" xfId="16875" xr:uid="{00000000-0005-0000-0000-000009C60000}"/>
    <cellStyle name="Deviant 4 6 2" xfId="44558" xr:uid="{00000000-0005-0000-0000-00000AC60000}"/>
    <cellStyle name="Deviant 5" xfId="2589" xr:uid="{00000000-0005-0000-0000-00000BC60000}"/>
    <cellStyle name="Deviant 5 2" xfId="6045" xr:uid="{00000000-0005-0000-0000-00000CC60000}"/>
    <cellStyle name="Deviant 5 2 2" xfId="19992" xr:uid="{00000000-0005-0000-0000-00000DC60000}"/>
    <cellStyle name="Deviant 5 2 2 2" xfId="47675" xr:uid="{00000000-0005-0000-0000-00000EC60000}"/>
    <cellStyle name="Deviant 5 2 3" xfId="33758" xr:uid="{00000000-0005-0000-0000-00000FC60000}"/>
    <cellStyle name="Deviant 5 3" xfId="8806" xr:uid="{00000000-0005-0000-0000-000010C60000}"/>
    <cellStyle name="Deviant 5 3 2" xfId="22727" xr:uid="{00000000-0005-0000-0000-000011C60000}"/>
    <cellStyle name="Deviant 5 3 2 2" xfId="50410" xr:uid="{00000000-0005-0000-0000-000012C60000}"/>
    <cellStyle name="Deviant 5 3 3" xfId="36493" xr:uid="{00000000-0005-0000-0000-000013C60000}"/>
    <cellStyle name="Deviant 5 4" xfId="5614" xr:uid="{00000000-0005-0000-0000-000014C60000}"/>
    <cellStyle name="Deviant 5 4 2" xfId="19567" xr:uid="{00000000-0005-0000-0000-000015C60000}"/>
    <cellStyle name="Deviant 5 4 2 2" xfId="47250" xr:uid="{00000000-0005-0000-0000-000016C60000}"/>
    <cellStyle name="Deviant 5 4 3" xfId="33333" xr:uid="{00000000-0005-0000-0000-000017C60000}"/>
    <cellStyle name="Deviant 5 5" xfId="13687" xr:uid="{00000000-0005-0000-0000-000018C60000}"/>
    <cellStyle name="Deviant 5 5 2" xfId="27608" xr:uid="{00000000-0005-0000-0000-000019C60000}"/>
    <cellStyle name="Deviant 5 5 2 2" xfId="55291" xr:uid="{00000000-0005-0000-0000-00001AC60000}"/>
    <cellStyle name="Deviant 5 5 3" xfId="41374" xr:uid="{00000000-0005-0000-0000-00001BC60000}"/>
    <cellStyle name="Deviant 5 6" xfId="16651" xr:uid="{00000000-0005-0000-0000-00001CC60000}"/>
    <cellStyle name="Deviant 5 6 2" xfId="44334" xr:uid="{00000000-0005-0000-0000-00001DC60000}"/>
    <cellStyle name="Deviant 6" xfId="2426" xr:uid="{00000000-0005-0000-0000-00001EC60000}"/>
    <cellStyle name="Deviant 6 2" xfId="5883" xr:uid="{00000000-0005-0000-0000-00001FC60000}"/>
    <cellStyle name="Deviant 6 2 2" xfId="19833" xr:uid="{00000000-0005-0000-0000-000020C60000}"/>
    <cellStyle name="Deviant 6 2 2 2" xfId="47516" xr:uid="{00000000-0005-0000-0000-000021C60000}"/>
    <cellStyle name="Deviant 6 2 3" xfId="33599" xr:uid="{00000000-0005-0000-0000-000022C60000}"/>
    <cellStyle name="Deviant 6 3" xfId="5515" xr:uid="{00000000-0005-0000-0000-000023C60000}"/>
    <cellStyle name="Deviant 6 3 2" xfId="19468" xr:uid="{00000000-0005-0000-0000-000024C60000}"/>
    <cellStyle name="Deviant 6 3 2 2" xfId="47151" xr:uid="{00000000-0005-0000-0000-000025C60000}"/>
    <cellStyle name="Deviant 6 3 3" xfId="33234" xr:uid="{00000000-0005-0000-0000-000026C60000}"/>
    <cellStyle name="Deviant 6 4" xfId="13531" xr:uid="{00000000-0005-0000-0000-000027C60000}"/>
    <cellStyle name="Deviant 6 4 2" xfId="27452" xr:uid="{00000000-0005-0000-0000-000028C60000}"/>
    <cellStyle name="Deviant 6 4 2 2" xfId="55135" xr:uid="{00000000-0005-0000-0000-000029C60000}"/>
    <cellStyle name="Deviant 6 4 3" xfId="41218" xr:uid="{00000000-0005-0000-0000-00002AC60000}"/>
    <cellStyle name="Deviant 6 5" xfId="16493" xr:uid="{00000000-0005-0000-0000-00002BC60000}"/>
    <cellStyle name="Deviant 6 5 2" xfId="44176" xr:uid="{00000000-0005-0000-0000-00002CC60000}"/>
    <cellStyle name="Deviant 6 6" xfId="30374" xr:uid="{00000000-0005-0000-0000-00002DC60000}"/>
    <cellStyle name="Deviant 7" xfId="4578" xr:uid="{00000000-0005-0000-0000-00002EC60000}"/>
    <cellStyle name="Deviant 7 2" xfId="7990" xr:uid="{00000000-0005-0000-0000-00002FC60000}"/>
    <cellStyle name="Deviant 7 2 2" xfId="21914" xr:uid="{00000000-0005-0000-0000-000030C60000}"/>
    <cellStyle name="Deviant 7 2 2 2" xfId="49597" xr:uid="{00000000-0005-0000-0000-000031C60000}"/>
    <cellStyle name="Deviant 7 2 3" xfId="35680" xr:uid="{00000000-0005-0000-0000-000032C60000}"/>
    <cellStyle name="Deviant 7 3" xfId="12842" xr:uid="{00000000-0005-0000-0000-000033C60000}"/>
    <cellStyle name="Deviant 7 3 2" xfId="26763" xr:uid="{00000000-0005-0000-0000-000034C60000}"/>
    <cellStyle name="Deviant 7 3 2 2" xfId="54446" xr:uid="{00000000-0005-0000-0000-000035C60000}"/>
    <cellStyle name="Deviant 7 3 3" xfId="40529" xr:uid="{00000000-0005-0000-0000-000036C60000}"/>
    <cellStyle name="Deviant 7 4" xfId="15592" xr:uid="{00000000-0005-0000-0000-000037C60000}"/>
    <cellStyle name="Deviant 7 4 2" xfId="29513" xr:uid="{00000000-0005-0000-0000-000038C60000}"/>
    <cellStyle name="Deviant 7 4 2 2" xfId="57196" xr:uid="{00000000-0005-0000-0000-000039C60000}"/>
    <cellStyle name="Deviant 7 4 3" xfId="43279" xr:uid="{00000000-0005-0000-0000-00003AC60000}"/>
    <cellStyle name="Deviant 7 5" xfId="18560" xr:uid="{00000000-0005-0000-0000-00003BC60000}"/>
    <cellStyle name="Deviant 7 5 2" xfId="46243" xr:uid="{00000000-0005-0000-0000-00003CC60000}"/>
    <cellStyle name="Deviant 7 6" xfId="32326" xr:uid="{00000000-0005-0000-0000-00003DC60000}"/>
    <cellStyle name="Deviant 8" xfId="4392" xr:uid="{00000000-0005-0000-0000-00003EC60000}"/>
    <cellStyle name="Deviant 8 2" xfId="12659" xr:uid="{00000000-0005-0000-0000-00003FC60000}"/>
    <cellStyle name="Deviant 8 2 2" xfId="26580" xr:uid="{00000000-0005-0000-0000-000040C60000}"/>
    <cellStyle name="Deviant 8 2 2 2" xfId="54263" xr:uid="{00000000-0005-0000-0000-000041C60000}"/>
    <cellStyle name="Deviant 8 2 3" xfId="40346" xr:uid="{00000000-0005-0000-0000-000042C60000}"/>
    <cellStyle name="Deviant 8 3" xfId="15409" xr:uid="{00000000-0005-0000-0000-000043C60000}"/>
    <cellStyle name="Deviant 8 3 2" xfId="29330" xr:uid="{00000000-0005-0000-0000-000044C60000}"/>
    <cellStyle name="Deviant 8 3 2 2" xfId="57013" xr:uid="{00000000-0005-0000-0000-000045C60000}"/>
    <cellStyle name="Deviant 8 3 3" xfId="43096" xr:uid="{00000000-0005-0000-0000-000046C60000}"/>
    <cellStyle name="Deviant 8 4" xfId="18377" xr:uid="{00000000-0005-0000-0000-000047C60000}"/>
    <cellStyle name="Deviant 8 4 2" xfId="46060" xr:uid="{00000000-0005-0000-0000-000048C60000}"/>
    <cellStyle name="Deviant 8 5" xfId="32143" xr:uid="{00000000-0005-0000-0000-000049C60000}"/>
    <cellStyle name="Devise" xfId="1681" xr:uid="{00000000-0005-0000-0000-00004AC60000}"/>
    <cellStyle name="Dezimal (0.0)" xfId="1682" xr:uid="{00000000-0005-0000-0000-00004BC60000}"/>
    <cellStyle name="Dezimal_Utopia 5_1 to 5_22 update 21" xfId="1683" xr:uid="{00000000-0005-0000-0000-00004CC60000}"/>
    <cellStyle name="Dia" xfId="1684" xr:uid="{00000000-0005-0000-0000-00004DC60000}"/>
    <cellStyle name="DIFF_HEAD" xfId="1685" xr:uid="{00000000-0005-0000-0000-00004EC60000}"/>
    <cellStyle name="DIFFERENCE" xfId="1686" xr:uid="{00000000-0005-0000-0000-00004FC60000}"/>
    <cellStyle name="DIFFERENCE 2" xfId="2069" xr:uid="{00000000-0005-0000-0000-000050C60000}"/>
    <cellStyle name="DIFFERENCE 2 2" xfId="2404" xr:uid="{00000000-0005-0000-0000-000051C60000}"/>
    <cellStyle name="DIFFERENCE 2 2 2" xfId="5861" xr:uid="{00000000-0005-0000-0000-000052C60000}"/>
    <cellStyle name="DIFFERENCE 2 2 2 2" xfId="19811" xr:uid="{00000000-0005-0000-0000-000053C60000}"/>
    <cellStyle name="DIFFERENCE 2 2 2 2 2" xfId="47494" xr:uid="{00000000-0005-0000-0000-000054C60000}"/>
    <cellStyle name="DIFFERENCE 2 2 2 3" xfId="33577" xr:uid="{00000000-0005-0000-0000-000055C60000}"/>
    <cellStyle name="DIFFERENCE 2 2 3" xfId="8629" xr:uid="{00000000-0005-0000-0000-000056C60000}"/>
    <cellStyle name="DIFFERENCE 2 2 3 2" xfId="22550" xr:uid="{00000000-0005-0000-0000-000057C60000}"/>
    <cellStyle name="DIFFERENCE 2 2 3 2 2" xfId="50233" xr:uid="{00000000-0005-0000-0000-000058C60000}"/>
    <cellStyle name="DIFFERENCE 2 2 3 3" xfId="36316" xr:uid="{00000000-0005-0000-0000-000059C60000}"/>
    <cellStyle name="DIFFERENCE 2 2 4" xfId="5661" xr:uid="{00000000-0005-0000-0000-00005AC60000}"/>
    <cellStyle name="DIFFERENCE 2 2 4 2" xfId="19613" xr:uid="{00000000-0005-0000-0000-00005BC60000}"/>
    <cellStyle name="DIFFERENCE 2 2 4 2 2" xfId="47296" xr:uid="{00000000-0005-0000-0000-00005CC60000}"/>
    <cellStyle name="DIFFERENCE 2 2 4 3" xfId="33379" xr:uid="{00000000-0005-0000-0000-00005DC60000}"/>
    <cellStyle name="DIFFERENCE 2 2 5" xfId="13509" xr:uid="{00000000-0005-0000-0000-00005EC60000}"/>
    <cellStyle name="DIFFERENCE 2 2 5 2" xfId="27430" xr:uid="{00000000-0005-0000-0000-00005FC60000}"/>
    <cellStyle name="DIFFERENCE 2 2 5 2 2" xfId="55113" xr:uid="{00000000-0005-0000-0000-000060C60000}"/>
    <cellStyle name="DIFFERENCE 2 2 5 3" xfId="41196" xr:uid="{00000000-0005-0000-0000-000061C60000}"/>
    <cellStyle name="DIFFERENCE 2 2 6" xfId="16471" xr:uid="{00000000-0005-0000-0000-000062C60000}"/>
    <cellStyle name="DIFFERENCE 2 2 6 2" xfId="44154" xr:uid="{00000000-0005-0000-0000-000063C60000}"/>
    <cellStyle name="DIFFERENCE 2 3" xfId="2918" xr:uid="{00000000-0005-0000-0000-000064C60000}"/>
    <cellStyle name="DIFFERENCE 2 3 2" xfId="6364" xr:uid="{00000000-0005-0000-0000-000065C60000}"/>
    <cellStyle name="DIFFERENCE 2 3 2 2" xfId="20310" xr:uid="{00000000-0005-0000-0000-000066C60000}"/>
    <cellStyle name="DIFFERENCE 2 3 2 2 2" xfId="47993" xr:uid="{00000000-0005-0000-0000-000067C60000}"/>
    <cellStyle name="DIFFERENCE 2 3 2 3" xfId="34076" xr:uid="{00000000-0005-0000-0000-000068C60000}"/>
    <cellStyle name="DIFFERENCE 2 3 3" xfId="9115" xr:uid="{00000000-0005-0000-0000-000069C60000}"/>
    <cellStyle name="DIFFERENCE 2 3 3 2" xfId="23036" xr:uid="{00000000-0005-0000-0000-00006AC60000}"/>
    <cellStyle name="DIFFERENCE 2 3 3 2 2" xfId="50719" xr:uid="{00000000-0005-0000-0000-00006BC60000}"/>
    <cellStyle name="DIFFERENCE 2 3 3 3" xfId="36802" xr:uid="{00000000-0005-0000-0000-00006CC60000}"/>
    <cellStyle name="DIFFERENCE 2 3 4" xfId="11250" xr:uid="{00000000-0005-0000-0000-00006DC60000}"/>
    <cellStyle name="DIFFERENCE 2 3 4 2" xfId="25171" xr:uid="{00000000-0005-0000-0000-00006EC60000}"/>
    <cellStyle name="DIFFERENCE 2 3 4 2 2" xfId="52854" xr:uid="{00000000-0005-0000-0000-00006FC60000}"/>
    <cellStyle name="DIFFERENCE 2 3 4 3" xfId="38937" xr:uid="{00000000-0005-0000-0000-000070C60000}"/>
    <cellStyle name="DIFFERENCE 2 3 5" xfId="14002" xr:uid="{00000000-0005-0000-0000-000071C60000}"/>
    <cellStyle name="DIFFERENCE 2 3 5 2" xfId="27923" xr:uid="{00000000-0005-0000-0000-000072C60000}"/>
    <cellStyle name="DIFFERENCE 2 3 5 2 2" xfId="55606" xr:uid="{00000000-0005-0000-0000-000073C60000}"/>
    <cellStyle name="DIFFERENCE 2 3 5 3" xfId="41689" xr:uid="{00000000-0005-0000-0000-000074C60000}"/>
    <cellStyle name="DIFFERENCE 2 3 6" xfId="16968" xr:uid="{00000000-0005-0000-0000-000075C60000}"/>
    <cellStyle name="DIFFERENCE 2 3 6 2" xfId="44651" xr:uid="{00000000-0005-0000-0000-000076C60000}"/>
    <cellStyle name="DIFFERENCE 2 4" xfId="2788" xr:uid="{00000000-0005-0000-0000-000077C60000}"/>
    <cellStyle name="DIFFERENCE 2 4 2" xfId="6235" xr:uid="{00000000-0005-0000-0000-000078C60000}"/>
    <cellStyle name="DIFFERENCE 2 4 2 2" xfId="20182" xr:uid="{00000000-0005-0000-0000-000079C60000}"/>
    <cellStyle name="DIFFERENCE 2 4 2 2 2" xfId="47865" xr:uid="{00000000-0005-0000-0000-00007AC60000}"/>
    <cellStyle name="DIFFERENCE 2 4 2 3" xfId="33948" xr:uid="{00000000-0005-0000-0000-00007BC60000}"/>
    <cellStyle name="DIFFERENCE 2 4 3" xfId="8990" xr:uid="{00000000-0005-0000-0000-00007CC60000}"/>
    <cellStyle name="DIFFERENCE 2 4 3 2" xfId="22911" xr:uid="{00000000-0005-0000-0000-00007DC60000}"/>
    <cellStyle name="DIFFERENCE 2 4 3 2 2" xfId="50594" xr:uid="{00000000-0005-0000-0000-00007EC60000}"/>
    <cellStyle name="DIFFERENCE 2 4 3 3" xfId="36677" xr:uid="{00000000-0005-0000-0000-00007FC60000}"/>
    <cellStyle name="DIFFERENCE 2 4 4" xfId="11122" xr:uid="{00000000-0005-0000-0000-000080C60000}"/>
    <cellStyle name="DIFFERENCE 2 4 4 2" xfId="25043" xr:uid="{00000000-0005-0000-0000-000081C60000}"/>
    <cellStyle name="DIFFERENCE 2 4 4 2 2" xfId="52726" xr:uid="{00000000-0005-0000-0000-000082C60000}"/>
    <cellStyle name="DIFFERENCE 2 4 4 3" xfId="38809" xr:uid="{00000000-0005-0000-0000-000083C60000}"/>
    <cellStyle name="DIFFERENCE 2 4 5" xfId="13875" xr:uid="{00000000-0005-0000-0000-000084C60000}"/>
    <cellStyle name="DIFFERENCE 2 4 5 2" xfId="27796" xr:uid="{00000000-0005-0000-0000-000085C60000}"/>
    <cellStyle name="DIFFERENCE 2 4 5 2 2" xfId="55479" xr:uid="{00000000-0005-0000-0000-000086C60000}"/>
    <cellStyle name="DIFFERENCE 2 4 5 3" xfId="41562" xr:uid="{00000000-0005-0000-0000-000087C60000}"/>
    <cellStyle name="DIFFERENCE 2 4 6" xfId="16840" xr:uid="{00000000-0005-0000-0000-000088C60000}"/>
    <cellStyle name="DIFFERENCE 2 4 6 2" xfId="44523" xr:uid="{00000000-0005-0000-0000-000089C60000}"/>
    <cellStyle name="DIFFERENCE 2 5" xfId="4311" xr:uid="{00000000-0005-0000-0000-00008AC60000}"/>
    <cellStyle name="DIFFERENCE 2 5 2" xfId="7736" xr:uid="{00000000-0005-0000-0000-00008BC60000}"/>
    <cellStyle name="DIFFERENCE 2 5 2 2" xfId="21662" xr:uid="{00000000-0005-0000-0000-00008CC60000}"/>
    <cellStyle name="DIFFERENCE 2 5 2 2 2" xfId="49345" xr:uid="{00000000-0005-0000-0000-00008DC60000}"/>
    <cellStyle name="DIFFERENCE 2 5 2 3" xfId="35428" xr:uid="{00000000-0005-0000-0000-00008EC60000}"/>
    <cellStyle name="DIFFERENCE 2 5 3" xfId="12581" xr:uid="{00000000-0005-0000-0000-00008FC60000}"/>
    <cellStyle name="DIFFERENCE 2 5 3 2" xfId="26502" xr:uid="{00000000-0005-0000-0000-000090C60000}"/>
    <cellStyle name="DIFFERENCE 2 5 3 2 2" xfId="54185" xr:uid="{00000000-0005-0000-0000-000091C60000}"/>
    <cellStyle name="DIFFERENCE 2 5 3 3" xfId="40268" xr:uid="{00000000-0005-0000-0000-000092C60000}"/>
    <cellStyle name="DIFFERENCE 2 5 4" xfId="15331" xr:uid="{00000000-0005-0000-0000-000093C60000}"/>
    <cellStyle name="DIFFERENCE 2 5 4 2" xfId="29252" xr:uid="{00000000-0005-0000-0000-000094C60000}"/>
    <cellStyle name="DIFFERENCE 2 5 4 2 2" xfId="56935" xr:uid="{00000000-0005-0000-0000-000095C60000}"/>
    <cellStyle name="DIFFERENCE 2 5 4 3" xfId="43018" xr:uid="{00000000-0005-0000-0000-000096C60000}"/>
    <cellStyle name="DIFFERENCE 2 5 5" xfId="18299" xr:uid="{00000000-0005-0000-0000-000097C60000}"/>
    <cellStyle name="DIFFERENCE 2 5 5 2" xfId="45982" xr:uid="{00000000-0005-0000-0000-000098C60000}"/>
    <cellStyle name="DIFFERENCE 2 5 6" xfId="32065" xr:uid="{00000000-0005-0000-0000-000099C60000}"/>
    <cellStyle name="DIFFERENCE 2 6" xfId="4597" xr:uid="{00000000-0005-0000-0000-00009AC60000}"/>
    <cellStyle name="DIFFERENCE 2 6 2" xfId="12861" xr:uid="{00000000-0005-0000-0000-00009BC60000}"/>
    <cellStyle name="DIFFERENCE 2 6 2 2" xfId="26782" xr:uid="{00000000-0005-0000-0000-00009CC60000}"/>
    <cellStyle name="DIFFERENCE 2 6 2 2 2" xfId="54465" xr:uid="{00000000-0005-0000-0000-00009DC60000}"/>
    <cellStyle name="DIFFERENCE 2 6 2 3" xfId="40548" xr:uid="{00000000-0005-0000-0000-00009EC60000}"/>
    <cellStyle name="DIFFERENCE 2 6 3" xfId="15611" xr:uid="{00000000-0005-0000-0000-00009FC60000}"/>
    <cellStyle name="DIFFERENCE 2 6 3 2" xfId="29532" xr:uid="{00000000-0005-0000-0000-0000A0C60000}"/>
    <cellStyle name="DIFFERENCE 2 6 3 2 2" xfId="57215" xr:uid="{00000000-0005-0000-0000-0000A1C60000}"/>
    <cellStyle name="DIFFERENCE 2 6 3 3" xfId="43298" xr:uid="{00000000-0005-0000-0000-0000A2C60000}"/>
    <cellStyle name="DIFFERENCE 2 6 4" xfId="18579" xr:uid="{00000000-0005-0000-0000-0000A3C60000}"/>
    <cellStyle name="DIFFERENCE 2 6 4 2" xfId="46262" xr:uid="{00000000-0005-0000-0000-0000A4C60000}"/>
    <cellStyle name="DIFFERENCE 2 6 5" xfId="32345" xr:uid="{00000000-0005-0000-0000-0000A5C60000}"/>
    <cellStyle name="DIFFERENCE 2 7" xfId="5625" xr:uid="{00000000-0005-0000-0000-0000A6C60000}"/>
    <cellStyle name="DIFFERENCE 2 7 2" xfId="19578" xr:uid="{00000000-0005-0000-0000-0000A7C60000}"/>
    <cellStyle name="DIFFERENCE 2 7 2 2" xfId="47261" xr:uid="{00000000-0005-0000-0000-0000A8C60000}"/>
    <cellStyle name="DIFFERENCE 2 7 3" xfId="33344" xr:uid="{00000000-0005-0000-0000-0000A9C60000}"/>
    <cellStyle name="DIFFERENCE 3" xfId="2228" xr:uid="{00000000-0005-0000-0000-0000AAC60000}"/>
    <cellStyle name="DIFFERENCE 3 2" xfId="5703" xr:uid="{00000000-0005-0000-0000-0000ABC60000}"/>
    <cellStyle name="DIFFERENCE 3 2 2" xfId="19655" xr:uid="{00000000-0005-0000-0000-0000ACC60000}"/>
    <cellStyle name="DIFFERENCE 3 2 2 2" xfId="47338" xr:uid="{00000000-0005-0000-0000-0000ADC60000}"/>
    <cellStyle name="DIFFERENCE 3 2 3" xfId="33421" xr:uid="{00000000-0005-0000-0000-0000AEC60000}"/>
    <cellStyle name="DIFFERENCE 3 3" xfId="5168" xr:uid="{00000000-0005-0000-0000-0000AFC60000}"/>
    <cellStyle name="DIFFERENCE 3 3 2" xfId="19138" xr:uid="{00000000-0005-0000-0000-0000B0C60000}"/>
    <cellStyle name="DIFFERENCE 3 3 2 2" xfId="46821" xr:uid="{00000000-0005-0000-0000-0000B1C60000}"/>
    <cellStyle name="DIFFERENCE 3 3 3" xfId="32904" xr:uid="{00000000-0005-0000-0000-0000B2C60000}"/>
    <cellStyle name="DIFFERENCE 3 4" xfId="13358" xr:uid="{00000000-0005-0000-0000-0000B3C60000}"/>
    <cellStyle name="DIFFERENCE 3 4 2" xfId="27279" xr:uid="{00000000-0005-0000-0000-0000B4C60000}"/>
    <cellStyle name="DIFFERENCE 3 4 2 2" xfId="54962" xr:uid="{00000000-0005-0000-0000-0000B5C60000}"/>
    <cellStyle name="DIFFERENCE 3 4 3" xfId="41045" xr:uid="{00000000-0005-0000-0000-0000B6C60000}"/>
    <cellStyle name="DIFFERENCE 3 5" xfId="16241" xr:uid="{00000000-0005-0000-0000-0000B7C60000}"/>
    <cellStyle name="DIFFERENCE 3 5 2" xfId="30158" xr:uid="{00000000-0005-0000-0000-0000B8C60000}"/>
    <cellStyle name="DIFFERENCE 3 5 2 2" xfId="57841" xr:uid="{00000000-0005-0000-0000-0000B9C60000}"/>
    <cellStyle name="DIFFERENCE 3 5 3" xfId="43924" xr:uid="{00000000-0005-0000-0000-0000BAC60000}"/>
    <cellStyle name="DIFFERENCE 3 6" xfId="16320" xr:uid="{00000000-0005-0000-0000-0000BBC60000}"/>
    <cellStyle name="DIFFERENCE 3 6 2" xfId="44003" xr:uid="{00000000-0005-0000-0000-0000BCC60000}"/>
    <cellStyle name="DIFFERENCE 4" xfId="2825" xr:uid="{00000000-0005-0000-0000-0000BDC60000}"/>
    <cellStyle name="DIFFERENCE 4 2" xfId="6272" xr:uid="{00000000-0005-0000-0000-0000BEC60000}"/>
    <cellStyle name="DIFFERENCE 4 2 2" xfId="20219" xr:uid="{00000000-0005-0000-0000-0000BFC60000}"/>
    <cellStyle name="DIFFERENCE 4 2 2 2" xfId="47902" xr:uid="{00000000-0005-0000-0000-0000C0C60000}"/>
    <cellStyle name="DIFFERENCE 4 2 3" xfId="33985" xr:uid="{00000000-0005-0000-0000-0000C1C60000}"/>
    <cellStyle name="DIFFERENCE 4 3" xfId="9026" xr:uid="{00000000-0005-0000-0000-0000C2C60000}"/>
    <cellStyle name="DIFFERENCE 4 3 2" xfId="22947" xr:uid="{00000000-0005-0000-0000-0000C3C60000}"/>
    <cellStyle name="DIFFERENCE 4 3 2 2" xfId="50630" xr:uid="{00000000-0005-0000-0000-0000C4C60000}"/>
    <cellStyle name="DIFFERENCE 4 3 3" xfId="36713" xr:uid="{00000000-0005-0000-0000-0000C5C60000}"/>
    <cellStyle name="DIFFERENCE 4 4" xfId="11159" xr:uid="{00000000-0005-0000-0000-0000C6C60000}"/>
    <cellStyle name="DIFFERENCE 4 4 2" xfId="25080" xr:uid="{00000000-0005-0000-0000-0000C7C60000}"/>
    <cellStyle name="DIFFERENCE 4 4 2 2" xfId="52763" xr:uid="{00000000-0005-0000-0000-0000C8C60000}"/>
    <cellStyle name="DIFFERENCE 4 4 3" xfId="38846" xr:uid="{00000000-0005-0000-0000-0000C9C60000}"/>
    <cellStyle name="DIFFERENCE 4 5" xfId="13912" xr:uid="{00000000-0005-0000-0000-0000CAC60000}"/>
    <cellStyle name="DIFFERENCE 4 5 2" xfId="27833" xr:uid="{00000000-0005-0000-0000-0000CBC60000}"/>
    <cellStyle name="DIFFERENCE 4 5 2 2" xfId="55516" xr:uid="{00000000-0005-0000-0000-0000CCC60000}"/>
    <cellStyle name="DIFFERENCE 4 5 3" xfId="41599" xr:uid="{00000000-0005-0000-0000-0000CDC60000}"/>
    <cellStyle name="DIFFERENCE 4 6" xfId="16877" xr:uid="{00000000-0005-0000-0000-0000CEC60000}"/>
    <cellStyle name="DIFFERENCE 4 6 2" xfId="44560" xr:uid="{00000000-0005-0000-0000-0000CFC60000}"/>
    <cellStyle name="DIFFERENCE 5" xfId="3259" xr:uid="{00000000-0005-0000-0000-0000D0C60000}"/>
    <cellStyle name="DIFFERENCE 5 2" xfId="6701" xr:uid="{00000000-0005-0000-0000-0000D1C60000}"/>
    <cellStyle name="DIFFERENCE 5 2 2" xfId="20643" xr:uid="{00000000-0005-0000-0000-0000D2C60000}"/>
    <cellStyle name="DIFFERENCE 5 2 2 2" xfId="48326" xr:uid="{00000000-0005-0000-0000-0000D3C60000}"/>
    <cellStyle name="DIFFERENCE 5 2 3" xfId="34409" xr:uid="{00000000-0005-0000-0000-0000D4C60000}"/>
    <cellStyle name="DIFFERENCE 5 3" xfId="9443" xr:uid="{00000000-0005-0000-0000-0000D5C60000}"/>
    <cellStyle name="DIFFERENCE 5 3 2" xfId="23364" xr:uid="{00000000-0005-0000-0000-0000D6C60000}"/>
    <cellStyle name="DIFFERENCE 5 3 2 2" xfId="51047" xr:uid="{00000000-0005-0000-0000-0000D7C60000}"/>
    <cellStyle name="DIFFERENCE 5 3 3" xfId="37130" xr:uid="{00000000-0005-0000-0000-0000D8C60000}"/>
    <cellStyle name="DIFFERENCE 5 4" xfId="11581" xr:uid="{00000000-0005-0000-0000-0000D9C60000}"/>
    <cellStyle name="DIFFERENCE 5 4 2" xfId="25502" xr:uid="{00000000-0005-0000-0000-0000DAC60000}"/>
    <cellStyle name="DIFFERENCE 5 4 2 2" xfId="53185" xr:uid="{00000000-0005-0000-0000-0000DBC60000}"/>
    <cellStyle name="DIFFERENCE 5 4 3" xfId="39268" xr:uid="{00000000-0005-0000-0000-0000DCC60000}"/>
    <cellStyle name="DIFFERENCE 5 5" xfId="14331" xr:uid="{00000000-0005-0000-0000-0000DDC60000}"/>
    <cellStyle name="DIFFERENCE 5 5 2" xfId="28252" xr:uid="{00000000-0005-0000-0000-0000DEC60000}"/>
    <cellStyle name="DIFFERENCE 5 5 2 2" xfId="55935" xr:uid="{00000000-0005-0000-0000-0000DFC60000}"/>
    <cellStyle name="DIFFERENCE 5 5 3" xfId="42018" xr:uid="{00000000-0005-0000-0000-0000E0C60000}"/>
    <cellStyle name="DIFFERENCE 5 6" xfId="17299" xr:uid="{00000000-0005-0000-0000-0000E1C60000}"/>
    <cellStyle name="DIFFERENCE 5 6 2" xfId="44982" xr:uid="{00000000-0005-0000-0000-0000E2C60000}"/>
    <cellStyle name="DIFFERENCE 6" xfId="3349" xr:uid="{00000000-0005-0000-0000-0000E3C60000}"/>
    <cellStyle name="DIFFERENCE 6 2" xfId="6789" xr:uid="{00000000-0005-0000-0000-0000E4C60000}"/>
    <cellStyle name="DIFFERENCE 6 2 2" xfId="20730" xr:uid="{00000000-0005-0000-0000-0000E5C60000}"/>
    <cellStyle name="DIFFERENCE 6 2 2 2" xfId="48413" xr:uid="{00000000-0005-0000-0000-0000E6C60000}"/>
    <cellStyle name="DIFFERENCE 6 2 3" xfId="34496" xr:uid="{00000000-0005-0000-0000-0000E7C60000}"/>
    <cellStyle name="DIFFERENCE 6 3" xfId="11668" xr:uid="{00000000-0005-0000-0000-0000E8C60000}"/>
    <cellStyle name="DIFFERENCE 6 3 2" xfId="25589" xr:uid="{00000000-0005-0000-0000-0000E9C60000}"/>
    <cellStyle name="DIFFERENCE 6 3 2 2" xfId="53272" xr:uid="{00000000-0005-0000-0000-0000EAC60000}"/>
    <cellStyle name="DIFFERENCE 6 3 3" xfId="39355" xr:uid="{00000000-0005-0000-0000-0000EBC60000}"/>
    <cellStyle name="DIFFERENCE 6 4" xfId="14418" xr:uid="{00000000-0005-0000-0000-0000ECC60000}"/>
    <cellStyle name="DIFFERENCE 6 4 2" xfId="28339" xr:uid="{00000000-0005-0000-0000-0000EDC60000}"/>
    <cellStyle name="DIFFERENCE 6 4 2 2" xfId="56022" xr:uid="{00000000-0005-0000-0000-0000EEC60000}"/>
    <cellStyle name="DIFFERENCE 6 4 3" xfId="42105" xr:uid="{00000000-0005-0000-0000-0000EFC60000}"/>
    <cellStyle name="DIFFERENCE 6 5" xfId="17386" xr:uid="{00000000-0005-0000-0000-0000F0C60000}"/>
    <cellStyle name="DIFFERENCE 6 5 2" xfId="45069" xr:uid="{00000000-0005-0000-0000-0000F1C60000}"/>
    <cellStyle name="DIFFERENCE 6 6" xfId="31168" xr:uid="{00000000-0005-0000-0000-0000F2C60000}"/>
    <cellStyle name="DIFFERENCE 7" xfId="4580" xr:uid="{00000000-0005-0000-0000-0000F3C60000}"/>
    <cellStyle name="DIFFERENCE 7 2" xfId="7992" xr:uid="{00000000-0005-0000-0000-0000F4C60000}"/>
    <cellStyle name="DIFFERENCE 7 2 2" xfId="21916" xr:uid="{00000000-0005-0000-0000-0000F5C60000}"/>
    <cellStyle name="DIFFERENCE 7 2 2 2" xfId="49599" xr:uid="{00000000-0005-0000-0000-0000F6C60000}"/>
    <cellStyle name="DIFFERENCE 7 2 3" xfId="35682" xr:uid="{00000000-0005-0000-0000-0000F7C60000}"/>
    <cellStyle name="DIFFERENCE 7 3" xfId="12844" xr:uid="{00000000-0005-0000-0000-0000F8C60000}"/>
    <cellStyle name="DIFFERENCE 7 3 2" xfId="26765" xr:uid="{00000000-0005-0000-0000-0000F9C60000}"/>
    <cellStyle name="DIFFERENCE 7 3 2 2" xfId="54448" xr:uid="{00000000-0005-0000-0000-0000FAC60000}"/>
    <cellStyle name="DIFFERENCE 7 3 3" xfId="40531" xr:uid="{00000000-0005-0000-0000-0000FBC60000}"/>
    <cellStyle name="DIFFERENCE 7 4" xfId="15594" xr:uid="{00000000-0005-0000-0000-0000FCC60000}"/>
    <cellStyle name="DIFFERENCE 7 4 2" xfId="29515" xr:uid="{00000000-0005-0000-0000-0000FDC60000}"/>
    <cellStyle name="DIFFERENCE 7 4 2 2" xfId="57198" xr:uid="{00000000-0005-0000-0000-0000FEC60000}"/>
    <cellStyle name="DIFFERENCE 7 4 3" xfId="43281" xr:uid="{00000000-0005-0000-0000-0000FFC60000}"/>
    <cellStyle name="DIFFERENCE 7 5" xfId="18562" xr:uid="{00000000-0005-0000-0000-000000C70000}"/>
    <cellStyle name="DIFFERENCE 7 5 2" xfId="46245" xr:uid="{00000000-0005-0000-0000-000001C70000}"/>
    <cellStyle name="DIFFERENCE 7 6" xfId="32328" xr:uid="{00000000-0005-0000-0000-000002C70000}"/>
    <cellStyle name="DIFFERENCE 8" xfId="4391" xr:uid="{00000000-0005-0000-0000-000003C70000}"/>
    <cellStyle name="DIFFERENCE 8 2" xfId="12658" xr:uid="{00000000-0005-0000-0000-000004C70000}"/>
    <cellStyle name="DIFFERENCE 8 2 2" xfId="26579" xr:uid="{00000000-0005-0000-0000-000005C70000}"/>
    <cellStyle name="DIFFERENCE 8 2 2 2" xfId="54262" xr:uid="{00000000-0005-0000-0000-000006C70000}"/>
    <cellStyle name="DIFFERENCE 8 2 3" xfId="40345" xr:uid="{00000000-0005-0000-0000-000007C70000}"/>
    <cellStyle name="DIFFERENCE 8 3" xfId="15408" xr:uid="{00000000-0005-0000-0000-000008C70000}"/>
    <cellStyle name="DIFFERENCE 8 3 2" xfId="29329" xr:uid="{00000000-0005-0000-0000-000009C70000}"/>
    <cellStyle name="DIFFERENCE 8 3 2 2" xfId="57012" xr:uid="{00000000-0005-0000-0000-00000AC70000}"/>
    <cellStyle name="DIFFERENCE 8 3 3" xfId="43095" xr:uid="{00000000-0005-0000-0000-00000BC70000}"/>
    <cellStyle name="DIFFERENCE 8 4" xfId="18376" xr:uid="{00000000-0005-0000-0000-00000CC70000}"/>
    <cellStyle name="DIFFERENCE 8 4 2" xfId="46059" xr:uid="{00000000-0005-0000-0000-00000DC70000}"/>
    <cellStyle name="DIFFERENCE 8 5" xfId="32142" xr:uid="{00000000-0005-0000-0000-00000EC70000}"/>
    <cellStyle name="Dollar" xfId="1687" xr:uid="{00000000-0005-0000-0000-00000FC70000}"/>
    <cellStyle name="Dollars" xfId="1688" xr:uid="{00000000-0005-0000-0000-000010C70000}"/>
    <cellStyle name="Dotted Line" xfId="1689" xr:uid="{00000000-0005-0000-0000-000011C70000}"/>
    <cellStyle name="Double Accounting" xfId="1690" xr:uid="{00000000-0005-0000-0000-000012C70000}"/>
    <cellStyle name="DOWNFOOT" xfId="20" xr:uid="{00000000-0005-0000-0000-000013C70000}"/>
    <cellStyle name="DOWNFOOT 2" xfId="2002" xr:uid="{00000000-0005-0000-0000-000014C70000}"/>
    <cellStyle name="DOWNFOOT 2 2" xfId="2430" xr:uid="{00000000-0005-0000-0000-000015C70000}"/>
    <cellStyle name="DOWNFOOT 2 2 2" xfId="5887" xr:uid="{00000000-0005-0000-0000-000016C70000}"/>
    <cellStyle name="DOWNFOOT 2 2 2 2" xfId="19837" xr:uid="{00000000-0005-0000-0000-000017C70000}"/>
    <cellStyle name="DOWNFOOT 2 2 2 2 2" xfId="47520" xr:uid="{00000000-0005-0000-0000-000018C70000}"/>
    <cellStyle name="DOWNFOOT 2 2 2 3" xfId="33603" xr:uid="{00000000-0005-0000-0000-000019C70000}"/>
    <cellStyle name="DOWNFOOT 2 2 3" xfId="8653" xr:uid="{00000000-0005-0000-0000-00001AC70000}"/>
    <cellStyle name="DOWNFOOT 2 2 3 2" xfId="22574" xr:uid="{00000000-0005-0000-0000-00001BC70000}"/>
    <cellStyle name="DOWNFOOT 2 2 3 2 2" xfId="50257" xr:uid="{00000000-0005-0000-0000-00001CC70000}"/>
    <cellStyle name="DOWNFOOT 2 2 3 3" xfId="36340" xr:uid="{00000000-0005-0000-0000-00001DC70000}"/>
    <cellStyle name="DOWNFOOT 2 2 4" xfId="5517" xr:uid="{00000000-0005-0000-0000-00001EC70000}"/>
    <cellStyle name="DOWNFOOT 2 2 4 2" xfId="19470" xr:uid="{00000000-0005-0000-0000-00001FC70000}"/>
    <cellStyle name="DOWNFOOT 2 2 4 2 2" xfId="47153" xr:uid="{00000000-0005-0000-0000-000020C70000}"/>
    <cellStyle name="DOWNFOOT 2 2 4 3" xfId="33236" xr:uid="{00000000-0005-0000-0000-000021C70000}"/>
    <cellStyle name="DOWNFOOT 2 2 5" xfId="13535" xr:uid="{00000000-0005-0000-0000-000022C70000}"/>
    <cellStyle name="DOWNFOOT 2 2 5 2" xfId="27456" xr:uid="{00000000-0005-0000-0000-000023C70000}"/>
    <cellStyle name="DOWNFOOT 2 2 5 2 2" xfId="55139" xr:uid="{00000000-0005-0000-0000-000024C70000}"/>
    <cellStyle name="DOWNFOOT 2 2 5 3" xfId="41222" xr:uid="{00000000-0005-0000-0000-000025C70000}"/>
    <cellStyle name="DOWNFOOT 2 2 6" xfId="16497" xr:uid="{00000000-0005-0000-0000-000026C70000}"/>
    <cellStyle name="DOWNFOOT 2 2 6 2" xfId="44180" xr:uid="{00000000-0005-0000-0000-000027C70000}"/>
    <cellStyle name="DOWNFOOT 2 3" xfId="3285" xr:uid="{00000000-0005-0000-0000-000028C70000}"/>
    <cellStyle name="DOWNFOOT 2 3 2" xfId="6726" xr:uid="{00000000-0005-0000-0000-000029C70000}"/>
    <cellStyle name="DOWNFOOT 2 3 2 2" xfId="20667" xr:uid="{00000000-0005-0000-0000-00002AC70000}"/>
    <cellStyle name="DOWNFOOT 2 3 2 2 2" xfId="48350" xr:uid="{00000000-0005-0000-0000-00002BC70000}"/>
    <cellStyle name="DOWNFOOT 2 3 2 3" xfId="34433" xr:uid="{00000000-0005-0000-0000-00002CC70000}"/>
    <cellStyle name="DOWNFOOT 2 3 3" xfId="9466" xr:uid="{00000000-0005-0000-0000-00002DC70000}"/>
    <cellStyle name="DOWNFOOT 2 3 3 2" xfId="23387" xr:uid="{00000000-0005-0000-0000-00002EC70000}"/>
    <cellStyle name="DOWNFOOT 2 3 3 2 2" xfId="51070" xr:uid="{00000000-0005-0000-0000-00002FC70000}"/>
    <cellStyle name="DOWNFOOT 2 3 3 3" xfId="37153" xr:uid="{00000000-0005-0000-0000-000030C70000}"/>
    <cellStyle name="DOWNFOOT 2 3 4" xfId="11605" xr:uid="{00000000-0005-0000-0000-000031C70000}"/>
    <cellStyle name="DOWNFOOT 2 3 4 2" xfId="25526" xr:uid="{00000000-0005-0000-0000-000032C70000}"/>
    <cellStyle name="DOWNFOOT 2 3 4 2 2" xfId="53209" xr:uid="{00000000-0005-0000-0000-000033C70000}"/>
    <cellStyle name="DOWNFOOT 2 3 4 3" xfId="39292" xr:uid="{00000000-0005-0000-0000-000034C70000}"/>
    <cellStyle name="DOWNFOOT 2 3 5" xfId="14355" xr:uid="{00000000-0005-0000-0000-000035C70000}"/>
    <cellStyle name="DOWNFOOT 2 3 5 2" xfId="28276" xr:uid="{00000000-0005-0000-0000-000036C70000}"/>
    <cellStyle name="DOWNFOOT 2 3 5 2 2" xfId="55959" xr:uid="{00000000-0005-0000-0000-000037C70000}"/>
    <cellStyle name="DOWNFOOT 2 3 5 3" xfId="42042" xr:uid="{00000000-0005-0000-0000-000038C70000}"/>
    <cellStyle name="DOWNFOOT 2 3 6" xfId="17323" xr:uid="{00000000-0005-0000-0000-000039C70000}"/>
    <cellStyle name="DOWNFOOT 2 3 6 2" xfId="45006" xr:uid="{00000000-0005-0000-0000-00003AC70000}"/>
    <cellStyle name="DOWNFOOT 2 4" xfId="2870" xr:uid="{00000000-0005-0000-0000-00003BC70000}"/>
    <cellStyle name="DOWNFOOT 2 4 2" xfId="6317" xr:uid="{00000000-0005-0000-0000-00003CC70000}"/>
    <cellStyle name="DOWNFOOT 2 4 2 2" xfId="20264" xr:uid="{00000000-0005-0000-0000-00003DC70000}"/>
    <cellStyle name="DOWNFOOT 2 4 2 2 2" xfId="47947" xr:uid="{00000000-0005-0000-0000-00003EC70000}"/>
    <cellStyle name="DOWNFOOT 2 4 2 3" xfId="34030" xr:uid="{00000000-0005-0000-0000-00003FC70000}"/>
    <cellStyle name="DOWNFOOT 2 4 3" xfId="9069" xr:uid="{00000000-0005-0000-0000-000040C70000}"/>
    <cellStyle name="DOWNFOOT 2 4 3 2" xfId="22990" xr:uid="{00000000-0005-0000-0000-000041C70000}"/>
    <cellStyle name="DOWNFOOT 2 4 3 2 2" xfId="50673" xr:uid="{00000000-0005-0000-0000-000042C70000}"/>
    <cellStyle name="DOWNFOOT 2 4 3 3" xfId="36756" xr:uid="{00000000-0005-0000-0000-000043C70000}"/>
    <cellStyle name="DOWNFOOT 2 4 4" xfId="11204" xr:uid="{00000000-0005-0000-0000-000044C70000}"/>
    <cellStyle name="DOWNFOOT 2 4 4 2" xfId="25125" xr:uid="{00000000-0005-0000-0000-000045C70000}"/>
    <cellStyle name="DOWNFOOT 2 4 4 2 2" xfId="52808" xr:uid="{00000000-0005-0000-0000-000046C70000}"/>
    <cellStyle name="DOWNFOOT 2 4 4 3" xfId="38891" xr:uid="{00000000-0005-0000-0000-000047C70000}"/>
    <cellStyle name="DOWNFOOT 2 4 5" xfId="13956" xr:uid="{00000000-0005-0000-0000-000048C70000}"/>
    <cellStyle name="DOWNFOOT 2 4 5 2" xfId="27877" xr:uid="{00000000-0005-0000-0000-000049C70000}"/>
    <cellStyle name="DOWNFOOT 2 4 5 2 2" xfId="55560" xr:uid="{00000000-0005-0000-0000-00004AC70000}"/>
    <cellStyle name="DOWNFOOT 2 4 5 3" xfId="41643" xr:uid="{00000000-0005-0000-0000-00004BC70000}"/>
    <cellStyle name="DOWNFOOT 2 4 6" xfId="16922" xr:uid="{00000000-0005-0000-0000-00004CC70000}"/>
    <cellStyle name="DOWNFOOT 2 4 6 2" xfId="44605" xr:uid="{00000000-0005-0000-0000-00004DC70000}"/>
    <cellStyle name="DOWNFOOT 2 5" xfId="4678" xr:uid="{00000000-0005-0000-0000-00004EC70000}"/>
    <cellStyle name="DOWNFOOT 2 5 2" xfId="8084" xr:uid="{00000000-0005-0000-0000-00004FC70000}"/>
    <cellStyle name="DOWNFOOT 2 5 2 2" xfId="22008" xr:uid="{00000000-0005-0000-0000-000050C70000}"/>
    <cellStyle name="DOWNFOOT 2 5 2 2 2" xfId="49691" xr:uid="{00000000-0005-0000-0000-000051C70000}"/>
    <cellStyle name="DOWNFOOT 2 5 2 3" xfId="35774" xr:uid="{00000000-0005-0000-0000-000052C70000}"/>
    <cellStyle name="DOWNFOOT 2 5 3" xfId="12941" xr:uid="{00000000-0005-0000-0000-000053C70000}"/>
    <cellStyle name="DOWNFOOT 2 5 3 2" xfId="26862" xr:uid="{00000000-0005-0000-0000-000054C70000}"/>
    <cellStyle name="DOWNFOOT 2 5 3 2 2" xfId="54545" xr:uid="{00000000-0005-0000-0000-000055C70000}"/>
    <cellStyle name="DOWNFOOT 2 5 3 3" xfId="40628" xr:uid="{00000000-0005-0000-0000-000056C70000}"/>
    <cellStyle name="DOWNFOOT 2 5 4" xfId="15691" xr:uid="{00000000-0005-0000-0000-000057C70000}"/>
    <cellStyle name="DOWNFOOT 2 5 4 2" xfId="29612" xr:uid="{00000000-0005-0000-0000-000058C70000}"/>
    <cellStyle name="DOWNFOOT 2 5 4 2 2" xfId="57295" xr:uid="{00000000-0005-0000-0000-000059C70000}"/>
    <cellStyle name="DOWNFOOT 2 5 4 3" xfId="43378" xr:uid="{00000000-0005-0000-0000-00005AC70000}"/>
    <cellStyle name="DOWNFOOT 2 5 5" xfId="18659" xr:uid="{00000000-0005-0000-0000-00005BC70000}"/>
    <cellStyle name="DOWNFOOT 2 5 5 2" xfId="46342" xr:uid="{00000000-0005-0000-0000-00005CC70000}"/>
    <cellStyle name="DOWNFOOT 2 5 6" xfId="32425" xr:uid="{00000000-0005-0000-0000-00005DC70000}"/>
    <cellStyle name="DOWNFOOT 2 6" xfId="4576" xr:uid="{00000000-0005-0000-0000-00005EC70000}"/>
    <cellStyle name="DOWNFOOT 2 6 2" xfId="12840" xr:uid="{00000000-0005-0000-0000-00005FC70000}"/>
    <cellStyle name="DOWNFOOT 2 6 2 2" xfId="26761" xr:uid="{00000000-0005-0000-0000-000060C70000}"/>
    <cellStyle name="DOWNFOOT 2 6 2 2 2" xfId="54444" xr:uid="{00000000-0005-0000-0000-000061C70000}"/>
    <cellStyle name="DOWNFOOT 2 6 2 3" xfId="40527" xr:uid="{00000000-0005-0000-0000-000062C70000}"/>
    <cellStyle name="DOWNFOOT 2 6 3" xfId="15590" xr:uid="{00000000-0005-0000-0000-000063C70000}"/>
    <cellStyle name="DOWNFOOT 2 6 3 2" xfId="29511" xr:uid="{00000000-0005-0000-0000-000064C70000}"/>
    <cellStyle name="DOWNFOOT 2 6 3 2 2" xfId="57194" xr:uid="{00000000-0005-0000-0000-000065C70000}"/>
    <cellStyle name="DOWNFOOT 2 6 3 3" xfId="43277" xr:uid="{00000000-0005-0000-0000-000066C70000}"/>
    <cellStyle name="DOWNFOOT 2 6 4" xfId="18558" xr:uid="{00000000-0005-0000-0000-000067C70000}"/>
    <cellStyle name="DOWNFOOT 2 6 4 2" xfId="46241" xr:uid="{00000000-0005-0000-0000-000068C70000}"/>
    <cellStyle name="DOWNFOOT 2 6 5" xfId="32324" xr:uid="{00000000-0005-0000-0000-000069C70000}"/>
    <cellStyle name="DOWNFOOT 2 7" xfId="5608" xr:uid="{00000000-0005-0000-0000-00006AC70000}"/>
    <cellStyle name="DOWNFOOT 2 7 2" xfId="19561" xr:uid="{00000000-0005-0000-0000-00006BC70000}"/>
    <cellStyle name="DOWNFOOT 2 7 2 2" xfId="47244" xr:uid="{00000000-0005-0000-0000-00006CC70000}"/>
    <cellStyle name="DOWNFOOT 2 7 3" xfId="33327" xr:uid="{00000000-0005-0000-0000-00006DC70000}"/>
    <cellStyle name="DOWNFOOT 3" xfId="2183" xr:uid="{00000000-0005-0000-0000-00006EC70000}"/>
    <cellStyle name="DOWNFOOT 3 2" xfId="5685" xr:uid="{00000000-0005-0000-0000-00006FC70000}"/>
    <cellStyle name="DOWNFOOT 3 2 2" xfId="19637" xr:uid="{00000000-0005-0000-0000-000070C70000}"/>
    <cellStyle name="DOWNFOOT 3 2 2 2" xfId="47320" xr:uid="{00000000-0005-0000-0000-000071C70000}"/>
    <cellStyle name="DOWNFOOT 3 2 3" xfId="33403" xr:uid="{00000000-0005-0000-0000-000072C70000}"/>
    <cellStyle name="DOWNFOOT 3 3" xfId="5176" xr:uid="{00000000-0005-0000-0000-000073C70000}"/>
    <cellStyle name="DOWNFOOT 3 3 2" xfId="19146" xr:uid="{00000000-0005-0000-0000-000074C70000}"/>
    <cellStyle name="DOWNFOOT 3 3 2 2" xfId="46829" xr:uid="{00000000-0005-0000-0000-000075C70000}"/>
    <cellStyle name="DOWNFOOT 3 3 3" xfId="32912" xr:uid="{00000000-0005-0000-0000-000076C70000}"/>
    <cellStyle name="DOWNFOOT 3 4" xfId="5174" xr:uid="{00000000-0005-0000-0000-000077C70000}"/>
    <cellStyle name="DOWNFOOT 3 4 2" xfId="19144" xr:uid="{00000000-0005-0000-0000-000078C70000}"/>
    <cellStyle name="DOWNFOOT 3 4 2 2" xfId="46827" xr:uid="{00000000-0005-0000-0000-000079C70000}"/>
    <cellStyle name="DOWNFOOT 3 4 3" xfId="32910" xr:uid="{00000000-0005-0000-0000-00007AC70000}"/>
    <cellStyle name="DOWNFOOT 3 5" xfId="16218" xr:uid="{00000000-0005-0000-0000-00007BC70000}"/>
    <cellStyle name="DOWNFOOT 3 5 2" xfId="30135" xr:uid="{00000000-0005-0000-0000-00007CC70000}"/>
    <cellStyle name="DOWNFOOT 3 5 2 2" xfId="57818" xr:uid="{00000000-0005-0000-0000-00007DC70000}"/>
    <cellStyle name="DOWNFOOT 3 5 3" xfId="43901" xr:uid="{00000000-0005-0000-0000-00007EC70000}"/>
    <cellStyle name="DOWNFOOT 3 6" xfId="16314" xr:uid="{00000000-0005-0000-0000-00007FC70000}"/>
    <cellStyle name="DOWNFOOT 3 6 2" xfId="43997" xr:uid="{00000000-0005-0000-0000-000080C70000}"/>
    <cellStyle name="DOWNFOOT 4" xfId="3890" xr:uid="{00000000-0005-0000-0000-000081C70000}"/>
    <cellStyle name="DOWNFOOT 4 2" xfId="7323" xr:uid="{00000000-0005-0000-0000-000082C70000}"/>
    <cellStyle name="DOWNFOOT 4 2 2" xfId="21255" xr:uid="{00000000-0005-0000-0000-000083C70000}"/>
    <cellStyle name="DOWNFOOT 4 2 2 2" xfId="48938" xr:uid="{00000000-0005-0000-0000-000084C70000}"/>
    <cellStyle name="DOWNFOOT 4 2 3" xfId="35021" xr:uid="{00000000-0005-0000-0000-000085C70000}"/>
    <cellStyle name="DOWNFOOT 4 3" xfId="12193" xr:uid="{00000000-0005-0000-0000-000086C70000}"/>
    <cellStyle name="DOWNFOOT 4 3 2" xfId="26114" xr:uid="{00000000-0005-0000-0000-000087C70000}"/>
    <cellStyle name="DOWNFOOT 4 3 2 2" xfId="53797" xr:uid="{00000000-0005-0000-0000-000088C70000}"/>
    <cellStyle name="DOWNFOOT 4 3 3" xfId="39880" xr:uid="{00000000-0005-0000-0000-000089C70000}"/>
    <cellStyle name="DOWNFOOT 4 4" xfId="14943" xr:uid="{00000000-0005-0000-0000-00008AC70000}"/>
    <cellStyle name="DOWNFOOT 4 4 2" xfId="28864" xr:uid="{00000000-0005-0000-0000-00008BC70000}"/>
    <cellStyle name="DOWNFOOT 4 4 2 2" xfId="56547" xr:uid="{00000000-0005-0000-0000-00008CC70000}"/>
    <cellStyle name="DOWNFOOT 4 4 3" xfId="42630" xr:uid="{00000000-0005-0000-0000-00008DC70000}"/>
    <cellStyle name="DOWNFOOT 4 5" xfId="17911" xr:uid="{00000000-0005-0000-0000-00008EC70000}"/>
    <cellStyle name="DOWNFOOT 4 5 2" xfId="45594" xr:uid="{00000000-0005-0000-0000-00008FC70000}"/>
    <cellStyle name="DOWNFOOT 4 6" xfId="31677" xr:uid="{00000000-0005-0000-0000-000090C70000}"/>
    <cellStyle name="Download" xfId="1691" xr:uid="{00000000-0005-0000-0000-000091C70000}"/>
    <cellStyle name="Download 2" xfId="2126" xr:uid="{00000000-0005-0000-0000-000092C70000}"/>
    <cellStyle name="Download 2 2" xfId="3076" xr:uid="{00000000-0005-0000-0000-000093C70000}"/>
    <cellStyle name="Download 2 3" xfId="4813" xr:uid="{00000000-0005-0000-0000-000094C70000}"/>
    <cellStyle name="Download 2 3 2" xfId="8219" xr:uid="{00000000-0005-0000-0000-000095C70000}"/>
    <cellStyle name="Download 2 3 2 2" xfId="22142" xr:uid="{00000000-0005-0000-0000-000096C70000}"/>
    <cellStyle name="Download 2 3 2 2 2" xfId="49825" xr:uid="{00000000-0005-0000-0000-000097C70000}"/>
    <cellStyle name="Download 2 3 2 3" xfId="35908" xr:uid="{00000000-0005-0000-0000-000098C70000}"/>
    <cellStyle name="Download 2 3 3" xfId="13074" xr:uid="{00000000-0005-0000-0000-000099C70000}"/>
    <cellStyle name="Download 2 3 3 2" xfId="26995" xr:uid="{00000000-0005-0000-0000-00009AC70000}"/>
    <cellStyle name="Download 2 3 3 2 2" xfId="54678" xr:uid="{00000000-0005-0000-0000-00009BC70000}"/>
    <cellStyle name="Download 2 3 3 3" xfId="40761" xr:uid="{00000000-0005-0000-0000-00009CC70000}"/>
    <cellStyle name="Download 2 3 4" xfId="15824" xr:uid="{00000000-0005-0000-0000-00009DC70000}"/>
    <cellStyle name="Download 2 3 4 2" xfId="29745" xr:uid="{00000000-0005-0000-0000-00009EC70000}"/>
    <cellStyle name="Download 2 3 4 2 2" xfId="57428" xr:uid="{00000000-0005-0000-0000-00009FC70000}"/>
    <cellStyle name="Download 2 3 4 3" xfId="43511" xr:uid="{00000000-0005-0000-0000-0000A0C70000}"/>
    <cellStyle name="Download 2 3 5" xfId="18792" xr:uid="{00000000-0005-0000-0000-0000A1C70000}"/>
    <cellStyle name="Download 2 3 5 2" xfId="46475" xr:uid="{00000000-0005-0000-0000-0000A2C70000}"/>
    <cellStyle name="Download 2 3 6" xfId="32558" xr:uid="{00000000-0005-0000-0000-0000A3C70000}"/>
    <cellStyle name="dr" xfId="1692" xr:uid="{00000000-0005-0000-0000-0000A4C70000}"/>
    <cellStyle name="Driver" xfId="1693" xr:uid="{00000000-0005-0000-0000-0000A5C70000}"/>
    <cellStyle name="ds" xfId="1694" xr:uid="{00000000-0005-0000-0000-0000A6C70000}"/>
    <cellStyle name="ds 2" xfId="2127" xr:uid="{00000000-0005-0000-0000-0000A7C70000}"/>
    <cellStyle name="ds 2 2" xfId="3070" xr:uid="{00000000-0005-0000-0000-0000A8C70000}"/>
    <cellStyle name="ds 2 3" xfId="4814" xr:uid="{00000000-0005-0000-0000-0000A9C70000}"/>
    <cellStyle name="ds 2 3 2" xfId="8220" xr:uid="{00000000-0005-0000-0000-0000AAC70000}"/>
    <cellStyle name="ds 2 3 2 2" xfId="22143" xr:uid="{00000000-0005-0000-0000-0000ABC70000}"/>
    <cellStyle name="ds 2 3 2 2 2" xfId="49826" xr:uid="{00000000-0005-0000-0000-0000ACC70000}"/>
    <cellStyle name="ds 2 3 2 3" xfId="35909" xr:uid="{00000000-0005-0000-0000-0000ADC70000}"/>
    <cellStyle name="ds 2 3 3" xfId="13075" xr:uid="{00000000-0005-0000-0000-0000AEC70000}"/>
    <cellStyle name="ds 2 3 3 2" xfId="26996" xr:uid="{00000000-0005-0000-0000-0000AFC70000}"/>
    <cellStyle name="ds 2 3 3 2 2" xfId="54679" xr:uid="{00000000-0005-0000-0000-0000B0C70000}"/>
    <cellStyle name="ds 2 3 3 3" xfId="40762" xr:uid="{00000000-0005-0000-0000-0000B1C70000}"/>
    <cellStyle name="ds 2 3 4" xfId="15825" xr:uid="{00000000-0005-0000-0000-0000B2C70000}"/>
    <cellStyle name="ds 2 3 4 2" xfId="29746" xr:uid="{00000000-0005-0000-0000-0000B3C70000}"/>
    <cellStyle name="ds 2 3 4 2 2" xfId="57429" xr:uid="{00000000-0005-0000-0000-0000B4C70000}"/>
    <cellStyle name="ds 2 3 4 3" xfId="43512" xr:uid="{00000000-0005-0000-0000-0000B5C70000}"/>
    <cellStyle name="ds 2 3 5" xfId="18793" xr:uid="{00000000-0005-0000-0000-0000B6C70000}"/>
    <cellStyle name="ds 2 3 5 2" xfId="46476" xr:uid="{00000000-0005-0000-0000-0000B7C70000}"/>
    <cellStyle name="ds 2 3 6" xfId="32559" xr:uid="{00000000-0005-0000-0000-0000B8C70000}"/>
    <cellStyle name="E d" xfId="1695" xr:uid="{00000000-0005-0000-0000-0000B9C70000}"/>
    <cellStyle name="Element" xfId="1696" xr:uid="{00000000-0005-0000-0000-0000BAC70000}"/>
    <cellStyle name="Encabez1" xfId="1697" xr:uid="{00000000-0005-0000-0000-0000BBC70000}"/>
    <cellStyle name="Encabez2" xfId="1698" xr:uid="{00000000-0005-0000-0000-0000BCC70000}"/>
    <cellStyle name="End of sheet" xfId="1699" xr:uid="{00000000-0005-0000-0000-0000BDC70000}"/>
    <cellStyle name="End of sheet 10" xfId="2815" xr:uid="{00000000-0005-0000-0000-0000BEC70000}"/>
    <cellStyle name="End of sheet 10 2" xfId="6262" xr:uid="{00000000-0005-0000-0000-0000BFC70000}"/>
    <cellStyle name="End of sheet 10 2 2" xfId="20209" xr:uid="{00000000-0005-0000-0000-0000C0C70000}"/>
    <cellStyle name="End of sheet 10 2 2 2" xfId="47892" xr:uid="{00000000-0005-0000-0000-0000C1C70000}"/>
    <cellStyle name="End of sheet 10 2 3" xfId="33975" xr:uid="{00000000-0005-0000-0000-0000C2C70000}"/>
    <cellStyle name="End of sheet 10 3" xfId="9016" xr:uid="{00000000-0005-0000-0000-0000C3C70000}"/>
    <cellStyle name="End of sheet 10 3 2" xfId="22937" xr:uid="{00000000-0005-0000-0000-0000C4C70000}"/>
    <cellStyle name="End of sheet 10 3 2 2" xfId="50620" xr:uid="{00000000-0005-0000-0000-0000C5C70000}"/>
    <cellStyle name="End of sheet 10 3 3" xfId="36703" xr:uid="{00000000-0005-0000-0000-0000C6C70000}"/>
    <cellStyle name="End of sheet 10 4" xfId="11149" xr:uid="{00000000-0005-0000-0000-0000C7C70000}"/>
    <cellStyle name="End of sheet 10 4 2" xfId="25070" xr:uid="{00000000-0005-0000-0000-0000C8C70000}"/>
    <cellStyle name="End of sheet 10 4 2 2" xfId="52753" xr:uid="{00000000-0005-0000-0000-0000C9C70000}"/>
    <cellStyle name="End of sheet 10 4 3" xfId="38836" xr:uid="{00000000-0005-0000-0000-0000CAC70000}"/>
    <cellStyle name="End of sheet 10 5" xfId="13902" xr:uid="{00000000-0005-0000-0000-0000CBC70000}"/>
    <cellStyle name="End of sheet 10 5 2" xfId="27823" xr:uid="{00000000-0005-0000-0000-0000CCC70000}"/>
    <cellStyle name="End of sheet 10 5 2 2" xfId="55506" xr:uid="{00000000-0005-0000-0000-0000CDC70000}"/>
    <cellStyle name="End of sheet 10 5 3" xfId="41589" xr:uid="{00000000-0005-0000-0000-0000CEC70000}"/>
    <cellStyle name="End of sheet 10 6" xfId="16867" xr:uid="{00000000-0005-0000-0000-0000CFC70000}"/>
    <cellStyle name="End of sheet 10 6 2" xfId="44550" xr:uid="{00000000-0005-0000-0000-0000D0C70000}"/>
    <cellStyle name="End of sheet 10 7" xfId="30701" xr:uid="{00000000-0005-0000-0000-0000D1C70000}"/>
    <cellStyle name="End of sheet 11" xfId="2358" xr:uid="{00000000-0005-0000-0000-0000D2C70000}"/>
    <cellStyle name="End of sheet 11 2" xfId="5817" xr:uid="{00000000-0005-0000-0000-0000D3C70000}"/>
    <cellStyle name="End of sheet 11 2 2" xfId="19767" xr:uid="{00000000-0005-0000-0000-0000D4C70000}"/>
    <cellStyle name="End of sheet 11 2 2 2" xfId="47450" xr:uid="{00000000-0005-0000-0000-0000D5C70000}"/>
    <cellStyle name="End of sheet 11 2 3" xfId="33533" xr:uid="{00000000-0005-0000-0000-0000D6C70000}"/>
    <cellStyle name="End of sheet 11 3" xfId="8587" xr:uid="{00000000-0005-0000-0000-0000D7C70000}"/>
    <cellStyle name="End of sheet 11 3 2" xfId="22508" xr:uid="{00000000-0005-0000-0000-0000D8C70000}"/>
    <cellStyle name="End of sheet 11 3 2 2" xfId="50191" xr:uid="{00000000-0005-0000-0000-0000D9C70000}"/>
    <cellStyle name="End of sheet 11 3 3" xfId="36274" xr:uid="{00000000-0005-0000-0000-0000DAC70000}"/>
    <cellStyle name="End of sheet 11 4" xfId="5466" xr:uid="{00000000-0005-0000-0000-0000DBC70000}"/>
    <cellStyle name="End of sheet 11 4 2" xfId="19419" xr:uid="{00000000-0005-0000-0000-0000DCC70000}"/>
    <cellStyle name="End of sheet 11 4 2 2" xfId="47102" xr:uid="{00000000-0005-0000-0000-0000DDC70000}"/>
    <cellStyle name="End of sheet 11 4 3" xfId="33185" xr:uid="{00000000-0005-0000-0000-0000DEC70000}"/>
    <cellStyle name="End of sheet 11 5" xfId="13465" xr:uid="{00000000-0005-0000-0000-0000DFC70000}"/>
    <cellStyle name="End of sheet 11 5 2" xfId="27386" xr:uid="{00000000-0005-0000-0000-0000E0C70000}"/>
    <cellStyle name="End of sheet 11 5 2 2" xfId="55069" xr:uid="{00000000-0005-0000-0000-0000E1C70000}"/>
    <cellStyle name="End of sheet 11 5 3" xfId="41152" xr:uid="{00000000-0005-0000-0000-0000E2C70000}"/>
    <cellStyle name="End of sheet 11 6" xfId="16427" xr:uid="{00000000-0005-0000-0000-0000E3C70000}"/>
    <cellStyle name="End of sheet 11 6 2" xfId="44110" xr:uid="{00000000-0005-0000-0000-0000E4C70000}"/>
    <cellStyle name="End of sheet 11 7" xfId="30320" xr:uid="{00000000-0005-0000-0000-0000E5C70000}"/>
    <cellStyle name="End of sheet 12" xfId="2787" xr:uid="{00000000-0005-0000-0000-0000E6C70000}"/>
    <cellStyle name="End of sheet 12 2" xfId="6234" xr:uid="{00000000-0005-0000-0000-0000E7C70000}"/>
    <cellStyle name="End of sheet 12 2 2" xfId="20181" xr:uid="{00000000-0005-0000-0000-0000E8C70000}"/>
    <cellStyle name="End of sheet 12 2 2 2" xfId="47864" xr:uid="{00000000-0005-0000-0000-0000E9C70000}"/>
    <cellStyle name="End of sheet 12 2 3" xfId="33947" xr:uid="{00000000-0005-0000-0000-0000EAC70000}"/>
    <cellStyle name="End of sheet 12 3" xfId="8989" xr:uid="{00000000-0005-0000-0000-0000EBC70000}"/>
    <cellStyle name="End of sheet 12 3 2" xfId="22910" xr:uid="{00000000-0005-0000-0000-0000ECC70000}"/>
    <cellStyle name="End of sheet 12 3 2 2" xfId="50593" xr:uid="{00000000-0005-0000-0000-0000EDC70000}"/>
    <cellStyle name="End of sheet 12 3 3" xfId="36676" xr:uid="{00000000-0005-0000-0000-0000EEC70000}"/>
    <cellStyle name="End of sheet 12 4" xfId="11121" xr:uid="{00000000-0005-0000-0000-0000EFC70000}"/>
    <cellStyle name="End of sheet 12 4 2" xfId="25042" xr:uid="{00000000-0005-0000-0000-0000F0C70000}"/>
    <cellStyle name="End of sheet 12 4 2 2" xfId="52725" xr:uid="{00000000-0005-0000-0000-0000F1C70000}"/>
    <cellStyle name="End of sheet 12 4 3" xfId="38808" xr:uid="{00000000-0005-0000-0000-0000F2C70000}"/>
    <cellStyle name="End of sheet 12 5" xfId="13874" xr:uid="{00000000-0005-0000-0000-0000F3C70000}"/>
    <cellStyle name="End of sheet 12 5 2" xfId="27795" xr:uid="{00000000-0005-0000-0000-0000F4C70000}"/>
    <cellStyle name="End of sheet 12 5 2 2" xfId="55478" xr:uid="{00000000-0005-0000-0000-0000F5C70000}"/>
    <cellStyle name="End of sheet 12 5 3" xfId="41561" xr:uid="{00000000-0005-0000-0000-0000F6C70000}"/>
    <cellStyle name="End of sheet 12 6" xfId="16839" xr:uid="{00000000-0005-0000-0000-0000F7C70000}"/>
    <cellStyle name="End of sheet 12 6 2" xfId="44522" xr:uid="{00000000-0005-0000-0000-0000F8C70000}"/>
    <cellStyle name="End of sheet 12 7" xfId="30676" xr:uid="{00000000-0005-0000-0000-0000F9C70000}"/>
    <cellStyle name="End of sheet 13" xfId="2771" xr:uid="{00000000-0005-0000-0000-0000FAC70000}"/>
    <cellStyle name="End of sheet 13 2" xfId="6218" xr:uid="{00000000-0005-0000-0000-0000FBC70000}"/>
    <cellStyle name="End of sheet 13 2 2" xfId="20165" xr:uid="{00000000-0005-0000-0000-0000FCC70000}"/>
    <cellStyle name="End of sheet 13 2 2 2" xfId="47848" xr:uid="{00000000-0005-0000-0000-0000FDC70000}"/>
    <cellStyle name="End of sheet 13 2 3" xfId="33931" xr:uid="{00000000-0005-0000-0000-0000FEC70000}"/>
    <cellStyle name="End of sheet 13 3" xfId="8974" xr:uid="{00000000-0005-0000-0000-0000FFC70000}"/>
    <cellStyle name="End of sheet 13 3 2" xfId="22895" xr:uid="{00000000-0005-0000-0000-000000C80000}"/>
    <cellStyle name="End of sheet 13 3 2 2" xfId="50578" xr:uid="{00000000-0005-0000-0000-000001C80000}"/>
    <cellStyle name="End of sheet 13 3 3" xfId="36661" xr:uid="{00000000-0005-0000-0000-000002C80000}"/>
    <cellStyle name="End of sheet 13 4" xfId="11105" xr:uid="{00000000-0005-0000-0000-000003C80000}"/>
    <cellStyle name="End of sheet 13 4 2" xfId="25026" xr:uid="{00000000-0005-0000-0000-000004C80000}"/>
    <cellStyle name="End of sheet 13 4 2 2" xfId="52709" xr:uid="{00000000-0005-0000-0000-000005C80000}"/>
    <cellStyle name="End of sheet 13 4 3" xfId="38792" xr:uid="{00000000-0005-0000-0000-000006C80000}"/>
    <cellStyle name="End of sheet 13 5" xfId="13858" xr:uid="{00000000-0005-0000-0000-000007C80000}"/>
    <cellStyle name="End of sheet 13 5 2" xfId="27779" xr:uid="{00000000-0005-0000-0000-000008C80000}"/>
    <cellStyle name="End of sheet 13 5 2 2" xfId="55462" xr:uid="{00000000-0005-0000-0000-000009C80000}"/>
    <cellStyle name="End of sheet 13 5 3" xfId="41545" xr:uid="{00000000-0005-0000-0000-00000AC80000}"/>
    <cellStyle name="End of sheet 13 6" xfId="16823" xr:uid="{00000000-0005-0000-0000-00000BC80000}"/>
    <cellStyle name="End of sheet 13 6 2" xfId="44506" xr:uid="{00000000-0005-0000-0000-00000CC80000}"/>
    <cellStyle name="End of sheet 13 7" xfId="30663" xr:uid="{00000000-0005-0000-0000-00000DC80000}"/>
    <cellStyle name="End of sheet 14" xfId="3613" xr:uid="{00000000-0005-0000-0000-00000EC80000}"/>
    <cellStyle name="End of sheet 14 2" xfId="7051" xr:uid="{00000000-0005-0000-0000-00000FC80000}"/>
    <cellStyle name="End of sheet 14 2 2" xfId="20987" xr:uid="{00000000-0005-0000-0000-000010C80000}"/>
    <cellStyle name="End of sheet 14 2 2 2" xfId="48670" xr:uid="{00000000-0005-0000-0000-000011C80000}"/>
    <cellStyle name="End of sheet 14 2 3" xfId="34753" xr:uid="{00000000-0005-0000-0000-000012C80000}"/>
    <cellStyle name="End of sheet 14 3" xfId="9783" xr:uid="{00000000-0005-0000-0000-000013C80000}"/>
    <cellStyle name="End of sheet 14 3 2" xfId="23704" xr:uid="{00000000-0005-0000-0000-000014C80000}"/>
    <cellStyle name="End of sheet 14 3 2 2" xfId="51387" xr:uid="{00000000-0005-0000-0000-000015C80000}"/>
    <cellStyle name="End of sheet 14 3 3" xfId="37470" xr:uid="{00000000-0005-0000-0000-000016C80000}"/>
    <cellStyle name="End of sheet 14 4" xfId="11925" xr:uid="{00000000-0005-0000-0000-000017C80000}"/>
    <cellStyle name="End of sheet 14 4 2" xfId="25846" xr:uid="{00000000-0005-0000-0000-000018C80000}"/>
    <cellStyle name="End of sheet 14 4 2 2" xfId="53529" xr:uid="{00000000-0005-0000-0000-000019C80000}"/>
    <cellStyle name="End of sheet 14 4 3" xfId="39612" xr:uid="{00000000-0005-0000-0000-00001AC80000}"/>
    <cellStyle name="End of sheet 14 5" xfId="14675" xr:uid="{00000000-0005-0000-0000-00001BC80000}"/>
    <cellStyle name="End of sheet 14 5 2" xfId="28596" xr:uid="{00000000-0005-0000-0000-00001CC80000}"/>
    <cellStyle name="End of sheet 14 5 2 2" xfId="56279" xr:uid="{00000000-0005-0000-0000-00001DC80000}"/>
    <cellStyle name="End of sheet 14 5 3" xfId="42362" xr:uid="{00000000-0005-0000-0000-00001EC80000}"/>
    <cellStyle name="End of sheet 14 6" xfId="17643" xr:uid="{00000000-0005-0000-0000-00001FC80000}"/>
    <cellStyle name="End of sheet 14 6 2" xfId="45326" xr:uid="{00000000-0005-0000-0000-000020C80000}"/>
    <cellStyle name="End of sheet 14 7" xfId="31414" xr:uid="{00000000-0005-0000-0000-000021C80000}"/>
    <cellStyle name="End of sheet 15" xfId="2886" xr:uid="{00000000-0005-0000-0000-000022C80000}"/>
    <cellStyle name="End of sheet 15 2" xfId="6333" xr:uid="{00000000-0005-0000-0000-000023C80000}"/>
    <cellStyle name="End of sheet 15 2 2" xfId="20280" xr:uid="{00000000-0005-0000-0000-000024C80000}"/>
    <cellStyle name="End of sheet 15 2 2 2" xfId="47963" xr:uid="{00000000-0005-0000-0000-000025C80000}"/>
    <cellStyle name="End of sheet 15 2 3" xfId="34046" xr:uid="{00000000-0005-0000-0000-000026C80000}"/>
    <cellStyle name="End of sheet 15 3" xfId="9085" xr:uid="{00000000-0005-0000-0000-000027C80000}"/>
    <cellStyle name="End of sheet 15 3 2" xfId="23006" xr:uid="{00000000-0005-0000-0000-000028C80000}"/>
    <cellStyle name="End of sheet 15 3 2 2" xfId="50689" xr:uid="{00000000-0005-0000-0000-000029C80000}"/>
    <cellStyle name="End of sheet 15 3 3" xfId="36772" xr:uid="{00000000-0005-0000-0000-00002AC80000}"/>
    <cellStyle name="End of sheet 15 4" xfId="11220" xr:uid="{00000000-0005-0000-0000-00002BC80000}"/>
    <cellStyle name="End of sheet 15 4 2" xfId="25141" xr:uid="{00000000-0005-0000-0000-00002CC80000}"/>
    <cellStyle name="End of sheet 15 4 2 2" xfId="52824" xr:uid="{00000000-0005-0000-0000-00002DC80000}"/>
    <cellStyle name="End of sheet 15 4 3" xfId="38907" xr:uid="{00000000-0005-0000-0000-00002EC80000}"/>
    <cellStyle name="End of sheet 15 5" xfId="13972" xr:uid="{00000000-0005-0000-0000-00002FC80000}"/>
    <cellStyle name="End of sheet 15 5 2" xfId="27893" xr:uid="{00000000-0005-0000-0000-000030C80000}"/>
    <cellStyle name="End of sheet 15 5 2 2" xfId="55576" xr:uid="{00000000-0005-0000-0000-000031C80000}"/>
    <cellStyle name="End of sheet 15 5 3" xfId="41659" xr:uid="{00000000-0005-0000-0000-000032C80000}"/>
    <cellStyle name="End of sheet 15 6" xfId="16938" xr:uid="{00000000-0005-0000-0000-000033C80000}"/>
    <cellStyle name="End of sheet 15 6 2" xfId="44621" xr:uid="{00000000-0005-0000-0000-000034C80000}"/>
    <cellStyle name="End of sheet 15 7" xfId="30761" xr:uid="{00000000-0005-0000-0000-000035C80000}"/>
    <cellStyle name="End of sheet 16" xfId="3055" xr:uid="{00000000-0005-0000-0000-000036C80000}"/>
    <cellStyle name="End of sheet 16 2" xfId="6499" xr:uid="{00000000-0005-0000-0000-000037C80000}"/>
    <cellStyle name="End of sheet 16 2 2" xfId="20444" xr:uid="{00000000-0005-0000-0000-000038C80000}"/>
    <cellStyle name="End of sheet 16 2 2 2" xfId="48127" xr:uid="{00000000-0005-0000-0000-000039C80000}"/>
    <cellStyle name="End of sheet 16 2 3" xfId="34210" xr:uid="{00000000-0005-0000-0000-00003AC80000}"/>
    <cellStyle name="End of sheet 16 3" xfId="9248" xr:uid="{00000000-0005-0000-0000-00003BC80000}"/>
    <cellStyle name="End of sheet 16 3 2" xfId="23169" xr:uid="{00000000-0005-0000-0000-00003CC80000}"/>
    <cellStyle name="End of sheet 16 3 2 2" xfId="50852" xr:uid="{00000000-0005-0000-0000-00003DC80000}"/>
    <cellStyle name="End of sheet 16 3 3" xfId="36935" xr:uid="{00000000-0005-0000-0000-00003EC80000}"/>
    <cellStyle name="End of sheet 16 4" xfId="11384" xr:uid="{00000000-0005-0000-0000-00003FC80000}"/>
    <cellStyle name="End of sheet 16 4 2" xfId="25305" xr:uid="{00000000-0005-0000-0000-000040C80000}"/>
    <cellStyle name="End of sheet 16 4 2 2" xfId="52988" xr:uid="{00000000-0005-0000-0000-000041C80000}"/>
    <cellStyle name="End of sheet 16 4 3" xfId="39071" xr:uid="{00000000-0005-0000-0000-000042C80000}"/>
    <cellStyle name="End of sheet 16 5" xfId="14134" xr:uid="{00000000-0005-0000-0000-000043C80000}"/>
    <cellStyle name="End of sheet 16 5 2" xfId="28055" xr:uid="{00000000-0005-0000-0000-000044C80000}"/>
    <cellStyle name="End of sheet 16 5 2 2" xfId="55738" xr:uid="{00000000-0005-0000-0000-000045C80000}"/>
    <cellStyle name="End of sheet 16 5 3" xfId="41821" xr:uid="{00000000-0005-0000-0000-000046C80000}"/>
    <cellStyle name="End of sheet 16 6" xfId="17102" xr:uid="{00000000-0005-0000-0000-000047C80000}"/>
    <cellStyle name="End of sheet 16 6 2" xfId="44785" xr:uid="{00000000-0005-0000-0000-000048C80000}"/>
    <cellStyle name="End of sheet 16 7" xfId="30909" xr:uid="{00000000-0005-0000-0000-000049C80000}"/>
    <cellStyle name="End of sheet 17" xfId="3355" xr:uid="{00000000-0005-0000-0000-00004AC80000}"/>
    <cellStyle name="End of sheet 17 2" xfId="6795" xr:uid="{00000000-0005-0000-0000-00004BC80000}"/>
    <cellStyle name="End of sheet 17 2 2" xfId="20736" xr:uid="{00000000-0005-0000-0000-00004CC80000}"/>
    <cellStyle name="End of sheet 17 2 2 2" xfId="48419" xr:uid="{00000000-0005-0000-0000-00004DC80000}"/>
    <cellStyle name="End of sheet 17 2 3" xfId="34502" xr:uid="{00000000-0005-0000-0000-00004EC80000}"/>
    <cellStyle name="End of sheet 17 3" xfId="9533" xr:uid="{00000000-0005-0000-0000-00004FC80000}"/>
    <cellStyle name="End of sheet 17 3 2" xfId="23454" xr:uid="{00000000-0005-0000-0000-000050C80000}"/>
    <cellStyle name="End of sheet 17 3 2 2" xfId="51137" xr:uid="{00000000-0005-0000-0000-000051C80000}"/>
    <cellStyle name="End of sheet 17 3 3" xfId="37220" xr:uid="{00000000-0005-0000-0000-000052C80000}"/>
    <cellStyle name="End of sheet 17 4" xfId="11674" xr:uid="{00000000-0005-0000-0000-000053C80000}"/>
    <cellStyle name="End of sheet 17 4 2" xfId="25595" xr:uid="{00000000-0005-0000-0000-000054C80000}"/>
    <cellStyle name="End of sheet 17 4 2 2" xfId="53278" xr:uid="{00000000-0005-0000-0000-000055C80000}"/>
    <cellStyle name="End of sheet 17 4 3" xfId="39361" xr:uid="{00000000-0005-0000-0000-000056C80000}"/>
    <cellStyle name="End of sheet 17 5" xfId="14424" xr:uid="{00000000-0005-0000-0000-000057C80000}"/>
    <cellStyle name="End of sheet 17 5 2" xfId="28345" xr:uid="{00000000-0005-0000-0000-000058C80000}"/>
    <cellStyle name="End of sheet 17 5 2 2" xfId="56028" xr:uid="{00000000-0005-0000-0000-000059C80000}"/>
    <cellStyle name="End of sheet 17 5 3" xfId="42111" xr:uid="{00000000-0005-0000-0000-00005AC80000}"/>
    <cellStyle name="End of sheet 17 6" xfId="17392" xr:uid="{00000000-0005-0000-0000-00005BC80000}"/>
    <cellStyle name="End of sheet 17 6 2" xfId="45075" xr:uid="{00000000-0005-0000-0000-00005CC80000}"/>
    <cellStyle name="End of sheet 17 7" xfId="31174" xr:uid="{00000000-0005-0000-0000-00005DC80000}"/>
    <cellStyle name="End of sheet 18" xfId="2740" xr:uid="{00000000-0005-0000-0000-00005EC80000}"/>
    <cellStyle name="End of sheet 18 2" xfId="6188" xr:uid="{00000000-0005-0000-0000-00005FC80000}"/>
    <cellStyle name="End of sheet 18 2 2" xfId="20135" xr:uid="{00000000-0005-0000-0000-000060C80000}"/>
    <cellStyle name="End of sheet 18 2 2 2" xfId="47818" xr:uid="{00000000-0005-0000-0000-000061C80000}"/>
    <cellStyle name="End of sheet 18 2 3" xfId="33901" xr:uid="{00000000-0005-0000-0000-000062C80000}"/>
    <cellStyle name="End of sheet 18 3" xfId="8944" xr:uid="{00000000-0005-0000-0000-000063C80000}"/>
    <cellStyle name="End of sheet 18 3 2" xfId="22865" xr:uid="{00000000-0005-0000-0000-000064C80000}"/>
    <cellStyle name="End of sheet 18 3 2 2" xfId="50548" xr:uid="{00000000-0005-0000-0000-000065C80000}"/>
    <cellStyle name="End of sheet 18 3 3" xfId="36631" xr:uid="{00000000-0005-0000-0000-000066C80000}"/>
    <cellStyle name="End of sheet 18 4" xfId="11075" xr:uid="{00000000-0005-0000-0000-000067C80000}"/>
    <cellStyle name="End of sheet 18 4 2" xfId="24996" xr:uid="{00000000-0005-0000-0000-000068C80000}"/>
    <cellStyle name="End of sheet 18 4 2 2" xfId="52679" xr:uid="{00000000-0005-0000-0000-000069C80000}"/>
    <cellStyle name="End of sheet 18 4 3" xfId="38762" xr:uid="{00000000-0005-0000-0000-00006AC80000}"/>
    <cellStyle name="End of sheet 18 5" xfId="13828" xr:uid="{00000000-0005-0000-0000-00006BC80000}"/>
    <cellStyle name="End of sheet 18 5 2" xfId="27749" xr:uid="{00000000-0005-0000-0000-00006CC80000}"/>
    <cellStyle name="End of sheet 18 5 2 2" xfId="55432" xr:uid="{00000000-0005-0000-0000-00006DC80000}"/>
    <cellStyle name="End of sheet 18 5 3" xfId="41515" xr:uid="{00000000-0005-0000-0000-00006EC80000}"/>
    <cellStyle name="End of sheet 18 6" xfId="16793" xr:uid="{00000000-0005-0000-0000-00006FC80000}"/>
    <cellStyle name="End of sheet 18 6 2" xfId="44476" xr:uid="{00000000-0005-0000-0000-000070C80000}"/>
    <cellStyle name="End of sheet 18 7" xfId="30640" xr:uid="{00000000-0005-0000-0000-000071C80000}"/>
    <cellStyle name="End of sheet 19" xfId="3586" xr:uid="{00000000-0005-0000-0000-000072C80000}"/>
    <cellStyle name="End of sheet 19 2" xfId="7024" xr:uid="{00000000-0005-0000-0000-000073C80000}"/>
    <cellStyle name="End of sheet 19 2 2" xfId="20961" xr:uid="{00000000-0005-0000-0000-000074C80000}"/>
    <cellStyle name="End of sheet 19 2 2 2" xfId="48644" xr:uid="{00000000-0005-0000-0000-000075C80000}"/>
    <cellStyle name="End of sheet 19 2 3" xfId="34727" xr:uid="{00000000-0005-0000-0000-000076C80000}"/>
    <cellStyle name="End of sheet 19 3" xfId="9757" xr:uid="{00000000-0005-0000-0000-000077C80000}"/>
    <cellStyle name="End of sheet 19 3 2" xfId="23678" xr:uid="{00000000-0005-0000-0000-000078C80000}"/>
    <cellStyle name="End of sheet 19 3 2 2" xfId="51361" xr:uid="{00000000-0005-0000-0000-000079C80000}"/>
    <cellStyle name="End of sheet 19 3 3" xfId="37444" xr:uid="{00000000-0005-0000-0000-00007AC80000}"/>
    <cellStyle name="End of sheet 19 4" xfId="11899" xr:uid="{00000000-0005-0000-0000-00007BC80000}"/>
    <cellStyle name="End of sheet 19 4 2" xfId="25820" xr:uid="{00000000-0005-0000-0000-00007CC80000}"/>
    <cellStyle name="End of sheet 19 4 2 2" xfId="53503" xr:uid="{00000000-0005-0000-0000-00007DC80000}"/>
    <cellStyle name="End of sheet 19 4 3" xfId="39586" xr:uid="{00000000-0005-0000-0000-00007EC80000}"/>
    <cellStyle name="End of sheet 19 5" xfId="14649" xr:uid="{00000000-0005-0000-0000-00007FC80000}"/>
    <cellStyle name="End of sheet 19 5 2" xfId="28570" xr:uid="{00000000-0005-0000-0000-000080C80000}"/>
    <cellStyle name="End of sheet 19 5 2 2" xfId="56253" xr:uid="{00000000-0005-0000-0000-000081C80000}"/>
    <cellStyle name="End of sheet 19 5 3" xfId="42336" xr:uid="{00000000-0005-0000-0000-000082C80000}"/>
    <cellStyle name="End of sheet 19 6" xfId="17617" xr:uid="{00000000-0005-0000-0000-000083C80000}"/>
    <cellStyle name="End of sheet 19 6 2" xfId="45300" xr:uid="{00000000-0005-0000-0000-000084C80000}"/>
    <cellStyle name="End of sheet 19 7" xfId="31388" xr:uid="{00000000-0005-0000-0000-000085C80000}"/>
    <cellStyle name="End of sheet 2" xfId="2070" xr:uid="{00000000-0005-0000-0000-000086C80000}"/>
    <cellStyle name="End of sheet 2 10" xfId="2363" xr:uid="{00000000-0005-0000-0000-000087C80000}"/>
    <cellStyle name="End of sheet 2 10 2" xfId="5822" xr:uid="{00000000-0005-0000-0000-000088C80000}"/>
    <cellStyle name="End of sheet 2 10 2 2" xfId="19772" xr:uid="{00000000-0005-0000-0000-000089C80000}"/>
    <cellStyle name="End of sheet 2 10 2 2 2" xfId="47455" xr:uid="{00000000-0005-0000-0000-00008AC80000}"/>
    <cellStyle name="End of sheet 2 10 2 3" xfId="33538" xr:uid="{00000000-0005-0000-0000-00008BC80000}"/>
    <cellStyle name="End of sheet 2 10 3" xfId="8592" xr:uid="{00000000-0005-0000-0000-00008CC80000}"/>
    <cellStyle name="End of sheet 2 10 3 2" xfId="22513" xr:uid="{00000000-0005-0000-0000-00008DC80000}"/>
    <cellStyle name="End of sheet 2 10 3 2 2" xfId="50196" xr:uid="{00000000-0005-0000-0000-00008EC80000}"/>
    <cellStyle name="End of sheet 2 10 3 3" xfId="36279" xr:uid="{00000000-0005-0000-0000-00008FC80000}"/>
    <cellStyle name="End of sheet 2 10 4" xfId="5471" xr:uid="{00000000-0005-0000-0000-000090C80000}"/>
    <cellStyle name="End of sheet 2 10 4 2" xfId="19424" xr:uid="{00000000-0005-0000-0000-000091C80000}"/>
    <cellStyle name="End of sheet 2 10 4 2 2" xfId="47107" xr:uid="{00000000-0005-0000-0000-000092C80000}"/>
    <cellStyle name="End of sheet 2 10 4 3" xfId="33190" xr:uid="{00000000-0005-0000-0000-000093C80000}"/>
    <cellStyle name="End of sheet 2 10 5" xfId="13470" xr:uid="{00000000-0005-0000-0000-000094C80000}"/>
    <cellStyle name="End of sheet 2 10 5 2" xfId="27391" xr:uid="{00000000-0005-0000-0000-000095C80000}"/>
    <cellStyle name="End of sheet 2 10 5 2 2" xfId="55074" xr:uid="{00000000-0005-0000-0000-000096C80000}"/>
    <cellStyle name="End of sheet 2 10 5 3" xfId="41157" xr:uid="{00000000-0005-0000-0000-000097C80000}"/>
    <cellStyle name="End of sheet 2 10 6" xfId="16432" xr:uid="{00000000-0005-0000-0000-000098C80000}"/>
    <cellStyle name="End of sheet 2 10 6 2" xfId="44115" xr:uid="{00000000-0005-0000-0000-000099C80000}"/>
    <cellStyle name="End of sheet 2 10 7" xfId="30325" xr:uid="{00000000-0005-0000-0000-00009AC80000}"/>
    <cellStyle name="End of sheet 2 11" xfId="2377" xr:uid="{00000000-0005-0000-0000-00009BC80000}"/>
    <cellStyle name="End of sheet 2 11 2" xfId="5834" xr:uid="{00000000-0005-0000-0000-00009CC80000}"/>
    <cellStyle name="End of sheet 2 11 2 2" xfId="19784" xr:uid="{00000000-0005-0000-0000-00009DC80000}"/>
    <cellStyle name="End of sheet 2 11 2 2 2" xfId="47467" xr:uid="{00000000-0005-0000-0000-00009EC80000}"/>
    <cellStyle name="End of sheet 2 11 2 3" xfId="33550" xr:uid="{00000000-0005-0000-0000-00009FC80000}"/>
    <cellStyle name="End of sheet 2 11 3" xfId="8604" xr:uid="{00000000-0005-0000-0000-0000A0C80000}"/>
    <cellStyle name="End of sheet 2 11 3 2" xfId="22525" xr:uid="{00000000-0005-0000-0000-0000A1C80000}"/>
    <cellStyle name="End of sheet 2 11 3 2 2" xfId="50208" xr:uid="{00000000-0005-0000-0000-0000A2C80000}"/>
    <cellStyle name="End of sheet 2 11 3 3" xfId="36291" xr:uid="{00000000-0005-0000-0000-0000A3C80000}"/>
    <cellStyle name="End of sheet 2 11 4" xfId="5481" xr:uid="{00000000-0005-0000-0000-0000A4C80000}"/>
    <cellStyle name="End of sheet 2 11 4 2" xfId="19434" xr:uid="{00000000-0005-0000-0000-0000A5C80000}"/>
    <cellStyle name="End of sheet 2 11 4 2 2" xfId="47117" xr:uid="{00000000-0005-0000-0000-0000A6C80000}"/>
    <cellStyle name="End of sheet 2 11 4 3" xfId="33200" xr:uid="{00000000-0005-0000-0000-0000A7C80000}"/>
    <cellStyle name="End of sheet 2 11 5" xfId="13482" xr:uid="{00000000-0005-0000-0000-0000A8C80000}"/>
    <cellStyle name="End of sheet 2 11 5 2" xfId="27403" xr:uid="{00000000-0005-0000-0000-0000A9C80000}"/>
    <cellStyle name="End of sheet 2 11 5 2 2" xfId="55086" xr:uid="{00000000-0005-0000-0000-0000AAC80000}"/>
    <cellStyle name="End of sheet 2 11 5 3" xfId="41169" xr:uid="{00000000-0005-0000-0000-0000ABC80000}"/>
    <cellStyle name="End of sheet 2 11 6" xfId="16444" xr:uid="{00000000-0005-0000-0000-0000ACC80000}"/>
    <cellStyle name="End of sheet 2 11 6 2" xfId="44127" xr:uid="{00000000-0005-0000-0000-0000ADC80000}"/>
    <cellStyle name="End of sheet 2 11 7" xfId="30337" xr:uid="{00000000-0005-0000-0000-0000AEC80000}"/>
    <cellStyle name="End of sheet 2 12" xfId="2365" xr:uid="{00000000-0005-0000-0000-0000AFC80000}"/>
    <cellStyle name="End of sheet 2 12 2" xfId="5824" xr:uid="{00000000-0005-0000-0000-0000B0C80000}"/>
    <cellStyle name="End of sheet 2 12 2 2" xfId="19774" xr:uid="{00000000-0005-0000-0000-0000B1C80000}"/>
    <cellStyle name="End of sheet 2 12 2 2 2" xfId="47457" xr:uid="{00000000-0005-0000-0000-0000B2C80000}"/>
    <cellStyle name="End of sheet 2 12 2 3" xfId="33540" xr:uid="{00000000-0005-0000-0000-0000B3C80000}"/>
    <cellStyle name="End of sheet 2 12 3" xfId="8594" xr:uid="{00000000-0005-0000-0000-0000B4C80000}"/>
    <cellStyle name="End of sheet 2 12 3 2" xfId="22515" xr:uid="{00000000-0005-0000-0000-0000B5C80000}"/>
    <cellStyle name="End of sheet 2 12 3 2 2" xfId="50198" xr:uid="{00000000-0005-0000-0000-0000B6C80000}"/>
    <cellStyle name="End of sheet 2 12 3 3" xfId="36281" xr:uid="{00000000-0005-0000-0000-0000B7C80000}"/>
    <cellStyle name="End of sheet 2 12 4" xfId="5473" xr:uid="{00000000-0005-0000-0000-0000B8C80000}"/>
    <cellStyle name="End of sheet 2 12 4 2" xfId="19426" xr:uid="{00000000-0005-0000-0000-0000B9C80000}"/>
    <cellStyle name="End of sheet 2 12 4 2 2" xfId="47109" xr:uid="{00000000-0005-0000-0000-0000BAC80000}"/>
    <cellStyle name="End of sheet 2 12 4 3" xfId="33192" xr:uid="{00000000-0005-0000-0000-0000BBC80000}"/>
    <cellStyle name="End of sheet 2 12 5" xfId="13472" xr:uid="{00000000-0005-0000-0000-0000BCC80000}"/>
    <cellStyle name="End of sheet 2 12 5 2" xfId="27393" xr:uid="{00000000-0005-0000-0000-0000BDC80000}"/>
    <cellStyle name="End of sheet 2 12 5 2 2" xfId="55076" xr:uid="{00000000-0005-0000-0000-0000BEC80000}"/>
    <cellStyle name="End of sheet 2 12 5 3" xfId="41159" xr:uid="{00000000-0005-0000-0000-0000BFC80000}"/>
    <cellStyle name="End of sheet 2 12 6" xfId="16434" xr:uid="{00000000-0005-0000-0000-0000C0C80000}"/>
    <cellStyle name="End of sheet 2 12 6 2" xfId="44117" xr:uid="{00000000-0005-0000-0000-0000C1C80000}"/>
    <cellStyle name="End of sheet 2 12 7" xfId="30327" xr:uid="{00000000-0005-0000-0000-0000C2C80000}"/>
    <cellStyle name="End of sheet 2 13" xfId="3332" xr:uid="{00000000-0005-0000-0000-0000C3C80000}"/>
    <cellStyle name="End of sheet 2 13 2" xfId="6772" xr:uid="{00000000-0005-0000-0000-0000C4C80000}"/>
    <cellStyle name="End of sheet 2 13 2 2" xfId="20713" xr:uid="{00000000-0005-0000-0000-0000C5C80000}"/>
    <cellStyle name="End of sheet 2 13 2 2 2" xfId="48396" xr:uid="{00000000-0005-0000-0000-0000C6C80000}"/>
    <cellStyle name="End of sheet 2 13 2 3" xfId="34479" xr:uid="{00000000-0005-0000-0000-0000C7C80000}"/>
    <cellStyle name="End of sheet 2 13 3" xfId="9512" xr:uid="{00000000-0005-0000-0000-0000C8C80000}"/>
    <cellStyle name="End of sheet 2 13 3 2" xfId="23433" xr:uid="{00000000-0005-0000-0000-0000C9C80000}"/>
    <cellStyle name="End of sheet 2 13 3 2 2" xfId="51116" xr:uid="{00000000-0005-0000-0000-0000CAC80000}"/>
    <cellStyle name="End of sheet 2 13 3 3" xfId="37199" xr:uid="{00000000-0005-0000-0000-0000CBC80000}"/>
    <cellStyle name="End of sheet 2 13 4" xfId="11651" xr:uid="{00000000-0005-0000-0000-0000CCC80000}"/>
    <cellStyle name="End of sheet 2 13 4 2" xfId="25572" xr:uid="{00000000-0005-0000-0000-0000CDC80000}"/>
    <cellStyle name="End of sheet 2 13 4 2 2" xfId="53255" xr:uid="{00000000-0005-0000-0000-0000CEC80000}"/>
    <cellStyle name="End of sheet 2 13 4 3" xfId="39338" xr:uid="{00000000-0005-0000-0000-0000CFC80000}"/>
    <cellStyle name="End of sheet 2 13 5" xfId="14401" xr:uid="{00000000-0005-0000-0000-0000D0C80000}"/>
    <cellStyle name="End of sheet 2 13 5 2" xfId="28322" xr:uid="{00000000-0005-0000-0000-0000D1C80000}"/>
    <cellStyle name="End of sheet 2 13 5 2 2" xfId="56005" xr:uid="{00000000-0005-0000-0000-0000D2C80000}"/>
    <cellStyle name="End of sheet 2 13 5 3" xfId="42088" xr:uid="{00000000-0005-0000-0000-0000D3C80000}"/>
    <cellStyle name="End of sheet 2 13 6" xfId="17369" xr:uid="{00000000-0005-0000-0000-0000D4C80000}"/>
    <cellStyle name="End of sheet 2 13 6 2" xfId="45052" xr:uid="{00000000-0005-0000-0000-0000D5C80000}"/>
    <cellStyle name="End of sheet 2 13 7" xfId="31152" xr:uid="{00000000-0005-0000-0000-0000D6C80000}"/>
    <cellStyle name="End of sheet 2 14" xfId="2808" xr:uid="{00000000-0005-0000-0000-0000D7C80000}"/>
    <cellStyle name="End of sheet 2 14 2" xfId="6255" xr:uid="{00000000-0005-0000-0000-0000D8C80000}"/>
    <cellStyle name="End of sheet 2 14 2 2" xfId="20202" xr:uid="{00000000-0005-0000-0000-0000D9C80000}"/>
    <cellStyle name="End of sheet 2 14 2 2 2" xfId="47885" xr:uid="{00000000-0005-0000-0000-0000DAC80000}"/>
    <cellStyle name="End of sheet 2 14 2 3" xfId="33968" xr:uid="{00000000-0005-0000-0000-0000DBC80000}"/>
    <cellStyle name="End of sheet 2 14 3" xfId="9010" xr:uid="{00000000-0005-0000-0000-0000DCC80000}"/>
    <cellStyle name="End of sheet 2 14 3 2" xfId="22931" xr:uid="{00000000-0005-0000-0000-0000DDC80000}"/>
    <cellStyle name="End of sheet 2 14 3 2 2" xfId="50614" xr:uid="{00000000-0005-0000-0000-0000DEC80000}"/>
    <cellStyle name="End of sheet 2 14 3 3" xfId="36697" xr:uid="{00000000-0005-0000-0000-0000DFC80000}"/>
    <cellStyle name="End of sheet 2 14 4" xfId="11142" xr:uid="{00000000-0005-0000-0000-0000E0C80000}"/>
    <cellStyle name="End of sheet 2 14 4 2" xfId="25063" xr:uid="{00000000-0005-0000-0000-0000E1C80000}"/>
    <cellStyle name="End of sheet 2 14 4 2 2" xfId="52746" xr:uid="{00000000-0005-0000-0000-0000E2C80000}"/>
    <cellStyle name="End of sheet 2 14 4 3" xfId="38829" xr:uid="{00000000-0005-0000-0000-0000E3C80000}"/>
    <cellStyle name="End of sheet 2 14 5" xfId="13895" xr:uid="{00000000-0005-0000-0000-0000E4C80000}"/>
    <cellStyle name="End of sheet 2 14 5 2" xfId="27816" xr:uid="{00000000-0005-0000-0000-0000E5C80000}"/>
    <cellStyle name="End of sheet 2 14 5 2 2" xfId="55499" xr:uid="{00000000-0005-0000-0000-0000E6C80000}"/>
    <cellStyle name="End of sheet 2 14 5 3" xfId="41582" xr:uid="{00000000-0005-0000-0000-0000E7C80000}"/>
    <cellStyle name="End of sheet 2 14 6" xfId="16860" xr:uid="{00000000-0005-0000-0000-0000E8C80000}"/>
    <cellStyle name="End of sheet 2 14 6 2" xfId="44543" xr:uid="{00000000-0005-0000-0000-0000E9C80000}"/>
    <cellStyle name="End of sheet 2 14 7" xfId="30695" xr:uid="{00000000-0005-0000-0000-0000EAC80000}"/>
    <cellStyle name="End of sheet 2 15" xfId="2498" xr:uid="{00000000-0005-0000-0000-0000EBC80000}"/>
    <cellStyle name="End of sheet 2 15 2" xfId="5955" xr:uid="{00000000-0005-0000-0000-0000ECC80000}"/>
    <cellStyle name="End of sheet 2 15 2 2" xfId="19904" xr:uid="{00000000-0005-0000-0000-0000EDC80000}"/>
    <cellStyle name="End of sheet 2 15 2 2 2" xfId="47587" xr:uid="{00000000-0005-0000-0000-0000EEC80000}"/>
    <cellStyle name="End of sheet 2 15 2 3" xfId="33670" xr:uid="{00000000-0005-0000-0000-0000EFC80000}"/>
    <cellStyle name="End of sheet 2 15 3" xfId="8720" xr:uid="{00000000-0005-0000-0000-0000F0C80000}"/>
    <cellStyle name="End of sheet 2 15 3 2" xfId="22641" xr:uid="{00000000-0005-0000-0000-0000F1C80000}"/>
    <cellStyle name="End of sheet 2 15 3 2 2" xfId="50324" xr:uid="{00000000-0005-0000-0000-0000F2C80000}"/>
    <cellStyle name="End of sheet 2 15 3 3" xfId="36407" xr:uid="{00000000-0005-0000-0000-0000F3C80000}"/>
    <cellStyle name="End of sheet 2 15 4" xfId="5569" xr:uid="{00000000-0005-0000-0000-0000F4C80000}"/>
    <cellStyle name="End of sheet 2 15 4 2" xfId="19522" xr:uid="{00000000-0005-0000-0000-0000F5C80000}"/>
    <cellStyle name="End of sheet 2 15 4 2 2" xfId="47205" xr:uid="{00000000-0005-0000-0000-0000F6C80000}"/>
    <cellStyle name="End of sheet 2 15 4 3" xfId="33288" xr:uid="{00000000-0005-0000-0000-0000F7C80000}"/>
    <cellStyle name="End of sheet 2 15 5" xfId="13602" xr:uid="{00000000-0005-0000-0000-0000F8C80000}"/>
    <cellStyle name="End of sheet 2 15 5 2" xfId="27523" xr:uid="{00000000-0005-0000-0000-0000F9C80000}"/>
    <cellStyle name="End of sheet 2 15 5 2 2" xfId="55206" xr:uid="{00000000-0005-0000-0000-0000FAC80000}"/>
    <cellStyle name="End of sheet 2 15 5 3" xfId="41289" xr:uid="{00000000-0005-0000-0000-0000FBC80000}"/>
    <cellStyle name="End of sheet 2 15 6" xfId="16564" xr:uid="{00000000-0005-0000-0000-0000FCC80000}"/>
    <cellStyle name="End of sheet 2 15 6 2" xfId="44247" xr:uid="{00000000-0005-0000-0000-0000FDC80000}"/>
    <cellStyle name="End of sheet 2 15 7" xfId="30436" xr:uid="{00000000-0005-0000-0000-0000FEC80000}"/>
    <cellStyle name="End of sheet 2 16" xfId="2791" xr:uid="{00000000-0005-0000-0000-0000FFC80000}"/>
    <cellStyle name="End of sheet 2 16 2" xfId="6238" xr:uid="{00000000-0005-0000-0000-000000C90000}"/>
    <cellStyle name="End of sheet 2 16 2 2" xfId="20185" xr:uid="{00000000-0005-0000-0000-000001C90000}"/>
    <cellStyle name="End of sheet 2 16 2 2 2" xfId="47868" xr:uid="{00000000-0005-0000-0000-000002C90000}"/>
    <cellStyle name="End of sheet 2 16 2 3" xfId="33951" xr:uid="{00000000-0005-0000-0000-000003C90000}"/>
    <cellStyle name="End of sheet 2 16 3" xfId="8993" xr:uid="{00000000-0005-0000-0000-000004C90000}"/>
    <cellStyle name="End of sheet 2 16 3 2" xfId="22914" xr:uid="{00000000-0005-0000-0000-000005C90000}"/>
    <cellStyle name="End of sheet 2 16 3 2 2" xfId="50597" xr:uid="{00000000-0005-0000-0000-000006C90000}"/>
    <cellStyle name="End of sheet 2 16 3 3" xfId="36680" xr:uid="{00000000-0005-0000-0000-000007C90000}"/>
    <cellStyle name="End of sheet 2 16 4" xfId="11125" xr:uid="{00000000-0005-0000-0000-000008C90000}"/>
    <cellStyle name="End of sheet 2 16 4 2" xfId="25046" xr:uid="{00000000-0005-0000-0000-000009C90000}"/>
    <cellStyle name="End of sheet 2 16 4 2 2" xfId="52729" xr:uid="{00000000-0005-0000-0000-00000AC90000}"/>
    <cellStyle name="End of sheet 2 16 4 3" xfId="38812" xr:uid="{00000000-0005-0000-0000-00000BC90000}"/>
    <cellStyle name="End of sheet 2 16 5" xfId="13878" xr:uid="{00000000-0005-0000-0000-00000CC90000}"/>
    <cellStyle name="End of sheet 2 16 5 2" xfId="27799" xr:uid="{00000000-0005-0000-0000-00000DC90000}"/>
    <cellStyle name="End of sheet 2 16 5 2 2" xfId="55482" xr:uid="{00000000-0005-0000-0000-00000EC90000}"/>
    <cellStyle name="End of sheet 2 16 5 3" xfId="41565" xr:uid="{00000000-0005-0000-0000-00000FC90000}"/>
    <cellStyle name="End of sheet 2 16 6" xfId="16843" xr:uid="{00000000-0005-0000-0000-000010C90000}"/>
    <cellStyle name="End of sheet 2 16 6 2" xfId="44526" xr:uid="{00000000-0005-0000-0000-000011C90000}"/>
    <cellStyle name="End of sheet 2 16 7" xfId="30678" xr:uid="{00000000-0005-0000-0000-000012C90000}"/>
    <cellStyle name="End of sheet 2 17" xfId="3755" xr:uid="{00000000-0005-0000-0000-000013C90000}"/>
    <cellStyle name="End of sheet 2 17 2" xfId="7189" xr:uid="{00000000-0005-0000-0000-000014C90000}"/>
    <cellStyle name="End of sheet 2 17 2 2" xfId="21124" xr:uid="{00000000-0005-0000-0000-000015C90000}"/>
    <cellStyle name="End of sheet 2 17 2 2 2" xfId="48807" xr:uid="{00000000-0005-0000-0000-000016C90000}"/>
    <cellStyle name="End of sheet 2 17 2 3" xfId="34890" xr:uid="{00000000-0005-0000-0000-000017C90000}"/>
    <cellStyle name="End of sheet 2 17 3" xfId="9913" xr:uid="{00000000-0005-0000-0000-000018C90000}"/>
    <cellStyle name="End of sheet 2 17 3 2" xfId="23834" xr:uid="{00000000-0005-0000-0000-000019C90000}"/>
    <cellStyle name="End of sheet 2 17 3 2 2" xfId="51517" xr:uid="{00000000-0005-0000-0000-00001AC90000}"/>
    <cellStyle name="End of sheet 2 17 3 3" xfId="37600" xr:uid="{00000000-0005-0000-0000-00001BC90000}"/>
    <cellStyle name="End of sheet 2 17 4" xfId="12062" xr:uid="{00000000-0005-0000-0000-00001CC90000}"/>
    <cellStyle name="End of sheet 2 17 4 2" xfId="25983" xr:uid="{00000000-0005-0000-0000-00001DC90000}"/>
    <cellStyle name="End of sheet 2 17 4 2 2" xfId="53666" xr:uid="{00000000-0005-0000-0000-00001EC90000}"/>
    <cellStyle name="End of sheet 2 17 4 3" xfId="39749" xr:uid="{00000000-0005-0000-0000-00001FC90000}"/>
    <cellStyle name="End of sheet 2 17 5" xfId="14812" xr:uid="{00000000-0005-0000-0000-000020C90000}"/>
    <cellStyle name="End of sheet 2 17 5 2" xfId="28733" xr:uid="{00000000-0005-0000-0000-000021C90000}"/>
    <cellStyle name="End of sheet 2 17 5 2 2" xfId="56416" xr:uid="{00000000-0005-0000-0000-000022C90000}"/>
    <cellStyle name="End of sheet 2 17 5 3" xfId="42499" xr:uid="{00000000-0005-0000-0000-000023C90000}"/>
    <cellStyle name="End of sheet 2 17 6" xfId="17780" xr:uid="{00000000-0005-0000-0000-000024C90000}"/>
    <cellStyle name="End of sheet 2 17 6 2" xfId="45463" xr:uid="{00000000-0005-0000-0000-000025C90000}"/>
    <cellStyle name="End of sheet 2 17 7" xfId="31546" xr:uid="{00000000-0005-0000-0000-000026C90000}"/>
    <cellStyle name="End of sheet 2 18" xfId="3558" xr:uid="{00000000-0005-0000-0000-000027C90000}"/>
    <cellStyle name="End of sheet 2 18 2" xfId="6996" xr:uid="{00000000-0005-0000-0000-000028C90000}"/>
    <cellStyle name="End of sheet 2 18 2 2" xfId="20935" xr:uid="{00000000-0005-0000-0000-000029C90000}"/>
    <cellStyle name="End of sheet 2 18 2 2 2" xfId="48618" xr:uid="{00000000-0005-0000-0000-00002AC90000}"/>
    <cellStyle name="End of sheet 2 18 2 3" xfId="34701" xr:uid="{00000000-0005-0000-0000-00002BC90000}"/>
    <cellStyle name="End of sheet 2 18 3" xfId="9731" xr:uid="{00000000-0005-0000-0000-00002CC90000}"/>
    <cellStyle name="End of sheet 2 18 3 2" xfId="23652" xr:uid="{00000000-0005-0000-0000-00002DC90000}"/>
    <cellStyle name="End of sheet 2 18 3 2 2" xfId="51335" xr:uid="{00000000-0005-0000-0000-00002EC90000}"/>
    <cellStyle name="End of sheet 2 18 3 3" xfId="37418" xr:uid="{00000000-0005-0000-0000-00002FC90000}"/>
    <cellStyle name="End of sheet 2 18 4" xfId="11873" xr:uid="{00000000-0005-0000-0000-000030C90000}"/>
    <cellStyle name="End of sheet 2 18 4 2" xfId="25794" xr:uid="{00000000-0005-0000-0000-000031C90000}"/>
    <cellStyle name="End of sheet 2 18 4 2 2" xfId="53477" xr:uid="{00000000-0005-0000-0000-000032C90000}"/>
    <cellStyle name="End of sheet 2 18 4 3" xfId="39560" xr:uid="{00000000-0005-0000-0000-000033C90000}"/>
    <cellStyle name="End of sheet 2 18 5" xfId="14623" xr:uid="{00000000-0005-0000-0000-000034C90000}"/>
    <cellStyle name="End of sheet 2 18 5 2" xfId="28544" xr:uid="{00000000-0005-0000-0000-000035C90000}"/>
    <cellStyle name="End of sheet 2 18 5 2 2" xfId="56227" xr:uid="{00000000-0005-0000-0000-000036C90000}"/>
    <cellStyle name="End of sheet 2 18 5 3" xfId="42310" xr:uid="{00000000-0005-0000-0000-000037C90000}"/>
    <cellStyle name="End of sheet 2 18 6" xfId="17591" xr:uid="{00000000-0005-0000-0000-000038C90000}"/>
    <cellStyle name="End of sheet 2 18 6 2" xfId="45274" xr:uid="{00000000-0005-0000-0000-000039C90000}"/>
    <cellStyle name="End of sheet 2 18 7" xfId="31362" xr:uid="{00000000-0005-0000-0000-00003AC90000}"/>
    <cellStyle name="End of sheet 2 19" xfId="4152" xr:uid="{00000000-0005-0000-0000-00003BC90000}"/>
    <cellStyle name="End of sheet 2 19 2" xfId="7578" xr:uid="{00000000-0005-0000-0000-00003CC90000}"/>
    <cellStyle name="End of sheet 2 19 2 2" xfId="21506" xr:uid="{00000000-0005-0000-0000-00003DC90000}"/>
    <cellStyle name="End of sheet 2 19 2 2 2" xfId="49189" xr:uid="{00000000-0005-0000-0000-00003EC90000}"/>
    <cellStyle name="End of sheet 2 19 2 3" xfId="35272" xr:uid="{00000000-0005-0000-0000-00003FC90000}"/>
    <cellStyle name="End of sheet 2 19 3" xfId="10276" xr:uid="{00000000-0005-0000-0000-000040C90000}"/>
    <cellStyle name="End of sheet 2 19 3 2" xfId="24197" xr:uid="{00000000-0005-0000-0000-000041C90000}"/>
    <cellStyle name="End of sheet 2 19 3 2 2" xfId="51880" xr:uid="{00000000-0005-0000-0000-000042C90000}"/>
    <cellStyle name="End of sheet 2 19 3 3" xfId="37963" xr:uid="{00000000-0005-0000-0000-000043C90000}"/>
    <cellStyle name="End of sheet 2 19 4" xfId="12428" xr:uid="{00000000-0005-0000-0000-000044C90000}"/>
    <cellStyle name="End of sheet 2 19 4 2" xfId="26349" xr:uid="{00000000-0005-0000-0000-000045C90000}"/>
    <cellStyle name="End of sheet 2 19 4 2 2" xfId="54032" xr:uid="{00000000-0005-0000-0000-000046C90000}"/>
    <cellStyle name="End of sheet 2 19 4 3" xfId="40115" xr:uid="{00000000-0005-0000-0000-000047C90000}"/>
    <cellStyle name="End of sheet 2 19 5" xfId="15178" xr:uid="{00000000-0005-0000-0000-000048C90000}"/>
    <cellStyle name="End of sheet 2 19 5 2" xfId="29099" xr:uid="{00000000-0005-0000-0000-000049C90000}"/>
    <cellStyle name="End of sheet 2 19 5 2 2" xfId="56782" xr:uid="{00000000-0005-0000-0000-00004AC90000}"/>
    <cellStyle name="End of sheet 2 19 5 3" xfId="42865" xr:uid="{00000000-0005-0000-0000-00004BC90000}"/>
    <cellStyle name="End of sheet 2 19 6" xfId="18146" xr:uid="{00000000-0005-0000-0000-00004CC90000}"/>
    <cellStyle name="End of sheet 2 19 6 2" xfId="45829" xr:uid="{00000000-0005-0000-0000-00004DC90000}"/>
    <cellStyle name="End of sheet 2 19 7" xfId="31912" xr:uid="{00000000-0005-0000-0000-00004EC90000}"/>
    <cellStyle name="End of sheet 2 2" xfId="3106" xr:uid="{00000000-0005-0000-0000-00004FC90000}"/>
    <cellStyle name="End of sheet 2 2 2" xfId="6548" xr:uid="{00000000-0005-0000-0000-000050C90000}"/>
    <cellStyle name="End of sheet 2 2 2 2" xfId="20492" xr:uid="{00000000-0005-0000-0000-000051C90000}"/>
    <cellStyle name="End of sheet 2 2 2 2 2" xfId="48175" xr:uid="{00000000-0005-0000-0000-000052C90000}"/>
    <cellStyle name="End of sheet 2 2 2 3" xfId="34258" xr:uid="{00000000-0005-0000-0000-000053C90000}"/>
    <cellStyle name="End of sheet 2 2 3" xfId="9292" xr:uid="{00000000-0005-0000-0000-000054C90000}"/>
    <cellStyle name="End of sheet 2 2 3 2" xfId="23213" xr:uid="{00000000-0005-0000-0000-000055C90000}"/>
    <cellStyle name="End of sheet 2 2 3 2 2" xfId="50896" xr:uid="{00000000-0005-0000-0000-000056C90000}"/>
    <cellStyle name="End of sheet 2 2 3 3" xfId="36979" xr:uid="{00000000-0005-0000-0000-000057C90000}"/>
    <cellStyle name="End of sheet 2 2 4" xfId="11430" xr:uid="{00000000-0005-0000-0000-000058C90000}"/>
    <cellStyle name="End of sheet 2 2 4 2" xfId="25351" xr:uid="{00000000-0005-0000-0000-000059C90000}"/>
    <cellStyle name="End of sheet 2 2 4 2 2" xfId="53034" xr:uid="{00000000-0005-0000-0000-00005AC90000}"/>
    <cellStyle name="End of sheet 2 2 4 3" xfId="39117" xr:uid="{00000000-0005-0000-0000-00005BC90000}"/>
    <cellStyle name="End of sheet 2 2 5" xfId="14180" xr:uid="{00000000-0005-0000-0000-00005CC90000}"/>
    <cellStyle name="End of sheet 2 2 5 2" xfId="28101" xr:uid="{00000000-0005-0000-0000-00005DC90000}"/>
    <cellStyle name="End of sheet 2 2 5 2 2" xfId="55784" xr:uid="{00000000-0005-0000-0000-00005EC90000}"/>
    <cellStyle name="End of sheet 2 2 5 3" xfId="41867" xr:uid="{00000000-0005-0000-0000-00005FC90000}"/>
    <cellStyle name="End of sheet 2 2 6" xfId="17148" xr:uid="{00000000-0005-0000-0000-000060C90000}"/>
    <cellStyle name="End of sheet 2 2 6 2" xfId="44831" xr:uid="{00000000-0005-0000-0000-000061C90000}"/>
    <cellStyle name="End of sheet 2 2 7" xfId="30952" xr:uid="{00000000-0005-0000-0000-000062C90000}"/>
    <cellStyle name="End of sheet 2 20" xfId="3936" xr:uid="{00000000-0005-0000-0000-000063C90000}"/>
    <cellStyle name="End of sheet 2 20 2" xfId="7362" xr:uid="{00000000-0005-0000-0000-000064C90000}"/>
    <cellStyle name="End of sheet 2 20 2 2" xfId="21293" xr:uid="{00000000-0005-0000-0000-000065C90000}"/>
    <cellStyle name="End of sheet 2 20 2 2 2" xfId="48976" xr:uid="{00000000-0005-0000-0000-000066C90000}"/>
    <cellStyle name="End of sheet 2 20 2 3" xfId="35059" xr:uid="{00000000-0005-0000-0000-000067C90000}"/>
    <cellStyle name="End of sheet 2 20 3" xfId="10066" xr:uid="{00000000-0005-0000-0000-000068C90000}"/>
    <cellStyle name="End of sheet 2 20 3 2" xfId="23987" xr:uid="{00000000-0005-0000-0000-000069C90000}"/>
    <cellStyle name="End of sheet 2 20 3 2 2" xfId="51670" xr:uid="{00000000-0005-0000-0000-00006AC90000}"/>
    <cellStyle name="End of sheet 2 20 3 3" xfId="37753" xr:uid="{00000000-0005-0000-0000-00006BC90000}"/>
    <cellStyle name="End of sheet 2 20 4" xfId="12218" xr:uid="{00000000-0005-0000-0000-00006CC90000}"/>
    <cellStyle name="End of sheet 2 20 4 2" xfId="26139" xr:uid="{00000000-0005-0000-0000-00006DC90000}"/>
    <cellStyle name="End of sheet 2 20 4 2 2" xfId="53822" xr:uid="{00000000-0005-0000-0000-00006EC90000}"/>
    <cellStyle name="End of sheet 2 20 4 3" xfId="39905" xr:uid="{00000000-0005-0000-0000-00006FC90000}"/>
    <cellStyle name="End of sheet 2 20 5" xfId="14968" xr:uid="{00000000-0005-0000-0000-000070C90000}"/>
    <cellStyle name="End of sheet 2 20 5 2" xfId="28889" xr:uid="{00000000-0005-0000-0000-000071C90000}"/>
    <cellStyle name="End of sheet 2 20 5 2 2" xfId="56572" xr:uid="{00000000-0005-0000-0000-000072C90000}"/>
    <cellStyle name="End of sheet 2 20 5 3" xfId="42655" xr:uid="{00000000-0005-0000-0000-000073C90000}"/>
    <cellStyle name="End of sheet 2 20 6" xfId="17936" xr:uid="{00000000-0005-0000-0000-000074C90000}"/>
    <cellStyle name="End of sheet 2 20 6 2" xfId="45619" xr:uid="{00000000-0005-0000-0000-000075C90000}"/>
    <cellStyle name="End of sheet 2 20 7" xfId="31702" xr:uid="{00000000-0005-0000-0000-000076C90000}"/>
    <cellStyle name="End of sheet 2 21" xfId="4106" xr:uid="{00000000-0005-0000-0000-000077C90000}"/>
    <cellStyle name="End of sheet 2 21 2" xfId="7532" xr:uid="{00000000-0005-0000-0000-000078C90000}"/>
    <cellStyle name="End of sheet 2 21 2 2" xfId="21461" xr:uid="{00000000-0005-0000-0000-000079C90000}"/>
    <cellStyle name="End of sheet 2 21 2 2 2" xfId="49144" xr:uid="{00000000-0005-0000-0000-00007AC90000}"/>
    <cellStyle name="End of sheet 2 21 2 3" xfId="35227" xr:uid="{00000000-0005-0000-0000-00007BC90000}"/>
    <cellStyle name="End of sheet 2 21 3" xfId="10233" xr:uid="{00000000-0005-0000-0000-00007CC90000}"/>
    <cellStyle name="End of sheet 2 21 3 2" xfId="24154" xr:uid="{00000000-0005-0000-0000-00007DC90000}"/>
    <cellStyle name="End of sheet 2 21 3 2 2" xfId="51837" xr:uid="{00000000-0005-0000-0000-00007EC90000}"/>
    <cellStyle name="End of sheet 2 21 3 3" xfId="37920" xr:uid="{00000000-0005-0000-0000-00007FC90000}"/>
    <cellStyle name="End of sheet 2 21 4" xfId="12385" xr:uid="{00000000-0005-0000-0000-000080C90000}"/>
    <cellStyle name="End of sheet 2 21 4 2" xfId="26306" xr:uid="{00000000-0005-0000-0000-000081C90000}"/>
    <cellStyle name="End of sheet 2 21 4 2 2" xfId="53989" xr:uid="{00000000-0005-0000-0000-000082C90000}"/>
    <cellStyle name="End of sheet 2 21 4 3" xfId="40072" xr:uid="{00000000-0005-0000-0000-000083C90000}"/>
    <cellStyle name="End of sheet 2 21 5" xfId="15135" xr:uid="{00000000-0005-0000-0000-000084C90000}"/>
    <cellStyle name="End of sheet 2 21 5 2" xfId="29056" xr:uid="{00000000-0005-0000-0000-000085C90000}"/>
    <cellStyle name="End of sheet 2 21 5 2 2" xfId="56739" xr:uid="{00000000-0005-0000-0000-000086C90000}"/>
    <cellStyle name="End of sheet 2 21 5 3" xfId="42822" xr:uid="{00000000-0005-0000-0000-000087C90000}"/>
    <cellStyle name="End of sheet 2 21 6" xfId="18103" xr:uid="{00000000-0005-0000-0000-000088C90000}"/>
    <cellStyle name="End of sheet 2 21 6 2" xfId="45786" xr:uid="{00000000-0005-0000-0000-000089C90000}"/>
    <cellStyle name="End of sheet 2 21 7" xfId="31869" xr:uid="{00000000-0005-0000-0000-00008AC90000}"/>
    <cellStyle name="End of sheet 2 22" xfId="3960" xr:uid="{00000000-0005-0000-0000-00008BC90000}"/>
    <cellStyle name="End of sheet 2 22 2" xfId="7386" xr:uid="{00000000-0005-0000-0000-00008CC90000}"/>
    <cellStyle name="End of sheet 2 22 2 2" xfId="21317" xr:uid="{00000000-0005-0000-0000-00008DC90000}"/>
    <cellStyle name="End of sheet 2 22 2 2 2" xfId="49000" xr:uid="{00000000-0005-0000-0000-00008EC90000}"/>
    <cellStyle name="End of sheet 2 22 2 3" xfId="35083" xr:uid="{00000000-0005-0000-0000-00008FC90000}"/>
    <cellStyle name="End of sheet 2 22 3" xfId="10089" xr:uid="{00000000-0005-0000-0000-000090C90000}"/>
    <cellStyle name="End of sheet 2 22 3 2" xfId="24010" xr:uid="{00000000-0005-0000-0000-000091C90000}"/>
    <cellStyle name="End of sheet 2 22 3 2 2" xfId="51693" xr:uid="{00000000-0005-0000-0000-000092C90000}"/>
    <cellStyle name="End of sheet 2 22 3 3" xfId="37776" xr:uid="{00000000-0005-0000-0000-000093C90000}"/>
    <cellStyle name="End of sheet 2 22 4" xfId="12241" xr:uid="{00000000-0005-0000-0000-000094C90000}"/>
    <cellStyle name="End of sheet 2 22 4 2" xfId="26162" xr:uid="{00000000-0005-0000-0000-000095C90000}"/>
    <cellStyle name="End of sheet 2 22 4 2 2" xfId="53845" xr:uid="{00000000-0005-0000-0000-000096C90000}"/>
    <cellStyle name="End of sheet 2 22 4 3" xfId="39928" xr:uid="{00000000-0005-0000-0000-000097C90000}"/>
    <cellStyle name="End of sheet 2 22 5" xfId="14991" xr:uid="{00000000-0005-0000-0000-000098C90000}"/>
    <cellStyle name="End of sheet 2 22 5 2" xfId="28912" xr:uid="{00000000-0005-0000-0000-000099C90000}"/>
    <cellStyle name="End of sheet 2 22 5 2 2" xfId="56595" xr:uid="{00000000-0005-0000-0000-00009AC90000}"/>
    <cellStyle name="End of sheet 2 22 5 3" xfId="42678" xr:uid="{00000000-0005-0000-0000-00009BC90000}"/>
    <cellStyle name="End of sheet 2 22 6" xfId="17959" xr:uid="{00000000-0005-0000-0000-00009CC90000}"/>
    <cellStyle name="End of sheet 2 22 6 2" xfId="45642" xr:uid="{00000000-0005-0000-0000-00009DC90000}"/>
    <cellStyle name="End of sheet 2 22 7" xfId="31725" xr:uid="{00000000-0005-0000-0000-00009EC90000}"/>
    <cellStyle name="End of sheet 2 23" xfId="4248" xr:uid="{00000000-0005-0000-0000-00009FC90000}"/>
    <cellStyle name="End of sheet 2 23 2" xfId="7673" xr:uid="{00000000-0005-0000-0000-0000A0C90000}"/>
    <cellStyle name="End of sheet 2 23 2 2" xfId="21601" xr:uid="{00000000-0005-0000-0000-0000A1C90000}"/>
    <cellStyle name="End of sheet 2 23 2 2 2" xfId="49284" xr:uid="{00000000-0005-0000-0000-0000A2C90000}"/>
    <cellStyle name="End of sheet 2 23 2 3" xfId="35367" xr:uid="{00000000-0005-0000-0000-0000A3C90000}"/>
    <cellStyle name="End of sheet 2 23 3" xfId="10366" xr:uid="{00000000-0005-0000-0000-0000A4C90000}"/>
    <cellStyle name="End of sheet 2 23 3 2" xfId="24287" xr:uid="{00000000-0005-0000-0000-0000A5C90000}"/>
    <cellStyle name="End of sheet 2 23 3 2 2" xfId="51970" xr:uid="{00000000-0005-0000-0000-0000A6C90000}"/>
    <cellStyle name="End of sheet 2 23 3 3" xfId="38053" xr:uid="{00000000-0005-0000-0000-0000A7C90000}"/>
    <cellStyle name="End of sheet 2 23 4" xfId="12522" xr:uid="{00000000-0005-0000-0000-0000A8C90000}"/>
    <cellStyle name="End of sheet 2 23 4 2" xfId="26443" xr:uid="{00000000-0005-0000-0000-0000A9C90000}"/>
    <cellStyle name="End of sheet 2 23 4 2 2" xfId="54126" xr:uid="{00000000-0005-0000-0000-0000AAC90000}"/>
    <cellStyle name="End of sheet 2 23 4 3" xfId="40209" xr:uid="{00000000-0005-0000-0000-0000ABC90000}"/>
    <cellStyle name="End of sheet 2 23 5" xfId="15272" xr:uid="{00000000-0005-0000-0000-0000ACC90000}"/>
    <cellStyle name="End of sheet 2 23 5 2" xfId="29193" xr:uid="{00000000-0005-0000-0000-0000ADC90000}"/>
    <cellStyle name="End of sheet 2 23 5 2 2" xfId="56876" xr:uid="{00000000-0005-0000-0000-0000AEC90000}"/>
    <cellStyle name="End of sheet 2 23 5 3" xfId="42959" xr:uid="{00000000-0005-0000-0000-0000AFC90000}"/>
    <cellStyle name="End of sheet 2 23 6" xfId="18240" xr:uid="{00000000-0005-0000-0000-0000B0C90000}"/>
    <cellStyle name="End of sheet 2 23 6 2" xfId="45923" xr:uid="{00000000-0005-0000-0000-0000B1C90000}"/>
    <cellStyle name="End of sheet 2 23 7" xfId="32006" xr:uid="{00000000-0005-0000-0000-0000B2C90000}"/>
    <cellStyle name="End of sheet 2 24" xfId="4894" xr:uid="{00000000-0005-0000-0000-0000B3C90000}"/>
    <cellStyle name="End of sheet 2 24 2" xfId="8299" xr:uid="{00000000-0005-0000-0000-0000B4C90000}"/>
    <cellStyle name="End of sheet 2 24 2 2" xfId="22221" xr:uid="{00000000-0005-0000-0000-0000B5C90000}"/>
    <cellStyle name="End of sheet 2 24 2 2 2" xfId="49904" xr:uid="{00000000-0005-0000-0000-0000B6C90000}"/>
    <cellStyle name="End of sheet 2 24 2 3" xfId="35987" xr:uid="{00000000-0005-0000-0000-0000B7C90000}"/>
    <cellStyle name="End of sheet 2 24 3" xfId="10753" xr:uid="{00000000-0005-0000-0000-0000B8C90000}"/>
    <cellStyle name="End of sheet 2 24 3 2" xfId="24674" xr:uid="{00000000-0005-0000-0000-0000B9C90000}"/>
    <cellStyle name="End of sheet 2 24 3 2 2" xfId="52357" xr:uid="{00000000-0005-0000-0000-0000BAC90000}"/>
    <cellStyle name="End of sheet 2 24 3 3" xfId="38440" xr:uid="{00000000-0005-0000-0000-0000BBC90000}"/>
    <cellStyle name="End of sheet 2 24 4" xfId="13153" xr:uid="{00000000-0005-0000-0000-0000BCC90000}"/>
    <cellStyle name="End of sheet 2 24 4 2" xfId="27074" xr:uid="{00000000-0005-0000-0000-0000BDC90000}"/>
    <cellStyle name="End of sheet 2 24 4 2 2" xfId="54757" xr:uid="{00000000-0005-0000-0000-0000BEC90000}"/>
    <cellStyle name="End of sheet 2 24 4 3" xfId="40840" xr:uid="{00000000-0005-0000-0000-0000BFC90000}"/>
    <cellStyle name="End of sheet 2 24 5" xfId="15903" xr:uid="{00000000-0005-0000-0000-0000C0C90000}"/>
    <cellStyle name="End of sheet 2 24 5 2" xfId="29824" xr:uid="{00000000-0005-0000-0000-0000C1C90000}"/>
    <cellStyle name="End of sheet 2 24 5 2 2" xfId="57507" xr:uid="{00000000-0005-0000-0000-0000C2C90000}"/>
    <cellStyle name="End of sheet 2 24 5 3" xfId="43590" xr:uid="{00000000-0005-0000-0000-0000C3C90000}"/>
    <cellStyle name="End of sheet 2 24 6" xfId="18871" xr:uid="{00000000-0005-0000-0000-0000C4C90000}"/>
    <cellStyle name="End of sheet 2 24 6 2" xfId="46554" xr:uid="{00000000-0005-0000-0000-0000C5C90000}"/>
    <cellStyle name="End of sheet 2 24 7" xfId="32637" xr:uid="{00000000-0005-0000-0000-0000C6C90000}"/>
    <cellStyle name="End of sheet 2 25" xfId="4298" xr:uid="{00000000-0005-0000-0000-0000C7C90000}"/>
    <cellStyle name="End of sheet 2 25 2" xfId="7723" xr:uid="{00000000-0005-0000-0000-0000C8C90000}"/>
    <cellStyle name="End of sheet 2 25 2 2" xfId="21650" xr:uid="{00000000-0005-0000-0000-0000C9C90000}"/>
    <cellStyle name="End of sheet 2 25 2 2 2" xfId="49333" xr:uid="{00000000-0005-0000-0000-0000CAC90000}"/>
    <cellStyle name="End of sheet 2 25 2 3" xfId="35416" xr:uid="{00000000-0005-0000-0000-0000CBC90000}"/>
    <cellStyle name="End of sheet 2 25 3" xfId="10409" xr:uid="{00000000-0005-0000-0000-0000CCC90000}"/>
    <cellStyle name="End of sheet 2 25 3 2" xfId="24330" xr:uid="{00000000-0005-0000-0000-0000CDC90000}"/>
    <cellStyle name="End of sheet 2 25 3 2 2" xfId="52013" xr:uid="{00000000-0005-0000-0000-0000CEC90000}"/>
    <cellStyle name="End of sheet 2 25 3 3" xfId="38096" xr:uid="{00000000-0005-0000-0000-0000CFC90000}"/>
    <cellStyle name="End of sheet 2 25 4" xfId="12570" xr:uid="{00000000-0005-0000-0000-0000D0C90000}"/>
    <cellStyle name="End of sheet 2 25 4 2" xfId="26491" xr:uid="{00000000-0005-0000-0000-0000D1C90000}"/>
    <cellStyle name="End of sheet 2 25 4 2 2" xfId="54174" xr:uid="{00000000-0005-0000-0000-0000D2C90000}"/>
    <cellStyle name="End of sheet 2 25 4 3" xfId="40257" xr:uid="{00000000-0005-0000-0000-0000D3C90000}"/>
    <cellStyle name="End of sheet 2 25 5" xfId="15320" xr:uid="{00000000-0005-0000-0000-0000D4C90000}"/>
    <cellStyle name="End of sheet 2 25 5 2" xfId="29241" xr:uid="{00000000-0005-0000-0000-0000D5C90000}"/>
    <cellStyle name="End of sheet 2 25 5 2 2" xfId="56924" xr:uid="{00000000-0005-0000-0000-0000D6C90000}"/>
    <cellStyle name="End of sheet 2 25 5 3" xfId="43007" xr:uid="{00000000-0005-0000-0000-0000D7C90000}"/>
    <cellStyle name="End of sheet 2 25 6" xfId="18288" xr:uid="{00000000-0005-0000-0000-0000D8C90000}"/>
    <cellStyle name="End of sheet 2 25 6 2" xfId="45971" xr:uid="{00000000-0005-0000-0000-0000D9C90000}"/>
    <cellStyle name="End of sheet 2 25 7" xfId="32054" xr:uid="{00000000-0005-0000-0000-0000DAC90000}"/>
    <cellStyle name="End of sheet 2 26" xfId="4340" xr:uid="{00000000-0005-0000-0000-0000DBC90000}"/>
    <cellStyle name="End of sheet 2 26 2" xfId="7765" xr:uid="{00000000-0005-0000-0000-0000DCC90000}"/>
    <cellStyle name="End of sheet 2 26 2 2" xfId="21689" xr:uid="{00000000-0005-0000-0000-0000DDC90000}"/>
    <cellStyle name="End of sheet 2 26 2 2 2" xfId="49372" xr:uid="{00000000-0005-0000-0000-0000DEC90000}"/>
    <cellStyle name="End of sheet 2 26 2 3" xfId="35455" xr:uid="{00000000-0005-0000-0000-0000DFC90000}"/>
    <cellStyle name="End of sheet 2 26 3" xfId="10438" xr:uid="{00000000-0005-0000-0000-0000E0C90000}"/>
    <cellStyle name="End of sheet 2 26 3 2" xfId="24359" xr:uid="{00000000-0005-0000-0000-0000E1C90000}"/>
    <cellStyle name="End of sheet 2 26 3 2 2" xfId="52042" xr:uid="{00000000-0005-0000-0000-0000E2C90000}"/>
    <cellStyle name="End of sheet 2 26 3 3" xfId="38125" xr:uid="{00000000-0005-0000-0000-0000E3C90000}"/>
    <cellStyle name="End of sheet 2 26 4" xfId="12607" xr:uid="{00000000-0005-0000-0000-0000E4C90000}"/>
    <cellStyle name="End of sheet 2 26 4 2" xfId="26528" xr:uid="{00000000-0005-0000-0000-0000E5C90000}"/>
    <cellStyle name="End of sheet 2 26 4 2 2" xfId="54211" xr:uid="{00000000-0005-0000-0000-0000E6C90000}"/>
    <cellStyle name="End of sheet 2 26 4 3" xfId="40294" xr:uid="{00000000-0005-0000-0000-0000E7C90000}"/>
    <cellStyle name="End of sheet 2 26 5" xfId="15357" xr:uid="{00000000-0005-0000-0000-0000E8C90000}"/>
    <cellStyle name="End of sheet 2 26 5 2" xfId="29278" xr:uid="{00000000-0005-0000-0000-0000E9C90000}"/>
    <cellStyle name="End of sheet 2 26 5 2 2" xfId="56961" xr:uid="{00000000-0005-0000-0000-0000EAC90000}"/>
    <cellStyle name="End of sheet 2 26 5 3" xfId="43044" xr:uid="{00000000-0005-0000-0000-0000EBC90000}"/>
    <cellStyle name="End of sheet 2 26 6" xfId="18325" xr:uid="{00000000-0005-0000-0000-0000ECC90000}"/>
    <cellStyle name="End of sheet 2 26 6 2" xfId="46008" xr:uid="{00000000-0005-0000-0000-0000EDC90000}"/>
    <cellStyle name="End of sheet 2 26 7" xfId="32091" xr:uid="{00000000-0005-0000-0000-0000EEC90000}"/>
    <cellStyle name="End of sheet 2 27" xfId="4652" xr:uid="{00000000-0005-0000-0000-0000EFC90000}"/>
    <cellStyle name="End of sheet 2 27 2" xfId="8060" xr:uid="{00000000-0005-0000-0000-0000F0C90000}"/>
    <cellStyle name="End of sheet 2 27 2 2" xfId="21984" xr:uid="{00000000-0005-0000-0000-0000F1C90000}"/>
    <cellStyle name="End of sheet 2 27 2 2 2" xfId="49667" xr:uid="{00000000-0005-0000-0000-0000F2C90000}"/>
    <cellStyle name="End of sheet 2 27 2 3" xfId="35750" xr:uid="{00000000-0005-0000-0000-0000F3C90000}"/>
    <cellStyle name="End of sheet 2 27 3" xfId="10648" xr:uid="{00000000-0005-0000-0000-0000F4C90000}"/>
    <cellStyle name="End of sheet 2 27 3 2" xfId="24569" xr:uid="{00000000-0005-0000-0000-0000F5C90000}"/>
    <cellStyle name="End of sheet 2 27 3 2 2" xfId="52252" xr:uid="{00000000-0005-0000-0000-0000F6C90000}"/>
    <cellStyle name="End of sheet 2 27 3 3" xfId="38335" xr:uid="{00000000-0005-0000-0000-0000F7C90000}"/>
    <cellStyle name="End of sheet 2 27 4" xfId="12916" xr:uid="{00000000-0005-0000-0000-0000F8C90000}"/>
    <cellStyle name="End of sheet 2 27 4 2" xfId="26837" xr:uid="{00000000-0005-0000-0000-0000F9C90000}"/>
    <cellStyle name="End of sheet 2 27 4 2 2" xfId="54520" xr:uid="{00000000-0005-0000-0000-0000FAC90000}"/>
    <cellStyle name="End of sheet 2 27 4 3" xfId="40603" xr:uid="{00000000-0005-0000-0000-0000FBC90000}"/>
    <cellStyle name="End of sheet 2 27 5" xfId="15666" xr:uid="{00000000-0005-0000-0000-0000FCC90000}"/>
    <cellStyle name="End of sheet 2 27 5 2" xfId="29587" xr:uid="{00000000-0005-0000-0000-0000FDC90000}"/>
    <cellStyle name="End of sheet 2 27 5 2 2" xfId="57270" xr:uid="{00000000-0005-0000-0000-0000FEC90000}"/>
    <cellStyle name="End of sheet 2 27 5 3" xfId="43353" xr:uid="{00000000-0005-0000-0000-0000FFC90000}"/>
    <cellStyle name="End of sheet 2 27 6" xfId="18634" xr:uid="{00000000-0005-0000-0000-000000CA0000}"/>
    <cellStyle name="End of sheet 2 27 6 2" xfId="46317" xr:uid="{00000000-0005-0000-0000-000001CA0000}"/>
    <cellStyle name="End of sheet 2 27 7" xfId="32400" xr:uid="{00000000-0005-0000-0000-000002CA0000}"/>
    <cellStyle name="End of sheet 2 28" xfId="4373" xr:uid="{00000000-0005-0000-0000-000003CA0000}"/>
    <cellStyle name="End of sheet 2 28 2" xfId="7798" xr:uid="{00000000-0005-0000-0000-000004CA0000}"/>
    <cellStyle name="End of sheet 2 28 2 2" xfId="21722" xr:uid="{00000000-0005-0000-0000-000005CA0000}"/>
    <cellStyle name="End of sheet 2 28 2 2 2" xfId="49405" xr:uid="{00000000-0005-0000-0000-000006CA0000}"/>
    <cellStyle name="End of sheet 2 28 2 3" xfId="35488" xr:uid="{00000000-0005-0000-0000-000007CA0000}"/>
    <cellStyle name="End of sheet 2 28 3" xfId="10471" xr:uid="{00000000-0005-0000-0000-000008CA0000}"/>
    <cellStyle name="End of sheet 2 28 3 2" xfId="24392" xr:uid="{00000000-0005-0000-0000-000009CA0000}"/>
    <cellStyle name="End of sheet 2 28 3 2 2" xfId="52075" xr:uid="{00000000-0005-0000-0000-00000ACA0000}"/>
    <cellStyle name="End of sheet 2 28 3 3" xfId="38158" xr:uid="{00000000-0005-0000-0000-00000BCA0000}"/>
    <cellStyle name="End of sheet 2 28 4" xfId="12640" xr:uid="{00000000-0005-0000-0000-00000CCA0000}"/>
    <cellStyle name="End of sheet 2 28 4 2" xfId="26561" xr:uid="{00000000-0005-0000-0000-00000DCA0000}"/>
    <cellStyle name="End of sheet 2 28 4 2 2" xfId="54244" xr:uid="{00000000-0005-0000-0000-00000ECA0000}"/>
    <cellStyle name="End of sheet 2 28 4 3" xfId="40327" xr:uid="{00000000-0005-0000-0000-00000FCA0000}"/>
    <cellStyle name="End of sheet 2 28 5" xfId="15390" xr:uid="{00000000-0005-0000-0000-000010CA0000}"/>
    <cellStyle name="End of sheet 2 28 5 2" xfId="29311" xr:uid="{00000000-0005-0000-0000-000011CA0000}"/>
    <cellStyle name="End of sheet 2 28 5 2 2" xfId="56994" xr:uid="{00000000-0005-0000-0000-000012CA0000}"/>
    <cellStyle name="End of sheet 2 28 5 3" xfId="43077" xr:uid="{00000000-0005-0000-0000-000013CA0000}"/>
    <cellStyle name="End of sheet 2 28 6" xfId="18358" xr:uid="{00000000-0005-0000-0000-000014CA0000}"/>
    <cellStyle name="End of sheet 2 28 6 2" xfId="46041" xr:uid="{00000000-0005-0000-0000-000015CA0000}"/>
    <cellStyle name="End of sheet 2 28 7" xfId="32124" xr:uid="{00000000-0005-0000-0000-000016CA0000}"/>
    <cellStyle name="End of sheet 2 29" xfId="4598" xr:uid="{00000000-0005-0000-0000-000017CA0000}"/>
    <cellStyle name="End of sheet 2 29 2" xfId="8007" xr:uid="{00000000-0005-0000-0000-000018CA0000}"/>
    <cellStyle name="End of sheet 2 29 2 2" xfId="21931" xr:uid="{00000000-0005-0000-0000-000019CA0000}"/>
    <cellStyle name="End of sheet 2 29 2 2 2" xfId="49614" xr:uid="{00000000-0005-0000-0000-00001ACA0000}"/>
    <cellStyle name="End of sheet 2 29 2 3" xfId="35697" xr:uid="{00000000-0005-0000-0000-00001BCA0000}"/>
    <cellStyle name="End of sheet 2 29 3" xfId="10612" xr:uid="{00000000-0005-0000-0000-00001CCA0000}"/>
    <cellStyle name="End of sheet 2 29 3 2" xfId="24533" xr:uid="{00000000-0005-0000-0000-00001DCA0000}"/>
    <cellStyle name="End of sheet 2 29 3 2 2" xfId="52216" xr:uid="{00000000-0005-0000-0000-00001ECA0000}"/>
    <cellStyle name="End of sheet 2 29 3 3" xfId="38299" xr:uid="{00000000-0005-0000-0000-00001FCA0000}"/>
    <cellStyle name="End of sheet 2 29 4" xfId="12862" xr:uid="{00000000-0005-0000-0000-000020CA0000}"/>
    <cellStyle name="End of sheet 2 29 4 2" xfId="26783" xr:uid="{00000000-0005-0000-0000-000021CA0000}"/>
    <cellStyle name="End of sheet 2 29 4 2 2" xfId="54466" xr:uid="{00000000-0005-0000-0000-000022CA0000}"/>
    <cellStyle name="End of sheet 2 29 4 3" xfId="40549" xr:uid="{00000000-0005-0000-0000-000023CA0000}"/>
    <cellStyle name="End of sheet 2 29 5" xfId="15612" xr:uid="{00000000-0005-0000-0000-000024CA0000}"/>
    <cellStyle name="End of sheet 2 29 5 2" xfId="29533" xr:uid="{00000000-0005-0000-0000-000025CA0000}"/>
    <cellStyle name="End of sheet 2 29 5 2 2" xfId="57216" xr:uid="{00000000-0005-0000-0000-000026CA0000}"/>
    <cellStyle name="End of sheet 2 29 5 3" xfId="43299" xr:uid="{00000000-0005-0000-0000-000027CA0000}"/>
    <cellStyle name="End of sheet 2 29 6" xfId="18580" xr:uid="{00000000-0005-0000-0000-000028CA0000}"/>
    <cellStyle name="End of sheet 2 29 6 2" xfId="46263" xr:uid="{00000000-0005-0000-0000-000029CA0000}"/>
    <cellStyle name="End of sheet 2 29 7" xfId="32346" xr:uid="{00000000-0005-0000-0000-00002ACA0000}"/>
    <cellStyle name="End of sheet 2 3" xfId="2335" xr:uid="{00000000-0005-0000-0000-00002BCA0000}"/>
    <cellStyle name="End of sheet 2 3 2" xfId="5794" xr:uid="{00000000-0005-0000-0000-00002CCA0000}"/>
    <cellStyle name="End of sheet 2 3 2 2" xfId="19744" xr:uid="{00000000-0005-0000-0000-00002DCA0000}"/>
    <cellStyle name="End of sheet 2 3 2 2 2" xfId="47427" xr:uid="{00000000-0005-0000-0000-00002ECA0000}"/>
    <cellStyle name="End of sheet 2 3 2 3" xfId="33510" xr:uid="{00000000-0005-0000-0000-00002FCA0000}"/>
    <cellStyle name="End of sheet 2 3 3" xfId="8564" xr:uid="{00000000-0005-0000-0000-000030CA0000}"/>
    <cellStyle name="End of sheet 2 3 3 2" xfId="22485" xr:uid="{00000000-0005-0000-0000-000031CA0000}"/>
    <cellStyle name="End of sheet 2 3 3 2 2" xfId="50168" xr:uid="{00000000-0005-0000-0000-000032CA0000}"/>
    <cellStyle name="End of sheet 2 3 3 3" xfId="36251" xr:uid="{00000000-0005-0000-0000-000033CA0000}"/>
    <cellStyle name="End of sheet 2 3 4" xfId="5651" xr:uid="{00000000-0005-0000-0000-000034CA0000}"/>
    <cellStyle name="End of sheet 2 3 4 2" xfId="19603" xr:uid="{00000000-0005-0000-0000-000035CA0000}"/>
    <cellStyle name="End of sheet 2 3 4 2 2" xfId="47286" xr:uid="{00000000-0005-0000-0000-000036CA0000}"/>
    <cellStyle name="End of sheet 2 3 4 3" xfId="33369" xr:uid="{00000000-0005-0000-0000-000037CA0000}"/>
    <cellStyle name="End of sheet 2 3 5" xfId="13442" xr:uid="{00000000-0005-0000-0000-000038CA0000}"/>
    <cellStyle name="End of sheet 2 3 5 2" xfId="27363" xr:uid="{00000000-0005-0000-0000-000039CA0000}"/>
    <cellStyle name="End of sheet 2 3 5 2 2" xfId="55046" xr:uid="{00000000-0005-0000-0000-00003ACA0000}"/>
    <cellStyle name="End of sheet 2 3 5 3" xfId="41129" xr:uid="{00000000-0005-0000-0000-00003BCA0000}"/>
    <cellStyle name="End of sheet 2 3 6" xfId="16404" xr:uid="{00000000-0005-0000-0000-00003CCA0000}"/>
    <cellStyle name="End of sheet 2 3 6 2" xfId="44087" xr:uid="{00000000-0005-0000-0000-00003DCA0000}"/>
    <cellStyle name="End of sheet 2 3 7" xfId="30297" xr:uid="{00000000-0005-0000-0000-00003ECA0000}"/>
    <cellStyle name="End of sheet 2 30" xfId="5309" xr:uid="{00000000-0005-0000-0000-00003FCA0000}"/>
    <cellStyle name="End of sheet 2 30 2" xfId="19276" xr:uid="{00000000-0005-0000-0000-000040CA0000}"/>
    <cellStyle name="End of sheet 2 30 2 2" xfId="46959" xr:uid="{00000000-0005-0000-0000-000041CA0000}"/>
    <cellStyle name="End of sheet 2 30 3" xfId="33042" xr:uid="{00000000-0005-0000-0000-000042CA0000}"/>
    <cellStyle name="End of sheet 2 31" xfId="5205" xr:uid="{00000000-0005-0000-0000-000043CA0000}"/>
    <cellStyle name="End of sheet 2 31 2" xfId="19175" xr:uid="{00000000-0005-0000-0000-000044CA0000}"/>
    <cellStyle name="End of sheet 2 31 2 2" xfId="46858" xr:uid="{00000000-0005-0000-0000-000045CA0000}"/>
    <cellStyle name="End of sheet 2 31 3" xfId="32941" xr:uid="{00000000-0005-0000-0000-000046CA0000}"/>
    <cellStyle name="End of sheet 2 4" xfId="3028" xr:uid="{00000000-0005-0000-0000-000047CA0000}"/>
    <cellStyle name="End of sheet 2 4 2" xfId="6472" xr:uid="{00000000-0005-0000-0000-000048CA0000}"/>
    <cellStyle name="End of sheet 2 4 2 2" xfId="20417" xr:uid="{00000000-0005-0000-0000-000049CA0000}"/>
    <cellStyle name="End of sheet 2 4 2 2 2" xfId="48100" xr:uid="{00000000-0005-0000-0000-00004ACA0000}"/>
    <cellStyle name="End of sheet 2 4 2 3" xfId="34183" xr:uid="{00000000-0005-0000-0000-00004BCA0000}"/>
    <cellStyle name="End of sheet 2 4 3" xfId="9221" xr:uid="{00000000-0005-0000-0000-00004CCA0000}"/>
    <cellStyle name="End of sheet 2 4 3 2" xfId="23142" xr:uid="{00000000-0005-0000-0000-00004DCA0000}"/>
    <cellStyle name="End of sheet 2 4 3 2 2" xfId="50825" xr:uid="{00000000-0005-0000-0000-00004ECA0000}"/>
    <cellStyle name="End of sheet 2 4 3 3" xfId="36908" xr:uid="{00000000-0005-0000-0000-00004FCA0000}"/>
    <cellStyle name="End of sheet 2 4 4" xfId="11357" xr:uid="{00000000-0005-0000-0000-000050CA0000}"/>
    <cellStyle name="End of sheet 2 4 4 2" xfId="25278" xr:uid="{00000000-0005-0000-0000-000051CA0000}"/>
    <cellStyle name="End of sheet 2 4 4 2 2" xfId="52961" xr:uid="{00000000-0005-0000-0000-000052CA0000}"/>
    <cellStyle name="End of sheet 2 4 4 3" xfId="39044" xr:uid="{00000000-0005-0000-0000-000053CA0000}"/>
    <cellStyle name="End of sheet 2 4 5" xfId="14107" xr:uid="{00000000-0005-0000-0000-000054CA0000}"/>
    <cellStyle name="End of sheet 2 4 5 2" xfId="28028" xr:uid="{00000000-0005-0000-0000-000055CA0000}"/>
    <cellStyle name="End of sheet 2 4 5 2 2" xfId="55711" xr:uid="{00000000-0005-0000-0000-000056CA0000}"/>
    <cellStyle name="End of sheet 2 4 5 3" xfId="41794" xr:uid="{00000000-0005-0000-0000-000057CA0000}"/>
    <cellStyle name="End of sheet 2 4 6" xfId="17075" xr:uid="{00000000-0005-0000-0000-000058CA0000}"/>
    <cellStyle name="End of sheet 2 4 6 2" xfId="44758" xr:uid="{00000000-0005-0000-0000-000059CA0000}"/>
    <cellStyle name="End of sheet 2 4 7" xfId="30883" xr:uid="{00000000-0005-0000-0000-00005ACA0000}"/>
    <cellStyle name="End of sheet 2 5" xfId="3066" xr:uid="{00000000-0005-0000-0000-00005BCA0000}"/>
    <cellStyle name="End of sheet 2 5 2" xfId="6510" xr:uid="{00000000-0005-0000-0000-00005CCA0000}"/>
    <cellStyle name="End of sheet 2 5 2 2" xfId="20455" xr:uid="{00000000-0005-0000-0000-00005DCA0000}"/>
    <cellStyle name="End of sheet 2 5 2 2 2" xfId="48138" xr:uid="{00000000-0005-0000-0000-00005ECA0000}"/>
    <cellStyle name="End of sheet 2 5 2 3" xfId="34221" xr:uid="{00000000-0005-0000-0000-00005FCA0000}"/>
    <cellStyle name="End of sheet 2 5 3" xfId="9257" xr:uid="{00000000-0005-0000-0000-000060CA0000}"/>
    <cellStyle name="End of sheet 2 5 3 2" xfId="23178" xr:uid="{00000000-0005-0000-0000-000061CA0000}"/>
    <cellStyle name="End of sheet 2 5 3 2 2" xfId="50861" xr:uid="{00000000-0005-0000-0000-000062CA0000}"/>
    <cellStyle name="End of sheet 2 5 3 3" xfId="36944" xr:uid="{00000000-0005-0000-0000-000063CA0000}"/>
    <cellStyle name="End of sheet 2 5 4" xfId="11394" xr:uid="{00000000-0005-0000-0000-000064CA0000}"/>
    <cellStyle name="End of sheet 2 5 4 2" xfId="25315" xr:uid="{00000000-0005-0000-0000-000065CA0000}"/>
    <cellStyle name="End of sheet 2 5 4 2 2" xfId="52998" xr:uid="{00000000-0005-0000-0000-000066CA0000}"/>
    <cellStyle name="End of sheet 2 5 4 3" xfId="39081" xr:uid="{00000000-0005-0000-0000-000067CA0000}"/>
    <cellStyle name="End of sheet 2 5 5" xfId="14144" xr:uid="{00000000-0005-0000-0000-000068CA0000}"/>
    <cellStyle name="End of sheet 2 5 5 2" xfId="28065" xr:uid="{00000000-0005-0000-0000-000069CA0000}"/>
    <cellStyle name="End of sheet 2 5 5 2 2" xfId="55748" xr:uid="{00000000-0005-0000-0000-00006ACA0000}"/>
    <cellStyle name="End of sheet 2 5 5 3" xfId="41831" xr:uid="{00000000-0005-0000-0000-00006BCA0000}"/>
    <cellStyle name="End of sheet 2 5 6" xfId="17112" xr:uid="{00000000-0005-0000-0000-00006CCA0000}"/>
    <cellStyle name="End of sheet 2 5 6 2" xfId="44795" xr:uid="{00000000-0005-0000-0000-00006DCA0000}"/>
    <cellStyle name="End of sheet 2 5 7" xfId="30919" xr:uid="{00000000-0005-0000-0000-00006ECA0000}"/>
    <cellStyle name="End of sheet 2 6" xfId="2453" xr:uid="{00000000-0005-0000-0000-00006FCA0000}"/>
    <cellStyle name="End of sheet 2 6 2" xfId="5910" xr:uid="{00000000-0005-0000-0000-000070CA0000}"/>
    <cellStyle name="End of sheet 2 6 2 2" xfId="19860" xr:uid="{00000000-0005-0000-0000-000071CA0000}"/>
    <cellStyle name="End of sheet 2 6 2 2 2" xfId="47543" xr:uid="{00000000-0005-0000-0000-000072CA0000}"/>
    <cellStyle name="End of sheet 2 6 2 3" xfId="33626" xr:uid="{00000000-0005-0000-0000-000073CA0000}"/>
    <cellStyle name="End of sheet 2 6 3" xfId="8676" xr:uid="{00000000-0005-0000-0000-000074CA0000}"/>
    <cellStyle name="End of sheet 2 6 3 2" xfId="22597" xr:uid="{00000000-0005-0000-0000-000075CA0000}"/>
    <cellStyle name="End of sheet 2 6 3 2 2" xfId="50280" xr:uid="{00000000-0005-0000-0000-000076CA0000}"/>
    <cellStyle name="End of sheet 2 6 3 3" xfId="36363" xr:uid="{00000000-0005-0000-0000-000077CA0000}"/>
    <cellStyle name="End of sheet 2 6 4" xfId="5631" xr:uid="{00000000-0005-0000-0000-000078CA0000}"/>
    <cellStyle name="End of sheet 2 6 4 2" xfId="19584" xr:uid="{00000000-0005-0000-0000-000079CA0000}"/>
    <cellStyle name="End of sheet 2 6 4 2 2" xfId="47267" xr:uid="{00000000-0005-0000-0000-00007ACA0000}"/>
    <cellStyle name="End of sheet 2 6 4 3" xfId="33350" xr:uid="{00000000-0005-0000-0000-00007BCA0000}"/>
    <cellStyle name="End of sheet 2 6 5" xfId="13558" xr:uid="{00000000-0005-0000-0000-00007CCA0000}"/>
    <cellStyle name="End of sheet 2 6 5 2" xfId="27479" xr:uid="{00000000-0005-0000-0000-00007DCA0000}"/>
    <cellStyle name="End of sheet 2 6 5 2 2" xfId="55162" xr:uid="{00000000-0005-0000-0000-00007ECA0000}"/>
    <cellStyle name="End of sheet 2 6 5 3" xfId="41245" xr:uid="{00000000-0005-0000-0000-00007FCA0000}"/>
    <cellStyle name="End of sheet 2 6 6" xfId="16520" xr:uid="{00000000-0005-0000-0000-000080CA0000}"/>
    <cellStyle name="End of sheet 2 6 6 2" xfId="44203" xr:uid="{00000000-0005-0000-0000-000081CA0000}"/>
    <cellStyle name="End of sheet 2 6 7" xfId="30398" xr:uid="{00000000-0005-0000-0000-000082CA0000}"/>
    <cellStyle name="End of sheet 2 7" xfId="2919" xr:uid="{00000000-0005-0000-0000-000083CA0000}"/>
    <cellStyle name="End of sheet 2 7 2" xfId="6365" xr:uid="{00000000-0005-0000-0000-000084CA0000}"/>
    <cellStyle name="End of sheet 2 7 2 2" xfId="20311" xr:uid="{00000000-0005-0000-0000-000085CA0000}"/>
    <cellStyle name="End of sheet 2 7 2 2 2" xfId="47994" xr:uid="{00000000-0005-0000-0000-000086CA0000}"/>
    <cellStyle name="End of sheet 2 7 2 3" xfId="34077" xr:uid="{00000000-0005-0000-0000-000087CA0000}"/>
    <cellStyle name="End of sheet 2 7 3" xfId="9116" xr:uid="{00000000-0005-0000-0000-000088CA0000}"/>
    <cellStyle name="End of sheet 2 7 3 2" xfId="23037" xr:uid="{00000000-0005-0000-0000-000089CA0000}"/>
    <cellStyle name="End of sheet 2 7 3 2 2" xfId="50720" xr:uid="{00000000-0005-0000-0000-00008ACA0000}"/>
    <cellStyle name="End of sheet 2 7 3 3" xfId="36803" xr:uid="{00000000-0005-0000-0000-00008BCA0000}"/>
    <cellStyle name="End of sheet 2 7 4" xfId="11251" xr:uid="{00000000-0005-0000-0000-00008CCA0000}"/>
    <cellStyle name="End of sheet 2 7 4 2" xfId="25172" xr:uid="{00000000-0005-0000-0000-00008DCA0000}"/>
    <cellStyle name="End of sheet 2 7 4 2 2" xfId="52855" xr:uid="{00000000-0005-0000-0000-00008ECA0000}"/>
    <cellStyle name="End of sheet 2 7 4 3" xfId="38938" xr:uid="{00000000-0005-0000-0000-00008FCA0000}"/>
    <cellStyle name="End of sheet 2 7 5" xfId="14003" xr:uid="{00000000-0005-0000-0000-000090CA0000}"/>
    <cellStyle name="End of sheet 2 7 5 2" xfId="27924" xr:uid="{00000000-0005-0000-0000-000091CA0000}"/>
    <cellStyle name="End of sheet 2 7 5 2 2" xfId="55607" xr:uid="{00000000-0005-0000-0000-000092CA0000}"/>
    <cellStyle name="End of sheet 2 7 5 3" xfId="41690" xr:uid="{00000000-0005-0000-0000-000093CA0000}"/>
    <cellStyle name="End of sheet 2 7 6" xfId="16969" xr:uid="{00000000-0005-0000-0000-000094CA0000}"/>
    <cellStyle name="End of sheet 2 7 6 2" xfId="44652" xr:uid="{00000000-0005-0000-0000-000095CA0000}"/>
    <cellStyle name="End of sheet 2 7 7" xfId="30787" xr:uid="{00000000-0005-0000-0000-000096CA0000}"/>
    <cellStyle name="End of sheet 2 8" xfId="2884" xr:uid="{00000000-0005-0000-0000-000097CA0000}"/>
    <cellStyle name="End of sheet 2 8 2" xfId="6331" xr:uid="{00000000-0005-0000-0000-000098CA0000}"/>
    <cellStyle name="End of sheet 2 8 2 2" xfId="20278" xr:uid="{00000000-0005-0000-0000-000099CA0000}"/>
    <cellStyle name="End of sheet 2 8 2 2 2" xfId="47961" xr:uid="{00000000-0005-0000-0000-00009ACA0000}"/>
    <cellStyle name="End of sheet 2 8 2 3" xfId="34044" xr:uid="{00000000-0005-0000-0000-00009BCA0000}"/>
    <cellStyle name="End of sheet 2 8 3" xfId="9083" xr:uid="{00000000-0005-0000-0000-00009CCA0000}"/>
    <cellStyle name="End of sheet 2 8 3 2" xfId="23004" xr:uid="{00000000-0005-0000-0000-00009DCA0000}"/>
    <cellStyle name="End of sheet 2 8 3 2 2" xfId="50687" xr:uid="{00000000-0005-0000-0000-00009ECA0000}"/>
    <cellStyle name="End of sheet 2 8 3 3" xfId="36770" xr:uid="{00000000-0005-0000-0000-00009FCA0000}"/>
    <cellStyle name="End of sheet 2 8 4" xfId="11218" xr:uid="{00000000-0005-0000-0000-0000A0CA0000}"/>
    <cellStyle name="End of sheet 2 8 4 2" xfId="25139" xr:uid="{00000000-0005-0000-0000-0000A1CA0000}"/>
    <cellStyle name="End of sheet 2 8 4 2 2" xfId="52822" xr:uid="{00000000-0005-0000-0000-0000A2CA0000}"/>
    <cellStyle name="End of sheet 2 8 4 3" xfId="38905" xr:uid="{00000000-0005-0000-0000-0000A3CA0000}"/>
    <cellStyle name="End of sheet 2 8 5" xfId="13970" xr:uid="{00000000-0005-0000-0000-0000A4CA0000}"/>
    <cellStyle name="End of sheet 2 8 5 2" xfId="27891" xr:uid="{00000000-0005-0000-0000-0000A5CA0000}"/>
    <cellStyle name="End of sheet 2 8 5 2 2" xfId="55574" xr:uid="{00000000-0005-0000-0000-0000A6CA0000}"/>
    <cellStyle name="End of sheet 2 8 5 3" xfId="41657" xr:uid="{00000000-0005-0000-0000-0000A7CA0000}"/>
    <cellStyle name="End of sheet 2 8 6" xfId="16936" xr:uid="{00000000-0005-0000-0000-0000A8CA0000}"/>
    <cellStyle name="End of sheet 2 8 6 2" xfId="44619" xr:uid="{00000000-0005-0000-0000-0000A9CA0000}"/>
    <cellStyle name="End of sheet 2 8 7" xfId="30759" xr:uid="{00000000-0005-0000-0000-0000AACA0000}"/>
    <cellStyle name="End of sheet 2 9" xfId="3397" xr:uid="{00000000-0005-0000-0000-0000ABCA0000}"/>
    <cellStyle name="End of sheet 2 9 2" xfId="6837" xr:uid="{00000000-0005-0000-0000-0000ACCA0000}"/>
    <cellStyle name="End of sheet 2 9 2 2" xfId="20778" xr:uid="{00000000-0005-0000-0000-0000ADCA0000}"/>
    <cellStyle name="End of sheet 2 9 2 2 2" xfId="48461" xr:uid="{00000000-0005-0000-0000-0000AECA0000}"/>
    <cellStyle name="End of sheet 2 9 2 3" xfId="34544" xr:uid="{00000000-0005-0000-0000-0000AFCA0000}"/>
    <cellStyle name="End of sheet 2 9 3" xfId="9575" xr:uid="{00000000-0005-0000-0000-0000B0CA0000}"/>
    <cellStyle name="End of sheet 2 9 3 2" xfId="23496" xr:uid="{00000000-0005-0000-0000-0000B1CA0000}"/>
    <cellStyle name="End of sheet 2 9 3 2 2" xfId="51179" xr:uid="{00000000-0005-0000-0000-0000B2CA0000}"/>
    <cellStyle name="End of sheet 2 9 3 3" xfId="37262" xr:uid="{00000000-0005-0000-0000-0000B3CA0000}"/>
    <cellStyle name="End of sheet 2 9 4" xfId="11716" xr:uid="{00000000-0005-0000-0000-0000B4CA0000}"/>
    <cellStyle name="End of sheet 2 9 4 2" xfId="25637" xr:uid="{00000000-0005-0000-0000-0000B5CA0000}"/>
    <cellStyle name="End of sheet 2 9 4 2 2" xfId="53320" xr:uid="{00000000-0005-0000-0000-0000B6CA0000}"/>
    <cellStyle name="End of sheet 2 9 4 3" xfId="39403" xr:uid="{00000000-0005-0000-0000-0000B7CA0000}"/>
    <cellStyle name="End of sheet 2 9 5" xfId="14466" xr:uid="{00000000-0005-0000-0000-0000B8CA0000}"/>
    <cellStyle name="End of sheet 2 9 5 2" xfId="28387" xr:uid="{00000000-0005-0000-0000-0000B9CA0000}"/>
    <cellStyle name="End of sheet 2 9 5 2 2" xfId="56070" xr:uid="{00000000-0005-0000-0000-0000BACA0000}"/>
    <cellStyle name="End of sheet 2 9 5 3" xfId="42153" xr:uid="{00000000-0005-0000-0000-0000BBCA0000}"/>
    <cellStyle name="End of sheet 2 9 6" xfId="17434" xr:uid="{00000000-0005-0000-0000-0000BCCA0000}"/>
    <cellStyle name="End of sheet 2 9 6 2" xfId="45117" xr:uid="{00000000-0005-0000-0000-0000BDCA0000}"/>
    <cellStyle name="End of sheet 2 9 7" xfId="31211" xr:uid="{00000000-0005-0000-0000-0000BECA0000}"/>
    <cellStyle name="End of sheet 20" xfId="4054" xr:uid="{00000000-0005-0000-0000-0000BFCA0000}"/>
    <cellStyle name="End of sheet 20 2" xfId="7480" xr:uid="{00000000-0005-0000-0000-0000C0CA0000}"/>
    <cellStyle name="End of sheet 20 2 2" xfId="21411" xr:uid="{00000000-0005-0000-0000-0000C1CA0000}"/>
    <cellStyle name="End of sheet 20 2 2 2" xfId="49094" xr:uid="{00000000-0005-0000-0000-0000C2CA0000}"/>
    <cellStyle name="End of sheet 20 2 3" xfId="35177" xr:uid="{00000000-0005-0000-0000-0000C3CA0000}"/>
    <cellStyle name="End of sheet 20 3" xfId="10183" xr:uid="{00000000-0005-0000-0000-0000C4CA0000}"/>
    <cellStyle name="End of sheet 20 3 2" xfId="24104" xr:uid="{00000000-0005-0000-0000-0000C5CA0000}"/>
    <cellStyle name="End of sheet 20 3 2 2" xfId="51787" xr:uid="{00000000-0005-0000-0000-0000C6CA0000}"/>
    <cellStyle name="End of sheet 20 3 3" xfId="37870" xr:uid="{00000000-0005-0000-0000-0000C7CA0000}"/>
    <cellStyle name="End of sheet 20 4" xfId="12335" xr:uid="{00000000-0005-0000-0000-0000C8CA0000}"/>
    <cellStyle name="End of sheet 20 4 2" xfId="26256" xr:uid="{00000000-0005-0000-0000-0000C9CA0000}"/>
    <cellStyle name="End of sheet 20 4 2 2" xfId="53939" xr:uid="{00000000-0005-0000-0000-0000CACA0000}"/>
    <cellStyle name="End of sheet 20 4 3" xfId="40022" xr:uid="{00000000-0005-0000-0000-0000CBCA0000}"/>
    <cellStyle name="End of sheet 20 5" xfId="15085" xr:uid="{00000000-0005-0000-0000-0000CCCA0000}"/>
    <cellStyle name="End of sheet 20 5 2" xfId="29006" xr:uid="{00000000-0005-0000-0000-0000CDCA0000}"/>
    <cellStyle name="End of sheet 20 5 2 2" xfId="56689" xr:uid="{00000000-0005-0000-0000-0000CECA0000}"/>
    <cellStyle name="End of sheet 20 5 3" xfId="42772" xr:uid="{00000000-0005-0000-0000-0000CFCA0000}"/>
    <cellStyle name="End of sheet 20 6" xfId="18053" xr:uid="{00000000-0005-0000-0000-0000D0CA0000}"/>
    <cellStyle name="End of sheet 20 6 2" xfId="45736" xr:uid="{00000000-0005-0000-0000-0000D1CA0000}"/>
    <cellStyle name="End of sheet 20 7" xfId="31819" xr:uid="{00000000-0005-0000-0000-0000D2CA0000}"/>
    <cellStyle name="End of sheet 21" xfId="3987" xr:uid="{00000000-0005-0000-0000-0000D3CA0000}"/>
    <cellStyle name="End of sheet 21 2" xfId="7413" xr:uid="{00000000-0005-0000-0000-0000D4CA0000}"/>
    <cellStyle name="End of sheet 21 2 2" xfId="21344" xr:uid="{00000000-0005-0000-0000-0000D5CA0000}"/>
    <cellStyle name="End of sheet 21 2 2 2" xfId="49027" xr:uid="{00000000-0005-0000-0000-0000D6CA0000}"/>
    <cellStyle name="End of sheet 21 2 3" xfId="35110" xr:uid="{00000000-0005-0000-0000-0000D7CA0000}"/>
    <cellStyle name="End of sheet 21 3" xfId="10116" xr:uid="{00000000-0005-0000-0000-0000D8CA0000}"/>
    <cellStyle name="End of sheet 21 3 2" xfId="24037" xr:uid="{00000000-0005-0000-0000-0000D9CA0000}"/>
    <cellStyle name="End of sheet 21 3 2 2" xfId="51720" xr:uid="{00000000-0005-0000-0000-0000DACA0000}"/>
    <cellStyle name="End of sheet 21 3 3" xfId="37803" xr:uid="{00000000-0005-0000-0000-0000DBCA0000}"/>
    <cellStyle name="End of sheet 21 4" xfId="12268" xr:uid="{00000000-0005-0000-0000-0000DCCA0000}"/>
    <cellStyle name="End of sheet 21 4 2" xfId="26189" xr:uid="{00000000-0005-0000-0000-0000DDCA0000}"/>
    <cellStyle name="End of sheet 21 4 2 2" xfId="53872" xr:uid="{00000000-0005-0000-0000-0000DECA0000}"/>
    <cellStyle name="End of sheet 21 4 3" xfId="39955" xr:uid="{00000000-0005-0000-0000-0000DFCA0000}"/>
    <cellStyle name="End of sheet 21 5" xfId="15018" xr:uid="{00000000-0005-0000-0000-0000E0CA0000}"/>
    <cellStyle name="End of sheet 21 5 2" xfId="28939" xr:uid="{00000000-0005-0000-0000-0000E1CA0000}"/>
    <cellStyle name="End of sheet 21 5 2 2" xfId="56622" xr:uid="{00000000-0005-0000-0000-0000E2CA0000}"/>
    <cellStyle name="End of sheet 21 5 3" xfId="42705" xr:uid="{00000000-0005-0000-0000-0000E3CA0000}"/>
    <cellStyle name="End of sheet 21 6" xfId="17986" xr:uid="{00000000-0005-0000-0000-0000E4CA0000}"/>
    <cellStyle name="End of sheet 21 6 2" xfId="45669" xr:uid="{00000000-0005-0000-0000-0000E5CA0000}"/>
    <cellStyle name="End of sheet 21 7" xfId="31752" xr:uid="{00000000-0005-0000-0000-0000E6CA0000}"/>
    <cellStyle name="End of sheet 22" xfId="4181" xr:uid="{00000000-0005-0000-0000-0000E7CA0000}"/>
    <cellStyle name="End of sheet 22 2" xfId="7607" xr:uid="{00000000-0005-0000-0000-0000E8CA0000}"/>
    <cellStyle name="End of sheet 22 2 2" xfId="21535" xr:uid="{00000000-0005-0000-0000-0000E9CA0000}"/>
    <cellStyle name="End of sheet 22 2 2 2" xfId="49218" xr:uid="{00000000-0005-0000-0000-0000EACA0000}"/>
    <cellStyle name="End of sheet 22 2 3" xfId="35301" xr:uid="{00000000-0005-0000-0000-0000EBCA0000}"/>
    <cellStyle name="End of sheet 22 3" xfId="10301" xr:uid="{00000000-0005-0000-0000-0000ECCA0000}"/>
    <cellStyle name="End of sheet 22 3 2" xfId="24222" xr:uid="{00000000-0005-0000-0000-0000EDCA0000}"/>
    <cellStyle name="End of sheet 22 3 2 2" xfId="51905" xr:uid="{00000000-0005-0000-0000-0000EECA0000}"/>
    <cellStyle name="End of sheet 22 3 3" xfId="37988" xr:uid="{00000000-0005-0000-0000-0000EFCA0000}"/>
    <cellStyle name="End of sheet 22 4" xfId="12456" xr:uid="{00000000-0005-0000-0000-0000F0CA0000}"/>
    <cellStyle name="End of sheet 22 4 2" xfId="26377" xr:uid="{00000000-0005-0000-0000-0000F1CA0000}"/>
    <cellStyle name="End of sheet 22 4 2 2" xfId="54060" xr:uid="{00000000-0005-0000-0000-0000F2CA0000}"/>
    <cellStyle name="End of sheet 22 4 3" xfId="40143" xr:uid="{00000000-0005-0000-0000-0000F3CA0000}"/>
    <cellStyle name="End of sheet 22 5" xfId="15206" xr:uid="{00000000-0005-0000-0000-0000F4CA0000}"/>
    <cellStyle name="End of sheet 22 5 2" xfId="29127" xr:uid="{00000000-0005-0000-0000-0000F5CA0000}"/>
    <cellStyle name="End of sheet 22 5 2 2" xfId="56810" xr:uid="{00000000-0005-0000-0000-0000F6CA0000}"/>
    <cellStyle name="End of sheet 22 5 3" xfId="42893" xr:uid="{00000000-0005-0000-0000-0000F7CA0000}"/>
    <cellStyle name="End of sheet 22 6" xfId="18174" xr:uid="{00000000-0005-0000-0000-0000F8CA0000}"/>
    <cellStyle name="End of sheet 22 6 2" xfId="45857" xr:uid="{00000000-0005-0000-0000-0000F9CA0000}"/>
    <cellStyle name="End of sheet 22 7" xfId="31940" xr:uid="{00000000-0005-0000-0000-0000FACA0000}"/>
    <cellStyle name="End of sheet 23" xfId="4047" xr:uid="{00000000-0005-0000-0000-0000FBCA0000}"/>
    <cellStyle name="End of sheet 23 2" xfId="7473" xr:uid="{00000000-0005-0000-0000-0000FCCA0000}"/>
    <cellStyle name="End of sheet 23 2 2" xfId="21404" xr:uid="{00000000-0005-0000-0000-0000FDCA0000}"/>
    <cellStyle name="End of sheet 23 2 2 2" xfId="49087" xr:uid="{00000000-0005-0000-0000-0000FECA0000}"/>
    <cellStyle name="End of sheet 23 2 3" xfId="35170" xr:uid="{00000000-0005-0000-0000-0000FFCA0000}"/>
    <cellStyle name="End of sheet 23 3" xfId="10176" xr:uid="{00000000-0005-0000-0000-000000CB0000}"/>
    <cellStyle name="End of sheet 23 3 2" xfId="24097" xr:uid="{00000000-0005-0000-0000-000001CB0000}"/>
    <cellStyle name="End of sheet 23 3 2 2" xfId="51780" xr:uid="{00000000-0005-0000-0000-000002CB0000}"/>
    <cellStyle name="End of sheet 23 3 3" xfId="37863" xr:uid="{00000000-0005-0000-0000-000003CB0000}"/>
    <cellStyle name="End of sheet 23 4" xfId="12328" xr:uid="{00000000-0005-0000-0000-000004CB0000}"/>
    <cellStyle name="End of sheet 23 4 2" xfId="26249" xr:uid="{00000000-0005-0000-0000-000005CB0000}"/>
    <cellStyle name="End of sheet 23 4 2 2" xfId="53932" xr:uid="{00000000-0005-0000-0000-000006CB0000}"/>
    <cellStyle name="End of sheet 23 4 3" xfId="40015" xr:uid="{00000000-0005-0000-0000-000007CB0000}"/>
    <cellStyle name="End of sheet 23 5" xfId="15078" xr:uid="{00000000-0005-0000-0000-000008CB0000}"/>
    <cellStyle name="End of sheet 23 5 2" xfId="28999" xr:uid="{00000000-0005-0000-0000-000009CB0000}"/>
    <cellStyle name="End of sheet 23 5 2 2" xfId="56682" xr:uid="{00000000-0005-0000-0000-00000ACB0000}"/>
    <cellStyle name="End of sheet 23 5 3" xfId="42765" xr:uid="{00000000-0005-0000-0000-00000BCB0000}"/>
    <cellStyle name="End of sheet 23 6" xfId="18046" xr:uid="{00000000-0005-0000-0000-00000CCB0000}"/>
    <cellStyle name="End of sheet 23 6 2" xfId="45729" xr:uid="{00000000-0005-0000-0000-00000DCB0000}"/>
    <cellStyle name="End of sheet 23 7" xfId="31812" xr:uid="{00000000-0005-0000-0000-00000ECB0000}"/>
    <cellStyle name="End of sheet 24" xfId="4589" xr:uid="{00000000-0005-0000-0000-00000FCB0000}"/>
    <cellStyle name="End of sheet 24 2" xfId="8001" xr:uid="{00000000-0005-0000-0000-000010CB0000}"/>
    <cellStyle name="End of sheet 24 2 2" xfId="21925" xr:uid="{00000000-0005-0000-0000-000011CB0000}"/>
    <cellStyle name="End of sheet 24 2 2 2" xfId="49608" xr:uid="{00000000-0005-0000-0000-000012CB0000}"/>
    <cellStyle name="End of sheet 24 2 3" xfId="35691" xr:uid="{00000000-0005-0000-0000-000013CB0000}"/>
    <cellStyle name="End of sheet 24 3" xfId="10607" xr:uid="{00000000-0005-0000-0000-000014CB0000}"/>
    <cellStyle name="End of sheet 24 3 2" xfId="24528" xr:uid="{00000000-0005-0000-0000-000015CB0000}"/>
    <cellStyle name="End of sheet 24 3 2 2" xfId="52211" xr:uid="{00000000-0005-0000-0000-000016CB0000}"/>
    <cellStyle name="End of sheet 24 3 3" xfId="38294" xr:uid="{00000000-0005-0000-0000-000017CB0000}"/>
    <cellStyle name="End of sheet 24 4" xfId="12853" xr:uid="{00000000-0005-0000-0000-000018CB0000}"/>
    <cellStyle name="End of sheet 24 4 2" xfId="26774" xr:uid="{00000000-0005-0000-0000-000019CB0000}"/>
    <cellStyle name="End of sheet 24 4 2 2" xfId="54457" xr:uid="{00000000-0005-0000-0000-00001ACB0000}"/>
    <cellStyle name="End of sheet 24 4 3" xfId="40540" xr:uid="{00000000-0005-0000-0000-00001BCB0000}"/>
    <cellStyle name="End of sheet 24 5" xfId="15603" xr:uid="{00000000-0005-0000-0000-00001CCB0000}"/>
    <cellStyle name="End of sheet 24 5 2" xfId="29524" xr:uid="{00000000-0005-0000-0000-00001DCB0000}"/>
    <cellStyle name="End of sheet 24 5 2 2" xfId="57207" xr:uid="{00000000-0005-0000-0000-00001ECB0000}"/>
    <cellStyle name="End of sheet 24 5 3" xfId="43290" xr:uid="{00000000-0005-0000-0000-00001FCB0000}"/>
    <cellStyle name="End of sheet 24 6" xfId="18571" xr:uid="{00000000-0005-0000-0000-000020CB0000}"/>
    <cellStyle name="End of sheet 24 6 2" xfId="46254" xr:uid="{00000000-0005-0000-0000-000021CB0000}"/>
    <cellStyle name="End of sheet 24 7" xfId="32337" xr:uid="{00000000-0005-0000-0000-000022CB0000}"/>
    <cellStyle name="End of sheet 25" xfId="4390" xr:uid="{00000000-0005-0000-0000-000023CB0000}"/>
    <cellStyle name="End of sheet 25 2" xfId="7815" xr:uid="{00000000-0005-0000-0000-000024CB0000}"/>
    <cellStyle name="End of sheet 25 2 2" xfId="21739" xr:uid="{00000000-0005-0000-0000-000025CB0000}"/>
    <cellStyle name="End of sheet 25 2 2 2" xfId="49422" xr:uid="{00000000-0005-0000-0000-000026CB0000}"/>
    <cellStyle name="End of sheet 25 2 3" xfId="35505" xr:uid="{00000000-0005-0000-0000-000027CB0000}"/>
    <cellStyle name="End of sheet 25 3" xfId="10488" xr:uid="{00000000-0005-0000-0000-000028CB0000}"/>
    <cellStyle name="End of sheet 25 3 2" xfId="24409" xr:uid="{00000000-0005-0000-0000-000029CB0000}"/>
    <cellStyle name="End of sheet 25 3 2 2" xfId="52092" xr:uid="{00000000-0005-0000-0000-00002ACB0000}"/>
    <cellStyle name="End of sheet 25 3 3" xfId="38175" xr:uid="{00000000-0005-0000-0000-00002BCB0000}"/>
    <cellStyle name="End of sheet 25 4" xfId="12657" xr:uid="{00000000-0005-0000-0000-00002CCB0000}"/>
    <cellStyle name="End of sheet 25 4 2" xfId="26578" xr:uid="{00000000-0005-0000-0000-00002DCB0000}"/>
    <cellStyle name="End of sheet 25 4 2 2" xfId="54261" xr:uid="{00000000-0005-0000-0000-00002ECB0000}"/>
    <cellStyle name="End of sheet 25 4 3" xfId="40344" xr:uid="{00000000-0005-0000-0000-00002FCB0000}"/>
    <cellStyle name="End of sheet 25 5" xfId="15407" xr:uid="{00000000-0005-0000-0000-000030CB0000}"/>
    <cellStyle name="End of sheet 25 5 2" xfId="29328" xr:uid="{00000000-0005-0000-0000-000031CB0000}"/>
    <cellStyle name="End of sheet 25 5 2 2" xfId="57011" xr:uid="{00000000-0005-0000-0000-000032CB0000}"/>
    <cellStyle name="End of sheet 25 5 3" xfId="43094" xr:uid="{00000000-0005-0000-0000-000033CB0000}"/>
    <cellStyle name="End of sheet 25 6" xfId="18375" xr:uid="{00000000-0005-0000-0000-000034CB0000}"/>
    <cellStyle name="End of sheet 25 6 2" xfId="46058" xr:uid="{00000000-0005-0000-0000-000035CB0000}"/>
    <cellStyle name="End of sheet 25 7" xfId="32141" xr:uid="{00000000-0005-0000-0000-000036CB0000}"/>
    <cellStyle name="End of sheet 26" xfId="4558" xr:uid="{00000000-0005-0000-0000-000037CB0000}"/>
    <cellStyle name="End of sheet 26 2" xfId="7973" xr:uid="{00000000-0005-0000-0000-000038CB0000}"/>
    <cellStyle name="End of sheet 26 2 2" xfId="21897" xr:uid="{00000000-0005-0000-0000-000039CB0000}"/>
    <cellStyle name="End of sheet 26 2 2 2" xfId="49580" xr:uid="{00000000-0005-0000-0000-00003ACB0000}"/>
    <cellStyle name="End of sheet 26 2 3" xfId="35663" xr:uid="{00000000-0005-0000-0000-00003BCB0000}"/>
    <cellStyle name="End of sheet 26 3" xfId="10593" xr:uid="{00000000-0005-0000-0000-00003CCB0000}"/>
    <cellStyle name="End of sheet 26 3 2" xfId="24514" xr:uid="{00000000-0005-0000-0000-00003DCB0000}"/>
    <cellStyle name="End of sheet 26 3 2 2" xfId="52197" xr:uid="{00000000-0005-0000-0000-00003ECB0000}"/>
    <cellStyle name="End of sheet 26 3 3" xfId="38280" xr:uid="{00000000-0005-0000-0000-00003FCB0000}"/>
    <cellStyle name="End of sheet 26 4" xfId="12822" xr:uid="{00000000-0005-0000-0000-000040CB0000}"/>
    <cellStyle name="End of sheet 26 4 2" xfId="26743" xr:uid="{00000000-0005-0000-0000-000041CB0000}"/>
    <cellStyle name="End of sheet 26 4 2 2" xfId="54426" xr:uid="{00000000-0005-0000-0000-000042CB0000}"/>
    <cellStyle name="End of sheet 26 4 3" xfId="40509" xr:uid="{00000000-0005-0000-0000-000043CB0000}"/>
    <cellStyle name="End of sheet 26 5" xfId="15572" xr:uid="{00000000-0005-0000-0000-000044CB0000}"/>
    <cellStyle name="End of sheet 26 5 2" xfId="29493" xr:uid="{00000000-0005-0000-0000-000045CB0000}"/>
    <cellStyle name="End of sheet 26 5 2 2" xfId="57176" xr:uid="{00000000-0005-0000-0000-000046CB0000}"/>
    <cellStyle name="End of sheet 26 5 3" xfId="43259" xr:uid="{00000000-0005-0000-0000-000047CB0000}"/>
    <cellStyle name="End of sheet 26 6" xfId="18540" xr:uid="{00000000-0005-0000-0000-000048CB0000}"/>
    <cellStyle name="End of sheet 26 6 2" xfId="46223" xr:uid="{00000000-0005-0000-0000-000049CB0000}"/>
    <cellStyle name="End of sheet 26 7" xfId="32306" xr:uid="{00000000-0005-0000-0000-00004ACB0000}"/>
    <cellStyle name="End of sheet 27" xfId="4930" xr:uid="{00000000-0005-0000-0000-00004BCB0000}"/>
    <cellStyle name="End of sheet 27 2" xfId="8334" xr:uid="{00000000-0005-0000-0000-00004CCB0000}"/>
    <cellStyle name="End of sheet 27 2 2" xfId="22255" xr:uid="{00000000-0005-0000-0000-00004DCB0000}"/>
    <cellStyle name="End of sheet 27 2 2 2" xfId="49938" xr:uid="{00000000-0005-0000-0000-00004ECB0000}"/>
    <cellStyle name="End of sheet 27 2 3" xfId="36021" xr:uid="{00000000-0005-0000-0000-00004FCB0000}"/>
    <cellStyle name="End of sheet 27 3" xfId="10787" xr:uid="{00000000-0005-0000-0000-000050CB0000}"/>
    <cellStyle name="End of sheet 27 3 2" xfId="24708" xr:uid="{00000000-0005-0000-0000-000051CB0000}"/>
    <cellStyle name="End of sheet 27 3 2 2" xfId="52391" xr:uid="{00000000-0005-0000-0000-000052CB0000}"/>
    <cellStyle name="End of sheet 27 3 3" xfId="38474" xr:uid="{00000000-0005-0000-0000-000053CB0000}"/>
    <cellStyle name="End of sheet 27 4" xfId="13188" xr:uid="{00000000-0005-0000-0000-000054CB0000}"/>
    <cellStyle name="End of sheet 27 4 2" xfId="27109" xr:uid="{00000000-0005-0000-0000-000055CB0000}"/>
    <cellStyle name="End of sheet 27 4 2 2" xfId="54792" xr:uid="{00000000-0005-0000-0000-000056CB0000}"/>
    <cellStyle name="End of sheet 27 4 3" xfId="40875" xr:uid="{00000000-0005-0000-0000-000057CB0000}"/>
    <cellStyle name="End of sheet 27 5" xfId="15938" xr:uid="{00000000-0005-0000-0000-000058CB0000}"/>
    <cellStyle name="End of sheet 27 5 2" xfId="29859" xr:uid="{00000000-0005-0000-0000-000059CB0000}"/>
    <cellStyle name="End of sheet 27 5 2 2" xfId="57542" xr:uid="{00000000-0005-0000-0000-00005ACB0000}"/>
    <cellStyle name="End of sheet 27 5 3" xfId="43625" xr:uid="{00000000-0005-0000-0000-00005BCB0000}"/>
    <cellStyle name="End of sheet 27 6" xfId="18906" xr:uid="{00000000-0005-0000-0000-00005CCB0000}"/>
    <cellStyle name="End of sheet 27 6 2" xfId="46589" xr:uid="{00000000-0005-0000-0000-00005DCB0000}"/>
    <cellStyle name="End of sheet 27 7" xfId="32672" xr:uid="{00000000-0005-0000-0000-00005ECB0000}"/>
    <cellStyle name="End of sheet 28" xfId="4539" xr:uid="{00000000-0005-0000-0000-00005FCB0000}"/>
    <cellStyle name="End of sheet 28 2" xfId="7956" xr:uid="{00000000-0005-0000-0000-000060CB0000}"/>
    <cellStyle name="End of sheet 28 2 2" xfId="21880" xr:uid="{00000000-0005-0000-0000-000061CB0000}"/>
    <cellStyle name="End of sheet 28 2 2 2" xfId="49563" xr:uid="{00000000-0005-0000-0000-000062CB0000}"/>
    <cellStyle name="End of sheet 28 2 3" xfId="35646" xr:uid="{00000000-0005-0000-0000-000063CB0000}"/>
    <cellStyle name="End of sheet 28 3" xfId="10589" xr:uid="{00000000-0005-0000-0000-000064CB0000}"/>
    <cellStyle name="End of sheet 28 3 2" xfId="24510" xr:uid="{00000000-0005-0000-0000-000065CB0000}"/>
    <cellStyle name="End of sheet 28 3 2 2" xfId="52193" xr:uid="{00000000-0005-0000-0000-000066CB0000}"/>
    <cellStyle name="End of sheet 28 3 3" xfId="38276" xr:uid="{00000000-0005-0000-0000-000067CB0000}"/>
    <cellStyle name="End of sheet 28 4" xfId="12803" xr:uid="{00000000-0005-0000-0000-000068CB0000}"/>
    <cellStyle name="End of sheet 28 4 2" xfId="26724" xr:uid="{00000000-0005-0000-0000-000069CB0000}"/>
    <cellStyle name="End of sheet 28 4 2 2" xfId="54407" xr:uid="{00000000-0005-0000-0000-00006ACB0000}"/>
    <cellStyle name="End of sheet 28 4 3" xfId="40490" xr:uid="{00000000-0005-0000-0000-00006BCB0000}"/>
    <cellStyle name="End of sheet 28 5" xfId="15553" xr:uid="{00000000-0005-0000-0000-00006CCB0000}"/>
    <cellStyle name="End of sheet 28 5 2" xfId="29474" xr:uid="{00000000-0005-0000-0000-00006DCB0000}"/>
    <cellStyle name="End of sheet 28 5 2 2" xfId="57157" xr:uid="{00000000-0005-0000-0000-00006ECB0000}"/>
    <cellStyle name="End of sheet 28 5 3" xfId="43240" xr:uid="{00000000-0005-0000-0000-00006FCB0000}"/>
    <cellStyle name="End of sheet 28 6" xfId="18521" xr:uid="{00000000-0005-0000-0000-000070CB0000}"/>
    <cellStyle name="End of sheet 28 6 2" xfId="46204" xr:uid="{00000000-0005-0000-0000-000071CB0000}"/>
    <cellStyle name="End of sheet 28 7" xfId="32287" xr:uid="{00000000-0005-0000-0000-000072CB0000}"/>
    <cellStyle name="End of sheet 29" xfId="4393" xr:uid="{00000000-0005-0000-0000-000073CB0000}"/>
    <cellStyle name="End of sheet 29 2" xfId="7817" xr:uid="{00000000-0005-0000-0000-000074CB0000}"/>
    <cellStyle name="End of sheet 29 2 2" xfId="21741" xr:uid="{00000000-0005-0000-0000-000075CB0000}"/>
    <cellStyle name="End of sheet 29 2 2 2" xfId="49424" xr:uid="{00000000-0005-0000-0000-000076CB0000}"/>
    <cellStyle name="End of sheet 29 2 3" xfId="35507" xr:uid="{00000000-0005-0000-0000-000077CB0000}"/>
    <cellStyle name="End of sheet 29 3" xfId="10489" xr:uid="{00000000-0005-0000-0000-000078CB0000}"/>
    <cellStyle name="End of sheet 29 3 2" xfId="24410" xr:uid="{00000000-0005-0000-0000-000079CB0000}"/>
    <cellStyle name="End of sheet 29 3 2 2" xfId="52093" xr:uid="{00000000-0005-0000-0000-00007ACB0000}"/>
    <cellStyle name="End of sheet 29 3 3" xfId="38176" xr:uid="{00000000-0005-0000-0000-00007BCB0000}"/>
    <cellStyle name="End of sheet 29 4" xfId="12660" xr:uid="{00000000-0005-0000-0000-00007CCB0000}"/>
    <cellStyle name="End of sheet 29 4 2" xfId="26581" xr:uid="{00000000-0005-0000-0000-00007DCB0000}"/>
    <cellStyle name="End of sheet 29 4 2 2" xfId="54264" xr:uid="{00000000-0005-0000-0000-00007ECB0000}"/>
    <cellStyle name="End of sheet 29 4 3" xfId="40347" xr:uid="{00000000-0005-0000-0000-00007FCB0000}"/>
    <cellStyle name="End of sheet 29 5" xfId="15410" xr:uid="{00000000-0005-0000-0000-000080CB0000}"/>
    <cellStyle name="End of sheet 29 5 2" xfId="29331" xr:uid="{00000000-0005-0000-0000-000081CB0000}"/>
    <cellStyle name="End of sheet 29 5 2 2" xfId="57014" xr:uid="{00000000-0005-0000-0000-000082CB0000}"/>
    <cellStyle name="End of sheet 29 5 3" xfId="43097" xr:uid="{00000000-0005-0000-0000-000083CB0000}"/>
    <cellStyle name="End of sheet 29 6" xfId="18378" xr:uid="{00000000-0005-0000-0000-000084CB0000}"/>
    <cellStyle name="End of sheet 29 6 2" xfId="46061" xr:uid="{00000000-0005-0000-0000-000085CB0000}"/>
    <cellStyle name="End of sheet 29 7" xfId="32144" xr:uid="{00000000-0005-0000-0000-000086CB0000}"/>
    <cellStyle name="End of sheet 3" xfId="2128" xr:uid="{00000000-0005-0000-0000-000087CB0000}"/>
    <cellStyle name="End of sheet 3 10" xfId="2287" xr:uid="{00000000-0005-0000-0000-000088CB0000}"/>
    <cellStyle name="End of sheet 3 10 2" xfId="5751" xr:uid="{00000000-0005-0000-0000-000089CB0000}"/>
    <cellStyle name="End of sheet 3 10 2 2" xfId="19701" xr:uid="{00000000-0005-0000-0000-00008ACB0000}"/>
    <cellStyle name="End of sheet 3 10 2 2 2" xfId="47384" xr:uid="{00000000-0005-0000-0000-00008BCB0000}"/>
    <cellStyle name="End of sheet 3 10 2 3" xfId="33467" xr:uid="{00000000-0005-0000-0000-00008CCB0000}"/>
    <cellStyle name="End of sheet 3 10 3" xfId="8520" xr:uid="{00000000-0005-0000-0000-00008DCB0000}"/>
    <cellStyle name="End of sheet 3 10 3 2" xfId="22441" xr:uid="{00000000-0005-0000-0000-00008ECB0000}"/>
    <cellStyle name="End of sheet 3 10 3 2 2" xfId="50124" xr:uid="{00000000-0005-0000-0000-00008FCB0000}"/>
    <cellStyle name="End of sheet 3 10 3 3" xfId="36207" xr:uid="{00000000-0005-0000-0000-000090CB0000}"/>
    <cellStyle name="End of sheet 3 10 4" xfId="5401" xr:uid="{00000000-0005-0000-0000-000091CB0000}"/>
    <cellStyle name="End of sheet 3 10 4 2" xfId="19354" xr:uid="{00000000-0005-0000-0000-000092CB0000}"/>
    <cellStyle name="End of sheet 3 10 4 2 2" xfId="47037" xr:uid="{00000000-0005-0000-0000-000093CB0000}"/>
    <cellStyle name="End of sheet 3 10 4 3" xfId="33120" xr:uid="{00000000-0005-0000-0000-000094CB0000}"/>
    <cellStyle name="End of sheet 3 10 5" xfId="13399" xr:uid="{00000000-0005-0000-0000-000095CB0000}"/>
    <cellStyle name="End of sheet 3 10 5 2" xfId="27320" xr:uid="{00000000-0005-0000-0000-000096CB0000}"/>
    <cellStyle name="End of sheet 3 10 5 2 2" xfId="55003" xr:uid="{00000000-0005-0000-0000-000097CB0000}"/>
    <cellStyle name="End of sheet 3 10 5 3" xfId="41086" xr:uid="{00000000-0005-0000-0000-000098CB0000}"/>
    <cellStyle name="End of sheet 3 10 6" xfId="16361" xr:uid="{00000000-0005-0000-0000-000099CB0000}"/>
    <cellStyle name="End of sheet 3 10 6 2" xfId="44044" xr:uid="{00000000-0005-0000-0000-00009ACB0000}"/>
    <cellStyle name="End of sheet 3 10 7" xfId="30257" xr:uid="{00000000-0005-0000-0000-00009BCB0000}"/>
    <cellStyle name="End of sheet 3 11" xfId="2867" xr:uid="{00000000-0005-0000-0000-00009CCB0000}"/>
    <cellStyle name="End of sheet 3 11 2" xfId="6314" xr:uid="{00000000-0005-0000-0000-00009DCB0000}"/>
    <cellStyle name="End of sheet 3 11 2 2" xfId="20261" xr:uid="{00000000-0005-0000-0000-00009ECB0000}"/>
    <cellStyle name="End of sheet 3 11 2 2 2" xfId="47944" xr:uid="{00000000-0005-0000-0000-00009FCB0000}"/>
    <cellStyle name="End of sheet 3 11 2 3" xfId="34027" xr:uid="{00000000-0005-0000-0000-0000A0CB0000}"/>
    <cellStyle name="End of sheet 3 11 3" xfId="9066" xr:uid="{00000000-0005-0000-0000-0000A1CB0000}"/>
    <cellStyle name="End of sheet 3 11 3 2" xfId="22987" xr:uid="{00000000-0005-0000-0000-0000A2CB0000}"/>
    <cellStyle name="End of sheet 3 11 3 2 2" xfId="50670" xr:uid="{00000000-0005-0000-0000-0000A3CB0000}"/>
    <cellStyle name="End of sheet 3 11 3 3" xfId="36753" xr:uid="{00000000-0005-0000-0000-0000A4CB0000}"/>
    <cellStyle name="End of sheet 3 11 4" xfId="11201" xr:uid="{00000000-0005-0000-0000-0000A5CB0000}"/>
    <cellStyle name="End of sheet 3 11 4 2" xfId="25122" xr:uid="{00000000-0005-0000-0000-0000A6CB0000}"/>
    <cellStyle name="End of sheet 3 11 4 2 2" xfId="52805" xr:uid="{00000000-0005-0000-0000-0000A7CB0000}"/>
    <cellStyle name="End of sheet 3 11 4 3" xfId="38888" xr:uid="{00000000-0005-0000-0000-0000A8CB0000}"/>
    <cellStyle name="End of sheet 3 11 5" xfId="13953" xr:uid="{00000000-0005-0000-0000-0000A9CB0000}"/>
    <cellStyle name="End of sheet 3 11 5 2" xfId="27874" xr:uid="{00000000-0005-0000-0000-0000AACB0000}"/>
    <cellStyle name="End of sheet 3 11 5 2 2" xfId="55557" xr:uid="{00000000-0005-0000-0000-0000ABCB0000}"/>
    <cellStyle name="End of sheet 3 11 5 3" xfId="41640" xr:uid="{00000000-0005-0000-0000-0000ACCB0000}"/>
    <cellStyle name="End of sheet 3 11 6" xfId="16919" xr:uid="{00000000-0005-0000-0000-0000ADCB0000}"/>
    <cellStyle name="End of sheet 3 11 6 2" xfId="44602" xr:uid="{00000000-0005-0000-0000-0000AECB0000}"/>
    <cellStyle name="End of sheet 3 11 7" xfId="30744" xr:uid="{00000000-0005-0000-0000-0000AFCB0000}"/>
    <cellStyle name="End of sheet 3 12" xfId="2902" xr:uid="{00000000-0005-0000-0000-0000B0CB0000}"/>
    <cellStyle name="End of sheet 3 12 2" xfId="6348" xr:uid="{00000000-0005-0000-0000-0000B1CB0000}"/>
    <cellStyle name="End of sheet 3 12 2 2" xfId="20295" xr:uid="{00000000-0005-0000-0000-0000B2CB0000}"/>
    <cellStyle name="End of sheet 3 12 2 2 2" xfId="47978" xr:uid="{00000000-0005-0000-0000-0000B3CB0000}"/>
    <cellStyle name="End of sheet 3 12 2 3" xfId="34061" xr:uid="{00000000-0005-0000-0000-0000B4CB0000}"/>
    <cellStyle name="End of sheet 3 12 3" xfId="9100" xr:uid="{00000000-0005-0000-0000-0000B5CB0000}"/>
    <cellStyle name="End of sheet 3 12 3 2" xfId="23021" xr:uid="{00000000-0005-0000-0000-0000B6CB0000}"/>
    <cellStyle name="End of sheet 3 12 3 2 2" xfId="50704" xr:uid="{00000000-0005-0000-0000-0000B7CB0000}"/>
    <cellStyle name="End of sheet 3 12 3 3" xfId="36787" xr:uid="{00000000-0005-0000-0000-0000B8CB0000}"/>
    <cellStyle name="End of sheet 3 12 4" xfId="11235" xr:uid="{00000000-0005-0000-0000-0000B9CB0000}"/>
    <cellStyle name="End of sheet 3 12 4 2" xfId="25156" xr:uid="{00000000-0005-0000-0000-0000BACB0000}"/>
    <cellStyle name="End of sheet 3 12 4 2 2" xfId="52839" xr:uid="{00000000-0005-0000-0000-0000BBCB0000}"/>
    <cellStyle name="End of sheet 3 12 4 3" xfId="38922" xr:uid="{00000000-0005-0000-0000-0000BCCB0000}"/>
    <cellStyle name="End of sheet 3 12 5" xfId="13987" xr:uid="{00000000-0005-0000-0000-0000BDCB0000}"/>
    <cellStyle name="End of sheet 3 12 5 2" xfId="27908" xr:uid="{00000000-0005-0000-0000-0000BECB0000}"/>
    <cellStyle name="End of sheet 3 12 5 2 2" xfId="55591" xr:uid="{00000000-0005-0000-0000-0000BFCB0000}"/>
    <cellStyle name="End of sheet 3 12 5 3" xfId="41674" xr:uid="{00000000-0005-0000-0000-0000C0CB0000}"/>
    <cellStyle name="End of sheet 3 12 6" xfId="16953" xr:uid="{00000000-0005-0000-0000-0000C1CB0000}"/>
    <cellStyle name="End of sheet 3 12 6 2" xfId="44636" xr:uid="{00000000-0005-0000-0000-0000C2CB0000}"/>
    <cellStyle name="End of sheet 3 12 7" xfId="30775" xr:uid="{00000000-0005-0000-0000-0000C3CB0000}"/>
    <cellStyle name="End of sheet 3 13" xfId="3515" xr:uid="{00000000-0005-0000-0000-0000C4CB0000}"/>
    <cellStyle name="End of sheet 3 13 2" xfId="6953" xr:uid="{00000000-0005-0000-0000-0000C5CB0000}"/>
    <cellStyle name="End of sheet 3 13 2 2" xfId="20893" xr:uid="{00000000-0005-0000-0000-0000C6CB0000}"/>
    <cellStyle name="End of sheet 3 13 2 2 2" xfId="48576" xr:uid="{00000000-0005-0000-0000-0000C7CB0000}"/>
    <cellStyle name="End of sheet 3 13 2 3" xfId="34659" xr:uid="{00000000-0005-0000-0000-0000C8CB0000}"/>
    <cellStyle name="End of sheet 3 13 3" xfId="9691" xr:uid="{00000000-0005-0000-0000-0000C9CB0000}"/>
    <cellStyle name="End of sheet 3 13 3 2" xfId="23612" xr:uid="{00000000-0005-0000-0000-0000CACB0000}"/>
    <cellStyle name="End of sheet 3 13 3 2 2" xfId="51295" xr:uid="{00000000-0005-0000-0000-0000CBCB0000}"/>
    <cellStyle name="End of sheet 3 13 3 3" xfId="37378" xr:uid="{00000000-0005-0000-0000-0000CCCB0000}"/>
    <cellStyle name="End of sheet 3 13 4" xfId="11831" xr:uid="{00000000-0005-0000-0000-0000CDCB0000}"/>
    <cellStyle name="End of sheet 3 13 4 2" xfId="25752" xr:uid="{00000000-0005-0000-0000-0000CECB0000}"/>
    <cellStyle name="End of sheet 3 13 4 2 2" xfId="53435" xr:uid="{00000000-0005-0000-0000-0000CFCB0000}"/>
    <cellStyle name="End of sheet 3 13 4 3" xfId="39518" xr:uid="{00000000-0005-0000-0000-0000D0CB0000}"/>
    <cellStyle name="End of sheet 3 13 5" xfId="14581" xr:uid="{00000000-0005-0000-0000-0000D1CB0000}"/>
    <cellStyle name="End of sheet 3 13 5 2" xfId="28502" xr:uid="{00000000-0005-0000-0000-0000D2CB0000}"/>
    <cellStyle name="End of sheet 3 13 5 2 2" xfId="56185" xr:uid="{00000000-0005-0000-0000-0000D3CB0000}"/>
    <cellStyle name="End of sheet 3 13 5 3" xfId="42268" xr:uid="{00000000-0005-0000-0000-0000D4CB0000}"/>
    <cellStyle name="End of sheet 3 13 6" xfId="17549" xr:uid="{00000000-0005-0000-0000-0000D5CB0000}"/>
    <cellStyle name="End of sheet 3 13 6 2" xfId="45232" xr:uid="{00000000-0005-0000-0000-0000D6CB0000}"/>
    <cellStyle name="End of sheet 3 13 7" xfId="31320" xr:uid="{00000000-0005-0000-0000-0000D7CB0000}"/>
    <cellStyle name="End of sheet 3 14" xfId="2553" xr:uid="{00000000-0005-0000-0000-0000D8CB0000}"/>
    <cellStyle name="End of sheet 3 14 2" xfId="6010" xr:uid="{00000000-0005-0000-0000-0000D9CB0000}"/>
    <cellStyle name="End of sheet 3 14 2 2" xfId="19959" xr:uid="{00000000-0005-0000-0000-0000DACB0000}"/>
    <cellStyle name="End of sheet 3 14 2 2 2" xfId="47642" xr:uid="{00000000-0005-0000-0000-0000DBCB0000}"/>
    <cellStyle name="End of sheet 3 14 2 3" xfId="33725" xr:uid="{00000000-0005-0000-0000-0000DCCB0000}"/>
    <cellStyle name="End of sheet 3 14 3" xfId="8775" xr:uid="{00000000-0005-0000-0000-0000DDCB0000}"/>
    <cellStyle name="End of sheet 3 14 3 2" xfId="22696" xr:uid="{00000000-0005-0000-0000-0000DECB0000}"/>
    <cellStyle name="End of sheet 3 14 3 2 2" xfId="50379" xr:uid="{00000000-0005-0000-0000-0000DFCB0000}"/>
    <cellStyle name="End of sheet 3 14 3 3" xfId="36462" xr:uid="{00000000-0005-0000-0000-0000E0CB0000}"/>
    <cellStyle name="End of sheet 3 14 4" xfId="5179" xr:uid="{00000000-0005-0000-0000-0000E1CB0000}"/>
    <cellStyle name="End of sheet 3 14 4 2" xfId="19149" xr:uid="{00000000-0005-0000-0000-0000E2CB0000}"/>
    <cellStyle name="End of sheet 3 14 4 2 2" xfId="46832" xr:uid="{00000000-0005-0000-0000-0000E3CB0000}"/>
    <cellStyle name="End of sheet 3 14 4 3" xfId="32915" xr:uid="{00000000-0005-0000-0000-0000E4CB0000}"/>
    <cellStyle name="End of sheet 3 14 5" xfId="13655" xr:uid="{00000000-0005-0000-0000-0000E5CB0000}"/>
    <cellStyle name="End of sheet 3 14 5 2" xfId="27576" xr:uid="{00000000-0005-0000-0000-0000E6CB0000}"/>
    <cellStyle name="End of sheet 3 14 5 2 2" xfId="55259" xr:uid="{00000000-0005-0000-0000-0000E7CB0000}"/>
    <cellStyle name="End of sheet 3 14 5 3" xfId="41342" xr:uid="{00000000-0005-0000-0000-0000E8CB0000}"/>
    <cellStyle name="End of sheet 3 14 6" xfId="16619" xr:uid="{00000000-0005-0000-0000-0000E9CB0000}"/>
    <cellStyle name="End of sheet 3 14 6 2" xfId="44302" xr:uid="{00000000-0005-0000-0000-0000EACB0000}"/>
    <cellStyle name="End of sheet 3 14 7" xfId="30485" xr:uid="{00000000-0005-0000-0000-0000EBCB0000}"/>
    <cellStyle name="End of sheet 3 15" xfId="2818" xr:uid="{00000000-0005-0000-0000-0000ECCB0000}"/>
    <cellStyle name="End of sheet 3 15 2" xfId="6265" xr:uid="{00000000-0005-0000-0000-0000EDCB0000}"/>
    <cellStyle name="End of sheet 3 15 2 2" xfId="20212" xr:uid="{00000000-0005-0000-0000-0000EECB0000}"/>
    <cellStyle name="End of sheet 3 15 2 2 2" xfId="47895" xr:uid="{00000000-0005-0000-0000-0000EFCB0000}"/>
    <cellStyle name="End of sheet 3 15 2 3" xfId="33978" xr:uid="{00000000-0005-0000-0000-0000F0CB0000}"/>
    <cellStyle name="End of sheet 3 15 3" xfId="9019" xr:uid="{00000000-0005-0000-0000-0000F1CB0000}"/>
    <cellStyle name="End of sheet 3 15 3 2" xfId="22940" xr:uid="{00000000-0005-0000-0000-0000F2CB0000}"/>
    <cellStyle name="End of sheet 3 15 3 2 2" xfId="50623" xr:uid="{00000000-0005-0000-0000-0000F3CB0000}"/>
    <cellStyle name="End of sheet 3 15 3 3" xfId="36706" xr:uid="{00000000-0005-0000-0000-0000F4CB0000}"/>
    <cellStyle name="End of sheet 3 15 4" xfId="11152" xr:uid="{00000000-0005-0000-0000-0000F5CB0000}"/>
    <cellStyle name="End of sheet 3 15 4 2" xfId="25073" xr:uid="{00000000-0005-0000-0000-0000F6CB0000}"/>
    <cellStyle name="End of sheet 3 15 4 2 2" xfId="52756" xr:uid="{00000000-0005-0000-0000-0000F7CB0000}"/>
    <cellStyle name="End of sheet 3 15 4 3" xfId="38839" xr:uid="{00000000-0005-0000-0000-0000F8CB0000}"/>
    <cellStyle name="End of sheet 3 15 5" xfId="13905" xr:uid="{00000000-0005-0000-0000-0000F9CB0000}"/>
    <cellStyle name="End of sheet 3 15 5 2" xfId="27826" xr:uid="{00000000-0005-0000-0000-0000FACB0000}"/>
    <cellStyle name="End of sheet 3 15 5 2 2" xfId="55509" xr:uid="{00000000-0005-0000-0000-0000FBCB0000}"/>
    <cellStyle name="End of sheet 3 15 5 3" xfId="41592" xr:uid="{00000000-0005-0000-0000-0000FCCB0000}"/>
    <cellStyle name="End of sheet 3 15 6" xfId="16870" xr:uid="{00000000-0005-0000-0000-0000FDCB0000}"/>
    <cellStyle name="End of sheet 3 15 6 2" xfId="44553" xr:uid="{00000000-0005-0000-0000-0000FECB0000}"/>
    <cellStyle name="End of sheet 3 15 7" xfId="30703" xr:uid="{00000000-0005-0000-0000-0000FFCB0000}"/>
    <cellStyle name="End of sheet 3 16" xfId="3501" xr:uid="{00000000-0005-0000-0000-000000CC0000}"/>
    <cellStyle name="End of sheet 3 16 2" xfId="6939" xr:uid="{00000000-0005-0000-0000-000001CC0000}"/>
    <cellStyle name="End of sheet 3 16 2 2" xfId="20879" xr:uid="{00000000-0005-0000-0000-000002CC0000}"/>
    <cellStyle name="End of sheet 3 16 2 2 2" xfId="48562" xr:uid="{00000000-0005-0000-0000-000003CC0000}"/>
    <cellStyle name="End of sheet 3 16 2 3" xfId="34645" xr:uid="{00000000-0005-0000-0000-000004CC0000}"/>
    <cellStyle name="End of sheet 3 16 3" xfId="9677" xr:uid="{00000000-0005-0000-0000-000005CC0000}"/>
    <cellStyle name="End of sheet 3 16 3 2" xfId="23598" xr:uid="{00000000-0005-0000-0000-000006CC0000}"/>
    <cellStyle name="End of sheet 3 16 3 2 2" xfId="51281" xr:uid="{00000000-0005-0000-0000-000007CC0000}"/>
    <cellStyle name="End of sheet 3 16 3 3" xfId="37364" xr:uid="{00000000-0005-0000-0000-000008CC0000}"/>
    <cellStyle name="End of sheet 3 16 4" xfId="11817" xr:uid="{00000000-0005-0000-0000-000009CC0000}"/>
    <cellStyle name="End of sheet 3 16 4 2" xfId="25738" xr:uid="{00000000-0005-0000-0000-00000ACC0000}"/>
    <cellStyle name="End of sheet 3 16 4 2 2" xfId="53421" xr:uid="{00000000-0005-0000-0000-00000BCC0000}"/>
    <cellStyle name="End of sheet 3 16 4 3" xfId="39504" xr:uid="{00000000-0005-0000-0000-00000CCC0000}"/>
    <cellStyle name="End of sheet 3 16 5" xfId="14567" xr:uid="{00000000-0005-0000-0000-00000DCC0000}"/>
    <cellStyle name="End of sheet 3 16 5 2" xfId="28488" xr:uid="{00000000-0005-0000-0000-00000ECC0000}"/>
    <cellStyle name="End of sheet 3 16 5 2 2" xfId="56171" xr:uid="{00000000-0005-0000-0000-00000FCC0000}"/>
    <cellStyle name="End of sheet 3 16 5 3" xfId="42254" xr:uid="{00000000-0005-0000-0000-000010CC0000}"/>
    <cellStyle name="End of sheet 3 16 6" xfId="17535" xr:uid="{00000000-0005-0000-0000-000011CC0000}"/>
    <cellStyle name="End of sheet 3 16 6 2" xfId="45218" xr:uid="{00000000-0005-0000-0000-000012CC0000}"/>
    <cellStyle name="End of sheet 3 16 7" xfId="31306" xr:uid="{00000000-0005-0000-0000-000013CC0000}"/>
    <cellStyle name="End of sheet 3 17" xfId="3618" xr:uid="{00000000-0005-0000-0000-000014CC0000}"/>
    <cellStyle name="End of sheet 3 17 2" xfId="7056" xr:uid="{00000000-0005-0000-0000-000015CC0000}"/>
    <cellStyle name="End of sheet 3 17 2 2" xfId="20992" xr:uid="{00000000-0005-0000-0000-000016CC0000}"/>
    <cellStyle name="End of sheet 3 17 2 2 2" xfId="48675" xr:uid="{00000000-0005-0000-0000-000017CC0000}"/>
    <cellStyle name="End of sheet 3 17 2 3" xfId="34758" xr:uid="{00000000-0005-0000-0000-000018CC0000}"/>
    <cellStyle name="End of sheet 3 17 3" xfId="9788" xr:uid="{00000000-0005-0000-0000-000019CC0000}"/>
    <cellStyle name="End of sheet 3 17 3 2" xfId="23709" xr:uid="{00000000-0005-0000-0000-00001ACC0000}"/>
    <cellStyle name="End of sheet 3 17 3 2 2" xfId="51392" xr:uid="{00000000-0005-0000-0000-00001BCC0000}"/>
    <cellStyle name="End of sheet 3 17 3 3" xfId="37475" xr:uid="{00000000-0005-0000-0000-00001CCC0000}"/>
    <cellStyle name="End of sheet 3 17 4" xfId="11930" xr:uid="{00000000-0005-0000-0000-00001DCC0000}"/>
    <cellStyle name="End of sheet 3 17 4 2" xfId="25851" xr:uid="{00000000-0005-0000-0000-00001ECC0000}"/>
    <cellStyle name="End of sheet 3 17 4 2 2" xfId="53534" xr:uid="{00000000-0005-0000-0000-00001FCC0000}"/>
    <cellStyle name="End of sheet 3 17 4 3" xfId="39617" xr:uid="{00000000-0005-0000-0000-000020CC0000}"/>
    <cellStyle name="End of sheet 3 17 5" xfId="14680" xr:uid="{00000000-0005-0000-0000-000021CC0000}"/>
    <cellStyle name="End of sheet 3 17 5 2" xfId="28601" xr:uid="{00000000-0005-0000-0000-000022CC0000}"/>
    <cellStyle name="End of sheet 3 17 5 2 2" xfId="56284" xr:uid="{00000000-0005-0000-0000-000023CC0000}"/>
    <cellStyle name="End of sheet 3 17 5 3" xfId="42367" xr:uid="{00000000-0005-0000-0000-000024CC0000}"/>
    <cellStyle name="End of sheet 3 17 6" xfId="17648" xr:uid="{00000000-0005-0000-0000-000025CC0000}"/>
    <cellStyle name="End of sheet 3 17 6 2" xfId="45331" xr:uid="{00000000-0005-0000-0000-000026CC0000}"/>
    <cellStyle name="End of sheet 3 17 7" xfId="31419" xr:uid="{00000000-0005-0000-0000-000027CC0000}"/>
    <cellStyle name="End of sheet 3 18" xfId="3840" xr:uid="{00000000-0005-0000-0000-000028CC0000}"/>
    <cellStyle name="End of sheet 3 18 2" xfId="7274" xr:uid="{00000000-0005-0000-0000-000029CC0000}"/>
    <cellStyle name="End of sheet 3 18 2 2" xfId="21207" xr:uid="{00000000-0005-0000-0000-00002ACC0000}"/>
    <cellStyle name="End of sheet 3 18 2 2 2" xfId="48890" xr:uid="{00000000-0005-0000-0000-00002BCC0000}"/>
    <cellStyle name="End of sheet 3 18 2 3" xfId="34973" xr:uid="{00000000-0005-0000-0000-00002CCC0000}"/>
    <cellStyle name="End of sheet 3 18 3" xfId="9993" xr:uid="{00000000-0005-0000-0000-00002DCC0000}"/>
    <cellStyle name="End of sheet 3 18 3 2" xfId="23914" xr:uid="{00000000-0005-0000-0000-00002ECC0000}"/>
    <cellStyle name="End of sheet 3 18 3 2 2" xfId="51597" xr:uid="{00000000-0005-0000-0000-00002FCC0000}"/>
    <cellStyle name="End of sheet 3 18 3 3" xfId="37680" xr:uid="{00000000-0005-0000-0000-000030CC0000}"/>
    <cellStyle name="End of sheet 3 18 4" xfId="12145" xr:uid="{00000000-0005-0000-0000-000031CC0000}"/>
    <cellStyle name="End of sheet 3 18 4 2" xfId="26066" xr:uid="{00000000-0005-0000-0000-000032CC0000}"/>
    <cellStyle name="End of sheet 3 18 4 2 2" xfId="53749" xr:uid="{00000000-0005-0000-0000-000033CC0000}"/>
    <cellStyle name="End of sheet 3 18 4 3" xfId="39832" xr:uid="{00000000-0005-0000-0000-000034CC0000}"/>
    <cellStyle name="End of sheet 3 18 5" xfId="14895" xr:uid="{00000000-0005-0000-0000-000035CC0000}"/>
    <cellStyle name="End of sheet 3 18 5 2" xfId="28816" xr:uid="{00000000-0005-0000-0000-000036CC0000}"/>
    <cellStyle name="End of sheet 3 18 5 2 2" xfId="56499" xr:uid="{00000000-0005-0000-0000-000037CC0000}"/>
    <cellStyle name="End of sheet 3 18 5 3" xfId="42582" xr:uid="{00000000-0005-0000-0000-000038CC0000}"/>
    <cellStyle name="End of sheet 3 18 6" xfId="17863" xr:uid="{00000000-0005-0000-0000-000039CC0000}"/>
    <cellStyle name="End of sheet 3 18 6 2" xfId="45546" xr:uid="{00000000-0005-0000-0000-00003ACC0000}"/>
    <cellStyle name="End of sheet 3 18 7" xfId="31629" xr:uid="{00000000-0005-0000-0000-00003BCC0000}"/>
    <cellStyle name="End of sheet 3 19" xfId="2810" xr:uid="{00000000-0005-0000-0000-00003CCC0000}"/>
    <cellStyle name="End of sheet 3 19 2" xfId="6257" xr:uid="{00000000-0005-0000-0000-00003DCC0000}"/>
    <cellStyle name="End of sheet 3 19 2 2" xfId="20204" xr:uid="{00000000-0005-0000-0000-00003ECC0000}"/>
    <cellStyle name="End of sheet 3 19 2 2 2" xfId="47887" xr:uid="{00000000-0005-0000-0000-00003FCC0000}"/>
    <cellStyle name="End of sheet 3 19 2 3" xfId="33970" xr:uid="{00000000-0005-0000-0000-000040CC0000}"/>
    <cellStyle name="End of sheet 3 19 3" xfId="9012" xr:uid="{00000000-0005-0000-0000-000041CC0000}"/>
    <cellStyle name="End of sheet 3 19 3 2" xfId="22933" xr:uid="{00000000-0005-0000-0000-000042CC0000}"/>
    <cellStyle name="End of sheet 3 19 3 2 2" xfId="50616" xr:uid="{00000000-0005-0000-0000-000043CC0000}"/>
    <cellStyle name="End of sheet 3 19 3 3" xfId="36699" xr:uid="{00000000-0005-0000-0000-000044CC0000}"/>
    <cellStyle name="End of sheet 3 19 4" xfId="11144" xr:uid="{00000000-0005-0000-0000-000045CC0000}"/>
    <cellStyle name="End of sheet 3 19 4 2" xfId="25065" xr:uid="{00000000-0005-0000-0000-000046CC0000}"/>
    <cellStyle name="End of sheet 3 19 4 2 2" xfId="52748" xr:uid="{00000000-0005-0000-0000-000047CC0000}"/>
    <cellStyle name="End of sheet 3 19 4 3" xfId="38831" xr:uid="{00000000-0005-0000-0000-000048CC0000}"/>
    <cellStyle name="End of sheet 3 19 5" xfId="13897" xr:uid="{00000000-0005-0000-0000-000049CC0000}"/>
    <cellStyle name="End of sheet 3 19 5 2" xfId="27818" xr:uid="{00000000-0005-0000-0000-00004ACC0000}"/>
    <cellStyle name="End of sheet 3 19 5 2 2" xfId="55501" xr:uid="{00000000-0005-0000-0000-00004BCC0000}"/>
    <cellStyle name="End of sheet 3 19 5 3" xfId="41584" xr:uid="{00000000-0005-0000-0000-00004CCC0000}"/>
    <cellStyle name="End of sheet 3 19 6" xfId="16862" xr:uid="{00000000-0005-0000-0000-00004DCC0000}"/>
    <cellStyle name="End of sheet 3 19 6 2" xfId="44545" xr:uid="{00000000-0005-0000-0000-00004ECC0000}"/>
    <cellStyle name="End of sheet 3 19 7" xfId="30696" xr:uid="{00000000-0005-0000-0000-00004FCC0000}"/>
    <cellStyle name="End of sheet 3 2" xfId="3139" xr:uid="{00000000-0005-0000-0000-000050CC0000}"/>
    <cellStyle name="End of sheet 3 2 2" xfId="6581" xr:uid="{00000000-0005-0000-0000-000051CC0000}"/>
    <cellStyle name="End of sheet 3 2 2 2" xfId="20525" xr:uid="{00000000-0005-0000-0000-000052CC0000}"/>
    <cellStyle name="End of sheet 3 2 2 2 2" xfId="48208" xr:uid="{00000000-0005-0000-0000-000053CC0000}"/>
    <cellStyle name="End of sheet 3 2 2 3" xfId="34291" xr:uid="{00000000-0005-0000-0000-000054CC0000}"/>
    <cellStyle name="End of sheet 3 2 3" xfId="9325" xr:uid="{00000000-0005-0000-0000-000055CC0000}"/>
    <cellStyle name="End of sheet 3 2 3 2" xfId="23246" xr:uid="{00000000-0005-0000-0000-000056CC0000}"/>
    <cellStyle name="End of sheet 3 2 3 2 2" xfId="50929" xr:uid="{00000000-0005-0000-0000-000057CC0000}"/>
    <cellStyle name="End of sheet 3 2 3 3" xfId="37012" xr:uid="{00000000-0005-0000-0000-000058CC0000}"/>
    <cellStyle name="End of sheet 3 2 4" xfId="11463" xr:uid="{00000000-0005-0000-0000-000059CC0000}"/>
    <cellStyle name="End of sheet 3 2 4 2" xfId="25384" xr:uid="{00000000-0005-0000-0000-00005ACC0000}"/>
    <cellStyle name="End of sheet 3 2 4 2 2" xfId="53067" xr:uid="{00000000-0005-0000-0000-00005BCC0000}"/>
    <cellStyle name="End of sheet 3 2 4 3" xfId="39150" xr:uid="{00000000-0005-0000-0000-00005CCC0000}"/>
    <cellStyle name="End of sheet 3 2 5" xfId="14213" xr:uid="{00000000-0005-0000-0000-00005DCC0000}"/>
    <cellStyle name="End of sheet 3 2 5 2" xfId="28134" xr:uid="{00000000-0005-0000-0000-00005ECC0000}"/>
    <cellStyle name="End of sheet 3 2 5 2 2" xfId="55817" xr:uid="{00000000-0005-0000-0000-00005FCC0000}"/>
    <cellStyle name="End of sheet 3 2 5 3" xfId="41900" xr:uid="{00000000-0005-0000-0000-000060CC0000}"/>
    <cellStyle name="End of sheet 3 2 6" xfId="17181" xr:uid="{00000000-0005-0000-0000-000061CC0000}"/>
    <cellStyle name="End of sheet 3 2 6 2" xfId="44864" xr:uid="{00000000-0005-0000-0000-000062CC0000}"/>
    <cellStyle name="End of sheet 3 2 7" xfId="30984" xr:uid="{00000000-0005-0000-0000-000063CC0000}"/>
    <cellStyle name="End of sheet 3 20" xfId="4182" xr:uid="{00000000-0005-0000-0000-000064CC0000}"/>
    <cellStyle name="End of sheet 3 20 2" xfId="7608" xr:uid="{00000000-0005-0000-0000-000065CC0000}"/>
    <cellStyle name="End of sheet 3 20 2 2" xfId="21536" xr:uid="{00000000-0005-0000-0000-000066CC0000}"/>
    <cellStyle name="End of sheet 3 20 2 2 2" xfId="49219" xr:uid="{00000000-0005-0000-0000-000067CC0000}"/>
    <cellStyle name="End of sheet 3 20 2 3" xfId="35302" xr:uid="{00000000-0005-0000-0000-000068CC0000}"/>
    <cellStyle name="End of sheet 3 20 3" xfId="10302" xr:uid="{00000000-0005-0000-0000-000069CC0000}"/>
    <cellStyle name="End of sheet 3 20 3 2" xfId="24223" xr:uid="{00000000-0005-0000-0000-00006ACC0000}"/>
    <cellStyle name="End of sheet 3 20 3 2 2" xfId="51906" xr:uid="{00000000-0005-0000-0000-00006BCC0000}"/>
    <cellStyle name="End of sheet 3 20 3 3" xfId="37989" xr:uid="{00000000-0005-0000-0000-00006CCC0000}"/>
    <cellStyle name="End of sheet 3 20 4" xfId="12457" xr:uid="{00000000-0005-0000-0000-00006DCC0000}"/>
    <cellStyle name="End of sheet 3 20 4 2" xfId="26378" xr:uid="{00000000-0005-0000-0000-00006ECC0000}"/>
    <cellStyle name="End of sheet 3 20 4 2 2" xfId="54061" xr:uid="{00000000-0005-0000-0000-00006FCC0000}"/>
    <cellStyle name="End of sheet 3 20 4 3" xfId="40144" xr:uid="{00000000-0005-0000-0000-000070CC0000}"/>
    <cellStyle name="End of sheet 3 20 5" xfId="15207" xr:uid="{00000000-0005-0000-0000-000071CC0000}"/>
    <cellStyle name="End of sheet 3 20 5 2" xfId="29128" xr:uid="{00000000-0005-0000-0000-000072CC0000}"/>
    <cellStyle name="End of sheet 3 20 5 2 2" xfId="56811" xr:uid="{00000000-0005-0000-0000-000073CC0000}"/>
    <cellStyle name="End of sheet 3 20 5 3" xfId="42894" xr:uid="{00000000-0005-0000-0000-000074CC0000}"/>
    <cellStyle name="End of sheet 3 20 6" xfId="18175" xr:uid="{00000000-0005-0000-0000-000075CC0000}"/>
    <cellStyle name="End of sheet 3 20 6 2" xfId="45858" xr:uid="{00000000-0005-0000-0000-000076CC0000}"/>
    <cellStyle name="End of sheet 3 20 7" xfId="31941" xr:uid="{00000000-0005-0000-0000-000077CC0000}"/>
    <cellStyle name="End of sheet 3 21" xfId="4218" xr:uid="{00000000-0005-0000-0000-000078CC0000}"/>
    <cellStyle name="End of sheet 3 21 2" xfId="7643" xr:uid="{00000000-0005-0000-0000-000079CC0000}"/>
    <cellStyle name="End of sheet 3 21 2 2" xfId="21571" xr:uid="{00000000-0005-0000-0000-00007ACC0000}"/>
    <cellStyle name="End of sheet 3 21 2 2 2" xfId="49254" xr:uid="{00000000-0005-0000-0000-00007BCC0000}"/>
    <cellStyle name="End of sheet 3 21 2 3" xfId="35337" xr:uid="{00000000-0005-0000-0000-00007CCC0000}"/>
    <cellStyle name="End of sheet 3 21 3" xfId="10336" xr:uid="{00000000-0005-0000-0000-00007DCC0000}"/>
    <cellStyle name="End of sheet 3 21 3 2" xfId="24257" xr:uid="{00000000-0005-0000-0000-00007ECC0000}"/>
    <cellStyle name="End of sheet 3 21 3 2 2" xfId="51940" xr:uid="{00000000-0005-0000-0000-00007FCC0000}"/>
    <cellStyle name="End of sheet 3 21 3 3" xfId="38023" xr:uid="{00000000-0005-0000-0000-000080CC0000}"/>
    <cellStyle name="End of sheet 3 21 4" xfId="12492" xr:uid="{00000000-0005-0000-0000-000081CC0000}"/>
    <cellStyle name="End of sheet 3 21 4 2" xfId="26413" xr:uid="{00000000-0005-0000-0000-000082CC0000}"/>
    <cellStyle name="End of sheet 3 21 4 2 2" xfId="54096" xr:uid="{00000000-0005-0000-0000-000083CC0000}"/>
    <cellStyle name="End of sheet 3 21 4 3" xfId="40179" xr:uid="{00000000-0005-0000-0000-000084CC0000}"/>
    <cellStyle name="End of sheet 3 21 5" xfId="15242" xr:uid="{00000000-0005-0000-0000-000085CC0000}"/>
    <cellStyle name="End of sheet 3 21 5 2" xfId="29163" xr:uid="{00000000-0005-0000-0000-000086CC0000}"/>
    <cellStyle name="End of sheet 3 21 5 2 2" xfId="56846" xr:uid="{00000000-0005-0000-0000-000087CC0000}"/>
    <cellStyle name="End of sheet 3 21 5 3" xfId="42929" xr:uid="{00000000-0005-0000-0000-000088CC0000}"/>
    <cellStyle name="End of sheet 3 21 6" xfId="18210" xr:uid="{00000000-0005-0000-0000-000089CC0000}"/>
    <cellStyle name="End of sheet 3 21 6 2" xfId="45893" xr:uid="{00000000-0005-0000-0000-00008ACC0000}"/>
    <cellStyle name="End of sheet 3 21 7" xfId="31976" xr:uid="{00000000-0005-0000-0000-00008BCC0000}"/>
    <cellStyle name="End of sheet 3 22" xfId="4124" xr:uid="{00000000-0005-0000-0000-00008CCC0000}"/>
    <cellStyle name="End of sheet 3 22 2" xfId="7550" xr:uid="{00000000-0005-0000-0000-00008DCC0000}"/>
    <cellStyle name="End of sheet 3 22 2 2" xfId="21479" xr:uid="{00000000-0005-0000-0000-00008ECC0000}"/>
    <cellStyle name="End of sheet 3 22 2 2 2" xfId="49162" xr:uid="{00000000-0005-0000-0000-00008FCC0000}"/>
    <cellStyle name="End of sheet 3 22 2 3" xfId="35245" xr:uid="{00000000-0005-0000-0000-000090CC0000}"/>
    <cellStyle name="End of sheet 3 22 3" xfId="10251" xr:uid="{00000000-0005-0000-0000-000091CC0000}"/>
    <cellStyle name="End of sheet 3 22 3 2" xfId="24172" xr:uid="{00000000-0005-0000-0000-000092CC0000}"/>
    <cellStyle name="End of sheet 3 22 3 2 2" xfId="51855" xr:uid="{00000000-0005-0000-0000-000093CC0000}"/>
    <cellStyle name="End of sheet 3 22 3 3" xfId="37938" xr:uid="{00000000-0005-0000-0000-000094CC0000}"/>
    <cellStyle name="End of sheet 3 22 4" xfId="12403" xr:uid="{00000000-0005-0000-0000-000095CC0000}"/>
    <cellStyle name="End of sheet 3 22 4 2" xfId="26324" xr:uid="{00000000-0005-0000-0000-000096CC0000}"/>
    <cellStyle name="End of sheet 3 22 4 2 2" xfId="54007" xr:uid="{00000000-0005-0000-0000-000097CC0000}"/>
    <cellStyle name="End of sheet 3 22 4 3" xfId="40090" xr:uid="{00000000-0005-0000-0000-000098CC0000}"/>
    <cellStyle name="End of sheet 3 22 5" xfId="15153" xr:uid="{00000000-0005-0000-0000-000099CC0000}"/>
    <cellStyle name="End of sheet 3 22 5 2" xfId="29074" xr:uid="{00000000-0005-0000-0000-00009ACC0000}"/>
    <cellStyle name="End of sheet 3 22 5 2 2" xfId="56757" xr:uid="{00000000-0005-0000-0000-00009BCC0000}"/>
    <cellStyle name="End of sheet 3 22 5 3" xfId="42840" xr:uid="{00000000-0005-0000-0000-00009CCC0000}"/>
    <cellStyle name="End of sheet 3 22 6" xfId="18121" xr:uid="{00000000-0005-0000-0000-00009DCC0000}"/>
    <cellStyle name="End of sheet 3 22 6 2" xfId="45804" xr:uid="{00000000-0005-0000-0000-00009ECC0000}"/>
    <cellStyle name="End of sheet 3 22 7" xfId="31887" xr:uid="{00000000-0005-0000-0000-00009FCC0000}"/>
    <cellStyle name="End of sheet 3 23" xfId="4223" xr:uid="{00000000-0005-0000-0000-0000A0CC0000}"/>
    <cellStyle name="End of sheet 3 23 2" xfId="7648" xr:uid="{00000000-0005-0000-0000-0000A1CC0000}"/>
    <cellStyle name="End of sheet 3 23 2 2" xfId="21576" xr:uid="{00000000-0005-0000-0000-0000A2CC0000}"/>
    <cellStyle name="End of sheet 3 23 2 2 2" xfId="49259" xr:uid="{00000000-0005-0000-0000-0000A3CC0000}"/>
    <cellStyle name="End of sheet 3 23 2 3" xfId="35342" xr:uid="{00000000-0005-0000-0000-0000A4CC0000}"/>
    <cellStyle name="End of sheet 3 23 3" xfId="10341" xr:uid="{00000000-0005-0000-0000-0000A5CC0000}"/>
    <cellStyle name="End of sheet 3 23 3 2" xfId="24262" xr:uid="{00000000-0005-0000-0000-0000A6CC0000}"/>
    <cellStyle name="End of sheet 3 23 3 2 2" xfId="51945" xr:uid="{00000000-0005-0000-0000-0000A7CC0000}"/>
    <cellStyle name="End of sheet 3 23 3 3" xfId="38028" xr:uid="{00000000-0005-0000-0000-0000A8CC0000}"/>
    <cellStyle name="End of sheet 3 23 4" xfId="12497" xr:uid="{00000000-0005-0000-0000-0000A9CC0000}"/>
    <cellStyle name="End of sheet 3 23 4 2" xfId="26418" xr:uid="{00000000-0005-0000-0000-0000AACC0000}"/>
    <cellStyle name="End of sheet 3 23 4 2 2" xfId="54101" xr:uid="{00000000-0005-0000-0000-0000ABCC0000}"/>
    <cellStyle name="End of sheet 3 23 4 3" xfId="40184" xr:uid="{00000000-0005-0000-0000-0000ACCC0000}"/>
    <cellStyle name="End of sheet 3 23 5" xfId="15247" xr:uid="{00000000-0005-0000-0000-0000ADCC0000}"/>
    <cellStyle name="End of sheet 3 23 5 2" xfId="29168" xr:uid="{00000000-0005-0000-0000-0000AECC0000}"/>
    <cellStyle name="End of sheet 3 23 5 2 2" xfId="56851" xr:uid="{00000000-0005-0000-0000-0000AFCC0000}"/>
    <cellStyle name="End of sheet 3 23 5 3" xfId="42934" xr:uid="{00000000-0005-0000-0000-0000B0CC0000}"/>
    <cellStyle name="End of sheet 3 23 6" xfId="18215" xr:uid="{00000000-0005-0000-0000-0000B1CC0000}"/>
    <cellStyle name="End of sheet 3 23 6 2" xfId="45898" xr:uid="{00000000-0005-0000-0000-0000B2CC0000}"/>
    <cellStyle name="End of sheet 3 23 7" xfId="31981" xr:uid="{00000000-0005-0000-0000-0000B3CC0000}"/>
    <cellStyle name="End of sheet 3 24" xfId="4915" xr:uid="{00000000-0005-0000-0000-0000B4CC0000}"/>
    <cellStyle name="End of sheet 3 24 2" xfId="8319" xr:uid="{00000000-0005-0000-0000-0000B5CC0000}"/>
    <cellStyle name="End of sheet 3 24 2 2" xfId="22241" xr:uid="{00000000-0005-0000-0000-0000B6CC0000}"/>
    <cellStyle name="End of sheet 3 24 2 2 2" xfId="49924" xr:uid="{00000000-0005-0000-0000-0000B7CC0000}"/>
    <cellStyle name="End of sheet 3 24 2 3" xfId="36007" xr:uid="{00000000-0005-0000-0000-0000B8CC0000}"/>
    <cellStyle name="End of sheet 3 24 3" xfId="10773" xr:uid="{00000000-0005-0000-0000-0000B9CC0000}"/>
    <cellStyle name="End of sheet 3 24 3 2" xfId="24694" xr:uid="{00000000-0005-0000-0000-0000BACC0000}"/>
    <cellStyle name="End of sheet 3 24 3 2 2" xfId="52377" xr:uid="{00000000-0005-0000-0000-0000BBCC0000}"/>
    <cellStyle name="End of sheet 3 24 3 3" xfId="38460" xr:uid="{00000000-0005-0000-0000-0000BCCC0000}"/>
    <cellStyle name="End of sheet 3 24 4" xfId="13174" xr:uid="{00000000-0005-0000-0000-0000BDCC0000}"/>
    <cellStyle name="End of sheet 3 24 4 2" xfId="27095" xr:uid="{00000000-0005-0000-0000-0000BECC0000}"/>
    <cellStyle name="End of sheet 3 24 4 2 2" xfId="54778" xr:uid="{00000000-0005-0000-0000-0000BFCC0000}"/>
    <cellStyle name="End of sheet 3 24 4 3" xfId="40861" xr:uid="{00000000-0005-0000-0000-0000C0CC0000}"/>
    <cellStyle name="End of sheet 3 24 5" xfId="15924" xr:uid="{00000000-0005-0000-0000-0000C1CC0000}"/>
    <cellStyle name="End of sheet 3 24 5 2" xfId="29845" xr:uid="{00000000-0005-0000-0000-0000C2CC0000}"/>
    <cellStyle name="End of sheet 3 24 5 2 2" xfId="57528" xr:uid="{00000000-0005-0000-0000-0000C3CC0000}"/>
    <cellStyle name="End of sheet 3 24 5 3" xfId="43611" xr:uid="{00000000-0005-0000-0000-0000C4CC0000}"/>
    <cellStyle name="End of sheet 3 24 6" xfId="18892" xr:uid="{00000000-0005-0000-0000-0000C5CC0000}"/>
    <cellStyle name="End of sheet 3 24 6 2" xfId="46575" xr:uid="{00000000-0005-0000-0000-0000C6CC0000}"/>
    <cellStyle name="End of sheet 3 24 7" xfId="32658" xr:uid="{00000000-0005-0000-0000-0000C7CC0000}"/>
    <cellStyle name="End of sheet 3 25" xfId="4746" xr:uid="{00000000-0005-0000-0000-0000C8CC0000}"/>
    <cellStyle name="End of sheet 3 25 2" xfId="8152" xr:uid="{00000000-0005-0000-0000-0000C9CC0000}"/>
    <cellStyle name="End of sheet 3 25 2 2" xfId="22076" xr:uid="{00000000-0005-0000-0000-0000CACC0000}"/>
    <cellStyle name="End of sheet 3 25 2 2 2" xfId="49759" xr:uid="{00000000-0005-0000-0000-0000CBCC0000}"/>
    <cellStyle name="End of sheet 3 25 2 3" xfId="35842" xr:uid="{00000000-0005-0000-0000-0000CCCC0000}"/>
    <cellStyle name="End of sheet 3 25 3" xfId="10707" xr:uid="{00000000-0005-0000-0000-0000CDCC0000}"/>
    <cellStyle name="End of sheet 3 25 3 2" xfId="24628" xr:uid="{00000000-0005-0000-0000-0000CECC0000}"/>
    <cellStyle name="End of sheet 3 25 3 2 2" xfId="52311" xr:uid="{00000000-0005-0000-0000-0000CFCC0000}"/>
    <cellStyle name="End of sheet 3 25 3 3" xfId="38394" xr:uid="{00000000-0005-0000-0000-0000D0CC0000}"/>
    <cellStyle name="End of sheet 3 25 4" xfId="13008" xr:uid="{00000000-0005-0000-0000-0000D1CC0000}"/>
    <cellStyle name="End of sheet 3 25 4 2" xfId="26929" xr:uid="{00000000-0005-0000-0000-0000D2CC0000}"/>
    <cellStyle name="End of sheet 3 25 4 2 2" xfId="54612" xr:uid="{00000000-0005-0000-0000-0000D3CC0000}"/>
    <cellStyle name="End of sheet 3 25 4 3" xfId="40695" xr:uid="{00000000-0005-0000-0000-0000D4CC0000}"/>
    <cellStyle name="End of sheet 3 25 5" xfId="15758" xr:uid="{00000000-0005-0000-0000-0000D5CC0000}"/>
    <cellStyle name="End of sheet 3 25 5 2" xfId="29679" xr:uid="{00000000-0005-0000-0000-0000D6CC0000}"/>
    <cellStyle name="End of sheet 3 25 5 2 2" xfId="57362" xr:uid="{00000000-0005-0000-0000-0000D7CC0000}"/>
    <cellStyle name="End of sheet 3 25 5 3" xfId="43445" xr:uid="{00000000-0005-0000-0000-0000D8CC0000}"/>
    <cellStyle name="End of sheet 3 25 6" xfId="18726" xr:uid="{00000000-0005-0000-0000-0000D9CC0000}"/>
    <cellStyle name="End of sheet 3 25 6 2" xfId="46409" xr:uid="{00000000-0005-0000-0000-0000DACC0000}"/>
    <cellStyle name="End of sheet 3 25 7" xfId="32492" xr:uid="{00000000-0005-0000-0000-0000DBCC0000}"/>
    <cellStyle name="End of sheet 3 26" xfId="4999" xr:uid="{00000000-0005-0000-0000-0000DCCC0000}"/>
    <cellStyle name="End of sheet 3 26 2" xfId="8403" xr:uid="{00000000-0005-0000-0000-0000DDCC0000}"/>
    <cellStyle name="End of sheet 3 26 2 2" xfId="22324" xr:uid="{00000000-0005-0000-0000-0000DECC0000}"/>
    <cellStyle name="End of sheet 3 26 2 2 2" xfId="50007" xr:uid="{00000000-0005-0000-0000-0000DFCC0000}"/>
    <cellStyle name="End of sheet 3 26 2 3" xfId="36090" xr:uid="{00000000-0005-0000-0000-0000E0CC0000}"/>
    <cellStyle name="End of sheet 3 26 3" xfId="10852" xr:uid="{00000000-0005-0000-0000-0000E1CC0000}"/>
    <cellStyle name="End of sheet 3 26 3 2" xfId="24773" xr:uid="{00000000-0005-0000-0000-0000E2CC0000}"/>
    <cellStyle name="End of sheet 3 26 3 2 2" xfId="52456" xr:uid="{00000000-0005-0000-0000-0000E3CC0000}"/>
    <cellStyle name="End of sheet 3 26 3 3" xfId="38539" xr:uid="{00000000-0005-0000-0000-0000E4CC0000}"/>
    <cellStyle name="End of sheet 3 26 4" xfId="13255" xr:uid="{00000000-0005-0000-0000-0000E5CC0000}"/>
    <cellStyle name="End of sheet 3 26 4 2" xfId="27176" xr:uid="{00000000-0005-0000-0000-0000E6CC0000}"/>
    <cellStyle name="End of sheet 3 26 4 2 2" xfId="54859" xr:uid="{00000000-0005-0000-0000-0000E7CC0000}"/>
    <cellStyle name="End of sheet 3 26 4 3" xfId="40942" xr:uid="{00000000-0005-0000-0000-0000E8CC0000}"/>
    <cellStyle name="End of sheet 3 26 5" xfId="16005" xr:uid="{00000000-0005-0000-0000-0000E9CC0000}"/>
    <cellStyle name="End of sheet 3 26 5 2" xfId="29926" xr:uid="{00000000-0005-0000-0000-0000EACC0000}"/>
    <cellStyle name="End of sheet 3 26 5 2 2" xfId="57609" xr:uid="{00000000-0005-0000-0000-0000EBCC0000}"/>
    <cellStyle name="End of sheet 3 26 5 3" xfId="43692" xr:uid="{00000000-0005-0000-0000-0000ECCC0000}"/>
    <cellStyle name="End of sheet 3 26 6" xfId="18973" xr:uid="{00000000-0005-0000-0000-0000EDCC0000}"/>
    <cellStyle name="End of sheet 3 26 6 2" xfId="46656" xr:uid="{00000000-0005-0000-0000-0000EECC0000}"/>
    <cellStyle name="End of sheet 3 26 7" xfId="32739" xr:uid="{00000000-0005-0000-0000-0000EFCC0000}"/>
    <cellStyle name="End of sheet 3 27" xfId="4722" xr:uid="{00000000-0005-0000-0000-0000F0CC0000}"/>
    <cellStyle name="End of sheet 3 27 2" xfId="8128" xr:uid="{00000000-0005-0000-0000-0000F1CC0000}"/>
    <cellStyle name="End of sheet 3 27 2 2" xfId="22052" xr:uid="{00000000-0005-0000-0000-0000F2CC0000}"/>
    <cellStyle name="End of sheet 3 27 2 2 2" xfId="49735" xr:uid="{00000000-0005-0000-0000-0000F3CC0000}"/>
    <cellStyle name="End of sheet 3 27 2 3" xfId="35818" xr:uid="{00000000-0005-0000-0000-0000F4CC0000}"/>
    <cellStyle name="End of sheet 3 27 3" xfId="10689" xr:uid="{00000000-0005-0000-0000-0000F5CC0000}"/>
    <cellStyle name="End of sheet 3 27 3 2" xfId="24610" xr:uid="{00000000-0005-0000-0000-0000F6CC0000}"/>
    <cellStyle name="End of sheet 3 27 3 2 2" xfId="52293" xr:uid="{00000000-0005-0000-0000-0000F7CC0000}"/>
    <cellStyle name="End of sheet 3 27 3 3" xfId="38376" xr:uid="{00000000-0005-0000-0000-0000F8CC0000}"/>
    <cellStyle name="End of sheet 3 27 4" xfId="12984" xr:uid="{00000000-0005-0000-0000-0000F9CC0000}"/>
    <cellStyle name="End of sheet 3 27 4 2" xfId="26905" xr:uid="{00000000-0005-0000-0000-0000FACC0000}"/>
    <cellStyle name="End of sheet 3 27 4 2 2" xfId="54588" xr:uid="{00000000-0005-0000-0000-0000FBCC0000}"/>
    <cellStyle name="End of sheet 3 27 4 3" xfId="40671" xr:uid="{00000000-0005-0000-0000-0000FCCC0000}"/>
    <cellStyle name="End of sheet 3 27 5" xfId="15734" xr:uid="{00000000-0005-0000-0000-0000FDCC0000}"/>
    <cellStyle name="End of sheet 3 27 5 2" xfId="29655" xr:uid="{00000000-0005-0000-0000-0000FECC0000}"/>
    <cellStyle name="End of sheet 3 27 5 2 2" xfId="57338" xr:uid="{00000000-0005-0000-0000-0000FFCC0000}"/>
    <cellStyle name="End of sheet 3 27 5 3" xfId="43421" xr:uid="{00000000-0005-0000-0000-000000CD0000}"/>
    <cellStyle name="End of sheet 3 27 6" xfId="18702" xr:uid="{00000000-0005-0000-0000-000001CD0000}"/>
    <cellStyle name="End of sheet 3 27 6 2" xfId="46385" xr:uid="{00000000-0005-0000-0000-000002CD0000}"/>
    <cellStyle name="End of sheet 3 27 7" xfId="32468" xr:uid="{00000000-0005-0000-0000-000003CD0000}"/>
    <cellStyle name="End of sheet 3 28" xfId="4300" xr:uid="{00000000-0005-0000-0000-000004CD0000}"/>
    <cellStyle name="End of sheet 3 28 2" xfId="7725" xr:uid="{00000000-0005-0000-0000-000005CD0000}"/>
    <cellStyle name="End of sheet 3 28 2 2" xfId="21651" xr:uid="{00000000-0005-0000-0000-000006CD0000}"/>
    <cellStyle name="End of sheet 3 28 2 2 2" xfId="49334" xr:uid="{00000000-0005-0000-0000-000007CD0000}"/>
    <cellStyle name="End of sheet 3 28 2 3" xfId="35417" xr:uid="{00000000-0005-0000-0000-000008CD0000}"/>
    <cellStyle name="End of sheet 3 28 3" xfId="10410" xr:uid="{00000000-0005-0000-0000-000009CD0000}"/>
    <cellStyle name="End of sheet 3 28 3 2" xfId="24331" xr:uid="{00000000-0005-0000-0000-00000ACD0000}"/>
    <cellStyle name="End of sheet 3 28 3 2 2" xfId="52014" xr:uid="{00000000-0005-0000-0000-00000BCD0000}"/>
    <cellStyle name="End of sheet 3 28 3 3" xfId="38097" xr:uid="{00000000-0005-0000-0000-00000CCD0000}"/>
    <cellStyle name="End of sheet 3 28 4" xfId="12571" xr:uid="{00000000-0005-0000-0000-00000DCD0000}"/>
    <cellStyle name="End of sheet 3 28 4 2" xfId="26492" xr:uid="{00000000-0005-0000-0000-00000ECD0000}"/>
    <cellStyle name="End of sheet 3 28 4 2 2" xfId="54175" xr:uid="{00000000-0005-0000-0000-00000FCD0000}"/>
    <cellStyle name="End of sheet 3 28 4 3" xfId="40258" xr:uid="{00000000-0005-0000-0000-000010CD0000}"/>
    <cellStyle name="End of sheet 3 28 5" xfId="15321" xr:uid="{00000000-0005-0000-0000-000011CD0000}"/>
    <cellStyle name="End of sheet 3 28 5 2" xfId="29242" xr:uid="{00000000-0005-0000-0000-000012CD0000}"/>
    <cellStyle name="End of sheet 3 28 5 2 2" xfId="56925" xr:uid="{00000000-0005-0000-0000-000013CD0000}"/>
    <cellStyle name="End of sheet 3 28 5 3" xfId="43008" xr:uid="{00000000-0005-0000-0000-000014CD0000}"/>
    <cellStyle name="End of sheet 3 28 6" xfId="18289" xr:uid="{00000000-0005-0000-0000-000015CD0000}"/>
    <cellStyle name="End of sheet 3 28 6 2" xfId="45972" xr:uid="{00000000-0005-0000-0000-000016CD0000}"/>
    <cellStyle name="End of sheet 3 28 7" xfId="32055" xr:uid="{00000000-0005-0000-0000-000017CD0000}"/>
    <cellStyle name="End of sheet 3 29" xfId="4354" xr:uid="{00000000-0005-0000-0000-000018CD0000}"/>
    <cellStyle name="End of sheet 3 29 2" xfId="7779" xr:uid="{00000000-0005-0000-0000-000019CD0000}"/>
    <cellStyle name="End of sheet 3 29 2 2" xfId="21703" xr:uid="{00000000-0005-0000-0000-00001ACD0000}"/>
    <cellStyle name="End of sheet 3 29 2 2 2" xfId="49386" xr:uid="{00000000-0005-0000-0000-00001BCD0000}"/>
    <cellStyle name="End of sheet 3 29 2 3" xfId="35469" xr:uid="{00000000-0005-0000-0000-00001CCD0000}"/>
    <cellStyle name="End of sheet 3 29 3" xfId="10452" xr:uid="{00000000-0005-0000-0000-00001DCD0000}"/>
    <cellStyle name="End of sheet 3 29 3 2" xfId="24373" xr:uid="{00000000-0005-0000-0000-00001ECD0000}"/>
    <cellStyle name="End of sheet 3 29 3 2 2" xfId="52056" xr:uid="{00000000-0005-0000-0000-00001FCD0000}"/>
    <cellStyle name="End of sheet 3 29 3 3" xfId="38139" xr:uid="{00000000-0005-0000-0000-000020CD0000}"/>
    <cellStyle name="End of sheet 3 29 4" xfId="12621" xr:uid="{00000000-0005-0000-0000-000021CD0000}"/>
    <cellStyle name="End of sheet 3 29 4 2" xfId="26542" xr:uid="{00000000-0005-0000-0000-000022CD0000}"/>
    <cellStyle name="End of sheet 3 29 4 2 2" xfId="54225" xr:uid="{00000000-0005-0000-0000-000023CD0000}"/>
    <cellStyle name="End of sheet 3 29 4 3" xfId="40308" xr:uid="{00000000-0005-0000-0000-000024CD0000}"/>
    <cellStyle name="End of sheet 3 29 5" xfId="15371" xr:uid="{00000000-0005-0000-0000-000025CD0000}"/>
    <cellStyle name="End of sheet 3 29 5 2" xfId="29292" xr:uid="{00000000-0005-0000-0000-000026CD0000}"/>
    <cellStyle name="End of sheet 3 29 5 2 2" xfId="56975" xr:uid="{00000000-0005-0000-0000-000027CD0000}"/>
    <cellStyle name="End of sheet 3 29 5 3" xfId="43058" xr:uid="{00000000-0005-0000-0000-000028CD0000}"/>
    <cellStyle name="End of sheet 3 29 6" xfId="18339" xr:uid="{00000000-0005-0000-0000-000029CD0000}"/>
    <cellStyle name="End of sheet 3 29 6 2" xfId="46022" xr:uid="{00000000-0005-0000-0000-00002ACD0000}"/>
    <cellStyle name="End of sheet 3 29 7" xfId="32105" xr:uid="{00000000-0005-0000-0000-00002BCD0000}"/>
    <cellStyle name="End of sheet 3 3" xfId="2307" xr:uid="{00000000-0005-0000-0000-00002CCD0000}"/>
    <cellStyle name="End of sheet 3 3 2" xfId="5770" xr:uid="{00000000-0005-0000-0000-00002DCD0000}"/>
    <cellStyle name="End of sheet 3 3 2 2" xfId="19720" xr:uid="{00000000-0005-0000-0000-00002ECD0000}"/>
    <cellStyle name="End of sheet 3 3 2 2 2" xfId="47403" xr:uid="{00000000-0005-0000-0000-00002FCD0000}"/>
    <cellStyle name="End of sheet 3 3 2 3" xfId="33486" xr:uid="{00000000-0005-0000-0000-000030CD0000}"/>
    <cellStyle name="End of sheet 3 3 3" xfId="8539" xr:uid="{00000000-0005-0000-0000-000031CD0000}"/>
    <cellStyle name="End of sheet 3 3 3 2" xfId="22460" xr:uid="{00000000-0005-0000-0000-000032CD0000}"/>
    <cellStyle name="End of sheet 3 3 3 2 2" xfId="50143" xr:uid="{00000000-0005-0000-0000-000033CD0000}"/>
    <cellStyle name="End of sheet 3 3 3 3" xfId="36226" xr:uid="{00000000-0005-0000-0000-000034CD0000}"/>
    <cellStyle name="End of sheet 3 3 4" xfId="5419" xr:uid="{00000000-0005-0000-0000-000035CD0000}"/>
    <cellStyle name="End of sheet 3 3 4 2" xfId="19372" xr:uid="{00000000-0005-0000-0000-000036CD0000}"/>
    <cellStyle name="End of sheet 3 3 4 2 2" xfId="47055" xr:uid="{00000000-0005-0000-0000-000037CD0000}"/>
    <cellStyle name="End of sheet 3 3 4 3" xfId="33138" xr:uid="{00000000-0005-0000-0000-000038CD0000}"/>
    <cellStyle name="End of sheet 3 3 5" xfId="13418" xr:uid="{00000000-0005-0000-0000-000039CD0000}"/>
    <cellStyle name="End of sheet 3 3 5 2" xfId="27339" xr:uid="{00000000-0005-0000-0000-00003ACD0000}"/>
    <cellStyle name="End of sheet 3 3 5 2 2" xfId="55022" xr:uid="{00000000-0005-0000-0000-00003BCD0000}"/>
    <cellStyle name="End of sheet 3 3 5 3" xfId="41105" xr:uid="{00000000-0005-0000-0000-00003CCD0000}"/>
    <cellStyle name="End of sheet 3 3 6" xfId="16380" xr:uid="{00000000-0005-0000-0000-00003DCD0000}"/>
    <cellStyle name="End of sheet 3 3 6 2" xfId="44063" xr:uid="{00000000-0005-0000-0000-00003ECD0000}"/>
    <cellStyle name="End of sheet 3 3 7" xfId="30273" xr:uid="{00000000-0005-0000-0000-00003FCD0000}"/>
    <cellStyle name="End of sheet 3 30" xfId="16201" xr:uid="{00000000-0005-0000-0000-000040CD0000}"/>
    <cellStyle name="End of sheet 3 30 2" xfId="30118" xr:uid="{00000000-0005-0000-0000-000041CD0000}"/>
    <cellStyle name="End of sheet 3 30 2 2" xfId="57801" xr:uid="{00000000-0005-0000-0000-000042CD0000}"/>
    <cellStyle name="End of sheet 3 30 3" xfId="43884" xr:uid="{00000000-0005-0000-0000-000043CD0000}"/>
    <cellStyle name="End of sheet 3 31" xfId="16108" xr:uid="{00000000-0005-0000-0000-000044CD0000}"/>
    <cellStyle name="End of sheet 3 31 2" xfId="30025" xr:uid="{00000000-0005-0000-0000-000045CD0000}"/>
    <cellStyle name="End of sheet 3 31 2 2" xfId="57708" xr:uid="{00000000-0005-0000-0000-000046CD0000}"/>
    <cellStyle name="End of sheet 3 31 3" xfId="43791" xr:uid="{00000000-0005-0000-0000-000047CD0000}"/>
    <cellStyle name="End of sheet 3 4" xfId="2270" xr:uid="{00000000-0005-0000-0000-000048CD0000}"/>
    <cellStyle name="End of sheet 3 4 2" xfId="5737" xr:uid="{00000000-0005-0000-0000-000049CD0000}"/>
    <cellStyle name="End of sheet 3 4 2 2" xfId="19687" xr:uid="{00000000-0005-0000-0000-00004ACD0000}"/>
    <cellStyle name="End of sheet 3 4 2 2 2" xfId="47370" xr:uid="{00000000-0005-0000-0000-00004BCD0000}"/>
    <cellStyle name="End of sheet 3 4 2 3" xfId="33453" xr:uid="{00000000-0005-0000-0000-00004CCD0000}"/>
    <cellStyle name="End of sheet 3 4 3" xfId="8506" xr:uid="{00000000-0005-0000-0000-00004DCD0000}"/>
    <cellStyle name="End of sheet 3 4 3 2" xfId="22427" xr:uid="{00000000-0005-0000-0000-00004ECD0000}"/>
    <cellStyle name="End of sheet 3 4 3 2 2" xfId="50110" xr:uid="{00000000-0005-0000-0000-00004FCD0000}"/>
    <cellStyle name="End of sheet 3 4 3 3" xfId="36193" xr:uid="{00000000-0005-0000-0000-000050CD0000}"/>
    <cellStyle name="End of sheet 3 4 4" xfId="5386" xr:uid="{00000000-0005-0000-0000-000051CD0000}"/>
    <cellStyle name="End of sheet 3 4 4 2" xfId="19339" xr:uid="{00000000-0005-0000-0000-000052CD0000}"/>
    <cellStyle name="End of sheet 3 4 4 2 2" xfId="47022" xr:uid="{00000000-0005-0000-0000-000053CD0000}"/>
    <cellStyle name="End of sheet 3 4 4 3" xfId="33105" xr:uid="{00000000-0005-0000-0000-000054CD0000}"/>
    <cellStyle name="End of sheet 3 4 5" xfId="13385" xr:uid="{00000000-0005-0000-0000-000055CD0000}"/>
    <cellStyle name="End of sheet 3 4 5 2" xfId="27306" xr:uid="{00000000-0005-0000-0000-000056CD0000}"/>
    <cellStyle name="End of sheet 3 4 5 2 2" xfId="54989" xr:uid="{00000000-0005-0000-0000-000057CD0000}"/>
    <cellStyle name="End of sheet 3 4 5 3" xfId="41072" xr:uid="{00000000-0005-0000-0000-000058CD0000}"/>
    <cellStyle name="End of sheet 3 4 6" xfId="16347" xr:uid="{00000000-0005-0000-0000-000059CD0000}"/>
    <cellStyle name="End of sheet 3 4 6 2" xfId="44030" xr:uid="{00000000-0005-0000-0000-00005ACD0000}"/>
    <cellStyle name="End of sheet 3 4 7" xfId="30245" xr:uid="{00000000-0005-0000-0000-00005BCD0000}"/>
    <cellStyle name="End of sheet 3 5" xfId="3327" xr:uid="{00000000-0005-0000-0000-00005CCD0000}"/>
    <cellStyle name="End of sheet 3 5 2" xfId="6767" xr:uid="{00000000-0005-0000-0000-00005DCD0000}"/>
    <cellStyle name="End of sheet 3 5 2 2" xfId="20708" xr:uid="{00000000-0005-0000-0000-00005ECD0000}"/>
    <cellStyle name="End of sheet 3 5 2 2 2" xfId="48391" xr:uid="{00000000-0005-0000-0000-00005FCD0000}"/>
    <cellStyle name="End of sheet 3 5 2 3" xfId="34474" xr:uid="{00000000-0005-0000-0000-000060CD0000}"/>
    <cellStyle name="End of sheet 3 5 3" xfId="9507" xr:uid="{00000000-0005-0000-0000-000061CD0000}"/>
    <cellStyle name="End of sheet 3 5 3 2" xfId="23428" xr:uid="{00000000-0005-0000-0000-000062CD0000}"/>
    <cellStyle name="End of sheet 3 5 3 2 2" xfId="51111" xr:uid="{00000000-0005-0000-0000-000063CD0000}"/>
    <cellStyle name="End of sheet 3 5 3 3" xfId="37194" xr:uid="{00000000-0005-0000-0000-000064CD0000}"/>
    <cellStyle name="End of sheet 3 5 4" xfId="11646" xr:uid="{00000000-0005-0000-0000-000065CD0000}"/>
    <cellStyle name="End of sheet 3 5 4 2" xfId="25567" xr:uid="{00000000-0005-0000-0000-000066CD0000}"/>
    <cellStyle name="End of sheet 3 5 4 2 2" xfId="53250" xr:uid="{00000000-0005-0000-0000-000067CD0000}"/>
    <cellStyle name="End of sheet 3 5 4 3" xfId="39333" xr:uid="{00000000-0005-0000-0000-000068CD0000}"/>
    <cellStyle name="End of sheet 3 5 5" xfId="14396" xr:uid="{00000000-0005-0000-0000-000069CD0000}"/>
    <cellStyle name="End of sheet 3 5 5 2" xfId="28317" xr:uid="{00000000-0005-0000-0000-00006ACD0000}"/>
    <cellStyle name="End of sheet 3 5 5 2 2" xfId="56000" xr:uid="{00000000-0005-0000-0000-00006BCD0000}"/>
    <cellStyle name="End of sheet 3 5 5 3" xfId="42083" xr:uid="{00000000-0005-0000-0000-00006CCD0000}"/>
    <cellStyle name="End of sheet 3 5 6" xfId="17364" xr:uid="{00000000-0005-0000-0000-00006DCD0000}"/>
    <cellStyle name="End of sheet 3 5 6 2" xfId="45047" xr:uid="{00000000-0005-0000-0000-00006ECD0000}"/>
    <cellStyle name="End of sheet 3 5 7" xfId="31147" xr:uid="{00000000-0005-0000-0000-00006FCD0000}"/>
    <cellStyle name="End of sheet 3 6" xfId="3168" xr:uid="{00000000-0005-0000-0000-000070CD0000}"/>
    <cellStyle name="End of sheet 3 6 2" xfId="6610" xr:uid="{00000000-0005-0000-0000-000071CD0000}"/>
    <cellStyle name="End of sheet 3 6 2 2" xfId="20554" xr:uid="{00000000-0005-0000-0000-000072CD0000}"/>
    <cellStyle name="End of sheet 3 6 2 2 2" xfId="48237" xr:uid="{00000000-0005-0000-0000-000073CD0000}"/>
    <cellStyle name="End of sheet 3 6 2 3" xfId="34320" xr:uid="{00000000-0005-0000-0000-000074CD0000}"/>
    <cellStyle name="End of sheet 3 6 3" xfId="9354" xr:uid="{00000000-0005-0000-0000-000075CD0000}"/>
    <cellStyle name="End of sheet 3 6 3 2" xfId="23275" xr:uid="{00000000-0005-0000-0000-000076CD0000}"/>
    <cellStyle name="End of sheet 3 6 3 2 2" xfId="50958" xr:uid="{00000000-0005-0000-0000-000077CD0000}"/>
    <cellStyle name="End of sheet 3 6 3 3" xfId="37041" xr:uid="{00000000-0005-0000-0000-000078CD0000}"/>
    <cellStyle name="End of sheet 3 6 4" xfId="11492" xr:uid="{00000000-0005-0000-0000-000079CD0000}"/>
    <cellStyle name="End of sheet 3 6 4 2" xfId="25413" xr:uid="{00000000-0005-0000-0000-00007ACD0000}"/>
    <cellStyle name="End of sheet 3 6 4 2 2" xfId="53096" xr:uid="{00000000-0005-0000-0000-00007BCD0000}"/>
    <cellStyle name="End of sheet 3 6 4 3" xfId="39179" xr:uid="{00000000-0005-0000-0000-00007CCD0000}"/>
    <cellStyle name="End of sheet 3 6 5" xfId="14242" xr:uid="{00000000-0005-0000-0000-00007DCD0000}"/>
    <cellStyle name="End of sheet 3 6 5 2" xfId="28163" xr:uid="{00000000-0005-0000-0000-00007ECD0000}"/>
    <cellStyle name="End of sheet 3 6 5 2 2" xfId="55846" xr:uid="{00000000-0005-0000-0000-00007FCD0000}"/>
    <cellStyle name="End of sheet 3 6 5 3" xfId="41929" xr:uid="{00000000-0005-0000-0000-000080CD0000}"/>
    <cellStyle name="End of sheet 3 6 6" xfId="17210" xr:uid="{00000000-0005-0000-0000-000081CD0000}"/>
    <cellStyle name="End of sheet 3 6 6 2" xfId="44893" xr:uid="{00000000-0005-0000-0000-000082CD0000}"/>
    <cellStyle name="End of sheet 3 6 7" xfId="31011" xr:uid="{00000000-0005-0000-0000-000083CD0000}"/>
    <cellStyle name="End of sheet 3 7" xfId="2424" xr:uid="{00000000-0005-0000-0000-000084CD0000}"/>
    <cellStyle name="End of sheet 3 7 2" xfId="5881" xr:uid="{00000000-0005-0000-0000-000085CD0000}"/>
    <cellStyle name="End of sheet 3 7 2 2" xfId="19831" xr:uid="{00000000-0005-0000-0000-000086CD0000}"/>
    <cellStyle name="End of sheet 3 7 2 2 2" xfId="47514" xr:uid="{00000000-0005-0000-0000-000087CD0000}"/>
    <cellStyle name="End of sheet 3 7 2 3" xfId="33597" xr:uid="{00000000-0005-0000-0000-000088CD0000}"/>
    <cellStyle name="End of sheet 3 7 3" xfId="8648" xr:uid="{00000000-0005-0000-0000-000089CD0000}"/>
    <cellStyle name="End of sheet 3 7 3 2" xfId="22569" xr:uid="{00000000-0005-0000-0000-00008ACD0000}"/>
    <cellStyle name="End of sheet 3 7 3 2 2" xfId="50252" xr:uid="{00000000-0005-0000-0000-00008BCD0000}"/>
    <cellStyle name="End of sheet 3 7 3 3" xfId="36335" xr:uid="{00000000-0005-0000-0000-00008CCD0000}"/>
    <cellStyle name="End of sheet 3 7 4" xfId="5514" xr:uid="{00000000-0005-0000-0000-00008DCD0000}"/>
    <cellStyle name="End of sheet 3 7 4 2" xfId="19467" xr:uid="{00000000-0005-0000-0000-00008ECD0000}"/>
    <cellStyle name="End of sheet 3 7 4 2 2" xfId="47150" xr:uid="{00000000-0005-0000-0000-00008FCD0000}"/>
    <cellStyle name="End of sheet 3 7 4 3" xfId="33233" xr:uid="{00000000-0005-0000-0000-000090CD0000}"/>
    <cellStyle name="End of sheet 3 7 5" xfId="13529" xr:uid="{00000000-0005-0000-0000-000091CD0000}"/>
    <cellStyle name="End of sheet 3 7 5 2" xfId="27450" xr:uid="{00000000-0005-0000-0000-000092CD0000}"/>
    <cellStyle name="End of sheet 3 7 5 2 2" xfId="55133" xr:uid="{00000000-0005-0000-0000-000093CD0000}"/>
    <cellStyle name="End of sheet 3 7 5 3" xfId="41216" xr:uid="{00000000-0005-0000-0000-000094CD0000}"/>
    <cellStyle name="End of sheet 3 7 6" xfId="16491" xr:uid="{00000000-0005-0000-0000-000095CD0000}"/>
    <cellStyle name="End of sheet 3 7 6 2" xfId="44174" xr:uid="{00000000-0005-0000-0000-000096CD0000}"/>
    <cellStyle name="End of sheet 3 7 7" xfId="30372" xr:uid="{00000000-0005-0000-0000-000097CD0000}"/>
    <cellStyle name="End of sheet 3 8" xfId="3499" xr:uid="{00000000-0005-0000-0000-000098CD0000}"/>
    <cellStyle name="End of sheet 3 8 2" xfId="6937" xr:uid="{00000000-0005-0000-0000-000099CD0000}"/>
    <cellStyle name="End of sheet 3 8 2 2" xfId="20877" xr:uid="{00000000-0005-0000-0000-00009ACD0000}"/>
    <cellStyle name="End of sheet 3 8 2 2 2" xfId="48560" xr:uid="{00000000-0005-0000-0000-00009BCD0000}"/>
    <cellStyle name="End of sheet 3 8 2 3" xfId="34643" xr:uid="{00000000-0005-0000-0000-00009CCD0000}"/>
    <cellStyle name="End of sheet 3 8 3" xfId="9675" xr:uid="{00000000-0005-0000-0000-00009DCD0000}"/>
    <cellStyle name="End of sheet 3 8 3 2" xfId="23596" xr:uid="{00000000-0005-0000-0000-00009ECD0000}"/>
    <cellStyle name="End of sheet 3 8 3 2 2" xfId="51279" xr:uid="{00000000-0005-0000-0000-00009FCD0000}"/>
    <cellStyle name="End of sheet 3 8 3 3" xfId="37362" xr:uid="{00000000-0005-0000-0000-0000A0CD0000}"/>
    <cellStyle name="End of sheet 3 8 4" xfId="11815" xr:uid="{00000000-0005-0000-0000-0000A1CD0000}"/>
    <cellStyle name="End of sheet 3 8 4 2" xfId="25736" xr:uid="{00000000-0005-0000-0000-0000A2CD0000}"/>
    <cellStyle name="End of sheet 3 8 4 2 2" xfId="53419" xr:uid="{00000000-0005-0000-0000-0000A3CD0000}"/>
    <cellStyle name="End of sheet 3 8 4 3" xfId="39502" xr:uid="{00000000-0005-0000-0000-0000A4CD0000}"/>
    <cellStyle name="End of sheet 3 8 5" xfId="14565" xr:uid="{00000000-0005-0000-0000-0000A5CD0000}"/>
    <cellStyle name="End of sheet 3 8 5 2" xfId="28486" xr:uid="{00000000-0005-0000-0000-0000A6CD0000}"/>
    <cellStyle name="End of sheet 3 8 5 2 2" xfId="56169" xr:uid="{00000000-0005-0000-0000-0000A7CD0000}"/>
    <cellStyle name="End of sheet 3 8 5 3" xfId="42252" xr:uid="{00000000-0005-0000-0000-0000A8CD0000}"/>
    <cellStyle name="End of sheet 3 8 6" xfId="17533" xr:uid="{00000000-0005-0000-0000-0000A9CD0000}"/>
    <cellStyle name="End of sheet 3 8 6 2" xfId="45216" xr:uid="{00000000-0005-0000-0000-0000AACD0000}"/>
    <cellStyle name="End of sheet 3 8 7" xfId="31304" xr:uid="{00000000-0005-0000-0000-0000ABCD0000}"/>
    <cellStyle name="End of sheet 3 9" xfId="2900" xr:uid="{00000000-0005-0000-0000-0000ACCD0000}"/>
    <cellStyle name="End of sheet 3 9 2" xfId="6346" xr:uid="{00000000-0005-0000-0000-0000ADCD0000}"/>
    <cellStyle name="End of sheet 3 9 2 2" xfId="20293" xr:uid="{00000000-0005-0000-0000-0000AECD0000}"/>
    <cellStyle name="End of sheet 3 9 2 2 2" xfId="47976" xr:uid="{00000000-0005-0000-0000-0000AFCD0000}"/>
    <cellStyle name="End of sheet 3 9 2 3" xfId="34059" xr:uid="{00000000-0005-0000-0000-0000B0CD0000}"/>
    <cellStyle name="End of sheet 3 9 3" xfId="9098" xr:uid="{00000000-0005-0000-0000-0000B1CD0000}"/>
    <cellStyle name="End of sheet 3 9 3 2" xfId="23019" xr:uid="{00000000-0005-0000-0000-0000B2CD0000}"/>
    <cellStyle name="End of sheet 3 9 3 2 2" xfId="50702" xr:uid="{00000000-0005-0000-0000-0000B3CD0000}"/>
    <cellStyle name="End of sheet 3 9 3 3" xfId="36785" xr:uid="{00000000-0005-0000-0000-0000B4CD0000}"/>
    <cellStyle name="End of sheet 3 9 4" xfId="11233" xr:uid="{00000000-0005-0000-0000-0000B5CD0000}"/>
    <cellStyle name="End of sheet 3 9 4 2" xfId="25154" xr:uid="{00000000-0005-0000-0000-0000B6CD0000}"/>
    <cellStyle name="End of sheet 3 9 4 2 2" xfId="52837" xr:uid="{00000000-0005-0000-0000-0000B7CD0000}"/>
    <cellStyle name="End of sheet 3 9 4 3" xfId="38920" xr:uid="{00000000-0005-0000-0000-0000B8CD0000}"/>
    <cellStyle name="End of sheet 3 9 5" xfId="13985" xr:uid="{00000000-0005-0000-0000-0000B9CD0000}"/>
    <cellStyle name="End of sheet 3 9 5 2" xfId="27906" xr:uid="{00000000-0005-0000-0000-0000BACD0000}"/>
    <cellStyle name="End of sheet 3 9 5 2 2" xfId="55589" xr:uid="{00000000-0005-0000-0000-0000BBCD0000}"/>
    <cellStyle name="End of sheet 3 9 5 3" xfId="41672" xr:uid="{00000000-0005-0000-0000-0000BCCD0000}"/>
    <cellStyle name="End of sheet 3 9 6" xfId="16951" xr:uid="{00000000-0005-0000-0000-0000BDCD0000}"/>
    <cellStyle name="End of sheet 3 9 6 2" xfId="44634" xr:uid="{00000000-0005-0000-0000-0000BECD0000}"/>
    <cellStyle name="End of sheet 3 9 7" xfId="30774" xr:uid="{00000000-0005-0000-0000-0000BFCD0000}"/>
    <cellStyle name="End of sheet 30" xfId="4960" xr:uid="{00000000-0005-0000-0000-0000C0CD0000}"/>
    <cellStyle name="End of sheet 30 2" xfId="8364" xr:uid="{00000000-0005-0000-0000-0000C1CD0000}"/>
    <cellStyle name="End of sheet 30 2 2" xfId="22285" xr:uid="{00000000-0005-0000-0000-0000C2CD0000}"/>
    <cellStyle name="End of sheet 30 2 2 2" xfId="49968" xr:uid="{00000000-0005-0000-0000-0000C3CD0000}"/>
    <cellStyle name="End of sheet 30 2 3" xfId="36051" xr:uid="{00000000-0005-0000-0000-0000C4CD0000}"/>
    <cellStyle name="End of sheet 30 3" xfId="10816" xr:uid="{00000000-0005-0000-0000-0000C5CD0000}"/>
    <cellStyle name="End of sheet 30 3 2" xfId="24737" xr:uid="{00000000-0005-0000-0000-0000C6CD0000}"/>
    <cellStyle name="End of sheet 30 3 2 2" xfId="52420" xr:uid="{00000000-0005-0000-0000-0000C7CD0000}"/>
    <cellStyle name="End of sheet 30 3 3" xfId="38503" xr:uid="{00000000-0005-0000-0000-0000C8CD0000}"/>
    <cellStyle name="End of sheet 30 4" xfId="13217" xr:uid="{00000000-0005-0000-0000-0000C9CD0000}"/>
    <cellStyle name="End of sheet 30 4 2" xfId="27138" xr:uid="{00000000-0005-0000-0000-0000CACD0000}"/>
    <cellStyle name="End of sheet 30 4 2 2" xfId="54821" xr:uid="{00000000-0005-0000-0000-0000CBCD0000}"/>
    <cellStyle name="End of sheet 30 4 3" xfId="40904" xr:uid="{00000000-0005-0000-0000-0000CCCD0000}"/>
    <cellStyle name="End of sheet 30 5" xfId="15967" xr:uid="{00000000-0005-0000-0000-0000CDCD0000}"/>
    <cellStyle name="End of sheet 30 5 2" xfId="29888" xr:uid="{00000000-0005-0000-0000-0000CECD0000}"/>
    <cellStyle name="End of sheet 30 5 2 2" xfId="57571" xr:uid="{00000000-0005-0000-0000-0000CFCD0000}"/>
    <cellStyle name="End of sheet 30 5 3" xfId="43654" xr:uid="{00000000-0005-0000-0000-0000D0CD0000}"/>
    <cellStyle name="End of sheet 30 6" xfId="18935" xr:uid="{00000000-0005-0000-0000-0000D1CD0000}"/>
    <cellStyle name="End of sheet 30 6 2" xfId="46618" xr:uid="{00000000-0005-0000-0000-0000D2CD0000}"/>
    <cellStyle name="End of sheet 30 7" xfId="32701" xr:uid="{00000000-0005-0000-0000-0000D3CD0000}"/>
    <cellStyle name="End of sheet 31" xfId="5359" xr:uid="{00000000-0005-0000-0000-0000D4CD0000}"/>
    <cellStyle name="End of sheet 31 2" xfId="19314" xr:uid="{00000000-0005-0000-0000-0000D5CD0000}"/>
    <cellStyle name="End of sheet 31 2 2" xfId="46997" xr:uid="{00000000-0005-0000-0000-0000D6CD0000}"/>
    <cellStyle name="End of sheet 31 3" xfId="33080" xr:uid="{00000000-0005-0000-0000-0000D7CD0000}"/>
    <cellStyle name="End of sheet 32" xfId="5266" xr:uid="{00000000-0005-0000-0000-0000D8CD0000}"/>
    <cellStyle name="End of sheet 32 2" xfId="19233" xr:uid="{00000000-0005-0000-0000-0000D9CD0000}"/>
    <cellStyle name="End of sheet 32 2 2" xfId="46916" xr:uid="{00000000-0005-0000-0000-0000DACD0000}"/>
    <cellStyle name="End of sheet 32 3" xfId="32999" xr:uid="{00000000-0005-0000-0000-0000DBCD0000}"/>
    <cellStyle name="End of sheet 33" xfId="16172" xr:uid="{00000000-0005-0000-0000-0000DCCD0000}"/>
    <cellStyle name="End of sheet 33 2" xfId="30089" xr:uid="{00000000-0005-0000-0000-0000DDCD0000}"/>
    <cellStyle name="End of sheet 33 2 2" xfId="57772" xr:uid="{00000000-0005-0000-0000-0000DECD0000}"/>
    <cellStyle name="End of sheet 33 3" xfId="43855" xr:uid="{00000000-0005-0000-0000-0000DFCD0000}"/>
    <cellStyle name="End of sheet 34" xfId="16129" xr:uid="{00000000-0005-0000-0000-0000E0CD0000}"/>
    <cellStyle name="End of sheet 34 2" xfId="30046" xr:uid="{00000000-0005-0000-0000-0000E1CD0000}"/>
    <cellStyle name="End of sheet 34 2 2" xfId="57729" xr:uid="{00000000-0005-0000-0000-0000E2CD0000}"/>
    <cellStyle name="End of sheet 34 3" xfId="43812" xr:uid="{00000000-0005-0000-0000-0000E3CD0000}"/>
    <cellStyle name="End of sheet 35" xfId="16290" xr:uid="{00000000-0005-0000-0000-0000E4CD0000}"/>
    <cellStyle name="End of sheet 35 2" xfId="43973" xr:uid="{00000000-0005-0000-0000-0000E5CD0000}"/>
    <cellStyle name="End of sheet 36" xfId="30207" xr:uid="{00000000-0005-0000-0000-0000E6CD0000}"/>
    <cellStyle name="End of sheet 4" xfId="2229" xr:uid="{00000000-0005-0000-0000-0000E7CD0000}"/>
    <cellStyle name="End of sheet 4 10" xfId="3614" xr:uid="{00000000-0005-0000-0000-0000E8CD0000}"/>
    <cellStyle name="End of sheet 4 10 2" xfId="7052" xr:uid="{00000000-0005-0000-0000-0000E9CD0000}"/>
    <cellStyle name="End of sheet 4 10 2 2" xfId="20988" xr:uid="{00000000-0005-0000-0000-0000EACD0000}"/>
    <cellStyle name="End of sheet 4 10 2 2 2" xfId="48671" xr:uid="{00000000-0005-0000-0000-0000EBCD0000}"/>
    <cellStyle name="End of sheet 4 10 2 3" xfId="34754" xr:uid="{00000000-0005-0000-0000-0000ECCD0000}"/>
    <cellStyle name="End of sheet 4 10 3" xfId="9784" xr:uid="{00000000-0005-0000-0000-0000EDCD0000}"/>
    <cellStyle name="End of sheet 4 10 3 2" xfId="23705" xr:uid="{00000000-0005-0000-0000-0000EECD0000}"/>
    <cellStyle name="End of sheet 4 10 3 2 2" xfId="51388" xr:uid="{00000000-0005-0000-0000-0000EFCD0000}"/>
    <cellStyle name="End of sheet 4 10 3 3" xfId="37471" xr:uid="{00000000-0005-0000-0000-0000F0CD0000}"/>
    <cellStyle name="End of sheet 4 10 4" xfId="11926" xr:uid="{00000000-0005-0000-0000-0000F1CD0000}"/>
    <cellStyle name="End of sheet 4 10 4 2" xfId="25847" xr:uid="{00000000-0005-0000-0000-0000F2CD0000}"/>
    <cellStyle name="End of sheet 4 10 4 2 2" xfId="53530" xr:uid="{00000000-0005-0000-0000-0000F3CD0000}"/>
    <cellStyle name="End of sheet 4 10 4 3" xfId="39613" xr:uid="{00000000-0005-0000-0000-0000F4CD0000}"/>
    <cellStyle name="End of sheet 4 10 5" xfId="14676" xr:uid="{00000000-0005-0000-0000-0000F5CD0000}"/>
    <cellStyle name="End of sheet 4 10 5 2" xfId="28597" xr:uid="{00000000-0005-0000-0000-0000F6CD0000}"/>
    <cellStyle name="End of sheet 4 10 5 2 2" xfId="56280" xr:uid="{00000000-0005-0000-0000-0000F7CD0000}"/>
    <cellStyle name="End of sheet 4 10 5 3" xfId="42363" xr:uid="{00000000-0005-0000-0000-0000F8CD0000}"/>
    <cellStyle name="End of sheet 4 10 6" xfId="17644" xr:uid="{00000000-0005-0000-0000-0000F9CD0000}"/>
    <cellStyle name="End of sheet 4 10 6 2" xfId="45327" xr:uid="{00000000-0005-0000-0000-0000FACD0000}"/>
    <cellStyle name="End of sheet 4 10 7" xfId="31415" xr:uid="{00000000-0005-0000-0000-0000FBCD0000}"/>
    <cellStyle name="End of sheet 4 11" xfId="3644" xr:uid="{00000000-0005-0000-0000-0000FCCD0000}"/>
    <cellStyle name="End of sheet 4 11 2" xfId="7082" xr:uid="{00000000-0005-0000-0000-0000FDCD0000}"/>
    <cellStyle name="End of sheet 4 11 2 2" xfId="21018" xr:uid="{00000000-0005-0000-0000-0000FECD0000}"/>
    <cellStyle name="End of sheet 4 11 2 2 2" xfId="48701" xr:uid="{00000000-0005-0000-0000-0000FFCD0000}"/>
    <cellStyle name="End of sheet 4 11 2 3" xfId="34784" xr:uid="{00000000-0005-0000-0000-000000CE0000}"/>
    <cellStyle name="End of sheet 4 11 3" xfId="9814" xr:uid="{00000000-0005-0000-0000-000001CE0000}"/>
    <cellStyle name="End of sheet 4 11 3 2" xfId="23735" xr:uid="{00000000-0005-0000-0000-000002CE0000}"/>
    <cellStyle name="End of sheet 4 11 3 2 2" xfId="51418" xr:uid="{00000000-0005-0000-0000-000003CE0000}"/>
    <cellStyle name="End of sheet 4 11 3 3" xfId="37501" xr:uid="{00000000-0005-0000-0000-000004CE0000}"/>
    <cellStyle name="End of sheet 4 11 4" xfId="11956" xr:uid="{00000000-0005-0000-0000-000005CE0000}"/>
    <cellStyle name="End of sheet 4 11 4 2" xfId="25877" xr:uid="{00000000-0005-0000-0000-000006CE0000}"/>
    <cellStyle name="End of sheet 4 11 4 2 2" xfId="53560" xr:uid="{00000000-0005-0000-0000-000007CE0000}"/>
    <cellStyle name="End of sheet 4 11 4 3" xfId="39643" xr:uid="{00000000-0005-0000-0000-000008CE0000}"/>
    <cellStyle name="End of sheet 4 11 5" xfId="14706" xr:uid="{00000000-0005-0000-0000-000009CE0000}"/>
    <cellStyle name="End of sheet 4 11 5 2" xfId="28627" xr:uid="{00000000-0005-0000-0000-00000ACE0000}"/>
    <cellStyle name="End of sheet 4 11 5 2 2" xfId="56310" xr:uid="{00000000-0005-0000-0000-00000BCE0000}"/>
    <cellStyle name="End of sheet 4 11 5 3" xfId="42393" xr:uid="{00000000-0005-0000-0000-00000CCE0000}"/>
    <cellStyle name="End of sheet 4 11 6" xfId="17674" xr:uid="{00000000-0005-0000-0000-00000DCE0000}"/>
    <cellStyle name="End of sheet 4 11 6 2" xfId="45357" xr:uid="{00000000-0005-0000-0000-00000ECE0000}"/>
    <cellStyle name="End of sheet 4 11 7" xfId="31444" xr:uid="{00000000-0005-0000-0000-00000FCE0000}"/>
    <cellStyle name="End of sheet 4 12" xfId="3674" xr:uid="{00000000-0005-0000-0000-000010CE0000}"/>
    <cellStyle name="End of sheet 4 12 2" xfId="7111" xr:uid="{00000000-0005-0000-0000-000011CE0000}"/>
    <cellStyle name="End of sheet 4 12 2 2" xfId="21047" xr:uid="{00000000-0005-0000-0000-000012CE0000}"/>
    <cellStyle name="End of sheet 4 12 2 2 2" xfId="48730" xr:uid="{00000000-0005-0000-0000-000013CE0000}"/>
    <cellStyle name="End of sheet 4 12 2 3" xfId="34813" xr:uid="{00000000-0005-0000-0000-000014CE0000}"/>
    <cellStyle name="End of sheet 4 12 3" xfId="9843" xr:uid="{00000000-0005-0000-0000-000015CE0000}"/>
    <cellStyle name="End of sheet 4 12 3 2" xfId="23764" xr:uid="{00000000-0005-0000-0000-000016CE0000}"/>
    <cellStyle name="End of sheet 4 12 3 2 2" xfId="51447" xr:uid="{00000000-0005-0000-0000-000017CE0000}"/>
    <cellStyle name="End of sheet 4 12 3 3" xfId="37530" xr:uid="{00000000-0005-0000-0000-000018CE0000}"/>
    <cellStyle name="End of sheet 4 12 4" xfId="11985" xr:uid="{00000000-0005-0000-0000-000019CE0000}"/>
    <cellStyle name="End of sheet 4 12 4 2" xfId="25906" xr:uid="{00000000-0005-0000-0000-00001ACE0000}"/>
    <cellStyle name="End of sheet 4 12 4 2 2" xfId="53589" xr:uid="{00000000-0005-0000-0000-00001BCE0000}"/>
    <cellStyle name="End of sheet 4 12 4 3" xfId="39672" xr:uid="{00000000-0005-0000-0000-00001CCE0000}"/>
    <cellStyle name="End of sheet 4 12 5" xfId="14735" xr:uid="{00000000-0005-0000-0000-00001DCE0000}"/>
    <cellStyle name="End of sheet 4 12 5 2" xfId="28656" xr:uid="{00000000-0005-0000-0000-00001ECE0000}"/>
    <cellStyle name="End of sheet 4 12 5 2 2" xfId="56339" xr:uid="{00000000-0005-0000-0000-00001FCE0000}"/>
    <cellStyle name="End of sheet 4 12 5 3" xfId="42422" xr:uid="{00000000-0005-0000-0000-000020CE0000}"/>
    <cellStyle name="End of sheet 4 12 6" xfId="17703" xr:uid="{00000000-0005-0000-0000-000021CE0000}"/>
    <cellStyle name="End of sheet 4 12 6 2" xfId="45386" xr:uid="{00000000-0005-0000-0000-000022CE0000}"/>
    <cellStyle name="End of sheet 4 12 7" xfId="31473" xr:uid="{00000000-0005-0000-0000-000023CE0000}"/>
    <cellStyle name="End of sheet 4 13" xfId="3711" xr:uid="{00000000-0005-0000-0000-000024CE0000}"/>
    <cellStyle name="End of sheet 4 13 2" xfId="7148" xr:uid="{00000000-0005-0000-0000-000025CE0000}"/>
    <cellStyle name="End of sheet 4 13 2 2" xfId="21083" xr:uid="{00000000-0005-0000-0000-000026CE0000}"/>
    <cellStyle name="End of sheet 4 13 2 2 2" xfId="48766" xr:uid="{00000000-0005-0000-0000-000027CE0000}"/>
    <cellStyle name="End of sheet 4 13 2 3" xfId="34849" xr:uid="{00000000-0005-0000-0000-000028CE0000}"/>
    <cellStyle name="End of sheet 4 13 3" xfId="9876" xr:uid="{00000000-0005-0000-0000-000029CE0000}"/>
    <cellStyle name="End of sheet 4 13 3 2" xfId="23797" xr:uid="{00000000-0005-0000-0000-00002ACE0000}"/>
    <cellStyle name="End of sheet 4 13 3 2 2" xfId="51480" xr:uid="{00000000-0005-0000-0000-00002BCE0000}"/>
    <cellStyle name="End of sheet 4 13 3 3" xfId="37563" xr:uid="{00000000-0005-0000-0000-00002CCE0000}"/>
    <cellStyle name="End of sheet 4 13 4" xfId="12021" xr:uid="{00000000-0005-0000-0000-00002DCE0000}"/>
    <cellStyle name="End of sheet 4 13 4 2" xfId="25942" xr:uid="{00000000-0005-0000-0000-00002ECE0000}"/>
    <cellStyle name="End of sheet 4 13 4 2 2" xfId="53625" xr:uid="{00000000-0005-0000-0000-00002FCE0000}"/>
    <cellStyle name="End of sheet 4 13 4 3" xfId="39708" xr:uid="{00000000-0005-0000-0000-000030CE0000}"/>
    <cellStyle name="End of sheet 4 13 5" xfId="14771" xr:uid="{00000000-0005-0000-0000-000031CE0000}"/>
    <cellStyle name="End of sheet 4 13 5 2" xfId="28692" xr:uid="{00000000-0005-0000-0000-000032CE0000}"/>
    <cellStyle name="End of sheet 4 13 5 2 2" xfId="56375" xr:uid="{00000000-0005-0000-0000-000033CE0000}"/>
    <cellStyle name="End of sheet 4 13 5 3" xfId="42458" xr:uid="{00000000-0005-0000-0000-000034CE0000}"/>
    <cellStyle name="End of sheet 4 13 6" xfId="17739" xr:uid="{00000000-0005-0000-0000-000035CE0000}"/>
    <cellStyle name="End of sheet 4 13 6 2" xfId="45422" xr:uid="{00000000-0005-0000-0000-000036CE0000}"/>
    <cellStyle name="End of sheet 4 13 7" xfId="31509" xr:uid="{00000000-0005-0000-0000-000037CE0000}"/>
    <cellStyle name="End of sheet 4 14" xfId="3737" xr:uid="{00000000-0005-0000-0000-000038CE0000}"/>
    <cellStyle name="End of sheet 4 14 2" xfId="7172" xr:uid="{00000000-0005-0000-0000-000039CE0000}"/>
    <cellStyle name="End of sheet 4 14 2 2" xfId="21107" xr:uid="{00000000-0005-0000-0000-00003ACE0000}"/>
    <cellStyle name="End of sheet 4 14 2 2 2" xfId="48790" xr:uid="{00000000-0005-0000-0000-00003BCE0000}"/>
    <cellStyle name="End of sheet 4 14 2 3" xfId="34873" xr:uid="{00000000-0005-0000-0000-00003CCE0000}"/>
    <cellStyle name="End of sheet 4 14 3" xfId="9900" xr:uid="{00000000-0005-0000-0000-00003DCE0000}"/>
    <cellStyle name="End of sheet 4 14 3 2" xfId="23821" xr:uid="{00000000-0005-0000-0000-00003ECE0000}"/>
    <cellStyle name="End of sheet 4 14 3 2 2" xfId="51504" xr:uid="{00000000-0005-0000-0000-00003FCE0000}"/>
    <cellStyle name="End of sheet 4 14 3 3" xfId="37587" xr:uid="{00000000-0005-0000-0000-000040CE0000}"/>
    <cellStyle name="End of sheet 4 14 4" xfId="12045" xr:uid="{00000000-0005-0000-0000-000041CE0000}"/>
    <cellStyle name="End of sheet 4 14 4 2" xfId="25966" xr:uid="{00000000-0005-0000-0000-000042CE0000}"/>
    <cellStyle name="End of sheet 4 14 4 2 2" xfId="53649" xr:uid="{00000000-0005-0000-0000-000043CE0000}"/>
    <cellStyle name="End of sheet 4 14 4 3" xfId="39732" xr:uid="{00000000-0005-0000-0000-000044CE0000}"/>
    <cellStyle name="End of sheet 4 14 5" xfId="14795" xr:uid="{00000000-0005-0000-0000-000045CE0000}"/>
    <cellStyle name="End of sheet 4 14 5 2" xfId="28716" xr:uid="{00000000-0005-0000-0000-000046CE0000}"/>
    <cellStyle name="End of sheet 4 14 5 2 2" xfId="56399" xr:uid="{00000000-0005-0000-0000-000047CE0000}"/>
    <cellStyle name="End of sheet 4 14 5 3" xfId="42482" xr:uid="{00000000-0005-0000-0000-000048CE0000}"/>
    <cellStyle name="End of sheet 4 14 6" xfId="17763" xr:uid="{00000000-0005-0000-0000-000049CE0000}"/>
    <cellStyle name="End of sheet 4 14 6 2" xfId="45446" xr:uid="{00000000-0005-0000-0000-00004ACE0000}"/>
    <cellStyle name="End of sheet 4 14 7" xfId="31532" xr:uid="{00000000-0005-0000-0000-00004BCE0000}"/>
    <cellStyle name="End of sheet 4 15" xfId="3776" xr:uid="{00000000-0005-0000-0000-00004CCE0000}"/>
    <cellStyle name="End of sheet 4 15 2" xfId="7210" xr:uid="{00000000-0005-0000-0000-00004DCE0000}"/>
    <cellStyle name="End of sheet 4 15 2 2" xfId="21144" xr:uid="{00000000-0005-0000-0000-00004ECE0000}"/>
    <cellStyle name="End of sheet 4 15 2 2 2" xfId="48827" xr:uid="{00000000-0005-0000-0000-00004FCE0000}"/>
    <cellStyle name="End of sheet 4 15 2 3" xfId="34910" xr:uid="{00000000-0005-0000-0000-000050CE0000}"/>
    <cellStyle name="End of sheet 4 15 3" xfId="9932" xr:uid="{00000000-0005-0000-0000-000051CE0000}"/>
    <cellStyle name="End of sheet 4 15 3 2" xfId="23853" xr:uid="{00000000-0005-0000-0000-000052CE0000}"/>
    <cellStyle name="End of sheet 4 15 3 2 2" xfId="51536" xr:uid="{00000000-0005-0000-0000-000053CE0000}"/>
    <cellStyle name="End of sheet 4 15 3 3" xfId="37619" xr:uid="{00000000-0005-0000-0000-000054CE0000}"/>
    <cellStyle name="End of sheet 4 15 4" xfId="12082" xr:uid="{00000000-0005-0000-0000-000055CE0000}"/>
    <cellStyle name="End of sheet 4 15 4 2" xfId="26003" xr:uid="{00000000-0005-0000-0000-000056CE0000}"/>
    <cellStyle name="End of sheet 4 15 4 2 2" xfId="53686" xr:uid="{00000000-0005-0000-0000-000057CE0000}"/>
    <cellStyle name="End of sheet 4 15 4 3" xfId="39769" xr:uid="{00000000-0005-0000-0000-000058CE0000}"/>
    <cellStyle name="End of sheet 4 15 5" xfId="14832" xr:uid="{00000000-0005-0000-0000-000059CE0000}"/>
    <cellStyle name="End of sheet 4 15 5 2" xfId="28753" xr:uid="{00000000-0005-0000-0000-00005ACE0000}"/>
    <cellStyle name="End of sheet 4 15 5 2 2" xfId="56436" xr:uid="{00000000-0005-0000-0000-00005BCE0000}"/>
    <cellStyle name="End of sheet 4 15 5 3" xfId="42519" xr:uid="{00000000-0005-0000-0000-00005CCE0000}"/>
    <cellStyle name="End of sheet 4 15 6" xfId="17800" xr:uid="{00000000-0005-0000-0000-00005DCE0000}"/>
    <cellStyle name="End of sheet 4 15 6 2" xfId="45483" xr:uid="{00000000-0005-0000-0000-00005ECE0000}"/>
    <cellStyle name="End of sheet 4 15 7" xfId="31566" xr:uid="{00000000-0005-0000-0000-00005FCE0000}"/>
    <cellStyle name="End of sheet 4 16" xfId="3805" xr:uid="{00000000-0005-0000-0000-000060CE0000}"/>
    <cellStyle name="End of sheet 4 16 2" xfId="7239" xr:uid="{00000000-0005-0000-0000-000061CE0000}"/>
    <cellStyle name="End of sheet 4 16 2 2" xfId="21172" xr:uid="{00000000-0005-0000-0000-000062CE0000}"/>
    <cellStyle name="End of sheet 4 16 2 2 2" xfId="48855" xr:uid="{00000000-0005-0000-0000-000063CE0000}"/>
    <cellStyle name="End of sheet 4 16 2 3" xfId="34938" xr:uid="{00000000-0005-0000-0000-000064CE0000}"/>
    <cellStyle name="End of sheet 4 16 3" xfId="9960" xr:uid="{00000000-0005-0000-0000-000065CE0000}"/>
    <cellStyle name="End of sheet 4 16 3 2" xfId="23881" xr:uid="{00000000-0005-0000-0000-000066CE0000}"/>
    <cellStyle name="End of sheet 4 16 3 2 2" xfId="51564" xr:uid="{00000000-0005-0000-0000-000067CE0000}"/>
    <cellStyle name="End of sheet 4 16 3 3" xfId="37647" xr:uid="{00000000-0005-0000-0000-000068CE0000}"/>
    <cellStyle name="End of sheet 4 16 4" xfId="12110" xr:uid="{00000000-0005-0000-0000-000069CE0000}"/>
    <cellStyle name="End of sheet 4 16 4 2" xfId="26031" xr:uid="{00000000-0005-0000-0000-00006ACE0000}"/>
    <cellStyle name="End of sheet 4 16 4 2 2" xfId="53714" xr:uid="{00000000-0005-0000-0000-00006BCE0000}"/>
    <cellStyle name="End of sheet 4 16 4 3" xfId="39797" xr:uid="{00000000-0005-0000-0000-00006CCE0000}"/>
    <cellStyle name="End of sheet 4 16 5" xfId="14860" xr:uid="{00000000-0005-0000-0000-00006DCE0000}"/>
    <cellStyle name="End of sheet 4 16 5 2" xfId="28781" xr:uid="{00000000-0005-0000-0000-00006ECE0000}"/>
    <cellStyle name="End of sheet 4 16 5 2 2" xfId="56464" xr:uid="{00000000-0005-0000-0000-00006FCE0000}"/>
    <cellStyle name="End of sheet 4 16 5 3" xfId="42547" xr:uid="{00000000-0005-0000-0000-000070CE0000}"/>
    <cellStyle name="End of sheet 4 16 6" xfId="17828" xr:uid="{00000000-0005-0000-0000-000071CE0000}"/>
    <cellStyle name="End of sheet 4 16 6 2" xfId="45511" xr:uid="{00000000-0005-0000-0000-000072CE0000}"/>
    <cellStyle name="End of sheet 4 16 7" xfId="31594" xr:uid="{00000000-0005-0000-0000-000073CE0000}"/>
    <cellStyle name="End of sheet 4 17" xfId="3829" xr:uid="{00000000-0005-0000-0000-000074CE0000}"/>
    <cellStyle name="End of sheet 4 17 2" xfId="7263" xr:uid="{00000000-0005-0000-0000-000075CE0000}"/>
    <cellStyle name="End of sheet 4 17 2 2" xfId="21196" xr:uid="{00000000-0005-0000-0000-000076CE0000}"/>
    <cellStyle name="End of sheet 4 17 2 2 2" xfId="48879" xr:uid="{00000000-0005-0000-0000-000077CE0000}"/>
    <cellStyle name="End of sheet 4 17 2 3" xfId="34962" xr:uid="{00000000-0005-0000-0000-000078CE0000}"/>
    <cellStyle name="End of sheet 4 17 3" xfId="9982" xr:uid="{00000000-0005-0000-0000-000079CE0000}"/>
    <cellStyle name="End of sheet 4 17 3 2" xfId="23903" xr:uid="{00000000-0005-0000-0000-00007ACE0000}"/>
    <cellStyle name="End of sheet 4 17 3 2 2" xfId="51586" xr:uid="{00000000-0005-0000-0000-00007BCE0000}"/>
    <cellStyle name="End of sheet 4 17 3 3" xfId="37669" xr:uid="{00000000-0005-0000-0000-00007CCE0000}"/>
    <cellStyle name="End of sheet 4 17 4" xfId="12134" xr:uid="{00000000-0005-0000-0000-00007DCE0000}"/>
    <cellStyle name="End of sheet 4 17 4 2" xfId="26055" xr:uid="{00000000-0005-0000-0000-00007ECE0000}"/>
    <cellStyle name="End of sheet 4 17 4 2 2" xfId="53738" xr:uid="{00000000-0005-0000-0000-00007FCE0000}"/>
    <cellStyle name="End of sheet 4 17 4 3" xfId="39821" xr:uid="{00000000-0005-0000-0000-000080CE0000}"/>
    <cellStyle name="End of sheet 4 17 5" xfId="14884" xr:uid="{00000000-0005-0000-0000-000081CE0000}"/>
    <cellStyle name="End of sheet 4 17 5 2" xfId="28805" xr:uid="{00000000-0005-0000-0000-000082CE0000}"/>
    <cellStyle name="End of sheet 4 17 5 2 2" xfId="56488" xr:uid="{00000000-0005-0000-0000-000083CE0000}"/>
    <cellStyle name="End of sheet 4 17 5 3" xfId="42571" xr:uid="{00000000-0005-0000-0000-000084CE0000}"/>
    <cellStyle name="End of sheet 4 17 6" xfId="17852" xr:uid="{00000000-0005-0000-0000-000085CE0000}"/>
    <cellStyle name="End of sheet 4 17 6 2" xfId="45535" xr:uid="{00000000-0005-0000-0000-000086CE0000}"/>
    <cellStyle name="End of sheet 4 17 7" xfId="31618" xr:uid="{00000000-0005-0000-0000-000087CE0000}"/>
    <cellStyle name="End of sheet 4 18" xfId="3860" xr:uid="{00000000-0005-0000-0000-000088CE0000}"/>
    <cellStyle name="End of sheet 4 18 2" xfId="7294" xr:uid="{00000000-0005-0000-0000-000089CE0000}"/>
    <cellStyle name="End of sheet 4 18 2 2" xfId="21227" xr:uid="{00000000-0005-0000-0000-00008ACE0000}"/>
    <cellStyle name="End of sheet 4 18 2 2 2" xfId="48910" xr:uid="{00000000-0005-0000-0000-00008BCE0000}"/>
    <cellStyle name="End of sheet 4 18 2 3" xfId="34993" xr:uid="{00000000-0005-0000-0000-00008CCE0000}"/>
    <cellStyle name="End of sheet 4 18 3" xfId="10013" xr:uid="{00000000-0005-0000-0000-00008DCE0000}"/>
    <cellStyle name="End of sheet 4 18 3 2" xfId="23934" xr:uid="{00000000-0005-0000-0000-00008ECE0000}"/>
    <cellStyle name="End of sheet 4 18 3 2 2" xfId="51617" xr:uid="{00000000-0005-0000-0000-00008FCE0000}"/>
    <cellStyle name="End of sheet 4 18 3 3" xfId="37700" xr:uid="{00000000-0005-0000-0000-000090CE0000}"/>
    <cellStyle name="End of sheet 4 18 4" xfId="12165" xr:uid="{00000000-0005-0000-0000-000091CE0000}"/>
    <cellStyle name="End of sheet 4 18 4 2" xfId="26086" xr:uid="{00000000-0005-0000-0000-000092CE0000}"/>
    <cellStyle name="End of sheet 4 18 4 2 2" xfId="53769" xr:uid="{00000000-0005-0000-0000-000093CE0000}"/>
    <cellStyle name="End of sheet 4 18 4 3" xfId="39852" xr:uid="{00000000-0005-0000-0000-000094CE0000}"/>
    <cellStyle name="End of sheet 4 18 5" xfId="14915" xr:uid="{00000000-0005-0000-0000-000095CE0000}"/>
    <cellStyle name="End of sheet 4 18 5 2" xfId="28836" xr:uid="{00000000-0005-0000-0000-000096CE0000}"/>
    <cellStyle name="End of sheet 4 18 5 2 2" xfId="56519" xr:uid="{00000000-0005-0000-0000-000097CE0000}"/>
    <cellStyle name="End of sheet 4 18 5 3" xfId="42602" xr:uid="{00000000-0005-0000-0000-000098CE0000}"/>
    <cellStyle name="End of sheet 4 18 6" xfId="17883" xr:uid="{00000000-0005-0000-0000-000099CE0000}"/>
    <cellStyle name="End of sheet 4 18 6 2" xfId="45566" xr:uid="{00000000-0005-0000-0000-00009ACE0000}"/>
    <cellStyle name="End of sheet 4 18 7" xfId="31649" xr:uid="{00000000-0005-0000-0000-00009BCE0000}"/>
    <cellStyle name="End of sheet 4 19" xfId="3882" xr:uid="{00000000-0005-0000-0000-00009CCE0000}"/>
    <cellStyle name="End of sheet 4 19 2" xfId="7316" xr:uid="{00000000-0005-0000-0000-00009DCE0000}"/>
    <cellStyle name="End of sheet 4 19 2 2" xfId="21249" xr:uid="{00000000-0005-0000-0000-00009ECE0000}"/>
    <cellStyle name="End of sheet 4 19 2 2 2" xfId="48932" xr:uid="{00000000-0005-0000-0000-00009FCE0000}"/>
    <cellStyle name="End of sheet 4 19 2 3" xfId="35015" xr:uid="{00000000-0005-0000-0000-0000A0CE0000}"/>
    <cellStyle name="End of sheet 4 19 3" xfId="10035" xr:uid="{00000000-0005-0000-0000-0000A1CE0000}"/>
    <cellStyle name="End of sheet 4 19 3 2" xfId="23956" xr:uid="{00000000-0005-0000-0000-0000A2CE0000}"/>
    <cellStyle name="End of sheet 4 19 3 2 2" xfId="51639" xr:uid="{00000000-0005-0000-0000-0000A3CE0000}"/>
    <cellStyle name="End of sheet 4 19 3 3" xfId="37722" xr:uid="{00000000-0005-0000-0000-0000A4CE0000}"/>
    <cellStyle name="End of sheet 4 19 4" xfId="12187" xr:uid="{00000000-0005-0000-0000-0000A5CE0000}"/>
    <cellStyle name="End of sheet 4 19 4 2" xfId="26108" xr:uid="{00000000-0005-0000-0000-0000A6CE0000}"/>
    <cellStyle name="End of sheet 4 19 4 2 2" xfId="53791" xr:uid="{00000000-0005-0000-0000-0000A7CE0000}"/>
    <cellStyle name="End of sheet 4 19 4 3" xfId="39874" xr:uid="{00000000-0005-0000-0000-0000A8CE0000}"/>
    <cellStyle name="End of sheet 4 19 5" xfId="14937" xr:uid="{00000000-0005-0000-0000-0000A9CE0000}"/>
    <cellStyle name="End of sheet 4 19 5 2" xfId="28858" xr:uid="{00000000-0005-0000-0000-0000AACE0000}"/>
    <cellStyle name="End of sheet 4 19 5 2 2" xfId="56541" xr:uid="{00000000-0005-0000-0000-0000ABCE0000}"/>
    <cellStyle name="End of sheet 4 19 5 3" xfId="42624" xr:uid="{00000000-0005-0000-0000-0000ACCE0000}"/>
    <cellStyle name="End of sheet 4 19 6" xfId="17905" xr:uid="{00000000-0005-0000-0000-0000ADCE0000}"/>
    <cellStyle name="End of sheet 4 19 6 2" xfId="45588" xr:uid="{00000000-0005-0000-0000-0000AECE0000}"/>
    <cellStyle name="End of sheet 4 19 7" xfId="31671" xr:uid="{00000000-0005-0000-0000-0000AFCE0000}"/>
    <cellStyle name="End of sheet 4 2" xfId="3203" xr:uid="{00000000-0005-0000-0000-0000B0CE0000}"/>
    <cellStyle name="End of sheet 4 2 2" xfId="6645" xr:uid="{00000000-0005-0000-0000-0000B1CE0000}"/>
    <cellStyle name="End of sheet 4 2 2 2" xfId="20588" xr:uid="{00000000-0005-0000-0000-0000B2CE0000}"/>
    <cellStyle name="End of sheet 4 2 2 2 2" xfId="48271" xr:uid="{00000000-0005-0000-0000-0000B3CE0000}"/>
    <cellStyle name="End of sheet 4 2 2 3" xfId="34354" xr:uid="{00000000-0005-0000-0000-0000B4CE0000}"/>
    <cellStyle name="End of sheet 4 2 3" xfId="9388" xr:uid="{00000000-0005-0000-0000-0000B5CE0000}"/>
    <cellStyle name="End of sheet 4 2 3 2" xfId="23309" xr:uid="{00000000-0005-0000-0000-0000B6CE0000}"/>
    <cellStyle name="End of sheet 4 2 3 2 2" xfId="50992" xr:uid="{00000000-0005-0000-0000-0000B7CE0000}"/>
    <cellStyle name="End of sheet 4 2 3 3" xfId="37075" xr:uid="{00000000-0005-0000-0000-0000B8CE0000}"/>
    <cellStyle name="End of sheet 4 2 4" xfId="11526" xr:uid="{00000000-0005-0000-0000-0000B9CE0000}"/>
    <cellStyle name="End of sheet 4 2 4 2" xfId="25447" xr:uid="{00000000-0005-0000-0000-0000BACE0000}"/>
    <cellStyle name="End of sheet 4 2 4 2 2" xfId="53130" xr:uid="{00000000-0005-0000-0000-0000BBCE0000}"/>
    <cellStyle name="End of sheet 4 2 4 3" xfId="39213" xr:uid="{00000000-0005-0000-0000-0000BCCE0000}"/>
    <cellStyle name="End of sheet 4 2 5" xfId="14276" xr:uid="{00000000-0005-0000-0000-0000BDCE0000}"/>
    <cellStyle name="End of sheet 4 2 5 2" xfId="28197" xr:uid="{00000000-0005-0000-0000-0000BECE0000}"/>
    <cellStyle name="End of sheet 4 2 5 2 2" xfId="55880" xr:uid="{00000000-0005-0000-0000-0000BFCE0000}"/>
    <cellStyle name="End of sheet 4 2 5 3" xfId="41963" xr:uid="{00000000-0005-0000-0000-0000C0CE0000}"/>
    <cellStyle name="End of sheet 4 2 6" xfId="17244" xr:uid="{00000000-0005-0000-0000-0000C1CE0000}"/>
    <cellStyle name="End of sheet 4 2 6 2" xfId="44927" xr:uid="{00000000-0005-0000-0000-0000C2CE0000}"/>
    <cellStyle name="End of sheet 4 2 7" xfId="31041" xr:uid="{00000000-0005-0000-0000-0000C3CE0000}"/>
    <cellStyle name="End of sheet 4 20" xfId="4213" xr:uid="{00000000-0005-0000-0000-0000C4CE0000}"/>
    <cellStyle name="End of sheet 4 20 2" xfId="7638" xr:uid="{00000000-0005-0000-0000-0000C5CE0000}"/>
    <cellStyle name="End of sheet 4 20 2 2" xfId="21566" xr:uid="{00000000-0005-0000-0000-0000C6CE0000}"/>
    <cellStyle name="End of sheet 4 20 2 2 2" xfId="49249" xr:uid="{00000000-0005-0000-0000-0000C7CE0000}"/>
    <cellStyle name="End of sheet 4 20 2 3" xfId="35332" xr:uid="{00000000-0005-0000-0000-0000C8CE0000}"/>
    <cellStyle name="End of sheet 4 20 3" xfId="10331" xr:uid="{00000000-0005-0000-0000-0000C9CE0000}"/>
    <cellStyle name="End of sheet 4 20 3 2" xfId="24252" xr:uid="{00000000-0005-0000-0000-0000CACE0000}"/>
    <cellStyle name="End of sheet 4 20 3 2 2" xfId="51935" xr:uid="{00000000-0005-0000-0000-0000CBCE0000}"/>
    <cellStyle name="End of sheet 4 20 3 3" xfId="38018" xr:uid="{00000000-0005-0000-0000-0000CCCE0000}"/>
    <cellStyle name="End of sheet 4 20 4" xfId="12487" xr:uid="{00000000-0005-0000-0000-0000CDCE0000}"/>
    <cellStyle name="End of sheet 4 20 4 2" xfId="26408" xr:uid="{00000000-0005-0000-0000-0000CECE0000}"/>
    <cellStyle name="End of sheet 4 20 4 2 2" xfId="54091" xr:uid="{00000000-0005-0000-0000-0000CFCE0000}"/>
    <cellStyle name="End of sheet 4 20 4 3" xfId="40174" xr:uid="{00000000-0005-0000-0000-0000D0CE0000}"/>
    <cellStyle name="End of sheet 4 20 5" xfId="15237" xr:uid="{00000000-0005-0000-0000-0000D1CE0000}"/>
    <cellStyle name="End of sheet 4 20 5 2" xfId="29158" xr:uid="{00000000-0005-0000-0000-0000D2CE0000}"/>
    <cellStyle name="End of sheet 4 20 5 2 2" xfId="56841" xr:uid="{00000000-0005-0000-0000-0000D3CE0000}"/>
    <cellStyle name="End of sheet 4 20 5 3" xfId="42924" xr:uid="{00000000-0005-0000-0000-0000D4CE0000}"/>
    <cellStyle name="End of sheet 4 20 6" xfId="18205" xr:uid="{00000000-0005-0000-0000-0000D5CE0000}"/>
    <cellStyle name="End of sheet 4 20 6 2" xfId="45888" xr:uid="{00000000-0005-0000-0000-0000D6CE0000}"/>
    <cellStyle name="End of sheet 4 20 7" xfId="31971" xr:uid="{00000000-0005-0000-0000-0000D7CE0000}"/>
    <cellStyle name="End of sheet 4 21" xfId="4241" xr:uid="{00000000-0005-0000-0000-0000D8CE0000}"/>
    <cellStyle name="End of sheet 4 21 2" xfId="7666" xr:uid="{00000000-0005-0000-0000-0000D9CE0000}"/>
    <cellStyle name="End of sheet 4 21 2 2" xfId="21594" xr:uid="{00000000-0005-0000-0000-0000DACE0000}"/>
    <cellStyle name="End of sheet 4 21 2 2 2" xfId="49277" xr:uid="{00000000-0005-0000-0000-0000DBCE0000}"/>
    <cellStyle name="End of sheet 4 21 2 3" xfId="35360" xr:uid="{00000000-0005-0000-0000-0000DCCE0000}"/>
    <cellStyle name="End of sheet 4 21 3" xfId="10359" xr:uid="{00000000-0005-0000-0000-0000DDCE0000}"/>
    <cellStyle name="End of sheet 4 21 3 2" xfId="24280" xr:uid="{00000000-0005-0000-0000-0000DECE0000}"/>
    <cellStyle name="End of sheet 4 21 3 2 2" xfId="51963" xr:uid="{00000000-0005-0000-0000-0000DFCE0000}"/>
    <cellStyle name="End of sheet 4 21 3 3" xfId="38046" xr:uid="{00000000-0005-0000-0000-0000E0CE0000}"/>
    <cellStyle name="End of sheet 4 21 4" xfId="12515" xr:uid="{00000000-0005-0000-0000-0000E1CE0000}"/>
    <cellStyle name="End of sheet 4 21 4 2" xfId="26436" xr:uid="{00000000-0005-0000-0000-0000E2CE0000}"/>
    <cellStyle name="End of sheet 4 21 4 2 2" xfId="54119" xr:uid="{00000000-0005-0000-0000-0000E3CE0000}"/>
    <cellStyle name="End of sheet 4 21 4 3" xfId="40202" xr:uid="{00000000-0005-0000-0000-0000E4CE0000}"/>
    <cellStyle name="End of sheet 4 21 5" xfId="15265" xr:uid="{00000000-0005-0000-0000-0000E5CE0000}"/>
    <cellStyle name="End of sheet 4 21 5 2" xfId="29186" xr:uid="{00000000-0005-0000-0000-0000E6CE0000}"/>
    <cellStyle name="End of sheet 4 21 5 2 2" xfId="56869" xr:uid="{00000000-0005-0000-0000-0000E7CE0000}"/>
    <cellStyle name="End of sheet 4 21 5 3" xfId="42952" xr:uid="{00000000-0005-0000-0000-0000E8CE0000}"/>
    <cellStyle name="End of sheet 4 21 6" xfId="18233" xr:uid="{00000000-0005-0000-0000-0000E9CE0000}"/>
    <cellStyle name="End of sheet 4 21 6 2" xfId="45916" xr:uid="{00000000-0005-0000-0000-0000EACE0000}"/>
    <cellStyle name="End of sheet 4 21 7" xfId="31999" xr:uid="{00000000-0005-0000-0000-0000EBCE0000}"/>
    <cellStyle name="End of sheet 4 22" xfId="4273" xr:uid="{00000000-0005-0000-0000-0000ECCE0000}"/>
    <cellStyle name="End of sheet 4 22 2" xfId="7698" xr:uid="{00000000-0005-0000-0000-0000EDCE0000}"/>
    <cellStyle name="End of sheet 4 22 2 2" xfId="21626" xr:uid="{00000000-0005-0000-0000-0000EECE0000}"/>
    <cellStyle name="End of sheet 4 22 2 2 2" xfId="49309" xr:uid="{00000000-0005-0000-0000-0000EFCE0000}"/>
    <cellStyle name="End of sheet 4 22 2 3" xfId="35392" xr:uid="{00000000-0005-0000-0000-0000F0CE0000}"/>
    <cellStyle name="End of sheet 4 22 3" xfId="10391" xr:uid="{00000000-0005-0000-0000-0000F1CE0000}"/>
    <cellStyle name="End of sheet 4 22 3 2" xfId="24312" xr:uid="{00000000-0005-0000-0000-0000F2CE0000}"/>
    <cellStyle name="End of sheet 4 22 3 2 2" xfId="51995" xr:uid="{00000000-0005-0000-0000-0000F3CE0000}"/>
    <cellStyle name="End of sheet 4 22 3 3" xfId="38078" xr:uid="{00000000-0005-0000-0000-0000F4CE0000}"/>
    <cellStyle name="End of sheet 4 22 4" xfId="12547" xr:uid="{00000000-0005-0000-0000-0000F5CE0000}"/>
    <cellStyle name="End of sheet 4 22 4 2" xfId="26468" xr:uid="{00000000-0005-0000-0000-0000F6CE0000}"/>
    <cellStyle name="End of sheet 4 22 4 2 2" xfId="54151" xr:uid="{00000000-0005-0000-0000-0000F7CE0000}"/>
    <cellStyle name="End of sheet 4 22 4 3" xfId="40234" xr:uid="{00000000-0005-0000-0000-0000F8CE0000}"/>
    <cellStyle name="End of sheet 4 22 5" xfId="15297" xr:uid="{00000000-0005-0000-0000-0000F9CE0000}"/>
    <cellStyle name="End of sheet 4 22 5 2" xfId="29218" xr:uid="{00000000-0005-0000-0000-0000FACE0000}"/>
    <cellStyle name="End of sheet 4 22 5 2 2" xfId="56901" xr:uid="{00000000-0005-0000-0000-0000FBCE0000}"/>
    <cellStyle name="End of sheet 4 22 5 3" xfId="42984" xr:uid="{00000000-0005-0000-0000-0000FCCE0000}"/>
    <cellStyle name="End of sheet 4 22 6" xfId="18265" xr:uid="{00000000-0005-0000-0000-0000FDCE0000}"/>
    <cellStyle name="End of sheet 4 22 6 2" xfId="45948" xr:uid="{00000000-0005-0000-0000-0000FECE0000}"/>
    <cellStyle name="End of sheet 4 22 7" xfId="32031" xr:uid="{00000000-0005-0000-0000-0000FFCE0000}"/>
    <cellStyle name="End of sheet 4 23" xfId="4285" xr:uid="{00000000-0005-0000-0000-000000CF0000}"/>
    <cellStyle name="End of sheet 4 23 2" xfId="7710" xr:uid="{00000000-0005-0000-0000-000001CF0000}"/>
    <cellStyle name="End of sheet 4 23 2 2" xfId="21638" xr:uid="{00000000-0005-0000-0000-000002CF0000}"/>
    <cellStyle name="End of sheet 4 23 2 2 2" xfId="49321" xr:uid="{00000000-0005-0000-0000-000003CF0000}"/>
    <cellStyle name="End of sheet 4 23 2 3" xfId="35404" xr:uid="{00000000-0005-0000-0000-000004CF0000}"/>
    <cellStyle name="End of sheet 4 23 3" xfId="10403" xr:uid="{00000000-0005-0000-0000-000005CF0000}"/>
    <cellStyle name="End of sheet 4 23 3 2" xfId="24324" xr:uid="{00000000-0005-0000-0000-000006CF0000}"/>
    <cellStyle name="End of sheet 4 23 3 2 2" xfId="52007" xr:uid="{00000000-0005-0000-0000-000007CF0000}"/>
    <cellStyle name="End of sheet 4 23 3 3" xfId="38090" xr:uid="{00000000-0005-0000-0000-000008CF0000}"/>
    <cellStyle name="End of sheet 4 23 4" xfId="12559" xr:uid="{00000000-0005-0000-0000-000009CF0000}"/>
    <cellStyle name="End of sheet 4 23 4 2" xfId="26480" xr:uid="{00000000-0005-0000-0000-00000ACF0000}"/>
    <cellStyle name="End of sheet 4 23 4 2 2" xfId="54163" xr:uid="{00000000-0005-0000-0000-00000BCF0000}"/>
    <cellStyle name="End of sheet 4 23 4 3" xfId="40246" xr:uid="{00000000-0005-0000-0000-00000CCF0000}"/>
    <cellStyle name="End of sheet 4 23 5" xfId="15309" xr:uid="{00000000-0005-0000-0000-00000DCF0000}"/>
    <cellStyle name="End of sheet 4 23 5 2" xfId="29230" xr:uid="{00000000-0005-0000-0000-00000ECF0000}"/>
    <cellStyle name="End of sheet 4 23 5 2 2" xfId="56913" xr:uid="{00000000-0005-0000-0000-00000FCF0000}"/>
    <cellStyle name="End of sheet 4 23 5 3" xfId="42996" xr:uid="{00000000-0005-0000-0000-000010CF0000}"/>
    <cellStyle name="End of sheet 4 23 6" xfId="18277" xr:uid="{00000000-0005-0000-0000-000011CF0000}"/>
    <cellStyle name="End of sheet 4 23 6 2" xfId="45960" xr:uid="{00000000-0005-0000-0000-000012CF0000}"/>
    <cellStyle name="End of sheet 4 23 7" xfId="32043" xr:uid="{00000000-0005-0000-0000-000013CF0000}"/>
    <cellStyle name="End of sheet 4 24" xfId="4956" xr:uid="{00000000-0005-0000-0000-000014CF0000}"/>
    <cellStyle name="End of sheet 4 24 2" xfId="8360" xr:uid="{00000000-0005-0000-0000-000015CF0000}"/>
    <cellStyle name="End of sheet 4 24 2 2" xfId="22281" xr:uid="{00000000-0005-0000-0000-000016CF0000}"/>
    <cellStyle name="End of sheet 4 24 2 2 2" xfId="49964" xr:uid="{00000000-0005-0000-0000-000017CF0000}"/>
    <cellStyle name="End of sheet 4 24 2 3" xfId="36047" xr:uid="{00000000-0005-0000-0000-000018CF0000}"/>
    <cellStyle name="End of sheet 4 24 3" xfId="10812" xr:uid="{00000000-0005-0000-0000-000019CF0000}"/>
    <cellStyle name="End of sheet 4 24 3 2" xfId="24733" xr:uid="{00000000-0005-0000-0000-00001ACF0000}"/>
    <cellStyle name="End of sheet 4 24 3 2 2" xfId="52416" xr:uid="{00000000-0005-0000-0000-00001BCF0000}"/>
    <cellStyle name="End of sheet 4 24 3 3" xfId="38499" xr:uid="{00000000-0005-0000-0000-00001CCF0000}"/>
    <cellStyle name="End of sheet 4 24 4" xfId="13213" xr:uid="{00000000-0005-0000-0000-00001DCF0000}"/>
    <cellStyle name="End of sheet 4 24 4 2" xfId="27134" xr:uid="{00000000-0005-0000-0000-00001ECF0000}"/>
    <cellStyle name="End of sheet 4 24 4 2 2" xfId="54817" xr:uid="{00000000-0005-0000-0000-00001FCF0000}"/>
    <cellStyle name="End of sheet 4 24 4 3" xfId="40900" xr:uid="{00000000-0005-0000-0000-000020CF0000}"/>
    <cellStyle name="End of sheet 4 24 5" xfId="15963" xr:uid="{00000000-0005-0000-0000-000021CF0000}"/>
    <cellStyle name="End of sheet 4 24 5 2" xfId="29884" xr:uid="{00000000-0005-0000-0000-000022CF0000}"/>
    <cellStyle name="End of sheet 4 24 5 2 2" xfId="57567" xr:uid="{00000000-0005-0000-0000-000023CF0000}"/>
    <cellStyle name="End of sheet 4 24 5 3" xfId="43650" xr:uid="{00000000-0005-0000-0000-000024CF0000}"/>
    <cellStyle name="End of sheet 4 24 6" xfId="18931" xr:uid="{00000000-0005-0000-0000-000025CF0000}"/>
    <cellStyle name="End of sheet 4 24 6 2" xfId="46614" xr:uid="{00000000-0005-0000-0000-000026CF0000}"/>
    <cellStyle name="End of sheet 4 24 7" xfId="32697" xr:uid="{00000000-0005-0000-0000-000027CF0000}"/>
    <cellStyle name="End of sheet 4 25" xfId="4988" xr:uid="{00000000-0005-0000-0000-000028CF0000}"/>
    <cellStyle name="End of sheet 4 25 2" xfId="8392" xr:uid="{00000000-0005-0000-0000-000029CF0000}"/>
    <cellStyle name="End of sheet 4 25 2 2" xfId="22313" xr:uid="{00000000-0005-0000-0000-00002ACF0000}"/>
    <cellStyle name="End of sheet 4 25 2 2 2" xfId="49996" xr:uid="{00000000-0005-0000-0000-00002BCF0000}"/>
    <cellStyle name="End of sheet 4 25 2 3" xfId="36079" xr:uid="{00000000-0005-0000-0000-00002CCF0000}"/>
    <cellStyle name="End of sheet 4 25 3" xfId="10841" xr:uid="{00000000-0005-0000-0000-00002DCF0000}"/>
    <cellStyle name="End of sheet 4 25 3 2" xfId="24762" xr:uid="{00000000-0005-0000-0000-00002ECF0000}"/>
    <cellStyle name="End of sheet 4 25 3 2 2" xfId="52445" xr:uid="{00000000-0005-0000-0000-00002FCF0000}"/>
    <cellStyle name="End of sheet 4 25 3 3" xfId="38528" xr:uid="{00000000-0005-0000-0000-000030CF0000}"/>
    <cellStyle name="End of sheet 4 25 4" xfId="13244" xr:uid="{00000000-0005-0000-0000-000031CF0000}"/>
    <cellStyle name="End of sheet 4 25 4 2" xfId="27165" xr:uid="{00000000-0005-0000-0000-000032CF0000}"/>
    <cellStyle name="End of sheet 4 25 4 2 2" xfId="54848" xr:uid="{00000000-0005-0000-0000-000033CF0000}"/>
    <cellStyle name="End of sheet 4 25 4 3" xfId="40931" xr:uid="{00000000-0005-0000-0000-000034CF0000}"/>
    <cellStyle name="End of sheet 4 25 5" xfId="15994" xr:uid="{00000000-0005-0000-0000-000035CF0000}"/>
    <cellStyle name="End of sheet 4 25 5 2" xfId="29915" xr:uid="{00000000-0005-0000-0000-000036CF0000}"/>
    <cellStyle name="End of sheet 4 25 5 2 2" xfId="57598" xr:uid="{00000000-0005-0000-0000-000037CF0000}"/>
    <cellStyle name="End of sheet 4 25 5 3" xfId="43681" xr:uid="{00000000-0005-0000-0000-000038CF0000}"/>
    <cellStyle name="End of sheet 4 25 6" xfId="18962" xr:uid="{00000000-0005-0000-0000-000039CF0000}"/>
    <cellStyle name="End of sheet 4 25 6 2" xfId="46645" xr:uid="{00000000-0005-0000-0000-00003ACF0000}"/>
    <cellStyle name="End of sheet 4 25 7" xfId="32728" xr:uid="{00000000-0005-0000-0000-00003BCF0000}"/>
    <cellStyle name="End of sheet 4 26" xfId="5025" xr:uid="{00000000-0005-0000-0000-00003CCF0000}"/>
    <cellStyle name="End of sheet 4 26 2" xfId="8429" xr:uid="{00000000-0005-0000-0000-00003DCF0000}"/>
    <cellStyle name="End of sheet 4 26 2 2" xfId="22350" xr:uid="{00000000-0005-0000-0000-00003ECF0000}"/>
    <cellStyle name="End of sheet 4 26 2 2 2" xfId="50033" xr:uid="{00000000-0005-0000-0000-00003FCF0000}"/>
    <cellStyle name="End of sheet 4 26 2 3" xfId="36116" xr:uid="{00000000-0005-0000-0000-000040CF0000}"/>
    <cellStyle name="End of sheet 4 26 3" xfId="10877" xr:uid="{00000000-0005-0000-0000-000041CF0000}"/>
    <cellStyle name="End of sheet 4 26 3 2" xfId="24798" xr:uid="{00000000-0005-0000-0000-000042CF0000}"/>
    <cellStyle name="End of sheet 4 26 3 2 2" xfId="52481" xr:uid="{00000000-0005-0000-0000-000043CF0000}"/>
    <cellStyle name="End of sheet 4 26 3 3" xfId="38564" xr:uid="{00000000-0005-0000-0000-000044CF0000}"/>
    <cellStyle name="End of sheet 4 26 4" xfId="13280" xr:uid="{00000000-0005-0000-0000-000045CF0000}"/>
    <cellStyle name="End of sheet 4 26 4 2" xfId="27201" xr:uid="{00000000-0005-0000-0000-000046CF0000}"/>
    <cellStyle name="End of sheet 4 26 4 2 2" xfId="54884" xr:uid="{00000000-0005-0000-0000-000047CF0000}"/>
    <cellStyle name="End of sheet 4 26 4 3" xfId="40967" xr:uid="{00000000-0005-0000-0000-000048CF0000}"/>
    <cellStyle name="End of sheet 4 26 5" xfId="16030" xr:uid="{00000000-0005-0000-0000-000049CF0000}"/>
    <cellStyle name="End of sheet 4 26 5 2" xfId="29951" xr:uid="{00000000-0005-0000-0000-00004ACF0000}"/>
    <cellStyle name="End of sheet 4 26 5 2 2" xfId="57634" xr:uid="{00000000-0005-0000-0000-00004BCF0000}"/>
    <cellStyle name="End of sheet 4 26 5 3" xfId="43717" xr:uid="{00000000-0005-0000-0000-00004CCF0000}"/>
    <cellStyle name="End of sheet 4 26 6" xfId="18998" xr:uid="{00000000-0005-0000-0000-00004DCF0000}"/>
    <cellStyle name="End of sheet 4 26 6 2" xfId="46681" xr:uid="{00000000-0005-0000-0000-00004ECF0000}"/>
    <cellStyle name="End of sheet 4 26 7" xfId="32764" xr:uid="{00000000-0005-0000-0000-00004FCF0000}"/>
    <cellStyle name="End of sheet 4 27" xfId="5050" xr:uid="{00000000-0005-0000-0000-000050CF0000}"/>
    <cellStyle name="End of sheet 4 27 2" xfId="8453" xr:uid="{00000000-0005-0000-0000-000051CF0000}"/>
    <cellStyle name="End of sheet 4 27 2 2" xfId="22374" xr:uid="{00000000-0005-0000-0000-000052CF0000}"/>
    <cellStyle name="End of sheet 4 27 2 2 2" xfId="50057" xr:uid="{00000000-0005-0000-0000-000053CF0000}"/>
    <cellStyle name="End of sheet 4 27 2 3" xfId="36140" xr:uid="{00000000-0005-0000-0000-000054CF0000}"/>
    <cellStyle name="End of sheet 4 27 3" xfId="10900" xr:uid="{00000000-0005-0000-0000-000055CF0000}"/>
    <cellStyle name="End of sheet 4 27 3 2" xfId="24821" xr:uid="{00000000-0005-0000-0000-000056CF0000}"/>
    <cellStyle name="End of sheet 4 27 3 2 2" xfId="52504" xr:uid="{00000000-0005-0000-0000-000057CF0000}"/>
    <cellStyle name="End of sheet 4 27 3 3" xfId="38587" xr:uid="{00000000-0005-0000-0000-000058CF0000}"/>
    <cellStyle name="End of sheet 4 27 4" xfId="13304" xr:uid="{00000000-0005-0000-0000-000059CF0000}"/>
    <cellStyle name="End of sheet 4 27 4 2" xfId="27225" xr:uid="{00000000-0005-0000-0000-00005ACF0000}"/>
    <cellStyle name="End of sheet 4 27 4 2 2" xfId="54908" xr:uid="{00000000-0005-0000-0000-00005BCF0000}"/>
    <cellStyle name="End of sheet 4 27 4 3" xfId="40991" xr:uid="{00000000-0005-0000-0000-00005CCF0000}"/>
    <cellStyle name="End of sheet 4 27 5" xfId="16054" xr:uid="{00000000-0005-0000-0000-00005DCF0000}"/>
    <cellStyle name="End of sheet 4 27 5 2" xfId="29975" xr:uid="{00000000-0005-0000-0000-00005ECF0000}"/>
    <cellStyle name="End of sheet 4 27 5 2 2" xfId="57658" xr:uid="{00000000-0005-0000-0000-00005FCF0000}"/>
    <cellStyle name="End of sheet 4 27 5 3" xfId="43741" xr:uid="{00000000-0005-0000-0000-000060CF0000}"/>
    <cellStyle name="End of sheet 4 27 6" xfId="19022" xr:uid="{00000000-0005-0000-0000-000061CF0000}"/>
    <cellStyle name="End of sheet 4 27 6 2" xfId="46705" xr:uid="{00000000-0005-0000-0000-000062CF0000}"/>
    <cellStyle name="End of sheet 4 27 7" xfId="32788" xr:uid="{00000000-0005-0000-0000-000063CF0000}"/>
    <cellStyle name="End of sheet 4 28" xfId="5072" xr:uid="{00000000-0005-0000-0000-000064CF0000}"/>
    <cellStyle name="End of sheet 4 28 2" xfId="8475" xr:uid="{00000000-0005-0000-0000-000065CF0000}"/>
    <cellStyle name="End of sheet 4 28 2 2" xfId="22396" xr:uid="{00000000-0005-0000-0000-000066CF0000}"/>
    <cellStyle name="End of sheet 4 28 2 2 2" xfId="50079" xr:uid="{00000000-0005-0000-0000-000067CF0000}"/>
    <cellStyle name="End of sheet 4 28 2 3" xfId="36162" xr:uid="{00000000-0005-0000-0000-000068CF0000}"/>
    <cellStyle name="End of sheet 4 28 3" xfId="10921" xr:uid="{00000000-0005-0000-0000-000069CF0000}"/>
    <cellStyle name="End of sheet 4 28 3 2" xfId="24842" xr:uid="{00000000-0005-0000-0000-00006ACF0000}"/>
    <cellStyle name="End of sheet 4 28 3 2 2" xfId="52525" xr:uid="{00000000-0005-0000-0000-00006BCF0000}"/>
    <cellStyle name="End of sheet 4 28 3 3" xfId="38608" xr:uid="{00000000-0005-0000-0000-00006CCF0000}"/>
    <cellStyle name="End of sheet 4 28 4" xfId="13326" xr:uid="{00000000-0005-0000-0000-00006DCF0000}"/>
    <cellStyle name="End of sheet 4 28 4 2" xfId="27247" xr:uid="{00000000-0005-0000-0000-00006ECF0000}"/>
    <cellStyle name="End of sheet 4 28 4 2 2" xfId="54930" xr:uid="{00000000-0005-0000-0000-00006FCF0000}"/>
    <cellStyle name="End of sheet 4 28 4 3" xfId="41013" xr:uid="{00000000-0005-0000-0000-000070CF0000}"/>
    <cellStyle name="End of sheet 4 28 5" xfId="16076" xr:uid="{00000000-0005-0000-0000-000071CF0000}"/>
    <cellStyle name="End of sheet 4 28 5 2" xfId="29997" xr:uid="{00000000-0005-0000-0000-000072CF0000}"/>
    <cellStyle name="End of sheet 4 28 5 2 2" xfId="57680" xr:uid="{00000000-0005-0000-0000-000073CF0000}"/>
    <cellStyle name="End of sheet 4 28 5 3" xfId="43763" xr:uid="{00000000-0005-0000-0000-000074CF0000}"/>
    <cellStyle name="End of sheet 4 28 6" xfId="19044" xr:uid="{00000000-0005-0000-0000-000075CF0000}"/>
    <cellStyle name="End of sheet 4 28 6 2" xfId="46727" xr:uid="{00000000-0005-0000-0000-000076CF0000}"/>
    <cellStyle name="End of sheet 4 28 7" xfId="32810" xr:uid="{00000000-0005-0000-0000-000077CF0000}"/>
    <cellStyle name="End of sheet 4 29" xfId="5095" xr:uid="{00000000-0005-0000-0000-000078CF0000}"/>
    <cellStyle name="End of sheet 4 29 2" xfId="8498" xr:uid="{00000000-0005-0000-0000-000079CF0000}"/>
    <cellStyle name="End of sheet 4 29 2 2" xfId="22419" xr:uid="{00000000-0005-0000-0000-00007ACF0000}"/>
    <cellStyle name="End of sheet 4 29 2 2 2" xfId="50102" xr:uid="{00000000-0005-0000-0000-00007BCF0000}"/>
    <cellStyle name="End of sheet 4 29 2 3" xfId="36185" xr:uid="{00000000-0005-0000-0000-00007CCF0000}"/>
    <cellStyle name="End of sheet 4 29 3" xfId="10944" xr:uid="{00000000-0005-0000-0000-00007DCF0000}"/>
    <cellStyle name="End of sheet 4 29 3 2" xfId="24865" xr:uid="{00000000-0005-0000-0000-00007ECF0000}"/>
    <cellStyle name="End of sheet 4 29 3 2 2" xfId="52548" xr:uid="{00000000-0005-0000-0000-00007FCF0000}"/>
    <cellStyle name="End of sheet 4 29 3 3" xfId="38631" xr:uid="{00000000-0005-0000-0000-000080CF0000}"/>
    <cellStyle name="End of sheet 4 29 4" xfId="13349" xr:uid="{00000000-0005-0000-0000-000081CF0000}"/>
    <cellStyle name="End of sheet 4 29 4 2" xfId="27270" xr:uid="{00000000-0005-0000-0000-000082CF0000}"/>
    <cellStyle name="End of sheet 4 29 4 2 2" xfId="54953" xr:uid="{00000000-0005-0000-0000-000083CF0000}"/>
    <cellStyle name="End of sheet 4 29 4 3" xfId="41036" xr:uid="{00000000-0005-0000-0000-000084CF0000}"/>
    <cellStyle name="End of sheet 4 29 5" xfId="16099" xr:uid="{00000000-0005-0000-0000-000085CF0000}"/>
    <cellStyle name="End of sheet 4 29 5 2" xfId="30020" xr:uid="{00000000-0005-0000-0000-000086CF0000}"/>
    <cellStyle name="End of sheet 4 29 5 2 2" xfId="57703" xr:uid="{00000000-0005-0000-0000-000087CF0000}"/>
    <cellStyle name="End of sheet 4 29 5 3" xfId="43786" xr:uid="{00000000-0005-0000-0000-000088CF0000}"/>
    <cellStyle name="End of sheet 4 29 6" xfId="19067" xr:uid="{00000000-0005-0000-0000-000089CF0000}"/>
    <cellStyle name="End of sheet 4 29 6 2" xfId="46750" xr:uid="{00000000-0005-0000-0000-00008ACF0000}"/>
    <cellStyle name="End of sheet 4 29 7" xfId="32833" xr:uid="{00000000-0005-0000-0000-00008BCF0000}"/>
    <cellStyle name="End of sheet 4 3" xfId="3254" xr:uid="{00000000-0005-0000-0000-00008CCF0000}"/>
    <cellStyle name="End of sheet 4 3 2" xfId="6696" xr:uid="{00000000-0005-0000-0000-00008DCF0000}"/>
    <cellStyle name="End of sheet 4 3 2 2" xfId="20638" xr:uid="{00000000-0005-0000-0000-00008ECF0000}"/>
    <cellStyle name="End of sheet 4 3 2 2 2" xfId="48321" xr:uid="{00000000-0005-0000-0000-00008FCF0000}"/>
    <cellStyle name="End of sheet 4 3 2 3" xfId="34404" xr:uid="{00000000-0005-0000-0000-000090CF0000}"/>
    <cellStyle name="End of sheet 4 3 3" xfId="9438" xr:uid="{00000000-0005-0000-0000-000091CF0000}"/>
    <cellStyle name="End of sheet 4 3 3 2" xfId="23359" xr:uid="{00000000-0005-0000-0000-000092CF0000}"/>
    <cellStyle name="End of sheet 4 3 3 2 2" xfId="51042" xr:uid="{00000000-0005-0000-0000-000093CF0000}"/>
    <cellStyle name="End of sheet 4 3 3 3" xfId="37125" xr:uid="{00000000-0005-0000-0000-000094CF0000}"/>
    <cellStyle name="End of sheet 4 3 4" xfId="11576" xr:uid="{00000000-0005-0000-0000-000095CF0000}"/>
    <cellStyle name="End of sheet 4 3 4 2" xfId="25497" xr:uid="{00000000-0005-0000-0000-000096CF0000}"/>
    <cellStyle name="End of sheet 4 3 4 2 2" xfId="53180" xr:uid="{00000000-0005-0000-0000-000097CF0000}"/>
    <cellStyle name="End of sheet 4 3 4 3" xfId="39263" xr:uid="{00000000-0005-0000-0000-000098CF0000}"/>
    <cellStyle name="End of sheet 4 3 5" xfId="14326" xr:uid="{00000000-0005-0000-0000-000099CF0000}"/>
    <cellStyle name="End of sheet 4 3 5 2" xfId="28247" xr:uid="{00000000-0005-0000-0000-00009ACF0000}"/>
    <cellStyle name="End of sheet 4 3 5 2 2" xfId="55930" xr:uid="{00000000-0005-0000-0000-00009BCF0000}"/>
    <cellStyle name="End of sheet 4 3 5 3" xfId="42013" xr:uid="{00000000-0005-0000-0000-00009CCF0000}"/>
    <cellStyle name="End of sheet 4 3 6" xfId="17294" xr:uid="{00000000-0005-0000-0000-00009DCF0000}"/>
    <cellStyle name="End of sheet 4 3 6 2" xfId="44977" xr:uid="{00000000-0005-0000-0000-00009ECF0000}"/>
    <cellStyle name="End of sheet 4 3 7" xfId="31083" xr:uid="{00000000-0005-0000-0000-00009FCF0000}"/>
    <cellStyle name="End of sheet 4 30" xfId="16242" xr:uid="{00000000-0005-0000-0000-0000A0CF0000}"/>
    <cellStyle name="End of sheet 4 30 2" xfId="30159" xr:uid="{00000000-0005-0000-0000-0000A1CF0000}"/>
    <cellStyle name="End of sheet 4 30 2 2" xfId="57842" xr:uid="{00000000-0005-0000-0000-0000A2CF0000}"/>
    <cellStyle name="End of sheet 4 30 3" xfId="43925" xr:uid="{00000000-0005-0000-0000-0000A3CF0000}"/>
    <cellStyle name="End of sheet 4 31" xfId="16265" xr:uid="{00000000-0005-0000-0000-0000A4CF0000}"/>
    <cellStyle name="End of sheet 4 31 2" xfId="30182" xr:uid="{00000000-0005-0000-0000-0000A5CF0000}"/>
    <cellStyle name="End of sheet 4 31 2 2" xfId="57865" xr:uid="{00000000-0005-0000-0000-0000A6CF0000}"/>
    <cellStyle name="End of sheet 4 31 3" xfId="43948" xr:uid="{00000000-0005-0000-0000-0000A7CF0000}"/>
    <cellStyle name="End of sheet 4 4" xfId="3305" xr:uid="{00000000-0005-0000-0000-0000A8CF0000}"/>
    <cellStyle name="End of sheet 4 4 2" xfId="6746" xr:uid="{00000000-0005-0000-0000-0000A9CF0000}"/>
    <cellStyle name="End of sheet 4 4 2 2" xfId="20687" xr:uid="{00000000-0005-0000-0000-0000AACF0000}"/>
    <cellStyle name="End of sheet 4 4 2 2 2" xfId="48370" xr:uid="{00000000-0005-0000-0000-0000ABCF0000}"/>
    <cellStyle name="End of sheet 4 4 2 3" xfId="34453" xr:uid="{00000000-0005-0000-0000-0000ACCF0000}"/>
    <cellStyle name="End of sheet 4 4 3" xfId="9486" xr:uid="{00000000-0005-0000-0000-0000ADCF0000}"/>
    <cellStyle name="End of sheet 4 4 3 2" xfId="23407" xr:uid="{00000000-0005-0000-0000-0000AECF0000}"/>
    <cellStyle name="End of sheet 4 4 3 2 2" xfId="51090" xr:uid="{00000000-0005-0000-0000-0000AFCF0000}"/>
    <cellStyle name="End of sheet 4 4 3 3" xfId="37173" xr:uid="{00000000-0005-0000-0000-0000B0CF0000}"/>
    <cellStyle name="End of sheet 4 4 4" xfId="11625" xr:uid="{00000000-0005-0000-0000-0000B1CF0000}"/>
    <cellStyle name="End of sheet 4 4 4 2" xfId="25546" xr:uid="{00000000-0005-0000-0000-0000B2CF0000}"/>
    <cellStyle name="End of sheet 4 4 4 2 2" xfId="53229" xr:uid="{00000000-0005-0000-0000-0000B3CF0000}"/>
    <cellStyle name="End of sheet 4 4 4 3" xfId="39312" xr:uid="{00000000-0005-0000-0000-0000B4CF0000}"/>
    <cellStyle name="End of sheet 4 4 5" xfId="14375" xr:uid="{00000000-0005-0000-0000-0000B5CF0000}"/>
    <cellStyle name="End of sheet 4 4 5 2" xfId="28296" xr:uid="{00000000-0005-0000-0000-0000B6CF0000}"/>
    <cellStyle name="End of sheet 4 4 5 2 2" xfId="55979" xr:uid="{00000000-0005-0000-0000-0000B7CF0000}"/>
    <cellStyle name="End of sheet 4 4 5 3" xfId="42062" xr:uid="{00000000-0005-0000-0000-0000B8CF0000}"/>
    <cellStyle name="End of sheet 4 4 6" xfId="17343" xr:uid="{00000000-0005-0000-0000-0000B9CF0000}"/>
    <cellStyle name="End of sheet 4 4 6 2" xfId="45026" xr:uid="{00000000-0005-0000-0000-0000BACF0000}"/>
    <cellStyle name="End of sheet 4 4 7" xfId="31128" xr:uid="{00000000-0005-0000-0000-0000BBCF0000}"/>
    <cellStyle name="End of sheet 4 5" xfId="3386" xr:uid="{00000000-0005-0000-0000-0000BCCF0000}"/>
    <cellStyle name="End of sheet 4 5 2" xfId="6826" xr:uid="{00000000-0005-0000-0000-0000BDCF0000}"/>
    <cellStyle name="End of sheet 4 5 2 2" xfId="20767" xr:uid="{00000000-0005-0000-0000-0000BECF0000}"/>
    <cellStyle name="End of sheet 4 5 2 2 2" xfId="48450" xr:uid="{00000000-0005-0000-0000-0000BFCF0000}"/>
    <cellStyle name="End of sheet 4 5 2 3" xfId="34533" xr:uid="{00000000-0005-0000-0000-0000C0CF0000}"/>
    <cellStyle name="End of sheet 4 5 3" xfId="9564" xr:uid="{00000000-0005-0000-0000-0000C1CF0000}"/>
    <cellStyle name="End of sheet 4 5 3 2" xfId="23485" xr:uid="{00000000-0005-0000-0000-0000C2CF0000}"/>
    <cellStyle name="End of sheet 4 5 3 2 2" xfId="51168" xr:uid="{00000000-0005-0000-0000-0000C3CF0000}"/>
    <cellStyle name="End of sheet 4 5 3 3" xfId="37251" xr:uid="{00000000-0005-0000-0000-0000C4CF0000}"/>
    <cellStyle name="End of sheet 4 5 4" xfId="11705" xr:uid="{00000000-0005-0000-0000-0000C5CF0000}"/>
    <cellStyle name="End of sheet 4 5 4 2" xfId="25626" xr:uid="{00000000-0005-0000-0000-0000C6CF0000}"/>
    <cellStyle name="End of sheet 4 5 4 2 2" xfId="53309" xr:uid="{00000000-0005-0000-0000-0000C7CF0000}"/>
    <cellStyle name="End of sheet 4 5 4 3" xfId="39392" xr:uid="{00000000-0005-0000-0000-0000C8CF0000}"/>
    <cellStyle name="End of sheet 4 5 5" xfId="14455" xr:uid="{00000000-0005-0000-0000-0000C9CF0000}"/>
    <cellStyle name="End of sheet 4 5 5 2" xfId="28376" xr:uid="{00000000-0005-0000-0000-0000CACF0000}"/>
    <cellStyle name="End of sheet 4 5 5 2 2" xfId="56059" xr:uid="{00000000-0005-0000-0000-0000CBCF0000}"/>
    <cellStyle name="End of sheet 4 5 5 3" xfId="42142" xr:uid="{00000000-0005-0000-0000-0000CCCF0000}"/>
    <cellStyle name="End of sheet 4 5 6" xfId="17423" xr:uid="{00000000-0005-0000-0000-0000CDCF0000}"/>
    <cellStyle name="End of sheet 4 5 6 2" xfId="45106" xr:uid="{00000000-0005-0000-0000-0000CECF0000}"/>
    <cellStyle name="End of sheet 4 5 7" xfId="31201" xr:uid="{00000000-0005-0000-0000-0000CFCF0000}"/>
    <cellStyle name="End of sheet 4 6" xfId="3435" xr:uid="{00000000-0005-0000-0000-0000D0CF0000}"/>
    <cellStyle name="End of sheet 4 6 2" xfId="6874" xr:uid="{00000000-0005-0000-0000-0000D1CF0000}"/>
    <cellStyle name="End of sheet 4 6 2 2" xfId="20815" xr:uid="{00000000-0005-0000-0000-0000D2CF0000}"/>
    <cellStyle name="End of sheet 4 6 2 2 2" xfId="48498" xr:uid="{00000000-0005-0000-0000-0000D3CF0000}"/>
    <cellStyle name="End of sheet 4 6 2 3" xfId="34581" xr:uid="{00000000-0005-0000-0000-0000D4CF0000}"/>
    <cellStyle name="End of sheet 4 6 3" xfId="9612" xr:uid="{00000000-0005-0000-0000-0000D5CF0000}"/>
    <cellStyle name="End of sheet 4 6 3 2" xfId="23533" xr:uid="{00000000-0005-0000-0000-0000D6CF0000}"/>
    <cellStyle name="End of sheet 4 6 3 2 2" xfId="51216" xr:uid="{00000000-0005-0000-0000-0000D7CF0000}"/>
    <cellStyle name="End of sheet 4 6 3 3" xfId="37299" xr:uid="{00000000-0005-0000-0000-0000D8CF0000}"/>
    <cellStyle name="End of sheet 4 6 4" xfId="11753" xr:uid="{00000000-0005-0000-0000-0000D9CF0000}"/>
    <cellStyle name="End of sheet 4 6 4 2" xfId="25674" xr:uid="{00000000-0005-0000-0000-0000DACF0000}"/>
    <cellStyle name="End of sheet 4 6 4 2 2" xfId="53357" xr:uid="{00000000-0005-0000-0000-0000DBCF0000}"/>
    <cellStyle name="End of sheet 4 6 4 3" xfId="39440" xr:uid="{00000000-0005-0000-0000-0000DCCF0000}"/>
    <cellStyle name="End of sheet 4 6 5" xfId="14503" xr:uid="{00000000-0005-0000-0000-0000DDCF0000}"/>
    <cellStyle name="End of sheet 4 6 5 2" xfId="28424" xr:uid="{00000000-0005-0000-0000-0000DECF0000}"/>
    <cellStyle name="End of sheet 4 6 5 2 2" xfId="56107" xr:uid="{00000000-0005-0000-0000-0000DFCF0000}"/>
    <cellStyle name="End of sheet 4 6 5 3" xfId="42190" xr:uid="{00000000-0005-0000-0000-0000E0CF0000}"/>
    <cellStyle name="End of sheet 4 6 6" xfId="17471" xr:uid="{00000000-0005-0000-0000-0000E1CF0000}"/>
    <cellStyle name="End of sheet 4 6 6 2" xfId="45154" xr:uid="{00000000-0005-0000-0000-0000E2CF0000}"/>
    <cellStyle name="End of sheet 4 6 7" xfId="31248" xr:uid="{00000000-0005-0000-0000-0000E3CF0000}"/>
    <cellStyle name="End of sheet 4 7" xfId="3475" xr:uid="{00000000-0005-0000-0000-0000E4CF0000}"/>
    <cellStyle name="End of sheet 4 7 2" xfId="6913" xr:uid="{00000000-0005-0000-0000-0000E5CF0000}"/>
    <cellStyle name="End of sheet 4 7 2 2" xfId="20853" xr:uid="{00000000-0005-0000-0000-0000E6CF0000}"/>
    <cellStyle name="End of sheet 4 7 2 2 2" xfId="48536" xr:uid="{00000000-0005-0000-0000-0000E7CF0000}"/>
    <cellStyle name="End of sheet 4 7 2 3" xfId="34619" xr:uid="{00000000-0005-0000-0000-0000E8CF0000}"/>
    <cellStyle name="End of sheet 4 7 3" xfId="9651" xr:uid="{00000000-0005-0000-0000-0000E9CF0000}"/>
    <cellStyle name="End of sheet 4 7 3 2" xfId="23572" xr:uid="{00000000-0005-0000-0000-0000EACF0000}"/>
    <cellStyle name="End of sheet 4 7 3 2 2" xfId="51255" xr:uid="{00000000-0005-0000-0000-0000EBCF0000}"/>
    <cellStyle name="End of sheet 4 7 3 3" xfId="37338" xr:uid="{00000000-0005-0000-0000-0000ECCF0000}"/>
    <cellStyle name="End of sheet 4 7 4" xfId="11791" xr:uid="{00000000-0005-0000-0000-0000EDCF0000}"/>
    <cellStyle name="End of sheet 4 7 4 2" xfId="25712" xr:uid="{00000000-0005-0000-0000-0000EECF0000}"/>
    <cellStyle name="End of sheet 4 7 4 2 2" xfId="53395" xr:uid="{00000000-0005-0000-0000-0000EFCF0000}"/>
    <cellStyle name="End of sheet 4 7 4 3" xfId="39478" xr:uid="{00000000-0005-0000-0000-0000F0CF0000}"/>
    <cellStyle name="End of sheet 4 7 5" xfId="14541" xr:uid="{00000000-0005-0000-0000-0000F1CF0000}"/>
    <cellStyle name="End of sheet 4 7 5 2" xfId="28462" xr:uid="{00000000-0005-0000-0000-0000F2CF0000}"/>
    <cellStyle name="End of sheet 4 7 5 2 2" xfId="56145" xr:uid="{00000000-0005-0000-0000-0000F3CF0000}"/>
    <cellStyle name="End of sheet 4 7 5 3" xfId="42228" xr:uid="{00000000-0005-0000-0000-0000F4CF0000}"/>
    <cellStyle name="End of sheet 4 7 6" xfId="17509" xr:uid="{00000000-0005-0000-0000-0000F5CF0000}"/>
    <cellStyle name="End of sheet 4 7 6 2" xfId="45192" xr:uid="{00000000-0005-0000-0000-0000F6CF0000}"/>
    <cellStyle name="End of sheet 4 7 7" xfId="31280" xr:uid="{00000000-0005-0000-0000-0000F7CF0000}"/>
    <cellStyle name="End of sheet 4 8" xfId="3543" xr:uid="{00000000-0005-0000-0000-0000F8CF0000}"/>
    <cellStyle name="End of sheet 4 8 2" xfId="6981" xr:uid="{00000000-0005-0000-0000-0000F9CF0000}"/>
    <cellStyle name="End of sheet 4 8 2 2" xfId="20921" xr:uid="{00000000-0005-0000-0000-0000FACF0000}"/>
    <cellStyle name="End of sheet 4 8 2 2 2" xfId="48604" xr:uid="{00000000-0005-0000-0000-0000FBCF0000}"/>
    <cellStyle name="End of sheet 4 8 2 3" xfId="34687" xr:uid="{00000000-0005-0000-0000-0000FCCF0000}"/>
    <cellStyle name="End of sheet 4 8 3" xfId="9718" xr:uid="{00000000-0005-0000-0000-0000FDCF0000}"/>
    <cellStyle name="End of sheet 4 8 3 2" xfId="23639" xr:uid="{00000000-0005-0000-0000-0000FECF0000}"/>
    <cellStyle name="End of sheet 4 8 3 2 2" xfId="51322" xr:uid="{00000000-0005-0000-0000-0000FFCF0000}"/>
    <cellStyle name="End of sheet 4 8 3 3" xfId="37405" xr:uid="{00000000-0005-0000-0000-000000D00000}"/>
    <cellStyle name="End of sheet 4 8 4" xfId="11859" xr:uid="{00000000-0005-0000-0000-000001D00000}"/>
    <cellStyle name="End of sheet 4 8 4 2" xfId="25780" xr:uid="{00000000-0005-0000-0000-000002D00000}"/>
    <cellStyle name="End of sheet 4 8 4 2 2" xfId="53463" xr:uid="{00000000-0005-0000-0000-000003D00000}"/>
    <cellStyle name="End of sheet 4 8 4 3" xfId="39546" xr:uid="{00000000-0005-0000-0000-000004D00000}"/>
    <cellStyle name="End of sheet 4 8 5" xfId="14609" xr:uid="{00000000-0005-0000-0000-000005D00000}"/>
    <cellStyle name="End of sheet 4 8 5 2" xfId="28530" xr:uid="{00000000-0005-0000-0000-000006D00000}"/>
    <cellStyle name="End of sheet 4 8 5 2 2" xfId="56213" xr:uid="{00000000-0005-0000-0000-000007D00000}"/>
    <cellStyle name="End of sheet 4 8 5 3" xfId="42296" xr:uid="{00000000-0005-0000-0000-000008D00000}"/>
    <cellStyle name="End of sheet 4 8 6" xfId="17577" xr:uid="{00000000-0005-0000-0000-000009D00000}"/>
    <cellStyle name="End of sheet 4 8 6 2" xfId="45260" xr:uid="{00000000-0005-0000-0000-00000AD00000}"/>
    <cellStyle name="End of sheet 4 8 7" xfId="31348" xr:uid="{00000000-0005-0000-0000-00000BD00000}"/>
    <cellStyle name="End of sheet 4 9" xfId="3580" xr:uid="{00000000-0005-0000-0000-00000CD00000}"/>
    <cellStyle name="End of sheet 4 9 2" xfId="7018" xr:uid="{00000000-0005-0000-0000-00000DD00000}"/>
    <cellStyle name="End of sheet 4 9 2 2" xfId="20955" xr:uid="{00000000-0005-0000-0000-00000ED00000}"/>
    <cellStyle name="End of sheet 4 9 2 2 2" xfId="48638" xr:uid="{00000000-0005-0000-0000-00000FD00000}"/>
    <cellStyle name="End of sheet 4 9 2 3" xfId="34721" xr:uid="{00000000-0005-0000-0000-000010D00000}"/>
    <cellStyle name="End of sheet 4 9 3" xfId="9751" xr:uid="{00000000-0005-0000-0000-000011D00000}"/>
    <cellStyle name="End of sheet 4 9 3 2" xfId="23672" xr:uid="{00000000-0005-0000-0000-000012D00000}"/>
    <cellStyle name="End of sheet 4 9 3 2 2" xfId="51355" xr:uid="{00000000-0005-0000-0000-000013D00000}"/>
    <cellStyle name="End of sheet 4 9 3 3" xfId="37438" xr:uid="{00000000-0005-0000-0000-000014D00000}"/>
    <cellStyle name="End of sheet 4 9 4" xfId="11893" xr:uid="{00000000-0005-0000-0000-000015D00000}"/>
    <cellStyle name="End of sheet 4 9 4 2" xfId="25814" xr:uid="{00000000-0005-0000-0000-000016D00000}"/>
    <cellStyle name="End of sheet 4 9 4 2 2" xfId="53497" xr:uid="{00000000-0005-0000-0000-000017D00000}"/>
    <cellStyle name="End of sheet 4 9 4 3" xfId="39580" xr:uid="{00000000-0005-0000-0000-000018D00000}"/>
    <cellStyle name="End of sheet 4 9 5" xfId="14643" xr:uid="{00000000-0005-0000-0000-000019D00000}"/>
    <cellStyle name="End of sheet 4 9 5 2" xfId="28564" xr:uid="{00000000-0005-0000-0000-00001AD00000}"/>
    <cellStyle name="End of sheet 4 9 5 2 2" xfId="56247" xr:uid="{00000000-0005-0000-0000-00001BD00000}"/>
    <cellStyle name="End of sheet 4 9 5 3" xfId="42330" xr:uid="{00000000-0005-0000-0000-00001CD00000}"/>
    <cellStyle name="End of sheet 4 9 6" xfId="17611" xr:uid="{00000000-0005-0000-0000-00001DD00000}"/>
    <cellStyle name="End of sheet 4 9 6 2" xfId="45294" xr:uid="{00000000-0005-0000-0000-00001ED00000}"/>
    <cellStyle name="End of sheet 4 9 7" xfId="31382" xr:uid="{00000000-0005-0000-0000-00001FD00000}"/>
    <cellStyle name="End of sheet 5" xfId="2889" xr:uid="{00000000-0005-0000-0000-000020D00000}"/>
    <cellStyle name="End of sheet 5 2" xfId="6336" xr:uid="{00000000-0005-0000-0000-000021D00000}"/>
    <cellStyle name="End of sheet 5 2 2" xfId="20283" xr:uid="{00000000-0005-0000-0000-000022D00000}"/>
    <cellStyle name="End of sheet 5 2 2 2" xfId="47966" xr:uid="{00000000-0005-0000-0000-000023D00000}"/>
    <cellStyle name="End of sheet 5 2 3" xfId="34049" xr:uid="{00000000-0005-0000-0000-000024D00000}"/>
    <cellStyle name="End of sheet 5 3" xfId="9088" xr:uid="{00000000-0005-0000-0000-000025D00000}"/>
    <cellStyle name="End of sheet 5 3 2" xfId="23009" xr:uid="{00000000-0005-0000-0000-000026D00000}"/>
    <cellStyle name="End of sheet 5 3 2 2" xfId="50692" xr:uid="{00000000-0005-0000-0000-000027D00000}"/>
    <cellStyle name="End of sheet 5 3 3" xfId="36775" xr:uid="{00000000-0005-0000-0000-000028D00000}"/>
    <cellStyle name="End of sheet 5 4" xfId="11223" xr:uid="{00000000-0005-0000-0000-000029D00000}"/>
    <cellStyle name="End of sheet 5 4 2" xfId="25144" xr:uid="{00000000-0005-0000-0000-00002AD00000}"/>
    <cellStyle name="End of sheet 5 4 2 2" xfId="52827" xr:uid="{00000000-0005-0000-0000-00002BD00000}"/>
    <cellStyle name="End of sheet 5 4 3" xfId="38910" xr:uid="{00000000-0005-0000-0000-00002CD00000}"/>
    <cellStyle name="End of sheet 5 5" xfId="13975" xr:uid="{00000000-0005-0000-0000-00002DD00000}"/>
    <cellStyle name="End of sheet 5 5 2" xfId="27896" xr:uid="{00000000-0005-0000-0000-00002ED00000}"/>
    <cellStyle name="End of sheet 5 5 2 2" xfId="55579" xr:uid="{00000000-0005-0000-0000-00002FD00000}"/>
    <cellStyle name="End of sheet 5 5 3" xfId="41662" xr:uid="{00000000-0005-0000-0000-000030D00000}"/>
    <cellStyle name="End of sheet 5 6" xfId="16941" xr:uid="{00000000-0005-0000-0000-000031D00000}"/>
    <cellStyle name="End of sheet 5 6 2" xfId="44624" xr:uid="{00000000-0005-0000-0000-000032D00000}"/>
    <cellStyle name="End of sheet 5 7" xfId="30764" xr:uid="{00000000-0005-0000-0000-000033D00000}"/>
    <cellStyle name="End of sheet 6" xfId="2536" xr:uid="{00000000-0005-0000-0000-000034D00000}"/>
    <cellStyle name="End of sheet 6 2" xfId="5993" xr:uid="{00000000-0005-0000-0000-000035D00000}"/>
    <cellStyle name="End of sheet 6 2 2" xfId="19942" xr:uid="{00000000-0005-0000-0000-000036D00000}"/>
    <cellStyle name="End of sheet 6 2 2 2" xfId="47625" xr:uid="{00000000-0005-0000-0000-000037D00000}"/>
    <cellStyle name="End of sheet 6 2 3" xfId="33708" xr:uid="{00000000-0005-0000-0000-000038D00000}"/>
    <cellStyle name="End of sheet 6 3" xfId="8758" xr:uid="{00000000-0005-0000-0000-000039D00000}"/>
    <cellStyle name="End of sheet 6 3 2" xfId="22679" xr:uid="{00000000-0005-0000-0000-00003AD00000}"/>
    <cellStyle name="End of sheet 6 3 2 2" xfId="50362" xr:uid="{00000000-0005-0000-0000-00003BD00000}"/>
    <cellStyle name="End of sheet 6 3 3" xfId="36445" xr:uid="{00000000-0005-0000-0000-00003CD00000}"/>
    <cellStyle name="End of sheet 6 4" xfId="7334" xr:uid="{00000000-0005-0000-0000-00003DD00000}"/>
    <cellStyle name="End of sheet 6 4 2" xfId="21266" xr:uid="{00000000-0005-0000-0000-00003ED00000}"/>
    <cellStyle name="End of sheet 6 4 2 2" xfId="48949" xr:uid="{00000000-0005-0000-0000-00003FD00000}"/>
    <cellStyle name="End of sheet 6 4 3" xfId="35032" xr:uid="{00000000-0005-0000-0000-000040D00000}"/>
    <cellStyle name="End of sheet 6 5" xfId="13639" xr:uid="{00000000-0005-0000-0000-000041D00000}"/>
    <cellStyle name="End of sheet 6 5 2" xfId="27560" xr:uid="{00000000-0005-0000-0000-000042D00000}"/>
    <cellStyle name="End of sheet 6 5 2 2" xfId="55243" xr:uid="{00000000-0005-0000-0000-000043D00000}"/>
    <cellStyle name="End of sheet 6 5 3" xfId="41326" xr:uid="{00000000-0005-0000-0000-000044D00000}"/>
    <cellStyle name="End of sheet 6 6" xfId="16602" xr:uid="{00000000-0005-0000-0000-000045D00000}"/>
    <cellStyle name="End of sheet 6 6 2" xfId="44285" xr:uid="{00000000-0005-0000-0000-000046D00000}"/>
    <cellStyle name="End of sheet 6 7" xfId="30470" xr:uid="{00000000-0005-0000-0000-000047D00000}"/>
    <cellStyle name="End of sheet 7" xfId="2863" xr:uid="{00000000-0005-0000-0000-000048D00000}"/>
    <cellStyle name="End of sheet 7 2" xfId="6310" xr:uid="{00000000-0005-0000-0000-000049D00000}"/>
    <cellStyle name="End of sheet 7 2 2" xfId="20257" xr:uid="{00000000-0005-0000-0000-00004AD00000}"/>
    <cellStyle name="End of sheet 7 2 2 2" xfId="47940" xr:uid="{00000000-0005-0000-0000-00004BD00000}"/>
    <cellStyle name="End of sheet 7 2 3" xfId="34023" xr:uid="{00000000-0005-0000-0000-00004CD00000}"/>
    <cellStyle name="End of sheet 7 3" xfId="9062" xr:uid="{00000000-0005-0000-0000-00004DD00000}"/>
    <cellStyle name="End of sheet 7 3 2" xfId="22983" xr:uid="{00000000-0005-0000-0000-00004ED00000}"/>
    <cellStyle name="End of sheet 7 3 2 2" xfId="50666" xr:uid="{00000000-0005-0000-0000-00004FD00000}"/>
    <cellStyle name="End of sheet 7 3 3" xfId="36749" xr:uid="{00000000-0005-0000-0000-000050D00000}"/>
    <cellStyle name="End of sheet 7 4" xfId="11197" xr:uid="{00000000-0005-0000-0000-000051D00000}"/>
    <cellStyle name="End of sheet 7 4 2" xfId="25118" xr:uid="{00000000-0005-0000-0000-000052D00000}"/>
    <cellStyle name="End of sheet 7 4 2 2" xfId="52801" xr:uid="{00000000-0005-0000-0000-000053D00000}"/>
    <cellStyle name="End of sheet 7 4 3" xfId="38884" xr:uid="{00000000-0005-0000-0000-000054D00000}"/>
    <cellStyle name="End of sheet 7 5" xfId="13949" xr:uid="{00000000-0005-0000-0000-000055D00000}"/>
    <cellStyle name="End of sheet 7 5 2" xfId="27870" xr:uid="{00000000-0005-0000-0000-000056D00000}"/>
    <cellStyle name="End of sheet 7 5 2 2" xfId="55553" xr:uid="{00000000-0005-0000-0000-000057D00000}"/>
    <cellStyle name="End of sheet 7 5 3" xfId="41636" xr:uid="{00000000-0005-0000-0000-000058D00000}"/>
    <cellStyle name="End of sheet 7 6" xfId="16915" xr:uid="{00000000-0005-0000-0000-000059D00000}"/>
    <cellStyle name="End of sheet 7 6 2" xfId="44598" xr:uid="{00000000-0005-0000-0000-00005AD00000}"/>
    <cellStyle name="End of sheet 7 7" xfId="30743" xr:uid="{00000000-0005-0000-0000-00005BD00000}"/>
    <cellStyle name="End of sheet 8" xfId="2832" xr:uid="{00000000-0005-0000-0000-00005CD00000}"/>
    <cellStyle name="End of sheet 8 2" xfId="6279" xr:uid="{00000000-0005-0000-0000-00005DD00000}"/>
    <cellStyle name="End of sheet 8 2 2" xfId="20226" xr:uid="{00000000-0005-0000-0000-00005ED00000}"/>
    <cellStyle name="End of sheet 8 2 2 2" xfId="47909" xr:uid="{00000000-0005-0000-0000-00005FD00000}"/>
    <cellStyle name="End of sheet 8 2 3" xfId="33992" xr:uid="{00000000-0005-0000-0000-000060D00000}"/>
    <cellStyle name="End of sheet 8 3" xfId="9033" xr:uid="{00000000-0005-0000-0000-000061D00000}"/>
    <cellStyle name="End of sheet 8 3 2" xfId="22954" xr:uid="{00000000-0005-0000-0000-000062D00000}"/>
    <cellStyle name="End of sheet 8 3 2 2" xfId="50637" xr:uid="{00000000-0005-0000-0000-000063D00000}"/>
    <cellStyle name="End of sheet 8 3 3" xfId="36720" xr:uid="{00000000-0005-0000-0000-000064D00000}"/>
    <cellStyle name="End of sheet 8 4" xfId="11166" xr:uid="{00000000-0005-0000-0000-000065D00000}"/>
    <cellStyle name="End of sheet 8 4 2" xfId="25087" xr:uid="{00000000-0005-0000-0000-000066D00000}"/>
    <cellStyle name="End of sheet 8 4 2 2" xfId="52770" xr:uid="{00000000-0005-0000-0000-000067D00000}"/>
    <cellStyle name="End of sheet 8 4 3" xfId="38853" xr:uid="{00000000-0005-0000-0000-000068D00000}"/>
    <cellStyle name="End of sheet 8 5" xfId="13918" xr:uid="{00000000-0005-0000-0000-000069D00000}"/>
    <cellStyle name="End of sheet 8 5 2" xfId="27839" xr:uid="{00000000-0005-0000-0000-00006AD00000}"/>
    <cellStyle name="End of sheet 8 5 2 2" xfId="55522" xr:uid="{00000000-0005-0000-0000-00006BD00000}"/>
    <cellStyle name="End of sheet 8 5 3" xfId="41605" xr:uid="{00000000-0005-0000-0000-00006CD00000}"/>
    <cellStyle name="End of sheet 8 6" xfId="16884" xr:uid="{00000000-0005-0000-0000-00006DD00000}"/>
    <cellStyle name="End of sheet 8 6 2" xfId="44567" xr:uid="{00000000-0005-0000-0000-00006ED00000}"/>
    <cellStyle name="End of sheet 8 7" xfId="30713" xr:uid="{00000000-0005-0000-0000-00006FD00000}"/>
    <cellStyle name="End of sheet 9" xfId="3234" xr:uid="{00000000-0005-0000-0000-000070D00000}"/>
    <cellStyle name="End of sheet 9 2" xfId="6676" xr:uid="{00000000-0005-0000-0000-000071D00000}"/>
    <cellStyle name="End of sheet 9 2 2" xfId="20618" xr:uid="{00000000-0005-0000-0000-000072D00000}"/>
    <cellStyle name="End of sheet 9 2 2 2" xfId="48301" xr:uid="{00000000-0005-0000-0000-000073D00000}"/>
    <cellStyle name="End of sheet 9 2 3" xfId="34384" xr:uid="{00000000-0005-0000-0000-000074D00000}"/>
    <cellStyle name="End of sheet 9 3" xfId="9418" xr:uid="{00000000-0005-0000-0000-000075D00000}"/>
    <cellStyle name="End of sheet 9 3 2" xfId="23339" xr:uid="{00000000-0005-0000-0000-000076D00000}"/>
    <cellStyle name="End of sheet 9 3 2 2" xfId="51022" xr:uid="{00000000-0005-0000-0000-000077D00000}"/>
    <cellStyle name="End of sheet 9 3 3" xfId="37105" xr:uid="{00000000-0005-0000-0000-000078D00000}"/>
    <cellStyle name="End of sheet 9 4" xfId="11556" xr:uid="{00000000-0005-0000-0000-000079D00000}"/>
    <cellStyle name="End of sheet 9 4 2" xfId="25477" xr:uid="{00000000-0005-0000-0000-00007AD00000}"/>
    <cellStyle name="End of sheet 9 4 2 2" xfId="53160" xr:uid="{00000000-0005-0000-0000-00007BD00000}"/>
    <cellStyle name="End of sheet 9 4 3" xfId="39243" xr:uid="{00000000-0005-0000-0000-00007CD00000}"/>
    <cellStyle name="End of sheet 9 5" xfId="14306" xr:uid="{00000000-0005-0000-0000-00007DD00000}"/>
    <cellStyle name="End of sheet 9 5 2" xfId="28227" xr:uid="{00000000-0005-0000-0000-00007ED00000}"/>
    <cellStyle name="End of sheet 9 5 2 2" xfId="55910" xr:uid="{00000000-0005-0000-0000-00007FD00000}"/>
    <cellStyle name="End of sheet 9 5 3" xfId="41993" xr:uid="{00000000-0005-0000-0000-000080D00000}"/>
    <cellStyle name="End of sheet 9 6" xfId="17274" xr:uid="{00000000-0005-0000-0000-000081D00000}"/>
    <cellStyle name="End of sheet 9 6 2" xfId="44957" xr:uid="{00000000-0005-0000-0000-000082D00000}"/>
    <cellStyle name="End of sheet 9 7" xfId="31063" xr:uid="{00000000-0005-0000-0000-000083D00000}"/>
    <cellStyle name="Energis" xfId="1700" xr:uid="{00000000-0005-0000-0000-000084D00000}"/>
    <cellStyle name="Energis 2" xfId="2129" xr:uid="{00000000-0005-0000-0000-000085D00000}"/>
    <cellStyle name="Enter Currency (0)" xfId="1701" xr:uid="{00000000-0005-0000-0000-000086D00000}"/>
    <cellStyle name="Enter Currency (2)" xfId="1702" xr:uid="{00000000-0005-0000-0000-000087D00000}"/>
    <cellStyle name="Enter Units (0)" xfId="1703" xr:uid="{00000000-0005-0000-0000-000088D00000}"/>
    <cellStyle name="Enter Units (1)" xfId="1704" xr:uid="{00000000-0005-0000-0000-000089D00000}"/>
    <cellStyle name="Enter Units (2)" xfId="1705" xr:uid="{00000000-0005-0000-0000-00008AD00000}"/>
    <cellStyle name="Entered" xfId="1706" xr:uid="{00000000-0005-0000-0000-00008BD00000}"/>
    <cellStyle name="Entered 2" xfId="2130" xr:uid="{00000000-0005-0000-0000-00008CD00000}"/>
    <cellStyle name="Entered 2 2" xfId="5642" xr:uid="{00000000-0005-0000-0000-00008DD00000}"/>
    <cellStyle name="Entered 2 2 2" xfId="19595" xr:uid="{00000000-0005-0000-0000-00008ED00000}"/>
    <cellStyle name="Entered 2 2 2 2" xfId="47278" xr:uid="{00000000-0005-0000-0000-00008FD00000}"/>
    <cellStyle name="Entered 2 2 3" xfId="33361" xr:uid="{00000000-0005-0000-0000-000090D00000}"/>
    <cellStyle name="Entered 2 3" xfId="5193" xr:uid="{00000000-0005-0000-0000-000091D00000}"/>
    <cellStyle name="Entered 2 3 2" xfId="19163" xr:uid="{00000000-0005-0000-0000-000092D00000}"/>
    <cellStyle name="Entered 2 3 2 2" xfId="46846" xr:uid="{00000000-0005-0000-0000-000093D00000}"/>
    <cellStyle name="Entered 2 3 3" xfId="32929" xr:uid="{00000000-0005-0000-0000-000094D00000}"/>
    <cellStyle name="Entered 2 4" xfId="5150" xr:uid="{00000000-0005-0000-0000-000095D00000}"/>
    <cellStyle name="Entered 2 4 2" xfId="19120" xr:uid="{00000000-0005-0000-0000-000096D00000}"/>
    <cellStyle name="Entered 2 4 2 2" xfId="46803" xr:uid="{00000000-0005-0000-0000-000097D00000}"/>
    <cellStyle name="Entered 2 4 3" xfId="32886" xr:uid="{00000000-0005-0000-0000-000098D00000}"/>
    <cellStyle name="Entered 2 5" xfId="16202" xr:uid="{00000000-0005-0000-0000-000099D00000}"/>
    <cellStyle name="Entered 2 5 2" xfId="30119" xr:uid="{00000000-0005-0000-0000-00009AD00000}"/>
    <cellStyle name="Entered 2 5 2 2" xfId="57802" xr:uid="{00000000-0005-0000-0000-00009BD00000}"/>
    <cellStyle name="Entered 2 5 3" xfId="43885" xr:uid="{00000000-0005-0000-0000-00009CD00000}"/>
    <cellStyle name="Entered 2 6" xfId="16299" xr:uid="{00000000-0005-0000-0000-00009DD00000}"/>
    <cellStyle name="Entered 2 6 2" xfId="43982" xr:uid="{00000000-0005-0000-0000-00009ED00000}"/>
    <cellStyle name="Entered 3" xfId="2554" xr:uid="{00000000-0005-0000-0000-00009FD00000}"/>
    <cellStyle name="Entered 3 2" xfId="6011" xr:uid="{00000000-0005-0000-0000-0000A0D00000}"/>
    <cellStyle name="Entered 3 2 2" xfId="19960" xr:uid="{00000000-0005-0000-0000-0000A1D00000}"/>
    <cellStyle name="Entered 3 2 2 2" xfId="47643" xr:uid="{00000000-0005-0000-0000-0000A2D00000}"/>
    <cellStyle name="Entered 3 2 3" xfId="33726" xr:uid="{00000000-0005-0000-0000-0000A3D00000}"/>
    <cellStyle name="Entered 3 3" xfId="8776" xr:uid="{00000000-0005-0000-0000-0000A4D00000}"/>
    <cellStyle name="Entered 3 3 2" xfId="22697" xr:uid="{00000000-0005-0000-0000-0000A5D00000}"/>
    <cellStyle name="Entered 3 3 2 2" xfId="50380" xr:uid="{00000000-0005-0000-0000-0000A6D00000}"/>
    <cellStyle name="Entered 3 3 3" xfId="36463" xr:uid="{00000000-0005-0000-0000-0000A7D00000}"/>
    <cellStyle name="Entered 3 4" xfId="5616" xr:uid="{00000000-0005-0000-0000-0000A8D00000}"/>
    <cellStyle name="Entered 3 4 2" xfId="19569" xr:uid="{00000000-0005-0000-0000-0000A9D00000}"/>
    <cellStyle name="Entered 3 4 2 2" xfId="47252" xr:uid="{00000000-0005-0000-0000-0000AAD00000}"/>
    <cellStyle name="Entered 3 4 3" xfId="33335" xr:uid="{00000000-0005-0000-0000-0000ABD00000}"/>
    <cellStyle name="Entered 3 5" xfId="13656" xr:uid="{00000000-0005-0000-0000-0000ACD00000}"/>
    <cellStyle name="Entered 3 5 2" xfId="27577" xr:uid="{00000000-0005-0000-0000-0000ADD00000}"/>
    <cellStyle name="Entered 3 5 2 2" xfId="55260" xr:uid="{00000000-0005-0000-0000-0000AED00000}"/>
    <cellStyle name="Entered 3 5 3" xfId="41343" xr:uid="{00000000-0005-0000-0000-0000AFD00000}"/>
    <cellStyle name="Entered 3 6" xfId="16620" xr:uid="{00000000-0005-0000-0000-0000B0D00000}"/>
    <cellStyle name="Entered 3 6 2" xfId="44303" xr:uid="{00000000-0005-0000-0000-0000B1D00000}"/>
    <cellStyle name="Entered 4" xfId="3286" xr:uid="{00000000-0005-0000-0000-0000B2D00000}"/>
    <cellStyle name="Entered 4 2" xfId="6727" xr:uid="{00000000-0005-0000-0000-0000B3D00000}"/>
    <cellStyle name="Entered 4 2 2" xfId="20668" xr:uid="{00000000-0005-0000-0000-0000B4D00000}"/>
    <cellStyle name="Entered 4 2 2 2" xfId="48351" xr:uid="{00000000-0005-0000-0000-0000B5D00000}"/>
    <cellStyle name="Entered 4 2 3" xfId="34434" xr:uid="{00000000-0005-0000-0000-0000B6D00000}"/>
    <cellStyle name="Entered 4 3" xfId="9467" xr:uid="{00000000-0005-0000-0000-0000B7D00000}"/>
    <cellStyle name="Entered 4 3 2" xfId="23388" xr:uid="{00000000-0005-0000-0000-0000B8D00000}"/>
    <cellStyle name="Entered 4 3 2 2" xfId="51071" xr:uid="{00000000-0005-0000-0000-0000B9D00000}"/>
    <cellStyle name="Entered 4 3 3" xfId="37154" xr:uid="{00000000-0005-0000-0000-0000BAD00000}"/>
    <cellStyle name="Entered 4 4" xfId="11606" xr:uid="{00000000-0005-0000-0000-0000BBD00000}"/>
    <cellStyle name="Entered 4 4 2" xfId="25527" xr:uid="{00000000-0005-0000-0000-0000BCD00000}"/>
    <cellStyle name="Entered 4 4 2 2" xfId="53210" xr:uid="{00000000-0005-0000-0000-0000BDD00000}"/>
    <cellStyle name="Entered 4 4 3" xfId="39293" xr:uid="{00000000-0005-0000-0000-0000BED00000}"/>
    <cellStyle name="Entered 4 5" xfId="14356" xr:uid="{00000000-0005-0000-0000-0000BFD00000}"/>
    <cellStyle name="Entered 4 5 2" xfId="28277" xr:uid="{00000000-0005-0000-0000-0000C0D00000}"/>
    <cellStyle name="Entered 4 5 2 2" xfId="55960" xr:uid="{00000000-0005-0000-0000-0000C1D00000}"/>
    <cellStyle name="Entered 4 5 3" xfId="42043" xr:uid="{00000000-0005-0000-0000-0000C2D00000}"/>
    <cellStyle name="Entered 4 6" xfId="17324" xr:uid="{00000000-0005-0000-0000-0000C3D00000}"/>
    <cellStyle name="Entered 4 6 2" xfId="45007" xr:uid="{00000000-0005-0000-0000-0000C4D00000}"/>
    <cellStyle name="Entered 5" xfId="3177" xr:uid="{00000000-0005-0000-0000-0000C5D00000}"/>
    <cellStyle name="Entered 5 2" xfId="6619" xr:uid="{00000000-0005-0000-0000-0000C6D00000}"/>
    <cellStyle name="Entered 5 2 2" xfId="20562" xr:uid="{00000000-0005-0000-0000-0000C7D00000}"/>
    <cellStyle name="Entered 5 2 2 2" xfId="48245" xr:uid="{00000000-0005-0000-0000-0000C8D00000}"/>
    <cellStyle name="Entered 5 2 3" xfId="34328" xr:uid="{00000000-0005-0000-0000-0000C9D00000}"/>
    <cellStyle name="Entered 5 3" xfId="9362" xr:uid="{00000000-0005-0000-0000-0000CAD00000}"/>
    <cellStyle name="Entered 5 3 2" xfId="23283" xr:uid="{00000000-0005-0000-0000-0000CBD00000}"/>
    <cellStyle name="Entered 5 3 2 2" xfId="50966" xr:uid="{00000000-0005-0000-0000-0000CCD00000}"/>
    <cellStyle name="Entered 5 3 3" xfId="37049" xr:uid="{00000000-0005-0000-0000-0000CDD00000}"/>
    <cellStyle name="Entered 5 4" xfId="11500" xr:uid="{00000000-0005-0000-0000-0000CED00000}"/>
    <cellStyle name="Entered 5 4 2" xfId="25421" xr:uid="{00000000-0005-0000-0000-0000CFD00000}"/>
    <cellStyle name="Entered 5 4 2 2" xfId="53104" xr:uid="{00000000-0005-0000-0000-0000D0D00000}"/>
    <cellStyle name="Entered 5 4 3" xfId="39187" xr:uid="{00000000-0005-0000-0000-0000D1D00000}"/>
    <cellStyle name="Entered 5 5" xfId="14250" xr:uid="{00000000-0005-0000-0000-0000D2D00000}"/>
    <cellStyle name="Entered 5 5 2" xfId="28171" xr:uid="{00000000-0005-0000-0000-0000D3D00000}"/>
    <cellStyle name="Entered 5 5 2 2" xfId="55854" xr:uid="{00000000-0005-0000-0000-0000D4D00000}"/>
    <cellStyle name="Entered 5 5 3" xfId="41937" xr:uid="{00000000-0005-0000-0000-0000D5D00000}"/>
    <cellStyle name="Entered 5 6" xfId="17218" xr:uid="{00000000-0005-0000-0000-0000D6D00000}"/>
    <cellStyle name="Entered 5 6 2" xfId="44901" xr:uid="{00000000-0005-0000-0000-0000D7D00000}"/>
    <cellStyle name="Entered 6" xfId="4559" xr:uid="{00000000-0005-0000-0000-0000D8D00000}"/>
    <cellStyle name="Entered 6 2" xfId="7974" xr:uid="{00000000-0005-0000-0000-0000D9D00000}"/>
    <cellStyle name="Entered 6 2 2" xfId="21898" xr:uid="{00000000-0005-0000-0000-0000DAD00000}"/>
    <cellStyle name="Entered 6 2 2 2" xfId="49581" xr:uid="{00000000-0005-0000-0000-0000DBD00000}"/>
    <cellStyle name="Entered 6 2 3" xfId="35664" xr:uid="{00000000-0005-0000-0000-0000DCD00000}"/>
    <cellStyle name="Entered 6 3" xfId="12823" xr:uid="{00000000-0005-0000-0000-0000DDD00000}"/>
    <cellStyle name="Entered 6 3 2" xfId="26744" xr:uid="{00000000-0005-0000-0000-0000DED00000}"/>
    <cellStyle name="Entered 6 3 2 2" xfId="54427" xr:uid="{00000000-0005-0000-0000-0000DFD00000}"/>
    <cellStyle name="Entered 6 3 3" xfId="40510" xr:uid="{00000000-0005-0000-0000-0000E0D00000}"/>
    <cellStyle name="Entered 6 4" xfId="15573" xr:uid="{00000000-0005-0000-0000-0000E1D00000}"/>
    <cellStyle name="Entered 6 4 2" xfId="29494" xr:uid="{00000000-0005-0000-0000-0000E2D00000}"/>
    <cellStyle name="Entered 6 4 2 2" xfId="57177" xr:uid="{00000000-0005-0000-0000-0000E3D00000}"/>
    <cellStyle name="Entered 6 4 3" xfId="43260" xr:uid="{00000000-0005-0000-0000-0000E4D00000}"/>
    <cellStyle name="Entered 6 5" xfId="18541" xr:uid="{00000000-0005-0000-0000-0000E5D00000}"/>
    <cellStyle name="Entered 6 5 2" xfId="46224" xr:uid="{00000000-0005-0000-0000-0000E6D00000}"/>
    <cellStyle name="Entered 6 6" xfId="32307" xr:uid="{00000000-0005-0000-0000-0000E7D00000}"/>
    <cellStyle name="Entered 7" xfId="4897" xr:uid="{00000000-0005-0000-0000-0000E8D00000}"/>
    <cellStyle name="Entered 7 2" xfId="13156" xr:uid="{00000000-0005-0000-0000-0000E9D00000}"/>
    <cellStyle name="Entered 7 2 2" xfId="27077" xr:uid="{00000000-0005-0000-0000-0000EAD00000}"/>
    <cellStyle name="Entered 7 2 2 2" xfId="54760" xr:uid="{00000000-0005-0000-0000-0000EBD00000}"/>
    <cellStyle name="Entered 7 2 3" xfId="40843" xr:uid="{00000000-0005-0000-0000-0000ECD00000}"/>
    <cellStyle name="Entered 7 3" xfId="15906" xr:uid="{00000000-0005-0000-0000-0000EDD00000}"/>
    <cellStyle name="Entered 7 3 2" xfId="29827" xr:uid="{00000000-0005-0000-0000-0000EED00000}"/>
    <cellStyle name="Entered 7 3 2 2" xfId="57510" xr:uid="{00000000-0005-0000-0000-0000EFD00000}"/>
    <cellStyle name="Entered 7 3 3" xfId="43593" xr:uid="{00000000-0005-0000-0000-0000F0D00000}"/>
    <cellStyle name="Entered 7 4" xfId="18874" xr:uid="{00000000-0005-0000-0000-0000F1D00000}"/>
    <cellStyle name="Entered 7 4 2" xfId="46557" xr:uid="{00000000-0005-0000-0000-0000F2D00000}"/>
    <cellStyle name="Entered 7 5" xfId="32640" xr:uid="{00000000-0005-0000-0000-0000F3D00000}"/>
    <cellStyle name="Entered 8" xfId="5360" xr:uid="{00000000-0005-0000-0000-0000F4D00000}"/>
    <cellStyle name="Entered 8 2" xfId="19315" xr:uid="{00000000-0005-0000-0000-0000F5D00000}"/>
    <cellStyle name="Entered 8 2 2" xfId="46998" xr:uid="{00000000-0005-0000-0000-0000F6D00000}"/>
    <cellStyle name="Entered 8 3" xfId="33081" xr:uid="{00000000-0005-0000-0000-0000F7D00000}"/>
    <cellStyle name="Entités" xfId="1707" xr:uid="{00000000-0005-0000-0000-0000F8D00000}"/>
    <cellStyle name="Ero" xfId="1708" xr:uid="{00000000-0005-0000-0000-0000F9D00000}"/>
    <cellStyle name="Error" xfId="1709" xr:uid="{00000000-0005-0000-0000-0000FAD00000}"/>
    <cellStyle name="ErrorCheck" xfId="1710" xr:uid="{00000000-0005-0000-0000-0000FBD00000}"/>
    <cellStyle name="Est - $" xfId="1711" xr:uid="{00000000-0005-0000-0000-0000FCD00000}"/>
    <cellStyle name="Est - %" xfId="1712" xr:uid="{00000000-0005-0000-0000-0000FDD00000}"/>
    <cellStyle name="Est 0,000.0" xfId="1713" xr:uid="{00000000-0005-0000-0000-0000FED00000}"/>
    <cellStyle name="Euro" xfId="1714" xr:uid="{00000000-0005-0000-0000-0000FFD00000}"/>
    <cellStyle name="Exception" xfId="1715" xr:uid="{00000000-0005-0000-0000-000000D10000}"/>
    <cellStyle name="expandColumn" xfId="1716" xr:uid="{00000000-0005-0000-0000-000001D10000}"/>
    <cellStyle name="expandColumn 2" xfId="2131" xr:uid="{00000000-0005-0000-0000-000002D10000}"/>
    <cellStyle name="expandColumn 2 2" xfId="4818" xr:uid="{00000000-0005-0000-0000-000003D10000}"/>
    <cellStyle name="expandColumn 2 2 2" xfId="8224" xr:uid="{00000000-0005-0000-0000-000004D10000}"/>
    <cellStyle name="expandColumn 2 2 2 2" xfId="22147" xr:uid="{00000000-0005-0000-0000-000005D10000}"/>
    <cellStyle name="expandColumn 2 2 2 2 2" xfId="49830" xr:uid="{00000000-0005-0000-0000-000006D10000}"/>
    <cellStyle name="expandColumn 2 2 2 3" xfId="35913" xr:uid="{00000000-0005-0000-0000-000007D10000}"/>
    <cellStyle name="expandColumn 2 2 3" xfId="13079" xr:uid="{00000000-0005-0000-0000-000008D10000}"/>
    <cellStyle name="expandColumn 2 2 3 2" xfId="27000" xr:uid="{00000000-0005-0000-0000-000009D10000}"/>
    <cellStyle name="expandColumn 2 2 3 2 2" xfId="54683" xr:uid="{00000000-0005-0000-0000-00000AD10000}"/>
    <cellStyle name="expandColumn 2 2 3 3" xfId="40766" xr:uid="{00000000-0005-0000-0000-00000BD10000}"/>
    <cellStyle name="expandColumn 2 2 4" xfId="15829" xr:uid="{00000000-0005-0000-0000-00000CD10000}"/>
    <cellStyle name="expandColumn 2 2 4 2" xfId="29750" xr:uid="{00000000-0005-0000-0000-00000DD10000}"/>
    <cellStyle name="expandColumn 2 2 4 2 2" xfId="57433" xr:uid="{00000000-0005-0000-0000-00000ED10000}"/>
    <cellStyle name="expandColumn 2 2 4 3" xfId="43516" xr:uid="{00000000-0005-0000-0000-00000FD10000}"/>
    <cellStyle name="expandColumn 2 2 5" xfId="18797" xr:uid="{00000000-0005-0000-0000-000010D10000}"/>
    <cellStyle name="expandColumn 2 2 5 2" xfId="46480" xr:uid="{00000000-0005-0000-0000-000011D10000}"/>
    <cellStyle name="expandColumn 2 2 6" xfId="32563" xr:uid="{00000000-0005-0000-0000-000012D10000}"/>
    <cellStyle name="expandColumn 2 3" xfId="5336" xr:uid="{00000000-0005-0000-0000-000013D10000}"/>
    <cellStyle name="expandColumn 2 3 2" xfId="19291" xr:uid="{00000000-0005-0000-0000-000014D10000}"/>
    <cellStyle name="expandColumn 2 3 2 2" xfId="46974" xr:uid="{00000000-0005-0000-0000-000015D10000}"/>
    <cellStyle name="expandColumn 2 3 3" xfId="33057" xr:uid="{00000000-0005-0000-0000-000016D10000}"/>
    <cellStyle name="expandColumn 3" xfId="4603" xr:uid="{00000000-0005-0000-0000-000017D10000}"/>
    <cellStyle name="expandColumn 3 2" xfId="8012" xr:uid="{00000000-0005-0000-0000-000018D10000}"/>
    <cellStyle name="expandColumn 3 2 2" xfId="21936" xr:uid="{00000000-0005-0000-0000-000019D10000}"/>
    <cellStyle name="expandColumn 3 2 2 2" xfId="49619" xr:uid="{00000000-0005-0000-0000-00001AD10000}"/>
    <cellStyle name="expandColumn 3 2 3" xfId="35702" xr:uid="{00000000-0005-0000-0000-00001BD10000}"/>
    <cellStyle name="expandColumn 3 3" xfId="12867" xr:uid="{00000000-0005-0000-0000-00001CD10000}"/>
    <cellStyle name="expandColumn 3 3 2" xfId="26788" xr:uid="{00000000-0005-0000-0000-00001DD10000}"/>
    <cellStyle name="expandColumn 3 3 2 2" xfId="54471" xr:uid="{00000000-0005-0000-0000-00001ED10000}"/>
    <cellStyle name="expandColumn 3 3 3" xfId="40554" xr:uid="{00000000-0005-0000-0000-00001FD10000}"/>
    <cellStyle name="expandColumn 3 4" xfId="15617" xr:uid="{00000000-0005-0000-0000-000020D10000}"/>
    <cellStyle name="expandColumn 3 4 2" xfId="29538" xr:uid="{00000000-0005-0000-0000-000021D10000}"/>
    <cellStyle name="expandColumn 3 4 2 2" xfId="57221" xr:uid="{00000000-0005-0000-0000-000022D10000}"/>
    <cellStyle name="expandColumn 3 4 3" xfId="43304" xr:uid="{00000000-0005-0000-0000-000023D10000}"/>
    <cellStyle name="expandColumn 3 5" xfId="18585" xr:uid="{00000000-0005-0000-0000-000024D10000}"/>
    <cellStyle name="expandColumn 3 5 2" xfId="46268" xr:uid="{00000000-0005-0000-0000-000025D10000}"/>
    <cellStyle name="expandColumn 3 6" xfId="32351" xr:uid="{00000000-0005-0000-0000-000026D10000}"/>
    <cellStyle name="expandColumn 4" xfId="5267" xr:uid="{00000000-0005-0000-0000-000027D10000}"/>
    <cellStyle name="expandColumn 4 2" xfId="19234" xr:uid="{00000000-0005-0000-0000-000028D10000}"/>
    <cellStyle name="expandColumn 4 2 2" xfId="46917" xr:uid="{00000000-0005-0000-0000-000029D10000}"/>
    <cellStyle name="expandColumn 4 3" xfId="33000" xr:uid="{00000000-0005-0000-0000-00002AD10000}"/>
    <cellStyle name="expandColumn*" xfId="1717" xr:uid="{00000000-0005-0000-0000-00002BD10000}"/>
    <cellStyle name="expandColumn* 2" xfId="2132" xr:uid="{00000000-0005-0000-0000-00002CD10000}"/>
    <cellStyle name="expandColumn* 2 2" xfId="4819" xr:uid="{00000000-0005-0000-0000-00002DD10000}"/>
    <cellStyle name="expandColumn* 2 2 2" xfId="8225" xr:uid="{00000000-0005-0000-0000-00002ED10000}"/>
    <cellStyle name="expandColumn* 2 2 2 2" xfId="22148" xr:uid="{00000000-0005-0000-0000-00002FD10000}"/>
    <cellStyle name="expandColumn* 2 2 2 2 2" xfId="49831" xr:uid="{00000000-0005-0000-0000-000030D10000}"/>
    <cellStyle name="expandColumn* 2 2 2 3" xfId="35914" xr:uid="{00000000-0005-0000-0000-000031D10000}"/>
    <cellStyle name="expandColumn* 2 2 3" xfId="13080" xr:uid="{00000000-0005-0000-0000-000032D10000}"/>
    <cellStyle name="expandColumn* 2 2 3 2" xfId="27001" xr:uid="{00000000-0005-0000-0000-000033D10000}"/>
    <cellStyle name="expandColumn* 2 2 3 2 2" xfId="54684" xr:uid="{00000000-0005-0000-0000-000034D10000}"/>
    <cellStyle name="expandColumn* 2 2 3 3" xfId="40767" xr:uid="{00000000-0005-0000-0000-000035D10000}"/>
    <cellStyle name="expandColumn* 2 2 4" xfId="15830" xr:uid="{00000000-0005-0000-0000-000036D10000}"/>
    <cellStyle name="expandColumn* 2 2 4 2" xfId="29751" xr:uid="{00000000-0005-0000-0000-000037D10000}"/>
    <cellStyle name="expandColumn* 2 2 4 2 2" xfId="57434" xr:uid="{00000000-0005-0000-0000-000038D10000}"/>
    <cellStyle name="expandColumn* 2 2 4 3" xfId="43517" xr:uid="{00000000-0005-0000-0000-000039D10000}"/>
    <cellStyle name="expandColumn* 2 2 5" xfId="18798" xr:uid="{00000000-0005-0000-0000-00003AD10000}"/>
    <cellStyle name="expandColumn* 2 2 5 2" xfId="46481" xr:uid="{00000000-0005-0000-0000-00003BD10000}"/>
    <cellStyle name="expandColumn* 2 2 6" xfId="32564" xr:uid="{00000000-0005-0000-0000-00003CD10000}"/>
    <cellStyle name="expandColumn* 2 3" xfId="5337" xr:uid="{00000000-0005-0000-0000-00003DD10000}"/>
    <cellStyle name="expandColumn* 2 3 2" xfId="19292" xr:uid="{00000000-0005-0000-0000-00003ED10000}"/>
    <cellStyle name="expandColumn* 2 3 2 2" xfId="46975" xr:uid="{00000000-0005-0000-0000-00003FD10000}"/>
    <cellStyle name="expandColumn* 2 3 3" xfId="33058" xr:uid="{00000000-0005-0000-0000-000040D10000}"/>
    <cellStyle name="expandColumn* 3" xfId="4604" xr:uid="{00000000-0005-0000-0000-000041D10000}"/>
    <cellStyle name="expandColumn* 3 2" xfId="8013" xr:uid="{00000000-0005-0000-0000-000042D10000}"/>
    <cellStyle name="expandColumn* 3 2 2" xfId="21937" xr:uid="{00000000-0005-0000-0000-000043D10000}"/>
    <cellStyle name="expandColumn* 3 2 2 2" xfId="49620" xr:uid="{00000000-0005-0000-0000-000044D10000}"/>
    <cellStyle name="expandColumn* 3 2 3" xfId="35703" xr:uid="{00000000-0005-0000-0000-000045D10000}"/>
    <cellStyle name="expandColumn* 3 3" xfId="12868" xr:uid="{00000000-0005-0000-0000-000046D10000}"/>
    <cellStyle name="expandColumn* 3 3 2" xfId="26789" xr:uid="{00000000-0005-0000-0000-000047D10000}"/>
    <cellStyle name="expandColumn* 3 3 2 2" xfId="54472" xr:uid="{00000000-0005-0000-0000-000048D10000}"/>
    <cellStyle name="expandColumn* 3 3 3" xfId="40555" xr:uid="{00000000-0005-0000-0000-000049D10000}"/>
    <cellStyle name="expandColumn* 3 4" xfId="15618" xr:uid="{00000000-0005-0000-0000-00004AD10000}"/>
    <cellStyle name="expandColumn* 3 4 2" xfId="29539" xr:uid="{00000000-0005-0000-0000-00004BD10000}"/>
    <cellStyle name="expandColumn* 3 4 2 2" xfId="57222" xr:uid="{00000000-0005-0000-0000-00004CD10000}"/>
    <cellStyle name="expandColumn* 3 4 3" xfId="43305" xr:uid="{00000000-0005-0000-0000-00004DD10000}"/>
    <cellStyle name="expandColumn* 3 5" xfId="18586" xr:uid="{00000000-0005-0000-0000-00004ED10000}"/>
    <cellStyle name="expandColumn* 3 5 2" xfId="46269" xr:uid="{00000000-0005-0000-0000-00004FD10000}"/>
    <cellStyle name="expandColumn* 3 6" xfId="32352" xr:uid="{00000000-0005-0000-0000-000050D10000}"/>
    <cellStyle name="expandColumn* 4" xfId="5268" xr:uid="{00000000-0005-0000-0000-000051D10000}"/>
    <cellStyle name="expandColumn* 4 2" xfId="19235" xr:uid="{00000000-0005-0000-0000-000052D10000}"/>
    <cellStyle name="expandColumn* 4 2 2" xfId="46918" xr:uid="{00000000-0005-0000-0000-000053D10000}"/>
    <cellStyle name="expandColumn* 4 3" xfId="33001" xr:uid="{00000000-0005-0000-0000-000054D10000}"/>
    <cellStyle name="expandColumn*+" xfId="1718" xr:uid="{00000000-0005-0000-0000-000055D10000}"/>
    <cellStyle name="expandColumn*+ 2" xfId="2133" xr:uid="{00000000-0005-0000-0000-000056D10000}"/>
    <cellStyle name="expandColumn*+ 2 2" xfId="4820" xr:uid="{00000000-0005-0000-0000-000057D10000}"/>
    <cellStyle name="expandColumn*+ 2 2 2" xfId="8226" xr:uid="{00000000-0005-0000-0000-000058D10000}"/>
    <cellStyle name="expandColumn*+ 2 2 2 2" xfId="22149" xr:uid="{00000000-0005-0000-0000-000059D10000}"/>
    <cellStyle name="expandColumn*+ 2 2 2 2 2" xfId="49832" xr:uid="{00000000-0005-0000-0000-00005AD10000}"/>
    <cellStyle name="expandColumn*+ 2 2 2 3" xfId="35915" xr:uid="{00000000-0005-0000-0000-00005BD10000}"/>
    <cellStyle name="expandColumn*+ 2 2 3" xfId="13081" xr:uid="{00000000-0005-0000-0000-00005CD10000}"/>
    <cellStyle name="expandColumn*+ 2 2 3 2" xfId="27002" xr:uid="{00000000-0005-0000-0000-00005DD10000}"/>
    <cellStyle name="expandColumn*+ 2 2 3 2 2" xfId="54685" xr:uid="{00000000-0005-0000-0000-00005ED10000}"/>
    <cellStyle name="expandColumn*+ 2 2 3 3" xfId="40768" xr:uid="{00000000-0005-0000-0000-00005FD10000}"/>
    <cellStyle name="expandColumn*+ 2 2 4" xfId="15831" xr:uid="{00000000-0005-0000-0000-000060D10000}"/>
    <cellStyle name="expandColumn*+ 2 2 4 2" xfId="29752" xr:uid="{00000000-0005-0000-0000-000061D10000}"/>
    <cellStyle name="expandColumn*+ 2 2 4 2 2" xfId="57435" xr:uid="{00000000-0005-0000-0000-000062D10000}"/>
    <cellStyle name="expandColumn*+ 2 2 4 3" xfId="43518" xr:uid="{00000000-0005-0000-0000-000063D10000}"/>
    <cellStyle name="expandColumn*+ 2 2 5" xfId="18799" xr:uid="{00000000-0005-0000-0000-000064D10000}"/>
    <cellStyle name="expandColumn*+ 2 2 5 2" xfId="46482" xr:uid="{00000000-0005-0000-0000-000065D10000}"/>
    <cellStyle name="expandColumn*+ 2 2 6" xfId="32565" xr:uid="{00000000-0005-0000-0000-000066D10000}"/>
    <cellStyle name="expandColumn*+ 2 3" xfId="5338" xr:uid="{00000000-0005-0000-0000-000067D10000}"/>
    <cellStyle name="expandColumn*+ 2 3 2" xfId="19293" xr:uid="{00000000-0005-0000-0000-000068D10000}"/>
    <cellStyle name="expandColumn*+ 2 3 2 2" xfId="46976" xr:uid="{00000000-0005-0000-0000-000069D10000}"/>
    <cellStyle name="expandColumn*+ 2 3 3" xfId="33059" xr:uid="{00000000-0005-0000-0000-00006AD10000}"/>
    <cellStyle name="expandColumn*+ 3" xfId="4605" xr:uid="{00000000-0005-0000-0000-00006BD10000}"/>
    <cellStyle name="expandColumn*+ 3 2" xfId="8014" xr:uid="{00000000-0005-0000-0000-00006CD10000}"/>
    <cellStyle name="expandColumn*+ 3 2 2" xfId="21938" xr:uid="{00000000-0005-0000-0000-00006DD10000}"/>
    <cellStyle name="expandColumn*+ 3 2 2 2" xfId="49621" xr:uid="{00000000-0005-0000-0000-00006ED10000}"/>
    <cellStyle name="expandColumn*+ 3 2 3" xfId="35704" xr:uid="{00000000-0005-0000-0000-00006FD10000}"/>
    <cellStyle name="expandColumn*+ 3 3" xfId="12869" xr:uid="{00000000-0005-0000-0000-000070D10000}"/>
    <cellStyle name="expandColumn*+ 3 3 2" xfId="26790" xr:uid="{00000000-0005-0000-0000-000071D10000}"/>
    <cellStyle name="expandColumn*+ 3 3 2 2" xfId="54473" xr:uid="{00000000-0005-0000-0000-000072D10000}"/>
    <cellStyle name="expandColumn*+ 3 3 3" xfId="40556" xr:uid="{00000000-0005-0000-0000-000073D10000}"/>
    <cellStyle name="expandColumn*+ 3 4" xfId="15619" xr:uid="{00000000-0005-0000-0000-000074D10000}"/>
    <cellStyle name="expandColumn*+ 3 4 2" xfId="29540" xr:uid="{00000000-0005-0000-0000-000075D10000}"/>
    <cellStyle name="expandColumn*+ 3 4 2 2" xfId="57223" xr:uid="{00000000-0005-0000-0000-000076D10000}"/>
    <cellStyle name="expandColumn*+ 3 4 3" xfId="43306" xr:uid="{00000000-0005-0000-0000-000077D10000}"/>
    <cellStyle name="expandColumn*+ 3 5" xfId="18587" xr:uid="{00000000-0005-0000-0000-000078D10000}"/>
    <cellStyle name="expandColumn*+ 3 5 2" xfId="46270" xr:uid="{00000000-0005-0000-0000-000079D10000}"/>
    <cellStyle name="expandColumn*+ 3 6" xfId="32353" xr:uid="{00000000-0005-0000-0000-00007AD10000}"/>
    <cellStyle name="expandColumn*+ 4" xfId="5269" xr:uid="{00000000-0005-0000-0000-00007BD10000}"/>
    <cellStyle name="expandColumn*+ 4 2" xfId="19236" xr:uid="{00000000-0005-0000-0000-00007CD10000}"/>
    <cellStyle name="expandColumn*+ 4 2 2" xfId="46919" xr:uid="{00000000-0005-0000-0000-00007DD10000}"/>
    <cellStyle name="expandColumn*+ 4 3" xfId="33002" xr:uid="{00000000-0005-0000-0000-00007ED10000}"/>
    <cellStyle name="expandColumnEn" xfId="1719" xr:uid="{00000000-0005-0000-0000-00007FD10000}"/>
    <cellStyle name="expandColumnEn 2" xfId="2134" xr:uid="{00000000-0005-0000-0000-000080D10000}"/>
    <cellStyle name="expandColumnEn 2 2" xfId="4821" xr:uid="{00000000-0005-0000-0000-000081D10000}"/>
    <cellStyle name="expandColumnEn 2 2 2" xfId="8227" xr:uid="{00000000-0005-0000-0000-000082D10000}"/>
    <cellStyle name="expandColumnEn 2 2 2 2" xfId="22150" xr:uid="{00000000-0005-0000-0000-000083D10000}"/>
    <cellStyle name="expandColumnEn 2 2 2 2 2" xfId="49833" xr:uid="{00000000-0005-0000-0000-000084D10000}"/>
    <cellStyle name="expandColumnEn 2 2 2 3" xfId="35916" xr:uid="{00000000-0005-0000-0000-000085D10000}"/>
    <cellStyle name="expandColumnEn 2 2 3" xfId="13082" xr:uid="{00000000-0005-0000-0000-000086D10000}"/>
    <cellStyle name="expandColumnEn 2 2 3 2" xfId="27003" xr:uid="{00000000-0005-0000-0000-000087D10000}"/>
    <cellStyle name="expandColumnEn 2 2 3 2 2" xfId="54686" xr:uid="{00000000-0005-0000-0000-000088D10000}"/>
    <cellStyle name="expandColumnEn 2 2 3 3" xfId="40769" xr:uid="{00000000-0005-0000-0000-000089D10000}"/>
    <cellStyle name="expandColumnEn 2 2 4" xfId="15832" xr:uid="{00000000-0005-0000-0000-00008AD10000}"/>
    <cellStyle name="expandColumnEn 2 2 4 2" xfId="29753" xr:uid="{00000000-0005-0000-0000-00008BD10000}"/>
    <cellStyle name="expandColumnEn 2 2 4 2 2" xfId="57436" xr:uid="{00000000-0005-0000-0000-00008CD10000}"/>
    <cellStyle name="expandColumnEn 2 2 4 3" xfId="43519" xr:uid="{00000000-0005-0000-0000-00008DD10000}"/>
    <cellStyle name="expandColumnEn 2 2 5" xfId="18800" xr:uid="{00000000-0005-0000-0000-00008ED10000}"/>
    <cellStyle name="expandColumnEn 2 2 5 2" xfId="46483" xr:uid="{00000000-0005-0000-0000-00008FD10000}"/>
    <cellStyle name="expandColumnEn 2 2 6" xfId="32566" xr:uid="{00000000-0005-0000-0000-000090D10000}"/>
    <cellStyle name="expandColumnEn 2 3" xfId="5339" xr:uid="{00000000-0005-0000-0000-000091D10000}"/>
    <cellStyle name="expandColumnEn 2 3 2" xfId="19294" xr:uid="{00000000-0005-0000-0000-000092D10000}"/>
    <cellStyle name="expandColumnEn 2 3 2 2" xfId="46977" xr:uid="{00000000-0005-0000-0000-000093D10000}"/>
    <cellStyle name="expandColumnEn 2 3 3" xfId="33060" xr:uid="{00000000-0005-0000-0000-000094D10000}"/>
    <cellStyle name="expandColumnEn 3" xfId="4606" xr:uid="{00000000-0005-0000-0000-000095D10000}"/>
    <cellStyle name="expandColumnEn 3 2" xfId="8015" xr:uid="{00000000-0005-0000-0000-000096D10000}"/>
    <cellStyle name="expandColumnEn 3 2 2" xfId="21939" xr:uid="{00000000-0005-0000-0000-000097D10000}"/>
    <cellStyle name="expandColumnEn 3 2 2 2" xfId="49622" xr:uid="{00000000-0005-0000-0000-000098D10000}"/>
    <cellStyle name="expandColumnEn 3 2 3" xfId="35705" xr:uid="{00000000-0005-0000-0000-000099D10000}"/>
    <cellStyle name="expandColumnEn 3 3" xfId="12870" xr:uid="{00000000-0005-0000-0000-00009AD10000}"/>
    <cellStyle name="expandColumnEn 3 3 2" xfId="26791" xr:uid="{00000000-0005-0000-0000-00009BD10000}"/>
    <cellStyle name="expandColumnEn 3 3 2 2" xfId="54474" xr:uid="{00000000-0005-0000-0000-00009CD10000}"/>
    <cellStyle name="expandColumnEn 3 3 3" xfId="40557" xr:uid="{00000000-0005-0000-0000-00009DD10000}"/>
    <cellStyle name="expandColumnEn 3 4" xfId="15620" xr:uid="{00000000-0005-0000-0000-00009ED10000}"/>
    <cellStyle name="expandColumnEn 3 4 2" xfId="29541" xr:uid="{00000000-0005-0000-0000-00009FD10000}"/>
    <cellStyle name="expandColumnEn 3 4 2 2" xfId="57224" xr:uid="{00000000-0005-0000-0000-0000A0D10000}"/>
    <cellStyle name="expandColumnEn 3 4 3" xfId="43307" xr:uid="{00000000-0005-0000-0000-0000A1D10000}"/>
    <cellStyle name="expandColumnEn 3 5" xfId="18588" xr:uid="{00000000-0005-0000-0000-0000A2D10000}"/>
    <cellStyle name="expandColumnEn 3 5 2" xfId="46271" xr:uid="{00000000-0005-0000-0000-0000A3D10000}"/>
    <cellStyle name="expandColumnEn 3 6" xfId="32354" xr:uid="{00000000-0005-0000-0000-0000A4D10000}"/>
    <cellStyle name="expandColumnEn 4" xfId="5270" xr:uid="{00000000-0005-0000-0000-0000A5D10000}"/>
    <cellStyle name="expandColumnEn 4 2" xfId="19237" xr:uid="{00000000-0005-0000-0000-0000A6D10000}"/>
    <cellStyle name="expandColumnEn 4 2 2" xfId="46920" xr:uid="{00000000-0005-0000-0000-0000A7D10000}"/>
    <cellStyle name="expandColumnEn 4 3" xfId="33003" xr:uid="{00000000-0005-0000-0000-0000A8D10000}"/>
    <cellStyle name="expandColumnEn+" xfId="1720" xr:uid="{00000000-0005-0000-0000-0000A9D10000}"/>
    <cellStyle name="expandColumnEn+ 2" xfId="2135" xr:uid="{00000000-0005-0000-0000-0000AAD10000}"/>
    <cellStyle name="expandColumnEn+ 2 2" xfId="4822" xr:uid="{00000000-0005-0000-0000-0000ABD10000}"/>
    <cellStyle name="expandColumnEn+ 2 2 2" xfId="8228" xr:uid="{00000000-0005-0000-0000-0000ACD10000}"/>
    <cellStyle name="expandColumnEn+ 2 2 2 2" xfId="22151" xr:uid="{00000000-0005-0000-0000-0000ADD10000}"/>
    <cellStyle name="expandColumnEn+ 2 2 2 2 2" xfId="49834" xr:uid="{00000000-0005-0000-0000-0000AED10000}"/>
    <cellStyle name="expandColumnEn+ 2 2 2 3" xfId="35917" xr:uid="{00000000-0005-0000-0000-0000AFD10000}"/>
    <cellStyle name="expandColumnEn+ 2 2 3" xfId="13083" xr:uid="{00000000-0005-0000-0000-0000B0D10000}"/>
    <cellStyle name="expandColumnEn+ 2 2 3 2" xfId="27004" xr:uid="{00000000-0005-0000-0000-0000B1D10000}"/>
    <cellStyle name="expandColumnEn+ 2 2 3 2 2" xfId="54687" xr:uid="{00000000-0005-0000-0000-0000B2D10000}"/>
    <cellStyle name="expandColumnEn+ 2 2 3 3" xfId="40770" xr:uid="{00000000-0005-0000-0000-0000B3D10000}"/>
    <cellStyle name="expandColumnEn+ 2 2 4" xfId="15833" xr:uid="{00000000-0005-0000-0000-0000B4D10000}"/>
    <cellStyle name="expandColumnEn+ 2 2 4 2" xfId="29754" xr:uid="{00000000-0005-0000-0000-0000B5D10000}"/>
    <cellStyle name="expandColumnEn+ 2 2 4 2 2" xfId="57437" xr:uid="{00000000-0005-0000-0000-0000B6D10000}"/>
    <cellStyle name="expandColumnEn+ 2 2 4 3" xfId="43520" xr:uid="{00000000-0005-0000-0000-0000B7D10000}"/>
    <cellStyle name="expandColumnEn+ 2 2 5" xfId="18801" xr:uid="{00000000-0005-0000-0000-0000B8D10000}"/>
    <cellStyle name="expandColumnEn+ 2 2 5 2" xfId="46484" xr:uid="{00000000-0005-0000-0000-0000B9D10000}"/>
    <cellStyle name="expandColumnEn+ 2 2 6" xfId="32567" xr:uid="{00000000-0005-0000-0000-0000BAD10000}"/>
    <cellStyle name="expandColumnEn+ 2 3" xfId="5340" xr:uid="{00000000-0005-0000-0000-0000BBD10000}"/>
    <cellStyle name="expandColumnEn+ 2 3 2" xfId="19295" xr:uid="{00000000-0005-0000-0000-0000BCD10000}"/>
    <cellStyle name="expandColumnEn+ 2 3 2 2" xfId="46978" xr:uid="{00000000-0005-0000-0000-0000BDD10000}"/>
    <cellStyle name="expandColumnEn+ 2 3 3" xfId="33061" xr:uid="{00000000-0005-0000-0000-0000BED10000}"/>
    <cellStyle name="expandColumnEn+ 3" xfId="4607" xr:uid="{00000000-0005-0000-0000-0000BFD10000}"/>
    <cellStyle name="expandColumnEn+ 3 2" xfId="8016" xr:uid="{00000000-0005-0000-0000-0000C0D10000}"/>
    <cellStyle name="expandColumnEn+ 3 2 2" xfId="21940" xr:uid="{00000000-0005-0000-0000-0000C1D10000}"/>
    <cellStyle name="expandColumnEn+ 3 2 2 2" xfId="49623" xr:uid="{00000000-0005-0000-0000-0000C2D10000}"/>
    <cellStyle name="expandColumnEn+ 3 2 3" xfId="35706" xr:uid="{00000000-0005-0000-0000-0000C3D10000}"/>
    <cellStyle name="expandColumnEn+ 3 3" xfId="12871" xr:uid="{00000000-0005-0000-0000-0000C4D10000}"/>
    <cellStyle name="expandColumnEn+ 3 3 2" xfId="26792" xr:uid="{00000000-0005-0000-0000-0000C5D10000}"/>
    <cellStyle name="expandColumnEn+ 3 3 2 2" xfId="54475" xr:uid="{00000000-0005-0000-0000-0000C6D10000}"/>
    <cellStyle name="expandColumnEn+ 3 3 3" xfId="40558" xr:uid="{00000000-0005-0000-0000-0000C7D10000}"/>
    <cellStyle name="expandColumnEn+ 3 4" xfId="15621" xr:uid="{00000000-0005-0000-0000-0000C8D10000}"/>
    <cellStyle name="expandColumnEn+ 3 4 2" xfId="29542" xr:uid="{00000000-0005-0000-0000-0000C9D10000}"/>
    <cellStyle name="expandColumnEn+ 3 4 2 2" xfId="57225" xr:uid="{00000000-0005-0000-0000-0000CAD10000}"/>
    <cellStyle name="expandColumnEn+ 3 4 3" xfId="43308" xr:uid="{00000000-0005-0000-0000-0000CBD10000}"/>
    <cellStyle name="expandColumnEn+ 3 5" xfId="18589" xr:uid="{00000000-0005-0000-0000-0000CCD10000}"/>
    <cellStyle name="expandColumnEn+ 3 5 2" xfId="46272" xr:uid="{00000000-0005-0000-0000-0000CDD10000}"/>
    <cellStyle name="expandColumnEn+ 3 6" xfId="32355" xr:uid="{00000000-0005-0000-0000-0000CED10000}"/>
    <cellStyle name="expandColumnEn+ 4" xfId="5141" xr:uid="{00000000-0005-0000-0000-0000CFD10000}"/>
    <cellStyle name="expandColumnEn+ 4 2" xfId="19111" xr:uid="{00000000-0005-0000-0000-0000D0D10000}"/>
    <cellStyle name="expandColumnEn+ 4 2 2" xfId="46794" xr:uid="{00000000-0005-0000-0000-0000D1D10000}"/>
    <cellStyle name="expandColumnEn+ 4 3" xfId="32877" xr:uid="{00000000-0005-0000-0000-0000D2D10000}"/>
    <cellStyle name="expandColumnMedia" xfId="1721" xr:uid="{00000000-0005-0000-0000-0000D3D10000}"/>
    <cellStyle name="expandColumnMedia 2" xfId="2136" xr:uid="{00000000-0005-0000-0000-0000D4D10000}"/>
    <cellStyle name="expandColumnMedia 2 2" xfId="4823" xr:uid="{00000000-0005-0000-0000-0000D5D10000}"/>
    <cellStyle name="expandColumnMedia 2 2 2" xfId="8229" xr:uid="{00000000-0005-0000-0000-0000D6D10000}"/>
    <cellStyle name="expandColumnMedia 2 2 2 2" xfId="22152" xr:uid="{00000000-0005-0000-0000-0000D7D10000}"/>
    <cellStyle name="expandColumnMedia 2 2 2 2 2" xfId="49835" xr:uid="{00000000-0005-0000-0000-0000D8D10000}"/>
    <cellStyle name="expandColumnMedia 2 2 2 3" xfId="35918" xr:uid="{00000000-0005-0000-0000-0000D9D10000}"/>
    <cellStyle name="expandColumnMedia 2 2 3" xfId="13084" xr:uid="{00000000-0005-0000-0000-0000DAD10000}"/>
    <cellStyle name="expandColumnMedia 2 2 3 2" xfId="27005" xr:uid="{00000000-0005-0000-0000-0000DBD10000}"/>
    <cellStyle name="expandColumnMedia 2 2 3 2 2" xfId="54688" xr:uid="{00000000-0005-0000-0000-0000DCD10000}"/>
    <cellStyle name="expandColumnMedia 2 2 3 3" xfId="40771" xr:uid="{00000000-0005-0000-0000-0000DDD10000}"/>
    <cellStyle name="expandColumnMedia 2 2 4" xfId="15834" xr:uid="{00000000-0005-0000-0000-0000DED10000}"/>
    <cellStyle name="expandColumnMedia 2 2 4 2" xfId="29755" xr:uid="{00000000-0005-0000-0000-0000DFD10000}"/>
    <cellStyle name="expandColumnMedia 2 2 4 2 2" xfId="57438" xr:uid="{00000000-0005-0000-0000-0000E0D10000}"/>
    <cellStyle name="expandColumnMedia 2 2 4 3" xfId="43521" xr:uid="{00000000-0005-0000-0000-0000E1D10000}"/>
    <cellStyle name="expandColumnMedia 2 2 5" xfId="18802" xr:uid="{00000000-0005-0000-0000-0000E2D10000}"/>
    <cellStyle name="expandColumnMedia 2 2 5 2" xfId="46485" xr:uid="{00000000-0005-0000-0000-0000E3D10000}"/>
    <cellStyle name="expandColumnMedia 2 2 6" xfId="32568" xr:uid="{00000000-0005-0000-0000-0000E4D10000}"/>
    <cellStyle name="expandColumnMedia 2 3" xfId="5341" xr:uid="{00000000-0005-0000-0000-0000E5D10000}"/>
    <cellStyle name="expandColumnMedia 2 3 2" xfId="19296" xr:uid="{00000000-0005-0000-0000-0000E6D10000}"/>
    <cellStyle name="expandColumnMedia 2 3 2 2" xfId="46979" xr:uid="{00000000-0005-0000-0000-0000E7D10000}"/>
    <cellStyle name="expandColumnMedia 2 3 3" xfId="33062" xr:uid="{00000000-0005-0000-0000-0000E8D10000}"/>
    <cellStyle name="expandColumnMedia 3" xfId="4608" xr:uid="{00000000-0005-0000-0000-0000E9D10000}"/>
    <cellStyle name="expandColumnMedia 3 2" xfId="8017" xr:uid="{00000000-0005-0000-0000-0000EAD10000}"/>
    <cellStyle name="expandColumnMedia 3 2 2" xfId="21941" xr:uid="{00000000-0005-0000-0000-0000EBD10000}"/>
    <cellStyle name="expandColumnMedia 3 2 2 2" xfId="49624" xr:uid="{00000000-0005-0000-0000-0000ECD10000}"/>
    <cellStyle name="expandColumnMedia 3 2 3" xfId="35707" xr:uid="{00000000-0005-0000-0000-0000EDD10000}"/>
    <cellStyle name="expandColumnMedia 3 3" xfId="12872" xr:uid="{00000000-0005-0000-0000-0000EED10000}"/>
    <cellStyle name="expandColumnMedia 3 3 2" xfId="26793" xr:uid="{00000000-0005-0000-0000-0000EFD10000}"/>
    <cellStyle name="expandColumnMedia 3 3 2 2" xfId="54476" xr:uid="{00000000-0005-0000-0000-0000F0D10000}"/>
    <cellStyle name="expandColumnMedia 3 3 3" xfId="40559" xr:uid="{00000000-0005-0000-0000-0000F1D10000}"/>
    <cellStyle name="expandColumnMedia 3 4" xfId="15622" xr:uid="{00000000-0005-0000-0000-0000F2D10000}"/>
    <cellStyle name="expandColumnMedia 3 4 2" xfId="29543" xr:uid="{00000000-0005-0000-0000-0000F3D10000}"/>
    <cellStyle name="expandColumnMedia 3 4 2 2" xfId="57226" xr:uid="{00000000-0005-0000-0000-0000F4D10000}"/>
    <cellStyle name="expandColumnMedia 3 4 3" xfId="43309" xr:uid="{00000000-0005-0000-0000-0000F5D10000}"/>
    <cellStyle name="expandColumnMedia 3 5" xfId="18590" xr:uid="{00000000-0005-0000-0000-0000F6D10000}"/>
    <cellStyle name="expandColumnMedia 3 5 2" xfId="46273" xr:uid="{00000000-0005-0000-0000-0000F7D10000}"/>
    <cellStyle name="expandColumnMedia 3 6" xfId="32356" xr:uid="{00000000-0005-0000-0000-0000F8D10000}"/>
    <cellStyle name="expandColumnMedia 4" xfId="5142" xr:uid="{00000000-0005-0000-0000-0000F9D10000}"/>
    <cellStyle name="expandColumnMedia 4 2" xfId="19112" xr:uid="{00000000-0005-0000-0000-0000FAD10000}"/>
    <cellStyle name="expandColumnMedia 4 2 2" xfId="46795" xr:uid="{00000000-0005-0000-0000-0000FBD10000}"/>
    <cellStyle name="expandColumnMedia 4 3" xfId="32878" xr:uid="{00000000-0005-0000-0000-0000FCD10000}"/>
    <cellStyle name="ExpandColumns" xfId="1722" xr:uid="{00000000-0005-0000-0000-0000FDD10000}"/>
    <cellStyle name="ExpandColumns 2" xfId="2137" xr:uid="{00000000-0005-0000-0000-0000FED10000}"/>
    <cellStyle name="ExpandColumns 2 2" xfId="4824" xr:uid="{00000000-0005-0000-0000-0000FFD10000}"/>
    <cellStyle name="ExpandColumns 2 2 2" xfId="8230" xr:uid="{00000000-0005-0000-0000-000000D20000}"/>
    <cellStyle name="ExpandColumns 2 2 2 2" xfId="22153" xr:uid="{00000000-0005-0000-0000-000001D20000}"/>
    <cellStyle name="ExpandColumns 2 2 2 2 2" xfId="49836" xr:uid="{00000000-0005-0000-0000-000002D20000}"/>
    <cellStyle name="ExpandColumns 2 2 2 3" xfId="35919" xr:uid="{00000000-0005-0000-0000-000003D20000}"/>
    <cellStyle name="ExpandColumns 2 2 3" xfId="13085" xr:uid="{00000000-0005-0000-0000-000004D20000}"/>
    <cellStyle name="ExpandColumns 2 2 3 2" xfId="27006" xr:uid="{00000000-0005-0000-0000-000005D20000}"/>
    <cellStyle name="ExpandColumns 2 2 3 2 2" xfId="54689" xr:uid="{00000000-0005-0000-0000-000006D20000}"/>
    <cellStyle name="ExpandColumns 2 2 3 3" xfId="40772" xr:uid="{00000000-0005-0000-0000-000007D20000}"/>
    <cellStyle name="ExpandColumns 2 2 4" xfId="15835" xr:uid="{00000000-0005-0000-0000-000008D20000}"/>
    <cellStyle name="ExpandColumns 2 2 4 2" xfId="29756" xr:uid="{00000000-0005-0000-0000-000009D20000}"/>
    <cellStyle name="ExpandColumns 2 2 4 2 2" xfId="57439" xr:uid="{00000000-0005-0000-0000-00000AD20000}"/>
    <cellStyle name="ExpandColumns 2 2 4 3" xfId="43522" xr:uid="{00000000-0005-0000-0000-00000BD20000}"/>
    <cellStyle name="ExpandColumns 2 2 5" xfId="18803" xr:uid="{00000000-0005-0000-0000-00000CD20000}"/>
    <cellStyle name="ExpandColumns 2 2 5 2" xfId="46486" xr:uid="{00000000-0005-0000-0000-00000DD20000}"/>
    <cellStyle name="ExpandColumns 2 2 6" xfId="32569" xr:uid="{00000000-0005-0000-0000-00000ED20000}"/>
    <cellStyle name="ExpandColumns 2 3" xfId="5342" xr:uid="{00000000-0005-0000-0000-00000FD20000}"/>
    <cellStyle name="ExpandColumns 2 3 2" xfId="19297" xr:uid="{00000000-0005-0000-0000-000010D20000}"/>
    <cellStyle name="ExpandColumns 2 3 2 2" xfId="46980" xr:uid="{00000000-0005-0000-0000-000011D20000}"/>
    <cellStyle name="ExpandColumns 2 3 3" xfId="33063" xr:uid="{00000000-0005-0000-0000-000012D20000}"/>
    <cellStyle name="ExpandColumns 3" xfId="4609" xr:uid="{00000000-0005-0000-0000-000013D20000}"/>
    <cellStyle name="ExpandColumns 3 2" xfId="8018" xr:uid="{00000000-0005-0000-0000-000014D20000}"/>
    <cellStyle name="ExpandColumns 3 2 2" xfId="21942" xr:uid="{00000000-0005-0000-0000-000015D20000}"/>
    <cellStyle name="ExpandColumns 3 2 2 2" xfId="49625" xr:uid="{00000000-0005-0000-0000-000016D20000}"/>
    <cellStyle name="ExpandColumns 3 2 3" xfId="35708" xr:uid="{00000000-0005-0000-0000-000017D20000}"/>
    <cellStyle name="ExpandColumns 3 3" xfId="12873" xr:uid="{00000000-0005-0000-0000-000018D20000}"/>
    <cellStyle name="ExpandColumns 3 3 2" xfId="26794" xr:uid="{00000000-0005-0000-0000-000019D20000}"/>
    <cellStyle name="ExpandColumns 3 3 2 2" xfId="54477" xr:uid="{00000000-0005-0000-0000-00001AD20000}"/>
    <cellStyle name="ExpandColumns 3 3 3" xfId="40560" xr:uid="{00000000-0005-0000-0000-00001BD20000}"/>
    <cellStyle name="ExpandColumns 3 4" xfId="15623" xr:uid="{00000000-0005-0000-0000-00001CD20000}"/>
    <cellStyle name="ExpandColumns 3 4 2" xfId="29544" xr:uid="{00000000-0005-0000-0000-00001DD20000}"/>
    <cellStyle name="ExpandColumns 3 4 2 2" xfId="57227" xr:uid="{00000000-0005-0000-0000-00001ED20000}"/>
    <cellStyle name="ExpandColumns 3 4 3" xfId="43310" xr:uid="{00000000-0005-0000-0000-00001FD20000}"/>
    <cellStyle name="ExpandColumns 3 5" xfId="18591" xr:uid="{00000000-0005-0000-0000-000020D20000}"/>
    <cellStyle name="ExpandColumns 3 5 2" xfId="46274" xr:uid="{00000000-0005-0000-0000-000021D20000}"/>
    <cellStyle name="ExpandColumns 3 6" xfId="32357" xr:uid="{00000000-0005-0000-0000-000022D20000}"/>
    <cellStyle name="ExpandColumns 4" xfId="5143" xr:uid="{00000000-0005-0000-0000-000023D20000}"/>
    <cellStyle name="ExpandColumns 4 2" xfId="19113" xr:uid="{00000000-0005-0000-0000-000024D20000}"/>
    <cellStyle name="ExpandColumns 4 2 2" xfId="46796" xr:uid="{00000000-0005-0000-0000-000025D20000}"/>
    <cellStyle name="ExpandColumns 4 3" xfId="32879" xr:uid="{00000000-0005-0000-0000-000026D20000}"/>
    <cellStyle name="ExpandRows" xfId="1723" xr:uid="{00000000-0005-0000-0000-000027D20000}"/>
    <cellStyle name="ExpandRows 2" xfId="2138" xr:uid="{00000000-0005-0000-0000-000028D20000}"/>
    <cellStyle name="ExpandRows 2 2" xfId="4825" xr:uid="{00000000-0005-0000-0000-000029D20000}"/>
    <cellStyle name="ExpandRows 2 2 2" xfId="8231" xr:uid="{00000000-0005-0000-0000-00002AD20000}"/>
    <cellStyle name="ExpandRows 2 2 2 2" xfId="22154" xr:uid="{00000000-0005-0000-0000-00002BD20000}"/>
    <cellStyle name="ExpandRows 2 2 2 2 2" xfId="49837" xr:uid="{00000000-0005-0000-0000-00002CD20000}"/>
    <cellStyle name="ExpandRows 2 2 2 3" xfId="35920" xr:uid="{00000000-0005-0000-0000-00002DD20000}"/>
    <cellStyle name="ExpandRows 2 2 3" xfId="13086" xr:uid="{00000000-0005-0000-0000-00002ED20000}"/>
    <cellStyle name="ExpandRows 2 2 3 2" xfId="27007" xr:uid="{00000000-0005-0000-0000-00002FD20000}"/>
    <cellStyle name="ExpandRows 2 2 3 2 2" xfId="54690" xr:uid="{00000000-0005-0000-0000-000030D20000}"/>
    <cellStyle name="ExpandRows 2 2 3 3" xfId="40773" xr:uid="{00000000-0005-0000-0000-000031D20000}"/>
    <cellStyle name="ExpandRows 2 2 4" xfId="15836" xr:uid="{00000000-0005-0000-0000-000032D20000}"/>
    <cellStyle name="ExpandRows 2 2 4 2" xfId="29757" xr:uid="{00000000-0005-0000-0000-000033D20000}"/>
    <cellStyle name="ExpandRows 2 2 4 2 2" xfId="57440" xr:uid="{00000000-0005-0000-0000-000034D20000}"/>
    <cellStyle name="ExpandRows 2 2 4 3" xfId="43523" xr:uid="{00000000-0005-0000-0000-000035D20000}"/>
    <cellStyle name="ExpandRows 2 2 5" xfId="18804" xr:uid="{00000000-0005-0000-0000-000036D20000}"/>
    <cellStyle name="ExpandRows 2 2 5 2" xfId="46487" xr:uid="{00000000-0005-0000-0000-000037D20000}"/>
    <cellStyle name="ExpandRows 2 2 6" xfId="32570" xr:uid="{00000000-0005-0000-0000-000038D20000}"/>
    <cellStyle name="ExpandRows 2 3" xfId="5343" xr:uid="{00000000-0005-0000-0000-000039D20000}"/>
    <cellStyle name="ExpandRows 2 3 2" xfId="19298" xr:uid="{00000000-0005-0000-0000-00003AD20000}"/>
    <cellStyle name="ExpandRows 2 3 2 2" xfId="46981" xr:uid="{00000000-0005-0000-0000-00003BD20000}"/>
    <cellStyle name="ExpandRows 2 3 3" xfId="33064" xr:uid="{00000000-0005-0000-0000-00003CD20000}"/>
    <cellStyle name="ExpandRows 3" xfId="4610" xr:uid="{00000000-0005-0000-0000-00003DD20000}"/>
    <cellStyle name="ExpandRows 3 2" xfId="8019" xr:uid="{00000000-0005-0000-0000-00003ED20000}"/>
    <cellStyle name="ExpandRows 3 2 2" xfId="21943" xr:uid="{00000000-0005-0000-0000-00003FD20000}"/>
    <cellStyle name="ExpandRows 3 2 2 2" xfId="49626" xr:uid="{00000000-0005-0000-0000-000040D20000}"/>
    <cellStyle name="ExpandRows 3 2 3" xfId="35709" xr:uid="{00000000-0005-0000-0000-000041D20000}"/>
    <cellStyle name="ExpandRows 3 3" xfId="12874" xr:uid="{00000000-0005-0000-0000-000042D20000}"/>
    <cellStyle name="ExpandRows 3 3 2" xfId="26795" xr:uid="{00000000-0005-0000-0000-000043D20000}"/>
    <cellStyle name="ExpandRows 3 3 2 2" xfId="54478" xr:uid="{00000000-0005-0000-0000-000044D20000}"/>
    <cellStyle name="ExpandRows 3 3 3" xfId="40561" xr:uid="{00000000-0005-0000-0000-000045D20000}"/>
    <cellStyle name="ExpandRows 3 4" xfId="15624" xr:uid="{00000000-0005-0000-0000-000046D20000}"/>
    <cellStyle name="ExpandRows 3 4 2" xfId="29545" xr:uid="{00000000-0005-0000-0000-000047D20000}"/>
    <cellStyle name="ExpandRows 3 4 2 2" xfId="57228" xr:uid="{00000000-0005-0000-0000-000048D20000}"/>
    <cellStyle name="ExpandRows 3 4 3" xfId="43311" xr:uid="{00000000-0005-0000-0000-000049D20000}"/>
    <cellStyle name="ExpandRows 3 5" xfId="18592" xr:uid="{00000000-0005-0000-0000-00004AD20000}"/>
    <cellStyle name="ExpandRows 3 5 2" xfId="46275" xr:uid="{00000000-0005-0000-0000-00004BD20000}"/>
    <cellStyle name="ExpandRows 3 6" xfId="32358" xr:uid="{00000000-0005-0000-0000-00004CD20000}"/>
    <cellStyle name="ExpandRows 4" xfId="5271" xr:uid="{00000000-0005-0000-0000-00004DD20000}"/>
    <cellStyle name="ExpandRows 4 2" xfId="19238" xr:uid="{00000000-0005-0000-0000-00004ED20000}"/>
    <cellStyle name="ExpandRows 4 2 2" xfId="46921" xr:uid="{00000000-0005-0000-0000-00004FD20000}"/>
    <cellStyle name="ExpandRows 4 3" xfId="33004" xr:uid="{00000000-0005-0000-0000-000050D20000}"/>
    <cellStyle name="ExpandRowsLevel" xfId="1724" xr:uid="{00000000-0005-0000-0000-000051D20000}"/>
    <cellStyle name="ExpandRowsLevel 2" xfId="2139" xr:uid="{00000000-0005-0000-0000-000052D20000}"/>
    <cellStyle name="ExpandRowsLevel 2 2" xfId="4826" xr:uid="{00000000-0005-0000-0000-000053D20000}"/>
    <cellStyle name="ExpandRowsLevel 2 2 2" xfId="8232" xr:uid="{00000000-0005-0000-0000-000054D20000}"/>
    <cellStyle name="ExpandRowsLevel 2 2 2 2" xfId="22155" xr:uid="{00000000-0005-0000-0000-000055D20000}"/>
    <cellStyle name="ExpandRowsLevel 2 2 2 2 2" xfId="49838" xr:uid="{00000000-0005-0000-0000-000056D20000}"/>
    <cellStyle name="ExpandRowsLevel 2 2 2 3" xfId="35921" xr:uid="{00000000-0005-0000-0000-000057D20000}"/>
    <cellStyle name="ExpandRowsLevel 2 2 3" xfId="13087" xr:uid="{00000000-0005-0000-0000-000058D20000}"/>
    <cellStyle name="ExpandRowsLevel 2 2 3 2" xfId="27008" xr:uid="{00000000-0005-0000-0000-000059D20000}"/>
    <cellStyle name="ExpandRowsLevel 2 2 3 2 2" xfId="54691" xr:uid="{00000000-0005-0000-0000-00005AD20000}"/>
    <cellStyle name="ExpandRowsLevel 2 2 3 3" xfId="40774" xr:uid="{00000000-0005-0000-0000-00005BD20000}"/>
    <cellStyle name="ExpandRowsLevel 2 2 4" xfId="15837" xr:uid="{00000000-0005-0000-0000-00005CD20000}"/>
    <cellStyle name="ExpandRowsLevel 2 2 4 2" xfId="29758" xr:uid="{00000000-0005-0000-0000-00005DD20000}"/>
    <cellStyle name="ExpandRowsLevel 2 2 4 2 2" xfId="57441" xr:uid="{00000000-0005-0000-0000-00005ED20000}"/>
    <cellStyle name="ExpandRowsLevel 2 2 4 3" xfId="43524" xr:uid="{00000000-0005-0000-0000-00005FD20000}"/>
    <cellStyle name="ExpandRowsLevel 2 2 5" xfId="18805" xr:uid="{00000000-0005-0000-0000-000060D20000}"/>
    <cellStyle name="ExpandRowsLevel 2 2 5 2" xfId="46488" xr:uid="{00000000-0005-0000-0000-000061D20000}"/>
    <cellStyle name="ExpandRowsLevel 2 2 6" xfId="32571" xr:uid="{00000000-0005-0000-0000-000062D20000}"/>
    <cellStyle name="ExpandRowsLevel 2 3" xfId="5344" xr:uid="{00000000-0005-0000-0000-000063D20000}"/>
    <cellStyle name="ExpandRowsLevel 2 3 2" xfId="19299" xr:uid="{00000000-0005-0000-0000-000064D20000}"/>
    <cellStyle name="ExpandRowsLevel 2 3 2 2" xfId="46982" xr:uid="{00000000-0005-0000-0000-000065D20000}"/>
    <cellStyle name="ExpandRowsLevel 2 3 3" xfId="33065" xr:uid="{00000000-0005-0000-0000-000066D20000}"/>
    <cellStyle name="ExpandRowsLevel 3" xfId="4611" xr:uid="{00000000-0005-0000-0000-000067D20000}"/>
    <cellStyle name="ExpandRowsLevel 3 2" xfId="8020" xr:uid="{00000000-0005-0000-0000-000068D20000}"/>
    <cellStyle name="ExpandRowsLevel 3 2 2" xfId="21944" xr:uid="{00000000-0005-0000-0000-000069D20000}"/>
    <cellStyle name="ExpandRowsLevel 3 2 2 2" xfId="49627" xr:uid="{00000000-0005-0000-0000-00006AD20000}"/>
    <cellStyle name="ExpandRowsLevel 3 2 3" xfId="35710" xr:uid="{00000000-0005-0000-0000-00006BD20000}"/>
    <cellStyle name="ExpandRowsLevel 3 3" xfId="12875" xr:uid="{00000000-0005-0000-0000-00006CD20000}"/>
    <cellStyle name="ExpandRowsLevel 3 3 2" xfId="26796" xr:uid="{00000000-0005-0000-0000-00006DD20000}"/>
    <cellStyle name="ExpandRowsLevel 3 3 2 2" xfId="54479" xr:uid="{00000000-0005-0000-0000-00006ED20000}"/>
    <cellStyle name="ExpandRowsLevel 3 3 3" xfId="40562" xr:uid="{00000000-0005-0000-0000-00006FD20000}"/>
    <cellStyle name="ExpandRowsLevel 3 4" xfId="15625" xr:uid="{00000000-0005-0000-0000-000070D20000}"/>
    <cellStyle name="ExpandRowsLevel 3 4 2" xfId="29546" xr:uid="{00000000-0005-0000-0000-000071D20000}"/>
    <cellStyle name="ExpandRowsLevel 3 4 2 2" xfId="57229" xr:uid="{00000000-0005-0000-0000-000072D20000}"/>
    <cellStyle name="ExpandRowsLevel 3 4 3" xfId="43312" xr:uid="{00000000-0005-0000-0000-000073D20000}"/>
    <cellStyle name="ExpandRowsLevel 3 5" xfId="18593" xr:uid="{00000000-0005-0000-0000-000074D20000}"/>
    <cellStyle name="ExpandRowsLevel 3 5 2" xfId="46276" xr:uid="{00000000-0005-0000-0000-000075D20000}"/>
    <cellStyle name="ExpandRowsLevel 3 6" xfId="32359" xr:uid="{00000000-0005-0000-0000-000076D20000}"/>
    <cellStyle name="ExpandRowsLevel 4" xfId="5272" xr:uid="{00000000-0005-0000-0000-000077D20000}"/>
    <cellStyle name="ExpandRowsLevel 4 2" xfId="19239" xr:uid="{00000000-0005-0000-0000-000078D20000}"/>
    <cellStyle name="ExpandRowsLevel 4 2 2" xfId="46922" xr:uid="{00000000-0005-0000-0000-000079D20000}"/>
    <cellStyle name="ExpandRowsLevel 4 3" xfId="33005" xr:uid="{00000000-0005-0000-0000-00007AD20000}"/>
    <cellStyle name="ExpandRowsLevž" xfId="1725" xr:uid="{00000000-0005-0000-0000-00007BD20000}"/>
    <cellStyle name="ExpandRowsLevž 2" xfId="2140" xr:uid="{00000000-0005-0000-0000-00007CD20000}"/>
    <cellStyle name="ExpandRowsLevž 2 2" xfId="4827" xr:uid="{00000000-0005-0000-0000-00007DD20000}"/>
    <cellStyle name="ExpandRowsLevž 2 2 2" xfId="8233" xr:uid="{00000000-0005-0000-0000-00007ED20000}"/>
    <cellStyle name="ExpandRowsLevž 2 2 2 2" xfId="22156" xr:uid="{00000000-0005-0000-0000-00007FD20000}"/>
    <cellStyle name="ExpandRowsLevž 2 2 2 2 2" xfId="49839" xr:uid="{00000000-0005-0000-0000-000080D20000}"/>
    <cellStyle name="ExpandRowsLevž 2 2 2 3" xfId="35922" xr:uid="{00000000-0005-0000-0000-000081D20000}"/>
    <cellStyle name="ExpandRowsLevž 2 2 3" xfId="13088" xr:uid="{00000000-0005-0000-0000-000082D20000}"/>
    <cellStyle name="ExpandRowsLevž 2 2 3 2" xfId="27009" xr:uid="{00000000-0005-0000-0000-000083D20000}"/>
    <cellStyle name="ExpandRowsLevž 2 2 3 2 2" xfId="54692" xr:uid="{00000000-0005-0000-0000-000084D20000}"/>
    <cellStyle name="ExpandRowsLevž 2 2 3 3" xfId="40775" xr:uid="{00000000-0005-0000-0000-000085D20000}"/>
    <cellStyle name="ExpandRowsLevž 2 2 4" xfId="15838" xr:uid="{00000000-0005-0000-0000-000086D20000}"/>
    <cellStyle name="ExpandRowsLevž 2 2 4 2" xfId="29759" xr:uid="{00000000-0005-0000-0000-000087D20000}"/>
    <cellStyle name="ExpandRowsLevž 2 2 4 2 2" xfId="57442" xr:uid="{00000000-0005-0000-0000-000088D20000}"/>
    <cellStyle name="ExpandRowsLevž 2 2 4 3" xfId="43525" xr:uid="{00000000-0005-0000-0000-000089D20000}"/>
    <cellStyle name="ExpandRowsLevž 2 2 5" xfId="18806" xr:uid="{00000000-0005-0000-0000-00008AD20000}"/>
    <cellStyle name="ExpandRowsLevž 2 2 5 2" xfId="46489" xr:uid="{00000000-0005-0000-0000-00008BD20000}"/>
    <cellStyle name="ExpandRowsLevž 2 2 6" xfId="32572" xr:uid="{00000000-0005-0000-0000-00008CD20000}"/>
    <cellStyle name="ExpandRowsLevž 2 3" xfId="5345" xr:uid="{00000000-0005-0000-0000-00008DD20000}"/>
    <cellStyle name="ExpandRowsLevž 2 3 2" xfId="19300" xr:uid="{00000000-0005-0000-0000-00008ED20000}"/>
    <cellStyle name="ExpandRowsLevž 2 3 2 2" xfId="46983" xr:uid="{00000000-0005-0000-0000-00008FD20000}"/>
    <cellStyle name="ExpandRowsLevž 2 3 3" xfId="33066" xr:uid="{00000000-0005-0000-0000-000090D20000}"/>
    <cellStyle name="ExpandRowsLevž 3" xfId="4612" xr:uid="{00000000-0005-0000-0000-000091D20000}"/>
    <cellStyle name="ExpandRowsLevž 3 2" xfId="8021" xr:uid="{00000000-0005-0000-0000-000092D20000}"/>
    <cellStyle name="ExpandRowsLevž 3 2 2" xfId="21945" xr:uid="{00000000-0005-0000-0000-000093D20000}"/>
    <cellStyle name="ExpandRowsLevž 3 2 2 2" xfId="49628" xr:uid="{00000000-0005-0000-0000-000094D20000}"/>
    <cellStyle name="ExpandRowsLevž 3 2 3" xfId="35711" xr:uid="{00000000-0005-0000-0000-000095D20000}"/>
    <cellStyle name="ExpandRowsLevž 3 3" xfId="12876" xr:uid="{00000000-0005-0000-0000-000096D20000}"/>
    <cellStyle name="ExpandRowsLevž 3 3 2" xfId="26797" xr:uid="{00000000-0005-0000-0000-000097D20000}"/>
    <cellStyle name="ExpandRowsLevž 3 3 2 2" xfId="54480" xr:uid="{00000000-0005-0000-0000-000098D20000}"/>
    <cellStyle name="ExpandRowsLevž 3 3 3" xfId="40563" xr:uid="{00000000-0005-0000-0000-000099D20000}"/>
    <cellStyle name="ExpandRowsLevž 3 4" xfId="15626" xr:uid="{00000000-0005-0000-0000-00009AD20000}"/>
    <cellStyle name="ExpandRowsLevž 3 4 2" xfId="29547" xr:uid="{00000000-0005-0000-0000-00009BD20000}"/>
    <cellStyle name="ExpandRowsLevž 3 4 2 2" xfId="57230" xr:uid="{00000000-0005-0000-0000-00009CD20000}"/>
    <cellStyle name="ExpandRowsLevž 3 4 3" xfId="43313" xr:uid="{00000000-0005-0000-0000-00009DD20000}"/>
    <cellStyle name="ExpandRowsLevž 3 5" xfId="18594" xr:uid="{00000000-0005-0000-0000-00009ED20000}"/>
    <cellStyle name="ExpandRowsLevž 3 5 2" xfId="46277" xr:uid="{00000000-0005-0000-0000-00009FD20000}"/>
    <cellStyle name="ExpandRowsLevž 3 6" xfId="32360" xr:uid="{00000000-0005-0000-0000-0000A0D20000}"/>
    <cellStyle name="ExpandRowsLevž 4" xfId="5273" xr:uid="{00000000-0005-0000-0000-0000A1D20000}"/>
    <cellStyle name="ExpandRowsLevž 4 2" xfId="19240" xr:uid="{00000000-0005-0000-0000-0000A2D20000}"/>
    <cellStyle name="ExpandRowsLevž 4 2 2" xfId="46923" xr:uid="{00000000-0005-0000-0000-0000A3D20000}"/>
    <cellStyle name="ExpandRowsLevž 4 3" xfId="33006" xr:uid="{00000000-0005-0000-0000-0000A4D20000}"/>
    <cellStyle name="EY House" xfId="1726" xr:uid="{00000000-0005-0000-0000-0000A5D20000}"/>
    <cellStyle name="Ezres_Gas_input_to_ERM" xfId="1727" xr:uid="{00000000-0005-0000-0000-0000A6D20000}"/>
    <cellStyle name="f" xfId="1728" xr:uid="{00000000-0005-0000-0000-0000A7D20000}"/>
    <cellStyle name="f_LTIP" xfId="1729" xr:uid="{00000000-0005-0000-0000-0000A8D20000}"/>
    <cellStyle name="F-1D" xfId="1730" xr:uid="{00000000-0005-0000-0000-0000A9D20000}"/>
    <cellStyle name="Factor" xfId="1731" xr:uid="{00000000-0005-0000-0000-0000AAD20000}"/>
    <cellStyle name="Factor 2" xfId="2141" xr:uid="{00000000-0005-0000-0000-0000ABD20000}"/>
    <cellStyle name="Factor 2 2" xfId="5644" xr:uid="{00000000-0005-0000-0000-0000ACD20000}"/>
    <cellStyle name="Factor 2 2 2" xfId="19596" xr:uid="{00000000-0005-0000-0000-0000ADD20000}"/>
    <cellStyle name="Factor 2 2 2 2" xfId="47279" xr:uid="{00000000-0005-0000-0000-0000AED20000}"/>
    <cellStyle name="Factor 2 2 3" xfId="33362" xr:uid="{00000000-0005-0000-0000-0000AFD20000}"/>
    <cellStyle name="Factor 2 3" xfId="5192" xr:uid="{00000000-0005-0000-0000-0000B0D20000}"/>
    <cellStyle name="Factor 2 3 2" xfId="19162" xr:uid="{00000000-0005-0000-0000-0000B1D20000}"/>
    <cellStyle name="Factor 2 3 2 2" xfId="46845" xr:uid="{00000000-0005-0000-0000-0000B2D20000}"/>
    <cellStyle name="Factor 2 3 3" xfId="32928" xr:uid="{00000000-0005-0000-0000-0000B3D20000}"/>
    <cellStyle name="Factor 2 4" xfId="5173" xr:uid="{00000000-0005-0000-0000-0000B4D20000}"/>
    <cellStyle name="Factor 2 4 2" xfId="19143" xr:uid="{00000000-0005-0000-0000-0000B5D20000}"/>
    <cellStyle name="Factor 2 4 2 2" xfId="46826" xr:uid="{00000000-0005-0000-0000-0000B6D20000}"/>
    <cellStyle name="Factor 2 4 3" xfId="32909" xr:uid="{00000000-0005-0000-0000-0000B7D20000}"/>
    <cellStyle name="Factor 2 5" xfId="16203" xr:uid="{00000000-0005-0000-0000-0000B8D20000}"/>
    <cellStyle name="Factor 2 5 2" xfId="30120" xr:uid="{00000000-0005-0000-0000-0000B9D20000}"/>
    <cellStyle name="Factor 2 5 2 2" xfId="57803" xr:uid="{00000000-0005-0000-0000-0000BAD20000}"/>
    <cellStyle name="Factor 2 5 3" xfId="43886" xr:uid="{00000000-0005-0000-0000-0000BBD20000}"/>
    <cellStyle name="Factor 2 6" xfId="16300" xr:uid="{00000000-0005-0000-0000-0000BCD20000}"/>
    <cellStyle name="Factor 2 6 2" xfId="43983" xr:uid="{00000000-0005-0000-0000-0000BDD20000}"/>
    <cellStyle name="Factor 3" xfId="2549" xr:uid="{00000000-0005-0000-0000-0000BED20000}"/>
    <cellStyle name="Factor 3 2" xfId="6006" xr:uid="{00000000-0005-0000-0000-0000BFD20000}"/>
    <cellStyle name="Factor 3 2 2" xfId="19955" xr:uid="{00000000-0005-0000-0000-0000C0D20000}"/>
    <cellStyle name="Factor 3 2 2 2" xfId="47638" xr:uid="{00000000-0005-0000-0000-0000C1D20000}"/>
    <cellStyle name="Factor 3 2 3" xfId="33721" xr:uid="{00000000-0005-0000-0000-0000C2D20000}"/>
    <cellStyle name="Factor 3 3" xfId="8771" xr:uid="{00000000-0005-0000-0000-0000C3D20000}"/>
    <cellStyle name="Factor 3 3 2" xfId="22692" xr:uid="{00000000-0005-0000-0000-0000C4D20000}"/>
    <cellStyle name="Factor 3 3 2 2" xfId="50375" xr:uid="{00000000-0005-0000-0000-0000C5D20000}"/>
    <cellStyle name="Factor 3 3 3" xfId="36458" xr:uid="{00000000-0005-0000-0000-0000C6D20000}"/>
    <cellStyle name="Factor 3 4" xfId="7551" xr:uid="{00000000-0005-0000-0000-0000C7D20000}"/>
    <cellStyle name="Factor 3 4 2" xfId="21480" xr:uid="{00000000-0005-0000-0000-0000C8D20000}"/>
    <cellStyle name="Factor 3 4 2 2" xfId="49163" xr:uid="{00000000-0005-0000-0000-0000C9D20000}"/>
    <cellStyle name="Factor 3 4 3" xfId="35246" xr:uid="{00000000-0005-0000-0000-0000CAD20000}"/>
    <cellStyle name="Factor 3 5" xfId="13651" xr:uid="{00000000-0005-0000-0000-0000CBD20000}"/>
    <cellStyle name="Factor 3 5 2" xfId="27572" xr:uid="{00000000-0005-0000-0000-0000CCD20000}"/>
    <cellStyle name="Factor 3 5 2 2" xfId="55255" xr:uid="{00000000-0005-0000-0000-0000CDD20000}"/>
    <cellStyle name="Factor 3 5 3" xfId="41338" xr:uid="{00000000-0005-0000-0000-0000CED20000}"/>
    <cellStyle name="Factor 3 6" xfId="16615" xr:uid="{00000000-0005-0000-0000-0000CFD20000}"/>
    <cellStyle name="Factor 3 6 2" xfId="44298" xr:uid="{00000000-0005-0000-0000-0000D0D20000}"/>
    <cellStyle name="Factor 4" xfId="2822" xr:uid="{00000000-0005-0000-0000-0000D1D20000}"/>
    <cellStyle name="Factor 4 2" xfId="6269" xr:uid="{00000000-0005-0000-0000-0000D2D20000}"/>
    <cellStyle name="Factor 4 2 2" xfId="20216" xr:uid="{00000000-0005-0000-0000-0000D3D20000}"/>
    <cellStyle name="Factor 4 2 2 2" xfId="47899" xr:uid="{00000000-0005-0000-0000-0000D4D20000}"/>
    <cellStyle name="Factor 4 2 3" xfId="33982" xr:uid="{00000000-0005-0000-0000-0000D5D20000}"/>
    <cellStyle name="Factor 4 3" xfId="9023" xr:uid="{00000000-0005-0000-0000-0000D6D20000}"/>
    <cellStyle name="Factor 4 3 2" xfId="22944" xr:uid="{00000000-0005-0000-0000-0000D7D20000}"/>
    <cellStyle name="Factor 4 3 2 2" xfId="50627" xr:uid="{00000000-0005-0000-0000-0000D8D20000}"/>
    <cellStyle name="Factor 4 3 3" xfId="36710" xr:uid="{00000000-0005-0000-0000-0000D9D20000}"/>
    <cellStyle name="Factor 4 4" xfId="11156" xr:uid="{00000000-0005-0000-0000-0000DAD20000}"/>
    <cellStyle name="Factor 4 4 2" xfId="25077" xr:uid="{00000000-0005-0000-0000-0000DBD20000}"/>
    <cellStyle name="Factor 4 4 2 2" xfId="52760" xr:uid="{00000000-0005-0000-0000-0000DCD20000}"/>
    <cellStyle name="Factor 4 4 3" xfId="38843" xr:uid="{00000000-0005-0000-0000-0000DDD20000}"/>
    <cellStyle name="Factor 4 5" xfId="13909" xr:uid="{00000000-0005-0000-0000-0000DED20000}"/>
    <cellStyle name="Factor 4 5 2" xfId="27830" xr:uid="{00000000-0005-0000-0000-0000DFD20000}"/>
    <cellStyle name="Factor 4 5 2 2" xfId="55513" xr:uid="{00000000-0005-0000-0000-0000E0D20000}"/>
    <cellStyle name="Factor 4 5 3" xfId="41596" xr:uid="{00000000-0005-0000-0000-0000E1D20000}"/>
    <cellStyle name="Factor 4 6" xfId="16874" xr:uid="{00000000-0005-0000-0000-0000E2D20000}"/>
    <cellStyle name="Factor 4 6 2" xfId="44557" xr:uid="{00000000-0005-0000-0000-0000E3D20000}"/>
    <cellStyle name="Factor 5" xfId="3385" xr:uid="{00000000-0005-0000-0000-0000E4D20000}"/>
    <cellStyle name="Factor 5 2" xfId="6825" xr:uid="{00000000-0005-0000-0000-0000E5D20000}"/>
    <cellStyle name="Factor 5 2 2" xfId="20766" xr:uid="{00000000-0005-0000-0000-0000E6D20000}"/>
    <cellStyle name="Factor 5 2 2 2" xfId="48449" xr:uid="{00000000-0005-0000-0000-0000E7D20000}"/>
    <cellStyle name="Factor 5 2 3" xfId="34532" xr:uid="{00000000-0005-0000-0000-0000E8D20000}"/>
    <cellStyle name="Factor 5 3" xfId="9563" xr:uid="{00000000-0005-0000-0000-0000E9D20000}"/>
    <cellStyle name="Factor 5 3 2" xfId="23484" xr:uid="{00000000-0005-0000-0000-0000EAD20000}"/>
    <cellStyle name="Factor 5 3 2 2" xfId="51167" xr:uid="{00000000-0005-0000-0000-0000EBD20000}"/>
    <cellStyle name="Factor 5 3 3" xfId="37250" xr:uid="{00000000-0005-0000-0000-0000ECD20000}"/>
    <cellStyle name="Factor 5 4" xfId="11704" xr:uid="{00000000-0005-0000-0000-0000EDD20000}"/>
    <cellStyle name="Factor 5 4 2" xfId="25625" xr:uid="{00000000-0005-0000-0000-0000EED20000}"/>
    <cellStyle name="Factor 5 4 2 2" xfId="53308" xr:uid="{00000000-0005-0000-0000-0000EFD20000}"/>
    <cellStyle name="Factor 5 4 3" xfId="39391" xr:uid="{00000000-0005-0000-0000-0000F0D20000}"/>
    <cellStyle name="Factor 5 5" xfId="14454" xr:uid="{00000000-0005-0000-0000-0000F1D20000}"/>
    <cellStyle name="Factor 5 5 2" xfId="28375" xr:uid="{00000000-0005-0000-0000-0000F2D20000}"/>
    <cellStyle name="Factor 5 5 2 2" xfId="56058" xr:uid="{00000000-0005-0000-0000-0000F3D20000}"/>
    <cellStyle name="Factor 5 5 3" xfId="42141" xr:uid="{00000000-0005-0000-0000-0000F4D20000}"/>
    <cellStyle name="Factor 5 6" xfId="17422" xr:uid="{00000000-0005-0000-0000-0000F5D20000}"/>
    <cellStyle name="Factor 5 6 2" xfId="45105" xr:uid="{00000000-0005-0000-0000-0000F6D20000}"/>
    <cellStyle name="Factor 6" xfId="4321" xr:uid="{00000000-0005-0000-0000-0000F7D20000}"/>
    <cellStyle name="Factor 6 2" xfId="7746" xr:uid="{00000000-0005-0000-0000-0000F8D20000}"/>
    <cellStyle name="Factor 6 2 2" xfId="21671" xr:uid="{00000000-0005-0000-0000-0000F9D20000}"/>
    <cellStyle name="Factor 6 2 2 2" xfId="49354" xr:uid="{00000000-0005-0000-0000-0000FAD20000}"/>
    <cellStyle name="Factor 6 2 3" xfId="35437" xr:uid="{00000000-0005-0000-0000-0000FBD20000}"/>
    <cellStyle name="Factor 6 3" xfId="12590" xr:uid="{00000000-0005-0000-0000-0000FCD20000}"/>
    <cellStyle name="Factor 6 3 2" xfId="26511" xr:uid="{00000000-0005-0000-0000-0000FDD20000}"/>
    <cellStyle name="Factor 6 3 2 2" xfId="54194" xr:uid="{00000000-0005-0000-0000-0000FED20000}"/>
    <cellStyle name="Factor 6 3 3" xfId="40277" xr:uid="{00000000-0005-0000-0000-0000FFD20000}"/>
    <cellStyle name="Factor 6 4" xfId="15340" xr:uid="{00000000-0005-0000-0000-000000D30000}"/>
    <cellStyle name="Factor 6 4 2" xfId="29261" xr:uid="{00000000-0005-0000-0000-000001D30000}"/>
    <cellStyle name="Factor 6 4 2 2" xfId="56944" xr:uid="{00000000-0005-0000-0000-000002D30000}"/>
    <cellStyle name="Factor 6 4 3" xfId="43027" xr:uid="{00000000-0005-0000-0000-000003D30000}"/>
    <cellStyle name="Factor 6 5" xfId="18308" xr:uid="{00000000-0005-0000-0000-000004D30000}"/>
    <cellStyle name="Factor 6 5 2" xfId="45991" xr:uid="{00000000-0005-0000-0000-000005D30000}"/>
    <cellStyle name="Factor 6 6" xfId="32074" xr:uid="{00000000-0005-0000-0000-000006D30000}"/>
    <cellStyle name="Factor 7" xfId="4651" xr:uid="{00000000-0005-0000-0000-000007D30000}"/>
    <cellStyle name="Factor 7 2" xfId="12915" xr:uid="{00000000-0005-0000-0000-000008D30000}"/>
    <cellStyle name="Factor 7 2 2" xfId="26836" xr:uid="{00000000-0005-0000-0000-000009D30000}"/>
    <cellStyle name="Factor 7 2 2 2" xfId="54519" xr:uid="{00000000-0005-0000-0000-00000AD30000}"/>
    <cellStyle name="Factor 7 2 3" xfId="40602" xr:uid="{00000000-0005-0000-0000-00000BD30000}"/>
    <cellStyle name="Factor 7 3" xfId="15665" xr:uid="{00000000-0005-0000-0000-00000CD30000}"/>
    <cellStyle name="Factor 7 3 2" xfId="29586" xr:uid="{00000000-0005-0000-0000-00000DD30000}"/>
    <cellStyle name="Factor 7 3 2 2" xfId="57269" xr:uid="{00000000-0005-0000-0000-00000ED30000}"/>
    <cellStyle name="Factor 7 3 3" xfId="43352" xr:uid="{00000000-0005-0000-0000-00000FD30000}"/>
    <cellStyle name="Factor 7 4" xfId="18633" xr:uid="{00000000-0005-0000-0000-000010D30000}"/>
    <cellStyle name="Factor 7 4 2" xfId="46316" xr:uid="{00000000-0005-0000-0000-000011D30000}"/>
    <cellStyle name="Factor 7 5" xfId="32399" xr:uid="{00000000-0005-0000-0000-000012D30000}"/>
    <cellStyle name="Factor 8" xfId="5364" xr:uid="{00000000-0005-0000-0000-000013D30000}"/>
    <cellStyle name="Factor 8 2" xfId="19317" xr:uid="{00000000-0005-0000-0000-000014D30000}"/>
    <cellStyle name="Factor 8 2 2" xfId="47000" xr:uid="{00000000-0005-0000-0000-000015D30000}"/>
    <cellStyle name="Factor 8 3" xfId="33083" xr:uid="{00000000-0005-0000-0000-000016D30000}"/>
    <cellStyle name="Fail" xfId="1732" xr:uid="{00000000-0005-0000-0000-000017D30000}"/>
    <cellStyle name="FakePercentNoDec" xfId="1733" xr:uid="{00000000-0005-0000-0000-000018D30000}"/>
    <cellStyle name="Feed-1D" xfId="1734" xr:uid="{00000000-0005-0000-0000-000019D30000}"/>
    <cellStyle name="Feeder Field" xfId="1735" xr:uid="{00000000-0005-0000-0000-00001AD30000}"/>
    <cellStyle name="Feed-P" xfId="1736" xr:uid="{00000000-0005-0000-0000-00001BD30000}"/>
    <cellStyle name="ff" xfId="1737" xr:uid="{00000000-0005-0000-0000-00001CD30000}"/>
    <cellStyle name="fff" xfId="1738" xr:uid="{00000000-0005-0000-0000-00001DD30000}"/>
    <cellStyle name="Fijo" xfId="1739" xr:uid="{00000000-0005-0000-0000-00001ED30000}"/>
    <cellStyle name="Financiero" xfId="1740" xr:uid="{00000000-0005-0000-0000-00001FD30000}"/>
    <cellStyle name="FiscalPeriod" xfId="1741" xr:uid="{00000000-0005-0000-0000-000020D30000}"/>
    <cellStyle name="Fixed" xfId="1742" xr:uid="{00000000-0005-0000-0000-000021D30000}"/>
    <cellStyle name="fn" xfId="1743" xr:uid="{00000000-0005-0000-0000-000022D30000}"/>
    <cellStyle name="fo]_x000d__x000a_UserName=Murat Zelef_x000d__x000a_UserCompany=Bumerang_x000d__x000a__x000d__x000a_[File Paths]_x000d__x000a_WorkingDirectory=C:\EQUIS\DLWIN_x000d__x000a_DownLoader=C" xfId="1744" xr:uid="{00000000-0005-0000-0000-000023D30000}"/>
    <cellStyle name="Font" xfId="1745" xr:uid="{00000000-0005-0000-0000-000024D30000}"/>
    <cellStyle name="Footnote" xfId="1746" xr:uid="{00000000-0005-0000-0000-000025D30000}"/>
    <cellStyle name="Forced to Zero" xfId="1747" xr:uid="{00000000-0005-0000-0000-000026D30000}"/>
    <cellStyle name="fourdecplace" xfId="1748" xr:uid="{00000000-0005-0000-0000-000027D30000}"/>
    <cellStyle name="F-P" xfId="1749" xr:uid="{00000000-0005-0000-0000-000028D30000}"/>
    <cellStyle name="ƒp[ƒZƒ“ƒg_6701 FULL.xls ƒOƒ‰ƒt 1" xfId="1750" xr:uid="{00000000-0005-0000-0000-000029D30000}"/>
    <cellStyle name="F-PI" xfId="1751" xr:uid="{00000000-0005-0000-0000-00002AD30000}"/>
    <cellStyle name="fred" xfId="1752" xr:uid="{00000000-0005-0000-0000-00002BD30000}"/>
    <cellStyle name="fred 2" xfId="2071" xr:uid="{00000000-0005-0000-0000-00002CD30000}"/>
    <cellStyle name="fred 2 2" xfId="4153" xr:uid="{00000000-0005-0000-0000-00002DD30000}"/>
    <cellStyle name="fred 2 2 2" xfId="7579" xr:uid="{00000000-0005-0000-0000-00002ED30000}"/>
    <cellStyle name="fred 2 2 2 2" xfId="21507" xr:uid="{00000000-0005-0000-0000-00002FD30000}"/>
    <cellStyle name="fred 2 2 2 2 2" xfId="49190" xr:uid="{00000000-0005-0000-0000-000030D30000}"/>
    <cellStyle name="fred 2 2 2 3" xfId="35273" xr:uid="{00000000-0005-0000-0000-000031D30000}"/>
    <cellStyle name="fred 2 2 3" xfId="12429" xr:uid="{00000000-0005-0000-0000-000032D30000}"/>
    <cellStyle name="fred 2 2 3 2" xfId="26350" xr:uid="{00000000-0005-0000-0000-000033D30000}"/>
    <cellStyle name="fred 2 2 3 2 2" xfId="54033" xr:uid="{00000000-0005-0000-0000-000034D30000}"/>
    <cellStyle name="fred 2 2 3 3" xfId="40116" xr:uid="{00000000-0005-0000-0000-000035D30000}"/>
    <cellStyle name="fred 2 2 4" xfId="15179" xr:uid="{00000000-0005-0000-0000-000036D30000}"/>
    <cellStyle name="fred 2 2 4 2" xfId="29100" xr:uid="{00000000-0005-0000-0000-000037D30000}"/>
    <cellStyle name="fred 2 2 4 2 2" xfId="56783" xr:uid="{00000000-0005-0000-0000-000038D30000}"/>
    <cellStyle name="fred 2 2 4 3" xfId="42866" xr:uid="{00000000-0005-0000-0000-000039D30000}"/>
    <cellStyle name="fred 2 2 5" xfId="18147" xr:uid="{00000000-0005-0000-0000-00003AD30000}"/>
    <cellStyle name="fred 2 2 5 2" xfId="45830" xr:uid="{00000000-0005-0000-0000-00003BD30000}"/>
    <cellStyle name="fred 2 2 6" xfId="31913" xr:uid="{00000000-0005-0000-0000-00003CD30000}"/>
    <cellStyle name="fred 2 3" xfId="5310" xr:uid="{00000000-0005-0000-0000-00003DD30000}"/>
    <cellStyle name="fred 2 3 2" xfId="19277" xr:uid="{00000000-0005-0000-0000-00003ED30000}"/>
    <cellStyle name="fred 2 3 2 2" xfId="46960" xr:uid="{00000000-0005-0000-0000-00003FD30000}"/>
    <cellStyle name="fred 2 3 3" xfId="33043" xr:uid="{00000000-0005-0000-0000-000040D30000}"/>
    <cellStyle name="fred 3" xfId="2142" xr:uid="{00000000-0005-0000-0000-000041D30000}"/>
    <cellStyle name="fred 3 2" xfId="4184" xr:uid="{00000000-0005-0000-0000-000042D30000}"/>
    <cellStyle name="fred 3 2 2" xfId="7610" xr:uid="{00000000-0005-0000-0000-000043D30000}"/>
    <cellStyle name="fred 3 2 2 2" xfId="21538" xr:uid="{00000000-0005-0000-0000-000044D30000}"/>
    <cellStyle name="fred 3 2 2 2 2" xfId="49221" xr:uid="{00000000-0005-0000-0000-000045D30000}"/>
    <cellStyle name="fred 3 2 2 3" xfId="35304" xr:uid="{00000000-0005-0000-0000-000046D30000}"/>
    <cellStyle name="fred 3 2 3" xfId="12459" xr:uid="{00000000-0005-0000-0000-000047D30000}"/>
    <cellStyle name="fred 3 2 3 2" xfId="26380" xr:uid="{00000000-0005-0000-0000-000048D30000}"/>
    <cellStyle name="fred 3 2 3 2 2" xfId="54063" xr:uid="{00000000-0005-0000-0000-000049D30000}"/>
    <cellStyle name="fred 3 2 3 3" xfId="40146" xr:uid="{00000000-0005-0000-0000-00004AD30000}"/>
    <cellStyle name="fred 3 2 4" xfId="15209" xr:uid="{00000000-0005-0000-0000-00004BD30000}"/>
    <cellStyle name="fred 3 2 4 2" xfId="29130" xr:uid="{00000000-0005-0000-0000-00004CD30000}"/>
    <cellStyle name="fred 3 2 4 2 2" xfId="56813" xr:uid="{00000000-0005-0000-0000-00004DD30000}"/>
    <cellStyle name="fred 3 2 4 3" xfId="42896" xr:uid="{00000000-0005-0000-0000-00004ED30000}"/>
    <cellStyle name="fred 3 2 5" xfId="18177" xr:uid="{00000000-0005-0000-0000-00004FD30000}"/>
    <cellStyle name="fred 3 2 5 2" xfId="45860" xr:uid="{00000000-0005-0000-0000-000050D30000}"/>
    <cellStyle name="fred 3 2 6" xfId="31943" xr:uid="{00000000-0005-0000-0000-000051D30000}"/>
    <cellStyle name="fred 3 3" xfId="5346" xr:uid="{00000000-0005-0000-0000-000052D30000}"/>
    <cellStyle name="fred 3 3 2" xfId="19301" xr:uid="{00000000-0005-0000-0000-000053D30000}"/>
    <cellStyle name="fred 3 3 2 2" xfId="46984" xr:uid="{00000000-0005-0000-0000-000054D30000}"/>
    <cellStyle name="fred 3 3 3" xfId="33067" xr:uid="{00000000-0005-0000-0000-000055D30000}"/>
    <cellStyle name="fred 4" xfId="2538" xr:uid="{00000000-0005-0000-0000-000056D30000}"/>
    <cellStyle name="fred 4 2" xfId="5995" xr:uid="{00000000-0005-0000-0000-000057D30000}"/>
    <cellStyle name="fred 4 2 2" xfId="19944" xr:uid="{00000000-0005-0000-0000-000058D30000}"/>
    <cellStyle name="fred 4 2 2 2" xfId="47627" xr:uid="{00000000-0005-0000-0000-000059D30000}"/>
    <cellStyle name="fred 4 2 3" xfId="33710" xr:uid="{00000000-0005-0000-0000-00005AD30000}"/>
    <cellStyle name="fred 4 3" xfId="8760" xr:uid="{00000000-0005-0000-0000-00005BD30000}"/>
    <cellStyle name="fred 4 3 2" xfId="22681" xr:uid="{00000000-0005-0000-0000-00005CD30000}"/>
    <cellStyle name="fred 4 3 2 2" xfId="50364" xr:uid="{00000000-0005-0000-0000-00005DD30000}"/>
    <cellStyle name="fred 4 3 3" xfId="36447" xr:uid="{00000000-0005-0000-0000-00005ED30000}"/>
    <cellStyle name="fred 4 4" xfId="7337" xr:uid="{00000000-0005-0000-0000-00005FD30000}"/>
    <cellStyle name="fred 4 4 2" xfId="21268" xr:uid="{00000000-0005-0000-0000-000060D30000}"/>
    <cellStyle name="fred 4 4 2 2" xfId="48951" xr:uid="{00000000-0005-0000-0000-000061D30000}"/>
    <cellStyle name="fred 4 4 3" xfId="35034" xr:uid="{00000000-0005-0000-0000-000062D30000}"/>
    <cellStyle name="fred 4 5" xfId="16604" xr:uid="{00000000-0005-0000-0000-000063D30000}"/>
    <cellStyle name="fred 4 5 2" xfId="44287" xr:uid="{00000000-0005-0000-0000-000064D30000}"/>
    <cellStyle name="fred 5" xfId="2826" xr:uid="{00000000-0005-0000-0000-000065D30000}"/>
    <cellStyle name="fred 5 2" xfId="6273" xr:uid="{00000000-0005-0000-0000-000066D30000}"/>
    <cellStyle name="fred 5 2 2" xfId="20220" xr:uid="{00000000-0005-0000-0000-000067D30000}"/>
    <cellStyle name="fred 5 2 2 2" xfId="47903" xr:uid="{00000000-0005-0000-0000-000068D30000}"/>
    <cellStyle name="fred 5 2 3" xfId="33986" xr:uid="{00000000-0005-0000-0000-000069D30000}"/>
    <cellStyle name="fred 5 3" xfId="9027" xr:uid="{00000000-0005-0000-0000-00006AD30000}"/>
    <cellStyle name="fred 5 3 2" xfId="22948" xr:uid="{00000000-0005-0000-0000-00006BD30000}"/>
    <cellStyle name="fred 5 3 2 2" xfId="50631" xr:uid="{00000000-0005-0000-0000-00006CD30000}"/>
    <cellStyle name="fred 5 3 3" xfId="36714" xr:uid="{00000000-0005-0000-0000-00006DD30000}"/>
    <cellStyle name="fred 5 4" xfId="11160" xr:uid="{00000000-0005-0000-0000-00006ED30000}"/>
    <cellStyle name="fred 5 4 2" xfId="25081" xr:uid="{00000000-0005-0000-0000-00006FD30000}"/>
    <cellStyle name="fred 5 4 2 2" xfId="52764" xr:uid="{00000000-0005-0000-0000-000070D30000}"/>
    <cellStyle name="fred 5 4 3" xfId="38847" xr:uid="{00000000-0005-0000-0000-000071D30000}"/>
    <cellStyle name="fred 5 5" xfId="16878" xr:uid="{00000000-0005-0000-0000-000072D30000}"/>
    <cellStyle name="fred 5 5 2" xfId="44561" xr:uid="{00000000-0005-0000-0000-000073D30000}"/>
    <cellStyle name="fred 6" xfId="2584" xr:uid="{00000000-0005-0000-0000-000074D30000}"/>
    <cellStyle name="fred 6 2" xfId="6040" xr:uid="{00000000-0005-0000-0000-000075D30000}"/>
    <cellStyle name="fred 6 2 2" xfId="19987" xr:uid="{00000000-0005-0000-0000-000076D30000}"/>
    <cellStyle name="fred 6 2 2 2" xfId="47670" xr:uid="{00000000-0005-0000-0000-000077D30000}"/>
    <cellStyle name="fred 6 2 3" xfId="33753" xr:uid="{00000000-0005-0000-0000-000078D30000}"/>
    <cellStyle name="fred 6 3" xfId="5690" xr:uid="{00000000-0005-0000-0000-000079D30000}"/>
    <cellStyle name="fred 6 3 2" xfId="19642" xr:uid="{00000000-0005-0000-0000-00007AD30000}"/>
    <cellStyle name="fred 6 3 2 2" xfId="47325" xr:uid="{00000000-0005-0000-0000-00007BD30000}"/>
    <cellStyle name="fred 6 3 3" xfId="33408" xr:uid="{00000000-0005-0000-0000-00007CD30000}"/>
    <cellStyle name="fred 6 4" xfId="13682" xr:uid="{00000000-0005-0000-0000-00007DD30000}"/>
    <cellStyle name="fred 6 4 2" xfId="27603" xr:uid="{00000000-0005-0000-0000-00007ED30000}"/>
    <cellStyle name="fred 6 4 2 2" xfId="55286" xr:uid="{00000000-0005-0000-0000-00007FD30000}"/>
    <cellStyle name="fred 6 4 3" xfId="41369" xr:uid="{00000000-0005-0000-0000-000080D30000}"/>
    <cellStyle name="fred 6 5" xfId="16646" xr:uid="{00000000-0005-0000-0000-000081D30000}"/>
    <cellStyle name="fred 6 5 2" xfId="44329" xr:uid="{00000000-0005-0000-0000-000082D30000}"/>
    <cellStyle name="fred 6 6" xfId="30511" xr:uid="{00000000-0005-0000-0000-000083D30000}"/>
    <cellStyle name="fred 7" xfId="4564" xr:uid="{00000000-0005-0000-0000-000084D30000}"/>
    <cellStyle name="fred 7 2" xfId="7979" xr:uid="{00000000-0005-0000-0000-000085D30000}"/>
    <cellStyle name="fred 7 2 2" xfId="21903" xr:uid="{00000000-0005-0000-0000-000086D30000}"/>
    <cellStyle name="fred 7 2 2 2" xfId="49586" xr:uid="{00000000-0005-0000-0000-000087D30000}"/>
    <cellStyle name="fred 7 2 3" xfId="35669" xr:uid="{00000000-0005-0000-0000-000088D30000}"/>
    <cellStyle name="fred 7 3" xfId="12828" xr:uid="{00000000-0005-0000-0000-000089D30000}"/>
    <cellStyle name="fred 7 3 2" xfId="26749" xr:uid="{00000000-0005-0000-0000-00008AD30000}"/>
    <cellStyle name="fred 7 3 2 2" xfId="54432" xr:uid="{00000000-0005-0000-0000-00008BD30000}"/>
    <cellStyle name="fred 7 3 3" xfId="40515" xr:uid="{00000000-0005-0000-0000-00008CD30000}"/>
    <cellStyle name="fred 7 4" xfId="15578" xr:uid="{00000000-0005-0000-0000-00008DD30000}"/>
    <cellStyle name="fred 7 4 2" xfId="29499" xr:uid="{00000000-0005-0000-0000-00008ED30000}"/>
    <cellStyle name="fred 7 4 2 2" xfId="57182" xr:uid="{00000000-0005-0000-0000-00008FD30000}"/>
    <cellStyle name="fred 7 4 3" xfId="43265" xr:uid="{00000000-0005-0000-0000-000090D30000}"/>
    <cellStyle name="fred 7 5" xfId="18546" xr:uid="{00000000-0005-0000-0000-000091D30000}"/>
    <cellStyle name="fred 7 5 2" xfId="46229" xr:uid="{00000000-0005-0000-0000-000092D30000}"/>
    <cellStyle name="fred 7 6" xfId="32312" xr:uid="{00000000-0005-0000-0000-000093D30000}"/>
    <cellStyle name="fred 8" xfId="4535" xr:uid="{00000000-0005-0000-0000-000094D30000}"/>
    <cellStyle name="fred 8 2" xfId="7952" xr:uid="{00000000-0005-0000-0000-000095D30000}"/>
    <cellStyle name="fred 8 2 2" xfId="21876" xr:uid="{00000000-0005-0000-0000-000096D30000}"/>
    <cellStyle name="fred 8 2 2 2" xfId="49559" xr:uid="{00000000-0005-0000-0000-000097D30000}"/>
    <cellStyle name="fred 8 2 3" xfId="35642" xr:uid="{00000000-0005-0000-0000-000098D30000}"/>
    <cellStyle name="fred 8 3" xfId="12799" xr:uid="{00000000-0005-0000-0000-000099D30000}"/>
    <cellStyle name="fred 8 3 2" xfId="26720" xr:uid="{00000000-0005-0000-0000-00009AD30000}"/>
    <cellStyle name="fred 8 3 2 2" xfId="54403" xr:uid="{00000000-0005-0000-0000-00009BD30000}"/>
    <cellStyle name="fred 8 3 3" xfId="40486" xr:uid="{00000000-0005-0000-0000-00009CD30000}"/>
    <cellStyle name="fred 8 4" xfId="15549" xr:uid="{00000000-0005-0000-0000-00009DD30000}"/>
    <cellStyle name="fred 8 4 2" xfId="29470" xr:uid="{00000000-0005-0000-0000-00009ED30000}"/>
    <cellStyle name="fred 8 4 2 2" xfId="57153" xr:uid="{00000000-0005-0000-0000-00009FD30000}"/>
    <cellStyle name="fred 8 4 3" xfId="43236" xr:uid="{00000000-0005-0000-0000-0000A0D30000}"/>
    <cellStyle name="fred 8 5" xfId="18517" xr:uid="{00000000-0005-0000-0000-0000A1D30000}"/>
    <cellStyle name="fred 8 5 2" xfId="46200" xr:uid="{00000000-0005-0000-0000-0000A2D30000}"/>
    <cellStyle name="fred 8 6" xfId="32283" xr:uid="{00000000-0005-0000-0000-0000A3D30000}"/>
    <cellStyle name="fred 9" xfId="5275" xr:uid="{00000000-0005-0000-0000-0000A4D30000}"/>
    <cellStyle name="fred 9 2" xfId="19242" xr:uid="{00000000-0005-0000-0000-0000A5D30000}"/>
    <cellStyle name="fred 9 2 2" xfId="46925" xr:uid="{00000000-0005-0000-0000-0000A6D30000}"/>
    <cellStyle name="fred 9 3" xfId="33008" xr:uid="{00000000-0005-0000-0000-0000A7D30000}"/>
    <cellStyle name="front page small" xfId="1753" xr:uid="{00000000-0005-0000-0000-0000A8D30000}"/>
    <cellStyle name="FX_PULL" xfId="21" xr:uid="{00000000-0005-0000-0000-0000A9D30000}"/>
    <cellStyle name="General No - Black" xfId="1754" xr:uid="{00000000-0005-0000-0000-0000AAD30000}"/>
    <cellStyle name="General No (Black)" xfId="1755" xr:uid="{00000000-0005-0000-0000-0000ABD30000}"/>
    <cellStyle name="General No (Red)" xfId="1756" xr:uid="{00000000-0005-0000-0000-0000ACD30000}"/>
    <cellStyle name="Good 2" xfId="1757" xr:uid="{00000000-0005-0000-0000-0000ADD30000}"/>
    <cellStyle name="GPAFont" xfId="22" xr:uid="{00000000-0005-0000-0000-0000AED30000}"/>
    <cellStyle name="Grand Total" xfId="1758" xr:uid="{00000000-0005-0000-0000-0000AFD30000}"/>
    <cellStyle name="Grand Total 2" xfId="2143" xr:uid="{00000000-0005-0000-0000-0000B0D30000}"/>
    <cellStyle name="Grand Total 2 2" xfId="4828" xr:uid="{00000000-0005-0000-0000-0000B1D30000}"/>
    <cellStyle name="Grand Total 2 2 2" xfId="8234" xr:uid="{00000000-0005-0000-0000-0000B2D30000}"/>
    <cellStyle name="Grand Total 2 2 2 2" xfId="22157" xr:uid="{00000000-0005-0000-0000-0000B3D30000}"/>
    <cellStyle name="Grand Total 2 2 2 2 2" xfId="49840" xr:uid="{00000000-0005-0000-0000-0000B4D30000}"/>
    <cellStyle name="Grand Total 2 2 2 3" xfId="35923" xr:uid="{00000000-0005-0000-0000-0000B5D30000}"/>
    <cellStyle name="Grand Total 2 2 3" xfId="13089" xr:uid="{00000000-0005-0000-0000-0000B6D30000}"/>
    <cellStyle name="Grand Total 2 2 3 2" xfId="27010" xr:uid="{00000000-0005-0000-0000-0000B7D30000}"/>
    <cellStyle name="Grand Total 2 2 3 2 2" xfId="54693" xr:uid="{00000000-0005-0000-0000-0000B8D30000}"/>
    <cellStyle name="Grand Total 2 2 3 3" xfId="40776" xr:uid="{00000000-0005-0000-0000-0000B9D30000}"/>
    <cellStyle name="Grand Total 2 2 4" xfId="15839" xr:uid="{00000000-0005-0000-0000-0000BAD30000}"/>
    <cellStyle name="Grand Total 2 2 4 2" xfId="29760" xr:uid="{00000000-0005-0000-0000-0000BBD30000}"/>
    <cellStyle name="Grand Total 2 2 4 2 2" xfId="57443" xr:uid="{00000000-0005-0000-0000-0000BCD30000}"/>
    <cellStyle name="Grand Total 2 2 4 3" xfId="43526" xr:uid="{00000000-0005-0000-0000-0000BDD30000}"/>
    <cellStyle name="Grand Total 2 2 5" xfId="18807" xr:uid="{00000000-0005-0000-0000-0000BED30000}"/>
    <cellStyle name="Grand Total 2 2 5 2" xfId="46490" xr:uid="{00000000-0005-0000-0000-0000BFD30000}"/>
    <cellStyle name="Grand Total 2 2 6" xfId="32573" xr:uid="{00000000-0005-0000-0000-0000C0D30000}"/>
    <cellStyle name="Grand Total 2 3" xfId="5347" xr:uid="{00000000-0005-0000-0000-0000C1D30000}"/>
    <cellStyle name="Grand Total 2 3 2" xfId="19302" xr:uid="{00000000-0005-0000-0000-0000C2D30000}"/>
    <cellStyle name="Grand Total 2 3 2 2" xfId="46985" xr:uid="{00000000-0005-0000-0000-0000C3D30000}"/>
    <cellStyle name="Grand Total 2 3 3" xfId="33068" xr:uid="{00000000-0005-0000-0000-0000C4D30000}"/>
    <cellStyle name="Grand Total 3" xfId="4627" xr:uid="{00000000-0005-0000-0000-0000C5D30000}"/>
    <cellStyle name="Grand Total 3 2" xfId="8036" xr:uid="{00000000-0005-0000-0000-0000C6D30000}"/>
    <cellStyle name="Grand Total 3 2 2" xfId="21960" xr:uid="{00000000-0005-0000-0000-0000C7D30000}"/>
    <cellStyle name="Grand Total 3 2 2 2" xfId="49643" xr:uid="{00000000-0005-0000-0000-0000C8D30000}"/>
    <cellStyle name="Grand Total 3 2 3" xfId="35726" xr:uid="{00000000-0005-0000-0000-0000C9D30000}"/>
    <cellStyle name="Grand Total 3 3" xfId="12891" xr:uid="{00000000-0005-0000-0000-0000CAD30000}"/>
    <cellStyle name="Grand Total 3 3 2" xfId="26812" xr:uid="{00000000-0005-0000-0000-0000CBD30000}"/>
    <cellStyle name="Grand Total 3 3 2 2" xfId="54495" xr:uid="{00000000-0005-0000-0000-0000CCD30000}"/>
    <cellStyle name="Grand Total 3 3 3" xfId="40578" xr:uid="{00000000-0005-0000-0000-0000CDD30000}"/>
    <cellStyle name="Grand Total 3 4" xfId="15641" xr:uid="{00000000-0005-0000-0000-0000CED30000}"/>
    <cellStyle name="Grand Total 3 4 2" xfId="29562" xr:uid="{00000000-0005-0000-0000-0000CFD30000}"/>
    <cellStyle name="Grand Total 3 4 2 2" xfId="57245" xr:uid="{00000000-0005-0000-0000-0000D0D30000}"/>
    <cellStyle name="Grand Total 3 4 3" xfId="43328" xr:uid="{00000000-0005-0000-0000-0000D1D30000}"/>
    <cellStyle name="Grand Total 3 5" xfId="18609" xr:uid="{00000000-0005-0000-0000-0000D2D30000}"/>
    <cellStyle name="Grand Total 3 5 2" xfId="46292" xr:uid="{00000000-0005-0000-0000-0000D3D30000}"/>
    <cellStyle name="Grand Total 3 6" xfId="32375" xr:uid="{00000000-0005-0000-0000-0000D4D30000}"/>
    <cellStyle name="Grand Total 4" xfId="5620" xr:uid="{00000000-0005-0000-0000-0000D5D30000}"/>
    <cellStyle name="Grand Total 4 2" xfId="19573" xr:uid="{00000000-0005-0000-0000-0000D6D30000}"/>
    <cellStyle name="Grand Total 4 2 2" xfId="47256" xr:uid="{00000000-0005-0000-0000-0000D7D30000}"/>
    <cellStyle name="Grand Total 4 3" xfId="33339" xr:uid="{00000000-0005-0000-0000-0000D8D30000}"/>
    <cellStyle name="Grey" xfId="1759" xr:uid="{00000000-0005-0000-0000-0000D9D30000}"/>
    <cellStyle name="Grey 2" xfId="1760" xr:uid="{00000000-0005-0000-0000-0000DAD30000}"/>
    <cellStyle name="Grey 3" xfId="1761" xr:uid="{00000000-0005-0000-0000-0000DBD30000}"/>
    <cellStyle name="Grey_Custom3Input" xfId="1762" xr:uid="{00000000-0005-0000-0000-0000DCD30000}"/>
    <cellStyle name="Greyed out" xfId="1763" xr:uid="{00000000-0005-0000-0000-0000DDD30000}"/>
    <cellStyle name="Group" xfId="1764" xr:uid="{00000000-0005-0000-0000-0000DED30000}"/>
    <cellStyle name="GrowthRate" xfId="1765" xr:uid="{00000000-0005-0000-0000-0000DFD30000}"/>
    <cellStyle name="h" xfId="1766" xr:uid="{00000000-0005-0000-0000-0000E0D30000}"/>
    <cellStyle name="H0" xfId="1767" xr:uid="{00000000-0005-0000-0000-0000E1D30000}"/>
    <cellStyle name="H1" xfId="1768" xr:uid="{00000000-0005-0000-0000-0000E2D30000}"/>
    <cellStyle name="H2" xfId="1769" xr:uid="{00000000-0005-0000-0000-0000E3D30000}"/>
    <cellStyle name="H3" xfId="1770" xr:uid="{00000000-0005-0000-0000-0000E4D30000}"/>
    <cellStyle name="H4" xfId="1771" xr:uid="{00000000-0005-0000-0000-0000E5D30000}"/>
    <cellStyle name="Hard input" xfId="1772" xr:uid="{00000000-0005-0000-0000-0000E6D30000}"/>
    <cellStyle name="hard no" xfId="1773" xr:uid="{00000000-0005-0000-0000-0000E7D30000}"/>
    <cellStyle name="hard no 2" xfId="2144" xr:uid="{00000000-0005-0000-0000-0000E8D30000}"/>
    <cellStyle name="hard no 2 2" xfId="5647" xr:uid="{00000000-0005-0000-0000-0000E9D30000}"/>
    <cellStyle name="hard no 2 2 2" xfId="19599" xr:uid="{00000000-0005-0000-0000-0000EAD30000}"/>
    <cellStyle name="hard no 2 2 2 2" xfId="47282" xr:uid="{00000000-0005-0000-0000-0000EBD30000}"/>
    <cellStyle name="hard no 2 2 3" xfId="33365" xr:uid="{00000000-0005-0000-0000-0000ECD30000}"/>
    <cellStyle name="hard no 2 3" xfId="5191" xr:uid="{00000000-0005-0000-0000-0000EDD30000}"/>
    <cellStyle name="hard no 2 3 2" xfId="19161" xr:uid="{00000000-0005-0000-0000-0000EED30000}"/>
    <cellStyle name="hard no 2 3 2 2" xfId="46844" xr:uid="{00000000-0005-0000-0000-0000EFD30000}"/>
    <cellStyle name="hard no 2 3 3" xfId="32927" xr:uid="{00000000-0005-0000-0000-0000F0D30000}"/>
    <cellStyle name="hard no 2 4" xfId="10049" xr:uid="{00000000-0005-0000-0000-0000F1D30000}"/>
    <cellStyle name="hard no 2 4 2" xfId="23970" xr:uid="{00000000-0005-0000-0000-0000F2D30000}"/>
    <cellStyle name="hard no 2 4 2 2" xfId="51653" xr:uid="{00000000-0005-0000-0000-0000F3D30000}"/>
    <cellStyle name="hard no 2 4 3" xfId="37736" xr:uid="{00000000-0005-0000-0000-0000F4D30000}"/>
    <cellStyle name="hard no 2 5" xfId="16204" xr:uid="{00000000-0005-0000-0000-0000F5D30000}"/>
    <cellStyle name="hard no 2 5 2" xfId="30121" xr:uid="{00000000-0005-0000-0000-0000F6D30000}"/>
    <cellStyle name="hard no 2 5 2 2" xfId="57804" xr:uid="{00000000-0005-0000-0000-0000F7D30000}"/>
    <cellStyle name="hard no 2 5 3" xfId="43887" xr:uid="{00000000-0005-0000-0000-0000F8D30000}"/>
    <cellStyle name="hard no 2 6" xfId="16301" xr:uid="{00000000-0005-0000-0000-0000F9D30000}"/>
    <cellStyle name="hard no 2 6 2" xfId="43984" xr:uid="{00000000-0005-0000-0000-0000FAD30000}"/>
    <cellStyle name="hard no 3" xfId="2526" xr:uid="{00000000-0005-0000-0000-0000FBD30000}"/>
    <cellStyle name="hard no 3 2" xfId="5983" xr:uid="{00000000-0005-0000-0000-0000FCD30000}"/>
    <cellStyle name="hard no 3 2 2" xfId="19932" xr:uid="{00000000-0005-0000-0000-0000FDD30000}"/>
    <cellStyle name="hard no 3 2 2 2" xfId="47615" xr:uid="{00000000-0005-0000-0000-0000FED30000}"/>
    <cellStyle name="hard no 3 2 3" xfId="33698" xr:uid="{00000000-0005-0000-0000-0000FFD30000}"/>
    <cellStyle name="hard no 3 3" xfId="8748" xr:uid="{00000000-0005-0000-0000-000000D40000}"/>
    <cellStyle name="hard no 3 3 2" xfId="22669" xr:uid="{00000000-0005-0000-0000-000001D40000}"/>
    <cellStyle name="hard no 3 3 2 2" xfId="50352" xr:uid="{00000000-0005-0000-0000-000002D40000}"/>
    <cellStyle name="hard no 3 3 3" xfId="36435" xr:uid="{00000000-0005-0000-0000-000003D40000}"/>
    <cellStyle name="hard no 3 4" xfId="7987" xr:uid="{00000000-0005-0000-0000-000004D40000}"/>
    <cellStyle name="hard no 3 4 2" xfId="21911" xr:uid="{00000000-0005-0000-0000-000005D40000}"/>
    <cellStyle name="hard no 3 4 2 2" xfId="49594" xr:uid="{00000000-0005-0000-0000-000006D40000}"/>
    <cellStyle name="hard no 3 4 3" xfId="35677" xr:uid="{00000000-0005-0000-0000-000007D40000}"/>
    <cellStyle name="hard no 3 5" xfId="13629" xr:uid="{00000000-0005-0000-0000-000008D40000}"/>
    <cellStyle name="hard no 3 5 2" xfId="27550" xr:uid="{00000000-0005-0000-0000-000009D40000}"/>
    <cellStyle name="hard no 3 5 2 2" xfId="55233" xr:uid="{00000000-0005-0000-0000-00000AD40000}"/>
    <cellStyle name="hard no 3 5 3" xfId="41316" xr:uid="{00000000-0005-0000-0000-00000BD40000}"/>
    <cellStyle name="hard no 3 6" xfId="16592" xr:uid="{00000000-0005-0000-0000-00000CD40000}"/>
    <cellStyle name="hard no 3 6 2" xfId="44275" xr:uid="{00000000-0005-0000-0000-00000DD40000}"/>
    <cellStyle name="hard no 4" xfId="3181" xr:uid="{00000000-0005-0000-0000-00000ED40000}"/>
    <cellStyle name="hard no 4 2" xfId="6623" xr:uid="{00000000-0005-0000-0000-00000FD40000}"/>
    <cellStyle name="hard no 4 2 2" xfId="20566" xr:uid="{00000000-0005-0000-0000-000010D40000}"/>
    <cellStyle name="hard no 4 2 2 2" xfId="48249" xr:uid="{00000000-0005-0000-0000-000011D40000}"/>
    <cellStyle name="hard no 4 2 3" xfId="34332" xr:uid="{00000000-0005-0000-0000-000012D40000}"/>
    <cellStyle name="hard no 4 3" xfId="9366" xr:uid="{00000000-0005-0000-0000-000013D40000}"/>
    <cellStyle name="hard no 4 3 2" xfId="23287" xr:uid="{00000000-0005-0000-0000-000014D40000}"/>
    <cellStyle name="hard no 4 3 2 2" xfId="50970" xr:uid="{00000000-0005-0000-0000-000015D40000}"/>
    <cellStyle name="hard no 4 3 3" xfId="37053" xr:uid="{00000000-0005-0000-0000-000016D40000}"/>
    <cellStyle name="hard no 4 4" xfId="11504" xr:uid="{00000000-0005-0000-0000-000017D40000}"/>
    <cellStyle name="hard no 4 4 2" xfId="25425" xr:uid="{00000000-0005-0000-0000-000018D40000}"/>
    <cellStyle name="hard no 4 4 2 2" xfId="53108" xr:uid="{00000000-0005-0000-0000-000019D40000}"/>
    <cellStyle name="hard no 4 4 3" xfId="39191" xr:uid="{00000000-0005-0000-0000-00001AD40000}"/>
    <cellStyle name="hard no 4 5" xfId="14254" xr:uid="{00000000-0005-0000-0000-00001BD40000}"/>
    <cellStyle name="hard no 4 5 2" xfId="28175" xr:uid="{00000000-0005-0000-0000-00001CD40000}"/>
    <cellStyle name="hard no 4 5 2 2" xfId="55858" xr:uid="{00000000-0005-0000-0000-00001DD40000}"/>
    <cellStyle name="hard no 4 5 3" xfId="41941" xr:uid="{00000000-0005-0000-0000-00001ED40000}"/>
    <cellStyle name="hard no 4 6" xfId="17222" xr:uid="{00000000-0005-0000-0000-00001FD40000}"/>
    <cellStyle name="hard no 4 6 2" xfId="44905" xr:uid="{00000000-0005-0000-0000-000020D40000}"/>
    <cellStyle name="hard no 5" xfId="2816" xr:uid="{00000000-0005-0000-0000-000021D40000}"/>
    <cellStyle name="hard no 5 2" xfId="6263" xr:uid="{00000000-0005-0000-0000-000022D40000}"/>
    <cellStyle name="hard no 5 2 2" xfId="20210" xr:uid="{00000000-0005-0000-0000-000023D40000}"/>
    <cellStyle name="hard no 5 2 2 2" xfId="47893" xr:uid="{00000000-0005-0000-0000-000024D40000}"/>
    <cellStyle name="hard no 5 2 3" xfId="33976" xr:uid="{00000000-0005-0000-0000-000025D40000}"/>
    <cellStyle name="hard no 5 3" xfId="9017" xr:uid="{00000000-0005-0000-0000-000026D40000}"/>
    <cellStyle name="hard no 5 3 2" xfId="22938" xr:uid="{00000000-0005-0000-0000-000027D40000}"/>
    <cellStyle name="hard no 5 3 2 2" xfId="50621" xr:uid="{00000000-0005-0000-0000-000028D40000}"/>
    <cellStyle name="hard no 5 3 3" xfId="36704" xr:uid="{00000000-0005-0000-0000-000029D40000}"/>
    <cellStyle name="hard no 5 4" xfId="11150" xr:uid="{00000000-0005-0000-0000-00002AD40000}"/>
    <cellStyle name="hard no 5 4 2" xfId="25071" xr:uid="{00000000-0005-0000-0000-00002BD40000}"/>
    <cellStyle name="hard no 5 4 2 2" xfId="52754" xr:uid="{00000000-0005-0000-0000-00002CD40000}"/>
    <cellStyle name="hard no 5 4 3" xfId="38837" xr:uid="{00000000-0005-0000-0000-00002DD40000}"/>
    <cellStyle name="hard no 5 5" xfId="13903" xr:uid="{00000000-0005-0000-0000-00002ED40000}"/>
    <cellStyle name="hard no 5 5 2" xfId="27824" xr:uid="{00000000-0005-0000-0000-00002FD40000}"/>
    <cellStyle name="hard no 5 5 2 2" xfId="55507" xr:uid="{00000000-0005-0000-0000-000030D40000}"/>
    <cellStyle name="hard no 5 5 3" xfId="41590" xr:uid="{00000000-0005-0000-0000-000031D40000}"/>
    <cellStyle name="hard no 5 6" xfId="16868" xr:uid="{00000000-0005-0000-0000-000032D40000}"/>
    <cellStyle name="hard no 5 6 2" xfId="44551" xr:uid="{00000000-0005-0000-0000-000033D40000}"/>
    <cellStyle name="hard no 6" xfId="4567" xr:uid="{00000000-0005-0000-0000-000034D40000}"/>
    <cellStyle name="hard no 6 2" xfId="7982" xr:uid="{00000000-0005-0000-0000-000035D40000}"/>
    <cellStyle name="hard no 6 2 2" xfId="21906" xr:uid="{00000000-0005-0000-0000-000036D40000}"/>
    <cellStyle name="hard no 6 2 2 2" xfId="49589" xr:uid="{00000000-0005-0000-0000-000037D40000}"/>
    <cellStyle name="hard no 6 2 3" xfId="35672" xr:uid="{00000000-0005-0000-0000-000038D40000}"/>
    <cellStyle name="hard no 6 3" xfId="12831" xr:uid="{00000000-0005-0000-0000-000039D40000}"/>
    <cellStyle name="hard no 6 3 2" xfId="26752" xr:uid="{00000000-0005-0000-0000-00003AD40000}"/>
    <cellStyle name="hard no 6 3 2 2" xfId="54435" xr:uid="{00000000-0005-0000-0000-00003BD40000}"/>
    <cellStyle name="hard no 6 3 3" xfId="40518" xr:uid="{00000000-0005-0000-0000-00003CD40000}"/>
    <cellStyle name="hard no 6 4" xfId="15581" xr:uid="{00000000-0005-0000-0000-00003DD40000}"/>
    <cellStyle name="hard no 6 4 2" xfId="29502" xr:uid="{00000000-0005-0000-0000-00003ED40000}"/>
    <cellStyle name="hard no 6 4 2 2" xfId="57185" xr:uid="{00000000-0005-0000-0000-00003FD40000}"/>
    <cellStyle name="hard no 6 4 3" xfId="43268" xr:uid="{00000000-0005-0000-0000-000040D40000}"/>
    <cellStyle name="hard no 6 5" xfId="18549" xr:uid="{00000000-0005-0000-0000-000041D40000}"/>
    <cellStyle name="hard no 6 5 2" xfId="46232" xr:uid="{00000000-0005-0000-0000-000042D40000}"/>
    <cellStyle name="hard no 6 6" xfId="32315" xr:uid="{00000000-0005-0000-0000-000043D40000}"/>
    <cellStyle name="hard no 7" xfId="4543" xr:uid="{00000000-0005-0000-0000-000044D40000}"/>
    <cellStyle name="hard no 7 2" xfId="12807" xr:uid="{00000000-0005-0000-0000-000045D40000}"/>
    <cellStyle name="hard no 7 2 2" xfId="26728" xr:uid="{00000000-0005-0000-0000-000046D40000}"/>
    <cellStyle name="hard no 7 2 2 2" xfId="54411" xr:uid="{00000000-0005-0000-0000-000047D40000}"/>
    <cellStyle name="hard no 7 2 3" xfId="40494" xr:uid="{00000000-0005-0000-0000-000048D40000}"/>
    <cellStyle name="hard no 7 3" xfId="15557" xr:uid="{00000000-0005-0000-0000-000049D40000}"/>
    <cellStyle name="hard no 7 3 2" xfId="29478" xr:uid="{00000000-0005-0000-0000-00004AD40000}"/>
    <cellStyle name="hard no 7 3 2 2" xfId="57161" xr:uid="{00000000-0005-0000-0000-00004BD40000}"/>
    <cellStyle name="hard no 7 3 3" xfId="43244" xr:uid="{00000000-0005-0000-0000-00004CD40000}"/>
    <cellStyle name="hard no 7 4" xfId="18525" xr:uid="{00000000-0005-0000-0000-00004DD40000}"/>
    <cellStyle name="hard no 7 4 2" xfId="46208" xr:uid="{00000000-0005-0000-0000-00004ED40000}"/>
    <cellStyle name="hard no 7 5" xfId="32291" xr:uid="{00000000-0005-0000-0000-00004FD40000}"/>
    <cellStyle name="hard no 8" xfId="5389" xr:uid="{00000000-0005-0000-0000-000050D40000}"/>
    <cellStyle name="hard no 8 2" xfId="19342" xr:uid="{00000000-0005-0000-0000-000051D40000}"/>
    <cellStyle name="hard no 8 2 2" xfId="47025" xr:uid="{00000000-0005-0000-0000-000052D40000}"/>
    <cellStyle name="hard no 8 3" xfId="33108" xr:uid="{00000000-0005-0000-0000-000053D40000}"/>
    <cellStyle name="Hard Percent" xfId="1774" xr:uid="{00000000-0005-0000-0000-000054D40000}"/>
    <cellStyle name="hardno" xfId="1775" xr:uid="{00000000-0005-0000-0000-000055D40000}"/>
    <cellStyle name="Hardwire" xfId="1776" xr:uid="{00000000-0005-0000-0000-000056D40000}"/>
    <cellStyle name="Hardwire 2" xfId="2145" xr:uid="{00000000-0005-0000-0000-000057D40000}"/>
    <cellStyle name="Hardwire 2 2" xfId="5648" xr:uid="{00000000-0005-0000-0000-000058D40000}"/>
    <cellStyle name="Hardwire 2 2 2" xfId="19600" xr:uid="{00000000-0005-0000-0000-000059D40000}"/>
    <cellStyle name="Hardwire 2 2 2 2" xfId="47283" xr:uid="{00000000-0005-0000-0000-00005AD40000}"/>
    <cellStyle name="Hardwire 2 2 3" xfId="33366" xr:uid="{00000000-0005-0000-0000-00005BD40000}"/>
    <cellStyle name="Hardwire 2 3" xfId="5190" xr:uid="{00000000-0005-0000-0000-00005CD40000}"/>
    <cellStyle name="Hardwire 2 3 2" xfId="19160" xr:uid="{00000000-0005-0000-0000-00005DD40000}"/>
    <cellStyle name="Hardwire 2 3 2 2" xfId="46843" xr:uid="{00000000-0005-0000-0000-00005ED40000}"/>
    <cellStyle name="Hardwire 2 3 3" xfId="32926" xr:uid="{00000000-0005-0000-0000-00005FD40000}"/>
    <cellStyle name="Hardwire 2 4" xfId="5199" xr:uid="{00000000-0005-0000-0000-000060D40000}"/>
    <cellStyle name="Hardwire 2 4 2" xfId="19169" xr:uid="{00000000-0005-0000-0000-000061D40000}"/>
    <cellStyle name="Hardwire 2 4 2 2" xfId="46852" xr:uid="{00000000-0005-0000-0000-000062D40000}"/>
    <cellStyle name="Hardwire 2 4 3" xfId="32935" xr:uid="{00000000-0005-0000-0000-000063D40000}"/>
    <cellStyle name="Hardwire 2 5" xfId="16205" xr:uid="{00000000-0005-0000-0000-000064D40000}"/>
    <cellStyle name="Hardwire 2 5 2" xfId="30122" xr:uid="{00000000-0005-0000-0000-000065D40000}"/>
    <cellStyle name="Hardwire 2 5 2 2" xfId="57805" xr:uid="{00000000-0005-0000-0000-000066D40000}"/>
    <cellStyle name="Hardwire 2 5 3" xfId="43888" xr:uid="{00000000-0005-0000-0000-000067D40000}"/>
    <cellStyle name="Hardwire 2 6" xfId="16302" xr:uid="{00000000-0005-0000-0000-000068D40000}"/>
    <cellStyle name="Hardwire 2 6 2" xfId="43985" xr:uid="{00000000-0005-0000-0000-000069D40000}"/>
    <cellStyle name="Hardwire 3" xfId="2524" xr:uid="{00000000-0005-0000-0000-00006AD40000}"/>
    <cellStyle name="Hardwire 3 2" xfId="5981" xr:uid="{00000000-0005-0000-0000-00006BD40000}"/>
    <cellStyle name="Hardwire 3 2 2" xfId="19930" xr:uid="{00000000-0005-0000-0000-00006CD40000}"/>
    <cellStyle name="Hardwire 3 2 2 2" xfId="47613" xr:uid="{00000000-0005-0000-0000-00006DD40000}"/>
    <cellStyle name="Hardwire 3 2 3" xfId="33696" xr:uid="{00000000-0005-0000-0000-00006ED40000}"/>
    <cellStyle name="Hardwire 3 3" xfId="8746" xr:uid="{00000000-0005-0000-0000-00006FD40000}"/>
    <cellStyle name="Hardwire 3 3 2" xfId="22667" xr:uid="{00000000-0005-0000-0000-000070D40000}"/>
    <cellStyle name="Hardwire 3 3 2 2" xfId="50350" xr:uid="{00000000-0005-0000-0000-000071D40000}"/>
    <cellStyle name="Hardwire 3 3 3" xfId="36433" xr:uid="{00000000-0005-0000-0000-000072D40000}"/>
    <cellStyle name="Hardwire 3 4" xfId="5116" xr:uid="{00000000-0005-0000-0000-000073D40000}"/>
    <cellStyle name="Hardwire 3 4 2" xfId="19087" xr:uid="{00000000-0005-0000-0000-000074D40000}"/>
    <cellStyle name="Hardwire 3 4 2 2" xfId="46770" xr:uid="{00000000-0005-0000-0000-000075D40000}"/>
    <cellStyle name="Hardwire 3 4 3" xfId="32853" xr:uid="{00000000-0005-0000-0000-000076D40000}"/>
    <cellStyle name="Hardwire 3 5" xfId="13627" xr:uid="{00000000-0005-0000-0000-000077D40000}"/>
    <cellStyle name="Hardwire 3 5 2" xfId="27548" xr:uid="{00000000-0005-0000-0000-000078D40000}"/>
    <cellStyle name="Hardwire 3 5 2 2" xfId="55231" xr:uid="{00000000-0005-0000-0000-000079D40000}"/>
    <cellStyle name="Hardwire 3 5 3" xfId="41314" xr:uid="{00000000-0005-0000-0000-00007AD40000}"/>
    <cellStyle name="Hardwire 3 6" xfId="16590" xr:uid="{00000000-0005-0000-0000-00007BD40000}"/>
    <cellStyle name="Hardwire 3 6 2" xfId="44273" xr:uid="{00000000-0005-0000-0000-00007CD40000}"/>
    <cellStyle name="Hardwire 4" xfId="2293" xr:uid="{00000000-0005-0000-0000-00007DD40000}"/>
    <cellStyle name="Hardwire 4 2" xfId="5756" xr:uid="{00000000-0005-0000-0000-00007ED40000}"/>
    <cellStyle name="Hardwire 4 2 2" xfId="19706" xr:uid="{00000000-0005-0000-0000-00007FD40000}"/>
    <cellStyle name="Hardwire 4 2 2 2" xfId="47389" xr:uid="{00000000-0005-0000-0000-000080D40000}"/>
    <cellStyle name="Hardwire 4 2 3" xfId="33472" xr:uid="{00000000-0005-0000-0000-000081D40000}"/>
    <cellStyle name="Hardwire 4 3" xfId="8525" xr:uid="{00000000-0005-0000-0000-000082D40000}"/>
    <cellStyle name="Hardwire 4 3 2" xfId="22446" xr:uid="{00000000-0005-0000-0000-000083D40000}"/>
    <cellStyle name="Hardwire 4 3 2 2" xfId="50129" xr:uid="{00000000-0005-0000-0000-000084D40000}"/>
    <cellStyle name="Hardwire 4 3 3" xfId="36212" xr:uid="{00000000-0005-0000-0000-000085D40000}"/>
    <cellStyle name="Hardwire 4 4" xfId="5405" xr:uid="{00000000-0005-0000-0000-000086D40000}"/>
    <cellStyle name="Hardwire 4 4 2" xfId="19358" xr:uid="{00000000-0005-0000-0000-000087D40000}"/>
    <cellStyle name="Hardwire 4 4 2 2" xfId="47041" xr:uid="{00000000-0005-0000-0000-000088D40000}"/>
    <cellStyle name="Hardwire 4 4 3" xfId="33124" xr:uid="{00000000-0005-0000-0000-000089D40000}"/>
    <cellStyle name="Hardwire 4 5" xfId="13404" xr:uid="{00000000-0005-0000-0000-00008AD40000}"/>
    <cellStyle name="Hardwire 4 5 2" xfId="27325" xr:uid="{00000000-0005-0000-0000-00008BD40000}"/>
    <cellStyle name="Hardwire 4 5 2 2" xfId="55008" xr:uid="{00000000-0005-0000-0000-00008CD40000}"/>
    <cellStyle name="Hardwire 4 5 3" xfId="41091" xr:uid="{00000000-0005-0000-0000-00008DD40000}"/>
    <cellStyle name="Hardwire 4 6" xfId="16366" xr:uid="{00000000-0005-0000-0000-00008ED40000}"/>
    <cellStyle name="Hardwire 4 6 2" xfId="44049" xr:uid="{00000000-0005-0000-0000-00008FD40000}"/>
    <cellStyle name="Hardwire 5" xfId="3473" xr:uid="{00000000-0005-0000-0000-000090D40000}"/>
    <cellStyle name="Hardwire 5 2" xfId="6911" xr:uid="{00000000-0005-0000-0000-000091D40000}"/>
    <cellStyle name="Hardwire 5 2 2" xfId="20851" xr:uid="{00000000-0005-0000-0000-000092D40000}"/>
    <cellStyle name="Hardwire 5 2 2 2" xfId="48534" xr:uid="{00000000-0005-0000-0000-000093D40000}"/>
    <cellStyle name="Hardwire 5 2 3" xfId="34617" xr:uid="{00000000-0005-0000-0000-000094D40000}"/>
    <cellStyle name="Hardwire 5 3" xfId="9649" xr:uid="{00000000-0005-0000-0000-000095D40000}"/>
    <cellStyle name="Hardwire 5 3 2" xfId="23570" xr:uid="{00000000-0005-0000-0000-000096D40000}"/>
    <cellStyle name="Hardwire 5 3 2 2" xfId="51253" xr:uid="{00000000-0005-0000-0000-000097D40000}"/>
    <cellStyle name="Hardwire 5 3 3" xfId="37336" xr:uid="{00000000-0005-0000-0000-000098D40000}"/>
    <cellStyle name="Hardwire 5 4" xfId="11789" xr:uid="{00000000-0005-0000-0000-000099D40000}"/>
    <cellStyle name="Hardwire 5 4 2" xfId="25710" xr:uid="{00000000-0005-0000-0000-00009AD40000}"/>
    <cellStyle name="Hardwire 5 4 2 2" xfId="53393" xr:uid="{00000000-0005-0000-0000-00009BD40000}"/>
    <cellStyle name="Hardwire 5 4 3" xfId="39476" xr:uid="{00000000-0005-0000-0000-00009CD40000}"/>
    <cellStyle name="Hardwire 5 5" xfId="14539" xr:uid="{00000000-0005-0000-0000-00009DD40000}"/>
    <cellStyle name="Hardwire 5 5 2" xfId="28460" xr:uid="{00000000-0005-0000-0000-00009ED40000}"/>
    <cellStyle name="Hardwire 5 5 2 2" xfId="56143" xr:uid="{00000000-0005-0000-0000-00009FD40000}"/>
    <cellStyle name="Hardwire 5 5 3" xfId="42226" xr:uid="{00000000-0005-0000-0000-0000A0D40000}"/>
    <cellStyle name="Hardwire 5 6" xfId="17507" xr:uid="{00000000-0005-0000-0000-0000A1D40000}"/>
    <cellStyle name="Hardwire 5 6 2" xfId="45190" xr:uid="{00000000-0005-0000-0000-0000A2D40000}"/>
    <cellStyle name="Hardwire 6" xfId="4568" xr:uid="{00000000-0005-0000-0000-0000A3D40000}"/>
    <cellStyle name="Hardwire 6 2" xfId="7983" xr:uid="{00000000-0005-0000-0000-0000A4D40000}"/>
    <cellStyle name="Hardwire 6 2 2" xfId="21907" xr:uid="{00000000-0005-0000-0000-0000A5D40000}"/>
    <cellStyle name="Hardwire 6 2 2 2" xfId="49590" xr:uid="{00000000-0005-0000-0000-0000A6D40000}"/>
    <cellStyle name="Hardwire 6 2 3" xfId="35673" xr:uid="{00000000-0005-0000-0000-0000A7D40000}"/>
    <cellStyle name="Hardwire 6 3" xfId="12832" xr:uid="{00000000-0005-0000-0000-0000A8D40000}"/>
    <cellStyle name="Hardwire 6 3 2" xfId="26753" xr:uid="{00000000-0005-0000-0000-0000A9D40000}"/>
    <cellStyle name="Hardwire 6 3 2 2" xfId="54436" xr:uid="{00000000-0005-0000-0000-0000AAD40000}"/>
    <cellStyle name="Hardwire 6 3 3" xfId="40519" xr:uid="{00000000-0005-0000-0000-0000ABD40000}"/>
    <cellStyle name="Hardwire 6 4" xfId="15582" xr:uid="{00000000-0005-0000-0000-0000ACD40000}"/>
    <cellStyle name="Hardwire 6 4 2" xfId="29503" xr:uid="{00000000-0005-0000-0000-0000ADD40000}"/>
    <cellStyle name="Hardwire 6 4 2 2" xfId="57186" xr:uid="{00000000-0005-0000-0000-0000AED40000}"/>
    <cellStyle name="Hardwire 6 4 3" xfId="43269" xr:uid="{00000000-0005-0000-0000-0000AFD40000}"/>
    <cellStyle name="Hardwire 6 5" xfId="18550" xr:uid="{00000000-0005-0000-0000-0000B0D40000}"/>
    <cellStyle name="Hardwire 6 5 2" xfId="46233" xr:uid="{00000000-0005-0000-0000-0000B1D40000}"/>
    <cellStyle name="Hardwire 6 6" xfId="32316" xr:uid="{00000000-0005-0000-0000-0000B2D40000}"/>
    <cellStyle name="Hardwire 7" xfId="4547" xr:uid="{00000000-0005-0000-0000-0000B3D40000}"/>
    <cellStyle name="Hardwire 7 2" xfId="12811" xr:uid="{00000000-0005-0000-0000-0000B4D40000}"/>
    <cellStyle name="Hardwire 7 2 2" xfId="26732" xr:uid="{00000000-0005-0000-0000-0000B5D40000}"/>
    <cellStyle name="Hardwire 7 2 2 2" xfId="54415" xr:uid="{00000000-0005-0000-0000-0000B6D40000}"/>
    <cellStyle name="Hardwire 7 2 3" xfId="40498" xr:uid="{00000000-0005-0000-0000-0000B7D40000}"/>
    <cellStyle name="Hardwire 7 3" xfId="15561" xr:uid="{00000000-0005-0000-0000-0000B8D40000}"/>
    <cellStyle name="Hardwire 7 3 2" xfId="29482" xr:uid="{00000000-0005-0000-0000-0000B9D40000}"/>
    <cellStyle name="Hardwire 7 3 2 2" xfId="57165" xr:uid="{00000000-0005-0000-0000-0000BAD40000}"/>
    <cellStyle name="Hardwire 7 3 3" xfId="43248" xr:uid="{00000000-0005-0000-0000-0000BBD40000}"/>
    <cellStyle name="Hardwire 7 4" xfId="18529" xr:uid="{00000000-0005-0000-0000-0000BCD40000}"/>
    <cellStyle name="Hardwire 7 4 2" xfId="46212" xr:uid="{00000000-0005-0000-0000-0000BDD40000}"/>
    <cellStyle name="Hardwire 7 5" xfId="32295" xr:uid="{00000000-0005-0000-0000-0000BED40000}"/>
    <cellStyle name="Hardwire 8" xfId="5392" xr:uid="{00000000-0005-0000-0000-0000BFD40000}"/>
    <cellStyle name="Hardwire 8 2" xfId="19345" xr:uid="{00000000-0005-0000-0000-0000C0D40000}"/>
    <cellStyle name="Hardwire 8 2 2" xfId="47028" xr:uid="{00000000-0005-0000-0000-0000C1D40000}"/>
    <cellStyle name="Hardwire 8 3" xfId="33111" xr:uid="{00000000-0005-0000-0000-0000C2D40000}"/>
    <cellStyle name="H-B" xfId="1777" xr:uid="{00000000-0005-0000-0000-0000C3D40000}"/>
    <cellStyle name="H-D" xfId="1778" xr:uid="{00000000-0005-0000-0000-0000C4D40000}"/>
    <cellStyle name="Head" xfId="1779" xr:uid="{00000000-0005-0000-0000-0000C5D40000}"/>
    <cellStyle name="Head 1" xfId="1780" xr:uid="{00000000-0005-0000-0000-0000C6D40000}"/>
    <cellStyle name="head1" xfId="1781" xr:uid="{00000000-0005-0000-0000-0000C7D40000}"/>
    <cellStyle name="head11a" xfId="1782" xr:uid="{00000000-0005-0000-0000-0000C8D40000}"/>
    <cellStyle name="head11b" xfId="1783" xr:uid="{00000000-0005-0000-0000-0000C9D40000}"/>
    <cellStyle name="head11c" xfId="1784" xr:uid="{00000000-0005-0000-0000-0000CAD40000}"/>
    <cellStyle name="head14" xfId="1785" xr:uid="{00000000-0005-0000-0000-0000CBD40000}"/>
    <cellStyle name="head2" xfId="1786" xr:uid="{00000000-0005-0000-0000-0000CCD40000}"/>
    <cellStyle name="headd" xfId="1787" xr:uid="{00000000-0005-0000-0000-0000CDD40000}"/>
    <cellStyle name="Header" xfId="1788" xr:uid="{00000000-0005-0000-0000-0000CED40000}"/>
    <cellStyle name="Header1" xfId="1789" xr:uid="{00000000-0005-0000-0000-0000CFD40000}"/>
    <cellStyle name="Header1 10" xfId="3502" xr:uid="{00000000-0005-0000-0000-0000D0D40000}"/>
    <cellStyle name="Header1 10 2" xfId="6940" xr:uid="{00000000-0005-0000-0000-0000D1D40000}"/>
    <cellStyle name="Header1 10 2 2" xfId="20880" xr:uid="{00000000-0005-0000-0000-0000D2D40000}"/>
    <cellStyle name="Header1 10 2 2 2" xfId="48563" xr:uid="{00000000-0005-0000-0000-0000D3D40000}"/>
    <cellStyle name="Header1 10 2 3" xfId="34646" xr:uid="{00000000-0005-0000-0000-0000D4D40000}"/>
    <cellStyle name="Header1 10 3" xfId="9678" xr:uid="{00000000-0005-0000-0000-0000D5D40000}"/>
    <cellStyle name="Header1 10 3 2" xfId="23599" xr:uid="{00000000-0005-0000-0000-0000D6D40000}"/>
    <cellStyle name="Header1 10 3 2 2" xfId="51282" xr:uid="{00000000-0005-0000-0000-0000D7D40000}"/>
    <cellStyle name="Header1 10 3 3" xfId="37365" xr:uid="{00000000-0005-0000-0000-0000D8D40000}"/>
    <cellStyle name="Header1 10 4" xfId="11818" xr:uid="{00000000-0005-0000-0000-0000D9D40000}"/>
    <cellStyle name="Header1 10 4 2" xfId="25739" xr:uid="{00000000-0005-0000-0000-0000DAD40000}"/>
    <cellStyle name="Header1 10 4 2 2" xfId="53422" xr:uid="{00000000-0005-0000-0000-0000DBD40000}"/>
    <cellStyle name="Header1 10 4 3" xfId="39505" xr:uid="{00000000-0005-0000-0000-0000DCD40000}"/>
    <cellStyle name="Header1 10 5" xfId="14568" xr:uid="{00000000-0005-0000-0000-0000DDD40000}"/>
    <cellStyle name="Header1 10 5 2" xfId="28489" xr:uid="{00000000-0005-0000-0000-0000DED40000}"/>
    <cellStyle name="Header1 10 5 2 2" xfId="56172" xr:uid="{00000000-0005-0000-0000-0000DFD40000}"/>
    <cellStyle name="Header1 10 5 3" xfId="42255" xr:uid="{00000000-0005-0000-0000-0000E0D40000}"/>
    <cellStyle name="Header1 10 6" xfId="17536" xr:uid="{00000000-0005-0000-0000-0000E1D40000}"/>
    <cellStyle name="Header1 10 6 2" xfId="45219" xr:uid="{00000000-0005-0000-0000-0000E2D40000}"/>
    <cellStyle name="Header1 10 7" xfId="31307" xr:uid="{00000000-0005-0000-0000-0000E3D40000}"/>
    <cellStyle name="Header1 11" xfId="2790" xr:uid="{00000000-0005-0000-0000-0000E4D40000}"/>
    <cellStyle name="Header1 11 2" xfId="6237" xr:uid="{00000000-0005-0000-0000-0000E5D40000}"/>
    <cellStyle name="Header1 11 2 2" xfId="20184" xr:uid="{00000000-0005-0000-0000-0000E6D40000}"/>
    <cellStyle name="Header1 11 2 2 2" xfId="47867" xr:uid="{00000000-0005-0000-0000-0000E7D40000}"/>
    <cellStyle name="Header1 11 2 3" xfId="33950" xr:uid="{00000000-0005-0000-0000-0000E8D40000}"/>
    <cellStyle name="Header1 11 3" xfId="8992" xr:uid="{00000000-0005-0000-0000-0000E9D40000}"/>
    <cellStyle name="Header1 11 3 2" xfId="22913" xr:uid="{00000000-0005-0000-0000-0000EAD40000}"/>
    <cellStyle name="Header1 11 3 2 2" xfId="50596" xr:uid="{00000000-0005-0000-0000-0000EBD40000}"/>
    <cellStyle name="Header1 11 3 3" xfId="36679" xr:uid="{00000000-0005-0000-0000-0000ECD40000}"/>
    <cellStyle name="Header1 11 4" xfId="11124" xr:uid="{00000000-0005-0000-0000-0000EDD40000}"/>
    <cellStyle name="Header1 11 4 2" xfId="25045" xr:uid="{00000000-0005-0000-0000-0000EED40000}"/>
    <cellStyle name="Header1 11 4 2 2" xfId="52728" xr:uid="{00000000-0005-0000-0000-0000EFD40000}"/>
    <cellStyle name="Header1 11 4 3" xfId="38811" xr:uid="{00000000-0005-0000-0000-0000F0D40000}"/>
    <cellStyle name="Header1 11 5" xfId="13877" xr:uid="{00000000-0005-0000-0000-0000F1D40000}"/>
    <cellStyle name="Header1 11 5 2" xfId="27798" xr:uid="{00000000-0005-0000-0000-0000F2D40000}"/>
    <cellStyle name="Header1 11 5 2 2" xfId="55481" xr:uid="{00000000-0005-0000-0000-0000F3D40000}"/>
    <cellStyle name="Header1 11 5 3" xfId="41564" xr:uid="{00000000-0005-0000-0000-0000F4D40000}"/>
    <cellStyle name="Header1 11 6" xfId="16842" xr:uid="{00000000-0005-0000-0000-0000F5D40000}"/>
    <cellStyle name="Header1 11 6 2" xfId="44525" xr:uid="{00000000-0005-0000-0000-0000F6D40000}"/>
    <cellStyle name="Header1 11 7" xfId="30677" xr:uid="{00000000-0005-0000-0000-0000F7D40000}"/>
    <cellStyle name="Header1 12" xfId="2499" xr:uid="{00000000-0005-0000-0000-0000F8D40000}"/>
    <cellStyle name="Header1 12 2" xfId="5956" xr:uid="{00000000-0005-0000-0000-0000F9D40000}"/>
    <cellStyle name="Header1 12 2 2" xfId="19905" xr:uid="{00000000-0005-0000-0000-0000FAD40000}"/>
    <cellStyle name="Header1 12 2 2 2" xfId="47588" xr:uid="{00000000-0005-0000-0000-0000FBD40000}"/>
    <cellStyle name="Header1 12 2 3" xfId="33671" xr:uid="{00000000-0005-0000-0000-0000FCD40000}"/>
    <cellStyle name="Header1 12 3" xfId="8721" xr:uid="{00000000-0005-0000-0000-0000FDD40000}"/>
    <cellStyle name="Header1 12 3 2" xfId="22642" xr:uid="{00000000-0005-0000-0000-0000FED40000}"/>
    <cellStyle name="Header1 12 3 2 2" xfId="50325" xr:uid="{00000000-0005-0000-0000-0000FFD40000}"/>
    <cellStyle name="Header1 12 3 3" xfId="36408" xr:uid="{00000000-0005-0000-0000-000000D50000}"/>
    <cellStyle name="Header1 12 4" xfId="5570" xr:uid="{00000000-0005-0000-0000-000001D50000}"/>
    <cellStyle name="Header1 12 4 2" xfId="19523" xr:uid="{00000000-0005-0000-0000-000002D50000}"/>
    <cellStyle name="Header1 12 4 2 2" xfId="47206" xr:uid="{00000000-0005-0000-0000-000003D50000}"/>
    <cellStyle name="Header1 12 4 3" xfId="33289" xr:uid="{00000000-0005-0000-0000-000004D50000}"/>
    <cellStyle name="Header1 12 5" xfId="13603" xr:uid="{00000000-0005-0000-0000-000005D50000}"/>
    <cellStyle name="Header1 12 5 2" xfId="27524" xr:uid="{00000000-0005-0000-0000-000006D50000}"/>
    <cellStyle name="Header1 12 5 2 2" xfId="55207" xr:uid="{00000000-0005-0000-0000-000007D50000}"/>
    <cellStyle name="Header1 12 5 3" xfId="41290" xr:uid="{00000000-0005-0000-0000-000008D50000}"/>
    <cellStyle name="Header1 12 6" xfId="16565" xr:uid="{00000000-0005-0000-0000-000009D50000}"/>
    <cellStyle name="Header1 12 6 2" xfId="44248" xr:uid="{00000000-0005-0000-0000-00000AD50000}"/>
    <cellStyle name="Header1 12 7" xfId="30437" xr:uid="{00000000-0005-0000-0000-00000BD50000}"/>
    <cellStyle name="Header1 13" xfId="3480" xr:uid="{00000000-0005-0000-0000-00000CD50000}"/>
    <cellStyle name="Header1 13 2" xfId="6918" xr:uid="{00000000-0005-0000-0000-00000DD50000}"/>
    <cellStyle name="Header1 13 2 2" xfId="20858" xr:uid="{00000000-0005-0000-0000-00000ED50000}"/>
    <cellStyle name="Header1 13 2 2 2" xfId="48541" xr:uid="{00000000-0005-0000-0000-00000FD50000}"/>
    <cellStyle name="Header1 13 2 3" xfId="34624" xr:uid="{00000000-0005-0000-0000-000010D50000}"/>
    <cellStyle name="Header1 13 3" xfId="9656" xr:uid="{00000000-0005-0000-0000-000011D50000}"/>
    <cellStyle name="Header1 13 3 2" xfId="23577" xr:uid="{00000000-0005-0000-0000-000012D50000}"/>
    <cellStyle name="Header1 13 3 2 2" xfId="51260" xr:uid="{00000000-0005-0000-0000-000013D50000}"/>
    <cellStyle name="Header1 13 3 3" xfId="37343" xr:uid="{00000000-0005-0000-0000-000014D50000}"/>
    <cellStyle name="Header1 13 4" xfId="11796" xr:uid="{00000000-0005-0000-0000-000015D50000}"/>
    <cellStyle name="Header1 13 4 2" xfId="25717" xr:uid="{00000000-0005-0000-0000-000016D50000}"/>
    <cellStyle name="Header1 13 4 2 2" xfId="53400" xr:uid="{00000000-0005-0000-0000-000017D50000}"/>
    <cellStyle name="Header1 13 4 3" xfId="39483" xr:uid="{00000000-0005-0000-0000-000018D50000}"/>
    <cellStyle name="Header1 13 5" xfId="14546" xr:uid="{00000000-0005-0000-0000-000019D50000}"/>
    <cellStyle name="Header1 13 5 2" xfId="28467" xr:uid="{00000000-0005-0000-0000-00001AD50000}"/>
    <cellStyle name="Header1 13 5 2 2" xfId="56150" xr:uid="{00000000-0005-0000-0000-00001BD50000}"/>
    <cellStyle name="Header1 13 5 3" xfId="42233" xr:uid="{00000000-0005-0000-0000-00001CD50000}"/>
    <cellStyle name="Header1 13 6" xfId="17514" xr:uid="{00000000-0005-0000-0000-00001DD50000}"/>
    <cellStyle name="Header1 13 6 2" xfId="45197" xr:uid="{00000000-0005-0000-0000-00001ED50000}"/>
    <cellStyle name="Header1 13 7" xfId="31285" xr:uid="{00000000-0005-0000-0000-00001FD50000}"/>
    <cellStyle name="Header1 14" xfId="2280" xr:uid="{00000000-0005-0000-0000-000020D50000}"/>
    <cellStyle name="Header1 14 2" xfId="5744" xr:uid="{00000000-0005-0000-0000-000021D50000}"/>
    <cellStyle name="Header1 14 2 2" xfId="19694" xr:uid="{00000000-0005-0000-0000-000022D50000}"/>
    <cellStyle name="Header1 14 2 2 2" xfId="47377" xr:uid="{00000000-0005-0000-0000-000023D50000}"/>
    <cellStyle name="Header1 14 2 3" xfId="33460" xr:uid="{00000000-0005-0000-0000-000024D50000}"/>
    <cellStyle name="Header1 14 3" xfId="8513" xr:uid="{00000000-0005-0000-0000-000025D50000}"/>
    <cellStyle name="Header1 14 3 2" xfId="22434" xr:uid="{00000000-0005-0000-0000-000026D50000}"/>
    <cellStyle name="Header1 14 3 2 2" xfId="50117" xr:uid="{00000000-0005-0000-0000-000027D50000}"/>
    <cellStyle name="Header1 14 3 3" xfId="36200" xr:uid="{00000000-0005-0000-0000-000028D50000}"/>
    <cellStyle name="Header1 14 4" xfId="5394" xr:uid="{00000000-0005-0000-0000-000029D50000}"/>
    <cellStyle name="Header1 14 4 2" xfId="19347" xr:uid="{00000000-0005-0000-0000-00002AD50000}"/>
    <cellStyle name="Header1 14 4 2 2" xfId="47030" xr:uid="{00000000-0005-0000-0000-00002BD50000}"/>
    <cellStyle name="Header1 14 4 3" xfId="33113" xr:uid="{00000000-0005-0000-0000-00002CD50000}"/>
    <cellStyle name="Header1 14 5" xfId="13392" xr:uid="{00000000-0005-0000-0000-00002DD50000}"/>
    <cellStyle name="Header1 14 5 2" xfId="27313" xr:uid="{00000000-0005-0000-0000-00002ED50000}"/>
    <cellStyle name="Header1 14 5 2 2" xfId="54996" xr:uid="{00000000-0005-0000-0000-00002FD50000}"/>
    <cellStyle name="Header1 14 5 3" xfId="41079" xr:uid="{00000000-0005-0000-0000-000030D50000}"/>
    <cellStyle name="Header1 14 6" xfId="16354" xr:uid="{00000000-0005-0000-0000-000031D50000}"/>
    <cellStyle name="Header1 14 6 2" xfId="44037" xr:uid="{00000000-0005-0000-0000-000032D50000}"/>
    <cellStyle name="Header1 14 7" xfId="30252" xr:uid="{00000000-0005-0000-0000-000033D50000}"/>
    <cellStyle name="Header1 15" xfId="3584" xr:uid="{00000000-0005-0000-0000-000034D50000}"/>
    <cellStyle name="Header1 15 2" xfId="7022" xr:uid="{00000000-0005-0000-0000-000035D50000}"/>
    <cellStyle name="Header1 15 2 2" xfId="20959" xr:uid="{00000000-0005-0000-0000-000036D50000}"/>
    <cellStyle name="Header1 15 2 2 2" xfId="48642" xr:uid="{00000000-0005-0000-0000-000037D50000}"/>
    <cellStyle name="Header1 15 2 3" xfId="34725" xr:uid="{00000000-0005-0000-0000-000038D50000}"/>
    <cellStyle name="Header1 15 3" xfId="9755" xr:uid="{00000000-0005-0000-0000-000039D50000}"/>
    <cellStyle name="Header1 15 3 2" xfId="23676" xr:uid="{00000000-0005-0000-0000-00003AD50000}"/>
    <cellStyle name="Header1 15 3 2 2" xfId="51359" xr:uid="{00000000-0005-0000-0000-00003BD50000}"/>
    <cellStyle name="Header1 15 3 3" xfId="37442" xr:uid="{00000000-0005-0000-0000-00003CD50000}"/>
    <cellStyle name="Header1 15 4" xfId="11897" xr:uid="{00000000-0005-0000-0000-00003DD50000}"/>
    <cellStyle name="Header1 15 4 2" xfId="25818" xr:uid="{00000000-0005-0000-0000-00003ED50000}"/>
    <cellStyle name="Header1 15 4 2 2" xfId="53501" xr:uid="{00000000-0005-0000-0000-00003FD50000}"/>
    <cellStyle name="Header1 15 4 3" xfId="39584" xr:uid="{00000000-0005-0000-0000-000040D50000}"/>
    <cellStyle name="Header1 15 5" xfId="14647" xr:uid="{00000000-0005-0000-0000-000041D50000}"/>
    <cellStyle name="Header1 15 5 2" xfId="28568" xr:uid="{00000000-0005-0000-0000-000042D50000}"/>
    <cellStyle name="Header1 15 5 2 2" xfId="56251" xr:uid="{00000000-0005-0000-0000-000043D50000}"/>
    <cellStyle name="Header1 15 5 3" xfId="42334" xr:uid="{00000000-0005-0000-0000-000044D50000}"/>
    <cellStyle name="Header1 15 6" xfId="17615" xr:uid="{00000000-0005-0000-0000-000045D50000}"/>
    <cellStyle name="Header1 15 6 2" xfId="45298" xr:uid="{00000000-0005-0000-0000-000046D50000}"/>
    <cellStyle name="Header1 15 7" xfId="31386" xr:uid="{00000000-0005-0000-0000-000047D50000}"/>
    <cellStyle name="Header1 16" xfId="2762" xr:uid="{00000000-0005-0000-0000-000048D50000}"/>
    <cellStyle name="Header1 16 2" xfId="6209" xr:uid="{00000000-0005-0000-0000-000049D50000}"/>
    <cellStyle name="Header1 16 2 2" xfId="20156" xr:uid="{00000000-0005-0000-0000-00004AD50000}"/>
    <cellStyle name="Header1 16 2 2 2" xfId="47839" xr:uid="{00000000-0005-0000-0000-00004BD50000}"/>
    <cellStyle name="Header1 16 2 3" xfId="33922" xr:uid="{00000000-0005-0000-0000-00004CD50000}"/>
    <cellStyle name="Header1 16 3" xfId="8965" xr:uid="{00000000-0005-0000-0000-00004DD50000}"/>
    <cellStyle name="Header1 16 3 2" xfId="22886" xr:uid="{00000000-0005-0000-0000-00004ED50000}"/>
    <cellStyle name="Header1 16 3 2 2" xfId="50569" xr:uid="{00000000-0005-0000-0000-00004FD50000}"/>
    <cellStyle name="Header1 16 3 3" xfId="36652" xr:uid="{00000000-0005-0000-0000-000050D50000}"/>
    <cellStyle name="Header1 16 4" xfId="11096" xr:uid="{00000000-0005-0000-0000-000051D50000}"/>
    <cellStyle name="Header1 16 4 2" xfId="25017" xr:uid="{00000000-0005-0000-0000-000052D50000}"/>
    <cellStyle name="Header1 16 4 2 2" xfId="52700" xr:uid="{00000000-0005-0000-0000-000053D50000}"/>
    <cellStyle name="Header1 16 4 3" xfId="38783" xr:uid="{00000000-0005-0000-0000-000054D50000}"/>
    <cellStyle name="Header1 16 5" xfId="13849" xr:uid="{00000000-0005-0000-0000-000055D50000}"/>
    <cellStyle name="Header1 16 5 2" xfId="27770" xr:uid="{00000000-0005-0000-0000-000056D50000}"/>
    <cellStyle name="Header1 16 5 2 2" xfId="55453" xr:uid="{00000000-0005-0000-0000-000057D50000}"/>
    <cellStyle name="Header1 16 5 3" xfId="41536" xr:uid="{00000000-0005-0000-0000-000058D50000}"/>
    <cellStyle name="Header1 16 6" xfId="16814" xr:uid="{00000000-0005-0000-0000-000059D50000}"/>
    <cellStyle name="Header1 16 6 2" xfId="44497" xr:uid="{00000000-0005-0000-0000-00005AD50000}"/>
    <cellStyle name="Header1 16 7" xfId="30661" xr:uid="{00000000-0005-0000-0000-00005BD50000}"/>
    <cellStyle name="Header1 17" xfId="3350" xr:uid="{00000000-0005-0000-0000-00005CD50000}"/>
    <cellStyle name="Header1 17 2" xfId="6790" xr:uid="{00000000-0005-0000-0000-00005DD50000}"/>
    <cellStyle name="Header1 17 2 2" xfId="20731" xr:uid="{00000000-0005-0000-0000-00005ED50000}"/>
    <cellStyle name="Header1 17 2 2 2" xfId="48414" xr:uid="{00000000-0005-0000-0000-00005FD50000}"/>
    <cellStyle name="Header1 17 2 3" xfId="34497" xr:uid="{00000000-0005-0000-0000-000060D50000}"/>
    <cellStyle name="Header1 17 3" xfId="9528" xr:uid="{00000000-0005-0000-0000-000061D50000}"/>
    <cellStyle name="Header1 17 3 2" xfId="23449" xr:uid="{00000000-0005-0000-0000-000062D50000}"/>
    <cellStyle name="Header1 17 3 2 2" xfId="51132" xr:uid="{00000000-0005-0000-0000-000063D50000}"/>
    <cellStyle name="Header1 17 3 3" xfId="37215" xr:uid="{00000000-0005-0000-0000-000064D50000}"/>
    <cellStyle name="Header1 17 4" xfId="11669" xr:uid="{00000000-0005-0000-0000-000065D50000}"/>
    <cellStyle name="Header1 17 4 2" xfId="25590" xr:uid="{00000000-0005-0000-0000-000066D50000}"/>
    <cellStyle name="Header1 17 4 2 2" xfId="53273" xr:uid="{00000000-0005-0000-0000-000067D50000}"/>
    <cellStyle name="Header1 17 4 3" xfId="39356" xr:uid="{00000000-0005-0000-0000-000068D50000}"/>
    <cellStyle name="Header1 17 5" xfId="14419" xr:uid="{00000000-0005-0000-0000-000069D50000}"/>
    <cellStyle name="Header1 17 5 2" xfId="28340" xr:uid="{00000000-0005-0000-0000-00006AD50000}"/>
    <cellStyle name="Header1 17 5 2 2" xfId="56023" xr:uid="{00000000-0005-0000-0000-00006BD50000}"/>
    <cellStyle name="Header1 17 5 3" xfId="42106" xr:uid="{00000000-0005-0000-0000-00006CD50000}"/>
    <cellStyle name="Header1 17 6" xfId="17387" xr:uid="{00000000-0005-0000-0000-00006DD50000}"/>
    <cellStyle name="Header1 17 6 2" xfId="45070" xr:uid="{00000000-0005-0000-0000-00006ED50000}"/>
    <cellStyle name="Header1 17 7" xfId="31169" xr:uid="{00000000-0005-0000-0000-00006FD50000}"/>
    <cellStyle name="Header1 18" xfId="2741" xr:uid="{00000000-0005-0000-0000-000070D50000}"/>
    <cellStyle name="Header1 18 2" xfId="6189" xr:uid="{00000000-0005-0000-0000-000071D50000}"/>
    <cellStyle name="Header1 18 2 2" xfId="20136" xr:uid="{00000000-0005-0000-0000-000072D50000}"/>
    <cellStyle name="Header1 18 2 2 2" xfId="47819" xr:uid="{00000000-0005-0000-0000-000073D50000}"/>
    <cellStyle name="Header1 18 2 3" xfId="33902" xr:uid="{00000000-0005-0000-0000-000074D50000}"/>
    <cellStyle name="Header1 18 3" xfId="8945" xr:uid="{00000000-0005-0000-0000-000075D50000}"/>
    <cellStyle name="Header1 18 3 2" xfId="22866" xr:uid="{00000000-0005-0000-0000-000076D50000}"/>
    <cellStyle name="Header1 18 3 2 2" xfId="50549" xr:uid="{00000000-0005-0000-0000-000077D50000}"/>
    <cellStyle name="Header1 18 3 3" xfId="36632" xr:uid="{00000000-0005-0000-0000-000078D50000}"/>
    <cellStyle name="Header1 18 4" xfId="11076" xr:uid="{00000000-0005-0000-0000-000079D50000}"/>
    <cellStyle name="Header1 18 4 2" xfId="24997" xr:uid="{00000000-0005-0000-0000-00007AD50000}"/>
    <cellStyle name="Header1 18 4 2 2" xfId="52680" xr:uid="{00000000-0005-0000-0000-00007BD50000}"/>
    <cellStyle name="Header1 18 4 3" xfId="38763" xr:uid="{00000000-0005-0000-0000-00007CD50000}"/>
    <cellStyle name="Header1 18 5" xfId="13829" xr:uid="{00000000-0005-0000-0000-00007DD50000}"/>
    <cellStyle name="Header1 18 5 2" xfId="27750" xr:uid="{00000000-0005-0000-0000-00007ED50000}"/>
    <cellStyle name="Header1 18 5 2 2" xfId="55433" xr:uid="{00000000-0005-0000-0000-00007FD50000}"/>
    <cellStyle name="Header1 18 5 3" xfId="41516" xr:uid="{00000000-0005-0000-0000-000080D50000}"/>
    <cellStyle name="Header1 18 6" xfId="16794" xr:uid="{00000000-0005-0000-0000-000081D50000}"/>
    <cellStyle name="Header1 18 6 2" xfId="44477" xr:uid="{00000000-0005-0000-0000-000082D50000}"/>
    <cellStyle name="Header1 18 7" xfId="30641" xr:uid="{00000000-0005-0000-0000-000083D50000}"/>
    <cellStyle name="Header1 19" xfId="4070" xr:uid="{00000000-0005-0000-0000-000084D50000}"/>
    <cellStyle name="Header1 19 2" xfId="7496" xr:uid="{00000000-0005-0000-0000-000085D50000}"/>
    <cellStyle name="Header1 19 2 2" xfId="21427" xr:uid="{00000000-0005-0000-0000-000086D50000}"/>
    <cellStyle name="Header1 19 2 2 2" xfId="49110" xr:uid="{00000000-0005-0000-0000-000087D50000}"/>
    <cellStyle name="Header1 19 2 3" xfId="35193" xr:uid="{00000000-0005-0000-0000-000088D50000}"/>
    <cellStyle name="Header1 19 3" xfId="10199" xr:uid="{00000000-0005-0000-0000-000089D50000}"/>
    <cellStyle name="Header1 19 3 2" xfId="24120" xr:uid="{00000000-0005-0000-0000-00008AD50000}"/>
    <cellStyle name="Header1 19 3 2 2" xfId="51803" xr:uid="{00000000-0005-0000-0000-00008BD50000}"/>
    <cellStyle name="Header1 19 3 3" xfId="37886" xr:uid="{00000000-0005-0000-0000-00008CD50000}"/>
    <cellStyle name="Header1 19 4" xfId="12351" xr:uid="{00000000-0005-0000-0000-00008DD50000}"/>
    <cellStyle name="Header1 19 4 2" xfId="26272" xr:uid="{00000000-0005-0000-0000-00008ED50000}"/>
    <cellStyle name="Header1 19 4 2 2" xfId="53955" xr:uid="{00000000-0005-0000-0000-00008FD50000}"/>
    <cellStyle name="Header1 19 4 3" xfId="40038" xr:uid="{00000000-0005-0000-0000-000090D50000}"/>
    <cellStyle name="Header1 19 5" xfId="15101" xr:uid="{00000000-0005-0000-0000-000091D50000}"/>
    <cellStyle name="Header1 19 5 2" xfId="29022" xr:uid="{00000000-0005-0000-0000-000092D50000}"/>
    <cellStyle name="Header1 19 5 2 2" xfId="56705" xr:uid="{00000000-0005-0000-0000-000093D50000}"/>
    <cellStyle name="Header1 19 5 3" xfId="42788" xr:uid="{00000000-0005-0000-0000-000094D50000}"/>
    <cellStyle name="Header1 19 6" xfId="18069" xr:uid="{00000000-0005-0000-0000-000095D50000}"/>
    <cellStyle name="Header1 19 6 2" xfId="45752" xr:uid="{00000000-0005-0000-0000-000096D50000}"/>
    <cellStyle name="Header1 19 7" xfId="31835" xr:uid="{00000000-0005-0000-0000-000097D50000}"/>
    <cellStyle name="Header1 2" xfId="2230" xr:uid="{00000000-0005-0000-0000-000098D50000}"/>
    <cellStyle name="Header1 2 10" xfId="4242" xr:uid="{00000000-0005-0000-0000-000099D50000}"/>
    <cellStyle name="Header1 2 10 2" xfId="7667" xr:uid="{00000000-0005-0000-0000-00009AD50000}"/>
    <cellStyle name="Header1 2 10 2 2" xfId="21595" xr:uid="{00000000-0005-0000-0000-00009BD50000}"/>
    <cellStyle name="Header1 2 10 2 2 2" xfId="49278" xr:uid="{00000000-0005-0000-0000-00009CD50000}"/>
    <cellStyle name="Header1 2 10 2 3" xfId="35361" xr:uid="{00000000-0005-0000-0000-00009DD50000}"/>
    <cellStyle name="Header1 2 10 3" xfId="10360" xr:uid="{00000000-0005-0000-0000-00009ED50000}"/>
    <cellStyle name="Header1 2 10 3 2" xfId="24281" xr:uid="{00000000-0005-0000-0000-00009FD50000}"/>
    <cellStyle name="Header1 2 10 3 2 2" xfId="51964" xr:uid="{00000000-0005-0000-0000-0000A0D50000}"/>
    <cellStyle name="Header1 2 10 3 3" xfId="38047" xr:uid="{00000000-0005-0000-0000-0000A1D50000}"/>
    <cellStyle name="Header1 2 10 4" xfId="12516" xr:uid="{00000000-0005-0000-0000-0000A2D50000}"/>
    <cellStyle name="Header1 2 10 4 2" xfId="26437" xr:uid="{00000000-0005-0000-0000-0000A3D50000}"/>
    <cellStyle name="Header1 2 10 4 2 2" xfId="54120" xr:uid="{00000000-0005-0000-0000-0000A4D50000}"/>
    <cellStyle name="Header1 2 10 4 3" xfId="40203" xr:uid="{00000000-0005-0000-0000-0000A5D50000}"/>
    <cellStyle name="Header1 2 10 5" xfId="15266" xr:uid="{00000000-0005-0000-0000-0000A6D50000}"/>
    <cellStyle name="Header1 2 10 5 2" xfId="29187" xr:uid="{00000000-0005-0000-0000-0000A7D50000}"/>
    <cellStyle name="Header1 2 10 5 2 2" xfId="56870" xr:uid="{00000000-0005-0000-0000-0000A8D50000}"/>
    <cellStyle name="Header1 2 10 5 3" xfId="42953" xr:uid="{00000000-0005-0000-0000-0000A9D50000}"/>
    <cellStyle name="Header1 2 10 6" xfId="18234" xr:uid="{00000000-0005-0000-0000-0000AAD50000}"/>
    <cellStyle name="Header1 2 10 6 2" xfId="45917" xr:uid="{00000000-0005-0000-0000-0000ABD50000}"/>
    <cellStyle name="Header1 2 10 7" xfId="32000" xr:uid="{00000000-0005-0000-0000-0000ACD50000}"/>
    <cellStyle name="Header1 2 11" xfId="4286" xr:uid="{00000000-0005-0000-0000-0000ADD50000}"/>
    <cellStyle name="Header1 2 11 2" xfId="7711" xr:uid="{00000000-0005-0000-0000-0000AED50000}"/>
    <cellStyle name="Header1 2 11 2 2" xfId="21639" xr:uid="{00000000-0005-0000-0000-0000AFD50000}"/>
    <cellStyle name="Header1 2 11 2 2 2" xfId="49322" xr:uid="{00000000-0005-0000-0000-0000B0D50000}"/>
    <cellStyle name="Header1 2 11 2 3" xfId="35405" xr:uid="{00000000-0005-0000-0000-0000B1D50000}"/>
    <cellStyle name="Header1 2 11 3" xfId="10404" xr:uid="{00000000-0005-0000-0000-0000B2D50000}"/>
    <cellStyle name="Header1 2 11 3 2" xfId="24325" xr:uid="{00000000-0005-0000-0000-0000B3D50000}"/>
    <cellStyle name="Header1 2 11 3 2 2" xfId="52008" xr:uid="{00000000-0005-0000-0000-0000B4D50000}"/>
    <cellStyle name="Header1 2 11 3 3" xfId="38091" xr:uid="{00000000-0005-0000-0000-0000B5D50000}"/>
    <cellStyle name="Header1 2 11 4" xfId="12560" xr:uid="{00000000-0005-0000-0000-0000B6D50000}"/>
    <cellStyle name="Header1 2 11 4 2" xfId="26481" xr:uid="{00000000-0005-0000-0000-0000B7D50000}"/>
    <cellStyle name="Header1 2 11 4 2 2" xfId="54164" xr:uid="{00000000-0005-0000-0000-0000B8D50000}"/>
    <cellStyle name="Header1 2 11 4 3" xfId="40247" xr:uid="{00000000-0005-0000-0000-0000B9D50000}"/>
    <cellStyle name="Header1 2 11 5" xfId="15310" xr:uid="{00000000-0005-0000-0000-0000BAD50000}"/>
    <cellStyle name="Header1 2 11 5 2" xfId="29231" xr:uid="{00000000-0005-0000-0000-0000BBD50000}"/>
    <cellStyle name="Header1 2 11 5 2 2" xfId="56914" xr:uid="{00000000-0005-0000-0000-0000BCD50000}"/>
    <cellStyle name="Header1 2 11 5 3" xfId="42997" xr:uid="{00000000-0005-0000-0000-0000BDD50000}"/>
    <cellStyle name="Header1 2 11 6" xfId="18278" xr:uid="{00000000-0005-0000-0000-0000BED50000}"/>
    <cellStyle name="Header1 2 11 6 2" xfId="45961" xr:uid="{00000000-0005-0000-0000-0000BFD50000}"/>
    <cellStyle name="Header1 2 11 7" xfId="32044" xr:uid="{00000000-0005-0000-0000-0000C0D50000}"/>
    <cellStyle name="Header1 2 12" xfId="4873" xr:uid="{00000000-0005-0000-0000-0000C1D50000}"/>
    <cellStyle name="Header1 2 12 2" xfId="8279" xr:uid="{00000000-0005-0000-0000-0000C2D50000}"/>
    <cellStyle name="Header1 2 12 2 2" xfId="22201" xr:uid="{00000000-0005-0000-0000-0000C3D50000}"/>
    <cellStyle name="Header1 2 12 2 2 2" xfId="49884" xr:uid="{00000000-0005-0000-0000-0000C4D50000}"/>
    <cellStyle name="Header1 2 12 2 3" xfId="35967" xr:uid="{00000000-0005-0000-0000-0000C5D50000}"/>
    <cellStyle name="Header1 2 12 3" xfId="10734" xr:uid="{00000000-0005-0000-0000-0000C6D50000}"/>
    <cellStyle name="Header1 2 12 3 2" xfId="24655" xr:uid="{00000000-0005-0000-0000-0000C7D50000}"/>
    <cellStyle name="Header1 2 12 3 2 2" xfId="52338" xr:uid="{00000000-0005-0000-0000-0000C8D50000}"/>
    <cellStyle name="Header1 2 12 3 3" xfId="38421" xr:uid="{00000000-0005-0000-0000-0000C9D50000}"/>
    <cellStyle name="Header1 2 12 4" xfId="13132" xr:uid="{00000000-0005-0000-0000-0000CAD50000}"/>
    <cellStyle name="Header1 2 12 4 2" xfId="27053" xr:uid="{00000000-0005-0000-0000-0000CBD50000}"/>
    <cellStyle name="Header1 2 12 4 2 2" xfId="54736" xr:uid="{00000000-0005-0000-0000-0000CCD50000}"/>
    <cellStyle name="Header1 2 12 4 3" xfId="40819" xr:uid="{00000000-0005-0000-0000-0000CDD50000}"/>
    <cellStyle name="Header1 2 12 5" xfId="15882" xr:uid="{00000000-0005-0000-0000-0000CED50000}"/>
    <cellStyle name="Header1 2 12 5 2" xfId="29803" xr:uid="{00000000-0005-0000-0000-0000CFD50000}"/>
    <cellStyle name="Header1 2 12 5 2 2" xfId="57486" xr:uid="{00000000-0005-0000-0000-0000D0D50000}"/>
    <cellStyle name="Header1 2 12 5 3" xfId="43569" xr:uid="{00000000-0005-0000-0000-0000D1D50000}"/>
    <cellStyle name="Header1 2 12 6" xfId="18850" xr:uid="{00000000-0005-0000-0000-0000D2D50000}"/>
    <cellStyle name="Header1 2 12 6 2" xfId="46533" xr:uid="{00000000-0005-0000-0000-0000D3D50000}"/>
    <cellStyle name="Header1 2 12 7" xfId="32616" xr:uid="{00000000-0005-0000-0000-0000D4D50000}"/>
    <cellStyle name="Header1 2 13" xfId="4957" xr:uid="{00000000-0005-0000-0000-0000D5D50000}"/>
    <cellStyle name="Header1 2 13 2" xfId="8361" xr:uid="{00000000-0005-0000-0000-0000D6D50000}"/>
    <cellStyle name="Header1 2 13 2 2" xfId="22282" xr:uid="{00000000-0005-0000-0000-0000D7D50000}"/>
    <cellStyle name="Header1 2 13 2 2 2" xfId="49965" xr:uid="{00000000-0005-0000-0000-0000D8D50000}"/>
    <cellStyle name="Header1 2 13 2 3" xfId="36048" xr:uid="{00000000-0005-0000-0000-0000D9D50000}"/>
    <cellStyle name="Header1 2 13 3" xfId="10813" xr:uid="{00000000-0005-0000-0000-0000DAD50000}"/>
    <cellStyle name="Header1 2 13 3 2" xfId="24734" xr:uid="{00000000-0005-0000-0000-0000DBD50000}"/>
    <cellStyle name="Header1 2 13 3 2 2" xfId="52417" xr:uid="{00000000-0005-0000-0000-0000DCD50000}"/>
    <cellStyle name="Header1 2 13 3 3" xfId="38500" xr:uid="{00000000-0005-0000-0000-0000DDD50000}"/>
    <cellStyle name="Header1 2 13 4" xfId="13214" xr:uid="{00000000-0005-0000-0000-0000DED50000}"/>
    <cellStyle name="Header1 2 13 4 2" xfId="27135" xr:uid="{00000000-0005-0000-0000-0000DFD50000}"/>
    <cellStyle name="Header1 2 13 4 2 2" xfId="54818" xr:uid="{00000000-0005-0000-0000-0000E0D50000}"/>
    <cellStyle name="Header1 2 13 4 3" xfId="40901" xr:uid="{00000000-0005-0000-0000-0000E1D50000}"/>
    <cellStyle name="Header1 2 13 5" xfId="15964" xr:uid="{00000000-0005-0000-0000-0000E2D50000}"/>
    <cellStyle name="Header1 2 13 5 2" xfId="29885" xr:uid="{00000000-0005-0000-0000-0000E3D50000}"/>
    <cellStyle name="Header1 2 13 5 2 2" xfId="57568" xr:uid="{00000000-0005-0000-0000-0000E4D50000}"/>
    <cellStyle name="Header1 2 13 5 3" xfId="43651" xr:uid="{00000000-0005-0000-0000-0000E5D50000}"/>
    <cellStyle name="Header1 2 13 6" xfId="18932" xr:uid="{00000000-0005-0000-0000-0000E6D50000}"/>
    <cellStyle name="Header1 2 13 6 2" xfId="46615" xr:uid="{00000000-0005-0000-0000-0000E7D50000}"/>
    <cellStyle name="Header1 2 13 7" xfId="32698" xr:uid="{00000000-0005-0000-0000-0000E8D50000}"/>
    <cellStyle name="Header1 2 14" xfId="4989" xr:uid="{00000000-0005-0000-0000-0000E9D50000}"/>
    <cellStyle name="Header1 2 14 2" xfId="8393" xr:uid="{00000000-0005-0000-0000-0000EAD50000}"/>
    <cellStyle name="Header1 2 14 2 2" xfId="22314" xr:uid="{00000000-0005-0000-0000-0000EBD50000}"/>
    <cellStyle name="Header1 2 14 2 2 2" xfId="49997" xr:uid="{00000000-0005-0000-0000-0000ECD50000}"/>
    <cellStyle name="Header1 2 14 2 3" xfId="36080" xr:uid="{00000000-0005-0000-0000-0000EDD50000}"/>
    <cellStyle name="Header1 2 14 3" xfId="10842" xr:uid="{00000000-0005-0000-0000-0000EED50000}"/>
    <cellStyle name="Header1 2 14 3 2" xfId="24763" xr:uid="{00000000-0005-0000-0000-0000EFD50000}"/>
    <cellStyle name="Header1 2 14 3 2 2" xfId="52446" xr:uid="{00000000-0005-0000-0000-0000F0D50000}"/>
    <cellStyle name="Header1 2 14 3 3" xfId="38529" xr:uid="{00000000-0005-0000-0000-0000F1D50000}"/>
    <cellStyle name="Header1 2 14 4" xfId="13245" xr:uid="{00000000-0005-0000-0000-0000F2D50000}"/>
    <cellStyle name="Header1 2 14 4 2" xfId="27166" xr:uid="{00000000-0005-0000-0000-0000F3D50000}"/>
    <cellStyle name="Header1 2 14 4 2 2" xfId="54849" xr:uid="{00000000-0005-0000-0000-0000F4D50000}"/>
    <cellStyle name="Header1 2 14 4 3" xfId="40932" xr:uid="{00000000-0005-0000-0000-0000F5D50000}"/>
    <cellStyle name="Header1 2 14 5" xfId="15995" xr:uid="{00000000-0005-0000-0000-0000F6D50000}"/>
    <cellStyle name="Header1 2 14 5 2" xfId="29916" xr:uid="{00000000-0005-0000-0000-0000F7D50000}"/>
    <cellStyle name="Header1 2 14 5 2 2" xfId="57599" xr:uid="{00000000-0005-0000-0000-0000F8D50000}"/>
    <cellStyle name="Header1 2 14 5 3" xfId="43682" xr:uid="{00000000-0005-0000-0000-0000F9D50000}"/>
    <cellStyle name="Header1 2 14 6" xfId="18963" xr:uid="{00000000-0005-0000-0000-0000FAD50000}"/>
    <cellStyle name="Header1 2 14 6 2" xfId="46646" xr:uid="{00000000-0005-0000-0000-0000FBD50000}"/>
    <cellStyle name="Header1 2 14 7" xfId="32729" xr:uid="{00000000-0005-0000-0000-0000FCD50000}"/>
    <cellStyle name="Header1 2 15" xfId="5026" xr:uid="{00000000-0005-0000-0000-0000FDD50000}"/>
    <cellStyle name="Header1 2 15 2" xfId="8430" xr:uid="{00000000-0005-0000-0000-0000FED50000}"/>
    <cellStyle name="Header1 2 15 2 2" xfId="22351" xr:uid="{00000000-0005-0000-0000-0000FFD50000}"/>
    <cellStyle name="Header1 2 15 2 2 2" xfId="50034" xr:uid="{00000000-0005-0000-0000-000000D60000}"/>
    <cellStyle name="Header1 2 15 2 3" xfId="36117" xr:uid="{00000000-0005-0000-0000-000001D60000}"/>
    <cellStyle name="Header1 2 15 3" xfId="10878" xr:uid="{00000000-0005-0000-0000-000002D60000}"/>
    <cellStyle name="Header1 2 15 3 2" xfId="24799" xr:uid="{00000000-0005-0000-0000-000003D60000}"/>
    <cellStyle name="Header1 2 15 3 2 2" xfId="52482" xr:uid="{00000000-0005-0000-0000-000004D60000}"/>
    <cellStyle name="Header1 2 15 3 3" xfId="38565" xr:uid="{00000000-0005-0000-0000-000005D60000}"/>
    <cellStyle name="Header1 2 15 4" xfId="13281" xr:uid="{00000000-0005-0000-0000-000006D60000}"/>
    <cellStyle name="Header1 2 15 4 2" xfId="27202" xr:uid="{00000000-0005-0000-0000-000007D60000}"/>
    <cellStyle name="Header1 2 15 4 2 2" xfId="54885" xr:uid="{00000000-0005-0000-0000-000008D60000}"/>
    <cellStyle name="Header1 2 15 4 3" xfId="40968" xr:uid="{00000000-0005-0000-0000-000009D60000}"/>
    <cellStyle name="Header1 2 15 5" xfId="16031" xr:uid="{00000000-0005-0000-0000-00000AD60000}"/>
    <cellStyle name="Header1 2 15 5 2" xfId="29952" xr:uid="{00000000-0005-0000-0000-00000BD60000}"/>
    <cellStyle name="Header1 2 15 5 2 2" xfId="57635" xr:uid="{00000000-0005-0000-0000-00000CD60000}"/>
    <cellStyle name="Header1 2 15 5 3" xfId="43718" xr:uid="{00000000-0005-0000-0000-00000DD60000}"/>
    <cellStyle name="Header1 2 15 6" xfId="18999" xr:uid="{00000000-0005-0000-0000-00000ED60000}"/>
    <cellStyle name="Header1 2 15 6 2" xfId="46682" xr:uid="{00000000-0005-0000-0000-00000FD60000}"/>
    <cellStyle name="Header1 2 15 7" xfId="32765" xr:uid="{00000000-0005-0000-0000-000010D60000}"/>
    <cellStyle name="Header1 2 16" xfId="5073" xr:uid="{00000000-0005-0000-0000-000011D60000}"/>
    <cellStyle name="Header1 2 16 2" xfId="8476" xr:uid="{00000000-0005-0000-0000-000012D60000}"/>
    <cellStyle name="Header1 2 16 2 2" xfId="22397" xr:uid="{00000000-0005-0000-0000-000013D60000}"/>
    <cellStyle name="Header1 2 16 2 2 2" xfId="50080" xr:uid="{00000000-0005-0000-0000-000014D60000}"/>
    <cellStyle name="Header1 2 16 2 3" xfId="36163" xr:uid="{00000000-0005-0000-0000-000015D60000}"/>
    <cellStyle name="Header1 2 16 3" xfId="10922" xr:uid="{00000000-0005-0000-0000-000016D60000}"/>
    <cellStyle name="Header1 2 16 3 2" xfId="24843" xr:uid="{00000000-0005-0000-0000-000017D60000}"/>
    <cellStyle name="Header1 2 16 3 2 2" xfId="52526" xr:uid="{00000000-0005-0000-0000-000018D60000}"/>
    <cellStyle name="Header1 2 16 3 3" xfId="38609" xr:uid="{00000000-0005-0000-0000-000019D60000}"/>
    <cellStyle name="Header1 2 16 4" xfId="13327" xr:uid="{00000000-0005-0000-0000-00001AD60000}"/>
    <cellStyle name="Header1 2 16 4 2" xfId="27248" xr:uid="{00000000-0005-0000-0000-00001BD60000}"/>
    <cellStyle name="Header1 2 16 4 2 2" xfId="54931" xr:uid="{00000000-0005-0000-0000-00001CD60000}"/>
    <cellStyle name="Header1 2 16 4 3" xfId="41014" xr:uid="{00000000-0005-0000-0000-00001DD60000}"/>
    <cellStyle name="Header1 2 16 5" xfId="16077" xr:uid="{00000000-0005-0000-0000-00001ED60000}"/>
    <cellStyle name="Header1 2 16 5 2" xfId="29998" xr:uid="{00000000-0005-0000-0000-00001FD60000}"/>
    <cellStyle name="Header1 2 16 5 2 2" xfId="57681" xr:uid="{00000000-0005-0000-0000-000020D60000}"/>
    <cellStyle name="Header1 2 16 5 3" xfId="43764" xr:uid="{00000000-0005-0000-0000-000021D60000}"/>
    <cellStyle name="Header1 2 16 6" xfId="19045" xr:uid="{00000000-0005-0000-0000-000022D60000}"/>
    <cellStyle name="Header1 2 16 6 2" xfId="46728" xr:uid="{00000000-0005-0000-0000-000023D60000}"/>
    <cellStyle name="Header1 2 16 7" xfId="32811" xr:uid="{00000000-0005-0000-0000-000024D60000}"/>
    <cellStyle name="Header1 2 17" xfId="5096" xr:uid="{00000000-0005-0000-0000-000025D60000}"/>
    <cellStyle name="Header1 2 17 2" xfId="8499" xr:uid="{00000000-0005-0000-0000-000026D60000}"/>
    <cellStyle name="Header1 2 17 2 2" xfId="22420" xr:uid="{00000000-0005-0000-0000-000027D60000}"/>
    <cellStyle name="Header1 2 17 2 2 2" xfId="50103" xr:uid="{00000000-0005-0000-0000-000028D60000}"/>
    <cellStyle name="Header1 2 17 2 3" xfId="36186" xr:uid="{00000000-0005-0000-0000-000029D60000}"/>
    <cellStyle name="Header1 2 17 3" xfId="10945" xr:uid="{00000000-0005-0000-0000-00002AD60000}"/>
    <cellStyle name="Header1 2 17 3 2" xfId="24866" xr:uid="{00000000-0005-0000-0000-00002BD60000}"/>
    <cellStyle name="Header1 2 17 3 2 2" xfId="52549" xr:uid="{00000000-0005-0000-0000-00002CD60000}"/>
    <cellStyle name="Header1 2 17 3 3" xfId="38632" xr:uid="{00000000-0005-0000-0000-00002DD60000}"/>
    <cellStyle name="Header1 2 17 4" xfId="13350" xr:uid="{00000000-0005-0000-0000-00002ED60000}"/>
    <cellStyle name="Header1 2 17 4 2" xfId="27271" xr:uid="{00000000-0005-0000-0000-00002FD60000}"/>
    <cellStyle name="Header1 2 17 4 2 2" xfId="54954" xr:uid="{00000000-0005-0000-0000-000030D60000}"/>
    <cellStyle name="Header1 2 17 4 3" xfId="41037" xr:uid="{00000000-0005-0000-0000-000031D60000}"/>
    <cellStyle name="Header1 2 17 5" xfId="16100" xr:uid="{00000000-0005-0000-0000-000032D60000}"/>
    <cellStyle name="Header1 2 17 5 2" xfId="30021" xr:uid="{00000000-0005-0000-0000-000033D60000}"/>
    <cellStyle name="Header1 2 17 5 2 2" xfId="57704" xr:uid="{00000000-0005-0000-0000-000034D60000}"/>
    <cellStyle name="Header1 2 17 5 3" xfId="43787" xr:uid="{00000000-0005-0000-0000-000035D60000}"/>
    <cellStyle name="Header1 2 17 6" xfId="19068" xr:uid="{00000000-0005-0000-0000-000036D60000}"/>
    <cellStyle name="Header1 2 17 6 2" xfId="46751" xr:uid="{00000000-0005-0000-0000-000037D60000}"/>
    <cellStyle name="Header1 2 17 7" xfId="32834" xr:uid="{00000000-0005-0000-0000-000038D60000}"/>
    <cellStyle name="Header1 2 18" xfId="5704" xr:uid="{00000000-0005-0000-0000-000039D60000}"/>
    <cellStyle name="Header1 2 18 2" xfId="19656" xr:uid="{00000000-0005-0000-0000-00003AD60000}"/>
    <cellStyle name="Header1 2 18 2 2" xfId="47339" xr:uid="{00000000-0005-0000-0000-00003BD60000}"/>
    <cellStyle name="Header1 2 18 3" xfId="33422" xr:uid="{00000000-0005-0000-0000-00003CD60000}"/>
    <cellStyle name="Header1 2 19" xfId="5105" xr:uid="{00000000-0005-0000-0000-00003DD60000}"/>
    <cellStyle name="Header1 2 19 2" xfId="19077" xr:uid="{00000000-0005-0000-0000-00003ED60000}"/>
    <cellStyle name="Header1 2 19 2 2" xfId="46760" xr:uid="{00000000-0005-0000-0000-00003FD60000}"/>
    <cellStyle name="Header1 2 19 3" xfId="32843" xr:uid="{00000000-0005-0000-0000-000040D60000}"/>
    <cellStyle name="Header1 2 2" xfId="3204" xr:uid="{00000000-0005-0000-0000-000041D60000}"/>
    <cellStyle name="Header1 2 2 2" xfId="6646" xr:uid="{00000000-0005-0000-0000-000042D60000}"/>
    <cellStyle name="Header1 2 2 2 2" xfId="20589" xr:uid="{00000000-0005-0000-0000-000043D60000}"/>
    <cellStyle name="Header1 2 2 2 2 2" xfId="48272" xr:uid="{00000000-0005-0000-0000-000044D60000}"/>
    <cellStyle name="Header1 2 2 2 3" xfId="34355" xr:uid="{00000000-0005-0000-0000-000045D60000}"/>
    <cellStyle name="Header1 2 2 3" xfId="9389" xr:uid="{00000000-0005-0000-0000-000046D60000}"/>
    <cellStyle name="Header1 2 2 3 2" xfId="23310" xr:uid="{00000000-0005-0000-0000-000047D60000}"/>
    <cellStyle name="Header1 2 2 3 2 2" xfId="50993" xr:uid="{00000000-0005-0000-0000-000048D60000}"/>
    <cellStyle name="Header1 2 2 3 3" xfId="37076" xr:uid="{00000000-0005-0000-0000-000049D60000}"/>
    <cellStyle name="Header1 2 2 4" xfId="11527" xr:uid="{00000000-0005-0000-0000-00004AD60000}"/>
    <cellStyle name="Header1 2 2 4 2" xfId="25448" xr:uid="{00000000-0005-0000-0000-00004BD60000}"/>
    <cellStyle name="Header1 2 2 4 2 2" xfId="53131" xr:uid="{00000000-0005-0000-0000-00004CD60000}"/>
    <cellStyle name="Header1 2 2 4 3" xfId="39214" xr:uid="{00000000-0005-0000-0000-00004DD60000}"/>
    <cellStyle name="Header1 2 2 5" xfId="14277" xr:uid="{00000000-0005-0000-0000-00004ED60000}"/>
    <cellStyle name="Header1 2 2 5 2" xfId="28198" xr:uid="{00000000-0005-0000-0000-00004FD60000}"/>
    <cellStyle name="Header1 2 2 5 2 2" xfId="55881" xr:uid="{00000000-0005-0000-0000-000050D60000}"/>
    <cellStyle name="Header1 2 2 5 3" xfId="41964" xr:uid="{00000000-0005-0000-0000-000051D60000}"/>
    <cellStyle name="Header1 2 2 6" xfId="17245" xr:uid="{00000000-0005-0000-0000-000052D60000}"/>
    <cellStyle name="Header1 2 2 6 2" xfId="44928" xr:uid="{00000000-0005-0000-0000-000053D60000}"/>
    <cellStyle name="Header1 2 2 7" xfId="31042" xr:uid="{00000000-0005-0000-0000-000054D60000}"/>
    <cellStyle name="Header1 2 20" xfId="5365" xr:uid="{00000000-0005-0000-0000-000055D60000}"/>
    <cellStyle name="Header1 2 20 2" xfId="19318" xr:uid="{00000000-0005-0000-0000-000056D60000}"/>
    <cellStyle name="Header1 2 20 2 2" xfId="47001" xr:uid="{00000000-0005-0000-0000-000057D60000}"/>
    <cellStyle name="Header1 2 20 3" xfId="33084" xr:uid="{00000000-0005-0000-0000-000058D60000}"/>
    <cellStyle name="Header1 2 21" xfId="13359" xr:uid="{00000000-0005-0000-0000-000059D60000}"/>
    <cellStyle name="Header1 2 21 2" xfId="27280" xr:uid="{00000000-0005-0000-0000-00005AD60000}"/>
    <cellStyle name="Header1 2 21 2 2" xfId="54963" xr:uid="{00000000-0005-0000-0000-00005BD60000}"/>
    <cellStyle name="Header1 2 21 3" xfId="41046" xr:uid="{00000000-0005-0000-0000-00005CD60000}"/>
    <cellStyle name="Header1 2 22" xfId="16243" xr:uid="{00000000-0005-0000-0000-00005DD60000}"/>
    <cellStyle name="Header1 2 22 2" xfId="30160" xr:uid="{00000000-0005-0000-0000-00005ED60000}"/>
    <cellStyle name="Header1 2 22 2 2" xfId="57843" xr:uid="{00000000-0005-0000-0000-00005FD60000}"/>
    <cellStyle name="Header1 2 22 3" xfId="43926" xr:uid="{00000000-0005-0000-0000-000060D60000}"/>
    <cellStyle name="Header1 2 23" xfId="16266" xr:uid="{00000000-0005-0000-0000-000061D60000}"/>
    <cellStyle name="Header1 2 23 2" xfId="30183" xr:uid="{00000000-0005-0000-0000-000062D60000}"/>
    <cellStyle name="Header1 2 23 2 2" xfId="57866" xr:uid="{00000000-0005-0000-0000-000063D60000}"/>
    <cellStyle name="Header1 2 23 3" xfId="43949" xr:uid="{00000000-0005-0000-0000-000064D60000}"/>
    <cellStyle name="Header1 2 24" xfId="16321" xr:uid="{00000000-0005-0000-0000-000065D60000}"/>
    <cellStyle name="Header1 2 24 2" xfId="44004" xr:uid="{00000000-0005-0000-0000-000066D60000}"/>
    <cellStyle name="Header1 2 25" xfId="30219" xr:uid="{00000000-0005-0000-0000-000067D60000}"/>
    <cellStyle name="Header1 2 3" xfId="3476" xr:uid="{00000000-0005-0000-0000-000068D60000}"/>
    <cellStyle name="Header1 2 3 2" xfId="6914" xr:uid="{00000000-0005-0000-0000-000069D60000}"/>
    <cellStyle name="Header1 2 3 2 2" xfId="20854" xr:uid="{00000000-0005-0000-0000-00006AD60000}"/>
    <cellStyle name="Header1 2 3 2 2 2" xfId="48537" xr:uid="{00000000-0005-0000-0000-00006BD60000}"/>
    <cellStyle name="Header1 2 3 2 3" xfId="34620" xr:uid="{00000000-0005-0000-0000-00006CD60000}"/>
    <cellStyle name="Header1 2 3 3" xfId="9652" xr:uid="{00000000-0005-0000-0000-00006DD60000}"/>
    <cellStyle name="Header1 2 3 3 2" xfId="23573" xr:uid="{00000000-0005-0000-0000-00006ED60000}"/>
    <cellStyle name="Header1 2 3 3 2 2" xfId="51256" xr:uid="{00000000-0005-0000-0000-00006FD60000}"/>
    <cellStyle name="Header1 2 3 3 3" xfId="37339" xr:uid="{00000000-0005-0000-0000-000070D60000}"/>
    <cellStyle name="Header1 2 3 4" xfId="11792" xr:uid="{00000000-0005-0000-0000-000071D60000}"/>
    <cellStyle name="Header1 2 3 4 2" xfId="25713" xr:uid="{00000000-0005-0000-0000-000072D60000}"/>
    <cellStyle name="Header1 2 3 4 2 2" xfId="53396" xr:uid="{00000000-0005-0000-0000-000073D60000}"/>
    <cellStyle name="Header1 2 3 4 3" xfId="39479" xr:uid="{00000000-0005-0000-0000-000074D60000}"/>
    <cellStyle name="Header1 2 3 5" xfId="14542" xr:uid="{00000000-0005-0000-0000-000075D60000}"/>
    <cellStyle name="Header1 2 3 5 2" xfId="28463" xr:uid="{00000000-0005-0000-0000-000076D60000}"/>
    <cellStyle name="Header1 2 3 5 2 2" xfId="56146" xr:uid="{00000000-0005-0000-0000-000077D60000}"/>
    <cellStyle name="Header1 2 3 5 3" xfId="42229" xr:uid="{00000000-0005-0000-0000-000078D60000}"/>
    <cellStyle name="Header1 2 3 6" xfId="17510" xr:uid="{00000000-0005-0000-0000-000079D60000}"/>
    <cellStyle name="Header1 2 3 6 2" xfId="45193" xr:uid="{00000000-0005-0000-0000-00007AD60000}"/>
    <cellStyle name="Header1 2 3 7" xfId="31281" xr:uid="{00000000-0005-0000-0000-00007BD60000}"/>
    <cellStyle name="Header1 2 4" xfId="3645" xr:uid="{00000000-0005-0000-0000-00007CD60000}"/>
    <cellStyle name="Header1 2 4 2" xfId="7083" xr:uid="{00000000-0005-0000-0000-00007DD60000}"/>
    <cellStyle name="Header1 2 4 2 2" xfId="21019" xr:uid="{00000000-0005-0000-0000-00007ED60000}"/>
    <cellStyle name="Header1 2 4 2 2 2" xfId="48702" xr:uid="{00000000-0005-0000-0000-00007FD60000}"/>
    <cellStyle name="Header1 2 4 2 3" xfId="34785" xr:uid="{00000000-0005-0000-0000-000080D60000}"/>
    <cellStyle name="Header1 2 4 3" xfId="9815" xr:uid="{00000000-0005-0000-0000-000081D60000}"/>
    <cellStyle name="Header1 2 4 3 2" xfId="23736" xr:uid="{00000000-0005-0000-0000-000082D60000}"/>
    <cellStyle name="Header1 2 4 3 2 2" xfId="51419" xr:uid="{00000000-0005-0000-0000-000083D60000}"/>
    <cellStyle name="Header1 2 4 3 3" xfId="37502" xr:uid="{00000000-0005-0000-0000-000084D60000}"/>
    <cellStyle name="Header1 2 4 4" xfId="11957" xr:uid="{00000000-0005-0000-0000-000085D60000}"/>
    <cellStyle name="Header1 2 4 4 2" xfId="25878" xr:uid="{00000000-0005-0000-0000-000086D60000}"/>
    <cellStyle name="Header1 2 4 4 2 2" xfId="53561" xr:uid="{00000000-0005-0000-0000-000087D60000}"/>
    <cellStyle name="Header1 2 4 4 3" xfId="39644" xr:uid="{00000000-0005-0000-0000-000088D60000}"/>
    <cellStyle name="Header1 2 4 5" xfId="14707" xr:uid="{00000000-0005-0000-0000-000089D60000}"/>
    <cellStyle name="Header1 2 4 5 2" xfId="28628" xr:uid="{00000000-0005-0000-0000-00008AD60000}"/>
    <cellStyle name="Header1 2 4 5 2 2" xfId="56311" xr:uid="{00000000-0005-0000-0000-00008BD60000}"/>
    <cellStyle name="Header1 2 4 5 3" xfId="42394" xr:uid="{00000000-0005-0000-0000-00008CD60000}"/>
    <cellStyle name="Header1 2 4 6" xfId="17675" xr:uid="{00000000-0005-0000-0000-00008DD60000}"/>
    <cellStyle name="Header1 2 4 6 2" xfId="45358" xr:uid="{00000000-0005-0000-0000-00008ED60000}"/>
    <cellStyle name="Header1 2 4 7" xfId="31445" xr:uid="{00000000-0005-0000-0000-00008FD60000}"/>
    <cellStyle name="Header1 2 5" xfId="3738" xr:uid="{00000000-0005-0000-0000-000090D60000}"/>
    <cellStyle name="Header1 2 5 2" xfId="7173" xr:uid="{00000000-0005-0000-0000-000091D60000}"/>
    <cellStyle name="Header1 2 5 2 2" xfId="21108" xr:uid="{00000000-0005-0000-0000-000092D60000}"/>
    <cellStyle name="Header1 2 5 2 2 2" xfId="48791" xr:uid="{00000000-0005-0000-0000-000093D60000}"/>
    <cellStyle name="Header1 2 5 2 3" xfId="34874" xr:uid="{00000000-0005-0000-0000-000094D60000}"/>
    <cellStyle name="Header1 2 5 3" xfId="9901" xr:uid="{00000000-0005-0000-0000-000095D60000}"/>
    <cellStyle name="Header1 2 5 3 2" xfId="23822" xr:uid="{00000000-0005-0000-0000-000096D60000}"/>
    <cellStyle name="Header1 2 5 3 2 2" xfId="51505" xr:uid="{00000000-0005-0000-0000-000097D60000}"/>
    <cellStyle name="Header1 2 5 3 3" xfId="37588" xr:uid="{00000000-0005-0000-0000-000098D60000}"/>
    <cellStyle name="Header1 2 5 4" xfId="12046" xr:uid="{00000000-0005-0000-0000-000099D60000}"/>
    <cellStyle name="Header1 2 5 4 2" xfId="25967" xr:uid="{00000000-0005-0000-0000-00009AD60000}"/>
    <cellStyle name="Header1 2 5 4 2 2" xfId="53650" xr:uid="{00000000-0005-0000-0000-00009BD60000}"/>
    <cellStyle name="Header1 2 5 4 3" xfId="39733" xr:uid="{00000000-0005-0000-0000-00009CD60000}"/>
    <cellStyle name="Header1 2 5 5" xfId="14796" xr:uid="{00000000-0005-0000-0000-00009DD60000}"/>
    <cellStyle name="Header1 2 5 5 2" xfId="28717" xr:uid="{00000000-0005-0000-0000-00009ED60000}"/>
    <cellStyle name="Header1 2 5 5 2 2" xfId="56400" xr:uid="{00000000-0005-0000-0000-00009FD60000}"/>
    <cellStyle name="Header1 2 5 5 3" xfId="42483" xr:uid="{00000000-0005-0000-0000-0000A0D60000}"/>
    <cellStyle name="Header1 2 5 6" xfId="17764" xr:uid="{00000000-0005-0000-0000-0000A1D60000}"/>
    <cellStyle name="Header1 2 5 6 2" xfId="45447" xr:uid="{00000000-0005-0000-0000-0000A2D60000}"/>
    <cellStyle name="Header1 2 5 7" xfId="31533" xr:uid="{00000000-0005-0000-0000-0000A3D60000}"/>
    <cellStyle name="Header1 2 6" xfId="3777" xr:uid="{00000000-0005-0000-0000-0000A4D60000}"/>
    <cellStyle name="Header1 2 6 2" xfId="7211" xr:uid="{00000000-0005-0000-0000-0000A5D60000}"/>
    <cellStyle name="Header1 2 6 2 2" xfId="21145" xr:uid="{00000000-0005-0000-0000-0000A6D60000}"/>
    <cellStyle name="Header1 2 6 2 2 2" xfId="48828" xr:uid="{00000000-0005-0000-0000-0000A7D60000}"/>
    <cellStyle name="Header1 2 6 2 3" xfId="34911" xr:uid="{00000000-0005-0000-0000-0000A8D60000}"/>
    <cellStyle name="Header1 2 6 3" xfId="9933" xr:uid="{00000000-0005-0000-0000-0000A9D60000}"/>
    <cellStyle name="Header1 2 6 3 2" xfId="23854" xr:uid="{00000000-0005-0000-0000-0000AAD60000}"/>
    <cellStyle name="Header1 2 6 3 2 2" xfId="51537" xr:uid="{00000000-0005-0000-0000-0000ABD60000}"/>
    <cellStyle name="Header1 2 6 3 3" xfId="37620" xr:uid="{00000000-0005-0000-0000-0000ACD60000}"/>
    <cellStyle name="Header1 2 6 4" xfId="12083" xr:uid="{00000000-0005-0000-0000-0000ADD60000}"/>
    <cellStyle name="Header1 2 6 4 2" xfId="26004" xr:uid="{00000000-0005-0000-0000-0000AED60000}"/>
    <cellStyle name="Header1 2 6 4 2 2" xfId="53687" xr:uid="{00000000-0005-0000-0000-0000AFD60000}"/>
    <cellStyle name="Header1 2 6 4 3" xfId="39770" xr:uid="{00000000-0005-0000-0000-0000B0D60000}"/>
    <cellStyle name="Header1 2 6 5" xfId="14833" xr:uid="{00000000-0005-0000-0000-0000B1D60000}"/>
    <cellStyle name="Header1 2 6 5 2" xfId="28754" xr:uid="{00000000-0005-0000-0000-0000B2D60000}"/>
    <cellStyle name="Header1 2 6 5 2 2" xfId="56437" xr:uid="{00000000-0005-0000-0000-0000B3D60000}"/>
    <cellStyle name="Header1 2 6 5 3" xfId="42520" xr:uid="{00000000-0005-0000-0000-0000B4D60000}"/>
    <cellStyle name="Header1 2 6 6" xfId="17801" xr:uid="{00000000-0005-0000-0000-0000B5D60000}"/>
    <cellStyle name="Header1 2 6 6 2" xfId="45484" xr:uid="{00000000-0005-0000-0000-0000B6D60000}"/>
    <cellStyle name="Header1 2 6 7" xfId="31567" xr:uid="{00000000-0005-0000-0000-0000B7D60000}"/>
    <cellStyle name="Header1 2 7" xfId="3830" xr:uid="{00000000-0005-0000-0000-0000B8D60000}"/>
    <cellStyle name="Header1 2 7 2" xfId="7264" xr:uid="{00000000-0005-0000-0000-0000B9D60000}"/>
    <cellStyle name="Header1 2 7 2 2" xfId="21197" xr:uid="{00000000-0005-0000-0000-0000BAD60000}"/>
    <cellStyle name="Header1 2 7 2 2 2" xfId="48880" xr:uid="{00000000-0005-0000-0000-0000BBD60000}"/>
    <cellStyle name="Header1 2 7 2 3" xfId="34963" xr:uid="{00000000-0005-0000-0000-0000BCD60000}"/>
    <cellStyle name="Header1 2 7 3" xfId="9983" xr:uid="{00000000-0005-0000-0000-0000BDD60000}"/>
    <cellStyle name="Header1 2 7 3 2" xfId="23904" xr:uid="{00000000-0005-0000-0000-0000BED60000}"/>
    <cellStyle name="Header1 2 7 3 2 2" xfId="51587" xr:uid="{00000000-0005-0000-0000-0000BFD60000}"/>
    <cellStyle name="Header1 2 7 3 3" xfId="37670" xr:uid="{00000000-0005-0000-0000-0000C0D60000}"/>
    <cellStyle name="Header1 2 7 4" xfId="12135" xr:uid="{00000000-0005-0000-0000-0000C1D60000}"/>
    <cellStyle name="Header1 2 7 4 2" xfId="26056" xr:uid="{00000000-0005-0000-0000-0000C2D60000}"/>
    <cellStyle name="Header1 2 7 4 2 2" xfId="53739" xr:uid="{00000000-0005-0000-0000-0000C3D60000}"/>
    <cellStyle name="Header1 2 7 4 3" xfId="39822" xr:uid="{00000000-0005-0000-0000-0000C4D60000}"/>
    <cellStyle name="Header1 2 7 5" xfId="14885" xr:uid="{00000000-0005-0000-0000-0000C5D60000}"/>
    <cellStyle name="Header1 2 7 5 2" xfId="28806" xr:uid="{00000000-0005-0000-0000-0000C6D60000}"/>
    <cellStyle name="Header1 2 7 5 2 2" xfId="56489" xr:uid="{00000000-0005-0000-0000-0000C7D60000}"/>
    <cellStyle name="Header1 2 7 5 3" xfId="42572" xr:uid="{00000000-0005-0000-0000-0000C8D60000}"/>
    <cellStyle name="Header1 2 7 6" xfId="17853" xr:uid="{00000000-0005-0000-0000-0000C9D60000}"/>
    <cellStyle name="Header1 2 7 6 2" xfId="45536" xr:uid="{00000000-0005-0000-0000-0000CAD60000}"/>
    <cellStyle name="Header1 2 7 7" xfId="31619" xr:uid="{00000000-0005-0000-0000-0000CBD60000}"/>
    <cellStyle name="Header1 2 8" xfId="3861" xr:uid="{00000000-0005-0000-0000-0000CCD60000}"/>
    <cellStyle name="Header1 2 8 2" xfId="7295" xr:uid="{00000000-0005-0000-0000-0000CDD60000}"/>
    <cellStyle name="Header1 2 8 2 2" xfId="21228" xr:uid="{00000000-0005-0000-0000-0000CED60000}"/>
    <cellStyle name="Header1 2 8 2 2 2" xfId="48911" xr:uid="{00000000-0005-0000-0000-0000CFD60000}"/>
    <cellStyle name="Header1 2 8 2 3" xfId="34994" xr:uid="{00000000-0005-0000-0000-0000D0D60000}"/>
    <cellStyle name="Header1 2 8 3" xfId="10014" xr:uid="{00000000-0005-0000-0000-0000D1D60000}"/>
    <cellStyle name="Header1 2 8 3 2" xfId="23935" xr:uid="{00000000-0005-0000-0000-0000D2D60000}"/>
    <cellStyle name="Header1 2 8 3 2 2" xfId="51618" xr:uid="{00000000-0005-0000-0000-0000D3D60000}"/>
    <cellStyle name="Header1 2 8 3 3" xfId="37701" xr:uid="{00000000-0005-0000-0000-0000D4D60000}"/>
    <cellStyle name="Header1 2 8 4" xfId="12166" xr:uid="{00000000-0005-0000-0000-0000D5D60000}"/>
    <cellStyle name="Header1 2 8 4 2" xfId="26087" xr:uid="{00000000-0005-0000-0000-0000D6D60000}"/>
    <cellStyle name="Header1 2 8 4 2 2" xfId="53770" xr:uid="{00000000-0005-0000-0000-0000D7D60000}"/>
    <cellStyle name="Header1 2 8 4 3" xfId="39853" xr:uid="{00000000-0005-0000-0000-0000D8D60000}"/>
    <cellStyle name="Header1 2 8 5" xfId="14916" xr:uid="{00000000-0005-0000-0000-0000D9D60000}"/>
    <cellStyle name="Header1 2 8 5 2" xfId="28837" xr:uid="{00000000-0005-0000-0000-0000DAD60000}"/>
    <cellStyle name="Header1 2 8 5 2 2" xfId="56520" xr:uid="{00000000-0005-0000-0000-0000DBD60000}"/>
    <cellStyle name="Header1 2 8 5 3" xfId="42603" xr:uid="{00000000-0005-0000-0000-0000DCD60000}"/>
    <cellStyle name="Header1 2 8 6" xfId="17884" xr:uid="{00000000-0005-0000-0000-0000DDD60000}"/>
    <cellStyle name="Header1 2 8 6 2" xfId="45567" xr:uid="{00000000-0005-0000-0000-0000DED60000}"/>
    <cellStyle name="Header1 2 8 7" xfId="31650" xr:uid="{00000000-0005-0000-0000-0000DFD60000}"/>
    <cellStyle name="Header1 2 9" xfId="4214" xr:uid="{00000000-0005-0000-0000-0000E0D60000}"/>
    <cellStyle name="Header1 2 9 2" xfId="7639" xr:uid="{00000000-0005-0000-0000-0000E1D60000}"/>
    <cellStyle name="Header1 2 9 2 2" xfId="21567" xr:uid="{00000000-0005-0000-0000-0000E2D60000}"/>
    <cellStyle name="Header1 2 9 2 2 2" xfId="49250" xr:uid="{00000000-0005-0000-0000-0000E3D60000}"/>
    <cellStyle name="Header1 2 9 2 3" xfId="35333" xr:uid="{00000000-0005-0000-0000-0000E4D60000}"/>
    <cellStyle name="Header1 2 9 3" xfId="10332" xr:uid="{00000000-0005-0000-0000-0000E5D60000}"/>
    <cellStyle name="Header1 2 9 3 2" xfId="24253" xr:uid="{00000000-0005-0000-0000-0000E6D60000}"/>
    <cellStyle name="Header1 2 9 3 2 2" xfId="51936" xr:uid="{00000000-0005-0000-0000-0000E7D60000}"/>
    <cellStyle name="Header1 2 9 3 3" xfId="38019" xr:uid="{00000000-0005-0000-0000-0000E8D60000}"/>
    <cellStyle name="Header1 2 9 4" xfId="12488" xr:uid="{00000000-0005-0000-0000-0000E9D60000}"/>
    <cellStyle name="Header1 2 9 4 2" xfId="26409" xr:uid="{00000000-0005-0000-0000-0000EAD60000}"/>
    <cellStyle name="Header1 2 9 4 2 2" xfId="54092" xr:uid="{00000000-0005-0000-0000-0000EBD60000}"/>
    <cellStyle name="Header1 2 9 4 3" xfId="40175" xr:uid="{00000000-0005-0000-0000-0000ECD60000}"/>
    <cellStyle name="Header1 2 9 5" xfId="15238" xr:uid="{00000000-0005-0000-0000-0000EDD60000}"/>
    <cellStyle name="Header1 2 9 5 2" xfId="29159" xr:uid="{00000000-0005-0000-0000-0000EED60000}"/>
    <cellStyle name="Header1 2 9 5 2 2" xfId="56842" xr:uid="{00000000-0005-0000-0000-0000EFD60000}"/>
    <cellStyle name="Header1 2 9 5 3" xfId="42925" xr:uid="{00000000-0005-0000-0000-0000F0D60000}"/>
    <cellStyle name="Header1 2 9 6" xfId="18206" xr:uid="{00000000-0005-0000-0000-0000F1D60000}"/>
    <cellStyle name="Header1 2 9 6 2" xfId="45889" xr:uid="{00000000-0005-0000-0000-0000F2D60000}"/>
    <cellStyle name="Header1 2 9 7" xfId="31972" xr:uid="{00000000-0005-0000-0000-0000F3D60000}"/>
    <cellStyle name="Header1 20" xfId="3985" xr:uid="{00000000-0005-0000-0000-0000F4D60000}"/>
    <cellStyle name="Header1 20 2" xfId="7411" xr:uid="{00000000-0005-0000-0000-0000F5D60000}"/>
    <cellStyle name="Header1 20 2 2" xfId="21342" xr:uid="{00000000-0005-0000-0000-0000F6D60000}"/>
    <cellStyle name="Header1 20 2 2 2" xfId="49025" xr:uid="{00000000-0005-0000-0000-0000F7D60000}"/>
    <cellStyle name="Header1 20 2 3" xfId="35108" xr:uid="{00000000-0005-0000-0000-0000F8D60000}"/>
    <cellStyle name="Header1 20 3" xfId="10114" xr:uid="{00000000-0005-0000-0000-0000F9D60000}"/>
    <cellStyle name="Header1 20 3 2" xfId="24035" xr:uid="{00000000-0005-0000-0000-0000FAD60000}"/>
    <cellStyle name="Header1 20 3 2 2" xfId="51718" xr:uid="{00000000-0005-0000-0000-0000FBD60000}"/>
    <cellStyle name="Header1 20 3 3" xfId="37801" xr:uid="{00000000-0005-0000-0000-0000FCD60000}"/>
    <cellStyle name="Header1 20 4" xfId="12266" xr:uid="{00000000-0005-0000-0000-0000FDD60000}"/>
    <cellStyle name="Header1 20 4 2" xfId="26187" xr:uid="{00000000-0005-0000-0000-0000FED60000}"/>
    <cellStyle name="Header1 20 4 2 2" xfId="53870" xr:uid="{00000000-0005-0000-0000-0000FFD60000}"/>
    <cellStyle name="Header1 20 4 3" xfId="39953" xr:uid="{00000000-0005-0000-0000-000000D70000}"/>
    <cellStyle name="Header1 20 5" xfId="15016" xr:uid="{00000000-0005-0000-0000-000001D70000}"/>
    <cellStyle name="Header1 20 5 2" xfId="28937" xr:uid="{00000000-0005-0000-0000-000002D70000}"/>
    <cellStyle name="Header1 20 5 2 2" xfId="56620" xr:uid="{00000000-0005-0000-0000-000003D70000}"/>
    <cellStyle name="Header1 20 5 3" xfId="42703" xr:uid="{00000000-0005-0000-0000-000004D70000}"/>
    <cellStyle name="Header1 20 6" xfId="17984" xr:uid="{00000000-0005-0000-0000-000005D70000}"/>
    <cellStyle name="Header1 20 6 2" xfId="45667" xr:uid="{00000000-0005-0000-0000-000006D70000}"/>
    <cellStyle name="Header1 20 7" xfId="31750" xr:uid="{00000000-0005-0000-0000-000007D70000}"/>
    <cellStyle name="Header1 21" xfId="4053" xr:uid="{00000000-0005-0000-0000-000008D70000}"/>
    <cellStyle name="Header1 21 2" xfId="7479" xr:uid="{00000000-0005-0000-0000-000009D70000}"/>
    <cellStyle name="Header1 21 2 2" xfId="21410" xr:uid="{00000000-0005-0000-0000-00000AD70000}"/>
    <cellStyle name="Header1 21 2 2 2" xfId="49093" xr:uid="{00000000-0005-0000-0000-00000BD70000}"/>
    <cellStyle name="Header1 21 2 3" xfId="35176" xr:uid="{00000000-0005-0000-0000-00000CD70000}"/>
    <cellStyle name="Header1 21 3" xfId="10182" xr:uid="{00000000-0005-0000-0000-00000DD70000}"/>
    <cellStyle name="Header1 21 3 2" xfId="24103" xr:uid="{00000000-0005-0000-0000-00000ED70000}"/>
    <cellStyle name="Header1 21 3 2 2" xfId="51786" xr:uid="{00000000-0005-0000-0000-00000FD70000}"/>
    <cellStyle name="Header1 21 3 3" xfId="37869" xr:uid="{00000000-0005-0000-0000-000010D70000}"/>
    <cellStyle name="Header1 21 4" xfId="12334" xr:uid="{00000000-0005-0000-0000-000011D70000}"/>
    <cellStyle name="Header1 21 4 2" xfId="26255" xr:uid="{00000000-0005-0000-0000-000012D70000}"/>
    <cellStyle name="Header1 21 4 2 2" xfId="53938" xr:uid="{00000000-0005-0000-0000-000013D70000}"/>
    <cellStyle name="Header1 21 4 3" xfId="40021" xr:uid="{00000000-0005-0000-0000-000014D70000}"/>
    <cellStyle name="Header1 21 5" xfId="15084" xr:uid="{00000000-0005-0000-0000-000015D70000}"/>
    <cellStyle name="Header1 21 5 2" xfId="29005" xr:uid="{00000000-0005-0000-0000-000016D70000}"/>
    <cellStyle name="Header1 21 5 2 2" xfId="56688" xr:uid="{00000000-0005-0000-0000-000017D70000}"/>
    <cellStyle name="Header1 21 5 3" xfId="42771" xr:uid="{00000000-0005-0000-0000-000018D70000}"/>
    <cellStyle name="Header1 21 6" xfId="18052" xr:uid="{00000000-0005-0000-0000-000019D70000}"/>
    <cellStyle name="Header1 21 6 2" xfId="45735" xr:uid="{00000000-0005-0000-0000-00001AD70000}"/>
    <cellStyle name="Header1 21 7" xfId="31818" xr:uid="{00000000-0005-0000-0000-00001BD70000}"/>
    <cellStyle name="Header1 22" xfId="4219" xr:uid="{00000000-0005-0000-0000-00001CD70000}"/>
    <cellStyle name="Header1 22 2" xfId="7644" xr:uid="{00000000-0005-0000-0000-00001DD70000}"/>
    <cellStyle name="Header1 22 2 2" xfId="21572" xr:uid="{00000000-0005-0000-0000-00001ED70000}"/>
    <cellStyle name="Header1 22 2 2 2" xfId="49255" xr:uid="{00000000-0005-0000-0000-00001FD70000}"/>
    <cellStyle name="Header1 22 2 3" xfId="35338" xr:uid="{00000000-0005-0000-0000-000020D70000}"/>
    <cellStyle name="Header1 22 3" xfId="10337" xr:uid="{00000000-0005-0000-0000-000021D70000}"/>
    <cellStyle name="Header1 22 3 2" xfId="24258" xr:uid="{00000000-0005-0000-0000-000022D70000}"/>
    <cellStyle name="Header1 22 3 2 2" xfId="51941" xr:uid="{00000000-0005-0000-0000-000023D70000}"/>
    <cellStyle name="Header1 22 3 3" xfId="38024" xr:uid="{00000000-0005-0000-0000-000024D70000}"/>
    <cellStyle name="Header1 22 4" xfId="12493" xr:uid="{00000000-0005-0000-0000-000025D70000}"/>
    <cellStyle name="Header1 22 4 2" xfId="26414" xr:uid="{00000000-0005-0000-0000-000026D70000}"/>
    <cellStyle name="Header1 22 4 2 2" xfId="54097" xr:uid="{00000000-0005-0000-0000-000027D70000}"/>
    <cellStyle name="Header1 22 4 3" xfId="40180" xr:uid="{00000000-0005-0000-0000-000028D70000}"/>
    <cellStyle name="Header1 22 5" xfId="15243" xr:uid="{00000000-0005-0000-0000-000029D70000}"/>
    <cellStyle name="Header1 22 5 2" xfId="29164" xr:uid="{00000000-0005-0000-0000-00002AD70000}"/>
    <cellStyle name="Header1 22 5 2 2" xfId="56847" xr:uid="{00000000-0005-0000-0000-00002BD70000}"/>
    <cellStyle name="Header1 22 5 3" xfId="42930" xr:uid="{00000000-0005-0000-0000-00002CD70000}"/>
    <cellStyle name="Header1 22 6" xfId="18211" xr:uid="{00000000-0005-0000-0000-00002DD70000}"/>
    <cellStyle name="Header1 22 6 2" xfId="45894" xr:uid="{00000000-0005-0000-0000-00002ED70000}"/>
    <cellStyle name="Header1 22 7" xfId="31977" xr:uid="{00000000-0005-0000-0000-00002FD70000}"/>
    <cellStyle name="Header1 23" xfId="4050" xr:uid="{00000000-0005-0000-0000-000030D70000}"/>
    <cellStyle name="Header1 23 2" xfId="7476" xr:uid="{00000000-0005-0000-0000-000031D70000}"/>
    <cellStyle name="Header1 23 2 2" xfId="21407" xr:uid="{00000000-0005-0000-0000-000032D70000}"/>
    <cellStyle name="Header1 23 2 2 2" xfId="49090" xr:uid="{00000000-0005-0000-0000-000033D70000}"/>
    <cellStyle name="Header1 23 2 3" xfId="35173" xr:uid="{00000000-0005-0000-0000-000034D70000}"/>
    <cellStyle name="Header1 23 3" xfId="10179" xr:uid="{00000000-0005-0000-0000-000035D70000}"/>
    <cellStyle name="Header1 23 3 2" xfId="24100" xr:uid="{00000000-0005-0000-0000-000036D70000}"/>
    <cellStyle name="Header1 23 3 2 2" xfId="51783" xr:uid="{00000000-0005-0000-0000-000037D70000}"/>
    <cellStyle name="Header1 23 3 3" xfId="37866" xr:uid="{00000000-0005-0000-0000-000038D70000}"/>
    <cellStyle name="Header1 23 4" xfId="12331" xr:uid="{00000000-0005-0000-0000-000039D70000}"/>
    <cellStyle name="Header1 23 4 2" xfId="26252" xr:uid="{00000000-0005-0000-0000-00003AD70000}"/>
    <cellStyle name="Header1 23 4 2 2" xfId="53935" xr:uid="{00000000-0005-0000-0000-00003BD70000}"/>
    <cellStyle name="Header1 23 4 3" xfId="40018" xr:uid="{00000000-0005-0000-0000-00003CD70000}"/>
    <cellStyle name="Header1 23 5" xfId="15081" xr:uid="{00000000-0005-0000-0000-00003DD70000}"/>
    <cellStyle name="Header1 23 5 2" xfId="29002" xr:uid="{00000000-0005-0000-0000-00003ED70000}"/>
    <cellStyle name="Header1 23 5 2 2" xfId="56685" xr:uid="{00000000-0005-0000-0000-00003FD70000}"/>
    <cellStyle name="Header1 23 5 3" xfId="42768" xr:uid="{00000000-0005-0000-0000-000040D70000}"/>
    <cellStyle name="Header1 23 6" xfId="18049" xr:uid="{00000000-0005-0000-0000-000041D70000}"/>
    <cellStyle name="Header1 23 6 2" xfId="45732" xr:uid="{00000000-0005-0000-0000-000042D70000}"/>
    <cellStyle name="Header1 23 7" xfId="31815" xr:uid="{00000000-0005-0000-0000-000043D70000}"/>
    <cellStyle name="Header1 24" xfId="4640" xr:uid="{00000000-0005-0000-0000-000044D70000}"/>
    <cellStyle name="Header1 24 2" xfId="8049" xr:uid="{00000000-0005-0000-0000-000045D70000}"/>
    <cellStyle name="Header1 24 2 2" xfId="21973" xr:uid="{00000000-0005-0000-0000-000046D70000}"/>
    <cellStyle name="Header1 24 2 2 2" xfId="49656" xr:uid="{00000000-0005-0000-0000-000047D70000}"/>
    <cellStyle name="Header1 24 2 3" xfId="35739" xr:uid="{00000000-0005-0000-0000-000048D70000}"/>
    <cellStyle name="Header1 24 3" xfId="10637" xr:uid="{00000000-0005-0000-0000-000049D70000}"/>
    <cellStyle name="Header1 24 3 2" xfId="24558" xr:uid="{00000000-0005-0000-0000-00004AD70000}"/>
    <cellStyle name="Header1 24 3 2 2" xfId="52241" xr:uid="{00000000-0005-0000-0000-00004BD70000}"/>
    <cellStyle name="Header1 24 3 3" xfId="38324" xr:uid="{00000000-0005-0000-0000-00004CD70000}"/>
    <cellStyle name="Header1 24 4" xfId="12904" xr:uid="{00000000-0005-0000-0000-00004DD70000}"/>
    <cellStyle name="Header1 24 4 2" xfId="26825" xr:uid="{00000000-0005-0000-0000-00004ED70000}"/>
    <cellStyle name="Header1 24 4 2 2" xfId="54508" xr:uid="{00000000-0005-0000-0000-00004FD70000}"/>
    <cellStyle name="Header1 24 4 3" xfId="40591" xr:uid="{00000000-0005-0000-0000-000050D70000}"/>
    <cellStyle name="Header1 24 5" xfId="15654" xr:uid="{00000000-0005-0000-0000-000051D70000}"/>
    <cellStyle name="Header1 24 5 2" xfId="29575" xr:uid="{00000000-0005-0000-0000-000052D70000}"/>
    <cellStyle name="Header1 24 5 2 2" xfId="57258" xr:uid="{00000000-0005-0000-0000-000053D70000}"/>
    <cellStyle name="Header1 24 5 3" xfId="43341" xr:uid="{00000000-0005-0000-0000-000054D70000}"/>
    <cellStyle name="Header1 24 6" xfId="18622" xr:uid="{00000000-0005-0000-0000-000055D70000}"/>
    <cellStyle name="Header1 24 6 2" xfId="46305" xr:uid="{00000000-0005-0000-0000-000056D70000}"/>
    <cellStyle name="Header1 24 7" xfId="32388" xr:uid="{00000000-0005-0000-0000-000057D70000}"/>
    <cellStyle name="Header1 25" xfId="4386" xr:uid="{00000000-0005-0000-0000-000058D70000}"/>
    <cellStyle name="Header1 25 2" xfId="7811" xr:uid="{00000000-0005-0000-0000-000059D70000}"/>
    <cellStyle name="Header1 25 2 2" xfId="21735" xr:uid="{00000000-0005-0000-0000-00005AD70000}"/>
    <cellStyle name="Header1 25 2 2 2" xfId="49418" xr:uid="{00000000-0005-0000-0000-00005BD70000}"/>
    <cellStyle name="Header1 25 2 3" xfId="35501" xr:uid="{00000000-0005-0000-0000-00005CD70000}"/>
    <cellStyle name="Header1 25 3" xfId="10484" xr:uid="{00000000-0005-0000-0000-00005DD70000}"/>
    <cellStyle name="Header1 25 3 2" xfId="24405" xr:uid="{00000000-0005-0000-0000-00005ED70000}"/>
    <cellStyle name="Header1 25 3 2 2" xfId="52088" xr:uid="{00000000-0005-0000-0000-00005FD70000}"/>
    <cellStyle name="Header1 25 3 3" xfId="38171" xr:uid="{00000000-0005-0000-0000-000060D70000}"/>
    <cellStyle name="Header1 25 4" xfId="12653" xr:uid="{00000000-0005-0000-0000-000061D70000}"/>
    <cellStyle name="Header1 25 4 2" xfId="26574" xr:uid="{00000000-0005-0000-0000-000062D70000}"/>
    <cellStyle name="Header1 25 4 2 2" xfId="54257" xr:uid="{00000000-0005-0000-0000-000063D70000}"/>
    <cellStyle name="Header1 25 4 3" xfId="40340" xr:uid="{00000000-0005-0000-0000-000064D70000}"/>
    <cellStyle name="Header1 25 5" xfId="15403" xr:uid="{00000000-0005-0000-0000-000065D70000}"/>
    <cellStyle name="Header1 25 5 2" xfId="29324" xr:uid="{00000000-0005-0000-0000-000066D70000}"/>
    <cellStyle name="Header1 25 5 2 2" xfId="57007" xr:uid="{00000000-0005-0000-0000-000067D70000}"/>
    <cellStyle name="Header1 25 5 3" xfId="43090" xr:uid="{00000000-0005-0000-0000-000068D70000}"/>
    <cellStyle name="Header1 25 6" xfId="18371" xr:uid="{00000000-0005-0000-0000-000069D70000}"/>
    <cellStyle name="Header1 25 6 2" xfId="46054" xr:uid="{00000000-0005-0000-0000-00006AD70000}"/>
    <cellStyle name="Header1 25 7" xfId="32137" xr:uid="{00000000-0005-0000-0000-00006BD70000}"/>
    <cellStyle name="Header1 26" xfId="4569" xr:uid="{00000000-0005-0000-0000-00006CD70000}"/>
    <cellStyle name="Header1 26 2" xfId="7984" xr:uid="{00000000-0005-0000-0000-00006DD70000}"/>
    <cellStyle name="Header1 26 2 2" xfId="21908" xr:uid="{00000000-0005-0000-0000-00006ED70000}"/>
    <cellStyle name="Header1 26 2 2 2" xfId="49591" xr:uid="{00000000-0005-0000-0000-00006FD70000}"/>
    <cellStyle name="Header1 26 2 3" xfId="35674" xr:uid="{00000000-0005-0000-0000-000070D70000}"/>
    <cellStyle name="Header1 26 3" xfId="10596" xr:uid="{00000000-0005-0000-0000-000071D70000}"/>
    <cellStyle name="Header1 26 3 2" xfId="24517" xr:uid="{00000000-0005-0000-0000-000072D70000}"/>
    <cellStyle name="Header1 26 3 2 2" xfId="52200" xr:uid="{00000000-0005-0000-0000-000073D70000}"/>
    <cellStyle name="Header1 26 3 3" xfId="38283" xr:uid="{00000000-0005-0000-0000-000074D70000}"/>
    <cellStyle name="Header1 26 4" xfId="12833" xr:uid="{00000000-0005-0000-0000-000075D70000}"/>
    <cellStyle name="Header1 26 4 2" xfId="26754" xr:uid="{00000000-0005-0000-0000-000076D70000}"/>
    <cellStyle name="Header1 26 4 2 2" xfId="54437" xr:uid="{00000000-0005-0000-0000-000077D70000}"/>
    <cellStyle name="Header1 26 4 3" xfId="40520" xr:uid="{00000000-0005-0000-0000-000078D70000}"/>
    <cellStyle name="Header1 26 5" xfId="15583" xr:uid="{00000000-0005-0000-0000-000079D70000}"/>
    <cellStyle name="Header1 26 5 2" xfId="29504" xr:uid="{00000000-0005-0000-0000-00007AD70000}"/>
    <cellStyle name="Header1 26 5 2 2" xfId="57187" xr:uid="{00000000-0005-0000-0000-00007BD70000}"/>
    <cellStyle name="Header1 26 5 3" xfId="43270" xr:uid="{00000000-0005-0000-0000-00007CD70000}"/>
    <cellStyle name="Header1 26 6" xfId="18551" xr:uid="{00000000-0005-0000-0000-00007DD70000}"/>
    <cellStyle name="Header1 26 6 2" xfId="46234" xr:uid="{00000000-0005-0000-0000-00007ED70000}"/>
    <cellStyle name="Header1 26 7" xfId="32317" xr:uid="{00000000-0005-0000-0000-00007FD70000}"/>
    <cellStyle name="Header1 27" xfId="4388" xr:uid="{00000000-0005-0000-0000-000080D70000}"/>
    <cellStyle name="Header1 27 2" xfId="7813" xr:uid="{00000000-0005-0000-0000-000081D70000}"/>
    <cellStyle name="Header1 27 2 2" xfId="21737" xr:uid="{00000000-0005-0000-0000-000082D70000}"/>
    <cellStyle name="Header1 27 2 2 2" xfId="49420" xr:uid="{00000000-0005-0000-0000-000083D70000}"/>
    <cellStyle name="Header1 27 2 3" xfId="35503" xr:uid="{00000000-0005-0000-0000-000084D70000}"/>
    <cellStyle name="Header1 27 3" xfId="10486" xr:uid="{00000000-0005-0000-0000-000085D70000}"/>
    <cellStyle name="Header1 27 3 2" xfId="24407" xr:uid="{00000000-0005-0000-0000-000086D70000}"/>
    <cellStyle name="Header1 27 3 2 2" xfId="52090" xr:uid="{00000000-0005-0000-0000-000087D70000}"/>
    <cellStyle name="Header1 27 3 3" xfId="38173" xr:uid="{00000000-0005-0000-0000-000088D70000}"/>
    <cellStyle name="Header1 27 4" xfId="12655" xr:uid="{00000000-0005-0000-0000-000089D70000}"/>
    <cellStyle name="Header1 27 4 2" xfId="26576" xr:uid="{00000000-0005-0000-0000-00008AD70000}"/>
    <cellStyle name="Header1 27 4 2 2" xfId="54259" xr:uid="{00000000-0005-0000-0000-00008BD70000}"/>
    <cellStyle name="Header1 27 4 3" xfId="40342" xr:uid="{00000000-0005-0000-0000-00008CD70000}"/>
    <cellStyle name="Header1 27 5" xfId="15405" xr:uid="{00000000-0005-0000-0000-00008DD70000}"/>
    <cellStyle name="Header1 27 5 2" xfId="29326" xr:uid="{00000000-0005-0000-0000-00008ED70000}"/>
    <cellStyle name="Header1 27 5 2 2" xfId="57009" xr:uid="{00000000-0005-0000-0000-00008FD70000}"/>
    <cellStyle name="Header1 27 5 3" xfId="43092" xr:uid="{00000000-0005-0000-0000-000090D70000}"/>
    <cellStyle name="Header1 27 6" xfId="18373" xr:uid="{00000000-0005-0000-0000-000091D70000}"/>
    <cellStyle name="Header1 27 6 2" xfId="46056" xr:uid="{00000000-0005-0000-0000-000092D70000}"/>
    <cellStyle name="Header1 27 7" xfId="32139" xr:uid="{00000000-0005-0000-0000-000093D70000}"/>
    <cellStyle name="Header1 28" xfId="4562" xr:uid="{00000000-0005-0000-0000-000094D70000}"/>
    <cellStyle name="Header1 28 2" xfId="7977" xr:uid="{00000000-0005-0000-0000-000095D70000}"/>
    <cellStyle name="Header1 28 2 2" xfId="21901" xr:uid="{00000000-0005-0000-0000-000096D70000}"/>
    <cellStyle name="Header1 28 2 2 2" xfId="49584" xr:uid="{00000000-0005-0000-0000-000097D70000}"/>
    <cellStyle name="Header1 28 2 3" xfId="35667" xr:uid="{00000000-0005-0000-0000-000098D70000}"/>
    <cellStyle name="Header1 28 3" xfId="10594" xr:uid="{00000000-0005-0000-0000-000099D70000}"/>
    <cellStyle name="Header1 28 3 2" xfId="24515" xr:uid="{00000000-0005-0000-0000-00009AD70000}"/>
    <cellStyle name="Header1 28 3 2 2" xfId="52198" xr:uid="{00000000-0005-0000-0000-00009BD70000}"/>
    <cellStyle name="Header1 28 3 3" xfId="38281" xr:uid="{00000000-0005-0000-0000-00009CD70000}"/>
    <cellStyle name="Header1 28 4" xfId="12826" xr:uid="{00000000-0005-0000-0000-00009DD70000}"/>
    <cellStyle name="Header1 28 4 2" xfId="26747" xr:uid="{00000000-0005-0000-0000-00009ED70000}"/>
    <cellStyle name="Header1 28 4 2 2" xfId="54430" xr:uid="{00000000-0005-0000-0000-00009FD70000}"/>
    <cellStyle name="Header1 28 4 3" xfId="40513" xr:uid="{00000000-0005-0000-0000-0000A0D70000}"/>
    <cellStyle name="Header1 28 5" xfId="15576" xr:uid="{00000000-0005-0000-0000-0000A1D70000}"/>
    <cellStyle name="Header1 28 5 2" xfId="29497" xr:uid="{00000000-0005-0000-0000-0000A2D70000}"/>
    <cellStyle name="Header1 28 5 2 2" xfId="57180" xr:uid="{00000000-0005-0000-0000-0000A3D70000}"/>
    <cellStyle name="Header1 28 5 3" xfId="43263" xr:uid="{00000000-0005-0000-0000-0000A4D70000}"/>
    <cellStyle name="Header1 28 6" xfId="18544" xr:uid="{00000000-0005-0000-0000-0000A5D70000}"/>
    <cellStyle name="Header1 28 6 2" xfId="46227" xr:uid="{00000000-0005-0000-0000-0000A6D70000}"/>
    <cellStyle name="Header1 28 7" xfId="32310" xr:uid="{00000000-0005-0000-0000-0000A7D70000}"/>
    <cellStyle name="Header1 29" xfId="5000" xr:uid="{00000000-0005-0000-0000-0000A8D70000}"/>
    <cellStyle name="Header1 29 2" xfId="8404" xr:uid="{00000000-0005-0000-0000-0000A9D70000}"/>
    <cellStyle name="Header1 29 2 2" xfId="22325" xr:uid="{00000000-0005-0000-0000-0000AAD70000}"/>
    <cellStyle name="Header1 29 2 2 2" xfId="50008" xr:uid="{00000000-0005-0000-0000-0000ABD70000}"/>
    <cellStyle name="Header1 29 2 3" xfId="36091" xr:uid="{00000000-0005-0000-0000-0000ACD70000}"/>
    <cellStyle name="Header1 29 3" xfId="10853" xr:uid="{00000000-0005-0000-0000-0000ADD70000}"/>
    <cellStyle name="Header1 29 3 2" xfId="24774" xr:uid="{00000000-0005-0000-0000-0000AED70000}"/>
    <cellStyle name="Header1 29 3 2 2" xfId="52457" xr:uid="{00000000-0005-0000-0000-0000AFD70000}"/>
    <cellStyle name="Header1 29 3 3" xfId="38540" xr:uid="{00000000-0005-0000-0000-0000B0D70000}"/>
    <cellStyle name="Header1 29 4" xfId="13256" xr:uid="{00000000-0005-0000-0000-0000B1D70000}"/>
    <cellStyle name="Header1 29 4 2" xfId="27177" xr:uid="{00000000-0005-0000-0000-0000B2D70000}"/>
    <cellStyle name="Header1 29 4 2 2" xfId="54860" xr:uid="{00000000-0005-0000-0000-0000B3D70000}"/>
    <cellStyle name="Header1 29 4 3" xfId="40943" xr:uid="{00000000-0005-0000-0000-0000B4D70000}"/>
    <cellStyle name="Header1 29 5" xfId="16006" xr:uid="{00000000-0005-0000-0000-0000B5D70000}"/>
    <cellStyle name="Header1 29 5 2" xfId="29927" xr:uid="{00000000-0005-0000-0000-0000B6D70000}"/>
    <cellStyle name="Header1 29 5 2 2" xfId="57610" xr:uid="{00000000-0005-0000-0000-0000B7D70000}"/>
    <cellStyle name="Header1 29 5 3" xfId="43693" xr:uid="{00000000-0005-0000-0000-0000B8D70000}"/>
    <cellStyle name="Header1 29 6" xfId="18974" xr:uid="{00000000-0005-0000-0000-0000B9D70000}"/>
    <cellStyle name="Header1 29 6 2" xfId="46657" xr:uid="{00000000-0005-0000-0000-0000BAD70000}"/>
    <cellStyle name="Header1 29 7" xfId="32740" xr:uid="{00000000-0005-0000-0000-0000BBD70000}"/>
    <cellStyle name="Header1 3" xfId="2939" xr:uid="{00000000-0005-0000-0000-0000BCD70000}"/>
    <cellStyle name="Header1 3 2" xfId="6385" xr:uid="{00000000-0005-0000-0000-0000BDD70000}"/>
    <cellStyle name="Header1 3 2 2" xfId="20331" xr:uid="{00000000-0005-0000-0000-0000BED70000}"/>
    <cellStyle name="Header1 3 2 2 2" xfId="48014" xr:uid="{00000000-0005-0000-0000-0000BFD70000}"/>
    <cellStyle name="Header1 3 2 3" xfId="34097" xr:uid="{00000000-0005-0000-0000-0000C0D70000}"/>
    <cellStyle name="Header1 3 3" xfId="9136" xr:uid="{00000000-0005-0000-0000-0000C1D70000}"/>
    <cellStyle name="Header1 3 3 2" xfId="23057" xr:uid="{00000000-0005-0000-0000-0000C2D70000}"/>
    <cellStyle name="Header1 3 3 2 2" xfId="50740" xr:uid="{00000000-0005-0000-0000-0000C3D70000}"/>
    <cellStyle name="Header1 3 3 3" xfId="36823" xr:uid="{00000000-0005-0000-0000-0000C4D70000}"/>
    <cellStyle name="Header1 3 4" xfId="11271" xr:uid="{00000000-0005-0000-0000-0000C5D70000}"/>
    <cellStyle name="Header1 3 4 2" xfId="25192" xr:uid="{00000000-0005-0000-0000-0000C6D70000}"/>
    <cellStyle name="Header1 3 4 2 2" xfId="52875" xr:uid="{00000000-0005-0000-0000-0000C7D70000}"/>
    <cellStyle name="Header1 3 4 3" xfId="38958" xr:uid="{00000000-0005-0000-0000-0000C8D70000}"/>
    <cellStyle name="Header1 3 5" xfId="14023" xr:uid="{00000000-0005-0000-0000-0000C9D70000}"/>
    <cellStyle name="Header1 3 5 2" xfId="27944" xr:uid="{00000000-0005-0000-0000-0000CAD70000}"/>
    <cellStyle name="Header1 3 5 2 2" xfId="55627" xr:uid="{00000000-0005-0000-0000-0000CBD70000}"/>
    <cellStyle name="Header1 3 5 3" xfId="41710" xr:uid="{00000000-0005-0000-0000-0000CCD70000}"/>
    <cellStyle name="Header1 3 6" xfId="16989" xr:uid="{00000000-0005-0000-0000-0000CDD70000}"/>
    <cellStyle name="Header1 3 6 2" xfId="44672" xr:uid="{00000000-0005-0000-0000-0000CED70000}"/>
    <cellStyle name="Header1 3 7" xfId="30802" xr:uid="{00000000-0005-0000-0000-0000CFD70000}"/>
    <cellStyle name="Header1 30" xfId="4864" xr:uid="{00000000-0005-0000-0000-0000D0D70000}"/>
    <cellStyle name="Header1 30 2" xfId="8270" xr:uid="{00000000-0005-0000-0000-0000D1D70000}"/>
    <cellStyle name="Header1 30 2 2" xfId="22193" xr:uid="{00000000-0005-0000-0000-0000D2D70000}"/>
    <cellStyle name="Header1 30 2 2 2" xfId="49876" xr:uid="{00000000-0005-0000-0000-0000D3D70000}"/>
    <cellStyle name="Header1 30 2 3" xfId="35959" xr:uid="{00000000-0005-0000-0000-0000D4D70000}"/>
    <cellStyle name="Header1 30 3" xfId="10731" xr:uid="{00000000-0005-0000-0000-0000D5D70000}"/>
    <cellStyle name="Header1 30 3 2" xfId="24652" xr:uid="{00000000-0005-0000-0000-0000D6D70000}"/>
    <cellStyle name="Header1 30 3 2 2" xfId="52335" xr:uid="{00000000-0005-0000-0000-0000D7D70000}"/>
    <cellStyle name="Header1 30 3 3" xfId="38418" xr:uid="{00000000-0005-0000-0000-0000D8D70000}"/>
    <cellStyle name="Header1 30 4" xfId="13124" xr:uid="{00000000-0005-0000-0000-0000D9D70000}"/>
    <cellStyle name="Header1 30 4 2" xfId="27045" xr:uid="{00000000-0005-0000-0000-0000DAD70000}"/>
    <cellStyle name="Header1 30 4 2 2" xfId="54728" xr:uid="{00000000-0005-0000-0000-0000DBD70000}"/>
    <cellStyle name="Header1 30 4 3" xfId="40811" xr:uid="{00000000-0005-0000-0000-0000DCD70000}"/>
    <cellStyle name="Header1 30 5" xfId="15874" xr:uid="{00000000-0005-0000-0000-0000DDD70000}"/>
    <cellStyle name="Header1 30 5 2" xfId="29795" xr:uid="{00000000-0005-0000-0000-0000DED70000}"/>
    <cellStyle name="Header1 30 5 2 2" xfId="57478" xr:uid="{00000000-0005-0000-0000-0000DFD70000}"/>
    <cellStyle name="Header1 30 5 3" xfId="43561" xr:uid="{00000000-0005-0000-0000-0000E0D70000}"/>
    <cellStyle name="Header1 30 6" xfId="18842" xr:uid="{00000000-0005-0000-0000-0000E1D70000}"/>
    <cellStyle name="Header1 30 6 2" xfId="46525" xr:uid="{00000000-0005-0000-0000-0000E2D70000}"/>
    <cellStyle name="Header1 30 7" xfId="32608" xr:uid="{00000000-0005-0000-0000-0000E3D70000}"/>
    <cellStyle name="Header1 31" xfId="5403" xr:uid="{00000000-0005-0000-0000-0000E4D70000}"/>
    <cellStyle name="Header1 31 2" xfId="19356" xr:uid="{00000000-0005-0000-0000-0000E5D70000}"/>
    <cellStyle name="Header1 31 2 2" xfId="47039" xr:uid="{00000000-0005-0000-0000-0000E6D70000}"/>
    <cellStyle name="Header1 31 3" xfId="33122" xr:uid="{00000000-0005-0000-0000-0000E7D70000}"/>
    <cellStyle name="Header1 32" xfId="5225" xr:uid="{00000000-0005-0000-0000-0000E8D70000}"/>
    <cellStyle name="Header1 32 2" xfId="19195" xr:uid="{00000000-0005-0000-0000-0000E9D70000}"/>
    <cellStyle name="Header1 32 2 2" xfId="46878" xr:uid="{00000000-0005-0000-0000-0000EAD70000}"/>
    <cellStyle name="Header1 32 3" xfId="32961" xr:uid="{00000000-0005-0000-0000-0000EBD70000}"/>
    <cellStyle name="Header1 33" xfId="5636" xr:uid="{00000000-0005-0000-0000-0000ECD70000}"/>
    <cellStyle name="Header1 33 2" xfId="19589" xr:uid="{00000000-0005-0000-0000-0000EDD70000}"/>
    <cellStyle name="Header1 33 2 2" xfId="47272" xr:uid="{00000000-0005-0000-0000-0000EED70000}"/>
    <cellStyle name="Header1 33 3" xfId="33355" xr:uid="{00000000-0005-0000-0000-0000EFD70000}"/>
    <cellStyle name="Header1 34" xfId="5224" xr:uid="{00000000-0005-0000-0000-0000F0D70000}"/>
    <cellStyle name="Header1 34 2" xfId="19194" xr:uid="{00000000-0005-0000-0000-0000F1D70000}"/>
    <cellStyle name="Header1 34 2 2" xfId="46877" xr:uid="{00000000-0005-0000-0000-0000F2D70000}"/>
    <cellStyle name="Header1 34 3" xfId="32960" xr:uid="{00000000-0005-0000-0000-0000F3D70000}"/>
    <cellStyle name="Header1 35" xfId="16173" xr:uid="{00000000-0005-0000-0000-0000F4D70000}"/>
    <cellStyle name="Header1 35 2" xfId="30090" xr:uid="{00000000-0005-0000-0000-0000F5D70000}"/>
    <cellStyle name="Header1 35 2 2" xfId="57773" xr:uid="{00000000-0005-0000-0000-0000F6D70000}"/>
    <cellStyle name="Header1 35 3" xfId="43856" xr:uid="{00000000-0005-0000-0000-0000F7D70000}"/>
    <cellStyle name="Header1 36" xfId="16128" xr:uid="{00000000-0005-0000-0000-0000F8D70000}"/>
    <cellStyle name="Header1 36 2" xfId="30045" xr:uid="{00000000-0005-0000-0000-0000F9D70000}"/>
    <cellStyle name="Header1 36 2 2" xfId="57728" xr:uid="{00000000-0005-0000-0000-0000FAD70000}"/>
    <cellStyle name="Header1 36 3" xfId="43811" xr:uid="{00000000-0005-0000-0000-0000FBD70000}"/>
    <cellStyle name="Header1 37" xfId="16291" xr:uid="{00000000-0005-0000-0000-0000FCD70000}"/>
    <cellStyle name="Header1 37 2" xfId="43974" xr:uid="{00000000-0005-0000-0000-0000FDD70000}"/>
    <cellStyle name="Header1 38" xfId="30208" xr:uid="{00000000-0005-0000-0000-0000FED70000}"/>
    <cellStyle name="Header1 4" xfId="2492" xr:uid="{00000000-0005-0000-0000-0000FFD70000}"/>
    <cellStyle name="Header1 4 2" xfId="5949" xr:uid="{00000000-0005-0000-0000-000000D80000}"/>
    <cellStyle name="Header1 4 2 2" xfId="19898" xr:uid="{00000000-0005-0000-0000-000001D80000}"/>
    <cellStyle name="Header1 4 2 2 2" xfId="47581" xr:uid="{00000000-0005-0000-0000-000002D80000}"/>
    <cellStyle name="Header1 4 2 3" xfId="33664" xr:uid="{00000000-0005-0000-0000-000003D80000}"/>
    <cellStyle name="Header1 4 3" xfId="8714" xr:uid="{00000000-0005-0000-0000-000004D80000}"/>
    <cellStyle name="Header1 4 3 2" xfId="22635" xr:uid="{00000000-0005-0000-0000-000005D80000}"/>
    <cellStyle name="Header1 4 3 2 2" xfId="50318" xr:uid="{00000000-0005-0000-0000-000006D80000}"/>
    <cellStyle name="Header1 4 3 3" xfId="36401" xr:uid="{00000000-0005-0000-0000-000007D80000}"/>
    <cellStyle name="Header1 4 4" xfId="5563" xr:uid="{00000000-0005-0000-0000-000008D80000}"/>
    <cellStyle name="Header1 4 4 2" xfId="19516" xr:uid="{00000000-0005-0000-0000-000009D80000}"/>
    <cellStyle name="Header1 4 4 2 2" xfId="47199" xr:uid="{00000000-0005-0000-0000-00000AD80000}"/>
    <cellStyle name="Header1 4 4 3" xfId="33282" xr:uid="{00000000-0005-0000-0000-00000BD80000}"/>
    <cellStyle name="Header1 4 5" xfId="13596" xr:uid="{00000000-0005-0000-0000-00000CD80000}"/>
    <cellStyle name="Header1 4 5 2" xfId="27517" xr:uid="{00000000-0005-0000-0000-00000DD80000}"/>
    <cellStyle name="Header1 4 5 2 2" xfId="55200" xr:uid="{00000000-0005-0000-0000-00000ED80000}"/>
    <cellStyle name="Header1 4 5 3" xfId="41283" xr:uid="{00000000-0005-0000-0000-00000FD80000}"/>
    <cellStyle name="Header1 4 6" xfId="16558" xr:uid="{00000000-0005-0000-0000-000010D80000}"/>
    <cellStyle name="Header1 4 6 2" xfId="44241" xr:uid="{00000000-0005-0000-0000-000011D80000}"/>
    <cellStyle name="Header1 4 7" xfId="30433" xr:uid="{00000000-0005-0000-0000-000012D80000}"/>
    <cellStyle name="Header1 5" xfId="3142" xr:uid="{00000000-0005-0000-0000-000013D80000}"/>
    <cellStyle name="Header1 5 2" xfId="6584" xr:uid="{00000000-0005-0000-0000-000014D80000}"/>
    <cellStyle name="Header1 5 2 2" xfId="20528" xr:uid="{00000000-0005-0000-0000-000015D80000}"/>
    <cellStyle name="Header1 5 2 2 2" xfId="48211" xr:uid="{00000000-0005-0000-0000-000016D80000}"/>
    <cellStyle name="Header1 5 2 3" xfId="34294" xr:uid="{00000000-0005-0000-0000-000017D80000}"/>
    <cellStyle name="Header1 5 3" xfId="9328" xr:uid="{00000000-0005-0000-0000-000018D80000}"/>
    <cellStyle name="Header1 5 3 2" xfId="23249" xr:uid="{00000000-0005-0000-0000-000019D80000}"/>
    <cellStyle name="Header1 5 3 2 2" xfId="50932" xr:uid="{00000000-0005-0000-0000-00001AD80000}"/>
    <cellStyle name="Header1 5 3 3" xfId="37015" xr:uid="{00000000-0005-0000-0000-00001BD80000}"/>
    <cellStyle name="Header1 5 4" xfId="11466" xr:uid="{00000000-0005-0000-0000-00001CD80000}"/>
    <cellStyle name="Header1 5 4 2" xfId="25387" xr:uid="{00000000-0005-0000-0000-00001DD80000}"/>
    <cellStyle name="Header1 5 4 2 2" xfId="53070" xr:uid="{00000000-0005-0000-0000-00001ED80000}"/>
    <cellStyle name="Header1 5 4 3" xfId="39153" xr:uid="{00000000-0005-0000-0000-00001FD80000}"/>
    <cellStyle name="Header1 5 5" xfId="14216" xr:uid="{00000000-0005-0000-0000-000020D80000}"/>
    <cellStyle name="Header1 5 5 2" xfId="28137" xr:uid="{00000000-0005-0000-0000-000021D80000}"/>
    <cellStyle name="Header1 5 5 2 2" xfId="55820" xr:uid="{00000000-0005-0000-0000-000022D80000}"/>
    <cellStyle name="Header1 5 5 3" xfId="41903" xr:uid="{00000000-0005-0000-0000-000023D80000}"/>
    <cellStyle name="Header1 5 6" xfId="17184" xr:uid="{00000000-0005-0000-0000-000024D80000}"/>
    <cellStyle name="Header1 5 6 2" xfId="44867" xr:uid="{00000000-0005-0000-0000-000025D80000}"/>
    <cellStyle name="Header1 5 7" xfId="30987" xr:uid="{00000000-0005-0000-0000-000026D80000}"/>
    <cellStyle name="Header1 6" xfId="2552" xr:uid="{00000000-0005-0000-0000-000027D80000}"/>
    <cellStyle name="Header1 6 2" xfId="6009" xr:uid="{00000000-0005-0000-0000-000028D80000}"/>
    <cellStyle name="Header1 6 2 2" xfId="19958" xr:uid="{00000000-0005-0000-0000-000029D80000}"/>
    <cellStyle name="Header1 6 2 2 2" xfId="47641" xr:uid="{00000000-0005-0000-0000-00002AD80000}"/>
    <cellStyle name="Header1 6 2 3" xfId="33724" xr:uid="{00000000-0005-0000-0000-00002BD80000}"/>
    <cellStyle name="Header1 6 3" xfId="8774" xr:uid="{00000000-0005-0000-0000-00002CD80000}"/>
    <cellStyle name="Header1 6 3 2" xfId="22695" xr:uid="{00000000-0005-0000-0000-00002DD80000}"/>
    <cellStyle name="Header1 6 3 2 2" xfId="50378" xr:uid="{00000000-0005-0000-0000-00002ED80000}"/>
    <cellStyle name="Header1 6 3 3" xfId="36461" xr:uid="{00000000-0005-0000-0000-00002FD80000}"/>
    <cellStyle name="Header1 6 4" xfId="5148" xr:uid="{00000000-0005-0000-0000-000030D80000}"/>
    <cellStyle name="Header1 6 4 2" xfId="19118" xr:uid="{00000000-0005-0000-0000-000031D80000}"/>
    <cellStyle name="Header1 6 4 2 2" xfId="46801" xr:uid="{00000000-0005-0000-0000-000032D80000}"/>
    <cellStyle name="Header1 6 4 3" xfId="32884" xr:uid="{00000000-0005-0000-0000-000033D80000}"/>
    <cellStyle name="Header1 6 5" xfId="13654" xr:uid="{00000000-0005-0000-0000-000034D80000}"/>
    <cellStyle name="Header1 6 5 2" xfId="27575" xr:uid="{00000000-0005-0000-0000-000035D80000}"/>
    <cellStyle name="Header1 6 5 2 2" xfId="55258" xr:uid="{00000000-0005-0000-0000-000036D80000}"/>
    <cellStyle name="Header1 6 5 3" xfId="41341" xr:uid="{00000000-0005-0000-0000-000037D80000}"/>
    <cellStyle name="Header1 6 6" xfId="16618" xr:uid="{00000000-0005-0000-0000-000038D80000}"/>
    <cellStyle name="Header1 6 6 2" xfId="44301" xr:uid="{00000000-0005-0000-0000-000039D80000}"/>
    <cellStyle name="Header1 6 7" xfId="30484" xr:uid="{00000000-0005-0000-0000-00003AD80000}"/>
    <cellStyle name="Header1 7" xfId="3271" xr:uid="{00000000-0005-0000-0000-00003BD80000}"/>
    <cellStyle name="Header1 7 2" xfId="6713" xr:uid="{00000000-0005-0000-0000-00003CD80000}"/>
    <cellStyle name="Header1 7 2 2" xfId="20655" xr:uid="{00000000-0005-0000-0000-00003DD80000}"/>
    <cellStyle name="Header1 7 2 2 2" xfId="48338" xr:uid="{00000000-0005-0000-0000-00003ED80000}"/>
    <cellStyle name="Header1 7 2 3" xfId="34421" xr:uid="{00000000-0005-0000-0000-00003FD80000}"/>
    <cellStyle name="Header1 7 3" xfId="9455" xr:uid="{00000000-0005-0000-0000-000040D80000}"/>
    <cellStyle name="Header1 7 3 2" xfId="23376" xr:uid="{00000000-0005-0000-0000-000041D80000}"/>
    <cellStyle name="Header1 7 3 2 2" xfId="51059" xr:uid="{00000000-0005-0000-0000-000042D80000}"/>
    <cellStyle name="Header1 7 3 3" xfId="37142" xr:uid="{00000000-0005-0000-0000-000043D80000}"/>
    <cellStyle name="Header1 7 4" xfId="11593" xr:uid="{00000000-0005-0000-0000-000044D80000}"/>
    <cellStyle name="Header1 7 4 2" xfId="25514" xr:uid="{00000000-0005-0000-0000-000045D80000}"/>
    <cellStyle name="Header1 7 4 2 2" xfId="53197" xr:uid="{00000000-0005-0000-0000-000046D80000}"/>
    <cellStyle name="Header1 7 4 3" xfId="39280" xr:uid="{00000000-0005-0000-0000-000047D80000}"/>
    <cellStyle name="Header1 7 5" xfId="14343" xr:uid="{00000000-0005-0000-0000-000048D80000}"/>
    <cellStyle name="Header1 7 5 2" xfId="28264" xr:uid="{00000000-0005-0000-0000-000049D80000}"/>
    <cellStyle name="Header1 7 5 2 2" xfId="55947" xr:uid="{00000000-0005-0000-0000-00004AD80000}"/>
    <cellStyle name="Header1 7 5 3" xfId="42030" xr:uid="{00000000-0005-0000-0000-00004BD80000}"/>
    <cellStyle name="Header1 7 6" xfId="17311" xr:uid="{00000000-0005-0000-0000-00004CD80000}"/>
    <cellStyle name="Header1 7 6 2" xfId="44994" xr:uid="{00000000-0005-0000-0000-00004DD80000}"/>
    <cellStyle name="Header1 7 7" xfId="31099" xr:uid="{00000000-0005-0000-0000-00004ED80000}"/>
    <cellStyle name="Header1 8" xfId="2557" xr:uid="{00000000-0005-0000-0000-00004FD80000}"/>
    <cellStyle name="Header1 8 2" xfId="6014" xr:uid="{00000000-0005-0000-0000-000050D80000}"/>
    <cellStyle name="Header1 8 2 2" xfId="19963" xr:uid="{00000000-0005-0000-0000-000051D80000}"/>
    <cellStyle name="Header1 8 2 2 2" xfId="47646" xr:uid="{00000000-0005-0000-0000-000052D80000}"/>
    <cellStyle name="Header1 8 2 3" xfId="33729" xr:uid="{00000000-0005-0000-0000-000053D80000}"/>
    <cellStyle name="Header1 8 3" xfId="8779" xr:uid="{00000000-0005-0000-0000-000054D80000}"/>
    <cellStyle name="Header1 8 3 2" xfId="22700" xr:uid="{00000000-0005-0000-0000-000055D80000}"/>
    <cellStyle name="Header1 8 3 2 2" xfId="50383" xr:uid="{00000000-0005-0000-0000-000056D80000}"/>
    <cellStyle name="Header1 8 3 3" xfId="36466" xr:uid="{00000000-0005-0000-0000-000057D80000}"/>
    <cellStyle name="Header1 8 4" xfId="5693" xr:uid="{00000000-0005-0000-0000-000058D80000}"/>
    <cellStyle name="Header1 8 4 2" xfId="19645" xr:uid="{00000000-0005-0000-0000-000059D80000}"/>
    <cellStyle name="Header1 8 4 2 2" xfId="47328" xr:uid="{00000000-0005-0000-0000-00005AD80000}"/>
    <cellStyle name="Header1 8 4 3" xfId="33411" xr:uid="{00000000-0005-0000-0000-00005BD80000}"/>
    <cellStyle name="Header1 8 5" xfId="13659" xr:uid="{00000000-0005-0000-0000-00005CD80000}"/>
    <cellStyle name="Header1 8 5 2" xfId="27580" xr:uid="{00000000-0005-0000-0000-00005DD80000}"/>
    <cellStyle name="Header1 8 5 2 2" xfId="55263" xr:uid="{00000000-0005-0000-0000-00005ED80000}"/>
    <cellStyle name="Header1 8 5 3" xfId="41346" xr:uid="{00000000-0005-0000-0000-00005FD80000}"/>
    <cellStyle name="Header1 8 6" xfId="16623" xr:uid="{00000000-0005-0000-0000-000060D80000}"/>
    <cellStyle name="Header1 8 6 2" xfId="44306" xr:uid="{00000000-0005-0000-0000-000061D80000}"/>
    <cellStyle name="Header1 8 7" xfId="30488" xr:uid="{00000000-0005-0000-0000-000062D80000}"/>
    <cellStyle name="Header1 9" xfId="3313" xr:uid="{00000000-0005-0000-0000-000063D80000}"/>
    <cellStyle name="Header1 9 2" xfId="6754" xr:uid="{00000000-0005-0000-0000-000064D80000}"/>
    <cellStyle name="Header1 9 2 2" xfId="20695" xr:uid="{00000000-0005-0000-0000-000065D80000}"/>
    <cellStyle name="Header1 9 2 2 2" xfId="48378" xr:uid="{00000000-0005-0000-0000-000066D80000}"/>
    <cellStyle name="Header1 9 2 3" xfId="34461" xr:uid="{00000000-0005-0000-0000-000067D80000}"/>
    <cellStyle name="Header1 9 3" xfId="9493" xr:uid="{00000000-0005-0000-0000-000068D80000}"/>
    <cellStyle name="Header1 9 3 2" xfId="23414" xr:uid="{00000000-0005-0000-0000-000069D80000}"/>
    <cellStyle name="Header1 9 3 2 2" xfId="51097" xr:uid="{00000000-0005-0000-0000-00006AD80000}"/>
    <cellStyle name="Header1 9 3 3" xfId="37180" xr:uid="{00000000-0005-0000-0000-00006BD80000}"/>
    <cellStyle name="Header1 9 4" xfId="11633" xr:uid="{00000000-0005-0000-0000-00006CD80000}"/>
    <cellStyle name="Header1 9 4 2" xfId="25554" xr:uid="{00000000-0005-0000-0000-00006DD80000}"/>
    <cellStyle name="Header1 9 4 2 2" xfId="53237" xr:uid="{00000000-0005-0000-0000-00006ED80000}"/>
    <cellStyle name="Header1 9 4 3" xfId="39320" xr:uid="{00000000-0005-0000-0000-00006FD80000}"/>
    <cellStyle name="Header1 9 5" xfId="14383" xr:uid="{00000000-0005-0000-0000-000070D80000}"/>
    <cellStyle name="Header1 9 5 2" xfId="28304" xr:uid="{00000000-0005-0000-0000-000071D80000}"/>
    <cellStyle name="Header1 9 5 2 2" xfId="55987" xr:uid="{00000000-0005-0000-0000-000072D80000}"/>
    <cellStyle name="Header1 9 5 3" xfId="42070" xr:uid="{00000000-0005-0000-0000-000073D80000}"/>
    <cellStyle name="Header1 9 6" xfId="17351" xr:uid="{00000000-0005-0000-0000-000074D80000}"/>
    <cellStyle name="Header1 9 6 2" xfId="45034" xr:uid="{00000000-0005-0000-0000-000075D80000}"/>
    <cellStyle name="Header1 9 7" xfId="31136" xr:uid="{00000000-0005-0000-0000-000076D80000}"/>
    <cellStyle name="Header2" xfId="1790" xr:uid="{00000000-0005-0000-0000-000077D80000}"/>
    <cellStyle name="Header2 2" xfId="2072" xr:uid="{00000000-0005-0000-0000-000078D80000}"/>
    <cellStyle name="Header2 2 2" xfId="4154" xr:uid="{00000000-0005-0000-0000-000079D80000}"/>
    <cellStyle name="Header2 2 2 2" xfId="7580" xr:uid="{00000000-0005-0000-0000-00007AD80000}"/>
    <cellStyle name="Header2 2 2 2 2" xfId="21508" xr:uid="{00000000-0005-0000-0000-00007BD80000}"/>
    <cellStyle name="Header2 2 2 2 2 2" xfId="49191" xr:uid="{00000000-0005-0000-0000-00007CD80000}"/>
    <cellStyle name="Header2 2 2 2 3" xfId="35274" xr:uid="{00000000-0005-0000-0000-00007DD80000}"/>
    <cellStyle name="Header2 2 2 3" xfId="12430" xr:uid="{00000000-0005-0000-0000-00007ED80000}"/>
    <cellStyle name="Header2 2 2 3 2" xfId="26351" xr:uid="{00000000-0005-0000-0000-00007FD80000}"/>
    <cellStyle name="Header2 2 2 3 2 2" xfId="54034" xr:uid="{00000000-0005-0000-0000-000080D80000}"/>
    <cellStyle name="Header2 2 2 3 3" xfId="40117" xr:uid="{00000000-0005-0000-0000-000081D80000}"/>
    <cellStyle name="Header2 2 2 4" xfId="15180" xr:uid="{00000000-0005-0000-0000-000082D80000}"/>
    <cellStyle name="Header2 2 2 4 2" xfId="29101" xr:uid="{00000000-0005-0000-0000-000083D80000}"/>
    <cellStyle name="Header2 2 2 4 2 2" xfId="56784" xr:uid="{00000000-0005-0000-0000-000084D80000}"/>
    <cellStyle name="Header2 2 2 4 3" xfId="42867" xr:uid="{00000000-0005-0000-0000-000085D80000}"/>
    <cellStyle name="Header2 2 2 5" xfId="18148" xr:uid="{00000000-0005-0000-0000-000086D80000}"/>
    <cellStyle name="Header2 2 2 5 2" xfId="45831" xr:uid="{00000000-0005-0000-0000-000087D80000}"/>
    <cellStyle name="Header2 2 2 6" xfId="31914" xr:uid="{00000000-0005-0000-0000-000088D80000}"/>
    <cellStyle name="Header2 2 3" xfId="5107" xr:uid="{00000000-0005-0000-0000-000089D80000}"/>
    <cellStyle name="Header2 2 3 2" xfId="19078" xr:uid="{00000000-0005-0000-0000-00008AD80000}"/>
    <cellStyle name="Header2 2 3 2 2" xfId="46761" xr:uid="{00000000-0005-0000-0000-00008BD80000}"/>
    <cellStyle name="Header2 2 3 3" xfId="32844" xr:uid="{00000000-0005-0000-0000-00008CD80000}"/>
    <cellStyle name="Header2 3" xfId="2146" xr:uid="{00000000-0005-0000-0000-00008DD80000}"/>
    <cellStyle name="Header2 3 2" xfId="4187" xr:uid="{00000000-0005-0000-0000-00008ED80000}"/>
    <cellStyle name="Header2 3 2 2" xfId="7613" xr:uid="{00000000-0005-0000-0000-00008FD80000}"/>
    <cellStyle name="Header2 3 2 2 2" xfId="21541" xr:uid="{00000000-0005-0000-0000-000090D80000}"/>
    <cellStyle name="Header2 3 2 2 2 2" xfId="49224" xr:uid="{00000000-0005-0000-0000-000091D80000}"/>
    <cellStyle name="Header2 3 2 2 3" xfId="35307" xr:uid="{00000000-0005-0000-0000-000092D80000}"/>
    <cellStyle name="Header2 3 2 3" xfId="12462" xr:uid="{00000000-0005-0000-0000-000093D80000}"/>
    <cellStyle name="Header2 3 2 3 2" xfId="26383" xr:uid="{00000000-0005-0000-0000-000094D80000}"/>
    <cellStyle name="Header2 3 2 3 2 2" xfId="54066" xr:uid="{00000000-0005-0000-0000-000095D80000}"/>
    <cellStyle name="Header2 3 2 3 3" xfId="40149" xr:uid="{00000000-0005-0000-0000-000096D80000}"/>
    <cellStyle name="Header2 3 2 4" xfId="15212" xr:uid="{00000000-0005-0000-0000-000097D80000}"/>
    <cellStyle name="Header2 3 2 4 2" xfId="29133" xr:uid="{00000000-0005-0000-0000-000098D80000}"/>
    <cellStyle name="Header2 3 2 4 2 2" xfId="56816" xr:uid="{00000000-0005-0000-0000-000099D80000}"/>
    <cellStyle name="Header2 3 2 4 3" xfId="42899" xr:uid="{00000000-0005-0000-0000-00009AD80000}"/>
    <cellStyle name="Header2 3 2 5" xfId="18180" xr:uid="{00000000-0005-0000-0000-00009BD80000}"/>
    <cellStyle name="Header2 3 2 5 2" xfId="45863" xr:uid="{00000000-0005-0000-0000-00009CD80000}"/>
    <cellStyle name="Header2 3 2 6" xfId="31946" xr:uid="{00000000-0005-0000-0000-00009DD80000}"/>
    <cellStyle name="Header2 3 3" xfId="5348" xr:uid="{00000000-0005-0000-0000-00009ED80000}"/>
    <cellStyle name="Header2 3 3 2" xfId="19303" xr:uid="{00000000-0005-0000-0000-00009FD80000}"/>
    <cellStyle name="Header2 3 3 2 2" xfId="46986" xr:uid="{00000000-0005-0000-0000-0000A0D80000}"/>
    <cellStyle name="Header2 3 3 3" xfId="33069" xr:uid="{00000000-0005-0000-0000-0000A1D80000}"/>
    <cellStyle name="Header2 4" xfId="2521" xr:uid="{00000000-0005-0000-0000-0000A2D80000}"/>
    <cellStyle name="Header2 4 2" xfId="5978" xr:uid="{00000000-0005-0000-0000-0000A3D80000}"/>
    <cellStyle name="Header2 4 2 2" xfId="19927" xr:uid="{00000000-0005-0000-0000-0000A4D80000}"/>
    <cellStyle name="Header2 4 2 2 2" xfId="47610" xr:uid="{00000000-0005-0000-0000-0000A5D80000}"/>
    <cellStyle name="Header2 4 2 3" xfId="33693" xr:uid="{00000000-0005-0000-0000-0000A6D80000}"/>
    <cellStyle name="Header2 4 3" xfId="8743" xr:uid="{00000000-0005-0000-0000-0000A7D80000}"/>
    <cellStyle name="Header2 4 3 2" xfId="22664" xr:uid="{00000000-0005-0000-0000-0000A8D80000}"/>
    <cellStyle name="Header2 4 3 2 2" xfId="50347" xr:uid="{00000000-0005-0000-0000-0000A9D80000}"/>
    <cellStyle name="Header2 4 3 3" xfId="36430" xr:uid="{00000000-0005-0000-0000-0000AAD80000}"/>
    <cellStyle name="Header2 4 4" xfId="5592" xr:uid="{00000000-0005-0000-0000-0000ABD80000}"/>
    <cellStyle name="Header2 4 4 2" xfId="19545" xr:uid="{00000000-0005-0000-0000-0000ACD80000}"/>
    <cellStyle name="Header2 4 4 2 2" xfId="47228" xr:uid="{00000000-0005-0000-0000-0000ADD80000}"/>
    <cellStyle name="Header2 4 4 3" xfId="33311" xr:uid="{00000000-0005-0000-0000-0000AED80000}"/>
    <cellStyle name="Header2 4 5" xfId="16587" xr:uid="{00000000-0005-0000-0000-0000AFD80000}"/>
    <cellStyle name="Header2 4 5 2" xfId="44270" xr:uid="{00000000-0005-0000-0000-0000B0D80000}"/>
    <cellStyle name="Header2 5" xfId="3025" xr:uid="{00000000-0005-0000-0000-0000B1D80000}"/>
    <cellStyle name="Header2 5 2" xfId="6469" xr:uid="{00000000-0005-0000-0000-0000B2D80000}"/>
    <cellStyle name="Header2 5 2 2" xfId="20414" xr:uid="{00000000-0005-0000-0000-0000B3D80000}"/>
    <cellStyle name="Header2 5 2 2 2" xfId="48097" xr:uid="{00000000-0005-0000-0000-0000B4D80000}"/>
    <cellStyle name="Header2 5 2 3" xfId="34180" xr:uid="{00000000-0005-0000-0000-0000B5D80000}"/>
    <cellStyle name="Header2 5 3" xfId="9218" xr:uid="{00000000-0005-0000-0000-0000B6D80000}"/>
    <cellStyle name="Header2 5 3 2" xfId="23139" xr:uid="{00000000-0005-0000-0000-0000B7D80000}"/>
    <cellStyle name="Header2 5 3 2 2" xfId="50822" xr:uid="{00000000-0005-0000-0000-0000B8D80000}"/>
    <cellStyle name="Header2 5 3 3" xfId="36905" xr:uid="{00000000-0005-0000-0000-0000B9D80000}"/>
    <cellStyle name="Header2 5 4" xfId="11354" xr:uid="{00000000-0005-0000-0000-0000BAD80000}"/>
    <cellStyle name="Header2 5 4 2" xfId="25275" xr:uid="{00000000-0005-0000-0000-0000BBD80000}"/>
    <cellStyle name="Header2 5 4 2 2" xfId="52958" xr:uid="{00000000-0005-0000-0000-0000BCD80000}"/>
    <cellStyle name="Header2 5 4 3" xfId="39041" xr:uid="{00000000-0005-0000-0000-0000BDD80000}"/>
    <cellStyle name="Header2 5 5" xfId="17072" xr:uid="{00000000-0005-0000-0000-0000BED80000}"/>
    <cellStyle name="Header2 5 5 2" xfId="44755" xr:uid="{00000000-0005-0000-0000-0000BFD80000}"/>
    <cellStyle name="Header2 6" xfId="3691" xr:uid="{00000000-0005-0000-0000-0000C0D80000}"/>
    <cellStyle name="Header2 6 2" xfId="7128" xr:uid="{00000000-0005-0000-0000-0000C1D80000}"/>
    <cellStyle name="Header2 6 2 2" xfId="21063" xr:uid="{00000000-0005-0000-0000-0000C2D80000}"/>
    <cellStyle name="Header2 6 2 2 2" xfId="48746" xr:uid="{00000000-0005-0000-0000-0000C3D80000}"/>
    <cellStyle name="Header2 6 2 3" xfId="34829" xr:uid="{00000000-0005-0000-0000-0000C4D80000}"/>
    <cellStyle name="Header2 6 3" xfId="12001" xr:uid="{00000000-0005-0000-0000-0000C5D80000}"/>
    <cellStyle name="Header2 6 3 2" xfId="25922" xr:uid="{00000000-0005-0000-0000-0000C6D80000}"/>
    <cellStyle name="Header2 6 3 2 2" xfId="53605" xr:uid="{00000000-0005-0000-0000-0000C7D80000}"/>
    <cellStyle name="Header2 6 3 3" xfId="39688" xr:uid="{00000000-0005-0000-0000-0000C8D80000}"/>
    <cellStyle name="Header2 6 4" xfId="14751" xr:uid="{00000000-0005-0000-0000-0000C9D80000}"/>
    <cellStyle name="Header2 6 4 2" xfId="28672" xr:uid="{00000000-0005-0000-0000-0000CAD80000}"/>
    <cellStyle name="Header2 6 4 2 2" xfId="56355" xr:uid="{00000000-0005-0000-0000-0000CBD80000}"/>
    <cellStyle name="Header2 6 4 3" xfId="42438" xr:uid="{00000000-0005-0000-0000-0000CCD80000}"/>
    <cellStyle name="Header2 6 5" xfId="17719" xr:uid="{00000000-0005-0000-0000-0000CDD80000}"/>
    <cellStyle name="Header2 6 5 2" xfId="45402" xr:uid="{00000000-0005-0000-0000-0000CED80000}"/>
    <cellStyle name="Header2 6 6" xfId="31489" xr:uid="{00000000-0005-0000-0000-0000CFD80000}"/>
    <cellStyle name="Header2 7" xfId="4570" xr:uid="{00000000-0005-0000-0000-0000D0D80000}"/>
    <cellStyle name="Header2 7 2" xfId="7985" xr:uid="{00000000-0005-0000-0000-0000D1D80000}"/>
    <cellStyle name="Header2 7 2 2" xfId="21909" xr:uid="{00000000-0005-0000-0000-0000D2D80000}"/>
    <cellStyle name="Header2 7 2 2 2" xfId="49592" xr:uid="{00000000-0005-0000-0000-0000D3D80000}"/>
    <cellStyle name="Header2 7 2 3" xfId="35675" xr:uid="{00000000-0005-0000-0000-0000D4D80000}"/>
    <cellStyle name="Header2 7 3" xfId="12834" xr:uid="{00000000-0005-0000-0000-0000D5D80000}"/>
    <cellStyle name="Header2 7 3 2" xfId="26755" xr:uid="{00000000-0005-0000-0000-0000D6D80000}"/>
    <cellStyle name="Header2 7 3 2 2" xfId="54438" xr:uid="{00000000-0005-0000-0000-0000D7D80000}"/>
    <cellStyle name="Header2 7 3 3" xfId="40521" xr:uid="{00000000-0005-0000-0000-0000D8D80000}"/>
    <cellStyle name="Header2 7 4" xfId="15584" xr:uid="{00000000-0005-0000-0000-0000D9D80000}"/>
    <cellStyle name="Header2 7 4 2" xfId="29505" xr:uid="{00000000-0005-0000-0000-0000DAD80000}"/>
    <cellStyle name="Header2 7 4 2 2" xfId="57188" xr:uid="{00000000-0005-0000-0000-0000DBD80000}"/>
    <cellStyle name="Header2 7 4 3" xfId="43271" xr:uid="{00000000-0005-0000-0000-0000DCD80000}"/>
    <cellStyle name="Header2 7 5" xfId="18552" xr:uid="{00000000-0005-0000-0000-0000DDD80000}"/>
    <cellStyle name="Header2 7 5 2" xfId="46235" xr:uid="{00000000-0005-0000-0000-0000DED80000}"/>
    <cellStyle name="Header2 7 6" xfId="32318" xr:uid="{00000000-0005-0000-0000-0000DFD80000}"/>
    <cellStyle name="Header2 8" xfId="4553" xr:uid="{00000000-0005-0000-0000-0000E0D80000}"/>
    <cellStyle name="Header2 8 2" xfId="7969" xr:uid="{00000000-0005-0000-0000-0000E1D80000}"/>
    <cellStyle name="Header2 8 2 2" xfId="21893" xr:uid="{00000000-0005-0000-0000-0000E2D80000}"/>
    <cellStyle name="Header2 8 2 2 2" xfId="49576" xr:uid="{00000000-0005-0000-0000-0000E3D80000}"/>
    <cellStyle name="Header2 8 2 3" xfId="35659" xr:uid="{00000000-0005-0000-0000-0000E4D80000}"/>
    <cellStyle name="Header2 8 3" xfId="12817" xr:uid="{00000000-0005-0000-0000-0000E5D80000}"/>
    <cellStyle name="Header2 8 3 2" xfId="26738" xr:uid="{00000000-0005-0000-0000-0000E6D80000}"/>
    <cellStyle name="Header2 8 3 2 2" xfId="54421" xr:uid="{00000000-0005-0000-0000-0000E7D80000}"/>
    <cellStyle name="Header2 8 3 3" xfId="40504" xr:uid="{00000000-0005-0000-0000-0000E8D80000}"/>
    <cellStyle name="Header2 8 4" xfId="15567" xr:uid="{00000000-0005-0000-0000-0000E9D80000}"/>
    <cellStyle name="Header2 8 4 2" xfId="29488" xr:uid="{00000000-0005-0000-0000-0000EAD80000}"/>
    <cellStyle name="Header2 8 4 2 2" xfId="57171" xr:uid="{00000000-0005-0000-0000-0000EBD80000}"/>
    <cellStyle name="Header2 8 4 3" xfId="43254" xr:uid="{00000000-0005-0000-0000-0000ECD80000}"/>
    <cellStyle name="Header2 8 5" xfId="18535" xr:uid="{00000000-0005-0000-0000-0000EDD80000}"/>
    <cellStyle name="Header2 8 5 2" xfId="46218" xr:uid="{00000000-0005-0000-0000-0000EED80000}"/>
    <cellStyle name="Header2 8 6" xfId="32301" xr:uid="{00000000-0005-0000-0000-0000EFD80000}"/>
    <cellStyle name="Header2 9" xfId="5695" xr:uid="{00000000-0005-0000-0000-0000F0D80000}"/>
    <cellStyle name="Header2 9 2" xfId="19647" xr:uid="{00000000-0005-0000-0000-0000F1D80000}"/>
    <cellStyle name="Header2 9 2 2" xfId="47330" xr:uid="{00000000-0005-0000-0000-0000F2D80000}"/>
    <cellStyle name="Header2 9 3" xfId="33413" xr:uid="{00000000-0005-0000-0000-0000F3D80000}"/>
    <cellStyle name="headercolumn" xfId="1791" xr:uid="{00000000-0005-0000-0000-0000F4D80000}"/>
    <cellStyle name="heading" xfId="1792" xr:uid="{00000000-0005-0000-0000-0000F5D80000}"/>
    <cellStyle name="Heading 1 [Bold]" xfId="1793" xr:uid="{00000000-0005-0000-0000-0000F6D80000}"/>
    <cellStyle name="Heading 1 [Subtle]" xfId="1794" xr:uid="{00000000-0005-0000-0000-0000F7D80000}"/>
    <cellStyle name="Heading 1 2" xfId="1795" xr:uid="{00000000-0005-0000-0000-0000F8D80000}"/>
    <cellStyle name="Heading 1 3" xfId="1796" xr:uid="{00000000-0005-0000-0000-0000F9D80000}"/>
    <cellStyle name="Heading 2 [Bold]" xfId="1797" xr:uid="{00000000-0005-0000-0000-0000FAD80000}"/>
    <cellStyle name="Heading 2 [Subtle]" xfId="1798" xr:uid="{00000000-0005-0000-0000-0000FBD80000}"/>
    <cellStyle name="Heading 2 2" xfId="1799" xr:uid="{00000000-0005-0000-0000-0000FCD80000}"/>
    <cellStyle name="Heading 2 3" xfId="1800" xr:uid="{00000000-0005-0000-0000-0000FDD80000}"/>
    <cellStyle name="Heading 2 4" xfId="1801" xr:uid="{00000000-0005-0000-0000-0000FED80000}"/>
    <cellStyle name="Heading 3 2" xfId="1802" xr:uid="{00000000-0005-0000-0000-0000FFD80000}"/>
    <cellStyle name="Heading 4 2" xfId="1803" xr:uid="{00000000-0005-0000-0000-000000D90000}"/>
    <cellStyle name="Heading0" xfId="1804" xr:uid="{00000000-0005-0000-0000-000001D90000}"/>
    <cellStyle name="Heading0Bis" xfId="1805" xr:uid="{00000000-0005-0000-0000-000002D90000}"/>
    <cellStyle name="Heading1" xfId="1806" xr:uid="{00000000-0005-0000-0000-000003D90000}"/>
    <cellStyle name="Heading1 2" xfId="1807" xr:uid="{00000000-0005-0000-0000-000004D90000}"/>
    <cellStyle name="Heading1_Account" xfId="1808" xr:uid="{00000000-0005-0000-0000-000005D90000}"/>
    <cellStyle name="Heading2" xfId="1809" xr:uid="{00000000-0005-0000-0000-000006D90000}"/>
    <cellStyle name="Heading3" xfId="1810" xr:uid="{00000000-0005-0000-0000-000007D90000}"/>
    <cellStyle name="Heading4" xfId="1811" xr:uid="{00000000-0005-0000-0000-000008D90000}"/>
    <cellStyle name="HEADINGS" xfId="1812" xr:uid="{00000000-0005-0000-0000-000009D90000}"/>
    <cellStyle name="HEADINGSTOP" xfId="1813" xr:uid="{00000000-0005-0000-0000-00000AD90000}"/>
    <cellStyle name="Helv 9 ctr wrap" xfId="1814" xr:uid="{00000000-0005-0000-0000-00000BD90000}"/>
    <cellStyle name="Helv 9 lft wrap" xfId="1815" xr:uid="{00000000-0005-0000-0000-00000CD90000}"/>
    <cellStyle name="hh" xfId="1816" xr:uid="{00000000-0005-0000-0000-00000DD90000}"/>
    <cellStyle name="Hidden" xfId="1817" xr:uid="{00000000-0005-0000-0000-00000ED90000}"/>
    <cellStyle name="Hidden 10" xfId="2582" xr:uid="{00000000-0005-0000-0000-00000FD90000}"/>
    <cellStyle name="Hidden 10 2" xfId="6038" xr:uid="{00000000-0005-0000-0000-000010D90000}"/>
    <cellStyle name="Hidden 10 2 2" xfId="19985" xr:uid="{00000000-0005-0000-0000-000011D90000}"/>
    <cellStyle name="Hidden 10 2 2 2" xfId="47668" xr:uid="{00000000-0005-0000-0000-000012D90000}"/>
    <cellStyle name="Hidden 10 2 3" xfId="33751" xr:uid="{00000000-0005-0000-0000-000013D90000}"/>
    <cellStyle name="Hidden 10 3" xfId="8801" xr:uid="{00000000-0005-0000-0000-000014D90000}"/>
    <cellStyle name="Hidden 10 3 2" xfId="22722" xr:uid="{00000000-0005-0000-0000-000015D90000}"/>
    <cellStyle name="Hidden 10 3 2 2" xfId="50405" xr:uid="{00000000-0005-0000-0000-000016D90000}"/>
    <cellStyle name="Hidden 10 3 3" xfId="36488" xr:uid="{00000000-0005-0000-0000-000017D90000}"/>
    <cellStyle name="Hidden 10 4" xfId="5707" xr:uid="{00000000-0005-0000-0000-000018D90000}"/>
    <cellStyle name="Hidden 10 4 2" xfId="19659" xr:uid="{00000000-0005-0000-0000-000019D90000}"/>
    <cellStyle name="Hidden 10 4 2 2" xfId="47342" xr:uid="{00000000-0005-0000-0000-00001AD90000}"/>
    <cellStyle name="Hidden 10 4 3" xfId="33425" xr:uid="{00000000-0005-0000-0000-00001BD90000}"/>
    <cellStyle name="Hidden 10 5" xfId="13681" xr:uid="{00000000-0005-0000-0000-00001CD90000}"/>
    <cellStyle name="Hidden 10 5 2" xfId="27602" xr:uid="{00000000-0005-0000-0000-00001DD90000}"/>
    <cellStyle name="Hidden 10 5 2 2" xfId="55285" xr:uid="{00000000-0005-0000-0000-00001ED90000}"/>
    <cellStyle name="Hidden 10 5 3" xfId="41368" xr:uid="{00000000-0005-0000-0000-00001FD90000}"/>
    <cellStyle name="Hidden 10 6" xfId="16645" xr:uid="{00000000-0005-0000-0000-000020D90000}"/>
    <cellStyle name="Hidden 10 6 2" xfId="44328" xr:uid="{00000000-0005-0000-0000-000021D90000}"/>
    <cellStyle name="Hidden 10 7" xfId="30510" xr:uid="{00000000-0005-0000-0000-000022D90000}"/>
    <cellStyle name="Hidden 11" xfId="2942" xr:uid="{00000000-0005-0000-0000-000023D90000}"/>
    <cellStyle name="Hidden 11 2" xfId="6388" xr:uid="{00000000-0005-0000-0000-000024D90000}"/>
    <cellStyle name="Hidden 11 2 2" xfId="20334" xr:uid="{00000000-0005-0000-0000-000025D90000}"/>
    <cellStyle name="Hidden 11 2 2 2" xfId="48017" xr:uid="{00000000-0005-0000-0000-000026D90000}"/>
    <cellStyle name="Hidden 11 2 3" xfId="34100" xr:uid="{00000000-0005-0000-0000-000027D90000}"/>
    <cellStyle name="Hidden 11 3" xfId="9139" xr:uid="{00000000-0005-0000-0000-000028D90000}"/>
    <cellStyle name="Hidden 11 3 2" xfId="23060" xr:uid="{00000000-0005-0000-0000-000029D90000}"/>
    <cellStyle name="Hidden 11 3 2 2" xfId="50743" xr:uid="{00000000-0005-0000-0000-00002AD90000}"/>
    <cellStyle name="Hidden 11 3 3" xfId="36826" xr:uid="{00000000-0005-0000-0000-00002BD90000}"/>
    <cellStyle name="Hidden 11 4" xfId="11274" xr:uid="{00000000-0005-0000-0000-00002CD90000}"/>
    <cellStyle name="Hidden 11 4 2" xfId="25195" xr:uid="{00000000-0005-0000-0000-00002DD90000}"/>
    <cellStyle name="Hidden 11 4 2 2" xfId="52878" xr:uid="{00000000-0005-0000-0000-00002ED90000}"/>
    <cellStyle name="Hidden 11 4 3" xfId="38961" xr:uid="{00000000-0005-0000-0000-00002FD90000}"/>
    <cellStyle name="Hidden 11 5" xfId="14026" xr:uid="{00000000-0005-0000-0000-000030D90000}"/>
    <cellStyle name="Hidden 11 5 2" xfId="27947" xr:uid="{00000000-0005-0000-0000-000031D90000}"/>
    <cellStyle name="Hidden 11 5 2 2" xfId="55630" xr:uid="{00000000-0005-0000-0000-000032D90000}"/>
    <cellStyle name="Hidden 11 5 3" xfId="41713" xr:uid="{00000000-0005-0000-0000-000033D90000}"/>
    <cellStyle name="Hidden 11 6" xfId="16992" xr:uid="{00000000-0005-0000-0000-000034D90000}"/>
    <cellStyle name="Hidden 11 6 2" xfId="44675" xr:uid="{00000000-0005-0000-0000-000035D90000}"/>
    <cellStyle name="Hidden 11 7" xfId="30805" xr:uid="{00000000-0005-0000-0000-000036D90000}"/>
    <cellStyle name="Hidden 12" xfId="2429" xr:uid="{00000000-0005-0000-0000-000037D90000}"/>
    <cellStyle name="Hidden 12 2" xfId="5886" xr:uid="{00000000-0005-0000-0000-000038D90000}"/>
    <cellStyle name="Hidden 12 2 2" xfId="19836" xr:uid="{00000000-0005-0000-0000-000039D90000}"/>
    <cellStyle name="Hidden 12 2 2 2" xfId="47519" xr:uid="{00000000-0005-0000-0000-00003AD90000}"/>
    <cellStyle name="Hidden 12 2 3" xfId="33602" xr:uid="{00000000-0005-0000-0000-00003BD90000}"/>
    <cellStyle name="Hidden 12 3" xfId="8652" xr:uid="{00000000-0005-0000-0000-00003CD90000}"/>
    <cellStyle name="Hidden 12 3 2" xfId="22573" xr:uid="{00000000-0005-0000-0000-00003DD90000}"/>
    <cellStyle name="Hidden 12 3 2 2" xfId="50256" xr:uid="{00000000-0005-0000-0000-00003ED90000}"/>
    <cellStyle name="Hidden 12 3 3" xfId="36339" xr:uid="{00000000-0005-0000-0000-00003FD90000}"/>
    <cellStyle name="Hidden 12 4" xfId="5673" xr:uid="{00000000-0005-0000-0000-000040D90000}"/>
    <cellStyle name="Hidden 12 4 2" xfId="19625" xr:uid="{00000000-0005-0000-0000-000041D90000}"/>
    <cellStyle name="Hidden 12 4 2 2" xfId="47308" xr:uid="{00000000-0005-0000-0000-000042D90000}"/>
    <cellStyle name="Hidden 12 4 3" xfId="33391" xr:uid="{00000000-0005-0000-0000-000043D90000}"/>
    <cellStyle name="Hidden 12 5" xfId="13534" xr:uid="{00000000-0005-0000-0000-000044D90000}"/>
    <cellStyle name="Hidden 12 5 2" xfId="27455" xr:uid="{00000000-0005-0000-0000-000045D90000}"/>
    <cellStyle name="Hidden 12 5 2 2" xfId="55138" xr:uid="{00000000-0005-0000-0000-000046D90000}"/>
    <cellStyle name="Hidden 12 5 3" xfId="41221" xr:uid="{00000000-0005-0000-0000-000047D90000}"/>
    <cellStyle name="Hidden 12 6" xfId="16496" xr:uid="{00000000-0005-0000-0000-000048D90000}"/>
    <cellStyle name="Hidden 12 6 2" xfId="44179" xr:uid="{00000000-0005-0000-0000-000049D90000}"/>
    <cellStyle name="Hidden 12 7" xfId="30377" xr:uid="{00000000-0005-0000-0000-00004AD90000}"/>
    <cellStyle name="Hidden 13" xfId="2468" xr:uid="{00000000-0005-0000-0000-00004BD90000}"/>
    <cellStyle name="Hidden 13 2" xfId="5925" xr:uid="{00000000-0005-0000-0000-00004CD90000}"/>
    <cellStyle name="Hidden 13 2 2" xfId="19875" xr:uid="{00000000-0005-0000-0000-00004DD90000}"/>
    <cellStyle name="Hidden 13 2 2 2" xfId="47558" xr:uid="{00000000-0005-0000-0000-00004ED90000}"/>
    <cellStyle name="Hidden 13 2 3" xfId="33641" xr:uid="{00000000-0005-0000-0000-00004FD90000}"/>
    <cellStyle name="Hidden 13 3" xfId="8691" xr:uid="{00000000-0005-0000-0000-000050D90000}"/>
    <cellStyle name="Hidden 13 3 2" xfId="22612" xr:uid="{00000000-0005-0000-0000-000051D90000}"/>
    <cellStyle name="Hidden 13 3 2 2" xfId="50295" xr:uid="{00000000-0005-0000-0000-000052D90000}"/>
    <cellStyle name="Hidden 13 3 3" xfId="36378" xr:uid="{00000000-0005-0000-0000-000053D90000}"/>
    <cellStyle name="Hidden 13 4" xfId="5540" xr:uid="{00000000-0005-0000-0000-000054D90000}"/>
    <cellStyle name="Hidden 13 4 2" xfId="19493" xr:uid="{00000000-0005-0000-0000-000055D90000}"/>
    <cellStyle name="Hidden 13 4 2 2" xfId="47176" xr:uid="{00000000-0005-0000-0000-000056D90000}"/>
    <cellStyle name="Hidden 13 4 3" xfId="33259" xr:uid="{00000000-0005-0000-0000-000057D90000}"/>
    <cellStyle name="Hidden 13 5" xfId="13573" xr:uid="{00000000-0005-0000-0000-000058D90000}"/>
    <cellStyle name="Hidden 13 5 2" xfId="27494" xr:uid="{00000000-0005-0000-0000-000059D90000}"/>
    <cellStyle name="Hidden 13 5 2 2" xfId="55177" xr:uid="{00000000-0005-0000-0000-00005AD90000}"/>
    <cellStyle name="Hidden 13 5 3" xfId="41260" xr:uid="{00000000-0005-0000-0000-00005BD90000}"/>
    <cellStyle name="Hidden 13 6" xfId="16535" xr:uid="{00000000-0005-0000-0000-00005CD90000}"/>
    <cellStyle name="Hidden 13 6 2" xfId="44218" xr:uid="{00000000-0005-0000-0000-00005DD90000}"/>
    <cellStyle name="Hidden 13 7" xfId="30411" xr:uid="{00000000-0005-0000-0000-00005ED90000}"/>
    <cellStyle name="Hidden 14" xfId="3056" xr:uid="{00000000-0005-0000-0000-00005FD90000}"/>
    <cellStyle name="Hidden 14 2" xfId="6500" xr:uid="{00000000-0005-0000-0000-000060D90000}"/>
    <cellStyle name="Hidden 14 2 2" xfId="20445" xr:uid="{00000000-0005-0000-0000-000061D90000}"/>
    <cellStyle name="Hidden 14 2 2 2" xfId="48128" xr:uid="{00000000-0005-0000-0000-000062D90000}"/>
    <cellStyle name="Hidden 14 2 3" xfId="34211" xr:uid="{00000000-0005-0000-0000-000063D90000}"/>
    <cellStyle name="Hidden 14 3" xfId="9249" xr:uid="{00000000-0005-0000-0000-000064D90000}"/>
    <cellStyle name="Hidden 14 3 2" xfId="23170" xr:uid="{00000000-0005-0000-0000-000065D90000}"/>
    <cellStyle name="Hidden 14 3 2 2" xfId="50853" xr:uid="{00000000-0005-0000-0000-000066D90000}"/>
    <cellStyle name="Hidden 14 3 3" xfId="36936" xr:uid="{00000000-0005-0000-0000-000067D90000}"/>
    <cellStyle name="Hidden 14 4" xfId="11385" xr:uid="{00000000-0005-0000-0000-000068D90000}"/>
    <cellStyle name="Hidden 14 4 2" xfId="25306" xr:uid="{00000000-0005-0000-0000-000069D90000}"/>
    <cellStyle name="Hidden 14 4 2 2" xfId="52989" xr:uid="{00000000-0005-0000-0000-00006AD90000}"/>
    <cellStyle name="Hidden 14 4 3" xfId="39072" xr:uid="{00000000-0005-0000-0000-00006BD90000}"/>
    <cellStyle name="Hidden 14 5" xfId="14135" xr:uid="{00000000-0005-0000-0000-00006CD90000}"/>
    <cellStyle name="Hidden 14 5 2" xfId="28056" xr:uid="{00000000-0005-0000-0000-00006DD90000}"/>
    <cellStyle name="Hidden 14 5 2 2" xfId="55739" xr:uid="{00000000-0005-0000-0000-00006ED90000}"/>
    <cellStyle name="Hidden 14 5 3" xfId="41822" xr:uid="{00000000-0005-0000-0000-00006FD90000}"/>
    <cellStyle name="Hidden 14 6" xfId="17103" xr:uid="{00000000-0005-0000-0000-000070D90000}"/>
    <cellStyle name="Hidden 14 6 2" xfId="44786" xr:uid="{00000000-0005-0000-0000-000071D90000}"/>
    <cellStyle name="Hidden 14 7" xfId="30910" xr:uid="{00000000-0005-0000-0000-000072D90000}"/>
    <cellStyle name="Hidden 15" xfId="2470" xr:uid="{00000000-0005-0000-0000-000073D90000}"/>
    <cellStyle name="Hidden 15 2" xfId="5927" xr:uid="{00000000-0005-0000-0000-000074D90000}"/>
    <cellStyle name="Hidden 15 2 2" xfId="19877" xr:uid="{00000000-0005-0000-0000-000075D90000}"/>
    <cellStyle name="Hidden 15 2 2 2" xfId="47560" xr:uid="{00000000-0005-0000-0000-000076D90000}"/>
    <cellStyle name="Hidden 15 2 3" xfId="33643" xr:uid="{00000000-0005-0000-0000-000077D90000}"/>
    <cellStyle name="Hidden 15 3" xfId="8693" xr:uid="{00000000-0005-0000-0000-000078D90000}"/>
    <cellStyle name="Hidden 15 3 2" xfId="22614" xr:uid="{00000000-0005-0000-0000-000079D90000}"/>
    <cellStyle name="Hidden 15 3 2 2" xfId="50297" xr:uid="{00000000-0005-0000-0000-00007AD90000}"/>
    <cellStyle name="Hidden 15 3 3" xfId="36380" xr:uid="{00000000-0005-0000-0000-00007BD90000}"/>
    <cellStyle name="Hidden 15 4" xfId="5542" xr:uid="{00000000-0005-0000-0000-00007CD90000}"/>
    <cellStyle name="Hidden 15 4 2" xfId="19495" xr:uid="{00000000-0005-0000-0000-00007DD90000}"/>
    <cellStyle name="Hidden 15 4 2 2" xfId="47178" xr:uid="{00000000-0005-0000-0000-00007ED90000}"/>
    <cellStyle name="Hidden 15 4 3" xfId="33261" xr:uid="{00000000-0005-0000-0000-00007FD90000}"/>
    <cellStyle name="Hidden 15 5" xfId="13575" xr:uid="{00000000-0005-0000-0000-000080D90000}"/>
    <cellStyle name="Hidden 15 5 2" xfId="27496" xr:uid="{00000000-0005-0000-0000-000081D90000}"/>
    <cellStyle name="Hidden 15 5 2 2" xfId="55179" xr:uid="{00000000-0005-0000-0000-000082D90000}"/>
    <cellStyle name="Hidden 15 5 3" xfId="41262" xr:uid="{00000000-0005-0000-0000-000083D90000}"/>
    <cellStyle name="Hidden 15 6" xfId="16537" xr:uid="{00000000-0005-0000-0000-000084D90000}"/>
    <cellStyle name="Hidden 15 6 2" xfId="44220" xr:uid="{00000000-0005-0000-0000-000085D90000}"/>
    <cellStyle name="Hidden 15 7" xfId="30413" xr:uid="{00000000-0005-0000-0000-000086D90000}"/>
    <cellStyle name="Hidden 16" xfId="3383" xr:uid="{00000000-0005-0000-0000-000087D90000}"/>
    <cellStyle name="Hidden 16 2" xfId="6823" xr:uid="{00000000-0005-0000-0000-000088D90000}"/>
    <cellStyle name="Hidden 16 2 2" xfId="20764" xr:uid="{00000000-0005-0000-0000-000089D90000}"/>
    <cellStyle name="Hidden 16 2 2 2" xfId="48447" xr:uid="{00000000-0005-0000-0000-00008AD90000}"/>
    <cellStyle name="Hidden 16 2 3" xfId="34530" xr:uid="{00000000-0005-0000-0000-00008BD90000}"/>
    <cellStyle name="Hidden 16 3" xfId="9561" xr:uid="{00000000-0005-0000-0000-00008CD90000}"/>
    <cellStyle name="Hidden 16 3 2" xfId="23482" xr:uid="{00000000-0005-0000-0000-00008DD90000}"/>
    <cellStyle name="Hidden 16 3 2 2" xfId="51165" xr:uid="{00000000-0005-0000-0000-00008ED90000}"/>
    <cellStyle name="Hidden 16 3 3" xfId="37248" xr:uid="{00000000-0005-0000-0000-00008FD90000}"/>
    <cellStyle name="Hidden 16 4" xfId="11702" xr:uid="{00000000-0005-0000-0000-000090D90000}"/>
    <cellStyle name="Hidden 16 4 2" xfId="25623" xr:uid="{00000000-0005-0000-0000-000091D90000}"/>
    <cellStyle name="Hidden 16 4 2 2" xfId="53306" xr:uid="{00000000-0005-0000-0000-000092D90000}"/>
    <cellStyle name="Hidden 16 4 3" xfId="39389" xr:uid="{00000000-0005-0000-0000-000093D90000}"/>
    <cellStyle name="Hidden 16 5" xfId="14452" xr:uid="{00000000-0005-0000-0000-000094D90000}"/>
    <cellStyle name="Hidden 16 5 2" xfId="28373" xr:uid="{00000000-0005-0000-0000-000095D90000}"/>
    <cellStyle name="Hidden 16 5 2 2" xfId="56056" xr:uid="{00000000-0005-0000-0000-000096D90000}"/>
    <cellStyle name="Hidden 16 5 3" xfId="42139" xr:uid="{00000000-0005-0000-0000-000097D90000}"/>
    <cellStyle name="Hidden 16 6" xfId="17420" xr:uid="{00000000-0005-0000-0000-000098D90000}"/>
    <cellStyle name="Hidden 16 6 2" xfId="45103" xr:uid="{00000000-0005-0000-0000-000099D90000}"/>
    <cellStyle name="Hidden 16 7" xfId="31199" xr:uid="{00000000-0005-0000-0000-00009AD90000}"/>
    <cellStyle name="Hidden 17" xfId="2295" xr:uid="{00000000-0005-0000-0000-00009BD90000}"/>
    <cellStyle name="Hidden 17 2" xfId="5758" xr:uid="{00000000-0005-0000-0000-00009CD90000}"/>
    <cellStyle name="Hidden 17 2 2" xfId="19708" xr:uid="{00000000-0005-0000-0000-00009DD90000}"/>
    <cellStyle name="Hidden 17 2 2 2" xfId="47391" xr:uid="{00000000-0005-0000-0000-00009ED90000}"/>
    <cellStyle name="Hidden 17 2 3" xfId="33474" xr:uid="{00000000-0005-0000-0000-00009FD90000}"/>
    <cellStyle name="Hidden 17 3" xfId="8527" xr:uid="{00000000-0005-0000-0000-0000A0D90000}"/>
    <cellStyle name="Hidden 17 3 2" xfId="22448" xr:uid="{00000000-0005-0000-0000-0000A1D90000}"/>
    <cellStyle name="Hidden 17 3 2 2" xfId="50131" xr:uid="{00000000-0005-0000-0000-0000A2D90000}"/>
    <cellStyle name="Hidden 17 3 3" xfId="36214" xr:uid="{00000000-0005-0000-0000-0000A3D90000}"/>
    <cellStyle name="Hidden 17 4" xfId="5407" xr:uid="{00000000-0005-0000-0000-0000A4D90000}"/>
    <cellStyle name="Hidden 17 4 2" xfId="19360" xr:uid="{00000000-0005-0000-0000-0000A5D90000}"/>
    <cellStyle name="Hidden 17 4 2 2" xfId="47043" xr:uid="{00000000-0005-0000-0000-0000A6D90000}"/>
    <cellStyle name="Hidden 17 4 3" xfId="33126" xr:uid="{00000000-0005-0000-0000-0000A7D90000}"/>
    <cellStyle name="Hidden 17 5" xfId="13406" xr:uid="{00000000-0005-0000-0000-0000A8D90000}"/>
    <cellStyle name="Hidden 17 5 2" xfId="27327" xr:uid="{00000000-0005-0000-0000-0000A9D90000}"/>
    <cellStyle name="Hidden 17 5 2 2" xfId="55010" xr:uid="{00000000-0005-0000-0000-0000AAD90000}"/>
    <cellStyle name="Hidden 17 5 3" xfId="41093" xr:uid="{00000000-0005-0000-0000-0000ABD90000}"/>
    <cellStyle name="Hidden 17 6" xfId="16368" xr:uid="{00000000-0005-0000-0000-0000ACD90000}"/>
    <cellStyle name="Hidden 17 6 2" xfId="44051" xr:uid="{00000000-0005-0000-0000-0000ADD90000}"/>
    <cellStyle name="Hidden 17 7" xfId="30262" xr:uid="{00000000-0005-0000-0000-0000AED90000}"/>
    <cellStyle name="Hidden 18" xfId="3616" xr:uid="{00000000-0005-0000-0000-0000AFD90000}"/>
    <cellStyle name="Hidden 18 2" xfId="7054" xr:uid="{00000000-0005-0000-0000-0000B0D90000}"/>
    <cellStyle name="Hidden 18 2 2" xfId="20990" xr:uid="{00000000-0005-0000-0000-0000B1D90000}"/>
    <cellStyle name="Hidden 18 2 2 2" xfId="48673" xr:uid="{00000000-0005-0000-0000-0000B2D90000}"/>
    <cellStyle name="Hidden 18 2 3" xfId="34756" xr:uid="{00000000-0005-0000-0000-0000B3D90000}"/>
    <cellStyle name="Hidden 18 3" xfId="9786" xr:uid="{00000000-0005-0000-0000-0000B4D90000}"/>
    <cellStyle name="Hidden 18 3 2" xfId="23707" xr:uid="{00000000-0005-0000-0000-0000B5D90000}"/>
    <cellStyle name="Hidden 18 3 2 2" xfId="51390" xr:uid="{00000000-0005-0000-0000-0000B6D90000}"/>
    <cellStyle name="Hidden 18 3 3" xfId="37473" xr:uid="{00000000-0005-0000-0000-0000B7D90000}"/>
    <cellStyle name="Hidden 18 4" xfId="11928" xr:uid="{00000000-0005-0000-0000-0000B8D90000}"/>
    <cellStyle name="Hidden 18 4 2" xfId="25849" xr:uid="{00000000-0005-0000-0000-0000B9D90000}"/>
    <cellStyle name="Hidden 18 4 2 2" xfId="53532" xr:uid="{00000000-0005-0000-0000-0000BAD90000}"/>
    <cellStyle name="Hidden 18 4 3" xfId="39615" xr:uid="{00000000-0005-0000-0000-0000BBD90000}"/>
    <cellStyle name="Hidden 18 5" xfId="14678" xr:uid="{00000000-0005-0000-0000-0000BCD90000}"/>
    <cellStyle name="Hidden 18 5 2" xfId="28599" xr:uid="{00000000-0005-0000-0000-0000BDD90000}"/>
    <cellStyle name="Hidden 18 5 2 2" xfId="56282" xr:uid="{00000000-0005-0000-0000-0000BED90000}"/>
    <cellStyle name="Hidden 18 5 3" xfId="42365" xr:uid="{00000000-0005-0000-0000-0000BFD90000}"/>
    <cellStyle name="Hidden 18 6" xfId="17646" xr:uid="{00000000-0005-0000-0000-0000C0D90000}"/>
    <cellStyle name="Hidden 18 6 2" xfId="45329" xr:uid="{00000000-0005-0000-0000-0000C1D90000}"/>
    <cellStyle name="Hidden 18 7" xfId="31417" xr:uid="{00000000-0005-0000-0000-0000C2D90000}"/>
    <cellStyle name="Hidden 19" xfId="4082" xr:uid="{00000000-0005-0000-0000-0000C3D90000}"/>
    <cellStyle name="Hidden 19 2" xfId="7508" xr:uid="{00000000-0005-0000-0000-0000C4D90000}"/>
    <cellStyle name="Hidden 19 2 2" xfId="21439" xr:uid="{00000000-0005-0000-0000-0000C5D90000}"/>
    <cellStyle name="Hidden 19 2 2 2" xfId="49122" xr:uid="{00000000-0005-0000-0000-0000C6D90000}"/>
    <cellStyle name="Hidden 19 2 3" xfId="35205" xr:uid="{00000000-0005-0000-0000-0000C7D90000}"/>
    <cellStyle name="Hidden 19 3" xfId="10211" xr:uid="{00000000-0005-0000-0000-0000C8D90000}"/>
    <cellStyle name="Hidden 19 3 2" xfId="24132" xr:uid="{00000000-0005-0000-0000-0000C9D90000}"/>
    <cellStyle name="Hidden 19 3 2 2" xfId="51815" xr:uid="{00000000-0005-0000-0000-0000CAD90000}"/>
    <cellStyle name="Hidden 19 3 3" xfId="37898" xr:uid="{00000000-0005-0000-0000-0000CBD90000}"/>
    <cellStyle name="Hidden 19 4" xfId="12363" xr:uid="{00000000-0005-0000-0000-0000CCD90000}"/>
    <cellStyle name="Hidden 19 4 2" xfId="26284" xr:uid="{00000000-0005-0000-0000-0000CDD90000}"/>
    <cellStyle name="Hidden 19 4 2 2" xfId="53967" xr:uid="{00000000-0005-0000-0000-0000CED90000}"/>
    <cellStyle name="Hidden 19 4 3" xfId="40050" xr:uid="{00000000-0005-0000-0000-0000CFD90000}"/>
    <cellStyle name="Hidden 19 5" xfId="15113" xr:uid="{00000000-0005-0000-0000-0000D0D90000}"/>
    <cellStyle name="Hidden 19 5 2" xfId="29034" xr:uid="{00000000-0005-0000-0000-0000D1D90000}"/>
    <cellStyle name="Hidden 19 5 2 2" xfId="56717" xr:uid="{00000000-0005-0000-0000-0000D2D90000}"/>
    <cellStyle name="Hidden 19 5 3" xfId="42800" xr:uid="{00000000-0005-0000-0000-0000D3D90000}"/>
    <cellStyle name="Hidden 19 6" xfId="18081" xr:uid="{00000000-0005-0000-0000-0000D4D90000}"/>
    <cellStyle name="Hidden 19 6 2" xfId="45764" xr:uid="{00000000-0005-0000-0000-0000D5D90000}"/>
    <cellStyle name="Hidden 19 7" xfId="31847" xr:uid="{00000000-0005-0000-0000-0000D6D90000}"/>
    <cellStyle name="Hidden 2" xfId="2231" xr:uid="{00000000-0005-0000-0000-0000D7D90000}"/>
    <cellStyle name="Hidden 2 10" xfId="3862" xr:uid="{00000000-0005-0000-0000-0000D8D90000}"/>
    <cellStyle name="Hidden 2 10 2" xfId="7296" xr:uid="{00000000-0005-0000-0000-0000D9D90000}"/>
    <cellStyle name="Hidden 2 10 2 2" xfId="21229" xr:uid="{00000000-0005-0000-0000-0000DAD90000}"/>
    <cellStyle name="Hidden 2 10 2 2 2" xfId="48912" xr:uid="{00000000-0005-0000-0000-0000DBD90000}"/>
    <cellStyle name="Hidden 2 10 2 3" xfId="34995" xr:uid="{00000000-0005-0000-0000-0000DCD90000}"/>
    <cellStyle name="Hidden 2 10 3" xfId="10015" xr:uid="{00000000-0005-0000-0000-0000DDD90000}"/>
    <cellStyle name="Hidden 2 10 3 2" xfId="23936" xr:uid="{00000000-0005-0000-0000-0000DED90000}"/>
    <cellStyle name="Hidden 2 10 3 2 2" xfId="51619" xr:uid="{00000000-0005-0000-0000-0000DFD90000}"/>
    <cellStyle name="Hidden 2 10 3 3" xfId="37702" xr:uid="{00000000-0005-0000-0000-0000E0D90000}"/>
    <cellStyle name="Hidden 2 10 4" xfId="12167" xr:uid="{00000000-0005-0000-0000-0000E1D90000}"/>
    <cellStyle name="Hidden 2 10 4 2" xfId="26088" xr:uid="{00000000-0005-0000-0000-0000E2D90000}"/>
    <cellStyle name="Hidden 2 10 4 2 2" xfId="53771" xr:uid="{00000000-0005-0000-0000-0000E3D90000}"/>
    <cellStyle name="Hidden 2 10 4 3" xfId="39854" xr:uid="{00000000-0005-0000-0000-0000E4D90000}"/>
    <cellStyle name="Hidden 2 10 5" xfId="14917" xr:uid="{00000000-0005-0000-0000-0000E5D90000}"/>
    <cellStyle name="Hidden 2 10 5 2" xfId="28838" xr:uid="{00000000-0005-0000-0000-0000E6D90000}"/>
    <cellStyle name="Hidden 2 10 5 2 2" xfId="56521" xr:uid="{00000000-0005-0000-0000-0000E7D90000}"/>
    <cellStyle name="Hidden 2 10 5 3" xfId="42604" xr:uid="{00000000-0005-0000-0000-0000E8D90000}"/>
    <cellStyle name="Hidden 2 10 6" xfId="17885" xr:uid="{00000000-0005-0000-0000-0000E9D90000}"/>
    <cellStyle name="Hidden 2 10 6 2" xfId="45568" xr:uid="{00000000-0005-0000-0000-0000EAD90000}"/>
    <cellStyle name="Hidden 2 10 7" xfId="31651" xr:uid="{00000000-0005-0000-0000-0000EBD90000}"/>
    <cellStyle name="Hidden 2 11" xfId="4215" xr:uid="{00000000-0005-0000-0000-0000ECD90000}"/>
    <cellStyle name="Hidden 2 11 2" xfId="7640" xr:uid="{00000000-0005-0000-0000-0000EDD90000}"/>
    <cellStyle name="Hidden 2 11 2 2" xfId="21568" xr:uid="{00000000-0005-0000-0000-0000EED90000}"/>
    <cellStyle name="Hidden 2 11 2 2 2" xfId="49251" xr:uid="{00000000-0005-0000-0000-0000EFD90000}"/>
    <cellStyle name="Hidden 2 11 2 3" xfId="35334" xr:uid="{00000000-0005-0000-0000-0000F0D90000}"/>
    <cellStyle name="Hidden 2 11 3" xfId="10333" xr:uid="{00000000-0005-0000-0000-0000F1D90000}"/>
    <cellStyle name="Hidden 2 11 3 2" xfId="24254" xr:uid="{00000000-0005-0000-0000-0000F2D90000}"/>
    <cellStyle name="Hidden 2 11 3 2 2" xfId="51937" xr:uid="{00000000-0005-0000-0000-0000F3D90000}"/>
    <cellStyle name="Hidden 2 11 3 3" xfId="38020" xr:uid="{00000000-0005-0000-0000-0000F4D90000}"/>
    <cellStyle name="Hidden 2 11 4" xfId="12489" xr:uid="{00000000-0005-0000-0000-0000F5D90000}"/>
    <cellStyle name="Hidden 2 11 4 2" xfId="26410" xr:uid="{00000000-0005-0000-0000-0000F6D90000}"/>
    <cellStyle name="Hidden 2 11 4 2 2" xfId="54093" xr:uid="{00000000-0005-0000-0000-0000F7D90000}"/>
    <cellStyle name="Hidden 2 11 4 3" xfId="40176" xr:uid="{00000000-0005-0000-0000-0000F8D90000}"/>
    <cellStyle name="Hidden 2 11 5" xfId="15239" xr:uid="{00000000-0005-0000-0000-0000F9D90000}"/>
    <cellStyle name="Hidden 2 11 5 2" xfId="29160" xr:uid="{00000000-0005-0000-0000-0000FAD90000}"/>
    <cellStyle name="Hidden 2 11 5 2 2" xfId="56843" xr:uid="{00000000-0005-0000-0000-0000FBD90000}"/>
    <cellStyle name="Hidden 2 11 5 3" xfId="42926" xr:uid="{00000000-0005-0000-0000-0000FCD90000}"/>
    <cellStyle name="Hidden 2 11 6" xfId="18207" xr:uid="{00000000-0005-0000-0000-0000FDD90000}"/>
    <cellStyle name="Hidden 2 11 6 2" xfId="45890" xr:uid="{00000000-0005-0000-0000-0000FED90000}"/>
    <cellStyle name="Hidden 2 11 7" xfId="31973" xr:uid="{00000000-0005-0000-0000-0000FFD90000}"/>
    <cellStyle name="Hidden 2 12" xfId="4243" xr:uid="{00000000-0005-0000-0000-000000DA0000}"/>
    <cellStyle name="Hidden 2 12 2" xfId="7668" xr:uid="{00000000-0005-0000-0000-000001DA0000}"/>
    <cellStyle name="Hidden 2 12 2 2" xfId="21596" xr:uid="{00000000-0005-0000-0000-000002DA0000}"/>
    <cellStyle name="Hidden 2 12 2 2 2" xfId="49279" xr:uid="{00000000-0005-0000-0000-000003DA0000}"/>
    <cellStyle name="Hidden 2 12 2 3" xfId="35362" xr:uid="{00000000-0005-0000-0000-000004DA0000}"/>
    <cellStyle name="Hidden 2 12 3" xfId="10361" xr:uid="{00000000-0005-0000-0000-000005DA0000}"/>
    <cellStyle name="Hidden 2 12 3 2" xfId="24282" xr:uid="{00000000-0005-0000-0000-000006DA0000}"/>
    <cellStyle name="Hidden 2 12 3 2 2" xfId="51965" xr:uid="{00000000-0005-0000-0000-000007DA0000}"/>
    <cellStyle name="Hidden 2 12 3 3" xfId="38048" xr:uid="{00000000-0005-0000-0000-000008DA0000}"/>
    <cellStyle name="Hidden 2 12 4" xfId="12517" xr:uid="{00000000-0005-0000-0000-000009DA0000}"/>
    <cellStyle name="Hidden 2 12 4 2" xfId="26438" xr:uid="{00000000-0005-0000-0000-00000ADA0000}"/>
    <cellStyle name="Hidden 2 12 4 2 2" xfId="54121" xr:uid="{00000000-0005-0000-0000-00000BDA0000}"/>
    <cellStyle name="Hidden 2 12 4 3" xfId="40204" xr:uid="{00000000-0005-0000-0000-00000CDA0000}"/>
    <cellStyle name="Hidden 2 12 5" xfId="15267" xr:uid="{00000000-0005-0000-0000-00000DDA0000}"/>
    <cellStyle name="Hidden 2 12 5 2" xfId="29188" xr:uid="{00000000-0005-0000-0000-00000EDA0000}"/>
    <cellStyle name="Hidden 2 12 5 2 2" xfId="56871" xr:uid="{00000000-0005-0000-0000-00000FDA0000}"/>
    <cellStyle name="Hidden 2 12 5 3" xfId="42954" xr:uid="{00000000-0005-0000-0000-000010DA0000}"/>
    <cellStyle name="Hidden 2 12 6" xfId="18235" xr:uid="{00000000-0005-0000-0000-000011DA0000}"/>
    <cellStyle name="Hidden 2 12 6 2" xfId="45918" xr:uid="{00000000-0005-0000-0000-000012DA0000}"/>
    <cellStyle name="Hidden 2 12 7" xfId="32001" xr:uid="{00000000-0005-0000-0000-000013DA0000}"/>
    <cellStyle name="Hidden 2 13" xfId="4287" xr:uid="{00000000-0005-0000-0000-000014DA0000}"/>
    <cellStyle name="Hidden 2 13 2" xfId="7712" xr:uid="{00000000-0005-0000-0000-000015DA0000}"/>
    <cellStyle name="Hidden 2 13 2 2" xfId="21640" xr:uid="{00000000-0005-0000-0000-000016DA0000}"/>
    <cellStyle name="Hidden 2 13 2 2 2" xfId="49323" xr:uid="{00000000-0005-0000-0000-000017DA0000}"/>
    <cellStyle name="Hidden 2 13 2 3" xfId="35406" xr:uid="{00000000-0005-0000-0000-000018DA0000}"/>
    <cellStyle name="Hidden 2 13 3" xfId="10405" xr:uid="{00000000-0005-0000-0000-000019DA0000}"/>
    <cellStyle name="Hidden 2 13 3 2" xfId="24326" xr:uid="{00000000-0005-0000-0000-00001ADA0000}"/>
    <cellStyle name="Hidden 2 13 3 2 2" xfId="52009" xr:uid="{00000000-0005-0000-0000-00001BDA0000}"/>
    <cellStyle name="Hidden 2 13 3 3" xfId="38092" xr:uid="{00000000-0005-0000-0000-00001CDA0000}"/>
    <cellStyle name="Hidden 2 13 4" xfId="12561" xr:uid="{00000000-0005-0000-0000-00001DDA0000}"/>
    <cellStyle name="Hidden 2 13 4 2" xfId="26482" xr:uid="{00000000-0005-0000-0000-00001EDA0000}"/>
    <cellStyle name="Hidden 2 13 4 2 2" xfId="54165" xr:uid="{00000000-0005-0000-0000-00001FDA0000}"/>
    <cellStyle name="Hidden 2 13 4 3" xfId="40248" xr:uid="{00000000-0005-0000-0000-000020DA0000}"/>
    <cellStyle name="Hidden 2 13 5" xfId="15311" xr:uid="{00000000-0005-0000-0000-000021DA0000}"/>
    <cellStyle name="Hidden 2 13 5 2" xfId="29232" xr:uid="{00000000-0005-0000-0000-000022DA0000}"/>
    <cellStyle name="Hidden 2 13 5 2 2" xfId="56915" xr:uid="{00000000-0005-0000-0000-000023DA0000}"/>
    <cellStyle name="Hidden 2 13 5 3" xfId="42998" xr:uid="{00000000-0005-0000-0000-000024DA0000}"/>
    <cellStyle name="Hidden 2 13 6" xfId="18279" xr:uid="{00000000-0005-0000-0000-000025DA0000}"/>
    <cellStyle name="Hidden 2 13 6 2" xfId="45962" xr:uid="{00000000-0005-0000-0000-000026DA0000}"/>
    <cellStyle name="Hidden 2 13 7" xfId="32045" xr:uid="{00000000-0005-0000-0000-000027DA0000}"/>
    <cellStyle name="Hidden 2 14" xfId="4874" xr:uid="{00000000-0005-0000-0000-000028DA0000}"/>
    <cellStyle name="Hidden 2 14 2" xfId="8280" xr:uid="{00000000-0005-0000-0000-000029DA0000}"/>
    <cellStyle name="Hidden 2 14 2 2" xfId="22202" xr:uid="{00000000-0005-0000-0000-00002ADA0000}"/>
    <cellStyle name="Hidden 2 14 2 2 2" xfId="49885" xr:uid="{00000000-0005-0000-0000-00002BDA0000}"/>
    <cellStyle name="Hidden 2 14 2 3" xfId="35968" xr:uid="{00000000-0005-0000-0000-00002CDA0000}"/>
    <cellStyle name="Hidden 2 14 3" xfId="10735" xr:uid="{00000000-0005-0000-0000-00002DDA0000}"/>
    <cellStyle name="Hidden 2 14 3 2" xfId="24656" xr:uid="{00000000-0005-0000-0000-00002EDA0000}"/>
    <cellStyle name="Hidden 2 14 3 2 2" xfId="52339" xr:uid="{00000000-0005-0000-0000-00002FDA0000}"/>
    <cellStyle name="Hidden 2 14 3 3" xfId="38422" xr:uid="{00000000-0005-0000-0000-000030DA0000}"/>
    <cellStyle name="Hidden 2 14 4" xfId="13133" xr:uid="{00000000-0005-0000-0000-000031DA0000}"/>
    <cellStyle name="Hidden 2 14 4 2" xfId="27054" xr:uid="{00000000-0005-0000-0000-000032DA0000}"/>
    <cellStyle name="Hidden 2 14 4 2 2" xfId="54737" xr:uid="{00000000-0005-0000-0000-000033DA0000}"/>
    <cellStyle name="Hidden 2 14 4 3" xfId="40820" xr:uid="{00000000-0005-0000-0000-000034DA0000}"/>
    <cellStyle name="Hidden 2 14 5" xfId="15883" xr:uid="{00000000-0005-0000-0000-000035DA0000}"/>
    <cellStyle name="Hidden 2 14 5 2" xfId="29804" xr:uid="{00000000-0005-0000-0000-000036DA0000}"/>
    <cellStyle name="Hidden 2 14 5 2 2" xfId="57487" xr:uid="{00000000-0005-0000-0000-000037DA0000}"/>
    <cellStyle name="Hidden 2 14 5 3" xfId="43570" xr:uid="{00000000-0005-0000-0000-000038DA0000}"/>
    <cellStyle name="Hidden 2 14 6" xfId="18851" xr:uid="{00000000-0005-0000-0000-000039DA0000}"/>
    <cellStyle name="Hidden 2 14 6 2" xfId="46534" xr:uid="{00000000-0005-0000-0000-00003ADA0000}"/>
    <cellStyle name="Hidden 2 14 7" xfId="32617" xr:uid="{00000000-0005-0000-0000-00003BDA0000}"/>
    <cellStyle name="Hidden 2 15" xfId="4958" xr:uid="{00000000-0005-0000-0000-00003CDA0000}"/>
    <cellStyle name="Hidden 2 15 2" xfId="8362" xr:uid="{00000000-0005-0000-0000-00003DDA0000}"/>
    <cellStyle name="Hidden 2 15 2 2" xfId="22283" xr:uid="{00000000-0005-0000-0000-00003EDA0000}"/>
    <cellStyle name="Hidden 2 15 2 2 2" xfId="49966" xr:uid="{00000000-0005-0000-0000-00003FDA0000}"/>
    <cellStyle name="Hidden 2 15 2 3" xfId="36049" xr:uid="{00000000-0005-0000-0000-000040DA0000}"/>
    <cellStyle name="Hidden 2 15 3" xfId="10814" xr:uid="{00000000-0005-0000-0000-000041DA0000}"/>
    <cellStyle name="Hidden 2 15 3 2" xfId="24735" xr:uid="{00000000-0005-0000-0000-000042DA0000}"/>
    <cellStyle name="Hidden 2 15 3 2 2" xfId="52418" xr:uid="{00000000-0005-0000-0000-000043DA0000}"/>
    <cellStyle name="Hidden 2 15 3 3" xfId="38501" xr:uid="{00000000-0005-0000-0000-000044DA0000}"/>
    <cellStyle name="Hidden 2 15 4" xfId="13215" xr:uid="{00000000-0005-0000-0000-000045DA0000}"/>
    <cellStyle name="Hidden 2 15 4 2" xfId="27136" xr:uid="{00000000-0005-0000-0000-000046DA0000}"/>
    <cellStyle name="Hidden 2 15 4 2 2" xfId="54819" xr:uid="{00000000-0005-0000-0000-000047DA0000}"/>
    <cellStyle name="Hidden 2 15 4 3" xfId="40902" xr:uid="{00000000-0005-0000-0000-000048DA0000}"/>
    <cellStyle name="Hidden 2 15 5" xfId="15965" xr:uid="{00000000-0005-0000-0000-000049DA0000}"/>
    <cellStyle name="Hidden 2 15 5 2" xfId="29886" xr:uid="{00000000-0005-0000-0000-00004ADA0000}"/>
    <cellStyle name="Hidden 2 15 5 2 2" xfId="57569" xr:uid="{00000000-0005-0000-0000-00004BDA0000}"/>
    <cellStyle name="Hidden 2 15 5 3" xfId="43652" xr:uid="{00000000-0005-0000-0000-00004CDA0000}"/>
    <cellStyle name="Hidden 2 15 6" xfId="18933" xr:uid="{00000000-0005-0000-0000-00004DDA0000}"/>
    <cellStyle name="Hidden 2 15 6 2" xfId="46616" xr:uid="{00000000-0005-0000-0000-00004EDA0000}"/>
    <cellStyle name="Hidden 2 15 7" xfId="32699" xr:uid="{00000000-0005-0000-0000-00004FDA0000}"/>
    <cellStyle name="Hidden 2 16" xfId="4990" xr:uid="{00000000-0005-0000-0000-000050DA0000}"/>
    <cellStyle name="Hidden 2 16 2" xfId="8394" xr:uid="{00000000-0005-0000-0000-000051DA0000}"/>
    <cellStyle name="Hidden 2 16 2 2" xfId="22315" xr:uid="{00000000-0005-0000-0000-000052DA0000}"/>
    <cellStyle name="Hidden 2 16 2 2 2" xfId="49998" xr:uid="{00000000-0005-0000-0000-000053DA0000}"/>
    <cellStyle name="Hidden 2 16 2 3" xfId="36081" xr:uid="{00000000-0005-0000-0000-000054DA0000}"/>
    <cellStyle name="Hidden 2 16 3" xfId="10843" xr:uid="{00000000-0005-0000-0000-000055DA0000}"/>
    <cellStyle name="Hidden 2 16 3 2" xfId="24764" xr:uid="{00000000-0005-0000-0000-000056DA0000}"/>
    <cellStyle name="Hidden 2 16 3 2 2" xfId="52447" xr:uid="{00000000-0005-0000-0000-000057DA0000}"/>
    <cellStyle name="Hidden 2 16 3 3" xfId="38530" xr:uid="{00000000-0005-0000-0000-000058DA0000}"/>
    <cellStyle name="Hidden 2 16 4" xfId="13246" xr:uid="{00000000-0005-0000-0000-000059DA0000}"/>
    <cellStyle name="Hidden 2 16 4 2" xfId="27167" xr:uid="{00000000-0005-0000-0000-00005ADA0000}"/>
    <cellStyle name="Hidden 2 16 4 2 2" xfId="54850" xr:uid="{00000000-0005-0000-0000-00005BDA0000}"/>
    <cellStyle name="Hidden 2 16 4 3" xfId="40933" xr:uid="{00000000-0005-0000-0000-00005CDA0000}"/>
    <cellStyle name="Hidden 2 16 5" xfId="15996" xr:uid="{00000000-0005-0000-0000-00005DDA0000}"/>
    <cellStyle name="Hidden 2 16 5 2" xfId="29917" xr:uid="{00000000-0005-0000-0000-00005EDA0000}"/>
    <cellStyle name="Hidden 2 16 5 2 2" xfId="57600" xr:uid="{00000000-0005-0000-0000-00005FDA0000}"/>
    <cellStyle name="Hidden 2 16 5 3" xfId="43683" xr:uid="{00000000-0005-0000-0000-000060DA0000}"/>
    <cellStyle name="Hidden 2 16 6" xfId="18964" xr:uid="{00000000-0005-0000-0000-000061DA0000}"/>
    <cellStyle name="Hidden 2 16 6 2" xfId="46647" xr:uid="{00000000-0005-0000-0000-000062DA0000}"/>
    <cellStyle name="Hidden 2 16 7" xfId="32730" xr:uid="{00000000-0005-0000-0000-000063DA0000}"/>
    <cellStyle name="Hidden 2 17" xfId="5027" xr:uid="{00000000-0005-0000-0000-000064DA0000}"/>
    <cellStyle name="Hidden 2 17 2" xfId="8431" xr:uid="{00000000-0005-0000-0000-000065DA0000}"/>
    <cellStyle name="Hidden 2 17 2 2" xfId="22352" xr:uid="{00000000-0005-0000-0000-000066DA0000}"/>
    <cellStyle name="Hidden 2 17 2 2 2" xfId="50035" xr:uid="{00000000-0005-0000-0000-000067DA0000}"/>
    <cellStyle name="Hidden 2 17 2 3" xfId="36118" xr:uid="{00000000-0005-0000-0000-000068DA0000}"/>
    <cellStyle name="Hidden 2 17 3" xfId="10879" xr:uid="{00000000-0005-0000-0000-000069DA0000}"/>
    <cellStyle name="Hidden 2 17 3 2" xfId="24800" xr:uid="{00000000-0005-0000-0000-00006ADA0000}"/>
    <cellStyle name="Hidden 2 17 3 2 2" xfId="52483" xr:uid="{00000000-0005-0000-0000-00006BDA0000}"/>
    <cellStyle name="Hidden 2 17 3 3" xfId="38566" xr:uid="{00000000-0005-0000-0000-00006CDA0000}"/>
    <cellStyle name="Hidden 2 17 4" xfId="13282" xr:uid="{00000000-0005-0000-0000-00006DDA0000}"/>
    <cellStyle name="Hidden 2 17 4 2" xfId="27203" xr:uid="{00000000-0005-0000-0000-00006EDA0000}"/>
    <cellStyle name="Hidden 2 17 4 2 2" xfId="54886" xr:uid="{00000000-0005-0000-0000-00006FDA0000}"/>
    <cellStyle name="Hidden 2 17 4 3" xfId="40969" xr:uid="{00000000-0005-0000-0000-000070DA0000}"/>
    <cellStyle name="Hidden 2 17 5" xfId="16032" xr:uid="{00000000-0005-0000-0000-000071DA0000}"/>
    <cellStyle name="Hidden 2 17 5 2" xfId="29953" xr:uid="{00000000-0005-0000-0000-000072DA0000}"/>
    <cellStyle name="Hidden 2 17 5 2 2" xfId="57636" xr:uid="{00000000-0005-0000-0000-000073DA0000}"/>
    <cellStyle name="Hidden 2 17 5 3" xfId="43719" xr:uid="{00000000-0005-0000-0000-000074DA0000}"/>
    <cellStyle name="Hidden 2 17 6" xfId="19000" xr:uid="{00000000-0005-0000-0000-000075DA0000}"/>
    <cellStyle name="Hidden 2 17 6 2" xfId="46683" xr:uid="{00000000-0005-0000-0000-000076DA0000}"/>
    <cellStyle name="Hidden 2 17 7" xfId="32766" xr:uid="{00000000-0005-0000-0000-000077DA0000}"/>
    <cellStyle name="Hidden 2 18" xfId="5074" xr:uid="{00000000-0005-0000-0000-000078DA0000}"/>
    <cellStyle name="Hidden 2 18 2" xfId="8477" xr:uid="{00000000-0005-0000-0000-000079DA0000}"/>
    <cellStyle name="Hidden 2 18 2 2" xfId="22398" xr:uid="{00000000-0005-0000-0000-00007ADA0000}"/>
    <cellStyle name="Hidden 2 18 2 2 2" xfId="50081" xr:uid="{00000000-0005-0000-0000-00007BDA0000}"/>
    <cellStyle name="Hidden 2 18 2 3" xfId="36164" xr:uid="{00000000-0005-0000-0000-00007CDA0000}"/>
    <cellStyle name="Hidden 2 18 3" xfId="10923" xr:uid="{00000000-0005-0000-0000-00007DDA0000}"/>
    <cellStyle name="Hidden 2 18 3 2" xfId="24844" xr:uid="{00000000-0005-0000-0000-00007EDA0000}"/>
    <cellStyle name="Hidden 2 18 3 2 2" xfId="52527" xr:uid="{00000000-0005-0000-0000-00007FDA0000}"/>
    <cellStyle name="Hidden 2 18 3 3" xfId="38610" xr:uid="{00000000-0005-0000-0000-000080DA0000}"/>
    <cellStyle name="Hidden 2 18 4" xfId="13328" xr:uid="{00000000-0005-0000-0000-000081DA0000}"/>
    <cellStyle name="Hidden 2 18 4 2" xfId="27249" xr:uid="{00000000-0005-0000-0000-000082DA0000}"/>
    <cellStyle name="Hidden 2 18 4 2 2" xfId="54932" xr:uid="{00000000-0005-0000-0000-000083DA0000}"/>
    <cellStyle name="Hidden 2 18 4 3" xfId="41015" xr:uid="{00000000-0005-0000-0000-000084DA0000}"/>
    <cellStyle name="Hidden 2 18 5" xfId="16078" xr:uid="{00000000-0005-0000-0000-000085DA0000}"/>
    <cellStyle name="Hidden 2 18 5 2" xfId="29999" xr:uid="{00000000-0005-0000-0000-000086DA0000}"/>
    <cellStyle name="Hidden 2 18 5 2 2" xfId="57682" xr:uid="{00000000-0005-0000-0000-000087DA0000}"/>
    <cellStyle name="Hidden 2 18 5 3" xfId="43765" xr:uid="{00000000-0005-0000-0000-000088DA0000}"/>
    <cellStyle name="Hidden 2 18 6" xfId="19046" xr:uid="{00000000-0005-0000-0000-000089DA0000}"/>
    <cellStyle name="Hidden 2 18 6 2" xfId="46729" xr:uid="{00000000-0005-0000-0000-00008ADA0000}"/>
    <cellStyle name="Hidden 2 18 7" xfId="32812" xr:uid="{00000000-0005-0000-0000-00008BDA0000}"/>
    <cellStyle name="Hidden 2 19" xfId="5097" xr:uid="{00000000-0005-0000-0000-00008CDA0000}"/>
    <cellStyle name="Hidden 2 19 2" xfId="8500" xr:uid="{00000000-0005-0000-0000-00008DDA0000}"/>
    <cellStyle name="Hidden 2 19 2 2" xfId="22421" xr:uid="{00000000-0005-0000-0000-00008EDA0000}"/>
    <cellStyle name="Hidden 2 19 2 2 2" xfId="50104" xr:uid="{00000000-0005-0000-0000-00008FDA0000}"/>
    <cellStyle name="Hidden 2 19 2 3" xfId="36187" xr:uid="{00000000-0005-0000-0000-000090DA0000}"/>
    <cellStyle name="Hidden 2 19 3" xfId="10946" xr:uid="{00000000-0005-0000-0000-000091DA0000}"/>
    <cellStyle name="Hidden 2 19 3 2" xfId="24867" xr:uid="{00000000-0005-0000-0000-000092DA0000}"/>
    <cellStyle name="Hidden 2 19 3 2 2" xfId="52550" xr:uid="{00000000-0005-0000-0000-000093DA0000}"/>
    <cellStyle name="Hidden 2 19 3 3" xfId="38633" xr:uid="{00000000-0005-0000-0000-000094DA0000}"/>
    <cellStyle name="Hidden 2 19 4" xfId="13351" xr:uid="{00000000-0005-0000-0000-000095DA0000}"/>
    <cellStyle name="Hidden 2 19 4 2" xfId="27272" xr:uid="{00000000-0005-0000-0000-000096DA0000}"/>
    <cellStyle name="Hidden 2 19 4 2 2" xfId="54955" xr:uid="{00000000-0005-0000-0000-000097DA0000}"/>
    <cellStyle name="Hidden 2 19 4 3" xfId="41038" xr:uid="{00000000-0005-0000-0000-000098DA0000}"/>
    <cellStyle name="Hidden 2 19 5" xfId="16101" xr:uid="{00000000-0005-0000-0000-000099DA0000}"/>
    <cellStyle name="Hidden 2 19 5 2" xfId="30022" xr:uid="{00000000-0005-0000-0000-00009ADA0000}"/>
    <cellStyle name="Hidden 2 19 5 2 2" xfId="57705" xr:uid="{00000000-0005-0000-0000-00009BDA0000}"/>
    <cellStyle name="Hidden 2 19 5 3" xfId="43788" xr:uid="{00000000-0005-0000-0000-00009CDA0000}"/>
    <cellStyle name="Hidden 2 19 6" xfId="19069" xr:uid="{00000000-0005-0000-0000-00009DDA0000}"/>
    <cellStyle name="Hidden 2 19 6 2" xfId="46752" xr:uid="{00000000-0005-0000-0000-00009EDA0000}"/>
    <cellStyle name="Hidden 2 19 7" xfId="32835" xr:uid="{00000000-0005-0000-0000-00009FDA0000}"/>
    <cellStyle name="Hidden 2 2" xfId="3205" xr:uid="{00000000-0005-0000-0000-0000A0DA0000}"/>
    <cellStyle name="Hidden 2 2 2" xfId="6647" xr:uid="{00000000-0005-0000-0000-0000A1DA0000}"/>
    <cellStyle name="Hidden 2 2 2 2" xfId="20590" xr:uid="{00000000-0005-0000-0000-0000A2DA0000}"/>
    <cellStyle name="Hidden 2 2 2 2 2" xfId="48273" xr:uid="{00000000-0005-0000-0000-0000A3DA0000}"/>
    <cellStyle name="Hidden 2 2 2 3" xfId="34356" xr:uid="{00000000-0005-0000-0000-0000A4DA0000}"/>
    <cellStyle name="Hidden 2 2 3" xfId="9390" xr:uid="{00000000-0005-0000-0000-0000A5DA0000}"/>
    <cellStyle name="Hidden 2 2 3 2" xfId="23311" xr:uid="{00000000-0005-0000-0000-0000A6DA0000}"/>
    <cellStyle name="Hidden 2 2 3 2 2" xfId="50994" xr:uid="{00000000-0005-0000-0000-0000A7DA0000}"/>
    <cellStyle name="Hidden 2 2 3 3" xfId="37077" xr:uid="{00000000-0005-0000-0000-0000A8DA0000}"/>
    <cellStyle name="Hidden 2 2 4" xfId="11528" xr:uid="{00000000-0005-0000-0000-0000A9DA0000}"/>
    <cellStyle name="Hidden 2 2 4 2" xfId="25449" xr:uid="{00000000-0005-0000-0000-0000AADA0000}"/>
    <cellStyle name="Hidden 2 2 4 2 2" xfId="53132" xr:uid="{00000000-0005-0000-0000-0000ABDA0000}"/>
    <cellStyle name="Hidden 2 2 4 3" xfId="39215" xr:uid="{00000000-0005-0000-0000-0000ACDA0000}"/>
    <cellStyle name="Hidden 2 2 5" xfId="14278" xr:uid="{00000000-0005-0000-0000-0000ADDA0000}"/>
    <cellStyle name="Hidden 2 2 5 2" xfId="28199" xr:uid="{00000000-0005-0000-0000-0000AEDA0000}"/>
    <cellStyle name="Hidden 2 2 5 2 2" xfId="55882" xr:uid="{00000000-0005-0000-0000-0000AFDA0000}"/>
    <cellStyle name="Hidden 2 2 5 3" xfId="41965" xr:uid="{00000000-0005-0000-0000-0000B0DA0000}"/>
    <cellStyle name="Hidden 2 2 6" xfId="17246" xr:uid="{00000000-0005-0000-0000-0000B1DA0000}"/>
    <cellStyle name="Hidden 2 2 6 2" xfId="44929" xr:uid="{00000000-0005-0000-0000-0000B2DA0000}"/>
    <cellStyle name="Hidden 2 2 7" xfId="31043" xr:uid="{00000000-0005-0000-0000-0000B3DA0000}"/>
    <cellStyle name="Hidden 2 20" xfId="5705" xr:uid="{00000000-0005-0000-0000-0000B4DA0000}"/>
    <cellStyle name="Hidden 2 20 2" xfId="19657" xr:uid="{00000000-0005-0000-0000-0000B5DA0000}"/>
    <cellStyle name="Hidden 2 20 2 2" xfId="47340" xr:uid="{00000000-0005-0000-0000-0000B6DA0000}"/>
    <cellStyle name="Hidden 2 20 3" xfId="33423" xr:uid="{00000000-0005-0000-0000-0000B7DA0000}"/>
    <cellStyle name="Hidden 2 21" xfId="5104" xr:uid="{00000000-0005-0000-0000-0000B8DA0000}"/>
    <cellStyle name="Hidden 2 21 2" xfId="19076" xr:uid="{00000000-0005-0000-0000-0000B9DA0000}"/>
    <cellStyle name="Hidden 2 21 2 2" xfId="46759" xr:uid="{00000000-0005-0000-0000-0000BADA0000}"/>
    <cellStyle name="Hidden 2 21 3" xfId="32842" xr:uid="{00000000-0005-0000-0000-0000BBDA0000}"/>
    <cellStyle name="Hidden 2 22" xfId="5366" xr:uid="{00000000-0005-0000-0000-0000BCDA0000}"/>
    <cellStyle name="Hidden 2 22 2" xfId="19319" xr:uid="{00000000-0005-0000-0000-0000BDDA0000}"/>
    <cellStyle name="Hidden 2 22 2 2" xfId="47002" xr:uid="{00000000-0005-0000-0000-0000BEDA0000}"/>
    <cellStyle name="Hidden 2 22 3" xfId="33085" xr:uid="{00000000-0005-0000-0000-0000BFDA0000}"/>
    <cellStyle name="Hidden 2 23" xfId="13360" xr:uid="{00000000-0005-0000-0000-0000C0DA0000}"/>
    <cellStyle name="Hidden 2 23 2" xfId="27281" xr:uid="{00000000-0005-0000-0000-0000C1DA0000}"/>
    <cellStyle name="Hidden 2 23 2 2" xfId="54964" xr:uid="{00000000-0005-0000-0000-0000C2DA0000}"/>
    <cellStyle name="Hidden 2 23 3" xfId="41047" xr:uid="{00000000-0005-0000-0000-0000C3DA0000}"/>
    <cellStyle name="Hidden 2 24" xfId="16244" xr:uid="{00000000-0005-0000-0000-0000C4DA0000}"/>
    <cellStyle name="Hidden 2 24 2" xfId="30161" xr:uid="{00000000-0005-0000-0000-0000C5DA0000}"/>
    <cellStyle name="Hidden 2 24 2 2" xfId="57844" xr:uid="{00000000-0005-0000-0000-0000C6DA0000}"/>
    <cellStyle name="Hidden 2 24 3" xfId="43927" xr:uid="{00000000-0005-0000-0000-0000C7DA0000}"/>
    <cellStyle name="Hidden 2 25" xfId="16267" xr:uid="{00000000-0005-0000-0000-0000C8DA0000}"/>
    <cellStyle name="Hidden 2 25 2" xfId="30184" xr:uid="{00000000-0005-0000-0000-0000C9DA0000}"/>
    <cellStyle name="Hidden 2 25 2 2" xfId="57867" xr:uid="{00000000-0005-0000-0000-0000CADA0000}"/>
    <cellStyle name="Hidden 2 25 3" xfId="43950" xr:uid="{00000000-0005-0000-0000-0000CBDA0000}"/>
    <cellStyle name="Hidden 2 26" xfId="16322" xr:uid="{00000000-0005-0000-0000-0000CCDA0000}"/>
    <cellStyle name="Hidden 2 26 2" xfId="44005" xr:uid="{00000000-0005-0000-0000-0000CDDA0000}"/>
    <cellStyle name="Hidden 2 27" xfId="30220" xr:uid="{00000000-0005-0000-0000-0000CEDA0000}"/>
    <cellStyle name="Hidden 2 3" xfId="3256" xr:uid="{00000000-0005-0000-0000-0000CFDA0000}"/>
    <cellStyle name="Hidden 2 3 2" xfId="6698" xr:uid="{00000000-0005-0000-0000-0000D0DA0000}"/>
    <cellStyle name="Hidden 2 3 2 2" xfId="20640" xr:uid="{00000000-0005-0000-0000-0000D1DA0000}"/>
    <cellStyle name="Hidden 2 3 2 2 2" xfId="48323" xr:uid="{00000000-0005-0000-0000-0000D2DA0000}"/>
    <cellStyle name="Hidden 2 3 2 3" xfId="34406" xr:uid="{00000000-0005-0000-0000-0000D3DA0000}"/>
    <cellStyle name="Hidden 2 3 3" xfId="9440" xr:uid="{00000000-0005-0000-0000-0000D4DA0000}"/>
    <cellStyle name="Hidden 2 3 3 2" xfId="23361" xr:uid="{00000000-0005-0000-0000-0000D5DA0000}"/>
    <cellStyle name="Hidden 2 3 3 2 2" xfId="51044" xr:uid="{00000000-0005-0000-0000-0000D6DA0000}"/>
    <cellStyle name="Hidden 2 3 3 3" xfId="37127" xr:uid="{00000000-0005-0000-0000-0000D7DA0000}"/>
    <cellStyle name="Hidden 2 3 4" xfId="11578" xr:uid="{00000000-0005-0000-0000-0000D8DA0000}"/>
    <cellStyle name="Hidden 2 3 4 2" xfId="25499" xr:uid="{00000000-0005-0000-0000-0000D9DA0000}"/>
    <cellStyle name="Hidden 2 3 4 2 2" xfId="53182" xr:uid="{00000000-0005-0000-0000-0000DADA0000}"/>
    <cellStyle name="Hidden 2 3 4 3" xfId="39265" xr:uid="{00000000-0005-0000-0000-0000DBDA0000}"/>
    <cellStyle name="Hidden 2 3 5" xfId="14328" xr:uid="{00000000-0005-0000-0000-0000DCDA0000}"/>
    <cellStyle name="Hidden 2 3 5 2" xfId="28249" xr:uid="{00000000-0005-0000-0000-0000DDDA0000}"/>
    <cellStyle name="Hidden 2 3 5 2 2" xfId="55932" xr:uid="{00000000-0005-0000-0000-0000DEDA0000}"/>
    <cellStyle name="Hidden 2 3 5 3" xfId="42015" xr:uid="{00000000-0005-0000-0000-0000DFDA0000}"/>
    <cellStyle name="Hidden 2 3 6" xfId="17296" xr:uid="{00000000-0005-0000-0000-0000E0DA0000}"/>
    <cellStyle name="Hidden 2 3 6 2" xfId="44979" xr:uid="{00000000-0005-0000-0000-0000E1DA0000}"/>
    <cellStyle name="Hidden 2 3 7" xfId="31085" xr:uid="{00000000-0005-0000-0000-0000E2DA0000}"/>
    <cellStyle name="Hidden 2 4" xfId="3477" xr:uid="{00000000-0005-0000-0000-0000E3DA0000}"/>
    <cellStyle name="Hidden 2 4 2" xfId="6915" xr:uid="{00000000-0005-0000-0000-0000E4DA0000}"/>
    <cellStyle name="Hidden 2 4 2 2" xfId="20855" xr:uid="{00000000-0005-0000-0000-0000E5DA0000}"/>
    <cellStyle name="Hidden 2 4 2 2 2" xfId="48538" xr:uid="{00000000-0005-0000-0000-0000E6DA0000}"/>
    <cellStyle name="Hidden 2 4 2 3" xfId="34621" xr:uid="{00000000-0005-0000-0000-0000E7DA0000}"/>
    <cellStyle name="Hidden 2 4 3" xfId="9653" xr:uid="{00000000-0005-0000-0000-0000E8DA0000}"/>
    <cellStyle name="Hidden 2 4 3 2" xfId="23574" xr:uid="{00000000-0005-0000-0000-0000E9DA0000}"/>
    <cellStyle name="Hidden 2 4 3 2 2" xfId="51257" xr:uid="{00000000-0005-0000-0000-0000EADA0000}"/>
    <cellStyle name="Hidden 2 4 3 3" xfId="37340" xr:uid="{00000000-0005-0000-0000-0000EBDA0000}"/>
    <cellStyle name="Hidden 2 4 4" xfId="11793" xr:uid="{00000000-0005-0000-0000-0000ECDA0000}"/>
    <cellStyle name="Hidden 2 4 4 2" xfId="25714" xr:uid="{00000000-0005-0000-0000-0000EDDA0000}"/>
    <cellStyle name="Hidden 2 4 4 2 2" xfId="53397" xr:uid="{00000000-0005-0000-0000-0000EEDA0000}"/>
    <cellStyle name="Hidden 2 4 4 3" xfId="39480" xr:uid="{00000000-0005-0000-0000-0000EFDA0000}"/>
    <cellStyle name="Hidden 2 4 5" xfId="14543" xr:uid="{00000000-0005-0000-0000-0000F0DA0000}"/>
    <cellStyle name="Hidden 2 4 5 2" xfId="28464" xr:uid="{00000000-0005-0000-0000-0000F1DA0000}"/>
    <cellStyle name="Hidden 2 4 5 2 2" xfId="56147" xr:uid="{00000000-0005-0000-0000-0000F2DA0000}"/>
    <cellStyle name="Hidden 2 4 5 3" xfId="42230" xr:uid="{00000000-0005-0000-0000-0000F3DA0000}"/>
    <cellStyle name="Hidden 2 4 6" xfId="17511" xr:uid="{00000000-0005-0000-0000-0000F4DA0000}"/>
    <cellStyle name="Hidden 2 4 6 2" xfId="45194" xr:uid="{00000000-0005-0000-0000-0000F5DA0000}"/>
    <cellStyle name="Hidden 2 4 7" xfId="31282" xr:uid="{00000000-0005-0000-0000-0000F6DA0000}"/>
    <cellStyle name="Hidden 2 5" xfId="3582" xr:uid="{00000000-0005-0000-0000-0000F7DA0000}"/>
    <cellStyle name="Hidden 2 5 2" xfId="7020" xr:uid="{00000000-0005-0000-0000-0000F8DA0000}"/>
    <cellStyle name="Hidden 2 5 2 2" xfId="20957" xr:uid="{00000000-0005-0000-0000-0000F9DA0000}"/>
    <cellStyle name="Hidden 2 5 2 2 2" xfId="48640" xr:uid="{00000000-0005-0000-0000-0000FADA0000}"/>
    <cellStyle name="Hidden 2 5 2 3" xfId="34723" xr:uid="{00000000-0005-0000-0000-0000FBDA0000}"/>
    <cellStyle name="Hidden 2 5 3" xfId="9753" xr:uid="{00000000-0005-0000-0000-0000FCDA0000}"/>
    <cellStyle name="Hidden 2 5 3 2" xfId="23674" xr:uid="{00000000-0005-0000-0000-0000FDDA0000}"/>
    <cellStyle name="Hidden 2 5 3 2 2" xfId="51357" xr:uid="{00000000-0005-0000-0000-0000FEDA0000}"/>
    <cellStyle name="Hidden 2 5 3 3" xfId="37440" xr:uid="{00000000-0005-0000-0000-0000FFDA0000}"/>
    <cellStyle name="Hidden 2 5 4" xfId="11895" xr:uid="{00000000-0005-0000-0000-000000DB0000}"/>
    <cellStyle name="Hidden 2 5 4 2" xfId="25816" xr:uid="{00000000-0005-0000-0000-000001DB0000}"/>
    <cellStyle name="Hidden 2 5 4 2 2" xfId="53499" xr:uid="{00000000-0005-0000-0000-000002DB0000}"/>
    <cellStyle name="Hidden 2 5 4 3" xfId="39582" xr:uid="{00000000-0005-0000-0000-000003DB0000}"/>
    <cellStyle name="Hidden 2 5 5" xfId="14645" xr:uid="{00000000-0005-0000-0000-000004DB0000}"/>
    <cellStyle name="Hidden 2 5 5 2" xfId="28566" xr:uid="{00000000-0005-0000-0000-000005DB0000}"/>
    <cellStyle name="Hidden 2 5 5 2 2" xfId="56249" xr:uid="{00000000-0005-0000-0000-000006DB0000}"/>
    <cellStyle name="Hidden 2 5 5 3" xfId="42332" xr:uid="{00000000-0005-0000-0000-000007DB0000}"/>
    <cellStyle name="Hidden 2 5 6" xfId="17613" xr:uid="{00000000-0005-0000-0000-000008DB0000}"/>
    <cellStyle name="Hidden 2 5 6 2" xfId="45296" xr:uid="{00000000-0005-0000-0000-000009DB0000}"/>
    <cellStyle name="Hidden 2 5 7" xfId="31384" xr:uid="{00000000-0005-0000-0000-00000ADB0000}"/>
    <cellStyle name="Hidden 2 6" xfId="3646" xr:uid="{00000000-0005-0000-0000-00000BDB0000}"/>
    <cellStyle name="Hidden 2 6 2" xfId="7084" xr:uid="{00000000-0005-0000-0000-00000CDB0000}"/>
    <cellStyle name="Hidden 2 6 2 2" xfId="21020" xr:uid="{00000000-0005-0000-0000-00000DDB0000}"/>
    <cellStyle name="Hidden 2 6 2 2 2" xfId="48703" xr:uid="{00000000-0005-0000-0000-00000EDB0000}"/>
    <cellStyle name="Hidden 2 6 2 3" xfId="34786" xr:uid="{00000000-0005-0000-0000-00000FDB0000}"/>
    <cellStyle name="Hidden 2 6 3" xfId="9816" xr:uid="{00000000-0005-0000-0000-000010DB0000}"/>
    <cellStyle name="Hidden 2 6 3 2" xfId="23737" xr:uid="{00000000-0005-0000-0000-000011DB0000}"/>
    <cellStyle name="Hidden 2 6 3 2 2" xfId="51420" xr:uid="{00000000-0005-0000-0000-000012DB0000}"/>
    <cellStyle name="Hidden 2 6 3 3" xfId="37503" xr:uid="{00000000-0005-0000-0000-000013DB0000}"/>
    <cellStyle name="Hidden 2 6 4" xfId="11958" xr:uid="{00000000-0005-0000-0000-000014DB0000}"/>
    <cellStyle name="Hidden 2 6 4 2" xfId="25879" xr:uid="{00000000-0005-0000-0000-000015DB0000}"/>
    <cellStyle name="Hidden 2 6 4 2 2" xfId="53562" xr:uid="{00000000-0005-0000-0000-000016DB0000}"/>
    <cellStyle name="Hidden 2 6 4 3" xfId="39645" xr:uid="{00000000-0005-0000-0000-000017DB0000}"/>
    <cellStyle name="Hidden 2 6 5" xfId="14708" xr:uid="{00000000-0005-0000-0000-000018DB0000}"/>
    <cellStyle name="Hidden 2 6 5 2" xfId="28629" xr:uid="{00000000-0005-0000-0000-000019DB0000}"/>
    <cellStyle name="Hidden 2 6 5 2 2" xfId="56312" xr:uid="{00000000-0005-0000-0000-00001ADB0000}"/>
    <cellStyle name="Hidden 2 6 5 3" xfId="42395" xr:uid="{00000000-0005-0000-0000-00001BDB0000}"/>
    <cellStyle name="Hidden 2 6 6" xfId="17676" xr:uid="{00000000-0005-0000-0000-00001CDB0000}"/>
    <cellStyle name="Hidden 2 6 6 2" xfId="45359" xr:uid="{00000000-0005-0000-0000-00001DDB0000}"/>
    <cellStyle name="Hidden 2 6 7" xfId="31446" xr:uid="{00000000-0005-0000-0000-00001EDB0000}"/>
    <cellStyle name="Hidden 2 7" xfId="3739" xr:uid="{00000000-0005-0000-0000-00001FDB0000}"/>
    <cellStyle name="Hidden 2 7 2" xfId="7174" xr:uid="{00000000-0005-0000-0000-000020DB0000}"/>
    <cellStyle name="Hidden 2 7 2 2" xfId="21109" xr:uid="{00000000-0005-0000-0000-000021DB0000}"/>
    <cellStyle name="Hidden 2 7 2 2 2" xfId="48792" xr:uid="{00000000-0005-0000-0000-000022DB0000}"/>
    <cellStyle name="Hidden 2 7 2 3" xfId="34875" xr:uid="{00000000-0005-0000-0000-000023DB0000}"/>
    <cellStyle name="Hidden 2 7 3" xfId="9902" xr:uid="{00000000-0005-0000-0000-000024DB0000}"/>
    <cellStyle name="Hidden 2 7 3 2" xfId="23823" xr:uid="{00000000-0005-0000-0000-000025DB0000}"/>
    <cellStyle name="Hidden 2 7 3 2 2" xfId="51506" xr:uid="{00000000-0005-0000-0000-000026DB0000}"/>
    <cellStyle name="Hidden 2 7 3 3" xfId="37589" xr:uid="{00000000-0005-0000-0000-000027DB0000}"/>
    <cellStyle name="Hidden 2 7 4" xfId="12047" xr:uid="{00000000-0005-0000-0000-000028DB0000}"/>
    <cellStyle name="Hidden 2 7 4 2" xfId="25968" xr:uid="{00000000-0005-0000-0000-000029DB0000}"/>
    <cellStyle name="Hidden 2 7 4 2 2" xfId="53651" xr:uid="{00000000-0005-0000-0000-00002ADB0000}"/>
    <cellStyle name="Hidden 2 7 4 3" xfId="39734" xr:uid="{00000000-0005-0000-0000-00002BDB0000}"/>
    <cellStyle name="Hidden 2 7 5" xfId="14797" xr:uid="{00000000-0005-0000-0000-00002CDB0000}"/>
    <cellStyle name="Hidden 2 7 5 2" xfId="28718" xr:uid="{00000000-0005-0000-0000-00002DDB0000}"/>
    <cellStyle name="Hidden 2 7 5 2 2" xfId="56401" xr:uid="{00000000-0005-0000-0000-00002EDB0000}"/>
    <cellStyle name="Hidden 2 7 5 3" xfId="42484" xr:uid="{00000000-0005-0000-0000-00002FDB0000}"/>
    <cellStyle name="Hidden 2 7 6" xfId="17765" xr:uid="{00000000-0005-0000-0000-000030DB0000}"/>
    <cellStyle name="Hidden 2 7 6 2" xfId="45448" xr:uid="{00000000-0005-0000-0000-000031DB0000}"/>
    <cellStyle name="Hidden 2 7 7" xfId="31534" xr:uid="{00000000-0005-0000-0000-000032DB0000}"/>
    <cellStyle name="Hidden 2 8" xfId="3778" xr:uid="{00000000-0005-0000-0000-000033DB0000}"/>
    <cellStyle name="Hidden 2 8 2" xfId="7212" xr:uid="{00000000-0005-0000-0000-000034DB0000}"/>
    <cellStyle name="Hidden 2 8 2 2" xfId="21146" xr:uid="{00000000-0005-0000-0000-000035DB0000}"/>
    <cellStyle name="Hidden 2 8 2 2 2" xfId="48829" xr:uid="{00000000-0005-0000-0000-000036DB0000}"/>
    <cellStyle name="Hidden 2 8 2 3" xfId="34912" xr:uid="{00000000-0005-0000-0000-000037DB0000}"/>
    <cellStyle name="Hidden 2 8 3" xfId="9934" xr:uid="{00000000-0005-0000-0000-000038DB0000}"/>
    <cellStyle name="Hidden 2 8 3 2" xfId="23855" xr:uid="{00000000-0005-0000-0000-000039DB0000}"/>
    <cellStyle name="Hidden 2 8 3 2 2" xfId="51538" xr:uid="{00000000-0005-0000-0000-00003ADB0000}"/>
    <cellStyle name="Hidden 2 8 3 3" xfId="37621" xr:uid="{00000000-0005-0000-0000-00003BDB0000}"/>
    <cellStyle name="Hidden 2 8 4" xfId="12084" xr:uid="{00000000-0005-0000-0000-00003CDB0000}"/>
    <cellStyle name="Hidden 2 8 4 2" xfId="26005" xr:uid="{00000000-0005-0000-0000-00003DDB0000}"/>
    <cellStyle name="Hidden 2 8 4 2 2" xfId="53688" xr:uid="{00000000-0005-0000-0000-00003EDB0000}"/>
    <cellStyle name="Hidden 2 8 4 3" xfId="39771" xr:uid="{00000000-0005-0000-0000-00003FDB0000}"/>
    <cellStyle name="Hidden 2 8 5" xfId="14834" xr:uid="{00000000-0005-0000-0000-000040DB0000}"/>
    <cellStyle name="Hidden 2 8 5 2" xfId="28755" xr:uid="{00000000-0005-0000-0000-000041DB0000}"/>
    <cellStyle name="Hidden 2 8 5 2 2" xfId="56438" xr:uid="{00000000-0005-0000-0000-000042DB0000}"/>
    <cellStyle name="Hidden 2 8 5 3" xfId="42521" xr:uid="{00000000-0005-0000-0000-000043DB0000}"/>
    <cellStyle name="Hidden 2 8 6" xfId="17802" xr:uid="{00000000-0005-0000-0000-000044DB0000}"/>
    <cellStyle name="Hidden 2 8 6 2" xfId="45485" xr:uid="{00000000-0005-0000-0000-000045DB0000}"/>
    <cellStyle name="Hidden 2 8 7" xfId="31568" xr:uid="{00000000-0005-0000-0000-000046DB0000}"/>
    <cellStyle name="Hidden 2 9" xfId="3831" xr:uid="{00000000-0005-0000-0000-000047DB0000}"/>
    <cellStyle name="Hidden 2 9 2" xfId="7265" xr:uid="{00000000-0005-0000-0000-000048DB0000}"/>
    <cellStyle name="Hidden 2 9 2 2" xfId="21198" xr:uid="{00000000-0005-0000-0000-000049DB0000}"/>
    <cellStyle name="Hidden 2 9 2 2 2" xfId="48881" xr:uid="{00000000-0005-0000-0000-00004ADB0000}"/>
    <cellStyle name="Hidden 2 9 2 3" xfId="34964" xr:uid="{00000000-0005-0000-0000-00004BDB0000}"/>
    <cellStyle name="Hidden 2 9 3" xfId="9984" xr:uid="{00000000-0005-0000-0000-00004CDB0000}"/>
    <cellStyle name="Hidden 2 9 3 2" xfId="23905" xr:uid="{00000000-0005-0000-0000-00004DDB0000}"/>
    <cellStyle name="Hidden 2 9 3 2 2" xfId="51588" xr:uid="{00000000-0005-0000-0000-00004EDB0000}"/>
    <cellStyle name="Hidden 2 9 3 3" xfId="37671" xr:uid="{00000000-0005-0000-0000-00004FDB0000}"/>
    <cellStyle name="Hidden 2 9 4" xfId="12136" xr:uid="{00000000-0005-0000-0000-000050DB0000}"/>
    <cellStyle name="Hidden 2 9 4 2" xfId="26057" xr:uid="{00000000-0005-0000-0000-000051DB0000}"/>
    <cellStyle name="Hidden 2 9 4 2 2" xfId="53740" xr:uid="{00000000-0005-0000-0000-000052DB0000}"/>
    <cellStyle name="Hidden 2 9 4 3" xfId="39823" xr:uid="{00000000-0005-0000-0000-000053DB0000}"/>
    <cellStyle name="Hidden 2 9 5" xfId="14886" xr:uid="{00000000-0005-0000-0000-000054DB0000}"/>
    <cellStyle name="Hidden 2 9 5 2" xfId="28807" xr:uid="{00000000-0005-0000-0000-000055DB0000}"/>
    <cellStyle name="Hidden 2 9 5 2 2" xfId="56490" xr:uid="{00000000-0005-0000-0000-000056DB0000}"/>
    <cellStyle name="Hidden 2 9 5 3" xfId="42573" xr:uid="{00000000-0005-0000-0000-000057DB0000}"/>
    <cellStyle name="Hidden 2 9 6" xfId="17854" xr:uid="{00000000-0005-0000-0000-000058DB0000}"/>
    <cellStyle name="Hidden 2 9 6 2" xfId="45537" xr:uid="{00000000-0005-0000-0000-000059DB0000}"/>
    <cellStyle name="Hidden 2 9 7" xfId="31620" xr:uid="{00000000-0005-0000-0000-00005ADB0000}"/>
    <cellStyle name="Hidden 20" xfId="3984" xr:uid="{00000000-0005-0000-0000-00005BDB0000}"/>
    <cellStyle name="Hidden 20 2" xfId="7410" xr:uid="{00000000-0005-0000-0000-00005CDB0000}"/>
    <cellStyle name="Hidden 20 2 2" xfId="21341" xr:uid="{00000000-0005-0000-0000-00005DDB0000}"/>
    <cellStyle name="Hidden 20 2 2 2" xfId="49024" xr:uid="{00000000-0005-0000-0000-00005EDB0000}"/>
    <cellStyle name="Hidden 20 2 3" xfId="35107" xr:uid="{00000000-0005-0000-0000-00005FDB0000}"/>
    <cellStyle name="Hidden 20 3" xfId="10113" xr:uid="{00000000-0005-0000-0000-000060DB0000}"/>
    <cellStyle name="Hidden 20 3 2" xfId="24034" xr:uid="{00000000-0005-0000-0000-000061DB0000}"/>
    <cellStyle name="Hidden 20 3 2 2" xfId="51717" xr:uid="{00000000-0005-0000-0000-000062DB0000}"/>
    <cellStyle name="Hidden 20 3 3" xfId="37800" xr:uid="{00000000-0005-0000-0000-000063DB0000}"/>
    <cellStyle name="Hidden 20 4" xfId="12265" xr:uid="{00000000-0005-0000-0000-000064DB0000}"/>
    <cellStyle name="Hidden 20 4 2" xfId="26186" xr:uid="{00000000-0005-0000-0000-000065DB0000}"/>
    <cellStyle name="Hidden 20 4 2 2" xfId="53869" xr:uid="{00000000-0005-0000-0000-000066DB0000}"/>
    <cellStyle name="Hidden 20 4 3" xfId="39952" xr:uid="{00000000-0005-0000-0000-000067DB0000}"/>
    <cellStyle name="Hidden 20 5" xfId="15015" xr:uid="{00000000-0005-0000-0000-000068DB0000}"/>
    <cellStyle name="Hidden 20 5 2" xfId="28936" xr:uid="{00000000-0005-0000-0000-000069DB0000}"/>
    <cellStyle name="Hidden 20 5 2 2" xfId="56619" xr:uid="{00000000-0005-0000-0000-00006ADB0000}"/>
    <cellStyle name="Hidden 20 5 3" xfId="42702" xr:uid="{00000000-0005-0000-0000-00006BDB0000}"/>
    <cellStyle name="Hidden 20 6" xfId="17983" xr:uid="{00000000-0005-0000-0000-00006CDB0000}"/>
    <cellStyle name="Hidden 20 6 2" xfId="45666" xr:uid="{00000000-0005-0000-0000-00006DDB0000}"/>
    <cellStyle name="Hidden 20 7" xfId="31749" xr:uid="{00000000-0005-0000-0000-00006EDB0000}"/>
    <cellStyle name="Hidden 21" xfId="4183" xr:uid="{00000000-0005-0000-0000-00006FDB0000}"/>
    <cellStyle name="Hidden 21 2" xfId="7609" xr:uid="{00000000-0005-0000-0000-000070DB0000}"/>
    <cellStyle name="Hidden 21 2 2" xfId="21537" xr:uid="{00000000-0005-0000-0000-000071DB0000}"/>
    <cellStyle name="Hidden 21 2 2 2" xfId="49220" xr:uid="{00000000-0005-0000-0000-000072DB0000}"/>
    <cellStyle name="Hidden 21 2 3" xfId="35303" xr:uid="{00000000-0005-0000-0000-000073DB0000}"/>
    <cellStyle name="Hidden 21 3" xfId="10303" xr:uid="{00000000-0005-0000-0000-000074DB0000}"/>
    <cellStyle name="Hidden 21 3 2" xfId="24224" xr:uid="{00000000-0005-0000-0000-000075DB0000}"/>
    <cellStyle name="Hidden 21 3 2 2" xfId="51907" xr:uid="{00000000-0005-0000-0000-000076DB0000}"/>
    <cellStyle name="Hidden 21 3 3" xfId="37990" xr:uid="{00000000-0005-0000-0000-000077DB0000}"/>
    <cellStyle name="Hidden 21 4" xfId="12458" xr:uid="{00000000-0005-0000-0000-000078DB0000}"/>
    <cellStyle name="Hidden 21 4 2" xfId="26379" xr:uid="{00000000-0005-0000-0000-000079DB0000}"/>
    <cellStyle name="Hidden 21 4 2 2" xfId="54062" xr:uid="{00000000-0005-0000-0000-00007ADB0000}"/>
    <cellStyle name="Hidden 21 4 3" xfId="40145" xr:uid="{00000000-0005-0000-0000-00007BDB0000}"/>
    <cellStyle name="Hidden 21 5" xfId="15208" xr:uid="{00000000-0005-0000-0000-00007CDB0000}"/>
    <cellStyle name="Hidden 21 5 2" xfId="29129" xr:uid="{00000000-0005-0000-0000-00007DDB0000}"/>
    <cellStyle name="Hidden 21 5 2 2" xfId="56812" xr:uid="{00000000-0005-0000-0000-00007EDB0000}"/>
    <cellStyle name="Hidden 21 5 3" xfId="42895" xr:uid="{00000000-0005-0000-0000-00007FDB0000}"/>
    <cellStyle name="Hidden 21 6" xfId="18176" xr:uid="{00000000-0005-0000-0000-000080DB0000}"/>
    <cellStyle name="Hidden 21 6 2" xfId="45859" xr:uid="{00000000-0005-0000-0000-000081DB0000}"/>
    <cellStyle name="Hidden 21 7" xfId="31942" xr:uid="{00000000-0005-0000-0000-000082DB0000}"/>
    <cellStyle name="Hidden 22" xfId="3986" xr:uid="{00000000-0005-0000-0000-000083DB0000}"/>
    <cellStyle name="Hidden 22 2" xfId="7412" xr:uid="{00000000-0005-0000-0000-000084DB0000}"/>
    <cellStyle name="Hidden 22 2 2" xfId="21343" xr:uid="{00000000-0005-0000-0000-000085DB0000}"/>
    <cellStyle name="Hidden 22 2 2 2" xfId="49026" xr:uid="{00000000-0005-0000-0000-000086DB0000}"/>
    <cellStyle name="Hidden 22 2 3" xfId="35109" xr:uid="{00000000-0005-0000-0000-000087DB0000}"/>
    <cellStyle name="Hidden 22 3" xfId="10115" xr:uid="{00000000-0005-0000-0000-000088DB0000}"/>
    <cellStyle name="Hidden 22 3 2" xfId="24036" xr:uid="{00000000-0005-0000-0000-000089DB0000}"/>
    <cellStyle name="Hidden 22 3 2 2" xfId="51719" xr:uid="{00000000-0005-0000-0000-00008ADB0000}"/>
    <cellStyle name="Hidden 22 3 3" xfId="37802" xr:uid="{00000000-0005-0000-0000-00008BDB0000}"/>
    <cellStyle name="Hidden 22 4" xfId="12267" xr:uid="{00000000-0005-0000-0000-00008CDB0000}"/>
    <cellStyle name="Hidden 22 4 2" xfId="26188" xr:uid="{00000000-0005-0000-0000-00008DDB0000}"/>
    <cellStyle name="Hidden 22 4 2 2" xfId="53871" xr:uid="{00000000-0005-0000-0000-00008EDB0000}"/>
    <cellStyle name="Hidden 22 4 3" xfId="39954" xr:uid="{00000000-0005-0000-0000-00008FDB0000}"/>
    <cellStyle name="Hidden 22 5" xfId="15017" xr:uid="{00000000-0005-0000-0000-000090DB0000}"/>
    <cellStyle name="Hidden 22 5 2" xfId="28938" xr:uid="{00000000-0005-0000-0000-000091DB0000}"/>
    <cellStyle name="Hidden 22 5 2 2" xfId="56621" xr:uid="{00000000-0005-0000-0000-000092DB0000}"/>
    <cellStyle name="Hidden 22 5 3" xfId="42704" xr:uid="{00000000-0005-0000-0000-000093DB0000}"/>
    <cellStyle name="Hidden 22 6" xfId="17985" xr:uid="{00000000-0005-0000-0000-000094DB0000}"/>
    <cellStyle name="Hidden 22 6 2" xfId="45668" xr:uid="{00000000-0005-0000-0000-000095DB0000}"/>
    <cellStyle name="Hidden 22 7" xfId="31751" xr:uid="{00000000-0005-0000-0000-000096DB0000}"/>
    <cellStyle name="Hidden 23" xfId="4051" xr:uid="{00000000-0005-0000-0000-000097DB0000}"/>
    <cellStyle name="Hidden 23 2" xfId="7477" xr:uid="{00000000-0005-0000-0000-000098DB0000}"/>
    <cellStyle name="Hidden 23 2 2" xfId="21408" xr:uid="{00000000-0005-0000-0000-000099DB0000}"/>
    <cellStyle name="Hidden 23 2 2 2" xfId="49091" xr:uid="{00000000-0005-0000-0000-00009ADB0000}"/>
    <cellStyle name="Hidden 23 2 3" xfId="35174" xr:uid="{00000000-0005-0000-0000-00009BDB0000}"/>
    <cellStyle name="Hidden 23 3" xfId="10180" xr:uid="{00000000-0005-0000-0000-00009CDB0000}"/>
    <cellStyle name="Hidden 23 3 2" xfId="24101" xr:uid="{00000000-0005-0000-0000-00009DDB0000}"/>
    <cellStyle name="Hidden 23 3 2 2" xfId="51784" xr:uid="{00000000-0005-0000-0000-00009EDB0000}"/>
    <cellStyle name="Hidden 23 3 3" xfId="37867" xr:uid="{00000000-0005-0000-0000-00009FDB0000}"/>
    <cellStyle name="Hidden 23 4" xfId="12332" xr:uid="{00000000-0005-0000-0000-0000A0DB0000}"/>
    <cellStyle name="Hidden 23 4 2" xfId="26253" xr:uid="{00000000-0005-0000-0000-0000A1DB0000}"/>
    <cellStyle name="Hidden 23 4 2 2" xfId="53936" xr:uid="{00000000-0005-0000-0000-0000A2DB0000}"/>
    <cellStyle name="Hidden 23 4 3" xfId="40019" xr:uid="{00000000-0005-0000-0000-0000A3DB0000}"/>
    <cellStyle name="Hidden 23 5" xfId="15082" xr:uid="{00000000-0005-0000-0000-0000A4DB0000}"/>
    <cellStyle name="Hidden 23 5 2" xfId="29003" xr:uid="{00000000-0005-0000-0000-0000A5DB0000}"/>
    <cellStyle name="Hidden 23 5 2 2" xfId="56686" xr:uid="{00000000-0005-0000-0000-0000A6DB0000}"/>
    <cellStyle name="Hidden 23 5 3" xfId="42769" xr:uid="{00000000-0005-0000-0000-0000A7DB0000}"/>
    <cellStyle name="Hidden 23 6" xfId="18050" xr:uid="{00000000-0005-0000-0000-0000A8DB0000}"/>
    <cellStyle name="Hidden 23 6 2" xfId="45733" xr:uid="{00000000-0005-0000-0000-0000A9DB0000}"/>
    <cellStyle name="Hidden 23 7" xfId="31816" xr:uid="{00000000-0005-0000-0000-0000AADB0000}"/>
    <cellStyle name="Hidden 24" xfId="4654" xr:uid="{00000000-0005-0000-0000-0000ABDB0000}"/>
    <cellStyle name="Hidden 24 2" xfId="8062" xr:uid="{00000000-0005-0000-0000-0000ACDB0000}"/>
    <cellStyle name="Hidden 24 2 2" xfId="21986" xr:uid="{00000000-0005-0000-0000-0000ADDB0000}"/>
    <cellStyle name="Hidden 24 2 2 2" xfId="49669" xr:uid="{00000000-0005-0000-0000-0000AEDB0000}"/>
    <cellStyle name="Hidden 24 2 3" xfId="35752" xr:uid="{00000000-0005-0000-0000-0000AFDB0000}"/>
    <cellStyle name="Hidden 24 3" xfId="10650" xr:uid="{00000000-0005-0000-0000-0000B0DB0000}"/>
    <cellStyle name="Hidden 24 3 2" xfId="24571" xr:uid="{00000000-0005-0000-0000-0000B1DB0000}"/>
    <cellStyle name="Hidden 24 3 2 2" xfId="52254" xr:uid="{00000000-0005-0000-0000-0000B2DB0000}"/>
    <cellStyle name="Hidden 24 3 3" xfId="38337" xr:uid="{00000000-0005-0000-0000-0000B3DB0000}"/>
    <cellStyle name="Hidden 24 4" xfId="12918" xr:uid="{00000000-0005-0000-0000-0000B4DB0000}"/>
    <cellStyle name="Hidden 24 4 2" xfId="26839" xr:uid="{00000000-0005-0000-0000-0000B5DB0000}"/>
    <cellStyle name="Hidden 24 4 2 2" xfId="54522" xr:uid="{00000000-0005-0000-0000-0000B6DB0000}"/>
    <cellStyle name="Hidden 24 4 3" xfId="40605" xr:uid="{00000000-0005-0000-0000-0000B7DB0000}"/>
    <cellStyle name="Hidden 24 5" xfId="15668" xr:uid="{00000000-0005-0000-0000-0000B8DB0000}"/>
    <cellStyle name="Hidden 24 5 2" xfId="29589" xr:uid="{00000000-0005-0000-0000-0000B9DB0000}"/>
    <cellStyle name="Hidden 24 5 2 2" xfId="57272" xr:uid="{00000000-0005-0000-0000-0000BADB0000}"/>
    <cellStyle name="Hidden 24 5 3" xfId="43355" xr:uid="{00000000-0005-0000-0000-0000BBDB0000}"/>
    <cellStyle name="Hidden 24 6" xfId="18636" xr:uid="{00000000-0005-0000-0000-0000BCDB0000}"/>
    <cellStyle name="Hidden 24 6 2" xfId="46319" xr:uid="{00000000-0005-0000-0000-0000BDDB0000}"/>
    <cellStyle name="Hidden 24 7" xfId="32402" xr:uid="{00000000-0005-0000-0000-0000BEDB0000}"/>
    <cellStyle name="Hidden 25" xfId="4384" xr:uid="{00000000-0005-0000-0000-0000BFDB0000}"/>
    <cellStyle name="Hidden 25 2" xfId="7809" xr:uid="{00000000-0005-0000-0000-0000C0DB0000}"/>
    <cellStyle name="Hidden 25 2 2" xfId="21733" xr:uid="{00000000-0005-0000-0000-0000C1DB0000}"/>
    <cellStyle name="Hidden 25 2 2 2" xfId="49416" xr:uid="{00000000-0005-0000-0000-0000C2DB0000}"/>
    <cellStyle name="Hidden 25 2 3" xfId="35499" xr:uid="{00000000-0005-0000-0000-0000C3DB0000}"/>
    <cellStyle name="Hidden 25 3" xfId="10482" xr:uid="{00000000-0005-0000-0000-0000C4DB0000}"/>
    <cellStyle name="Hidden 25 3 2" xfId="24403" xr:uid="{00000000-0005-0000-0000-0000C5DB0000}"/>
    <cellStyle name="Hidden 25 3 2 2" xfId="52086" xr:uid="{00000000-0005-0000-0000-0000C6DB0000}"/>
    <cellStyle name="Hidden 25 3 3" xfId="38169" xr:uid="{00000000-0005-0000-0000-0000C7DB0000}"/>
    <cellStyle name="Hidden 25 4" xfId="12651" xr:uid="{00000000-0005-0000-0000-0000C8DB0000}"/>
    <cellStyle name="Hidden 25 4 2" xfId="26572" xr:uid="{00000000-0005-0000-0000-0000C9DB0000}"/>
    <cellStyle name="Hidden 25 4 2 2" xfId="54255" xr:uid="{00000000-0005-0000-0000-0000CADB0000}"/>
    <cellStyle name="Hidden 25 4 3" xfId="40338" xr:uid="{00000000-0005-0000-0000-0000CBDB0000}"/>
    <cellStyle name="Hidden 25 5" xfId="15401" xr:uid="{00000000-0005-0000-0000-0000CCDB0000}"/>
    <cellStyle name="Hidden 25 5 2" xfId="29322" xr:uid="{00000000-0005-0000-0000-0000CDDB0000}"/>
    <cellStyle name="Hidden 25 5 2 2" xfId="57005" xr:uid="{00000000-0005-0000-0000-0000CEDB0000}"/>
    <cellStyle name="Hidden 25 5 3" xfId="43088" xr:uid="{00000000-0005-0000-0000-0000CFDB0000}"/>
    <cellStyle name="Hidden 25 6" xfId="18369" xr:uid="{00000000-0005-0000-0000-0000D0DB0000}"/>
    <cellStyle name="Hidden 25 6 2" xfId="46052" xr:uid="{00000000-0005-0000-0000-0000D1DB0000}"/>
    <cellStyle name="Hidden 25 7" xfId="32135" xr:uid="{00000000-0005-0000-0000-0000D2DB0000}"/>
    <cellStyle name="Hidden 26" xfId="4577" xr:uid="{00000000-0005-0000-0000-0000D3DB0000}"/>
    <cellStyle name="Hidden 26 2" xfId="7989" xr:uid="{00000000-0005-0000-0000-0000D4DB0000}"/>
    <cellStyle name="Hidden 26 2 2" xfId="21913" xr:uid="{00000000-0005-0000-0000-0000D5DB0000}"/>
    <cellStyle name="Hidden 26 2 2 2" xfId="49596" xr:uid="{00000000-0005-0000-0000-0000D6DB0000}"/>
    <cellStyle name="Hidden 26 2 3" xfId="35679" xr:uid="{00000000-0005-0000-0000-0000D7DB0000}"/>
    <cellStyle name="Hidden 26 3" xfId="10598" xr:uid="{00000000-0005-0000-0000-0000D8DB0000}"/>
    <cellStyle name="Hidden 26 3 2" xfId="24519" xr:uid="{00000000-0005-0000-0000-0000D9DB0000}"/>
    <cellStyle name="Hidden 26 3 2 2" xfId="52202" xr:uid="{00000000-0005-0000-0000-0000DADB0000}"/>
    <cellStyle name="Hidden 26 3 3" xfId="38285" xr:uid="{00000000-0005-0000-0000-0000DBDB0000}"/>
    <cellStyle name="Hidden 26 4" xfId="12841" xr:uid="{00000000-0005-0000-0000-0000DCDB0000}"/>
    <cellStyle name="Hidden 26 4 2" xfId="26762" xr:uid="{00000000-0005-0000-0000-0000DDDB0000}"/>
    <cellStyle name="Hidden 26 4 2 2" xfId="54445" xr:uid="{00000000-0005-0000-0000-0000DEDB0000}"/>
    <cellStyle name="Hidden 26 4 3" xfId="40528" xr:uid="{00000000-0005-0000-0000-0000DFDB0000}"/>
    <cellStyle name="Hidden 26 5" xfId="15591" xr:uid="{00000000-0005-0000-0000-0000E0DB0000}"/>
    <cellStyle name="Hidden 26 5 2" xfId="29512" xr:uid="{00000000-0005-0000-0000-0000E1DB0000}"/>
    <cellStyle name="Hidden 26 5 2 2" xfId="57195" xr:uid="{00000000-0005-0000-0000-0000E2DB0000}"/>
    <cellStyle name="Hidden 26 5 3" xfId="43278" xr:uid="{00000000-0005-0000-0000-0000E3DB0000}"/>
    <cellStyle name="Hidden 26 6" xfId="18559" xr:uid="{00000000-0005-0000-0000-0000E4DB0000}"/>
    <cellStyle name="Hidden 26 6 2" xfId="46242" xr:uid="{00000000-0005-0000-0000-0000E5DB0000}"/>
    <cellStyle name="Hidden 26 7" xfId="32325" xr:uid="{00000000-0005-0000-0000-0000E6DB0000}"/>
    <cellStyle name="Hidden 27" xfId="4387" xr:uid="{00000000-0005-0000-0000-0000E7DB0000}"/>
    <cellStyle name="Hidden 27 2" xfId="7812" xr:uid="{00000000-0005-0000-0000-0000E8DB0000}"/>
    <cellStyle name="Hidden 27 2 2" xfId="21736" xr:uid="{00000000-0005-0000-0000-0000E9DB0000}"/>
    <cellStyle name="Hidden 27 2 2 2" xfId="49419" xr:uid="{00000000-0005-0000-0000-0000EADB0000}"/>
    <cellStyle name="Hidden 27 2 3" xfId="35502" xr:uid="{00000000-0005-0000-0000-0000EBDB0000}"/>
    <cellStyle name="Hidden 27 3" xfId="10485" xr:uid="{00000000-0005-0000-0000-0000ECDB0000}"/>
    <cellStyle name="Hidden 27 3 2" xfId="24406" xr:uid="{00000000-0005-0000-0000-0000EDDB0000}"/>
    <cellStyle name="Hidden 27 3 2 2" xfId="52089" xr:uid="{00000000-0005-0000-0000-0000EEDB0000}"/>
    <cellStyle name="Hidden 27 3 3" xfId="38172" xr:uid="{00000000-0005-0000-0000-0000EFDB0000}"/>
    <cellStyle name="Hidden 27 4" xfId="12654" xr:uid="{00000000-0005-0000-0000-0000F0DB0000}"/>
    <cellStyle name="Hidden 27 4 2" xfId="26575" xr:uid="{00000000-0005-0000-0000-0000F1DB0000}"/>
    <cellStyle name="Hidden 27 4 2 2" xfId="54258" xr:uid="{00000000-0005-0000-0000-0000F2DB0000}"/>
    <cellStyle name="Hidden 27 4 3" xfId="40341" xr:uid="{00000000-0005-0000-0000-0000F3DB0000}"/>
    <cellStyle name="Hidden 27 5" xfId="15404" xr:uid="{00000000-0005-0000-0000-0000F4DB0000}"/>
    <cellStyle name="Hidden 27 5 2" xfId="29325" xr:uid="{00000000-0005-0000-0000-0000F5DB0000}"/>
    <cellStyle name="Hidden 27 5 2 2" xfId="57008" xr:uid="{00000000-0005-0000-0000-0000F6DB0000}"/>
    <cellStyle name="Hidden 27 5 3" xfId="43091" xr:uid="{00000000-0005-0000-0000-0000F7DB0000}"/>
    <cellStyle name="Hidden 27 6" xfId="18372" xr:uid="{00000000-0005-0000-0000-0000F8DB0000}"/>
    <cellStyle name="Hidden 27 6 2" xfId="46055" xr:uid="{00000000-0005-0000-0000-0000F9DB0000}"/>
    <cellStyle name="Hidden 27 7" xfId="32138" xr:uid="{00000000-0005-0000-0000-0000FADB0000}"/>
    <cellStyle name="Hidden 28" xfId="4861" xr:uid="{00000000-0005-0000-0000-0000FBDB0000}"/>
    <cellStyle name="Hidden 28 2" xfId="8267" xr:uid="{00000000-0005-0000-0000-0000FCDB0000}"/>
    <cellStyle name="Hidden 28 2 2" xfId="22190" xr:uid="{00000000-0005-0000-0000-0000FDDB0000}"/>
    <cellStyle name="Hidden 28 2 2 2" xfId="49873" xr:uid="{00000000-0005-0000-0000-0000FEDB0000}"/>
    <cellStyle name="Hidden 28 2 3" xfId="35956" xr:uid="{00000000-0005-0000-0000-0000FFDB0000}"/>
    <cellStyle name="Hidden 28 3" xfId="10729" xr:uid="{00000000-0005-0000-0000-000000DC0000}"/>
    <cellStyle name="Hidden 28 3 2" xfId="24650" xr:uid="{00000000-0005-0000-0000-000001DC0000}"/>
    <cellStyle name="Hidden 28 3 2 2" xfId="52333" xr:uid="{00000000-0005-0000-0000-000002DC0000}"/>
    <cellStyle name="Hidden 28 3 3" xfId="38416" xr:uid="{00000000-0005-0000-0000-000003DC0000}"/>
    <cellStyle name="Hidden 28 4" xfId="13121" xr:uid="{00000000-0005-0000-0000-000004DC0000}"/>
    <cellStyle name="Hidden 28 4 2" xfId="27042" xr:uid="{00000000-0005-0000-0000-000005DC0000}"/>
    <cellStyle name="Hidden 28 4 2 2" xfId="54725" xr:uid="{00000000-0005-0000-0000-000006DC0000}"/>
    <cellStyle name="Hidden 28 4 3" xfId="40808" xr:uid="{00000000-0005-0000-0000-000007DC0000}"/>
    <cellStyle name="Hidden 28 5" xfId="15871" xr:uid="{00000000-0005-0000-0000-000008DC0000}"/>
    <cellStyle name="Hidden 28 5 2" xfId="29792" xr:uid="{00000000-0005-0000-0000-000009DC0000}"/>
    <cellStyle name="Hidden 28 5 2 2" xfId="57475" xr:uid="{00000000-0005-0000-0000-00000ADC0000}"/>
    <cellStyle name="Hidden 28 5 3" xfId="43558" xr:uid="{00000000-0005-0000-0000-00000BDC0000}"/>
    <cellStyle name="Hidden 28 6" xfId="18839" xr:uid="{00000000-0005-0000-0000-00000CDC0000}"/>
    <cellStyle name="Hidden 28 6 2" xfId="46522" xr:uid="{00000000-0005-0000-0000-00000DDC0000}"/>
    <cellStyle name="Hidden 28 7" xfId="32605" xr:uid="{00000000-0005-0000-0000-00000EDC0000}"/>
    <cellStyle name="Hidden 29" xfId="4389" xr:uid="{00000000-0005-0000-0000-00000FDC0000}"/>
    <cellStyle name="Hidden 29 2" xfId="7814" xr:uid="{00000000-0005-0000-0000-000010DC0000}"/>
    <cellStyle name="Hidden 29 2 2" xfId="21738" xr:uid="{00000000-0005-0000-0000-000011DC0000}"/>
    <cellStyle name="Hidden 29 2 2 2" xfId="49421" xr:uid="{00000000-0005-0000-0000-000012DC0000}"/>
    <cellStyle name="Hidden 29 2 3" xfId="35504" xr:uid="{00000000-0005-0000-0000-000013DC0000}"/>
    <cellStyle name="Hidden 29 3" xfId="10487" xr:uid="{00000000-0005-0000-0000-000014DC0000}"/>
    <cellStyle name="Hidden 29 3 2" xfId="24408" xr:uid="{00000000-0005-0000-0000-000015DC0000}"/>
    <cellStyle name="Hidden 29 3 2 2" xfId="52091" xr:uid="{00000000-0005-0000-0000-000016DC0000}"/>
    <cellStyle name="Hidden 29 3 3" xfId="38174" xr:uid="{00000000-0005-0000-0000-000017DC0000}"/>
    <cellStyle name="Hidden 29 4" xfId="12656" xr:uid="{00000000-0005-0000-0000-000018DC0000}"/>
    <cellStyle name="Hidden 29 4 2" xfId="26577" xr:uid="{00000000-0005-0000-0000-000019DC0000}"/>
    <cellStyle name="Hidden 29 4 2 2" xfId="54260" xr:uid="{00000000-0005-0000-0000-00001ADC0000}"/>
    <cellStyle name="Hidden 29 4 3" xfId="40343" xr:uid="{00000000-0005-0000-0000-00001BDC0000}"/>
    <cellStyle name="Hidden 29 5" xfId="15406" xr:uid="{00000000-0005-0000-0000-00001CDC0000}"/>
    <cellStyle name="Hidden 29 5 2" xfId="29327" xr:uid="{00000000-0005-0000-0000-00001DDC0000}"/>
    <cellStyle name="Hidden 29 5 2 2" xfId="57010" xr:uid="{00000000-0005-0000-0000-00001EDC0000}"/>
    <cellStyle name="Hidden 29 5 3" xfId="43093" xr:uid="{00000000-0005-0000-0000-00001FDC0000}"/>
    <cellStyle name="Hidden 29 6" xfId="18374" xr:uid="{00000000-0005-0000-0000-000020DC0000}"/>
    <cellStyle name="Hidden 29 6 2" xfId="46057" xr:uid="{00000000-0005-0000-0000-000021DC0000}"/>
    <cellStyle name="Hidden 29 7" xfId="32140" xr:uid="{00000000-0005-0000-0000-000022DC0000}"/>
    <cellStyle name="Hidden 3" xfId="2949" xr:uid="{00000000-0005-0000-0000-000023DC0000}"/>
    <cellStyle name="Hidden 3 2" xfId="6394" xr:uid="{00000000-0005-0000-0000-000024DC0000}"/>
    <cellStyle name="Hidden 3 2 2" xfId="20340" xr:uid="{00000000-0005-0000-0000-000025DC0000}"/>
    <cellStyle name="Hidden 3 2 2 2" xfId="48023" xr:uid="{00000000-0005-0000-0000-000026DC0000}"/>
    <cellStyle name="Hidden 3 2 3" xfId="34106" xr:uid="{00000000-0005-0000-0000-000027DC0000}"/>
    <cellStyle name="Hidden 3 3" xfId="9145" xr:uid="{00000000-0005-0000-0000-000028DC0000}"/>
    <cellStyle name="Hidden 3 3 2" xfId="23066" xr:uid="{00000000-0005-0000-0000-000029DC0000}"/>
    <cellStyle name="Hidden 3 3 2 2" xfId="50749" xr:uid="{00000000-0005-0000-0000-00002ADC0000}"/>
    <cellStyle name="Hidden 3 3 3" xfId="36832" xr:uid="{00000000-0005-0000-0000-00002BDC0000}"/>
    <cellStyle name="Hidden 3 4" xfId="11280" xr:uid="{00000000-0005-0000-0000-00002CDC0000}"/>
    <cellStyle name="Hidden 3 4 2" xfId="25201" xr:uid="{00000000-0005-0000-0000-00002DDC0000}"/>
    <cellStyle name="Hidden 3 4 2 2" xfId="52884" xr:uid="{00000000-0005-0000-0000-00002EDC0000}"/>
    <cellStyle name="Hidden 3 4 3" xfId="38967" xr:uid="{00000000-0005-0000-0000-00002FDC0000}"/>
    <cellStyle name="Hidden 3 5" xfId="14032" xr:uid="{00000000-0005-0000-0000-000030DC0000}"/>
    <cellStyle name="Hidden 3 5 2" xfId="27953" xr:uid="{00000000-0005-0000-0000-000031DC0000}"/>
    <cellStyle name="Hidden 3 5 2 2" xfId="55636" xr:uid="{00000000-0005-0000-0000-000032DC0000}"/>
    <cellStyle name="Hidden 3 5 3" xfId="41719" xr:uid="{00000000-0005-0000-0000-000033DC0000}"/>
    <cellStyle name="Hidden 3 6" xfId="16998" xr:uid="{00000000-0005-0000-0000-000034DC0000}"/>
    <cellStyle name="Hidden 3 6 2" xfId="44681" xr:uid="{00000000-0005-0000-0000-000035DC0000}"/>
    <cellStyle name="Hidden 3 7" xfId="30811" xr:uid="{00000000-0005-0000-0000-000036DC0000}"/>
    <cellStyle name="Hidden 30" xfId="4556" xr:uid="{00000000-0005-0000-0000-000037DC0000}"/>
    <cellStyle name="Hidden 30 2" xfId="7972" xr:uid="{00000000-0005-0000-0000-000038DC0000}"/>
    <cellStyle name="Hidden 30 2 2" xfId="21896" xr:uid="{00000000-0005-0000-0000-000039DC0000}"/>
    <cellStyle name="Hidden 30 2 2 2" xfId="49579" xr:uid="{00000000-0005-0000-0000-00003ADC0000}"/>
    <cellStyle name="Hidden 30 2 3" xfId="35662" xr:uid="{00000000-0005-0000-0000-00003BDC0000}"/>
    <cellStyle name="Hidden 30 3" xfId="10592" xr:uid="{00000000-0005-0000-0000-00003CDC0000}"/>
    <cellStyle name="Hidden 30 3 2" xfId="24513" xr:uid="{00000000-0005-0000-0000-00003DDC0000}"/>
    <cellStyle name="Hidden 30 3 2 2" xfId="52196" xr:uid="{00000000-0005-0000-0000-00003EDC0000}"/>
    <cellStyle name="Hidden 30 3 3" xfId="38279" xr:uid="{00000000-0005-0000-0000-00003FDC0000}"/>
    <cellStyle name="Hidden 30 4" xfId="12820" xr:uid="{00000000-0005-0000-0000-000040DC0000}"/>
    <cellStyle name="Hidden 30 4 2" xfId="26741" xr:uid="{00000000-0005-0000-0000-000041DC0000}"/>
    <cellStyle name="Hidden 30 4 2 2" xfId="54424" xr:uid="{00000000-0005-0000-0000-000042DC0000}"/>
    <cellStyle name="Hidden 30 4 3" xfId="40507" xr:uid="{00000000-0005-0000-0000-000043DC0000}"/>
    <cellStyle name="Hidden 30 5" xfId="15570" xr:uid="{00000000-0005-0000-0000-000044DC0000}"/>
    <cellStyle name="Hidden 30 5 2" xfId="29491" xr:uid="{00000000-0005-0000-0000-000045DC0000}"/>
    <cellStyle name="Hidden 30 5 2 2" xfId="57174" xr:uid="{00000000-0005-0000-0000-000046DC0000}"/>
    <cellStyle name="Hidden 30 5 3" xfId="43257" xr:uid="{00000000-0005-0000-0000-000047DC0000}"/>
    <cellStyle name="Hidden 30 6" xfId="18538" xr:uid="{00000000-0005-0000-0000-000048DC0000}"/>
    <cellStyle name="Hidden 30 6 2" xfId="46221" xr:uid="{00000000-0005-0000-0000-000049DC0000}"/>
    <cellStyle name="Hidden 30 7" xfId="32304" xr:uid="{00000000-0005-0000-0000-00004ADC0000}"/>
    <cellStyle name="Hidden 31" xfId="5428" xr:uid="{00000000-0005-0000-0000-00004BDC0000}"/>
    <cellStyle name="Hidden 31 2" xfId="19381" xr:uid="{00000000-0005-0000-0000-00004CDC0000}"/>
    <cellStyle name="Hidden 31 2 2" xfId="47064" xr:uid="{00000000-0005-0000-0000-00004DDC0000}"/>
    <cellStyle name="Hidden 31 3" xfId="33147" xr:uid="{00000000-0005-0000-0000-00004EDC0000}"/>
    <cellStyle name="Hidden 32" xfId="5223" xr:uid="{00000000-0005-0000-0000-00004FDC0000}"/>
    <cellStyle name="Hidden 32 2" xfId="19193" xr:uid="{00000000-0005-0000-0000-000050DC0000}"/>
    <cellStyle name="Hidden 32 2 2" xfId="46876" xr:uid="{00000000-0005-0000-0000-000051DC0000}"/>
    <cellStyle name="Hidden 32 3" xfId="32959" xr:uid="{00000000-0005-0000-0000-000052DC0000}"/>
    <cellStyle name="Hidden 33" xfId="5696" xr:uid="{00000000-0005-0000-0000-000053DC0000}"/>
    <cellStyle name="Hidden 33 2" xfId="19648" xr:uid="{00000000-0005-0000-0000-000054DC0000}"/>
    <cellStyle name="Hidden 33 2 2" xfId="47331" xr:uid="{00000000-0005-0000-0000-000055DC0000}"/>
    <cellStyle name="Hidden 33 3" xfId="33414" xr:uid="{00000000-0005-0000-0000-000056DC0000}"/>
    <cellStyle name="Hidden 34" xfId="5222" xr:uid="{00000000-0005-0000-0000-000057DC0000}"/>
    <cellStyle name="Hidden 34 2" xfId="19192" xr:uid="{00000000-0005-0000-0000-000058DC0000}"/>
    <cellStyle name="Hidden 34 2 2" xfId="46875" xr:uid="{00000000-0005-0000-0000-000059DC0000}"/>
    <cellStyle name="Hidden 34 3" xfId="32958" xr:uid="{00000000-0005-0000-0000-00005ADC0000}"/>
    <cellStyle name="Hidden 35" xfId="16174" xr:uid="{00000000-0005-0000-0000-00005BDC0000}"/>
    <cellStyle name="Hidden 35 2" xfId="30091" xr:uid="{00000000-0005-0000-0000-00005CDC0000}"/>
    <cellStyle name="Hidden 35 2 2" xfId="57774" xr:uid="{00000000-0005-0000-0000-00005DDC0000}"/>
    <cellStyle name="Hidden 35 3" xfId="43857" xr:uid="{00000000-0005-0000-0000-00005EDC0000}"/>
    <cellStyle name="Hidden 36" xfId="16127" xr:uid="{00000000-0005-0000-0000-00005FDC0000}"/>
    <cellStyle name="Hidden 36 2" xfId="30044" xr:uid="{00000000-0005-0000-0000-000060DC0000}"/>
    <cellStyle name="Hidden 36 2 2" xfId="57727" xr:uid="{00000000-0005-0000-0000-000061DC0000}"/>
    <cellStyle name="Hidden 36 3" xfId="43810" xr:uid="{00000000-0005-0000-0000-000062DC0000}"/>
    <cellStyle name="Hidden 37" xfId="16292" xr:uid="{00000000-0005-0000-0000-000063DC0000}"/>
    <cellStyle name="Hidden 37 2" xfId="43975" xr:uid="{00000000-0005-0000-0000-000064DC0000}"/>
    <cellStyle name="Hidden 38" xfId="30209" xr:uid="{00000000-0005-0000-0000-000065DC0000}"/>
    <cellStyle name="Hidden 4" xfId="2478" xr:uid="{00000000-0005-0000-0000-000066DC0000}"/>
    <cellStyle name="Hidden 4 2" xfId="5935" xr:uid="{00000000-0005-0000-0000-000067DC0000}"/>
    <cellStyle name="Hidden 4 2 2" xfId="19884" xr:uid="{00000000-0005-0000-0000-000068DC0000}"/>
    <cellStyle name="Hidden 4 2 2 2" xfId="47567" xr:uid="{00000000-0005-0000-0000-000069DC0000}"/>
    <cellStyle name="Hidden 4 2 3" xfId="33650" xr:uid="{00000000-0005-0000-0000-00006ADC0000}"/>
    <cellStyle name="Hidden 4 3" xfId="8700" xr:uid="{00000000-0005-0000-0000-00006BDC0000}"/>
    <cellStyle name="Hidden 4 3 2" xfId="22621" xr:uid="{00000000-0005-0000-0000-00006CDC0000}"/>
    <cellStyle name="Hidden 4 3 2 2" xfId="50304" xr:uid="{00000000-0005-0000-0000-00006DDC0000}"/>
    <cellStyle name="Hidden 4 3 3" xfId="36387" xr:uid="{00000000-0005-0000-0000-00006EDC0000}"/>
    <cellStyle name="Hidden 4 4" xfId="5549" xr:uid="{00000000-0005-0000-0000-00006FDC0000}"/>
    <cellStyle name="Hidden 4 4 2" xfId="19502" xr:uid="{00000000-0005-0000-0000-000070DC0000}"/>
    <cellStyle name="Hidden 4 4 2 2" xfId="47185" xr:uid="{00000000-0005-0000-0000-000071DC0000}"/>
    <cellStyle name="Hidden 4 4 3" xfId="33268" xr:uid="{00000000-0005-0000-0000-000072DC0000}"/>
    <cellStyle name="Hidden 4 5" xfId="13582" xr:uid="{00000000-0005-0000-0000-000073DC0000}"/>
    <cellStyle name="Hidden 4 5 2" xfId="27503" xr:uid="{00000000-0005-0000-0000-000074DC0000}"/>
    <cellStyle name="Hidden 4 5 2 2" xfId="55186" xr:uid="{00000000-0005-0000-0000-000075DC0000}"/>
    <cellStyle name="Hidden 4 5 3" xfId="41269" xr:uid="{00000000-0005-0000-0000-000076DC0000}"/>
    <cellStyle name="Hidden 4 6" xfId="16544" xr:uid="{00000000-0005-0000-0000-000077DC0000}"/>
    <cellStyle name="Hidden 4 6 2" xfId="44227" xr:uid="{00000000-0005-0000-0000-000078DC0000}"/>
    <cellStyle name="Hidden 4 7" xfId="30419" xr:uid="{00000000-0005-0000-0000-000079DC0000}"/>
    <cellStyle name="Hidden 5" xfId="2907" xr:uid="{00000000-0005-0000-0000-00007ADC0000}"/>
    <cellStyle name="Hidden 5 2" xfId="6353" xr:uid="{00000000-0005-0000-0000-00007BDC0000}"/>
    <cellStyle name="Hidden 5 2 2" xfId="20299" xr:uid="{00000000-0005-0000-0000-00007CDC0000}"/>
    <cellStyle name="Hidden 5 2 2 2" xfId="47982" xr:uid="{00000000-0005-0000-0000-00007DDC0000}"/>
    <cellStyle name="Hidden 5 2 3" xfId="34065" xr:uid="{00000000-0005-0000-0000-00007EDC0000}"/>
    <cellStyle name="Hidden 5 3" xfId="9104" xr:uid="{00000000-0005-0000-0000-00007FDC0000}"/>
    <cellStyle name="Hidden 5 3 2" xfId="23025" xr:uid="{00000000-0005-0000-0000-000080DC0000}"/>
    <cellStyle name="Hidden 5 3 2 2" xfId="50708" xr:uid="{00000000-0005-0000-0000-000081DC0000}"/>
    <cellStyle name="Hidden 5 3 3" xfId="36791" xr:uid="{00000000-0005-0000-0000-000082DC0000}"/>
    <cellStyle name="Hidden 5 4" xfId="11239" xr:uid="{00000000-0005-0000-0000-000083DC0000}"/>
    <cellStyle name="Hidden 5 4 2" xfId="25160" xr:uid="{00000000-0005-0000-0000-000084DC0000}"/>
    <cellStyle name="Hidden 5 4 2 2" xfId="52843" xr:uid="{00000000-0005-0000-0000-000085DC0000}"/>
    <cellStyle name="Hidden 5 4 3" xfId="38926" xr:uid="{00000000-0005-0000-0000-000086DC0000}"/>
    <cellStyle name="Hidden 5 5" xfId="13991" xr:uid="{00000000-0005-0000-0000-000087DC0000}"/>
    <cellStyle name="Hidden 5 5 2" xfId="27912" xr:uid="{00000000-0005-0000-0000-000088DC0000}"/>
    <cellStyle name="Hidden 5 5 2 2" xfId="55595" xr:uid="{00000000-0005-0000-0000-000089DC0000}"/>
    <cellStyle name="Hidden 5 5 3" xfId="41678" xr:uid="{00000000-0005-0000-0000-00008ADC0000}"/>
    <cellStyle name="Hidden 5 6" xfId="16957" xr:uid="{00000000-0005-0000-0000-00008BDC0000}"/>
    <cellStyle name="Hidden 5 6 2" xfId="44640" xr:uid="{00000000-0005-0000-0000-00008CDC0000}"/>
    <cellStyle name="Hidden 5 7" xfId="30779" xr:uid="{00000000-0005-0000-0000-00008DDC0000}"/>
    <cellStyle name="Hidden 6" xfId="2550" xr:uid="{00000000-0005-0000-0000-00008EDC0000}"/>
    <cellStyle name="Hidden 6 2" xfId="6007" xr:uid="{00000000-0005-0000-0000-00008FDC0000}"/>
    <cellStyle name="Hidden 6 2 2" xfId="19956" xr:uid="{00000000-0005-0000-0000-000090DC0000}"/>
    <cellStyle name="Hidden 6 2 2 2" xfId="47639" xr:uid="{00000000-0005-0000-0000-000091DC0000}"/>
    <cellStyle name="Hidden 6 2 3" xfId="33722" xr:uid="{00000000-0005-0000-0000-000092DC0000}"/>
    <cellStyle name="Hidden 6 3" xfId="8772" xr:uid="{00000000-0005-0000-0000-000093DC0000}"/>
    <cellStyle name="Hidden 6 3 2" xfId="22693" xr:uid="{00000000-0005-0000-0000-000094DC0000}"/>
    <cellStyle name="Hidden 6 3 2 2" xfId="50376" xr:uid="{00000000-0005-0000-0000-000095DC0000}"/>
    <cellStyle name="Hidden 6 3 3" xfId="36459" xr:uid="{00000000-0005-0000-0000-000096DC0000}"/>
    <cellStyle name="Hidden 6 4" xfId="5133" xr:uid="{00000000-0005-0000-0000-000097DC0000}"/>
    <cellStyle name="Hidden 6 4 2" xfId="19103" xr:uid="{00000000-0005-0000-0000-000098DC0000}"/>
    <cellStyle name="Hidden 6 4 2 2" xfId="46786" xr:uid="{00000000-0005-0000-0000-000099DC0000}"/>
    <cellStyle name="Hidden 6 4 3" xfId="32869" xr:uid="{00000000-0005-0000-0000-00009ADC0000}"/>
    <cellStyle name="Hidden 6 5" xfId="13652" xr:uid="{00000000-0005-0000-0000-00009BDC0000}"/>
    <cellStyle name="Hidden 6 5 2" xfId="27573" xr:uid="{00000000-0005-0000-0000-00009CDC0000}"/>
    <cellStyle name="Hidden 6 5 2 2" xfId="55256" xr:uid="{00000000-0005-0000-0000-00009DDC0000}"/>
    <cellStyle name="Hidden 6 5 3" xfId="41339" xr:uid="{00000000-0005-0000-0000-00009EDC0000}"/>
    <cellStyle name="Hidden 6 6" xfId="16616" xr:uid="{00000000-0005-0000-0000-00009FDC0000}"/>
    <cellStyle name="Hidden 6 6 2" xfId="44299" xr:uid="{00000000-0005-0000-0000-0000A0DC0000}"/>
    <cellStyle name="Hidden 6 7" xfId="30482" xr:uid="{00000000-0005-0000-0000-0000A1DC0000}"/>
    <cellStyle name="Hidden 7" xfId="2844" xr:uid="{00000000-0005-0000-0000-0000A2DC0000}"/>
    <cellStyle name="Hidden 7 2" xfId="6291" xr:uid="{00000000-0005-0000-0000-0000A3DC0000}"/>
    <cellStyle name="Hidden 7 2 2" xfId="20238" xr:uid="{00000000-0005-0000-0000-0000A4DC0000}"/>
    <cellStyle name="Hidden 7 2 2 2" xfId="47921" xr:uid="{00000000-0005-0000-0000-0000A5DC0000}"/>
    <cellStyle name="Hidden 7 2 3" xfId="34004" xr:uid="{00000000-0005-0000-0000-0000A6DC0000}"/>
    <cellStyle name="Hidden 7 3" xfId="9045" xr:uid="{00000000-0005-0000-0000-0000A7DC0000}"/>
    <cellStyle name="Hidden 7 3 2" xfId="22966" xr:uid="{00000000-0005-0000-0000-0000A8DC0000}"/>
    <cellStyle name="Hidden 7 3 2 2" xfId="50649" xr:uid="{00000000-0005-0000-0000-0000A9DC0000}"/>
    <cellStyle name="Hidden 7 3 3" xfId="36732" xr:uid="{00000000-0005-0000-0000-0000AADC0000}"/>
    <cellStyle name="Hidden 7 4" xfId="11178" xr:uid="{00000000-0005-0000-0000-0000ABDC0000}"/>
    <cellStyle name="Hidden 7 4 2" xfId="25099" xr:uid="{00000000-0005-0000-0000-0000ACDC0000}"/>
    <cellStyle name="Hidden 7 4 2 2" xfId="52782" xr:uid="{00000000-0005-0000-0000-0000ADDC0000}"/>
    <cellStyle name="Hidden 7 4 3" xfId="38865" xr:uid="{00000000-0005-0000-0000-0000AEDC0000}"/>
    <cellStyle name="Hidden 7 5" xfId="13930" xr:uid="{00000000-0005-0000-0000-0000AFDC0000}"/>
    <cellStyle name="Hidden 7 5 2" xfId="27851" xr:uid="{00000000-0005-0000-0000-0000B0DC0000}"/>
    <cellStyle name="Hidden 7 5 2 2" xfId="55534" xr:uid="{00000000-0005-0000-0000-0000B1DC0000}"/>
    <cellStyle name="Hidden 7 5 3" xfId="41617" xr:uid="{00000000-0005-0000-0000-0000B2DC0000}"/>
    <cellStyle name="Hidden 7 6" xfId="16896" xr:uid="{00000000-0005-0000-0000-0000B3DC0000}"/>
    <cellStyle name="Hidden 7 6 2" xfId="44579" xr:uid="{00000000-0005-0000-0000-0000B4DC0000}"/>
    <cellStyle name="Hidden 7 7" xfId="30725" xr:uid="{00000000-0005-0000-0000-0000B5DC0000}"/>
    <cellStyle name="Hidden 8" xfId="2278" xr:uid="{00000000-0005-0000-0000-0000B6DC0000}"/>
    <cellStyle name="Hidden 8 2" xfId="5743" xr:uid="{00000000-0005-0000-0000-0000B7DC0000}"/>
    <cellStyle name="Hidden 8 2 2" xfId="19693" xr:uid="{00000000-0005-0000-0000-0000B8DC0000}"/>
    <cellStyle name="Hidden 8 2 2 2" xfId="47376" xr:uid="{00000000-0005-0000-0000-0000B9DC0000}"/>
    <cellStyle name="Hidden 8 2 3" xfId="33459" xr:uid="{00000000-0005-0000-0000-0000BADC0000}"/>
    <cellStyle name="Hidden 8 3" xfId="8512" xr:uid="{00000000-0005-0000-0000-0000BBDC0000}"/>
    <cellStyle name="Hidden 8 3 2" xfId="22433" xr:uid="{00000000-0005-0000-0000-0000BCDC0000}"/>
    <cellStyle name="Hidden 8 3 2 2" xfId="50116" xr:uid="{00000000-0005-0000-0000-0000BDDC0000}"/>
    <cellStyle name="Hidden 8 3 3" xfId="36199" xr:uid="{00000000-0005-0000-0000-0000BEDC0000}"/>
    <cellStyle name="Hidden 8 4" xfId="5393" xr:uid="{00000000-0005-0000-0000-0000BFDC0000}"/>
    <cellStyle name="Hidden 8 4 2" xfId="19346" xr:uid="{00000000-0005-0000-0000-0000C0DC0000}"/>
    <cellStyle name="Hidden 8 4 2 2" xfId="47029" xr:uid="{00000000-0005-0000-0000-0000C1DC0000}"/>
    <cellStyle name="Hidden 8 4 3" xfId="33112" xr:uid="{00000000-0005-0000-0000-0000C2DC0000}"/>
    <cellStyle name="Hidden 8 5" xfId="13391" xr:uid="{00000000-0005-0000-0000-0000C3DC0000}"/>
    <cellStyle name="Hidden 8 5 2" xfId="27312" xr:uid="{00000000-0005-0000-0000-0000C4DC0000}"/>
    <cellStyle name="Hidden 8 5 2 2" xfId="54995" xr:uid="{00000000-0005-0000-0000-0000C5DC0000}"/>
    <cellStyle name="Hidden 8 5 3" xfId="41078" xr:uid="{00000000-0005-0000-0000-0000C6DC0000}"/>
    <cellStyle name="Hidden 8 6" xfId="16353" xr:uid="{00000000-0005-0000-0000-0000C7DC0000}"/>
    <cellStyle name="Hidden 8 6 2" xfId="44036" xr:uid="{00000000-0005-0000-0000-0000C8DC0000}"/>
    <cellStyle name="Hidden 8 7" xfId="30251" xr:uid="{00000000-0005-0000-0000-0000C9DC0000}"/>
    <cellStyle name="Hidden 9" xfId="2817" xr:uid="{00000000-0005-0000-0000-0000CADC0000}"/>
    <cellStyle name="Hidden 9 2" xfId="6264" xr:uid="{00000000-0005-0000-0000-0000CBDC0000}"/>
    <cellStyle name="Hidden 9 2 2" xfId="20211" xr:uid="{00000000-0005-0000-0000-0000CCDC0000}"/>
    <cellStyle name="Hidden 9 2 2 2" xfId="47894" xr:uid="{00000000-0005-0000-0000-0000CDDC0000}"/>
    <cellStyle name="Hidden 9 2 3" xfId="33977" xr:uid="{00000000-0005-0000-0000-0000CEDC0000}"/>
    <cellStyle name="Hidden 9 3" xfId="9018" xr:uid="{00000000-0005-0000-0000-0000CFDC0000}"/>
    <cellStyle name="Hidden 9 3 2" xfId="22939" xr:uid="{00000000-0005-0000-0000-0000D0DC0000}"/>
    <cellStyle name="Hidden 9 3 2 2" xfId="50622" xr:uid="{00000000-0005-0000-0000-0000D1DC0000}"/>
    <cellStyle name="Hidden 9 3 3" xfId="36705" xr:uid="{00000000-0005-0000-0000-0000D2DC0000}"/>
    <cellStyle name="Hidden 9 4" xfId="11151" xr:uid="{00000000-0005-0000-0000-0000D3DC0000}"/>
    <cellStyle name="Hidden 9 4 2" xfId="25072" xr:uid="{00000000-0005-0000-0000-0000D4DC0000}"/>
    <cellStyle name="Hidden 9 4 2 2" xfId="52755" xr:uid="{00000000-0005-0000-0000-0000D5DC0000}"/>
    <cellStyle name="Hidden 9 4 3" xfId="38838" xr:uid="{00000000-0005-0000-0000-0000D6DC0000}"/>
    <cellStyle name="Hidden 9 5" xfId="13904" xr:uid="{00000000-0005-0000-0000-0000D7DC0000}"/>
    <cellStyle name="Hidden 9 5 2" xfId="27825" xr:uid="{00000000-0005-0000-0000-0000D8DC0000}"/>
    <cellStyle name="Hidden 9 5 2 2" xfId="55508" xr:uid="{00000000-0005-0000-0000-0000D9DC0000}"/>
    <cellStyle name="Hidden 9 5 3" xfId="41591" xr:uid="{00000000-0005-0000-0000-0000DADC0000}"/>
    <cellStyle name="Hidden 9 6" xfId="16869" xr:uid="{00000000-0005-0000-0000-0000DBDC0000}"/>
    <cellStyle name="Hidden 9 6 2" xfId="44552" xr:uid="{00000000-0005-0000-0000-0000DCDC0000}"/>
    <cellStyle name="Hidden 9 7" xfId="30702" xr:uid="{00000000-0005-0000-0000-0000DDDC0000}"/>
    <cellStyle name="Highlight" xfId="1818" xr:uid="{00000000-0005-0000-0000-0000DEDC0000}"/>
    <cellStyle name="Hiperhivatkozás_ERM_reference_case_Gas_input" xfId="1819" xr:uid="{00000000-0005-0000-0000-0000DFDC0000}"/>
    <cellStyle name="Hipervínculo_CEP-FD-02 RESUMEN EJECUTIVO V02-03" xfId="1820" xr:uid="{00000000-0005-0000-0000-0000E0DC0000}"/>
    <cellStyle name="Hist-1D" xfId="1821" xr:uid="{00000000-0005-0000-0000-0000E1DC0000}"/>
    <cellStyle name="hj" xfId="1822" xr:uid="{00000000-0005-0000-0000-0000E2DC0000}"/>
    <cellStyle name="H-M" xfId="1823" xr:uid="{00000000-0005-0000-0000-0000E3DC0000}"/>
    <cellStyle name="hó.    ." xfId="1824" xr:uid="{00000000-0005-0000-0000-0000E4DC0000}"/>
    <cellStyle name="hó. nap." xfId="1825" xr:uid="{00000000-0005-0000-0000-0000E5DC0000}"/>
    <cellStyle name="hours" xfId="1826" xr:uid="{00000000-0005-0000-0000-0000E6DC0000}"/>
    <cellStyle name="hungarian_date" xfId="1827" xr:uid="{00000000-0005-0000-0000-0000E7DC0000}"/>
    <cellStyle name="Hyperlink" xfId="2" builtinId="8"/>
    <cellStyle name="Hyperlink Arrow" xfId="1828" xr:uid="{00000000-0005-0000-0000-0000E9DC0000}"/>
    <cellStyle name="Hyperlink Check" xfId="1829" xr:uid="{00000000-0005-0000-0000-0000EADC0000}"/>
    <cellStyle name="Hyperlink Text" xfId="1830" xr:uid="{00000000-0005-0000-0000-0000EBDC0000}"/>
    <cellStyle name="i" xfId="1831" xr:uid="{00000000-0005-0000-0000-0000ECDC0000}"/>
    <cellStyle name="i 2" xfId="2147" xr:uid="{00000000-0005-0000-0000-0000EDDC0000}"/>
    <cellStyle name="i 2 2" xfId="5650" xr:uid="{00000000-0005-0000-0000-0000EEDC0000}"/>
    <cellStyle name="i 2 2 2" xfId="19602" xr:uid="{00000000-0005-0000-0000-0000EFDC0000}"/>
    <cellStyle name="i 2 2 2 2" xfId="47285" xr:uid="{00000000-0005-0000-0000-0000F0DC0000}"/>
    <cellStyle name="i 2 2 3" xfId="33368" xr:uid="{00000000-0005-0000-0000-0000F1DC0000}"/>
    <cellStyle name="i 2 3" xfId="5189" xr:uid="{00000000-0005-0000-0000-0000F2DC0000}"/>
    <cellStyle name="i 2 3 2" xfId="19159" xr:uid="{00000000-0005-0000-0000-0000F3DC0000}"/>
    <cellStyle name="i 2 3 2 2" xfId="46842" xr:uid="{00000000-0005-0000-0000-0000F4DC0000}"/>
    <cellStyle name="i 2 3 3" xfId="32925" xr:uid="{00000000-0005-0000-0000-0000F5DC0000}"/>
    <cellStyle name="i 2 4" xfId="10258" xr:uid="{00000000-0005-0000-0000-0000F6DC0000}"/>
    <cellStyle name="i 2 4 2" xfId="24179" xr:uid="{00000000-0005-0000-0000-0000F7DC0000}"/>
    <cellStyle name="i 2 4 2 2" xfId="51862" xr:uid="{00000000-0005-0000-0000-0000F8DC0000}"/>
    <cellStyle name="i 2 4 3" xfId="37945" xr:uid="{00000000-0005-0000-0000-0000F9DC0000}"/>
    <cellStyle name="i 2 5" xfId="16206" xr:uid="{00000000-0005-0000-0000-0000FADC0000}"/>
    <cellStyle name="i 2 5 2" xfId="30123" xr:uid="{00000000-0005-0000-0000-0000FBDC0000}"/>
    <cellStyle name="i 2 5 2 2" xfId="57806" xr:uid="{00000000-0005-0000-0000-0000FCDC0000}"/>
    <cellStyle name="i 2 5 3" xfId="43889" xr:uid="{00000000-0005-0000-0000-0000FDDC0000}"/>
    <cellStyle name="i 2 6" xfId="16303" xr:uid="{00000000-0005-0000-0000-0000FEDC0000}"/>
    <cellStyle name="i 2 6 2" xfId="43986" xr:uid="{00000000-0005-0000-0000-0000FFDC0000}"/>
    <cellStyle name="i 3" xfId="3073" xr:uid="{00000000-0005-0000-0000-000000DD0000}"/>
    <cellStyle name="i 3 2" xfId="6515" xr:uid="{00000000-0005-0000-0000-000001DD0000}"/>
    <cellStyle name="i 3 2 2" xfId="20460" xr:uid="{00000000-0005-0000-0000-000002DD0000}"/>
    <cellStyle name="i 3 2 2 2" xfId="48143" xr:uid="{00000000-0005-0000-0000-000003DD0000}"/>
    <cellStyle name="i 3 2 3" xfId="34226" xr:uid="{00000000-0005-0000-0000-000004DD0000}"/>
    <cellStyle name="i 3 3" xfId="9262" xr:uid="{00000000-0005-0000-0000-000005DD0000}"/>
    <cellStyle name="i 3 3 2" xfId="23183" xr:uid="{00000000-0005-0000-0000-000006DD0000}"/>
    <cellStyle name="i 3 3 2 2" xfId="50866" xr:uid="{00000000-0005-0000-0000-000007DD0000}"/>
    <cellStyle name="i 3 3 3" xfId="36949" xr:uid="{00000000-0005-0000-0000-000008DD0000}"/>
    <cellStyle name="i 3 4" xfId="11399" xr:uid="{00000000-0005-0000-0000-000009DD0000}"/>
    <cellStyle name="i 3 4 2" xfId="25320" xr:uid="{00000000-0005-0000-0000-00000ADD0000}"/>
    <cellStyle name="i 3 4 2 2" xfId="53003" xr:uid="{00000000-0005-0000-0000-00000BDD0000}"/>
    <cellStyle name="i 3 4 3" xfId="39086" xr:uid="{00000000-0005-0000-0000-00000CDD0000}"/>
    <cellStyle name="i 3 5" xfId="14149" xr:uid="{00000000-0005-0000-0000-00000DDD0000}"/>
    <cellStyle name="i 3 5 2" xfId="28070" xr:uid="{00000000-0005-0000-0000-00000EDD0000}"/>
    <cellStyle name="i 3 5 2 2" xfId="55753" xr:uid="{00000000-0005-0000-0000-00000FDD0000}"/>
    <cellStyle name="i 3 5 3" xfId="41836" xr:uid="{00000000-0005-0000-0000-000010DD0000}"/>
    <cellStyle name="i 3 6" xfId="17117" xr:uid="{00000000-0005-0000-0000-000011DD0000}"/>
    <cellStyle name="i 3 6 2" xfId="44800" xr:uid="{00000000-0005-0000-0000-000012DD0000}"/>
    <cellStyle name="i 4" xfId="2850" xr:uid="{00000000-0005-0000-0000-000013DD0000}"/>
    <cellStyle name="i 4 2" xfId="6297" xr:uid="{00000000-0005-0000-0000-000014DD0000}"/>
    <cellStyle name="i 4 2 2" xfId="20244" xr:uid="{00000000-0005-0000-0000-000015DD0000}"/>
    <cellStyle name="i 4 2 2 2" xfId="47927" xr:uid="{00000000-0005-0000-0000-000016DD0000}"/>
    <cellStyle name="i 4 2 3" xfId="34010" xr:uid="{00000000-0005-0000-0000-000017DD0000}"/>
    <cellStyle name="i 4 3" xfId="9051" xr:uid="{00000000-0005-0000-0000-000018DD0000}"/>
    <cellStyle name="i 4 3 2" xfId="22972" xr:uid="{00000000-0005-0000-0000-000019DD0000}"/>
    <cellStyle name="i 4 3 2 2" xfId="50655" xr:uid="{00000000-0005-0000-0000-00001ADD0000}"/>
    <cellStyle name="i 4 3 3" xfId="36738" xr:uid="{00000000-0005-0000-0000-00001BDD0000}"/>
    <cellStyle name="i 4 4" xfId="11184" xr:uid="{00000000-0005-0000-0000-00001CDD0000}"/>
    <cellStyle name="i 4 4 2" xfId="25105" xr:uid="{00000000-0005-0000-0000-00001DDD0000}"/>
    <cellStyle name="i 4 4 2 2" xfId="52788" xr:uid="{00000000-0005-0000-0000-00001EDD0000}"/>
    <cellStyle name="i 4 4 3" xfId="38871" xr:uid="{00000000-0005-0000-0000-00001FDD0000}"/>
    <cellStyle name="i 4 5" xfId="13936" xr:uid="{00000000-0005-0000-0000-000020DD0000}"/>
    <cellStyle name="i 4 5 2" xfId="27857" xr:uid="{00000000-0005-0000-0000-000021DD0000}"/>
    <cellStyle name="i 4 5 2 2" xfId="55540" xr:uid="{00000000-0005-0000-0000-000022DD0000}"/>
    <cellStyle name="i 4 5 3" xfId="41623" xr:uid="{00000000-0005-0000-0000-000023DD0000}"/>
    <cellStyle name="i 4 6" xfId="16902" xr:uid="{00000000-0005-0000-0000-000024DD0000}"/>
    <cellStyle name="i 4 6 2" xfId="44585" xr:uid="{00000000-0005-0000-0000-000025DD0000}"/>
    <cellStyle name="i 5" xfId="2809" xr:uid="{00000000-0005-0000-0000-000026DD0000}"/>
    <cellStyle name="i 5 2" xfId="6256" xr:uid="{00000000-0005-0000-0000-000027DD0000}"/>
    <cellStyle name="i 5 2 2" xfId="20203" xr:uid="{00000000-0005-0000-0000-000028DD0000}"/>
    <cellStyle name="i 5 2 2 2" xfId="47886" xr:uid="{00000000-0005-0000-0000-000029DD0000}"/>
    <cellStyle name="i 5 2 3" xfId="33969" xr:uid="{00000000-0005-0000-0000-00002ADD0000}"/>
    <cellStyle name="i 5 3" xfId="9011" xr:uid="{00000000-0005-0000-0000-00002BDD0000}"/>
    <cellStyle name="i 5 3 2" xfId="22932" xr:uid="{00000000-0005-0000-0000-00002CDD0000}"/>
    <cellStyle name="i 5 3 2 2" xfId="50615" xr:uid="{00000000-0005-0000-0000-00002DDD0000}"/>
    <cellStyle name="i 5 3 3" xfId="36698" xr:uid="{00000000-0005-0000-0000-00002EDD0000}"/>
    <cellStyle name="i 5 4" xfId="11143" xr:uid="{00000000-0005-0000-0000-00002FDD0000}"/>
    <cellStyle name="i 5 4 2" xfId="25064" xr:uid="{00000000-0005-0000-0000-000030DD0000}"/>
    <cellStyle name="i 5 4 2 2" xfId="52747" xr:uid="{00000000-0005-0000-0000-000031DD0000}"/>
    <cellStyle name="i 5 4 3" xfId="38830" xr:uid="{00000000-0005-0000-0000-000032DD0000}"/>
    <cellStyle name="i 5 5" xfId="13896" xr:uid="{00000000-0005-0000-0000-000033DD0000}"/>
    <cellStyle name="i 5 5 2" xfId="27817" xr:uid="{00000000-0005-0000-0000-000034DD0000}"/>
    <cellStyle name="i 5 5 2 2" xfId="55500" xr:uid="{00000000-0005-0000-0000-000035DD0000}"/>
    <cellStyle name="i 5 5 3" xfId="41583" xr:uid="{00000000-0005-0000-0000-000036DD0000}"/>
    <cellStyle name="i 5 6" xfId="16861" xr:uid="{00000000-0005-0000-0000-000037DD0000}"/>
    <cellStyle name="i 5 6 2" xfId="44544" xr:uid="{00000000-0005-0000-0000-000038DD0000}"/>
    <cellStyle name="i 6" xfId="4579" xr:uid="{00000000-0005-0000-0000-000039DD0000}"/>
    <cellStyle name="i 6 2" xfId="7991" xr:uid="{00000000-0005-0000-0000-00003ADD0000}"/>
    <cellStyle name="i 6 2 2" xfId="21915" xr:uid="{00000000-0005-0000-0000-00003BDD0000}"/>
    <cellStyle name="i 6 2 2 2" xfId="49598" xr:uid="{00000000-0005-0000-0000-00003CDD0000}"/>
    <cellStyle name="i 6 2 3" xfId="35681" xr:uid="{00000000-0005-0000-0000-00003DDD0000}"/>
    <cellStyle name="i 6 3" xfId="12843" xr:uid="{00000000-0005-0000-0000-00003EDD0000}"/>
    <cellStyle name="i 6 3 2" xfId="26764" xr:uid="{00000000-0005-0000-0000-00003FDD0000}"/>
    <cellStyle name="i 6 3 2 2" xfId="54447" xr:uid="{00000000-0005-0000-0000-000040DD0000}"/>
    <cellStyle name="i 6 3 3" xfId="40530" xr:uid="{00000000-0005-0000-0000-000041DD0000}"/>
    <cellStyle name="i 6 4" xfId="15593" xr:uid="{00000000-0005-0000-0000-000042DD0000}"/>
    <cellStyle name="i 6 4 2" xfId="29514" xr:uid="{00000000-0005-0000-0000-000043DD0000}"/>
    <cellStyle name="i 6 4 2 2" xfId="57197" xr:uid="{00000000-0005-0000-0000-000044DD0000}"/>
    <cellStyle name="i 6 4 3" xfId="43280" xr:uid="{00000000-0005-0000-0000-000045DD0000}"/>
    <cellStyle name="i 6 5" xfId="18561" xr:uid="{00000000-0005-0000-0000-000046DD0000}"/>
    <cellStyle name="i 6 5 2" xfId="46244" xr:uid="{00000000-0005-0000-0000-000047DD0000}"/>
    <cellStyle name="i 6 6" xfId="32327" xr:uid="{00000000-0005-0000-0000-000048DD0000}"/>
    <cellStyle name="i 7" xfId="4557" xr:uid="{00000000-0005-0000-0000-000049DD0000}"/>
    <cellStyle name="i 7 2" xfId="12821" xr:uid="{00000000-0005-0000-0000-00004ADD0000}"/>
    <cellStyle name="i 7 2 2" xfId="26742" xr:uid="{00000000-0005-0000-0000-00004BDD0000}"/>
    <cellStyle name="i 7 2 2 2" xfId="54425" xr:uid="{00000000-0005-0000-0000-00004CDD0000}"/>
    <cellStyle name="i 7 2 3" xfId="40508" xr:uid="{00000000-0005-0000-0000-00004DDD0000}"/>
    <cellStyle name="i 7 3" xfId="15571" xr:uid="{00000000-0005-0000-0000-00004EDD0000}"/>
    <cellStyle name="i 7 3 2" xfId="29492" xr:uid="{00000000-0005-0000-0000-00004FDD0000}"/>
    <cellStyle name="i 7 3 2 2" xfId="57175" xr:uid="{00000000-0005-0000-0000-000050DD0000}"/>
    <cellStyle name="i 7 3 3" xfId="43258" xr:uid="{00000000-0005-0000-0000-000051DD0000}"/>
    <cellStyle name="i 7 4" xfId="18539" xr:uid="{00000000-0005-0000-0000-000052DD0000}"/>
    <cellStyle name="i 7 4 2" xfId="46222" xr:uid="{00000000-0005-0000-0000-000053DD0000}"/>
    <cellStyle name="i 7 5" xfId="32305" xr:uid="{00000000-0005-0000-0000-000054DD0000}"/>
    <cellStyle name="i 8" xfId="5442" xr:uid="{00000000-0005-0000-0000-000055DD0000}"/>
    <cellStyle name="i 8 2" xfId="19395" xr:uid="{00000000-0005-0000-0000-000056DD0000}"/>
    <cellStyle name="i 8 2 2" xfId="47078" xr:uid="{00000000-0005-0000-0000-000057DD0000}"/>
    <cellStyle name="i 8 3" xfId="33161" xr:uid="{00000000-0005-0000-0000-000058DD0000}"/>
    <cellStyle name="i0" xfId="1832" xr:uid="{00000000-0005-0000-0000-000059DD0000}"/>
    <cellStyle name="i0 2" xfId="2148" xr:uid="{00000000-0005-0000-0000-00005ADD0000}"/>
    <cellStyle name="i0 2 2" xfId="2283" xr:uid="{00000000-0005-0000-0000-00005BDD0000}"/>
    <cellStyle name="i0 2 2 2" xfId="5747" xr:uid="{00000000-0005-0000-0000-00005CDD0000}"/>
    <cellStyle name="i0 2 2 2 2" xfId="19697" xr:uid="{00000000-0005-0000-0000-00005DDD0000}"/>
    <cellStyle name="i0 2 2 2 2 2" xfId="47380" xr:uid="{00000000-0005-0000-0000-00005EDD0000}"/>
    <cellStyle name="i0 2 2 2 3" xfId="33463" xr:uid="{00000000-0005-0000-0000-00005FDD0000}"/>
    <cellStyle name="i0 2 2 3" xfId="8516" xr:uid="{00000000-0005-0000-0000-000060DD0000}"/>
    <cellStyle name="i0 2 2 3 2" xfId="22437" xr:uid="{00000000-0005-0000-0000-000061DD0000}"/>
    <cellStyle name="i0 2 2 3 2 2" xfId="50120" xr:uid="{00000000-0005-0000-0000-000062DD0000}"/>
    <cellStyle name="i0 2 2 3 3" xfId="36203" xr:uid="{00000000-0005-0000-0000-000063DD0000}"/>
    <cellStyle name="i0 2 2 4" xfId="5397" xr:uid="{00000000-0005-0000-0000-000064DD0000}"/>
    <cellStyle name="i0 2 2 4 2" xfId="19350" xr:uid="{00000000-0005-0000-0000-000065DD0000}"/>
    <cellStyle name="i0 2 2 4 2 2" xfId="47033" xr:uid="{00000000-0005-0000-0000-000066DD0000}"/>
    <cellStyle name="i0 2 2 4 3" xfId="33116" xr:uid="{00000000-0005-0000-0000-000067DD0000}"/>
    <cellStyle name="i0 2 2 5" xfId="13395" xr:uid="{00000000-0005-0000-0000-000068DD0000}"/>
    <cellStyle name="i0 2 2 5 2" xfId="27316" xr:uid="{00000000-0005-0000-0000-000069DD0000}"/>
    <cellStyle name="i0 2 2 5 2 2" xfId="54999" xr:uid="{00000000-0005-0000-0000-00006ADD0000}"/>
    <cellStyle name="i0 2 2 5 3" xfId="41082" xr:uid="{00000000-0005-0000-0000-00006BDD0000}"/>
    <cellStyle name="i0 2 2 6" xfId="16357" xr:uid="{00000000-0005-0000-0000-00006CDD0000}"/>
    <cellStyle name="i0 2 2 6 2" xfId="44040" xr:uid="{00000000-0005-0000-0000-00006DDD0000}"/>
    <cellStyle name="i0 2 3" xfId="3363" xr:uid="{00000000-0005-0000-0000-00006EDD0000}"/>
    <cellStyle name="i0 2 3 2" xfId="6803" xr:uid="{00000000-0005-0000-0000-00006FDD0000}"/>
    <cellStyle name="i0 2 3 2 2" xfId="20744" xr:uid="{00000000-0005-0000-0000-000070DD0000}"/>
    <cellStyle name="i0 2 3 2 2 2" xfId="48427" xr:uid="{00000000-0005-0000-0000-000071DD0000}"/>
    <cellStyle name="i0 2 3 2 3" xfId="34510" xr:uid="{00000000-0005-0000-0000-000072DD0000}"/>
    <cellStyle name="i0 2 3 3" xfId="9541" xr:uid="{00000000-0005-0000-0000-000073DD0000}"/>
    <cellStyle name="i0 2 3 3 2" xfId="23462" xr:uid="{00000000-0005-0000-0000-000074DD0000}"/>
    <cellStyle name="i0 2 3 3 2 2" xfId="51145" xr:uid="{00000000-0005-0000-0000-000075DD0000}"/>
    <cellStyle name="i0 2 3 3 3" xfId="37228" xr:uid="{00000000-0005-0000-0000-000076DD0000}"/>
    <cellStyle name="i0 2 3 4" xfId="11682" xr:uid="{00000000-0005-0000-0000-000077DD0000}"/>
    <cellStyle name="i0 2 3 4 2" xfId="25603" xr:uid="{00000000-0005-0000-0000-000078DD0000}"/>
    <cellStyle name="i0 2 3 4 2 2" xfId="53286" xr:uid="{00000000-0005-0000-0000-000079DD0000}"/>
    <cellStyle name="i0 2 3 4 3" xfId="39369" xr:uid="{00000000-0005-0000-0000-00007ADD0000}"/>
    <cellStyle name="i0 2 3 5" xfId="14432" xr:uid="{00000000-0005-0000-0000-00007BDD0000}"/>
    <cellStyle name="i0 2 3 5 2" xfId="28353" xr:uid="{00000000-0005-0000-0000-00007CDD0000}"/>
    <cellStyle name="i0 2 3 5 2 2" xfId="56036" xr:uid="{00000000-0005-0000-0000-00007DDD0000}"/>
    <cellStyle name="i0 2 3 5 3" xfId="42119" xr:uid="{00000000-0005-0000-0000-00007EDD0000}"/>
    <cellStyle name="i0 2 3 6" xfId="17400" xr:uid="{00000000-0005-0000-0000-00007FDD0000}"/>
    <cellStyle name="i0 2 3 6 2" xfId="45083" xr:uid="{00000000-0005-0000-0000-000080DD0000}"/>
    <cellStyle name="i0 2 4" xfId="3754" xr:uid="{00000000-0005-0000-0000-000081DD0000}"/>
    <cellStyle name="i0 2 4 2" xfId="7188" xr:uid="{00000000-0005-0000-0000-000082DD0000}"/>
    <cellStyle name="i0 2 4 2 2" xfId="21123" xr:uid="{00000000-0005-0000-0000-000083DD0000}"/>
    <cellStyle name="i0 2 4 2 2 2" xfId="48806" xr:uid="{00000000-0005-0000-0000-000084DD0000}"/>
    <cellStyle name="i0 2 4 2 3" xfId="34889" xr:uid="{00000000-0005-0000-0000-000085DD0000}"/>
    <cellStyle name="i0 2 4 3" xfId="12061" xr:uid="{00000000-0005-0000-0000-000086DD0000}"/>
    <cellStyle name="i0 2 4 3 2" xfId="25982" xr:uid="{00000000-0005-0000-0000-000087DD0000}"/>
    <cellStyle name="i0 2 4 3 2 2" xfId="53665" xr:uid="{00000000-0005-0000-0000-000088DD0000}"/>
    <cellStyle name="i0 2 4 3 3" xfId="39748" xr:uid="{00000000-0005-0000-0000-000089DD0000}"/>
    <cellStyle name="i0 2 4 4" xfId="14811" xr:uid="{00000000-0005-0000-0000-00008ADD0000}"/>
    <cellStyle name="i0 2 4 4 2" xfId="28732" xr:uid="{00000000-0005-0000-0000-00008BDD0000}"/>
    <cellStyle name="i0 2 4 4 2 2" xfId="56415" xr:uid="{00000000-0005-0000-0000-00008CDD0000}"/>
    <cellStyle name="i0 2 4 4 3" xfId="42498" xr:uid="{00000000-0005-0000-0000-00008DDD0000}"/>
    <cellStyle name="i0 2 4 5" xfId="17779" xr:uid="{00000000-0005-0000-0000-00008EDD0000}"/>
    <cellStyle name="i0 2 4 5 2" xfId="45462" xr:uid="{00000000-0005-0000-0000-00008FDD0000}"/>
    <cellStyle name="i0 2 4 6" xfId="31545" xr:uid="{00000000-0005-0000-0000-000090DD0000}"/>
    <cellStyle name="i0 2 5" xfId="4831" xr:uid="{00000000-0005-0000-0000-000091DD0000}"/>
    <cellStyle name="i0 2 5 2" xfId="8237" xr:uid="{00000000-0005-0000-0000-000092DD0000}"/>
    <cellStyle name="i0 2 5 2 2" xfId="22160" xr:uid="{00000000-0005-0000-0000-000093DD0000}"/>
    <cellStyle name="i0 2 5 2 2 2" xfId="49843" xr:uid="{00000000-0005-0000-0000-000094DD0000}"/>
    <cellStyle name="i0 2 5 2 3" xfId="35926" xr:uid="{00000000-0005-0000-0000-000095DD0000}"/>
    <cellStyle name="i0 2 5 3" xfId="13092" xr:uid="{00000000-0005-0000-0000-000096DD0000}"/>
    <cellStyle name="i0 2 5 3 2" xfId="27013" xr:uid="{00000000-0005-0000-0000-000097DD0000}"/>
    <cellStyle name="i0 2 5 3 2 2" xfId="54696" xr:uid="{00000000-0005-0000-0000-000098DD0000}"/>
    <cellStyle name="i0 2 5 3 3" xfId="40779" xr:uid="{00000000-0005-0000-0000-000099DD0000}"/>
    <cellStyle name="i0 2 5 4" xfId="15842" xr:uid="{00000000-0005-0000-0000-00009ADD0000}"/>
    <cellStyle name="i0 2 5 4 2" xfId="29763" xr:uid="{00000000-0005-0000-0000-00009BDD0000}"/>
    <cellStyle name="i0 2 5 4 2 2" xfId="57446" xr:uid="{00000000-0005-0000-0000-00009CDD0000}"/>
    <cellStyle name="i0 2 5 4 3" xfId="43529" xr:uid="{00000000-0005-0000-0000-00009DDD0000}"/>
    <cellStyle name="i0 2 5 5" xfId="18810" xr:uid="{00000000-0005-0000-0000-00009EDD0000}"/>
    <cellStyle name="i0 2 5 5 2" xfId="46493" xr:uid="{00000000-0005-0000-0000-00009FDD0000}"/>
    <cellStyle name="i0 2 5 6" xfId="32576" xr:uid="{00000000-0005-0000-0000-0000A0DD0000}"/>
    <cellStyle name="i0 2 6" xfId="4747" xr:uid="{00000000-0005-0000-0000-0000A1DD0000}"/>
    <cellStyle name="i0 2 6 2" xfId="8153" xr:uid="{00000000-0005-0000-0000-0000A2DD0000}"/>
    <cellStyle name="i0 2 6 2 2" xfId="22077" xr:uid="{00000000-0005-0000-0000-0000A3DD0000}"/>
    <cellStyle name="i0 2 6 2 2 2" xfId="49760" xr:uid="{00000000-0005-0000-0000-0000A4DD0000}"/>
    <cellStyle name="i0 2 6 2 3" xfId="35843" xr:uid="{00000000-0005-0000-0000-0000A5DD0000}"/>
    <cellStyle name="i0 2 6 3" xfId="13009" xr:uid="{00000000-0005-0000-0000-0000A6DD0000}"/>
    <cellStyle name="i0 2 6 3 2" xfId="26930" xr:uid="{00000000-0005-0000-0000-0000A7DD0000}"/>
    <cellStyle name="i0 2 6 3 2 2" xfId="54613" xr:uid="{00000000-0005-0000-0000-0000A8DD0000}"/>
    <cellStyle name="i0 2 6 3 3" xfId="40696" xr:uid="{00000000-0005-0000-0000-0000A9DD0000}"/>
    <cellStyle name="i0 2 6 4" xfId="15759" xr:uid="{00000000-0005-0000-0000-0000AADD0000}"/>
    <cellStyle name="i0 2 6 4 2" xfId="29680" xr:uid="{00000000-0005-0000-0000-0000ABDD0000}"/>
    <cellStyle name="i0 2 6 4 2 2" xfId="57363" xr:uid="{00000000-0005-0000-0000-0000ACDD0000}"/>
    <cellStyle name="i0 2 6 4 3" xfId="43446" xr:uid="{00000000-0005-0000-0000-0000ADDD0000}"/>
    <cellStyle name="i0 2 6 5" xfId="18727" xr:uid="{00000000-0005-0000-0000-0000AEDD0000}"/>
    <cellStyle name="i0 2 6 5 2" xfId="46410" xr:uid="{00000000-0005-0000-0000-0000AFDD0000}"/>
    <cellStyle name="i0 2 6 6" xfId="32493" xr:uid="{00000000-0005-0000-0000-0000B0DD0000}"/>
    <cellStyle name="i0 2 7" xfId="5349" xr:uid="{00000000-0005-0000-0000-0000B1DD0000}"/>
    <cellStyle name="i0 2 7 2" xfId="19304" xr:uid="{00000000-0005-0000-0000-0000B2DD0000}"/>
    <cellStyle name="i0 2 7 2 2" xfId="46987" xr:uid="{00000000-0005-0000-0000-0000B3DD0000}"/>
    <cellStyle name="i0 2 7 3" xfId="33070" xr:uid="{00000000-0005-0000-0000-0000B4DD0000}"/>
    <cellStyle name="i0 3" xfId="2504" xr:uid="{00000000-0005-0000-0000-0000B5DD0000}"/>
    <cellStyle name="i0 3 2" xfId="5961" xr:uid="{00000000-0005-0000-0000-0000B6DD0000}"/>
    <cellStyle name="i0 3 2 2" xfId="19910" xr:uid="{00000000-0005-0000-0000-0000B7DD0000}"/>
    <cellStyle name="i0 3 2 2 2" xfId="47593" xr:uid="{00000000-0005-0000-0000-0000B8DD0000}"/>
    <cellStyle name="i0 3 2 3" xfId="33676" xr:uid="{00000000-0005-0000-0000-0000B9DD0000}"/>
    <cellStyle name="i0 3 3" xfId="8726" xr:uid="{00000000-0005-0000-0000-0000BADD0000}"/>
    <cellStyle name="i0 3 3 2" xfId="22647" xr:uid="{00000000-0005-0000-0000-0000BBDD0000}"/>
    <cellStyle name="i0 3 3 2 2" xfId="50330" xr:uid="{00000000-0005-0000-0000-0000BCDD0000}"/>
    <cellStyle name="i0 3 3 3" xfId="36413" xr:uid="{00000000-0005-0000-0000-0000BDDD0000}"/>
    <cellStyle name="i0 3 4" xfId="5575" xr:uid="{00000000-0005-0000-0000-0000BEDD0000}"/>
    <cellStyle name="i0 3 4 2" xfId="19528" xr:uid="{00000000-0005-0000-0000-0000BFDD0000}"/>
    <cellStyle name="i0 3 4 2 2" xfId="47211" xr:uid="{00000000-0005-0000-0000-0000C0DD0000}"/>
    <cellStyle name="i0 3 4 3" xfId="33294" xr:uid="{00000000-0005-0000-0000-0000C1DD0000}"/>
    <cellStyle name="i0 3 5" xfId="13608" xr:uid="{00000000-0005-0000-0000-0000C2DD0000}"/>
    <cellStyle name="i0 3 5 2" xfId="27529" xr:uid="{00000000-0005-0000-0000-0000C3DD0000}"/>
    <cellStyle name="i0 3 5 2 2" xfId="55212" xr:uid="{00000000-0005-0000-0000-0000C4DD0000}"/>
    <cellStyle name="i0 3 5 3" xfId="41295" xr:uid="{00000000-0005-0000-0000-0000C5DD0000}"/>
    <cellStyle name="i0 3 6" xfId="16570" xr:uid="{00000000-0005-0000-0000-0000C6DD0000}"/>
    <cellStyle name="i0 3 6 2" xfId="44253" xr:uid="{00000000-0005-0000-0000-0000C7DD0000}"/>
    <cellStyle name="i0 4" xfId="3026" xr:uid="{00000000-0005-0000-0000-0000C8DD0000}"/>
    <cellStyle name="i0 4 2" xfId="6470" xr:uid="{00000000-0005-0000-0000-0000C9DD0000}"/>
    <cellStyle name="i0 4 2 2" xfId="20415" xr:uid="{00000000-0005-0000-0000-0000CADD0000}"/>
    <cellStyle name="i0 4 2 2 2" xfId="48098" xr:uid="{00000000-0005-0000-0000-0000CBDD0000}"/>
    <cellStyle name="i0 4 2 3" xfId="34181" xr:uid="{00000000-0005-0000-0000-0000CCDD0000}"/>
    <cellStyle name="i0 4 3" xfId="9219" xr:uid="{00000000-0005-0000-0000-0000CDDD0000}"/>
    <cellStyle name="i0 4 3 2" xfId="23140" xr:uid="{00000000-0005-0000-0000-0000CEDD0000}"/>
    <cellStyle name="i0 4 3 2 2" xfId="50823" xr:uid="{00000000-0005-0000-0000-0000CFDD0000}"/>
    <cellStyle name="i0 4 3 3" xfId="36906" xr:uid="{00000000-0005-0000-0000-0000D0DD0000}"/>
    <cellStyle name="i0 4 4" xfId="11355" xr:uid="{00000000-0005-0000-0000-0000D1DD0000}"/>
    <cellStyle name="i0 4 4 2" xfId="25276" xr:uid="{00000000-0005-0000-0000-0000D2DD0000}"/>
    <cellStyle name="i0 4 4 2 2" xfId="52959" xr:uid="{00000000-0005-0000-0000-0000D3DD0000}"/>
    <cellStyle name="i0 4 4 3" xfId="39042" xr:uid="{00000000-0005-0000-0000-0000D4DD0000}"/>
    <cellStyle name="i0 4 5" xfId="14105" xr:uid="{00000000-0005-0000-0000-0000D5DD0000}"/>
    <cellStyle name="i0 4 5 2" xfId="28026" xr:uid="{00000000-0005-0000-0000-0000D6DD0000}"/>
    <cellStyle name="i0 4 5 2 2" xfId="55709" xr:uid="{00000000-0005-0000-0000-0000D7DD0000}"/>
    <cellStyle name="i0 4 5 3" xfId="41792" xr:uid="{00000000-0005-0000-0000-0000D8DD0000}"/>
    <cellStyle name="i0 4 6" xfId="17073" xr:uid="{00000000-0005-0000-0000-0000D9DD0000}"/>
    <cellStyle name="i0 4 6 2" xfId="44756" xr:uid="{00000000-0005-0000-0000-0000DADD0000}"/>
    <cellStyle name="i0 5" xfId="3743" xr:uid="{00000000-0005-0000-0000-0000DBDD0000}"/>
    <cellStyle name="i0 5 2" xfId="7177" xr:uid="{00000000-0005-0000-0000-0000DCDD0000}"/>
    <cellStyle name="i0 5 2 2" xfId="21112" xr:uid="{00000000-0005-0000-0000-0000DDDD0000}"/>
    <cellStyle name="i0 5 2 2 2" xfId="48795" xr:uid="{00000000-0005-0000-0000-0000DEDD0000}"/>
    <cellStyle name="i0 5 2 3" xfId="34878" xr:uid="{00000000-0005-0000-0000-0000DFDD0000}"/>
    <cellStyle name="i0 5 3" xfId="12050" xr:uid="{00000000-0005-0000-0000-0000E0DD0000}"/>
    <cellStyle name="i0 5 3 2" xfId="25971" xr:uid="{00000000-0005-0000-0000-0000E1DD0000}"/>
    <cellStyle name="i0 5 3 2 2" xfId="53654" xr:uid="{00000000-0005-0000-0000-0000E2DD0000}"/>
    <cellStyle name="i0 5 3 3" xfId="39737" xr:uid="{00000000-0005-0000-0000-0000E3DD0000}"/>
    <cellStyle name="i0 5 4" xfId="14800" xr:uid="{00000000-0005-0000-0000-0000E4DD0000}"/>
    <cellStyle name="i0 5 4 2" xfId="28721" xr:uid="{00000000-0005-0000-0000-0000E5DD0000}"/>
    <cellStyle name="i0 5 4 2 2" xfId="56404" xr:uid="{00000000-0005-0000-0000-0000E6DD0000}"/>
    <cellStyle name="i0 5 4 3" xfId="42487" xr:uid="{00000000-0005-0000-0000-0000E7DD0000}"/>
    <cellStyle name="i0 5 5" xfId="17768" xr:uid="{00000000-0005-0000-0000-0000E8DD0000}"/>
    <cellStyle name="i0 5 5 2" xfId="45451" xr:uid="{00000000-0005-0000-0000-0000E9DD0000}"/>
    <cellStyle name="i0 5 6" xfId="31537" xr:uid="{00000000-0005-0000-0000-0000EADD0000}"/>
    <cellStyle name="i0 6" xfId="4666" xr:uid="{00000000-0005-0000-0000-0000EBDD0000}"/>
    <cellStyle name="i0 6 2" xfId="8074" xr:uid="{00000000-0005-0000-0000-0000ECDD0000}"/>
    <cellStyle name="i0 6 2 2" xfId="21998" xr:uid="{00000000-0005-0000-0000-0000EDDD0000}"/>
    <cellStyle name="i0 6 2 2 2" xfId="49681" xr:uid="{00000000-0005-0000-0000-0000EEDD0000}"/>
    <cellStyle name="i0 6 2 3" xfId="35764" xr:uid="{00000000-0005-0000-0000-0000EFDD0000}"/>
    <cellStyle name="i0 6 3" xfId="12930" xr:uid="{00000000-0005-0000-0000-0000F0DD0000}"/>
    <cellStyle name="i0 6 3 2" xfId="26851" xr:uid="{00000000-0005-0000-0000-0000F1DD0000}"/>
    <cellStyle name="i0 6 3 2 2" xfId="54534" xr:uid="{00000000-0005-0000-0000-0000F2DD0000}"/>
    <cellStyle name="i0 6 3 3" xfId="40617" xr:uid="{00000000-0005-0000-0000-0000F3DD0000}"/>
    <cellStyle name="i0 6 4" xfId="15680" xr:uid="{00000000-0005-0000-0000-0000F4DD0000}"/>
    <cellStyle name="i0 6 4 2" xfId="29601" xr:uid="{00000000-0005-0000-0000-0000F5DD0000}"/>
    <cellStyle name="i0 6 4 2 2" xfId="57284" xr:uid="{00000000-0005-0000-0000-0000F6DD0000}"/>
    <cellStyle name="i0 6 4 3" xfId="43367" xr:uid="{00000000-0005-0000-0000-0000F7DD0000}"/>
    <cellStyle name="i0 6 5" xfId="18648" xr:uid="{00000000-0005-0000-0000-0000F8DD0000}"/>
    <cellStyle name="i0 6 5 2" xfId="46331" xr:uid="{00000000-0005-0000-0000-0000F9DD0000}"/>
    <cellStyle name="i0 6 6" xfId="32414" xr:uid="{00000000-0005-0000-0000-0000FADD0000}"/>
    <cellStyle name="i0 7" xfId="4782" xr:uid="{00000000-0005-0000-0000-0000FBDD0000}"/>
    <cellStyle name="i0 7 2" xfId="8188" xr:uid="{00000000-0005-0000-0000-0000FCDD0000}"/>
    <cellStyle name="i0 7 2 2" xfId="22111" xr:uid="{00000000-0005-0000-0000-0000FDDD0000}"/>
    <cellStyle name="i0 7 2 2 2" xfId="49794" xr:uid="{00000000-0005-0000-0000-0000FEDD0000}"/>
    <cellStyle name="i0 7 2 3" xfId="35877" xr:uid="{00000000-0005-0000-0000-0000FFDD0000}"/>
    <cellStyle name="i0 7 3" xfId="13043" xr:uid="{00000000-0005-0000-0000-000000DE0000}"/>
    <cellStyle name="i0 7 3 2" xfId="26964" xr:uid="{00000000-0005-0000-0000-000001DE0000}"/>
    <cellStyle name="i0 7 3 2 2" xfId="54647" xr:uid="{00000000-0005-0000-0000-000002DE0000}"/>
    <cellStyle name="i0 7 3 3" xfId="40730" xr:uid="{00000000-0005-0000-0000-000003DE0000}"/>
    <cellStyle name="i0 7 4" xfId="15793" xr:uid="{00000000-0005-0000-0000-000004DE0000}"/>
    <cellStyle name="i0 7 4 2" xfId="29714" xr:uid="{00000000-0005-0000-0000-000005DE0000}"/>
    <cellStyle name="i0 7 4 2 2" xfId="57397" xr:uid="{00000000-0005-0000-0000-000006DE0000}"/>
    <cellStyle name="i0 7 4 3" xfId="43480" xr:uid="{00000000-0005-0000-0000-000007DE0000}"/>
    <cellStyle name="i0 7 5" xfId="18761" xr:uid="{00000000-0005-0000-0000-000008DE0000}"/>
    <cellStyle name="i0 7 5 2" xfId="46444" xr:uid="{00000000-0005-0000-0000-000009DE0000}"/>
    <cellStyle name="i0 7 6" xfId="32527" xr:uid="{00000000-0005-0000-0000-00000ADE0000}"/>
    <cellStyle name="i0 8" xfId="5606" xr:uid="{00000000-0005-0000-0000-00000BDE0000}"/>
    <cellStyle name="i0 8 2" xfId="19559" xr:uid="{00000000-0005-0000-0000-00000CDE0000}"/>
    <cellStyle name="i0 8 2 2" xfId="47242" xr:uid="{00000000-0005-0000-0000-00000DDE0000}"/>
    <cellStyle name="i0 8 3" xfId="33325" xr:uid="{00000000-0005-0000-0000-00000EDE0000}"/>
    <cellStyle name="i1" xfId="1833" xr:uid="{00000000-0005-0000-0000-00000FDE0000}"/>
    <cellStyle name="I-1D" xfId="1834" xr:uid="{00000000-0005-0000-0000-000010DE0000}"/>
    <cellStyle name="i2" xfId="1835" xr:uid="{00000000-0005-0000-0000-000011DE0000}"/>
    <cellStyle name="I-2D" xfId="1836" xr:uid="{00000000-0005-0000-0000-000012DE0000}"/>
    <cellStyle name="i3" xfId="1837" xr:uid="{00000000-0005-0000-0000-000013DE0000}"/>
    <cellStyle name="i4" xfId="1838" xr:uid="{00000000-0005-0000-0000-000014DE0000}"/>
    <cellStyle name="i5" xfId="1839" xr:uid="{00000000-0005-0000-0000-000015DE0000}"/>
    <cellStyle name="IABackgroundMembers" xfId="1840" xr:uid="{00000000-0005-0000-0000-000016DE0000}"/>
    <cellStyle name="IAColorCodingBad" xfId="1841" xr:uid="{00000000-0005-0000-0000-000017DE0000}"/>
    <cellStyle name="IAColorCodingGood" xfId="1842" xr:uid="{00000000-0005-0000-0000-000018DE0000}"/>
    <cellStyle name="IAColorCodingOK" xfId="1843" xr:uid="{00000000-0005-0000-0000-000019DE0000}"/>
    <cellStyle name="IAColumnHeader" xfId="1844" xr:uid="{00000000-0005-0000-0000-00001ADE0000}"/>
    <cellStyle name="IAContentsList" xfId="1845" xr:uid="{00000000-0005-0000-0000-00001BDE0000}"/>
    <cellStyle name="IAContentsTitle" xfId="1846" xr:uid="{00000000-0005-0000-0000-00001CDE0000}"/>
    <cellStyle name="IADataCells" xfId="1847" xr:uid="{00000000-0005-0000-0000-00001DDE0000}"/>
    <cellStyle name="IADimensionNames" xfId="1848" xr:uid="{00000000-0005-0000-0000-00001EDE0000}"/>
    <cellStyle name="IAParentColumnHeader" xfId="1849" xr:uid="{00000000-0005-0000-0000-00001FDE0000}"/>
    <cellStyle name="IAParentRowHeader" xfId="1850" xr:uid="{00000000-0005-0000-0000-000020DE0000}"/>
    <cellStyle name="IAQueryInfo" xfId="1851" xr:uid="{00000000-0005-0000-0000-000021DE0000}"/>
    <cellStyle name="IAReportTitle" xfId="1852" xr:uid="{00000000-0005-0000-0000-000022DE0000}"/>
    <cellStyle name="IARowHeader" xfId="1853" xr:uid="{00000000-0005-0000-0000-000023DE0000}"/>
    <cellStyle name="IASubTotalsCol" xfId="1854" xr:uid="{00000000-0005-0000-0000-000024DE0000}"/>
    <cellStyle name="IASubTotalsRow" xfId="1855" xr:uid="{00000000-0005-0000-0000-000025DE0000}"/>
    <cellStyle name="Inactive" xfId="1856" xr:uid="{00000000-0005-0000-0000-000026DE0000}"/>
    <cellStyle name="IncomeStatement" xfId="1857" xr:uid="{00000000-0005-0000-0000-000027DE0000}"/>
    <cellStyle name="IncomingData" xfId="1858" xr:uid="{00000000-0005-0000-0000-000028DE0000}"/>
    <cellStyle name="IncomingDataBold" xfId="1859" xr:uid="{00000000-0005-0000-0000-000029DE0000}"/>
    <cellStyle name="InLink" xfId="1860" xr:uid="{00000000-0005-0000-0000-00002ADE0000}"/>
    <cellStyle name="Input (%)" xfId="1861" xr:uid="{00000000-0005-0000-0000-00002BDE0000}"/>
    <cellStyle name="Input (£m)" xfId="1862" xr:uid="{00000000-0005-0000-0000-00002CDE0000}"/>
    <cellStyle name="Input (No)" xfId="1863" xr:uid="{00000000-0005-0000-0000-00002DDE0000}"/>
    <cellStyle name="Input (x)" xfId="1864" xr:uid="{00000000-0005-0000-0000-00002EDE0000}"/>
    <cellStyle name="Input [yellow]" xfId="1865" xr:uid="{00000000-0005-0000-0000-00002FDE0000}"/>
    <cellStyle name="Input [yellow] 10" xfId="5475" xr:uid="{00000000-0005-0000-0000-000030DE0000}"/>
    <cellStyle name="Input [yellow] 10 2" xfId="19428" xr:uid="{00000000-0005-0000-0000-000031DE0000}"/>
    <cellStyle name="Input [yellow] 10 2 2" xfId="47111" xr:uid="{00000000-0005-0000-0000-000032DE0000}"/>
    <cellStyle name="Input [yellow] 10 3" xfId="33194" xr:uid="{00000000-0005-0000-0000-000033DE0000}"/>
    <cellStyle name="Input [yellow] 2" xfId="1866" xr:uid="{00000000-0005-0000-0000-000034DE0000}"/>
    <cellStyle name="Input [yellow] 2 2" xfId="2150" xr:uid="{00000000-0005-0000-0000-000035DE0000}"/>
    <cellStyle name="Input [yellow] 2 2 2" xfId="5653" xr:uid="{00000000-0005-0000-0000-000036DE0000}"/>
    <cellStyle name="Input [yellow] 2 2 2 2" xfId="19605" xr:uid="{00000000-0005-0000-0000-000037DE0000}"/>
    <cellStyle name="Input [yellow] 2 2 2 2 2" xfId="47288" xr:uid="{00000000-0005-0000-0000-000038DE0000}"/>
    <cellStyle name="Input [yellow] 2 2 2 3" xfId="33371" xr:uid="{00000000-0005-0000-0000-000039DE0000}"/>
    <cellStyle name="Input [yellow] 2 2 3" xfId="5187" xr:uid="{00000000-0005-0000-0000-00003ADE0000}"/>
    <cellStyle name="Input [yellow] 2 2 3 2" xfId="19157" xr:uid="{00000000-0005-0000-0000-00003BDE0000}"/>
    <cellStyle name="Input [yellow] 2 2 3 2 2" xfId="46840" xr:uid="{00000000-0005-0000-0000-00003CDE0000}"/>
    <cellStyle name="Input [yellow] 2 2 3 3" xfId="32923" xr:uid="{00000000-0005-0000-0000-00003DDE0000}"/>
    <cellStyle name="Input [yellow] 2 2 4" xfId="5178" xr:uid="{00000000-0005-0000-0000-00003EDE0000}"/>
    <cellStyle name="Input [yellow] 2 2 4 2" xfId="19148" xr:uid="{00000000-0005-0000-0000-00003FDE0000}"/>
    <cellStyle name="Input [yellow] 2 2 4 2 2" xfId="46831" xr:uid="{00000000-0005-0000-0000-000040DE0000}"/>
    <cellStyle name="Input [yellow] 2 2 4 3" xfId="32914" xr:uid="{00000000-0005-0000-0000-000041DE0000}"/>
    <cellStyle name="Input [yellow] 2 2 5" xfId="16208" xr:uid="{00000000-0005-0000-0000-000042DE0000}"/>
    <cellStyle name="Input [yellow] 2 2 5 2" xfId="30125" xr:uid="{00000000-0005-0000-0000-000043DE0000}"/>
    <cellStyle name="Input [yellow] 2 2 5 2 2" xfId="57808" xr:uid="{00000000-0005-0000-0000-000044DE0000}"/>
    <cellStyle name="Input [yellow] 2 2 5 3" xfId="43891" xr:uid="{00000000-0005-0000-0000-000045DE0000}"/>
    <cellStyle name="Input [yellow] 2 2 6" xfId="16305" xr:uid="{00000000-0005-0000-0000-000046DE0000}"/>
    <cellStyle name="Input [yellow] 2 2 6 2" xfId="43988" xr:uid="{00000000-0005-0000-0000-000047DE0000}"/>
    <cellStyle name="Input [yellow] 2 3" xfId="2495" xr:uid="{00000000-0005-0000-0000-000048DE0000}"/>
    <cellStyle name="Input [yellow] 2 3 2" xfId="5952" xr:uid="{00000000-0005-0000-0000-000049DE0000}"/>
    <cellStyle name="Input [yellow] 2 3 2 2" xfId="19901" xr:uid="{00000000-0005-0000-0000-00004ADE0000}"/>
    <cellStyle name="Input [yellow] 2 3 2 2 2" xfId="47584" xr:uid="{00000000-0005-0000-0000-00004BDE0000}"/>
    <cellStyle name="Input [yellow] 2 3 2 3" xfId="33667" xr:uid="{00000000-0005-0000-0000-00004CDE0000}"/>
    <cellStyle name="Input [yellow] 2 3 3" xfId="8717" xr:uid="{00000000-0005-0000-0000-00004DDE0000}"/>
    <cellStyle name="Input [yellow] 2 3 3 2" xfId="22638" xr:uid="{00000000-0005-0000-0000-00004EDE0000}"/>
    <cellStyle name="Input [yellow] 2 3 3 2 2" xfId="50321" xr:uid="{00000000-0005-0000-0000-00004FDE0000}"/>
    <cellStyle name="Input [yellow] 2 3 3 3" xfId="36404" xr:uid="{00000000-0005-0000-0000-000050DE0000}"/>
    <cellStyle name="Input [yellow] 2 3 4" xfId="5566" xr:uid="{00000000-0005-0000-0000-000051DE0000}"/>
    <cellStyle name="Input [yellow] 2 3 4 2" xfId="19519" xr:uid="{00000000-0005-0000-0000-000052DE0000}"/>
    <cellStyle name="Input [yellow] 2 3 4 2 2" xfId="47202" xr:uid="{00000000-0005-0000-0000-000053DE0000}"/>
    <cellStyle name="Input [yellow] 2 3 4 3" xfId="33285" xr:uid="{00000000-0005-0000-0000-000054DE0000}"/>
    <cellStyle name="Input [yellow] 2 3 5" xfId="13599" xr:uid="{00000000-0005-0000-0000-000055DE0000}"/>
    <cellStyle name="Input [yellow] 2 3 5 2" xfId="27520" xr:uid="{00000000-0005-0000-0000-000056DE0000}"/>
    <cellStyle name="Input [yellow] 2 3 5 2 2" xfId="55203" xr:uid="{00000000-0005-0000-0000-000057DE0000}"/>
    <cellStyle name="Input [yellow] 2 3 5 3" xfId="41286" xr:uid="{00000000-0005-0000-0000-000058DE0000}"/>
    <cellStyle name="Input [yellow] 2 3 6" xfId="16561" xr:uid="{00000000-0005-0000-0000-000059DE0000}"/>
    <cellStyle name="Input [yellow] 2 3 6 2" xfId="44244" xr:uid="{00000000-0005-0000-0000-00005ADE0000}"/>
    <cellStyle name="Input [yellow] 2 4" xfId="2865" xr:uid="{00000000-0005-0000-0000-00005BDE0000}"/>
    <cellStyle name="Input [yellow] 2 4 2" xfId="6312" xr:uid="{00000000-0005-0000-0000-00005CDE0000}"/>
    <cellStyle name="Input [yellow] 2 4 2 2" xfId="20259" xr:uid="{00000000-0005-0000-0000-00005DDE0000}"/>
    <cellStyle name="Input [yellow] 2 4 2 2 2" xfId="47942" xr:uid="{00000000-0005-0000-0000-00005EDE0000}"/>
    <cellStyle name="Input [yellow] 2 4 2 3" xfId="34025" xr:uid="{00000000-0005-0000-0000-00005FDE0000}"/>
    <cellStyle name="Input [yellow] 2 4 3" xfId="9064" xr:uid="{00000000-0005-0000-0000-000060DE0000}"/>
    <cellStyle name="Input [yellow] 2 4 3 2" xfId="22985" xr:uid="{00000000-0005-0000-0000-000061DE0000}"/>
    <cellStyle name="Input [yellow] 2 4 3 2 2" xfId="50668" xr:uid="{00000000-0005-0000-0000-000062DE0000}"/>
    <cellStyle name="Input [yellow] 2 4 3 3" xfId="36751" xr:uid="{00000000-0005-0000-0000-000063DE0000}"/>
    <cellStyle name="Input [yellow] 2 4 4" xfId="11199" xr:uid="{00000000-0005-0000-0000-000064DE0000}"/>
    <cellStyle name="Input [yellow] 2 4 4 2" xfId="25120" xr:uid="{00000000-0005-0000-0000-000065DE0000}"/>
    <cellStyle name="Input [yellow] 2 4 4 2 2" xfId="52803" xr:uid="{00000000-0005-0000-0000-000066DE0000}"/>
    <cellStyle name="Input [yellow] 2 4 4 3" xfId="38886" xr:uid="{00000000-0005-0000-0000-000067DE0000}"/>
    <cellStyle name="Input [yellow] 2 4 5" xfId="13951" xr:uid="{00000000-0005-0000-0000-000068DE0000}"/>
    <cellStyle name="Input [yellow] 2 4 5 2" xfId="27872" xr:uid="{00000000-0005-0000-0000-000069DE0000}"/>
    <cellStyle name="Input [yellow] 2 4 5 2 2" xfId="55555" xr:uid="{00000000-0005-0000-0000-00006ADE0000}"/>
    <cellStyle name="Input [yellow] 2 4 5 3" xfId="41638" xr:uid="{00000000-0005-0000-0000-00006BDE0000}"/>
    <cellStyle name="Input [yellow] 2 4 6" xfId="16917" xr:uid="{00000000-0005-0000-0000-00006CDE0000}"/>
    <cellStyle name="Input [yellow] 2 4 6 2" xfId="44600" xr:uid="{00000000-0005-0000-0000-00006DDE0000}"/>
    <cellStyle name="Input [yellow] 2 5" xfId="3079" xr:uid="{00000000-0005-0000-0000-00006EDE0000}"/>
    <cellStyle name="Input [yellow] 2 5 2" xfId="6521" xr:uid="{00000000-0005-0000-0000-00006FDE0000}"/>
    <cellStyle name="Input [yellow] 2 5 2 2" xfId="20466" xr:uid="{00000000-0005-0000-0000-000070DE0000}"/>
    <cellStyle name="Input [yellow] 2 5 2 2 2" xfId="48149" xr:uid="{00000000-0005-0000-0000-000071DE0000}"/>
    <cellStyle name="Input [yellow] 2 5 2 3" xfId="34232" xr:uid="{00000000-0005-0000-0000-000072DE0000}"/>
    <cellStyle name="Input [yellow] 2 5 3" xfId="9267" xr:uid="{00000000-0005-0000-0000-000073DE0000}"/>
    <cellStyle name="Input [yellow] 2 5 3 2" xfId="23188" xr:uid="{00000000-0005-0000-0000-000074DE0000}"/>
    <cellStyle name="Input [yellow] 2 5 3 2 2" xfId="50871" xr:uid="{00000000-0005-0000-0000-000075DE0000}"/>
    <cellStyle name="Input [yellow] 2 5 3 3" xfId="36954" xr:uid="{00000000-0005-0000-0000-000076DE0000}"/>
    <cellStyle name="Input [yellow] 2 5 4" xfId="11404" xr:uid="{00000000-0005-0000-0000-000077DE0000}"/>
    <cellStyle name="Input [yellow] 2 5 4 2" xfId="25325" xr:uid="{00000000-0005-0000-0000-000078DE0000}"/>
    <cellStyle name="Input [yellow] 2 5 4 2 2" xfId="53008" xr:uid="{00000000-0005-0000-0000-000079DE0000}"/>
    <cellStyle name="Input [yellow] 2 5 4 3" xfId="39091" xr:uid="{00000000-0005-0000-0000-00007ADE0000}"/>
    <cellStyle name="Input [yellow] 2 5 5" xfId="14154" xr:uid="{00000000-0005-0000-0000-00007BDE0000}"/>
    <cellStyle name="Input [yellow] 2 5 5 2" xfId="28075" xr:uid="{00000000-0005-0000-0000-00007CDE0000}"/>
    <cellStyle name="Input [yellow] 2 5 5 2 2" xfId="55758" xr:uid="{00000000-0005-0000-0000-00007DDE0000}"/>
    <cellStyle name="Input [yellow] 2 5 5 3" xfId="41841" xr:uid="{00000000-0005-0000-0000-00007EDE0000}"/>
    <cellStyle name="Input [yellow] 2 5 6" xfId="17122" xr:uid="{00000000-0005-0000-0000-00007FDE0000}"/>
    <cellStyle name="Input [yellow] 2 5 6 2" xfId="44805" xr:uid="{00000000-0005-0000-0000-000080DE0000}"/>
    <cellStyle name="Input [yellow] 2 6" xfId="4600" xr:uid="{00000000-0005-0000-0000-000081DE0000}"/>
    <cellStyle name="Input [yellow] 2 6 2" xfId="8009" xr:uid="{00000000-0005-0000-0000-000082DE0000}"/>
    <cellStyle name="Input [yellow] 2 6 2 2" xfId="21933" xr:uid="{00000000-0005-0000-0000-000083DE0000}"/>
    <cellStyle name="Input [yellow] 2 6 2 2 2" xfId="49616" xr:uid="{00000000-0005-0000-0000-000084DE0000}"/>
    <cellStyle name="Input [yellow] 2 6 2 3" xfId="35699" xr:uid="{00000000-0005-0000-0000-000085DE0000}"/>
    <cellStyle name="Input [yellow] 2 6 3" xfId="12864" xr:uid="{00000000-0005-0000-0000-000086DE0000}"/>
    <cellStyle name="Input [yellow] 2 6 3 2" xfId="26785" xr:uid="{00000000-0005-0000-0000-000087DE0000}"/>
    <cellStyle name="Input [yellow] 2 6 3 2 2" xfId="54468" xr:uid="{00000000-0005-0000-0000-000088DE0000}"/>
    <cellStyle name="Input [yellow] 2 6 3 3" xfId="40551" xr:uid="{00000000-0005-0000-0000-000089DE0000}"/>
    <cellStyle name="Input [yellow] 2 6 4" xfId="15614" xr:uid="{00000000-0005-0000-0000-00008ADE0000}"/>
    <cellStyle name="Input [yellow] 2 6 4 2" xfId="29535" xr:uid="{00000000-0005-0000-0000-00008BDE0000}"/>
    <cellStyle name="Input [yellow] 2 6 4 2 2" xfId="57218" xr:uid="{00000000-0005-0000-0000-00008CDE0000}"/>
    <cellStyle name="Input [yellow] 2 6 4 3" xfId="43301" xr:uid="{00000000-0005-0000-0000-00008DDE0000}"/>
    <cellStyle name="Input [yellow] 2 6 5" xfId="18582" xr:uid="{00000000-0005-0000-0000-00008EDE0000}"/>
    <cellStyle name="Input [yellow] 2 6 5 2" xfId="46265" xr:uid="{00000000-0005-0000-0000-00008FDE0000}"/>
    <cellStyle name="Input [yellow] 2 6 6" xfId="32348" xr:uid="{00000000-0005-0000-0000-000090DE0000}"/>
    <cellStyle name="Input [yellow] 2 7" xfId="4561" xr:uid="{00000000-0005-0000-0000-000091DE0000}"/>
    <cellStyle name="Input [yellow] 2 7 2" xfId="12825" xr:uid="{00000000-0005-0000-0000-000092DE0000}"/>
    <cellStyle name="Input [yellow] 2 7 2 2" xfId="26746" xr:uid="{00000000-0005-0000-0000-000093DE0000}"/>
    <cellStyle name="Input [yellow] 2 7 2 2 2" xfId="54429" xr:uid="{00000000-0005-0000-0000-000094DE0000}"/>
    <cellStyle name="Input [yellow] 2 7 2 3" xfId="40512" xr:uid="{00000000-0005-0000-0000-000095DE0000}"/>
    <cellStyle name="Input [yellow] 2 7 3" xfId="15575" xr:uid="{00000000-0005-0000-0000-000096DE0000}"/>
    <cellStyle name="Input [yellow] 2 7 3 2" xfId="29496" xr:uid="{00000000-0005-0000-0000-000097DE0000}"/>
    <cellStyle name="Input [yellow] 2 7 3 2 2" xfId="57179" xr:uid="{00000000-0005-0000-0000-000098DE0000}"/>
    <cellStyle name="Input [yellow] 2 7 3 3" xfId="43262" xr:uid="{00000000-0005-0000-0000-000099DE0000}"/>
    <cellStyle name="Input [yellow] 2 7 4" xfId="18543" xr:uid="{00000000-0005-0000-0000-00009ADE0000}"/>
    <cellStyle name="Input [yellow] 2 7 4 2" xfId="46226" xr:uid="{00000000-0005-0000-0000-00009BDE0000}"/>
    <cellStyle name="Input [yellow] 2 7 5" xfId="32309" xr:uid="{00000000-0005-0000-0000-00009CDE0000}"/>
    <cellStyle name="Input [yellow] 2 8" xfId="5476" xr:uid="{00000000-0005-0000-0000-00009DDE0000}"/>
    <cellStyle name="Input [yellow] 2 8 2" xfId="19429" xr:uid="{00000000-0005-0000-0000-00009EDE0000}"/>
    <cellStyle name="Input [yellow] 2 8 2 2" xfId="47112" xr:uid="{00000000-0005-0000-0000-00009FDE0000}"/>
    <cellStyle name="Input [yellow] 2 8 3" xfId="33195" xr:uid="{00000000-0005-0000-0000-0000A0DE0000}"/>
    <cellStyle name="Input [yellow] 3" xfId="1867" xr:uid="{00000000-0005-0000-0000-0000A1DE0000}"/>
    <cellStyle name="Input [yellow] 3 2" xfId="2151" xr:uid="{00000000-0005-0000-0000-0000A2DE0000}"/>
    <cellStyle name="Input [yellow] 3 2 2" xfId="5654" xr:uid="{00000000-0005-0000-0000-0000A3DE0000}"/>
    <cellStyle name="Input [yellow] 3 2 2 2" xfId="19606" xr:uid="{00000000-0005-0000-0000-0000A4DE0000}"/>
    <cellStyle name="Input [yellow] 3 2 2 2 2" xfId="47289" xr:uid="{00000000-0005-0000-0000-0000A5DE0000}"/>
    <cellStyle name="Input [yellow] 3 2 2 3" xfId="33372" xr:uid="{00000000-0005-0000-0000-0000A6DE0000}"/>
    <cellStyle name="Input [yellow] 3 2 3" xfId="5186" xr:uid="{00000000-0005-0000-0000-0000A7DE0000}"/>
    <cellStyle name="Input [yellow] 3 2 3 2" xfId="19156" xr:uid="{00000000-0005-0000-0000-0000A8DE0000}"/>
    <cellStyle name="Input [yellow] 3 2 3 2 2" xfId="46839" xr:uid="{00000000-0005-0000-0000-0000A9DE0000}"/>
    <cellStyle name="Input [yellow] 3 2 3 3" xfId="32922" xr:uid="{00000000-0005-0000-0000-0000AADE0000}"/>
    <cellStyle name="Input [yellow] 3 2 4" xfId="10312" xr:uid="{00000000-0005-0000-0000-0000ABDE0000}"/>
    <cellStyle name="Input [yellow] 3 2 4 2" xfId="24233" xr:uid="{00000000-0005-0000-0000-0000ACDE0000}"/>
    <cellStyle name="Input [yellow] 3 2 4 2 2" xfId="51916" xr:uid="{00000000-0005-0000-0000-0000ADDE0000}"/>
    <cellStyle name="Input [yellow] 3 2 4 3" xfId="37999" xr:uid="{00000000-0005-0000-0000-0000AEDE0000}"/>
    <cellStyle name="Input [yellow] 3 2 5" xfId="16209" xr:uid="{00000000-0005-0000-0000-0000AFDE0000}"/>
    <cellStyle name="Input [yellow] 3 2 5 2" xfId="30126" xr:uid="{00000000-0005-0000-0000-0000B0DE0000}"/>
    <cellStyle name="Input [yellow] 3 2 5 2 2" xfId="57809" xr:uid="{00000000-0005-0000-0000-0000B1DE0000}"/>
    <cellStyle name="Input [yellow] 3 2 5 3" xfId="43892" xr:uid="{00000000-0005-0000-0000-0000B2DE0000}"/>
    <cellStyle name="Input [yellow] 3 2 6" xfId="16306" xr:uid="{00000000-0005-0000-0000-0000B3DE0000}"/>
    <cellStyle name="Input [yellow] 3 2 6 2" xfId="43989" xr:uid="{00000000-0005-0000-0000-0000B4DE0000}"/>
    <cellStyle name="Input [yellow] 3 3" xfId="2494" xr:uid="{00000000-0005-0000-0000-0000B5DE0000}"/>
    <cellStyle name="Input [yellow] 3 3 2" xfId="5951" xr:uid="{00000000-0005-0000-0000-0000B6DE0000}"/>
    <cellStyle name="Input [yellow] 3 3 2 2" xfId="19900" xr:uid="{00000000-0005-0000-0000-0000B7DE0000}"/>
    <cellStyle name="Input [yellow] 3 3 2 2 2" xfId="47583" xr:uid="{00000000-0005-0000-0000-0000B8DE0000}"/>
    <cellStyle name="Input [yellow] 3 3 2 3" xfId="33666" xr:uid="{00000000-0005-0000-0000-0000B9DE0000}"/>
    <cellStyle name="Input [yellow] 3 3 3" xfId="8716" xr:uid="{00000000-0005-0000-0000-0000BADE0000}"/>
    <cellStyle name="Input [yellow] 3 3 3 2" xfId="22637" xr:uid="{00000000-0005-0000-0000-0000BBDE0000}"/>
    <cellStyle name="Input [yellow] 3 3 3 2 2" xfId="50320" xr:uid="{00000000-0005-0000-0000-0000BCDE0000}"/>
    <cellStyle name="Input [yellow] 3 3 3 3" xfId="36403" xr:uid="{00000000-0005-0000-0000-0000BDDE0000}"/>
    <cellStyle name="Input [yellow] 3 3 4" xfId="5565" xr:uid="{00000000-0005-0000-0000-0000BEDE0000}"/>
    <cellStyle name="Input [yellow] 3 3 4 2" xfId="19518" xr:uid="{00000000-0005-0000-0000-0000BFDE0000}"/>
    <cellStyle name="Input [yellow] 3 3 4 2 2" xfId="47201" xr:uid="{00000000-0005-0000-0000-0000C0DE0000}"/>
    <cellStyle name="Input [yellow] 3 3 4 3" xfId="33284" xr:uid="{00000000-0005-0000-0000-0000C1DE0000}"/>
    <cellStyle name="Input [yellow] 3 3 5" xfId="13598" xr:uid="{00000000-0005-0000-0000-0000C2DE0000}"/>
    <cellStyle name="Input [yellow] 3 3 5 2" xfId="27519" xr:uid="{00000000-0005-0000-0000-0000C3DE0000}"/>
    <cellStyle name="Input [yellow] 3 3 5 2 2" xfId="55202" xr:uid="{00000000-0005-0000-0000-0000C4DE0000}"/>
    <cellStyle name="Input [yellow] 3 3 5 3" xfId="41285" xr:uid="{00000000-0005-0000-0000-0000C5DE0000}"/>
    <cellStyle name="Input [yellow] 3 3 6" xfId="16560" xr:uid="{00000000-0005-0000-0000-0000C6DE0000}"/>
    <cellStyle name="Input [yellow] 3 3 6 2" xfId="44243" xr:uid="{00000000-0005-0000-0000-0000C7DE0000}"/>
    <cellStyle name="Input [yellow] 3 4" xfId="2866" xr:uid="{00000000-0005-0000-0000-0000C8DE0000}"/>
    <cellStyle name="Input [yellow] 3 4 2" xfId="6313" xr:uid="{00000000-0005-0000-0000-0000C9DE0000}"/>
    <cellStyle name="Input [yellow] 3 4 2 2" xfId="20260" xr:uid="{00000000-0005-0000-0000-0000CADE0000}"/>
    <cellStyle name="Input [yellow] 3 4 2 2 2" xfId="47943" xr:uid="{00000000-0005-0000-0000-0000CBDE0000}"/>
    <cellStyle name="Input [yellow] 3 4 2 3" xfId="34026" xr:uid="{00000000-0005-0000-0000-0000CCDE0000}"/>
    <cellStyle name="Input [yellow] 3 4 3" xfId="9065" xr:uid="{00000000-0005-0000-0000-0000CDDE0000}"/>
    <cellStyle name="Input [yellow] 3 4 3 2" xfId="22986" xr:uid="{00000000-0005-0000-0000-0000CEDE0000}"/>
    <cellStyle name="Input [yellow] 3 4 3 2 2" xfId="50669" xr:uid="{00000000-0005-0000-0000-0000CFDE0000}"/>
    <cellStyle name="Input [yellow] 3 4 3 3" xfId="36752" xr:uid="{00000000-0005-0000-0000-0000D0DE0000}"/>
    <cellStyle name="Input [yellow] 3 4 4" xfId="11200" xr:uid="{00000000-0005-0000-0000-0000D1DE0000}"/>
    <cellStyle name="Input [yellow] 3 4 4 2" xfId="25121" xr:uid="{00000000-0005-0000-0000-0000D2DE0000}"/>
    <cellStyle name="Input [yellow] 3 4 4 2 2" xfId="52804" xr:uid="{00000000-0005-0000-0000-0000D3DE0000}"/>
    <cellStyle name="Input [yellow] 3 4 4 3" xfId="38887" xr:uid="{00000000-0005-0000-0000-0000D4DE0000}"/>
    <cellStyle name="Input [yellow] 3 4 5" xfId="13952" xr:uid="{00000000-0005-0000-0000-0000D5DE0000}"/>
    <cellStyle name="Input [yellow] 3 4 5 2" xfId="27873" xr:uid="{00000000-0005-0000-0000-0000D6DE0000}"/>
    <cellStyle name="Input [yellow] 3 4 5 2 2" xfId="55556" xr:uid="{00000000-0005-0000-0000-0000D7DE0000}"/>
    <cellStyle name="Input [yellow] 3 4 5 3" xfId="41639" xr:uid="{00000000-0005-0000-0000-0000D8DE0000}"/>
    <cellStyle name="Input [yellow] 3 4 6" xfId="16918" xr:uid="{00000000-0005-0000-0000-0000D9DE0000}"/>
    <cellStyle name="Input [yellow] 3 4 6 2" xfId="44601" xr:uid="{00000000-0005-0000-0000-0000DADE0000}"/>
    <cellStyle name="Input [yellow] 3 5" xfId="2770" xr:uid="{00000000-0005-0000-0000-0000DBDE0000}"/>
    <cellStyle name="Input [yellow] 3 5 2" xfId="6217" xr:uid="{00000000-0005-0000-0000-0000DCDE0000}"/>
    <cellStyle name="Input [yellow] 3 5 2 2" xfId="20164" xr:uid="{00000000-0005-0000-0000-0000DDDE0000}"/>
    <cellStyle name="Input [yellow] 3 5 2 2 2" xfId="47847" xr:uid="{00000000-0005-0000-0000-0000DEDE0000}"/>
    <cellStyle name="Input [yellow] 3 5 2 3" xfId="33930" xr:uid="{00000000-0005-0000-0000-0000DFDE0000}"/>
    <cellStyle name="Input [yellow] 3 5 3" xfId="8973" xr:uid="{00000000-0005-0000-0000-0000E0DE0000}"/>
    <cellStyle name="Input [yellow] 3 5 3 2" xfId="22894" xr:uid="{00000000-0005-0000-0000-0000E1DE0000}"/>
    <cellStyle name="Input [yellow] 3 5 3 2 2" xfId="50577" xr:uid="{00000000-0005-0000-0000-0000E2DE0000}"/>
    <cellStyle name="Input [yellow] 3 5 3 3" xfId="36660" xr:uid="{00000000-0005-0000-0000-0000E3DE0000}"/>
    <cellStyle name="Input [yellow] 3 5 4" xfId="11104" xr:uid="{00000000-0005-0000-0000-0000E4DE0000}"/>
    <cellStyle name="Input [yellow] 3 5 4 2" xfId="25025" xr:uid="{00000000-0005-0000-0000-0000E5DE0000}"/>
    <cellStyle name="Input [yellow] 3 5 4 2 2" xfId="52708" xr:uid="{00000000-0005-0000-0000-0000E6DE0000}"/>
    <cellStyle name="Input [yellow] 3 5 4 3" xfId="38791" xr:uid="{00000000-0005-0000-0000-0000E7DE0000}"/>
    <cellStyle name="Input [yellow] 3 5 5" xfId="13857" xr:uid="{00000000-0005-0000-0000-0000E8DE0000}"/>
    <cellStyle name="Input [yellow] 3 5 5 2" xfId="27778" xr:uid="{00000000-0005-0000-0000-0000E9DE0000}"/>
    <cellStyle name="Input [yellow] 3 5 5 2 2" xfId="55461" xr:uid="{00000000-0005-0000-0000-0000EADE0000}"/>
    <cellStyle name="Input [yellow] 3 5 5 3" xfId="41544" xr:uid="{00000000-0005-0000-0000-0000EBDE0000}"/>
    <cellStyle name="Input [yellow] 3 5 6" xfId="16822" xr:uid="{00000000-0005-0000-0000-0000ECDE0000}"/>
    <cellStyle name="Input [yellow] 3 5 6 2" xfId="44505" xr:uid="{00000000-0005-0000-0000-0000EDDE0000}"/>
    <cellStyle name="Input [yellow] 3 6" xfId="4601" xr:uid="{00000000-0005-0000-0000-0000EEDE0000}"/>
    <cellStyle name="Input [yellow] 3 6 2" xfId="8010" xr:uid="{00000000-0005-0000-0000-0000EFDE0000}"/>
    <cellStyle name="Input [yellow] 3 6 2 2" xfId="21934" xr:uid="{00000000-0005-0000-0000-0000F0DE0000}"/>
    <cellStyle name="Input [yellow] 3 6 2 2 2" xfId="49617" xr:uid="{00000000-0005-0000-0000-0000F1DE0000}"/>
    <cellStyle name="Input [yellow] 3 6 2 3" xfId="35700" xr:uid="{00000000-0005-0000-0000-0000F2DE0000}"/>
    <cellStyle name="Input [yellow] 3 6 3" xfId="12865" xr:uid="{00000000-0005-0000-0000-0000F3DE0000}"/>
    <cellStyle name="Input [yellow] 3 6 3 2" xfId="26786" xr:uid="{00000000-0005-0000-0000-0000F4DE0000}"/>
    <cellStyle name="Input [yellow] 3 6 3 2 2" xfId="54469" xr:uid="{00000000-0005-0000-0000-0000F5DE0000}"/>
    <cellStyle name="Input [yellow] 3 6 3 3" xfId="40552" xr:uid="{00000000-0005-0000-0000-0000F6DE0000}"/>
    <cellStyle name="Input [yellow] 3 6 4" xfId="15615" xr:uid="{00000000-0005-0000-0000-0000F7DE0000}"/>
    <cellStyle name="Input [yellow] 3 6 4 2" xfId="29536" xr:uid="{00000000-0005-0000-0000-0000F8DE0000}"/>
    <cellStyle name="Input [yellow] 3 6 4 2 2" xfId="57219" xr:uid="{00000000-0005-0000-0000-0000F9DE0000}"/>
    <cellStyle name="Input [yellow] 3 6 4 3" xfId="43302" xr:uid="{00000000-0005-0000-0000-0000FADE0000}"/>
    <cellStyle name="Input [yellow] 3 6 5" xfId="18583" xr:uid="{00000000-0005-0000-0000-0000FBDE0000}"/>
    <cellStyle name="Input [yellow] 3 6 5 2" xfId="46266" xr:uid="{00000000-0005-0000-0000-0000FCDE0000}"/>
    <cellStyle name="Input [yellow] 3 6 6" xfId="32349" xr:uid="{00000000-0005-0000-0000-0000FDDE0000}"/>
    <cellStyle name="Input [yellow] 3 7" xfId="5051" xr:uid="{00000000-0005-0000-0000-0000FEDE0000}"/>
    <cellStyle name="Input [yellow] 3 7 2" xfId="13305" xr:uid="{00000000-0005-0000-0000-0000FFDE0000}"/>
    <cellStyle name="Input [yellow] 3 7 2 2" xfId="27226" xr:uid="{00000000-0005-0000-0000-000000DF0000}"/>
    <cellStyle name="Input [yellow] 3 7 2 2 2" xfId="54909" xr:uid="{00000000-0005-0000-0000-000001DF0000}"/>
    <cellStyle name="Input [yellow] 3 7 2 3" xfId="40992" xr:uid="{00000000-0005-0000-0000-000002DF0000}"/>
    <cellStyle name="Input [yellow] 3 7 3" xfId="16055" xr:uid="{00000000-0005-0000-0000-000003DF0000}"/>
    <cellStyle name="Input [yellow] 3 7 3 2" xfId="29976" xr:uid="{00000000-0005-0000-0000-000004DF0000}"/>
    <cellStyle name="Input [yellow] 3 7 3 2 2" xfId="57659" xr:uid="{00000000-0005-0000-0000-000005DF0000}"/>
    <cellStyle name="Input [yellow] 3 7 3 3" xfId="43742" xr:uid="{00000000-0005-0000-0000-000006DF0000}"/>
    <cellStyle name="Input [yellow] 3 7 4" xfId="19023" xr:uid="{00000000-0005-0000-0000-000007DF0000}"/>
    <cellStyle name="Input [yellow] 3 7 4 2" xfId="46706" xr:uid="{00000000-0005-0000-0000-000008DF0000}"/>
    <cellStyle name="Input [yellow] 3 7 5" xfId="32789" xr:uid="{00000000-0005-0000-0000-000009DF0000}"/>
    <cellStyle name="Input [yellow] 3 8" xfId="5477" xr:uid="{00000000-0005-0000-0000-00000ADF0000}"/>
    <cellStyle name="Input [yellow] 3 8 2" xfId="19430" xr:uid="{00000000-0005-0000-0000-00000BDF0000}"/>
    <cellStyle name="Input [yellow] 3 8 2 2" xfId="47113" xr:uid="{00000000-0005-0000-0000-00000CDF0000}"/>
    <cellStyle name="Input [yellow] 3 8 3" xfId="33196" xr:uid="{00000000-0005-0000-0000-00000DDF0000}"/>
    <cellStyle name="Input [yellow] 4" xfId="2149" xr:uid="{00000000-0005-0000-0000-00000EDF0000}"/>
    <cellStyle name="Input [yellow] 4 2" xfId="5652" xr:uid="{00000000-0005-0000-0000-00000FDF0000}"/>
    <cellStyle name="Input [yellow] 4 2 2" xfId="19604" xr:uid="{00000000-0005-0000-0000-000010DF0000}"/>
    <cellStyle name="Input [yellow] 4 2 2 2" xfId="47287" xr:uid="{00000000-0005-0000-0000-000011DF0000}"/>
    <cellStyle name="Input [yellow] 4 2 3" xfId="33370" xr:uid="{00000000-0005-0000-0000-000012DF0000}"/>
    <cellStyle name="Input [yellow] 4 3" xfId="5188" xr:uid="{00000000-0005-0000-0000-000013DF0000}"/>
    <cellStyle name="Input [yellow] 4 3 2" xfId="19158" xr:uid="{00000000-0005-0000-0000-000014DF0000}"/>
    <cellStyle name="Input [yellow] 4 3 2 2" xfId="46841" xr:uid="{00000000-0005-0000-0000-000015DF0000}"/>
    <cellStyle name="Input [yellow] 4 3 3" xfId="32924" xr:uid="{00000000-0005-0000-0000-000016DF0000}"/>
    <cellStyle name="Input [yellow] 4 4" xfId="10044" xr:uid="{00000000-0005-0000-0000-000017DF0000}"/>
    <cellStyle name="Input [yellow] 4 4 2" xfId="23965" xr:uid="{00000000-0005-0000-0000-000018DF0000}"/>
    <cellStyle name="Input [yellow] 4 4 2 2" xfId="51648" xr:uid="{00000000-0005-0000-0000-000019DF0000}"/>
    <cellStyle name="Input [yellow] 4 4 3" xfId="37731" xr:uid="{00000000-0005-0000-0000-00001ADF0000}"/>
    <cellStyle name="Input [yellow] 4 5" xfId="16207" xr:uid="{00000000-0005-0000-0000-00001BDF0000}"/>
    <cellStyle name="Input [yellow] 4 5 2" xfId="30124" xr:uid="{00000000-0005-0000-0000-00001CDF0000}"/>
    <cellStyle name="Input [yellow] 4 5 2 2" xfId="57807" xr:uid="{00000000-0005-0000-0000-00001DDF0000}"/>
    <cellStyle name="Input [yellow] 4 5 3" xfId="43890" xr:uid="{00000000-0005-0000-0000-00001EDF0000}"/>
    <cellStyle name="Input [yellow] 4 6" xfId="16304" xr:uid="{00000000-0005-0000-0000-00001FDF0000}"/>
    <cellStyle name="Input [yellow] 4 6 2" xfId="43987" xr:uid="{00000000-0005-0000-0000-000020DF0000}"/>
    <cellStyle name="Input [yellow] 5" xfId="2496" xr:uid="{00000000-0005-0000-0000-000021DF0000}"/>
    <cellStyle name="Input [yellow] 5 2" xfId="5953" xr:uid="{00000000-0005-0000-0000-000022DF0000}"/>
    <cellStyle name="Input [yellow] 5 2 2" xfId="19902" xr:uid="{00000000-0005-0000-0000-000023DF0000}"/>
    <cellStyle name="Input [yellow] 5 2 2 2" xfId="47585" xr:uid="{00000000-0005-0000-0000-000024DF0000}"/>
    <cellStyle name="Input [yellow] 5 2 3" xfId="33668" xr:uid="{00000000-0005-0000-0000-000025DF0000}"/>
    <cellStyle name="Input [yellow] 5 3" xfId="8718" xr:uid="{00000000-0005-0000-0000-000026DF0000}"/>
    <cellStyle name="Input [yellow] 5 3 2" xfId="22639" xr:uid="{00000000-0005-0000-0000-000027DF0000}"/>
    <cellStyle name="Input [yellow] 5 3 2 2" xfId="50322" xr:uid="{00000000-0005-0000-0000-000028DF0000}"/>
    <cellStyle name="Input [yellow] 5 3 3" xfId="36405" xr:uid="{00000000-0005-0000-0000-000029DF0000}"/>
    <cellStyle name="Input [yellow] 5 4" xfId="5567" xr:uid="{00000000-0005-0000-0000-00002ADF0000}"/>
    <cellStyle name="Input [yellow] 5 4 2" xfId="19520" xr:uid="{00000000-0005-0000-0000-00002BDF0000}"/>
    <cellStyle name="Input [yellow] 5 4 2 2" xfId="47203" xr:uid="{00000000-0005-0000-0000-00002CDF0000}"/>
    <cellStyle name="Input [yellow] 5 4 3" xfId="33286" xr:uid="{00000000-0005-0000-0000-00002DDF0000}"/>
    <cellStyle name="Input [yellow] 5 5" xfId="13600" xr:uid="{00000000-0005-0000-0000-00002EDF0000}"/>
    <cellStyle name="Input [yellow] 5 5 2" xfId="27521" xr:uid="{00000000-0005-0000-0000-00002FDF0000}"/>
    <cellStyle name="Input [yellow] 5 5 2 2" xfId="55204" xr:uid="{00000000-0005-0000-0000-000030DF0000}"/>
    <cellStyle name="Input [yellow] 5 5 3" xfId="41287" xr:uid="{00000000-0005-0000-0000-000031DF0000}"/>
    <cellStyle name="Input [yellow] 5 6" xfId="16562" xr:uid="{00000000-0005-0000-0000-000032DF0000}"/>
    <cellStyle name="Input [yellow] 5 6 2" xfId="44245" xr:uid="{00000000-0005-0000-0000-000033DF0000}"/>
    <cellStyle name="Input [yellow] 6" xfId="2864" xr:uid="{00000000-0005-0000-0000-000034DF0000}"/>
    <cellStyle name="Input [yellow] 6 2" xfId="6311" xr:uid="{00000000-0005-0000-0000-000035DF0000}"/>
    <cellStyle name="Input [yellow] 6 2 2" xfId="20258" xr:uid="{00000000-0005-0000-0000-000036DF0000}"/>
    <cellStyle name="Input [yellow] 6 2 2 2" xfId="47941" xr:uid="{00000000-0005-0000-0000-000037DF0000}"/>
    <cellStyle name="Input [yellow] 6 2 3" xfId="34024" xr:uid="{00000000-0005-0000-0000-000038DF0000}"/>
    <cellStyle name="Input [yellow] 6 3" xfId="9063" xr:uid="{00000000-0005-0000-0000-000039DF0000}"/>
    <cellStyle name="Input [yellow] 6 3 2" xfId="22984" xr:uid="{00000000-0005-0000-0000-00003ADF0000}"/>
    <cellStyle name="Input [yellow] 6 3 2 2" xfId="50667" xr:uid="{00000000-0005-0000-0000-00003BDF0000}"/>
    <cellStyle name="Input [yellow] 6 3 3" xfId="36750" xr:uid="{00000000-0005-0000-0000-00003CDF0000}"/>
    <cellStyle name="Input [yellow] 6 4" xfId="11198" xr:uid="{00000000-0005-0000-0000-00003DDF0000}"/>
    <cellStyle name="Input [yellow] 6 4 2" xfId="25119" xr:uid="{00000000-0005-0000-0000-00003EDF0000}"/>
    <cellStyle name="Input [yellow] 6 4 2 2" xfId="52802" xr:uid="{00000000-0005-0000-0000-00003FDF0000}"/>
    <cellStyle name="Input [yellow] 6 4 3" xfId="38885" xr:uid="{00000000-0005-0000-0000-000040DF0000}"/>
    <cellStyle name="Input [yellow] 6 5" xfId="13950" xr:uid="{00000000-0005-0000-0000-000041DF0000}"/>
    <cellStyle name="Input [yellow] 6 5 2" xfId="27871" xr:uid="{00000000-0005-0000-0000-000042DF0000}"/>
    <cellStyle name="Input [yellow] 6 5 2 2" xfId="55554" xr:uid="{00000000-0005-0000-0000-000043DF0000}"/>
    <cellStyle name="Input [yellow] 6 5 3" xfId="41637" xr:uid="{00000000-0005-0000-0000-000044DF0000}"/>
    <cellStyle name="Input [yellow] 6 6" xfId="16916" xr:uid="{00000000-0005-0000-0000-000045DF0000}"/>
    <cellStyle name="Input [yellow] 6 6 2" xfId="44599" xr:uid="{00000000-0005-0000-0000-000046DF0000}"/>
    <cellStyle name="Input [yellow] 7" xfId="2769" xr:uid="{00000000-0005-0000-0000-000047DF0000}"/>
    <cellStyle name="Input [yellow] 7 2" xfId="6216" xr:uid="{00000000-0005-0000-0000-000048DF0000}"/>
    <cellStyle name="Input [yellow] 7 2 2" xfId="20163" xr:uid="{00000000-0005-0000-0000-000049DF0000}"/>
    <cellStyle name="Input [yellow] 7 2 2 2" xfId="47846" xr:uid="{00000000-0005-0000-0000-00004ADF0000}"/>
    <cellStyle name="Input [yellow] 7 2 3" xfId="33929" xr:uid="{00000000-0005-0000-0000-00004BDF0000}"/>
    <cellStyle name="Input [yellow] 7 3" xfId="8972" xr:uid="{00000000-0005-0000-0000-00004CDF0000}"/>
    <cellStyle name="Input [yellow] 7 3 2" xfId="22893" xr:uid="{00000000-0005-0000-0000-00004DDF0000}"/>
    <cellStyle name="Input [yellow] 7 3 2 2" xfId="50576" xr:uid="{00000000-0005-0000-0000-00004EDF0000}"/>
    <cellStyle name="Input [yellow] 7 3 3" xfId="36659" xr:uid="{00000000-0005-0000-0000-00004FDF0000}"/>
    <cellStyle name="Input [yellow] 7 4" xfId="11103" xr:uid="{00000000-0005-0000-0000-000050DF0000}"/>
    <cellStyle name="Input [yellow] 7 4 2" xfId="25024" xr:uid="{00000000-0005-0000-0000-000051DF0000}"/>
    <cellStyle name="Input [yellow] 7 4 2 2" xfId="52707" xr:uid="{00000000-0005-0000-0000-000052DF0000}"/>
    <cellStyle name="Input [yellow] 7 4 3" xfId="38790" xr:uid="{00000000-0005-0000-0000-000053DF0000}"/>
    <cellStyle name="Input [yellow] 7 5" xfId="13856" xr:uid="{00000000-0005-0000-0000-000054DF0000}"/>
    <cellStyle name="Input [yellow] 7 5 2" xfId="27777" xr:uid="{00000000-0005-0000-0000-000055DF0000}"/>
    <cellStyle name="Input [yellow] 7 5 2 2" xfId="55460" xr:uid="{00000000-0005-0000-0000-000056DF0000}"/>
    <cellStyle name="Input [yellow] 7 5 3" xfId="41543" xr:uid="{00000000-0005-0000-0000-000057DF0000}"/>
    <cellStyle name="Input [yellow] 7 6" xfId="16821" xr:uid="{00000000-0005-0000-0000-000058DF0000}"/>
    <cellStyle name="Input [yellow] 7 6 2" xfId="44504" xr:uid="{00000000-0005-0000-0000-000059DF0000}"/>
    <cellStyle name="Input [yellow] 8" xfId="4599" xr:uid="{00000000-0005-0000-0000-00005ADF0000}"/>
    <cellStyle name="Input [yellow] 8 2" xfId="8008" xr:uid="{00000000-0005-0000-0000-00005BDF0000}"/>
    <cellStyle name="Input [yellow] 8 2 2" xfId="21932" xr:uid="{00000000-0005-0000-0000-00005CDF0000}"/>
    <cellStyle name="Input [yellow] 8 2 2 2" xfId="49615" xr:uid="{00000000-0005-0000-0000-00005DDF0000}"/>
    <cellStyle name="Input [yellow] 8 2 3" xfId="35698" xr:uid="{00000000-0005-0000-0000-00005EDF0000}"/>
    <cellStyle name="Input [yellow] 8 3" xfId="12863" xr:uid="{00000000-0005-0000-0000-00005FDF0000}"/>
    <cellStyle name="Input [yellow] 8 3 2" xfId="26784" xr:uid="{00000000-0005-0000-0000-000060DF0000}"/>
    <cellStyle name="Input [yellow] 8 3 2 2" xfId="54467" xr:uid="{00000000-0005-0000-0000-000061DF0000}"/>
    <cellStyle name="Input [yellow] 8 3 3" xfId="40550" xr:uid="{00000000-0005-0000-0000-000062DF0000}"/>
    <cellStyle name="Input [yellow] 8 4" xfId="15613" xr:uid="{00000000-0005-0000-0000-000063DF0000}"/>
    <cellStyle name="Input [yellow] 8 4 2" xfId="29534" xr:uid="{00000000-0005-0000-0000-000064DF0000}"/>
    <cellStyle name="Input [yellow] 8 4 2 2" xfId="57217" xr:uid="{00000000-0005-0000-0000-000065DF0000}"/>
    <cellStyle name="Input [yellow] 8 4 3" xfId="43300" xr:uid="{00000000-0005-0000-0000-000066DF0000}"/>
    <cellStyle name="Input [yellow] 8 5" xfId="18581" xr:uid="{00000000-0005-0000-0000-000067DF0000}"/>
    <cellStyle name="Input [yellow] 8 5 2" xfId="46264" xr:uid="{00000000-0005-0000-0000-000068DF0000}"/>
    <cellStyle name="Input [yellow] 8 6" xfId="32347" xr:uid="{00000000-0005-0000-0000-000069DF0000}"/>
    <cellStyle name="Input [yellow] 9" xfId="4560" xr:uid="{00000000-0005-0000-0000-00006ADF0000}"/>
    <cellStyle name="Input [yellow] 9 2" xfId="12824" xr:uid="{00000000-0005-0000-0000-00006BDF0000}"/>
    <cellStyle name="Input [yellow] 9 2 2" xfId="26745" xr:uid="{00000000-0005-0000-0000-00006CDF0000}"/>
    <cellStyle name="Input [yellow] 9 2 2 2" xfId="54428" xr:uid="{00000000-0005-0000-0000-00006DDF0000}"/>
    <cellStyle name="Input [yellow] 9 2 3" xfId="40511" xr:uid="{00000000-0005-0000-0000-00006EDF0000}"/>
    <cellStyle name="Input [yellow] 9 3" xfId="15574" xr:uid="{00000000-0005-0000-0000-00006FDF0000}"/>
    <cellStyle name="Input [yellow] 9 3 2" xfId="29495" xr:uid="{00000000-0005-0000-0000-000070DF0000}"/>
    <cellStyle name="Input [yellow] 9 3 2 2" xfId="57178" xr:uid="{00000000-0005-0000-0000-000071DF0000}"/>
    <cellStyle name="Input [yellow] 9 3 3" xfId="43261" xr:uid="{00000000-0005-0000-0000-000072DF0000}"/>
    <cellStyle name="Input [yellow] 9 4" xfId="18542" xr:uid="{00000000-0005-0000-0000-000073DF0000}"/>
    <cellStyle name="Input [yellow] 9 4 2" xfId="46225" xr:uid="{00000000-0005-0000-0000-000074DF0000}"/>
    <cellStyle name="Input [yellow] 9 5" xfId="32308" xr:uid="{00000000-0005-0000-0000-000075DF0000}"/>
    <cellStyle name="Input [yellow]_Custom3Input" xfId="1868" xr:uid="{00000000-0005-0000-0000-000076DF0000}"/>
    <cellStyle name="Input 0,0" xfId="1869" xr:uid="{00000000-0005-0000-0000-000077DF0000}"/>
    <cellStyle name="Input 1" xfId="1870" xr:uid="{00000000-0005-0000-0000-000078DF0000}"/>
    <cellStyle name="Input 2" xfId="1871" xr:uid="{00000000-0005-0000-0000-000079DF0000}"/>
    <cellStyle name="Input 2 2" xfId="2152" xr:uid="{00000000-0005-0000-0000-00007ADF0000}"/>
    <cellStyle name="Input 2 2 2" xfId="4833" xr:uid="{00000000-0005-0000-0000-00007BDF0000}"/>
    <cellStyle name="Input 2 2 2 2" xfId="8239" xr:uid="{00000000-0005-0000-0000-00007CDF0000}"/>
    <cellStyle name="Input 2 2 2 2 2" xfId="22162" xr:uid="{00000000-0005-0000-0000-00007DDF0000}"/>
    <cellStyle name="Input 2 2 2 2 2 2" xfId="49845" xr:uid="{00000000-0005-0000-0000-00007EDF0000}"/>
    <cellStyle name="Input 2 2 2 2 3" xfId="35928" xr:uid="{00000000-0005-0000-0000-00007FDF0000}"/>
    <cellStyle name="Input 2 2 2 3" xfId="13094" xr:uid="{00000000-0005-0000-0000-000080DF0000}"/>
    <cellStyle name="Input 2 2 2 3 2" xfId="27015" xr:uid="{00000000-0005-0000-0000-000081DF0000}"/>
    <cellStyle name="Input 2 2 2 3 2 2" xfId="54698" xr:uid="{00000000-0005-0000-0000-000082DF0000}"/>
    <cellStyle name="Input 2 2 2 3 3" xfId="40781" xr:uid="{00000000-0005-0000-0000-000083DF0000}"/>
    <cellStyle name="Input 2 2 2 4" xfId="15844" xr:uid="{00000000-0005-0000-0000-000084DF0000}"/>
    <cellStyle name="Input 2 2 2 4 2" xfId="29765" xr:uid="{00000000-0005-0000-0000-000085DF0000}"/>
    <cellStyle name="Input 2 2 2 4 2 2" xfId="57448" xr:uid="{00000000-0005-0000-0000-000086DF0000}"/>
    <cellStyle name="Input 2 2 2 4 3" xfId="43531" xr:uid="{00000000-0005-0000-0000-000087DF0000}"/>
    <cellStyle name="Input 2 2 2 5" xfId="18812" xr:uid="{00000000-0005-0000-0000-000088DF0000}"/>
    <cellStyle name="Input 2 2 2 5 2" xfId="46495" xr:uid="{00000000-0005-0000-0000-000089DF0000}"/>
    <cellStyle name="Input 2 2 2 6" xfId="32578" xr:uid="{00000000-0005-0000-0000-00008ADF0000}"/>
    <cellStyle name="Input 2 2 3" xfId="5350" xr:uid="{00000000-0005-0000-0000-00008BDF0000}"/>
    <cellStyle name="Input 2 2 3 2" xfId="19305" xr:uid="{00000000-0005-0000-0000-00008CDF0000}"/>
    <cellStyle name="Input 2 2 3 2 2" xfId="46988" xr:uid="{00000000-0005-0000-0000-00008DDF0000}"/>
    <cellStyle name="Input 2 2 3 3" xfId="33071" xr:uid="{00000000-0005-0000-0000-00008EDF0000}"/>
    <cellStyle name="Input 2 3" xfId="4681" xr:uid="{00000000-0005-0000-0000-00008FDF0000}"/>
    <cellStyle name="Input 2 3 2" xfId="8087" xr:uid="{00000000-0005-0000-0000-000090DF0000}"/>
    <cellStyle name="Input 2 3 2 2" xfId="22011" xr:uid="{00000000-0005-0000-0000-000091DF0000}"/>
    <cellStyle name="Input 2 3 2 2 2" xfId="49694" xr:uid="{00000000-0005-0000-0000-000092DF0000}"/>
    <cellStyle name="Input 2 3 2 3" xfId="35777" xr:uid="{00000000-0005-0000-0000-000093DF0000}"/>
    <cellStyle name="Input 2 3 3" xfId="12944" xr:uid="{00000000-0005-0000-0000-000094DF0000}"/>
    <cellStyle name="Input 2 3 3 2" xfId="26865" xr:uid="{00000000-0005-0000-0000-000095DF0000}"/>
    <cellStyle name="Input 2 3 3 2 2" xfId="54548" xr:uid="{00000000-0005-0000-0000-000096DF0000}"/>
    <cellStyle name="Input 2 3 3 3" xfId="40631" xr:uid="{00000000-0005-0000-0000-000097DF0000}"/>
    <cellStyle name="Input 2 3 4" xfId="15694" xr:uid="{00000000-0005-0000-0000-000098DF0000}"/>
    <cellStyle name="Input 2 3 4 2" xfId="29615" xr:uid="{00000000-0005-0000-0000-000099DF0000}"/>
    <cellStyle name="Input 2 3 4 2 2" xfId="57298" xr:uid="{00000000-0005-0000-0000-00009ADF0000}"/>
    <cellStyle name="Input 2 3 4 3" xfId="43381" xr:uid="{00000000-0005-0000-0000-00009BDF0000}"/>
    <cellStyle name="Input 2 3 5" xfId="18662" xr:uid="{00000000-0005-0000-0000-00009CDF0000}"/>
    <cellStyle name="Input 2 3 5 2" xfId="46345" xr:uid="{00000000-0005-0000-0000-00009DDF0000}"/>
    <cellStyle name="Input 2 3 6" xfId="32428" xr:uid="{00000000-0005-0000-0000-00009EDF0000}"/>
    <cellStyle name="Input 2 4" xfId="5292" xr:uid="{00000000-0005-0000-0000-00009FDF0000}"/>
    <cellStyle name="Input 2 4 2" xfId="19259" xr:uid="{00000000-0005-0000-0000-0000A0DF0000}"/>
    <cellStyle name="Input 2 4 2 2" xfId="46942" xr:uid="{00000000-0005-0000-0000-0000A1DF0000}"/>
    <cellStyle name="Input 2 4 3" xfId="33025" xr:uid="{00000000-0005-0000-0000-0000A2DF0000}"/>
    <cellStyle name="Input 3" xfId="1872" xr:uid="{00000000-0005-0000-0000-0000A3DF0000}"/>
    <cellStyle name="Input 3 2" xfId="2153" xr:uid="{00000000-0005-0000-0000-0000A4DF0000}"/>
    <cellStyle name="Input 3 2 2" xfId="4834" xr:uid="{00000000-0005-0000-0000-0000A5DF0000}"/>
    <cellStyle name="Input 3 2 2 2" xfId="8240" xr:uid="{00000000-0005-0000-0000-0000A6DF0000}"/>
    <cellStyle name="Input 3 2 2 2 2" xfId="22163" xr:uid="{00000000-0005-0000-0000-0000A7DF0000}"/>
    <cellStyle name="Input 3 2 2 2 2 2" xfId="49846" xr:uid="{00000000-0005-0000-0000-0000A8DF0000}"/>
    <cellStyle name="Input 3 2 2 2 3" xfId="35929" xr:uid="{00000000-0005-0000-0000-0000A9DF0000}"/>
    <cellStyle name="Input 3 2 2 3" xfId="13095" xr:uid="{00000000-0005-0000-0000-0000AADF0000}"/>
    <cellStyle name="Input 3 2 2 3 2" xfId="27016" xr:uid="{00000000-0005-0000-0000-0000ABDF0000}"/>
    <cellStyle name="Input 3 2 2 3 2 2" xfId="54699" xr:uid="{00000000-0005-0000-0000-0000ACDF0000}"/>
    <cellStyle name="Input 3 2 2 3 3" xfId="40782" xr:uid="{00000000-0005-0000-0000-0000ADDF0000}"/>
    <cellStyle name="Input 3 2 2 4" xfId="15845" xr:uid="{00000000-0005-0000-0000-0000AEDF0000}"/>
    <cellStyle name="Input 3 2 2 4 2" xfId="29766" xr:uid="{00000000-0005-0000-0000-0000AFDF0000}"/>
    <cellStyle name="Input 3 2 2 4 2 2" xfId="57449" xr:uid="{00000000-0005-0000-0000-0000B0DF0000}"/>
    <cellStyle name="Input 3 2 2 4 3" xfId="43532" xr:uid="{00000000-0005-0000-0000-0000B1DF0000}"/>
    <cellStyle name="Input 3 2 2 5" xfId="18813" xr:uid="{00000000-0005-0000-0000-0000B2DF0000}"/>
    <cellStyle name="Input 3 2 2 5 2" xfId="46496" xr:uid="{00000000-0005-0000-0000-0000B3DF0000}"/>
    <cellStyle name="Input 3 2 2 6" xfId="32579" xr:uid="{00000000-0005-0000-0000-0000B4DF0000}"/>
    <cellStyle name="Input 3 2 3" xfId="5351" xr:uid="{00000000-0005-0000-0000-0000B5DF0000}"/>
    <cellStyle name="Input 3 2 3 2" xfId="19306" xr:uid="{00000000-0005-0000-0000-0000B6DF0000}"/>
    <cellStyle name="Input 3 2 3 2 2" xfId="46989" xr:uid="{00000000-0005-0000-0000-0000B7DF0000}"/>
    <cellStyle name="Input 3 2 3 3" xfId="33072" xr:uid="{00000000-0005-0000-0000-0000B8DF0000}"/>
    <cellStyle name="Input 3 3" xfId="4682" xr:uid="{00000000-0005-0000-0000-0000B9DF0000}"/>
    <cellStyle name="Input 3 3 2" xfId="8088" xr:uid="{00000000-0005-0000-0000-0000BADF0000}"/>
    <cellStyle name="Input 3 3 2 2" xfId="22012" xr:uid="{00000000-0005-0000-0000-0000BBDF0000}"/>
    <cellStyle name="Input 3 3 2 2 2" xfId="49695" xr:uid="{00000000-0005-0000-0000-0000BCDF0000}"/>
    <cellStyle name="Input 3 3 2 3" xfId="35778" xr:uid="{00000000-0005-0000-0000-0000BDDF0000}"/>
    <cellStyle name="Input 3 3 3" xfId="12945" xr:uid="{00000000-0005-0000-0000-0000BEDF0000}"/>
    <cellStyle name="Input 3 3 3 2" xfId="26866" xr:uid="{00000000-0005-0000-0000-0000BFDF0000}"/>
    <cellStyle name="Input 3 3 3 2 2" xfId="54549" xr:uid="{00000000-0005-0000-0000-0000C0DF0000}"/>
    <cellStyle name="Input 3 3 3 3" xfId="40632" xr:uid="{00000000-0005-0000-0000-0000C1DF0000}"/>
    <cellStyle name="Input 3 3 4" xfId="15695" xr:uid="{00000000-0005-0000-0000-0000C2DF0000}"/>
    <cellStyle name="Input 3 3 4 2" xfId="29616" xr:uid="{00000000-0005-0000-0000-0000C3DF0000}"/>
    <cellStyle name="Input 3 3 4 2 2" xfId="57299" xr:uid="{00000000-0005-0000-0000-0000C4DF0000}"/>
    <cellStyle name="Input 3 3 4 3" xfId="43382" xr:uid="{00000000-0005-0000-0000-0000C5DF0000}"/>
    <cellStyle name="Input 3 3 5" xfId="18663" xr:uid="{00000000-0005-0000-0000-0000C6DF0000}"/>
    <cellStyle name="Input 3 3 5 2" xfId="46346" xr:uid="{00000000-0005-0000-0000-0000C7DF0000}"/>
    <cellStyle name="Input 3 3 6" xfId="32429" xr:uid="{00000000-0005-0000-0000-0000C8DF0000}"/>
    <cellStyle name="Input 3 4" xfId="5293" xr:uid="{00000000-0005-0000-0000-0000C9DF0000}"/>
    <cellStyle name="Input 3 4 2" xfId="19260" xr:uid="{00000000-0005-0000-0000-0000CADF0000}"/>
    <cellStyle name="Input 3 4 2 2" xfId="46943" xr:uid="{00000000-0005-0000-0000-0000CBDF0000}"/>
    <cellStyle name="Input 3 4 3" xfId="33026" xr:uid="{00000000-0005-0000-0000-0000CCDF0000}"/>
    <cellStyle name="Input bps" xfId="1873" xr:uid="{00000000-0005-0000-0000-0000CDDF0000}"/>
    <cellStyle name="Input calculation" xfId="1874" xr:uid="{00000000-0005-0000-0000-0000CEDF0000}"/>
    <cellStyle name="Input Cell" xfId="1875" xr:uid="{00000000-0005-0000-0000-0000CFDF0000}"/>
    <cellStyle name="Input Celll" xfId="1876" xr:uid="{00000000-0005-0000-0000-0000D0DF0000}"/>
    <cellStyle name="Input data" xfId="1877" xr:uid="{00000000-0005-0000-0000-0000D1DF0000}"/>
    <cellStyle name="Input data 2" xfId="2154" xr:uid="{00000000-0005-0000-0000-0000D2DF0000}"/>
    <cellStyle name="Input data 2 2" xfId="4835" xr:uid="{00000000-0005-0000-0000-0000D3DF0000}"/>
    <cellStyle name="Input data 2 2 2" xfId="8241" xr:uid="{00000000-0005-0000-0000-0000D4DF0000}"/>
    <cellStyle name="Input data 2 2 2 2" xfId="22164" xr:uid="{00000000-0005-0000-0000-0000D5DF0000}"/>
    <cellStyle name="Input data 2 2 2 2 2" xfId="49847" xr:uid="{00000000-0005-0000-0000-0000D6DF0000}"/>
    <cellStyle name="Input data 2 2 2 3" xfId="35930" xr:uid="{00000000-0005-0000-0000-0000D7DF0000}"/>
    <cellStyle name="Input data 2 2 3" xfId="13096" xr:uid="{00000000-0005-0000-0000-0000D8DF0000}"/>
    <cellStyle name="Input data 2 2 3 2" xfId="27017" xr:uid="{00000000-0005-0000-0000-0000D9DF0000}"/>
    <cellStyle name="Input data 2 2 3 2 2" xfId="54700" xr:uid="{00000000-0005-0000-0000-0000DADF0000}"/>
    <cellStyle name="Input data 2 2 3 3" xfId="40783" xr:uid="{00000000-0005-0000-0000-0000DBDF0000}"/>
    <cellStyle name="Input data 2 2 4" xfId="15846" xr:uid="{00000000-0005-0000-0000-0000DCDF0000}"/>
    <cellStyle name="Input data 2 2 4 2" xfId="29767" xr:uid="{00000000-0005-0000-0000-0000DDDF0000}"/>
    <cellStyle name="Input data 2 2 4 2 2" xfId="57450" xr:uid="{00000000-0005-0000-0000-0000DEDF0000}"/>
    <cellStyle name="Input data 2 2 4 3" xfId="43533" xr:uid="{00000000-0005-0000-0000-0000DFDF0000}"/>
    <cellStyle name="Input data 2 2 5" xfId="18814" xr:uid="{00000000-0005-0000-0000-0000E0DF0000}"/>
    <cellStyle name="Input data 2 2 5 2" xfId="46497" xr:uid="{00000000-0005-0000-0000-0000E1DF0000}"/>
    <cellStyle name="Input data 2 2 6" xfId="32580" xr:uid="{00000000-0005-0000-0000-0000E2DF0000}"/>
    <cellStyle name="Input data 2 3" xfId="8223" xr:uid="{00000000-0005-0000-0000-0000E3DF0000}"/>
    <cellStyle name="Input data 2 3 2" xfId="22146" xr:uid="{00000000-0005-0000-0000-0000E4DF0000}"/>
    <cellStyle name="Input data 2 3 2 2" xfId="49829" xr:uid="{00000000-0005-0000-0000-0000E5DF0000}"/>
    <cellStyle name="Input data 2 3 3" xfId="35912" xr:uid="{00000000-0005-0000-0000-0000E6DF0000}"/>
    <cellStyle name="Input data 3" xfId="4683" xr:uid="{00000000-0005-0000-0000-0000E7DF0000}"/>
    <cellStyle name="Input data 3 2" xfId="8089" xr:uid="{00000000-0005-0000-0000-0000E8DF0000}"/>
    <cellStyle name="Input data 3 2 2" xfId="22013" xr:uid="{00000000-0005-0000-0000-0000E9DF0000}"/>
    <cellStyle name="Input data 3 2 2 2" xfId="49696" xr:uid="{00000000-0005-0000-0000-0000EADF0000}"/>
    <cellStyle name="Input data 3 2 3" xfId="35779" xr:uid="{00000000-0005-0000-0000-0000EBDF0000}"/>
    <cellStyle name="Input data 3 3" xfId="12946" xr:uid="{00000000-0005-0000-0000-0000ECDF0000}"/>
    <cellStyle name="Input data 3 3 2" xfId="26867" xr:uid="{00000000-0005-0000-0000-0000EDDF0000}"/>
    <cellStyle name="Input data 3 3 2 2" xfId="54550" xr:uid="{00000000-0005-0000-0000-0000EEDF0000}"/>
    <cellStyle name="Input data 3 3 3" xfId="40633" xr:uid="{00000000-0005-0000-0000-0000EFDF0000}"/>
    <cellStyle name="Input data 3 4" xfId="15696" xr:uid="{00000000-0005-0000-0000-0000F0DF0000}"/>
    <cellStyle name="Input data 3 4 2" xfId="29617" xr:uid="{00000000-0005-0000-0000-0000F1DF0000}"/>
    <cellStyle name="Input data 3 4 2 2" xfId="57300" xr:uid="{00000000-0005-0000-0000-0000F2DF0000}"/>
    <cellStyle name="Input data 3 4 3" xfId="43383" xr:uid="{00000000-0005-0000-0000-0000F3DF0000}"/>
    <cellStyle name="Input data 3 5" xfId="18664" xr:uid="{00000000-0005-0000-0000-0000F4DF0000}"/>
    <cellStyle name="Input data 3 5 2" xfId="46347" xr:uid="{00000000-0005-0000-0000-0000F5DF0000}"/>
    <cellStyle name="Input data 3 6" xfId="32430" xr:uid="{00000000-0005-0000-0000-0000F6DF0000}"/>
    <cellStyle name="Input data 4" xfId="5294" xr:uid="{00000000-0005-0000-0000-0000F7DF0000}"/>
    <cellStyle name="Input data 4 2" xfId="19261" xr:uid="{00000000-0005-0000-0000-0000F8DF0000}"/>
    <cellStyle name="Input data 4 2 2" xfId="46944" xr:uid="{00000000-0005-0000-0000-0000F9DF0000}"/>
    <cellStyle name="Input data 4 3" xfId="33027" xr:uid="{00000000-0005-0000-0000-0000FADF0000}"/>
    <cellStyle name="Input date" xfId="1878" xr:uid="{00000000-0005-0000-0000-0000FBDF0000}"/>
    <cellStyle name="Input estimate" xfId="1879" xr:uid="{00000000-0005-0000-0000-0000FCDF0000}"/>
    <cellStyle name="Input estimate 2" xfId="2155" xr:uid="{00000000-0005-0000-0000-0000FDDF0000}"/>
    <cellStyle name="Input estimate 2 2" xfId="4836" xr:uid="{00000000-0005-0000-0000-0000FEDF0000}"/>
    <cellStyle name="Input estimate 2 2 2" xfId="8242" xr:uid="{00000000-0005-0000-0000-0000FFDF0000}"/>
    <cellStyle name="Input estimate 2 2 2 2" xfId="22165" xr:uid="{00000000-0005-0000-0000-000000E00000}"/>
    <cellStyle name="Input estimate 2 2 2 2 2" xfId="49848" xr:uid="{00000000-0005-0000-0000-000001E00000}"/>
    <cellStyle name="Input estimate 2 2 2 3" xfId="35931" xr:uid="{00000000-0005-0000-0000-000002E00000}"/>
    <cellStyle name="Input estimate 2 2 3" xfId="13097" xr:uid="{00000000-0005-0000-0000-000003E00000}"/>
    <cellStyle name="Input estimate 2 2 3 2" xfId="27018" xr:uid="{00000000-0005-0000-0000-000004E00000}"/>
    <cellStyle name="Input estimate 2 2 3 2 2" xfId="54701" xr:uid="{00000000-0005-0000-0000-000005E00000}"/>
    <cellStyle name="Input estimate 2 2 3 3" xfId="40784" xr:uid="{00000000-0005-0000-0000-000006E00000}"/>
    <cellStyle name="Input estimate 2 2 4" xfId="15847" xr:uid="{00000000-0005-0000-0000-000007E00000}"/>
    <cellStyle name="Input estimate 2 2 4 2" xfId="29768" xr:uid="{00000000-0005-0000-0000-000008E00000}"/>
    <cellStyle name="Input estimate 2 2 4 2 2" xfId="57451" xr:uid="{00000000-0005-0000-0000-000009E00000}"/>
    <cellStyle name="Input estimate 2 2 4 3" xfId="43534" xr:uid="{00000000-0005-0000-0000-00000AE00000}"/>
    <cellStyle name="Input estimate 2 2 5" xfId="18815" xr:uid="{00000000-0005-0000-0000-00000BE00000}"/>
    <cellStyle name="Input estimate 2 2 5 2" xfId="46498" xr:uid="{00000000-0005-0000-0000-00000CE00000}"/>
    <cellStyle name="Input estimate 2 2 6" xfId="32581" xr:uid="{00000000-0005-0000-0000-00000DE00000}"/>
    <cellStyle name="Input estimate 2 3" xfId="7816" xr:uid="{00000000-0005-0000-0000-00000EE00000}"/>
    <cellStyle name="Input estimate 2 3 2" xfId="21740" xr:uid="{00000000-0005-0000-0000-00000FE00000}"/>
    <cellStyle name="Input estimate 2 3 2 2" xfId="49423" xr:uid="{00000000-0005-0000-0000-000010E00000}"/>
    <cellStyle name="Input estimate 2 3 3" xfId="35506" xr:uid="{00000000-0005-0000-0000-000011E00000}"/>
    <cellStyle name="Input estimate 3" xfId="4684" xr:uid="{00000000-0005-0000-0000-000012E00000}"/>
    <cellStyle name="Input estimate 3 2" xfId="8090" xr:uid="{00000000-0005-0000-0000-000013E00000}"/>
    <cellStyle name="Input estimate 3 2 2" xfId="22014" xr:uid="{00000000-0005-0000-0000-000014E00000}"/>
    <cellStyle name="Input estimate 3 2 2 2" xfId="49697" xr:uid="{00000000-0005-0000-0000-000015E00000}"/>
    <cellStyle name="Input estimate 3 2 3" xfId="35780" xr:uid="{00000000-0005-0000-0000-000016E00000}"/>
    <cellStyle name="Input estimate 3 3" xfId="12947" xr:uid="{00000000-0005-0000-0000-000017E00000}"/>
    <cellStyle name="Input estimate 3 3 2" xfId="26868" xr:uid="{00000000-0005-0000-0000-000018E00000}"/>
    <cellStyle name="Input estimate 3 3 2 2" xfId="54551" xr:uid="{00000000-0005-0000-0000-000019E00000}"/>
    <cellStyle name="Input estimate 3 3 3" xfId="40634" xr:uid="{00000000-0005-0000-0000-00001AE00000}"/>
    <cellStyle name="Input estimate 3 4" xfId="15697" xr:uid="{00000000-0005-0000-0000-00001BE00000}"/>
    <cellStyle name="Input estimate 3 4 2" xfId="29618" xr:uid="{00000000-0005-0000-0000-00001CE00000}"/>
    <cellStyle name="Input estimate 3 4 2 2" xfId="57301" xr:uid="{00000000-0005-0000-0000-00001DE00000}"/>
    <cellStyle name="Input estimate 3 4 3" xfId="43384" xr:uid="{00000000-0005-0000-0000-00001EE00000}"/>
    <cellStyle name="Input estimate 3 5" xfId="18665" xr:uid="{00000000-0005-0000-0000-00001FE00000}"/>
    <cellStyle name="Input estimate 3 5 2" xfId="46348" xr:uid="{00000000-0005-0000-0000-000020E00000}"/>
    <cellStyle name="Input estimate 3 6" xfId="32431" xr:uid="{00000000-0005-0000-0000-000021E00000}"/>
    <cellStyle name="Input estimate 4" xfId="5295" xr:uid="{00000000-0005-0000-0000-000022E00000}"/>
    <cellStyle name="Input estimate 4 2" xfId="19262" xr:uid="{00000000-0005-0000-0000-000023E00000}"/>
    <cellStyle name="Input estimate 4 2 2" xfId="46945" xr:uid="{00000000-0005-0000-0000-000024E00000}"/>
    <cellStyle name="Input estimate 4 3" xfId="33028" xr:uid="{00000000-0005-0000-0000-000025E00000}"/>
    <cellStyle name="Input general" xfId="1880" xr:uid="{00000000-0005-0000-0000-000026E00000}"/>
    <cellStyle name="Input gridlines" xfId="1881" xr:uid="{00000000-0005-0000-0000-000027E00000}"/>
    <cellStyle name="Input link" xfId="1882" xr:uid="{00000000-0005-0000-0000-000028E00000}"/>
    <cellStyle name="Input link (different workbook)" xfId="1883" xr:uid="{00000000-0005-0000-0000-000029E00000}"/>
    <cellStyle name="Input Link_LTIP" xfId="1884" xr:uid="{00000000-0005-0000-0000-00002AE00000}"/>
    <cellStyle name="Input multiple" xfId="1885" xr:uid="{00000000-0005-0000-0000-00002BE00000}"/>
    <cellStyle name="Input Number" xfId="1886" xr:uid="{00000000-0005-0000-0000-00002CE00000}"/>
    <cellStyle name="Input parameter" xfId="1887" xr:uid="{00000000-0005-0000-0000-00002DE00000}"/>
    <cellStyle name="Input parameter 2" xfId="2156" xr:uid="{00000000-0005-0000-0000-00002EE00000}"/>
    <cellStyle name="Input parameter 2 2" xfId="4837" xr:uid="{00000000-0005-0000-0000-00002FE00000}"/>
    <cellStyle name="Input parameter 2 2 2" xfId="8243" xr:uid="{00000000-0005-0000-0000-000030E00000}"/>
    <cellStyle name="Input parameter 2 2 2 2" xfId="22166" xr:uid="{00000000-0005-0000-0000-000031E00000}"/>
    <cellStyle name="Input parameter 2 2 2 2 2" xfId="49849" xr:uid="{00000000-0005-0000-0000-000032E00000}"/>
    <cellStyle name="Input parameter 2 2 2 3" xfId="35932" xr:uid="{00000000-0005-0000-0000-000033E00000}"/>
    <cellStyle name="Input parameter 2 2 3" xfId="13098" xr:uid="{00000000-0005-0000-0000-000034E00000}"/>
    <cellStyle name="Input parameter 2 2 3 2" xfId="27019" xr:uid="{00000000-0005-0000-0000-000035E00000}"/>
    <cellStyle name="Input parameter 2 2 3 2 2" xfId="54702" xr:uid="{00000000-0005-0000-0000-000036E00000}"/>
    <cellStyle name="Input parameter 2 2 3 3" xfId="40785" xr:uid="{00000000-0005-0000-0000-000037E00000}"/>
    <cellStyle name="Input parameter 2 2 4" xfId="15848" xr:uid="{00000000-0005-0000-0000-000038E00000}"/>
    <cellStyle name="Input parameter 2 2 4 2" xfId="29769" xr:uid="{00000000-0005-0000-0000-000039E00000}"/>
    <cellStyle name="Input parameter 2 2 4 2 2" xfId="57452" xr:uid="{00000000-0005-0000-0000-00003AE00000}"/>
    <cellStyle name="Input parameter 2 2 4 3" xfId="43535" xr:uid="{00000000-0005-0000-0000-00003BE00000}"/>
    <cellStyle name="Input parameter 2 2 5" xfId="18816" xr:uid="{00000000-0005-0000-0000-00003CE00000}"/>
    <cellStyle name="Input parameter 2 2 5 2" xfId="46499" xr:uid="{00000000-0005-0000-0000-00003DE00000}"/>
    <cellStyle name="Input parameter 2 2 6" xfId="32582" xr:uid="{00000000-0005-0000-0000-00003EE00000}"/>
    <cellStyle name="Input parameter 2 3" xfId="5352" xr:uid="{00000000-0005-0000-0000-00003FE00000}"/>
    <cellStyle name="Input parameter 2 3 2" xfId="19307" xr:uid="{00000000-0005-0000-0000-000040E00000}"/>
    <cellStyle name="Input parameter 2 3 2 2" xfId="46990" xr:uid="{00000000-0005-0000-0000-000041E00000}"/>
    <cellStyle name="Input parameter 2 3 3" xfId="33073" xr:uid="{00000000-0005-0000-0000-000042E00000}"/>
    <cellStyle name="Input parameter 3" xfId="4686" xr:uid="{00000000-0005-0000-0000-000043E00000}"/>
    <cellStyle name="Input parameter 3 2" xfId="8092" xr:uid="{00000000-0005-0000-0000-000044E00000}"/>
    <cellStyle name="Input parameter 3 2 2" xfId="22016" xr:uid="{00000000-0005-0000-0000-000045E00000}"/>
    <cellStyle name="Input parameter 3 2 2 2" xfId="49699" xr:uid="{00000000-0005-0000-0000-000046E00000}"/>
    <cellStyle name="Input parameter 3 2 3" xfId="35782" xr:uid="{00000000-0005-0000-0000-000047E00000}"/>
    <cellStyle name="Input parameter 3 3" xfId="12949" xr:uid="{00000000-0005-0000-0000-000048E00000}"/>
    <cellStyle name="Input parameter 3 3 2" xfId="26870" xr:uid="{00000000-0005-0000-0000-000049E00000}"/>
    <cellStyle name="Input parameter 3 3 2 2" xfId="54553" xr:uid="{00000000-0005-0000-0000-00004AE00000}"/>
    <cellStyle name="Input parameter 3 3 3" xfId="40636" xr:uid="{00000000-0005-0000-0000-00004BE00000}"/>
    <cellStyle name="Input parameter 3 4" xfId="15699" xr:uid="{00000000-0005-0000-0000-00004CE00000}"/>
    <cellStyle name="Input parameter 3 4 2" xfId="29620" xr:uid="{00000000-0005-0000-0000-00004DE00000}"/>
    <cellStyle name="Input parameter 3 4 2 2" xfId="57303" xr:uid="{00000000-0005-0000-0000-00004EE00000}"/>
    <cellStyle name="Input parameter 3 4 3" xfId="43386" xr:uid="{00000000-0005-0000-0000-00004FE00000}"/>
    <cellStyle name="Input parameter 3 5" xfId="18667" xr:uid="{00000000-0005-0000-0000-000050E00000}"/>
    <cellStyle name="Input parameter 3 5 2" xfId="46350" xr:uid="{00000000-0005-0000-0000-000051E00000}"/>
    <cellStyle name="Input parameter 3 6" xfId="32433" xr:uid="{00000000-0005-0000-0000-000052E00000}"/>
    <cellStyle name="Input parameter 4" xfId="5296" xr:uid="{00000000-0005-0000-0000-000053E00000}"/>
    <cellStyle name="Input parameter 4 2" xfId="19263" xr:uid="{00000000-0005-0000-0000-000054E00000}"/>
    <cellStyle name="Input parameter 4 2 2" xfId="46946" xr:uid="{00000000-0005-0000-0000-000055E00000}"/>
    <cellStyle name="Input parameter 4 3" xfId="33029" xr:uid="{00000000-0005-0000-0000-000056E00000}"/>
    <cellStyle name="Input pence" xfId="1888" xr:uid="{00000000-0005-0000-0000-000057E00000}"/>
    <cellStyle name="input percent" xfId="1889" xr:uid="{00000000-0005-0000-0000-000058E00000}"/>
    <cellStyle name="Input percentage" xfId="1890" xr:uid="{00000000-0005-0000-0000-000059E00000}"/>
    <cellStyle name="Input%" xfId="1891" xr:uid="{00000000-0005-0000-0000-00005AE00000}"/>
    <cellStyle name="InputBlueFont" xfId="1892" xr:uid="{00000000-0005-0000-0000-00005BE00000}"/>
    <cellStyle name="InputCell" xfId="1893" xr:uid="{00000000-0005-0000-0000-00005CE00000}"/>
    <cellStyle name="InputCellAccount" xfId="1894" xr:uid="{00000000-0005-0000-0000-00005DE00000}"/>
    <cellStyle name="InputCellAccount 2" xfId="2157" xr:uid="{00000000-0005-0000-0000-00005EE00000}"/>
    <cellStyle name="InputCellAccount 2 2" xfId="4838" xr:uid="{00000000-0005-0000-0000-00005FE00000}"/>
    <cellStyle name="InputCellAccount 2 2 2" xfId="8244" xr:uid="{00000000-0005-0000-0000-000060E00000}"/>
    <cellStyle name="InputCellAccount 2 2 2 2" xfId="22167" xr:uid="{00000000-0005-0000-0000-000061E00000}"/>
    <cellStyle name="InputCellAccount 2 2 2 2 2" xfId="49850" xr:uid="{00000000-0005-0000-0000-000062E00000}"/>
    <cellStyle name="InputCellAccount 2 2 2 3" xfId="35933" xr:uid="{00000000-0005-0000-0000-000063E00000}"/>
    <cellStyle name="InputCellAccount 2 2 3" xfId="13099" xr:uid="{00000000-0005-0000-0000-000064E00000}"/>
    <cellStyle name="InputCellAccount 2 2 3 2" xfId="27020" xr:uid="{00000000-0005-0000-0000-000065E00000}"/>
    <cellStyle name="InputCellAccount 2 2 3 2 2" xfId="54703" xr:uid="{00000000-0005-0000-0000-000066E00000}"/>
    <cellStyle name="InputCellAccount 2 2 3 3" xfId="40786" xr:uid="{00000000-0005-0000-0000-000067E00000}"/>
    <cellStyle name="InputCellAccount 2 2 4" xfId="15849" xr:uid="{00000000-0005-0000-0000-000068E00000}"/>
    <cellStyle name="InputCellAccount 2 2 4 2" xfId="29770" xr:uid="{00000000-0005-0000-0000-000069E00000}"/>
    <cellStyle name="InputCellAccount 2 2 4 2 2" xfId="57453" xr:uid="{00000000-0005-0000-0000-00006AE00000}"/>
    <cellStyle name="InputCellAccount 2 2 4 3" xfId="43536" xr:uid="{00000000-0005-0000-0000-00006BE00000}"/>
    <cellStyle name="InputCellAccount 2 2 5" xfId="18817" xr:uid="{00000000-0005-0000-0000-00006CE00000}"/>
    <cellStyle name="InputCellAccount 2 2 5 2" xfId="46500" xr:uid="{00000000-0005-0000-0000-00006DE00000}"/>
    <cellStyle name="InputCellAccount 2 2 6" xfId="32583" xr:uid="{00000000-0005-0000-0000-00006EE00000}"/>
    <cellStyle name="InputCellAccount 3" xfId="4688" xr:uid="{00000000-0005-0000-0000-00006FE00000}"/>
    <cellStyle name="InputCellAccount 3 2" xfId="8094" xr:uid="{00000000-0005-0000-0000-000070E00000}"/>
    <cellStyle name="InputCellAccount 3 2 2" xfId="22018" xr:uid="{00000000-0005-0000-0000-000071E00000}"/>
    <cellStyle name="InputCellAccount 3 2 2 2" xfId="49701" xr:uid="{00000000-0005-0000-0000-000072E00000}"/>
    <cellStyle name="InputCellAccount 3 2 3" xfId="35784" xr:uid="{00000000-0005-0000-0000-000073E00000}"/>
    <cellStyle name="InputCellAccount 3 3" xfId="12950" xr:uid="{00000000-0005-0000-0000-000074E00000}"/>
    <cellStyle name="InputCellAccount 3 3 2" xfId="26871" xr:uid="{00000000-0005-0000-0000-000075E00000}"/>
    <cellStyle name="InputCellAccount 3 3 2 2" xfId="54554" xr:uid="{00000000-0005-0000-0000-000076E00000}"/>
    <cellStyle name="InputCellAccount 3 3 3" xfId="40637" xr:uid="{00000000-0005-0000-0000-000077E00000}"/>
    <cellStyle name="InputCellAccount 3 4" xfId="15700" xr:uid="{00000000-0005-0000-0000-000078E00000}"/>
    <cellStyle name="InputCellAccount 3 4 2" xfId="29621" xr:uid="{00000000-0005-0000-0000-000079E00000}"/>
    <cellStyle name="InputCellAccount 3 4 2 2" xfId="57304" xr:uid="{00000000-0005-0000-0000-00007AE00000}"/>
    <cellStyle name="InputCellAccount 3 4 3" xfId="43387" xr:uid="{00000000-0005-0000-0000-00007BE00000}"/>
    <cellStyle name="InputCellAccount 3 5" xfId="18668" xr:uid="{00000000-0005-0000-0000-00007CE00000}"/>
    <cellStyle name="InputCellAccount 3 5 2" xfId="46351" xr:uid="{00000000-0005-0000-0000-00007DE00000}"/>
    <cellStyle name="InputCellAccount 3 6" xfId="32434" xr:uid="{00000000-0005-0000-0000-00007EE00000}"/>
    <cellStyle name="InputCellAccountDef" xfId="1895" xr:uid="{00000000-0005-0000-0000-00007FE00000}"/>
    <cellStyle name="InputCellAccountDef 2" xfId="2158" xr:uid="{00000000-0005-0000-0000-000080E00000}"/>
    <cellStyle name="InputCellAccountDef 2 2" xfId="4839" xr:uid="{00000000-0005-0000-0000-000081E00000}"/>
    <cellStyle name="InputCellAccountDef 2 2 2" xfId="8245" xr:uid="{00000000-0005-0000-0000-000082E00000}"/>
    <cellStyle name="InputCellAccountDef 2 2 2 2" xfId="22168" xr:uid="{00000000-0005-0000-0000-000083E00000}"/>
    <cellStyle name="InputCellAccountDef 2 2 2 2 2" xfId="49851" xr:uid="{00000000-0005-0000-0000-000084E00000}"/>
    <cellStyle name="InputCellAccountDef 2 2 2 3" xfId="35934" xr:uid="{00000000-0005-0000-0000-000085E00000}"/>
    <cellStyle name="InputCellAccountDef 2 2 3" xfId="13100" xr:uid="{00000000-0005-0000-0000-000086E00000}"/>
    <cellStyle name="InputCellAccountDef 2 2 3 2" xfId="27021" xr:uid="{00000000-0005-0000-0000-000087E00000}"/>
    <cellStyle name="InputCellAccountDef 2 2 3 2 2" xfId="54704" xr:uid="{00000000-0005-0000-0000-000088E00000}"/>
    <cellStyle name="InputCellAccountDef 2 2 3 3" xfId="40787" xr:uid="{00000000-0005-0000-0000-000089E00000}"/>
    <cellStyle name="InputCellAccountDef 2 2 4" xfId="15850" xr:uid="{00000000-0005-0000-0000-00008AE00000}"/>
    <cellStyle name="InputCellAccountDef 2 2 4 2" xfId="29771" xr:uid="{00000000-0005-0000-0000-00008BE00000}"/>
    <cellStyle name="InputCellAccountDef 2 2 4 2 2" xfId="57454" xr:uid="{00000000-0005-0000-0000-00008CE00000}"/>
    <cellStyle name="InputCellAccountDef 2 2 4 3" xfId="43537" xr:uid="{00000000-0005-0000-0000-00008DE00000}"/>
    <cellStyle name="InputCellAccountDef 2 2 5" xfId="18818" xr:uid="{00000000-0005-0000-0000-00008EE00000}"/>
    <cellStyle name="InputCellAccountDef 2 2 5 2" xfId="46501" xr:uid="{00000000-0005-0000-0000-00008FE00000}"/>
    <cellStyle name="InputCellAccountDef 2 2 6" xfId="32584" xr:uid="{00000000-0005-0000-0000-000090E00000}"/>
    <cellStyle name="InputCellAccountDef 2 3" xfId="5353" xr:uid="{00000000-0005-0000-0000-000091E00000}"/>
    <cellStyle name="InputCellAccountDef 2 3 2" xfId="19308" xr:uid="{00000000-0005-0000-0000-000092E00000}"/>
    <cellStyle name="InputCellAccountDef 2 3 2 2" xfId="46991" xr:uid="{00000000-0005-0000-0000-000093E00000}"/>
    <cellStyle name="InputCellAccountDef 2 3 3" xfId="33074" xr:uid="{00000000-0005-0000-0000-000094E00000}"/>
    <cellStyle name="InputCellAccountDef 3" xfId="4689" xr:uid="{00000000-0005-0000-0000-000095E00000}"/>
    <cellStyle name="InputCellAccountDef 3 2" xfId="8095" xr:uid="{00000000-0005-0000-0000-000096E00000}"/>
    <cellStyle name="InputCellAccountDef 3 2 2" xfId="22019" xr:uid="{00000000-0005-0000-0000-000097E00000}"/>
    <cellStyle name="InputCellAccountDef 3 2 2 2" xfId="49702" xr:uid="{00000000-0005-0000-0000-000098E00000}"/>
    <cellStyle name="InputCellAccountDef 3 2 3" xfId="35785" xr:uid="{00000000-0005-0000-0000-000099E00000}"/>
    <cellStyle name="InputCellAccountDef 3 3" xfId="12951" xr:uid="{00000000-0005-0000-0000-00009AE00000}"/>
    <cellStyle name="InputCellAccountDef 3 3 2" xfId="26872" xr:uid="{00000000-0005-0000-0000-00009BE00000}"/>
    <cellStyle name="InputCellAccountDef 3 3 2 2" xfId="54555" xr:uid="{00000000-0005-0000-0000-00009CE00000}"/>
    <cellStyle name="InputCellAccountDef 3 3 3" xfId="40638" xr:uid="{00000000-0005-0000-0000-00009DE00000}"/>
    <cellStyle name="InputCellAccountDef 3 4" xfId="15701" xr:uid="{00000000-0005-0000-0000-00009EE00000}"/>
    <cellStyle name="InputCellAccountDef 3 4 2" xfId="29622" xr:uid="{00000000-0005-0000-0000-00009FE00000}"/>
    <cellStyle name="InputCellAccountDef 3 4 2 2" xfId="57305" xr:uid="{00000000-0005-0000-0000-0000A0E00000}"/>
    <cellStyle name="InputCellAccountDef 3 4 3" xfId="43388" xr:uid="{00000000-0005-0000-0000-0000A1E00000}"/>
    <cellStyle name="InputCellAccountDef 3 5" xfId="18669" xr:uid="{00000000-0005-0000-0000-0000A2E00000}"/>
    <cellStyle name="InputCellAccountDef 3 5 2" xfId="46352" xr:uid="{00000000-0005-0000-0000-0000A3E00000}"/>
    <cellStyle name="InputCellAccountDef 3 6" xfId="32435" xr:uid="{00000000-0005-0000-0000-0000A4E00000}"/>
    <cellStyle name="InputCellAccountDef 4" xfId="5638" xr:uid="{00000000-0005-0000-0000-0000A5E00000}"/>
    <cellStyle name="InputCellAccountDef 4 2" xfId="19591" xr:uid="{00000000-0005-0000-0000-0000A6E00000}"/>
    <cellStyle name="InputCellAccountDef 4 2 2" xfId="47274" xr:uid="{00000000-0005-0000-0000-0000A7E00000}"/>
    <cellStyle name="InputCellAccountDef 4 3" xfId="33357" xr:uid="{00000000-0005-0000-0000-0000A8E00000}"/>
    <cellStyle name="InputCellAP" xfId="1896" xr:uid="{00000000-0005-0000-0000-0000A9E00000}"/>
    <cellStyle name="InputCellAP 2" xfId="2159" xr:uid="{00000000-0005-0000-0000-0000AAE00000}"/>
    <cellStyle name="InputCellAP 2 2" xfId="4840" xr:uid="{00000000-0005-0000-0000-0000ABE00000}"/>
    <cellStyle name="InputCellAP 2 2 2" xfId="8246" xr:uid="{00000000-0005-0000-0000-0000ACE00000}"/>
    <cellStyle name="InputCellAP 2 2 2 2" xfId="22169" xr:uid="{00000000-0005-0000-0000-0000ADE00000}"/>
    <cellStyle name="InputCellAP 2 2 2 2 2" xfId="49852" xr:uid="{00000000-0005-0000-0000-0000AEE00000}"/>
    <cellStyle name="InputCellAP 2 2 2 3" xfId="35935" xr:uid="{00000000-0005-0000-0000-0000AFE00000}"/>
    <cellStyle name="InputCellAP 2 2 3" xfId="13101" xr:uid="{00000000-0005-0000-0000-0000B0E00000}"/>
    <cellStyle name="InputCellAP 2 2 3 2" xfId="27022" xr:uid="{00000000-0005-0000-0000-0000B1E00000}"/>
    <cellStyle name="InputCellAP 2 2 3 2 2" xfId="54705" xr:uid="{00000000-0005-0000-0000-0000B2E00000}"/>
    <cellStyle name="InputCellAP 2 2 3 3" xfId="40788" xr:uid="{00000000-0005-0000-0000-0000B3E00000}"/>
    <cellStyle name="InputCellAP 2 2 4" xfId="15851" xr:uid="{00000000-0005-0000-0000-0000B4E00000}"/>
    <cellStyle name="InputCellAP 2 2 4 2" xfId="29772" xr:uid="{00000000-0005-0000-0000-0000B5E00000}"/>
    <cellStyle name="InputCellAP 2 2 4 2 2" xfId="57455" xr:uid="{00000000-0005-0000-0000-0000B6E00000}"/>
    <cellStyle name="InputCellAP 2 2 4 3" xfId="43538" xr:uid="{00000000-0005-0000-0000-0000B7E00000}"/>
    <cellStyle name="InputCellAP 2 2 5" xfId="18819" xr:uid="{00000000-0005-0000-0000-0000B8E00000}"/>
    <cellStyle name="InputCellAP 2 2 5 2" xfId="46502" xr:uid="{00000000-0005-0000-0000-0000B9E00000}"/>
    <cellStyle name="InputCellAP 2 2 6" xfId="32585" xr:uid="{00000000-0005-0000-0000-0000BAE00000}"/>
    <cellStyle name="InputCellAP 3" xfId="4690" xr:uid="{00000000-0005-0000-0000-0000BBE00000}"/>
    <cellStyle name="InputCellAP 3 2" xfId="8096" xr:uid="{00000000-0005-0000-0000-0000BCE00000}"/>
    <cellStyle name="InputCellAP 3 2 2" xfId="22020" xr:uid="{00000000-0005-0000-0000-0000BDE00000}"/>
    <cellStyle name="InputCellAP 3 2 2 2" xfId="49703" xr:uid="{00000000-0005-0000-0000-0000BEE00000}"/>
    <cellStyle name="InputCellAP 3 2 3" xfId="35786" xr:uid="{00000000-0005-0000-0000-0000BFE00000}"/>
    <cellStyle name="InputCellAP 3 3" xfId="12952" xr:uid="{00000000-0005-0000-0000-0000C0E00000}"/>
    <cellStyle name="InputCellAP 3 3 2" xfId="26873" xr:uid="{00000000-0005-0000-0000-0000C1E00000}"/>
    <cellStyle name="InputCellAP 3 3 2 2" xfId="54556" xr:uid="{00000000-0005-0000-0000-0000C2E00000}"/>
    <cellStyle name="InputCellAP 3 3 3" xfId="40639" xr:uid="{00000000-0005-0000-0000-0000C3E00000}"/>
    <cellStyle name="InputCellAP 3 4" xfId="15702" xr:uid="{00000000-0005-0000-0000-0000C4E00000}"/>
    <cellStyle name="InputCellAP 3 4 2" xfId="29623" xr:uid="{00000000-0005-0000-0000-0000C5E00000}"/>
    <cellStyle name="InputCellAP 3 4 2 2" xfId="57306" xr:uid="{00000000-0005-0000-0000-0000C6E00000}"/>
    <cellStyle name="InputCellAP 3 4 3" xfId="43389" xr:uid="{00000000-0005-0000-0000-0000C7E00000}"/>
    <cellStyle name="InputCellAP 3 5" xfId="18670" xr:uid="{00000000-0005-0000-0000-0000C8E00000}"/>
    <cellStyle name="InputCellAP 3 5 2" xfId="46353" xr:uid="{00000000-0005-0000-0000-0000C9E00000}"/>
    <cellStyle name="InputCellAP 3 6" xfId="32436" xr:uid="{00000000-0005-0000-0000-0000CAE00000}"/>
    <cellStyle name="InputCellComma" xfId="1897" xr:uid="{00000000-0005-0000-0000-0000CBE00000}"/>
    <cellStyle name="InputCellComma 2" xfId="2160" xr:uid="{00000000-0005-0000-0000-0000CCE00000}"/>
    <cellStyle name="InputCellComma 2 2" xfId="4841" xr:uid="{00000000-0005-0000-0000-0000CDE00000}"/>
    <cellStyle name="InputCellComma 2 2 2" xfId="8247" xr:uid="{00000000-0005-0000-0000-0000CEE00000}"/>
    <cellStyle name="InputCellComma 2 2 2 2" xfId="22170" xr:uid="{00000000-0005-0000-0000-0000CFE00000}"/>
    <cellStyle name="InputCellComma 2 2 2 2 2" xfId="49853" xr:uid="{00000000-0005-0000-0000-0000D0E00000}"/>
    <cellStyle name="InputCellComma 2 2 2 3" xfId="35936" xr:uid="{00000000-0005-0000-0000-0000D1E00000}"/>
    <cellStyle name="InputCellComma 2 2 3" xfId="13102" xr:uid="{00000000-0005-0000-0000-0000D2E00000}"/>
    <cellStyle name="InputCellComma 2 2 3 2" xfId="27023" xr:uid="{00000000-0005-0000-0000-0000D3E00000}"/>
    <cellStyle name="InputCellComma 2 2 3 2 2" xfId="54706" xr:uid="{00000000-0005-0000-0000-0000D4E00000}"/>
    <cellStyle name="InputCellComma 2 2 3 3" xfId="40789" xr:uid="{00000000-0005-0000-0000-0000D5E00000}"/>
    <cellStyle name="InputCellComma 2 2 4" xfId="15852" xr:uid="{00000000-0005-0000-0000-0000D6E00000}"/>
    <cellStyle name="InputCellComma 2 2 4 2" xfId="29773" xr:uid="{00000000-0005-0000-0000-0000D7E00000}"/>
    <cellStyle name="InputCellComma 2 2 4 2 2" xfId="57456" xr:uid="{00000000-0005-0000-0000-0000D8E00000}"/>
    <cellStyle name="InputCellComma 2 2 4 3" xfId="43539" xr:uid="{00000000-0005-0000-0000-0000D9E00000}"/>
    <cellStyle name="InputCellComma 2 2 5" xfId="18820" xr:uid="{00000000-0005-0000-0000-0000DAE00000}"/>
    <cellStyle name="InputCellComma 2 2 5 2" xfId="46503" xr:uid="{00000000-0005-0000-0000-0000DBE00000}"/>
    <cellStyle name="InputCellComma 2 2 6" xfId="32586" xr:uid="{00000000-0005-0000-0000-0000DCE00000}"/>
    <cellStyle name="InputCellComma 3" xfId="4691" xr:uid="{00000000-0005-0000-0000-0000DDE00000}"/>
    <cellStyle name="InputCellComma 3 2" xfId="8097" xr:uid="{00000000-0005-0000-0000-0000DEE00000}"/>
    <cellStyle name="InputCellComma 3 2 2" xfId="22021" xr:uid="{00000000-0005-0000-0000-0000DFE00000}"/>
    <cellStyle name="InputCellComma 3 2 2 2" xfId="49704" xr:uid="{00000000-0005-0000-0000-0000E0E00000}"/>
    <cellStyle name="InputCellComma 3 2 3" xfId="35787" xr:uid="{00000000-0005-0000-0000-0000E1E00000}"/>
    <cellStyle name="InputCellComma 3 3" xfId="12953" xr:uid="{00000000-0005-0000-0000-0000E2E00000}"/>
    <cellStyle name="InputCellComma 3 3 2" xfId="26874" xr:uid="{00000000-0005-0000-0000-0000E3E00000}"/>
    <cellStyle name="InputCellComma 3 3 2 2" xfId="54557" xr:uid="{00000000-0005-0000-0000-0000E4E00000}"/>
    <cellStyle name="InputCellComma 3 3 3" xfId="40640" xr:uid="{00000000-0005-0000-0000-0000E5E00000}"/>
    <cellStyle name="InputCellComma 3 4" xfId="15703" xr:uid="{00000000-0005-0000-0000-0000E6E00000}"/>
    <cellStyle name="InputCellComma 3 4 2" xfId="29624" xr:uid="{00000000-0005-0000-0000-0000E7E00000}"/>
    <cellStyle name="InputCellComma 3 4 2 2" xfId="57307" xr:uid="{00000000-0005-0000-0000-0000E8E00000}"/>
    <cellStyle name="InputCellComma 3 4 3" xfId="43390" xr:uid="{00000000-0005-0000-0000-0000E9E00000}"/>
    <cellStyle name="InputCellComma 3 5" xfId="18671" xr:uid="{00000000-0005-0000-0000-0000EAE00000}"/>
    <cellStyle name="InputCellComma 3 5 2" xfId="46354" xr:uid="{00000000-0005-0000-0000-0000EBE00000}"/>
    <cellStyle name="InputCellComma 3 6" xfId="32437" xr:uid="{00000000-0005-0000-0000-0000ECE00000}"/>
    <cellStyle name="InputCellDef" xfId="1898" xr:uid="{00000000-0005-0000-0000-0000EDE00000}"/>
    <cellStyle name="InputCellDef 2" xfId="2161" xr:uid="{00000000-0005-0000-0000-0000EEE00000}"/>
    <cellStyle name="InputCellDef 2 2" xfId="4842" xr:uid="{00000000-0005-0000-0000-0000EFE00000}"/>
    <cellStyle name="InputCellDef 2 2 2" xfId="8248" xr:uid="{00000000-0005-0000-0000-0000F0E00000}"/>
    <cellStyle name="InputCellDef 2 2 2 2" xfId="22171" xr:uid="{00000000-0005-0000-0000-0000F1E00000}"/>
    <cellStyle name="InputCellDef 2 2 2 2 2" xfId="49854" xr:uid="{00000000-0005-0000-0000-0000F2E00000}"/>
    <cellStyle name="InputCellDef 2 2 2 3" xfId="35937" xr:uid="{00000000-0005-0000-0000-0000F3E00000}"/>
    <cellStyle name="InputCellDef 2 2 3" xfId="13103" xr:uid="{00000000-0005-0000-0000-0000F4E00000}"/>
    <cellStyle name="InputCellDef 2 2 3 2" xfId="27024" xr:uid="{00000000-0005-0000-0000-0000F5E00000}"/>
    <cellStyle name="InputCellDef 2 2 3 2 2" xfId="54707" xr:uid="{00000000-0005-0000-0000-0000F6E00000}"/>
    <cellStyle name="InputCellDef 2 2 3 3" xfId="40790" xr:uid="{00000000-0005-0000-0000-0000F7E00000}"/>
    <cellStyle name="InputCellDef 2 2 4" xfId="15853" xr:uid="{00000000-0005-0000-0000-0000F8E00000}"/>
    <cellStyle name="InputCellDef 2 2 4 2" xfId="29774" xr:uid="{00000000-0005-0000-0000-0000F9E00000}"/>
    <cellStyle name="InputCellDef 2 2 4 2 2" xfId="57457" xr:uid="{00000000-0005-0000-0000-0000FAE00000}"/>
    <cellStyle name="InputCellDef 2 2 4 3" xfId="43540" xr:uid="{00000000-0005-0000-0000-0000FBE00000}"/>
    <cellStyle name="InputCellDef 2 2 5" xfId="18821" xr:uid="{00000000-0005-0000-0000-0000FCE00000}"/>
    <cellStyle name="InputCellDef 2 2 5 2" xfId="46504" xr:uid="{00000000-0005-0000-0000-0000FDE00000}"/>
    <cellStyle name="InputCellDef 2 2 6" xfId="32587" xr:uid="{00000000-0005-0000-0000-0000FEE00000}"/>
    <cellStyle name="InputCellDef 2 3" xfId="5354" xr:uid="{00000000-0005-0000-0000-0000FFE00000}"/>
    <cellStyle name="InputCellDef 2 3 2" xfId="19309" xr:uid="{00000000-0005-0000-0000-000000E10000}"/>
    <cellStyle name="InputCellDef 2 3 2 2" xfId="46992" xr:uid="{00000000-0005-0000-0000-000001E10000}"/>
    <cellStyle name="InputCellDef 2 3 3" xfId="33075" xr:uid="{00000000-0005-0000-0000-000002E10000}"/>
    <cellStyle name="InputCellDef 3" xfId="4692" xr:uid="{00000000-0005-0000-0000-000003E10000}"/>
    <cellStyle name="InputCellDef 3 2" xfId="8098" xr:uid="{00000000-0005-0000-0000-000004E10000}"/>
    <cellStyle name="InputCellDef 3 2 2" xfId="22022" xr:uid="{00000000-0005-0000-0000-000005E10000}"/>
    <cellStyle name="InputCellDef 3 2 2 2" xfId="49705" xr:uid="{00000000-0005-0000-0000-000006E10000}"/>
    <cellStyle name="InputCellDef 3 2 3" xfId="35788" xr:uid="{00000000-0005-0000-0000-000007E10000}"/>
    <cellStyle name="InputCellDef 3 3" xfId="12954" xr:uid="{00000000-0005-0000-0000-000008E10000}"/>
    <cellStyle name="InputCellDef 3 3 2" xfId="26875" xr:uid="{00000000-0005-0000-0000-000009E10000}"/>
    <cellStyle name="InputCellDef 3 3 2 2" xfId="54558" xr:uid="{00000000-0005-0000-0000-00000AE10000}"/>
    <cellStyle name="InputCellDef 3 3 3" xfId="40641" xr:uid="{00000000-0005-0000-0000-00000BE10000}"/>
    <cellStyle name="InputCellDef 3 4" xfId="15704" xr:uid="{00000000-0005-0000-0000-00000CE10000}"/>
    <cellStyle name="InputCellDef 3 4 2" xfId="29625" xr:uid="{00000000-0005-0000-0000-00000DE10000}"/>
    <cellStyle name="InputCellDef 3 4 2 2" xfId="57308" xr:uid="{00000000-0005-0000-0000-00000EE10000}"/>
    <cellStyle name="InputCellDef 3 4 3" xfId="43391" xr:uid="{00000000-0005-0000-0000-00000FE10000}"/>
    <cellStyle name="InputCellDef 3 5" xfId="18672" xr:uid="{00000000-0005-0000-0000-000010E10000}"/>
    <cellStyle name="InputCellDef 3 5 2" xfId="46355" xr:uid="{00000000-0005-0000-0000-000011E10000}"/>
    <cellStyle name="InputCellDef 3 6" xfId="32438" xr:uid="{00000000-0005-0000-0000-000012E10000}"/>
    <cellStyle name="InputCellDef 4" xfId="5637" xr:uid="{00000000-0005-0000-0000-000013E10000}"/>
    <cellStyle name="InputCellDef 4 2" xfId="19590" xr:uid="{00000000-0005-0000-0000-000014E10000}"/>
    <cellStyle name="InputCellDef 4 2 2" xfId="47273" xr:uid="{00000000-0005-0000-0000-000015E10000}"/>
    <cellStyle name="InputCellDef 4 3" xfId="33356" xr:uid="{00000000-0005-0000-0000-000016E10000}"/>
    <cellStyle name="InputCellDefPer" xfId="1899" xr:uid="{00000000-0005-0000-0000-000017E10000}"/>
    <cellStyle name="InputCellDefPer 2" xfId="2162" xr:uid="{00000000-0005-0000-0000-000018E10000}"/>
    <cellStyle name="InputCellDefPer 2 2" xfId="4843" xr:uid="{00000000-0005-0000-0000-000019E10000}"/>
    <cellStyle name="InputCellDefPer 2 2 2" xfId="8249" xr:uid="{00000000-0005-0000-0000-00001AE10000}"/>
    <cellStyle name="InputCellDefPer 2 2 2 2" xfId="22172" xr:uid="{00000000-0005-0000-0000-00001BE10000}"/>
    <cellStyle name="InputCellDefPer 2 2 2 2 2" xfId="49855" xr:uid="{00000000-0005-0000-0000-00001CE10000}"/>
    <cellStyle name="InputCellDefPer 2 2 2 3" xfId="35938" xr:uid="{00000000-0005-0000-0000-00001DE10000}"/>
    <cellStyle name="InputCellDefPer 2 2 3" xfId="13104" xr:uid="{00000000-0005-0000-0000-00001EE10000}"/>
    <cellStyle name="InputCellDefPer 2 2 3 2" xfId="27025" xr:uid="{00000000-0005-0000-0000-00001FE10000}"/>
    <cellStyle name="InputCellDefPer 2 2 3 2 2" xfId="54708" xr:uid="{00000000-0005-0000-0000-000020E10000}"/>
    <cellStyle name="InputCellDefPer 2 2 3 3" xfId="40791" xr:uid="{00000000-0005-0000-0000-000021E10000}"/>
    <cellStyle name="InputCellDefPer 2 2 4" xfId="15854" xr:uid="{00000000-0005-0000-0000-000022E10000}"/>
    <cellStyle name="InputCellDefPer 2 2 4 2" xfId="29775" xr:uid="{00000000-0005-0000-0000-000023E10000}"/>
    <cellStyle name="InputCellDefPer 2 2 4 2 2" xfId="57458" xr:uid="{00000000-0005-0000-0000-000024E10000}"/>
    <cellStyle name="InputCellDefPer 2 2 4 3" xfId="43541" xr:uid="{00000000-0005-0000-0000-000025E10000}"/>
    <cellStyle name="InputCellDefPer 2 2 5" xfId="18822" xr:uid="{00000000-0005-0000-0000-000026E10000}"/>
    <cellStyle name="InputCellDefPer 2 2 5 2" xfId="46505" xr:uid="{00000000-0005-0000-0000-000027E10000}"/>
    <cellStyle name="InputCellDefPer 2 2 6" xfId="32588" xr:uid="{00000000-0005-0000-0000-000028E10000}"/>
    <cellStyle name="InputCellDefPer 2 3" xfId="8006" xr:uid="{00000000-0005-0000-0000-000029E10000}"/>
    <cellStyle name="InputCellDefPer 2 3 2" xfId="21930" xr:uid="{00000000-0005-0000-0000-00002AE10000}"/>
    <cellStyle name="InputCellDefPer 2 3 2 2" xfId="49613" xr:uid="{00000000-0005-0000-0000-00002BE10000}"/>
    <cellStyle name="InputCellDefPer 2 3 3" xfId="35696" xr:uid="{00000000-0005-0000-0000-00002CE10000}"/>
    <cellStyle name="InputCellDefPer 3" xfId="4693" xr:uid="{00000000-0005-0000-0000-00002DE10000}"/>
    <cellStyle name="InputCellDefPer 3 2" xfId="8099" xr:uid="{00000000-0005-0000-0000-00002EE10000}"/>
    <cellStyle name="InputCellDefPer 3 2 2" xfId="22023" xr:uid="{00000000-0005-0000-0000-00002FE10000}"/>
    <cellStyle name="InputCellDefPer 3 2 2 2" xfId="49706" xr:uid="{00000000-0005-0000-0000-000030E10000}"/>
    <cellStyle name="InputCellDefPer 3 2 3" xfId="35789" xr:uid="{00000000-0005-0000-0000-000031E10000}"/>
    <cellStyle name="InputCellDefPer 3 3" xfId="12955" xr:uid="{00000000-0005-0000-0000-000032E10000}"/>
    <cellStyle name="InputCellDefPer 3 3 2" xfId="26876" xr:uid="{00000000-0005-0000-0000-000033E10000}"/>
    <cellStyle name="InputCellDefPer 3 3 2 2" xfId="54559" xr:uid="{00000000-0005-0000-0000-000034E10000}"/>
    <cellStyle name="InputCellDefPer 3 3 3" xfId="40642" xr:uid="{00000000-0005-0000-0000-000035E10000}"/>
    <cellStyle name="InputCellDefPer 3 4" xfId="15705" xr:uid="{00000000-0005-0000-0000-000036E10000}"/>
    <cellStyle name="InputCellDefPer 3 4 2" xfId="29626" xr:uid="{00000000-0005-0000-0000-000037E10000}"/>
    <cellStyle name="InputCellDefPer 3 4 2 2" xfId="57309" xr:uid="{00000000-0005-0000-0000-000038E10000}"/>
    <cellStyle name="InputCellDefPer 3 4 3" xfId="43392" xr:uid="{00000000-0005-0000-0000-000039E10000}"/>
    <cellStyle name="InputCellDefPer 3 5" xfId="18673" xr:uid="{00000000-0005-0000-0000-00003AE10000}"/>
    <cellStyle name="InputCellDefPer 3 5 2" xfId="46356" xr:uid="{00000000-0005-0000-0000-00003BE10000}"/>
    <cellStyle name="InputCellDefPer 3 6" xfId="32439" xr:uid="{00000000-0005-0000-0000-00003CE10000}"/>
    <cellStyle name="InputCellDefPer 4" xfId="5699" xr:uid="{00000000-0005-0000-0000-00003DE10000}"/>
    <cellStyle name="InputCellDefPer 4 2" xfId="19651" xr:uid="{00000000-0005-0000-0000-00003EE10000}"/>
    <cellStyle name="InputCellDefPer 4 2 2" xfId="47334" xr:uid="{00000000-0005-0000-0000-00003FE10000}"/>
    <cellStyle name="InputCellDefPer 4 3" xfId="33417" xr:uid="{00000000-0005-0000-0000-000040E10000}"/>
    <cellStyle name="InputCellDiv" xfId="1900" xr:uid="{00000000-0005-0000-0000-000041E10000}"/>
    <cellStyle name="InputCellDiv 2" xfId="2163" xr:uid="{00000000-0005-0000-0000-000042E10000}"/>
    <cellStyle name="InputCellDiv 2 2" xfId="4844" xr:uid="{00000000-0005-0000-0000-000043E10000}"/>
    <cellStyle name="InputCellDiv 2 2 2" xfId="8250" xr:uid="{00000000-0005-0000-0000-000044E10000}"/>
    <cellStyle name="InputCellDiv 2 2 2 2" xfId="22173" xr:uid="{00000000-0005-0000-0000-000045E10000}"/>
    <cellStyle name="InputCellDiv 2 2 2 2 2" xfId="49856" xr:uid="{00000000-0005-0000-0000-000046E10000}"/>
    <cellStyle name="InputCellDiv 2 2 2 3" xfId="35939" xr:uid="{00000000-0005-0000-0000-000047E10000}"/>
    <cellStyle name="InputCellDiv 2 2 3" xfId="13105" xr:uid="{00000000-0005-0000-0000-000048E10000}"/>
    <cellStyle name="InputCellDiv 2 2 3 2" xfId="27026" xr:uid="{00000000-0005-0000-0000-000049E10000}"/>
    <cellStyle name="InputCellDiv 2 2 3 2 2" xfId="54709" xr:uid="{00000000-0005-0000-0000-00004AE10000}"/>
    <cellStyle name="InputCellDiv 2 2 3 3" xfId="40792" xr:uid="{00000000-0005-0000-0000-00004BE10000}"/>
    <cellStyle name="InputCellDiv 2 2 4" xfId="15855" xr:uid="{00000000-0005-0000-0000-00004CE10000}"/>
    <cellStyle name="InputCellDiv 2 2 4 2" xfId="29776" xr:uid="{00000000-0005-0000-0000-00004DE10000}"/>
    <cellStyle name="InputCellDiv 2 2 4 2 2" xfId="57459" xr:uid="{00000000-0005-0000-0000-00004EE10000}"/>
    <cellStyle name="InputCellDiv 2 2 4 3" xfId="43542" xr:uid="{00000000-0005-0000-0000-00004FE10000}"/>
    <cellStyle name="InputCellDiv 2 2 5" xfId="18823" xr:uid="{00000000-0005-0000-0000-000050E10000}"/>
    <cellStyle name="InputCellDiv 2 2 5 2" xfId="46506" xr:uid="{00000000-0005-0000-0000-000051E10000}"/>
    <cellStyle name="InputCellDiv 2 2 6" xfId="32589" xr:uid="{00000000-0005-0000-0000-000052E10000}"/>
    <cellStyle name="InputCellDiv 3" xfId="4694" xr:uid="{00000000-0005-0000-0000-000053E10000}"/>
    <cellStyle name="InputCellDiv 3 2" xfId="8100" xr:uid="{00000000-0005-0000-0000-000054E10000}"/>
    <cellStyle name="InputCellDiv 3 2 2" xfId="22024" xr:uid="{00000000-0005-0000-0000-000055E10000}"/>
    <cellStyle name="InputCellDiv 3 2 2 2" xfId="49707" xr:uid="{00000000-0005-0000-0000-000056E10000}"/>
    <cellStyle name="InputCellDiv 3 2 3" xfId="35790" xr:uid="{00000000-0005-0000-0000-000057E10000}"/>
    <cellStyle name="InputCellDiv 3 3" xfId="12956" xr:uid="{00000000-0005-0000-0000-000058E10000}"/>
    <cellStyle name="InputCellDiv 3 3 2" xfId="26877" xr:uid="{00000000-0005-0000-0000-000059E10000}"/>
    <cellStyle name="InputCellDiv 3 3 2 2" xfId="54560" xr:uid="{00000000-0005-0000-0000-00005AE10000}"/>
    <cellStyle name="InputCellDiv 3 3 3" xfId="40643" xr:uid="{00000000-0005-0000-0000-00005BE10000}"/>
    <cellStyle name="InputCellDiv 3 4" xfId="15706" xr:uid="{00000000-0005-0000-0000-00005CE10000}"/>
    <cellStyle name="InputCellDiv 3 4 2" xfId="29627" xr:uid="{00000000-0005-0000-0000-00005DE10000}"/>
    <cellStyle name="InputCellDiv 3 4 2 2" xfId="57310" xr:uid="{00000000-0005-0000-0000-00005EE10000}"/>
    <cellStyle name="InputCellDiv 3 4 3" xfId="43393" xr:uid="{00000000-0005-0000-0000-00005FE10000}"/>
    <cellStyle name="InputCellDiv 3 5" xfId="18674" xr:uid="{00000000-0005-0000-0000-000060E10000}"/>
    <cellStyle name="InputCellDiv 3 5 2" xfId="46357" xr:uid="{00000000-0005-0000-0000-000061E10000}"/>
    <cellStyle name="InputCellDiv 3 6" xfId="32440" xr:uid="{00000000-0005-0000-0000-000062E10000}"/>
    <cellStyle name="InputCellGreen" xfId="1901" xr:uid="{00000000-0005-0000-0000-000063E10000}"/>
    <cellStyle name="InputCellGreen 2" xfId="2164" xr:uid="{00000000-0005-0000-0000-000064E10000}"/>
    <cellStyle name="InputCellGreen 2 2" xfId="3318" xr:uid="{00000000-0005-0000-0000-000065E10000}"/>
    <cellStyle name="InputCellGreen 2 2 2" xfId="6759" xr:uid="{00000000-0005-0000-0000-000066E10000}"/>
    <cellStyle name="InputCellGreen 2 2 2 2" xfId="20700" xr:uid="{00000000-0005-0000-0000-000067E10000}"/>
    <cellStyle name="InputCellGreen 2 2 2 2 2" xfId="48383" xr:uid="{00000000-0005-0000-0000-000068E10000}"/>
    <cellStyle name="InputCellGreen 2 2 2 3" xfId="34466" xr:uid="{00000000-0005-0000-0000-000069E10000}"/>
    <cellStyle name="InputCellGreen 2 2 3" xfId="9498" xr:uid="{00000000-0005-0000-0000-00006AE10000}"/>
    <cellStyle name="InputCellGreen 2 2 3 2" xfId="23419" xr:uid="{00000000-0005-0000-0000-00006BE10000}"/>
    <cellStyle name="InputCellGreen 2 2 3 2 2" xfId="51102" xr:uid="{00000000-0005-0000-0000-00006CE10000}"/>
    <cellStyle name="InputCellGreen 2 2 3 3" xfId="37185" xr:uid="{00000000-0005-0000-0000-00006DE10000}"/>
    <cellStyle name="InputCellGreen 2 2 4" xfId="11638" xr:uid="{00000000-0005-0000-0000-00006EE10000}"/>
    <cellStyle name="InputCellGreen 2 2 4 2" xfId="25559" xr:uid="{00000000-0005-0000-0000-00006FE10000}"/>
    <cellStyle name="InputCellGreen 2 2 4 2 2" xfId="53242" xr:uid="{00000000-0005-0000-0000-000070E10000}"/>
    <cellStyle name="InputCellGreen 2 2 4 3" xfId="39325" xr:uid="{00000000-0005-0000-0000-000071E10000}"/>
    <cellStyle name="InputCellGreen 2 2 5" xfId="14388" xr:uid="{00000000-0005-0000-0000-000072E10000}"/>
    <cellStyle name="InputCellGreen 2 2 5 2" xfId="28309" xr:uid="{00000000-0005-0000-0000-000073E10000}"/>
    <cellStyle name="InputCellGreen 2 2 5 2 2" xfId="55992" xr:uid="{00000000-0005-0000-0000-000074E10000}"/>
    <cellStyle name="InputCellGreen 2 2 5 3" xfId="42075" xr:uid="{00000000-0005-0000-0000-000075E10000}"/>
    <cellStyle name="InputCellGreen 2 2 6" xfId="17356" xr:uid="{00000000-0005-0000-0000-000076E10000}"/>
    <cellStyle name="InputCellGreen 2 2 6 2" xfId="45039" xr:uid="{00000000-0005-0000-0000-000077E10000}"/>
    <cellStyle name="InputCellGreen 2 3" xfId="3441" xr:uid="{00000000-0005-0000-0000-000078E10000}"/>
    <cellStyle name="InputCellGreen 2 3 2" xfId="6880" xr:uid="{00000000-0005-0000-0000-000079E10000}"/>
    <cellStyle name="InputCellGreen 2 3 2 2" xfId="20821" xr:uid="{00000000-0005-0000-0000-00007AE10000}"/>
    <cellStyle name="InputCellGreen 2 3 2 2 2" xfId="48504" xr:uid="{00000000-0005-0000-0000-00007BE10000}"/>
    <cellStyle name="InputCellGreen 2 3 2 3" xfId="34587" xr:uid="{00000000-0005-0000-0000-00007CE10000}"/>
    <cellStyle name="InputCellGreen 2 3 3" xfId="9618" xr:uid="{00000000-0005-0000-0000-00007DE10000}"/>
    <cellStyle name="InputCellGreen 2 3 3 2" xfId="23539" xr:uid="{00000000-0005-0000-0000-00007EE10000}"/>
    <cellStyle name="InputCellGreen 2 3 3 2 2" xfId="51222" xr:uid="{00000000-0005-0000-0000-00007FE10000}"/>
    <cellStyle name="InputCellGreen 2 3 3 3" xfId="37305" xr:uid="{00000000-0005-0000-0000-000080E10000}"/>
    <cellStyle name="InputCellGreen 2 3 4" xfId="11759" xr:uid="{00000000-0005-0000-0000-000081E10000}"/>
    <cellStyle name="InputCellGreen 2 3 4 2" xfId="25680" xr:uid="{00000000-0005-0000-0000-000082E10000}"/>
    <cellStyle name="InputCellGreen 2 3 4 2 2" xfId="53363" xr:uid="{00000000-0005-0000-0000-000083E10000}"/>
    <cellStyle name="InputCellGreen 2 3 4 3" xfId="39446" xr:uid="{00000000-0005-0000-0000-000084E10000}"/>
    <cellStyle name="InputCellGreen 2 3 5" xfId="14509" xr:uid="{00000000-0005-0000-0000-000085E10000}"/>
    <cellStyle name="InputCellGreen 2 3 5 2" xfId="28430" xr:uid="{00000000-0005-0000-0000-000086E10000}"/>
    <cellStyle name="InputCellGreen 2 3 5 2 2" xfId="56113" xr:uid="{00000000-0005-0000-0000-000087E10000}"/>
    <cellStyle name="InputCellGreen 2 3 5 3" xfId="42196" xr:uid="{00000000-0005-0000-0000-000088E10000}"/>
    <cellStyle name="InputCellGreen 2 3 6" xfId="17477" xr:uid="{00000000-0005-0000-0000-000089E10000}"/>
    <cellStyle name="InputCellGreen 2 3 6 2" xfId="45160" xr:uid="{00000000-0005-0000-0000-00008AE10000}"/>
    <cellStyle name="InputCellGreen 2 4" xfId="3807" xr:uid="{00000000-0005-0000-0000-00008BE10000}"/>
    <cellStyle name="InputCellGreen 2 4 2" xfId="7241" xr:uid="{00000000-0005-0000-0000-00008CE10000}"/>
    <cellStyle name="InputCellGreen 2 4 2 2" xfId="21174" xr:uid="{00000000-0005-0000-0000-00008DE10000}"/>
    <cellStyle name="InputCellGreen 2 4 2 2 2" xfId="48857" xr:uid="{00000000-0005-0000-0000-00008EE10000}"/>
    <cellStyle name="InputCellGreen 2 4 2 3" xfId="34940" xr:uid="{00000000-0005-0000-0000-00008FE10000}"/>
    <cellStyle name="InputCellGreen 2 4 3" xfId="12112" xr:uid="{00000000-0005-0000-0000-000090E10000}"/>
    <cellStyle name="InputCellGreen 2 4 3 2" xfId="26033" xr:uid="{00000000-0005-0000-0000-000091E10000}"/>
    <cellStyle name="InputCellGreen 2 4 3 2 2" xfId="53716" xr:uid="{00000000-0005-0000-0000-000092E10000}"/>
    <cellStyle name="InputCellGreen 2 4 3 3" xfId="39799" xr:uid="{00000000-0005-0000-0000-000093E10000}"/>
    <cellStyle name="InputCellGreen 2 4 4" xfId="14862" xr:uid="{00000000-0005-0000-0000-000094E10000}"/>
    <cellStyle name="InputCellGreen 2 4 4 2" xfId="28783" xr:uid="{00000000-0005-0000-0000-000095E10000}"/>
    <cellStyle name="InputCellGreen 2 4 4 2 2" xfId="56466" xr:uid="{00000000-0005-0000-0000-000096E10000}"/>
    <cellStyle name="InputCellGreen 2 4 4 3" xfId="42549" xr:uid="{00000000-0005-0000-0000-000097E10000}"/>
    <cellStyle name="InputCellGreen 2 4 5" xfId="17830" xr:uid="{00000000-0005-0000-0000-000098E10000}"/>
    <cellStyle name="InputCellGreen 2 4 5 2" xfId="45513" xr:uid="{00000000-0005-0000-0000-000099E10000}"/>
    <cellStyle name="InputCellGreen 2 4 6" xfId="31596" xr:uid="{00000000-0005-0000-0000-00009AE10000}"/>
    <cellStyle name="InputCellGreen 2 5" xfId="4845" xr:uid="{00000000-0005-0000-0000-00009BE10000}"/>
    <cellStyle name="InputCellGreen 2 5 2" xfId="8251" xr:uid="{00000000-0005-0000-0000-00009CE10000}"/>
    <cellStyle name="InputCellGreen 2 5 2 2" xfId="22174" xr:uid="{00000000-0005-0000-0000-00009DE10000}"/>
    <cellStyle name="InputCellGreen 2 5 2 2 2" xfId="49857" xr:uid="{00000000-0005-0000-0000-00009EE10000}"/>
    <cellStyle name="InputCellGreen 2 5 2 3" xfId="35940" xr:uid="{00000000-0005-0000-0000-00009FE10000}"/>
    <cellStyle name="InputCellGreen 2 5 3" xfId="13106" xr:uid="{00000000-0005-0000-0000-0000A0E10000}"/>
    <cellStyle name="InputCellGreen 2 5 3 2" xfId="27027" xr:uid="{00000000-0005-0000-0000-0000A1E10000}"/>
    <cellStyle name="InputCellGreen 2 5 3 2 2" xfId="54710" xr:uid="{00000000-0005-0000-0000-0000A2E10000}"/>
    <cellStyle name="InputCellGreen 2 5 3 3" xfId="40793" xr:uid="{00000000-0005-0000-0000-0000A3E10000}"/>
    <cellStyle name="InputCellGreen 2 5 4" xfId="15856" xr:uid="{00000000-0005-0000-0000-0000A4E10000}"/>
    <cellStyle name="InputCellGreen 2 5 4 2" xfId="29777" xr:uid="{00000000-0005-0000-0000-0000A5E10000}"/>
    <cellStyle name="InputCellGreen 2 5 4 2 2" xfId="57460" xr:uid="{00000000-0005-0000-0000-0000A6E10000}"/>
    <cellStyle name="InputCellGreen 2 5 4 3" xfId="43543" xr:uid="{00000000-0005-0000-0000-0000A7E10000}"/>
    <cellStyle name="InputCellGreen 2 5 5" xfId="18824" xr:uid="{00000000-0005-0000-0000-0000A8E10000}"/>
    <cellStyle name="InputCellGreen 2 5 5 2" xfId="46507" xr:uid="{00000000-0005-0000-0000-0000A9E10000}"/>
    <cellStyle name="InputCellGreen 2 5 6" xfId="32590" xr:uid="{00000000-0005-0000-0000-0000AAE10000}"/>
    <cellStyle name="InputCellGreen 2 6" xfId="4963" xr:uid="{00000000-0005-0000-0000-0000ABE10000}"/>
    <cellStyle name="InputCellGreen 2 6 2" xfId="8367" xr:uid="{00000000-0005-0000-0000-0000ACE10000}"/>
    <cellStyle name="InputCellGreen 2 6 2 2" xfId="22288" xr:uid="{00000000-0005-0000-0000-0000ADE10000}"/>
    <cellStyle name="InputCellGreen 2 6 2 2 2" xfId="49971" xr:uid="{00000000-0005-0000-0000-0000AEE10000}"/>
    <cellStyle name="InputCellGreen 2 6 2 3" xfId="36054" xr:uid="{00000000-0005-0000-0000-0000AFE10000}"/>
    <cellStyle name="InputCellGreen 2 6 3" xfId="13220" xr:uid="{00000000-0005-0000-0000-0000B0E10000}"/>
    <cellStyle name="InputCellGreen 2 6 3 2" xfId="27141" xr:uid="{00000000-0005-0000-0000-0000B1E10000}"/>
    <cellStyle name="InputCellGreen 2 6 3 2 2" xfId="54824" xr:uid="{00000000-0005-0000-0000-0000B2E10000}"/>
    <cellStyle name="InputCellGreen 2 6 3 3" xfId="40907" xr:uid="{00000000-0005-0000-0000-0000B3E10000}"/>
    <cellStyle name="InputCellGreen 2 6 4" xfId="15970" xr:uid="{00000000-0005-0000-0000-0000B4E10000}"/>
    <cellStyle name="InputCellGreen 2 6 4 2" xfId="29891" xr:uid="{00000000-0005-0000-0000-0000B5E10000}"/>
    <cellStyle name="InputCellGreen 2 6 4 2 2" xfId="57574" xr:uid="{00000000-0005-0000-0000-0000B6E10000}"/>
    <cellStyle name="InputCellGreen 2 6 4 3" xfId="43657" xr:uid="{00000000-0005-0000-0000-0000B7E10000}"/>
    <cellStyle name="InputCellGreen 2 6 5" xfId="18938" xr:uid="{00000000-0005-0000-0000-0000B8E10000}"/>
    <cellStyle name="InputCellGreen 2 6 5 2" xfId="46621" xr:uid="{00000000-0005-0000-0000-0000B9E10000}"/>
    <cellStyle name="InputCellGreen 2 6 6" xfId="32704" xr:uid="{00000000-0005-0000-0000-0000BAE10000}"/>
    <cellStyle name="InputCellGreen 2 7" xfId="5355" xr:uid="{00000000-0005-0000-0000-0000BBE10000}"/>
    <cellStyle name="InputCellGreen 2 7 2" xfId="19310" xr:uid="{00000000-0005-0000-0000-0000BCE10000}"/>
    <cellStyle name="InputCellGreen 2 7 2 2" xfId="46993" xr:uid="{00000000-0005-0000-0000-0000BDE10000}"/>
    <cellStyle name="InputCellGreen 2 7 3" xfId="33076" xr:uid="{00000000-0005-0000-0000-0000BEE10000}"/>
    <cellStyle name="InputCellGreen 3" xfId="2477" xr:uid="{00000000-0005-0000-0000-0000BFE10000}"/>
    <cellStyle name="InputCellGreen 3 2" xfId="5934" xr:uid="{00000000-0005-0000-0000-0000C0E10000}"/>
    <cellStyle name="InputCellGreen 3 2 2" xfId="19883" xr:uid="{00000000-0005-0000-0000-0000C1E10000}"/>
    <cellStyle name="InputCellGreen 3 2 2 2" xfId="47566" xr:uid="{00000000-0005-0000-0000-0000C2E10000}"/>
    <cellStyle name="InputCellGreen 3 2 3" xfId="33649" xr:uid="{00000000-0005-0000-0000-0000C3E10000}"/>
    <cellStyle name="InputCellGreen 3 3" xfId="8699" xr:uid="{00000000-0005-0000-0000-0000C4E10000}"/>
    <cellStyle name="InputCellGreen 3 3 2" xfId="22620" xr:uid="{00000000-0005-0000-0000-0000C5E10000}"/>
    <cellStyle name="InputCellGreen 3 3 2 2" xfId="50303" xr:uid="{00000000-0005-0000-0000-0000C6E10000}"/>
    <cellStyle name="InputCellGreen 3 3 3" xfId="36386" xr:uid="{00000000-0005-0000-0000-0000C7E10000}"/>
    <cellStyle name="InputCellGreen 3 4" xfId="5548" xr:uid="{00000000-0005-0000-0000-0000C8E10000}"/>
    <cellStyle name="InputCellGreen 3 4 2" xfId="19501" xr:uid="{00000000-0005-0000-0000-0000C9E10000}"/>
    <cellStyle name="InputCellGreen 3 4 2 2" xfId="47184" xr:uid="{00000000-0005-0000-0000-0000CAE10000}"/>
    <cellStyle name="InputCellGreen 3 4 3" xfId="33267" xr:uid="{00000000-0005-0000-0000-0000CBE10000}"/>
    <cellStyle name="InputCellGreen 3 5" xfId="13581" xr:uid="{00000000-0005-0000-0000-0000CCE10000}"/>
    <cellStyle name="InputCellGreen 3 5 2" xfId="27502" xr:uid="{00000000-0005-0000-0000-0000CDE10000}"/>
    <cellStyle name="InputCellGreen 3 5 2 2" xfId="55185" xr:uid="{00000000-0005-0000-0000-0000CEE10000}"/>
    <cellStyle name="InputCellGreen 3 5 3" xfId="41268" xr:uid="{00000000-0005-0000-0000-0000CFE10000}"/>
    <cellStyle name="InputCellGreen 3 6" xfId="16543" xr:uid="{00000000-0005-0000-0000-0000D0E10000}"/>
    <cellStyle name="InputCellGreen 3 6 2" xfId="44226" xr:uid="{00000000-0005-0000-0000-0000D1E10000}"/>
    <cellStyle name="InputCellGreen 4" xfId="3387" xr:uid="{00000000-0005-0000-0000-0000D2E10000}"/>
    <cellStyle name="InputCellGreen 4 2" xfId="6827" xr:uid="{00000000-0005-0000-0000-0000D3E10000}"/>
    <cellStyle name="InputCellGreen 4 2 2" xfId="20768" xr:uid="{00000000-0005-0000-0000-0000D4E10000}"/>
    <cellStyle name="InputCellGreen 4 2 2 2" xfId="48451" xr:uid="{00000000-0005-0000-0000-0000D5E10000}"/>
    <cellStyle name="InputCellGreen 4 2 3" xfId="34534" xr:uid="{00000000-0005-0000-0000-0000D6E10000}"/>
    <cellStyle name="InputCellGreen 4 3" xfId="9565" xr:uid="{00000000-0005-0000-0000-0000D7E10000}"/>
    <cellStyle name="InputCellGreen 4 3 2" xfId="23486" xr:uid="{00000000-0005-0000-0000-0000D8E10000}"/>
    <cellStyle name="InputCellGreen 4 3 2 2" xfId="51169" xr:uid="{00000000-0005-0000-0000-0000D9E10000}"/>
    <cellStyle name="InputCellGreen 4 3 3" xfId="37252" xr:uid="{00000000-0005-0000-0000-0000DAE10000}"/>
    <cellStyle name="InputCellGreen 4 4" xfId="11706" xr:uid="{00000000-0005-0000-0000-0000DBE10000}"/>
    <cellStyle name="InputCellGreen 4 4 2" xfId="25627" xr:uid="{00000000-0005-0000-0000-0000DCE10000}"/>
    <cellStyle name="InputCellGreen 4 4 2 2" xfId="53310" xr:uid="{00000000-0005-0000-0000-0000DDE10000}"/>
    <cellStyle name="InputCellGreen 4 4 3" xfId="39393" xr:uid="{00000000-0005-0000-0000-0000DEE10000}"/>
    <cellStyle name="InputCellGreen 4 5" xfId="14456" xr:uid="{00000000-0005-0000-0000-0000DFE10000}"/>
    <cellStyle name="InputCellGreen 4 5 2" xfId="28377" xr:uid="{00000000-0005-0000-0000-0000E0E10000}"/>
    <cellStyle name="InputCellGreen 4 5 2 2" xfId="56060" xr:uid="{00000000-0005-0000-0000-0000E1E10000}"/>
    <cellStyle name="InputCellGreen 4 5 3" xfId="42143" xr:uid="{00000000-0005-0000-0000-0000E2E10000}"/>
    <cellStyle name="InputCellGreen 4 6" xfId="17424" xr:uid="{00000000-0005-0000-0000-0000E3E10000}"/>
    <cellStyle name="InputCellGreen 4 6 2" xfId="45107" xr:uid="{00000000-0005-0000-0000-0000E4E10000}"/>
    <cellStyle name="InputCellGreen 5" xfId="3104" xr:uid="{00000000-0005-0000-0000-0000E5E10000}"/>
    <cellStyle name="InputCellGreen 5 2" xfId="6546" xr:uid="{00000000-0005-0000-0000-0000E6E10000}"/>
    <cellStyle name="InputCellGreen 5 2 2" xfId="20490" xr:uid="{00000000-0005-0000-0000-0000E7E10000}"/>
    <cellStyle name="InputCellGreen 5 2 2 2" xfId="48173" xr:uid="{00000000-0005-0000-0000-0000E8E10000}"/>
    <cellStyle name="InputCellGreen 5 2 3" xfId="34256" xr:uid="{00000000-0005-0000-0000-0000E9E10000}"/>
    <cellStyle name="InputCellGreen 5 3" xfId="11428" xr:uid="{00000000-0005-0000-0000-0000EAE10000}"/>
    <cellStyle name="InputCellGreen 5 3 2" xfId="25349" xr:uid="{00000000-0005-0000-0000-0000EBE10000}"/>
    <cellStyle name="InputCellGreen 5 3 2 2" xfId="53032" xr:uid="{00000000-0005-0000-0000-0000ECE10000}"/>
    <cellStyle name="InputCellGreen 5 3 3" xfId="39115" xr:uid="{00000000-0005-0000-0000-0000EDE10000}"/>
    <cellStyle name="InputCellGreen 5 4" xfId="14178" xr:uid="{00000000-0005-0000-0000-0000EEE10000}"/>
    <cellStyle name="InputCellGreen 5 4 2" xfId="28099" xr:uid="{00000000-0005-0000-0000-0000EFE10000}"/>
    <cellStyle name="InputCellGreen 5 4 2 2" xfId="55782" xr:uid="{00000000-0005-0000-0000-0000F0E10000}"/>
    <cellStyle name="InputCellGreen 5 4 3" xfId="41865" xr:uid="{00000000-0005-0000-0000-0000F1E10000}"/>
    <cellStyle name="InputCellGreen 5 5" xfId="17146" xr:uid="{00000000-0005-0000-0000-0000F2E10000}"/>
    <cellStyle name="InputCellGreen 5 5 2" xfId="44829" xr:uid="{00000000-0005-0000-0000-0000F3E10000}"/>
    <cellStyle name="InputCellGreen 5 6" xfId="30950" xr:uid="{00000000-0005-0000-0000-0000F4E10000}"/>
    <cellStyle name="InputCellGreen 6" xfId="4695" xr:uid="{00000000-0005-0000-0000-0000F5E10000}"/>
    <cellStyle name="InputCellGreen 6 2" xfId="8101" xr:uid="{00000000-0005-0000-0000-0000F6E10000}"/>
    <cellStyle name="InputCellGreen 6 2 2" xfId="22025" xr:uid="{00000000-0005-0000-0000-0000F7E10000}"/>
    <cellStyle name="InputCellGreen 6 2 2 2" xfId="49708" xr:uid="{00000000-0005-0000-0000-0000F8E10000}"/>
    <cellStyle name="InputCellGreen 6 2 3" xfId="35791" xr:uid="{00000000-0005-0000-0000-0000F9E10000}"/>
    <cellStyle name="InputCellGreen 6 3" xfId="12957" xr:uid="{00000000-0005-0000-0000-0000FAE10000}"/>
    <cellStyle name="InputCellGreen 6 3 2" xfId="26878" xr:uid="{00000000-0005-0000-0000-0000FBE10000}"/>
    <cellStyle name="InputCellGreen 6 3 2 2" xfId="54561" xr:uid="{00000000-0005-0000-0000-0000FCE10000}"/>
    <cellStyle name="InputCellGreen 6 3 3" xfId="40644" xr:uid="{00000000-0005-0000-0000-0000FDE10000}"/>
    <cellStyle name="InputCellGreen 6 4" xfId="15707" xr:uid="{00000000-0005-0000-0000-0000FEE10000}"/>
    <cellStyle name="InputCellGreen 6 4 2" xfId="29628" xr:uid="{00000000-0005-0000-0000-0000FFE10000}"/>
    <cellStyle name="InputCellGreen 6 4 2 2" xfId="57311" xr:uid="{00000000-0005-0000-0000-000000E20000}"/>
    <cellStyle name="InputCellGreen 6 4 3" xfId="43394" xr:uid="{00000000-0005-0000-0000-000001E20000}"/>
    <cellStyle name="InputCellGreen 6 5" xfId="18675" xr:uid="{00000000-0005-0000-0000-000002E20000}"/>
    <cellStyle name="InputCellGreen 6 5 2" xfId="46358" xr:uid="{00000000-0005-0000-0000-000003E20000}"/>
    <cellStyle name="InputCellGreen 6 6" xfId="32441" xr:uid="{00000000-0005-0000-0000-000004E20000}"/>
    <cellStyle name="InputCellGreen 7" xfId="4292" xr:uid="{00000000-0005-0000-0000-000005E20000}"/>
    <cellStyle name="InputCellGreen 7 2" xfId="7717" xr:uid="{00000000-0005-0000-0000-000006E20000}"/>
    <cellStyle name="InputCellGreen 7 2 2" xfId="21644" xr:uid="{00000000-0005-0000-0000-000007E20000}"/>
    <cellStyle name="InputCellGreen 7 2 2 2" xfId="49327" xr:uid="{00000000-0005-0000-0000-000008E20000}"/>
    <cellStyle name="InputCellGreen 7 2 3" xfId="35410" xr:uid="{00000000-0005-0000-0000-000009E20000}"/>
    <cellStyle name="InputCellGreen 7 3" xfId="12564" xr:uid="{00000000-0005-0000-0000-00000AE20000}"/>
    <cellStyle name="InputCellGreen 7 3 2" xfId="26485" xr:uid="{00000000-0005-0000-0000-00000BE20000}"/>
    <cellStyle name="InputCellGreen 7 3 2 2" xfId="54168" xr:uid="{00000000-0005-0000-0000-00000CE20000}"/>
    <cellStyle name="InputCellGreen 7 3 3" xfId="40251" xr:uid="{00000000-0005-0000-0000-00000DE20000}"/>
    <cellStyle name="InputCellGreen 7 4" xfId="15314" xr:uid="{00000000-0005-0000-0000-00000EE20000}"/>
    <cellStyle name="InputCellGreen 7 4 2" xfId="29235" xr:uid="{00000000-0005-0000-0000-00000FE20000}"/>
    <cellStyle name="InputCellGreen 7 4 2 2" xfId="56918" xr:uid="{00000000-0005-0000-0000-000010E20000}"/>
    <cellStyle name="InputCellGreen 7 4 3" xfId="43001" xr:uid="{00000000-0005-0000-0000-000011E20000}"/>
    <cellStyle name="InputCellGreen 7 5" xfId="18282" xr:uid="{00000000-0005-0000-0000-000012E20000}"/>
    <cellStyle name="InputCellGreen 7 5 2" xfId="45965" xr:uid="{00000000-0005-0000-0000-000013E20000}"/>
    <cellStyle name="InputCellGreen 7 6" xfId="32048" xr:uid="{00000000-0005-0000-0000-000014E20000}"/>
    <cellStyle name="InputCellGreen 8" xfId="4563" xr:uid="{00000000-0005-0000-0000-000015E20000}"/>
    <cellStyle name="InputCellGreen 8 2" xfId="7978" xr:uid="{00000000-0005-0000-0000-000016E20000}"/>
    <cellStyle name="InputCellGreen 8 2 2" xfId="21902" xr:uid="{00000000-0005-0000-0000-000017E20000}"/>
    <cellStyle name="InputCellGreen 8 2 2 2" xfId="49585" xr:uid="{00000000-0005-0000-0000-000018E20000}"/>
    <cellStyle name="InputCellGreen 8 2 3" xfId="35668" xr:uid="{00000000-0005-0000-0000-000019E20000}"/>
    <cellStyle name="InputCellGreen 8 3" xfId="12827" xr:uid="{00000000-0005-0000-0000-00001AE20000}"/>
    <cellStyle name="InputCellGreen 8 3 2" xfId="26748" xr:uid="{00000000-0005-0000-0000-00001BE20000}"/>
    <cellStyle name="InputCellGreen 8 3 2 2" xfId="54431" xr:uid="{00000000-0005-0000-0000-00001CE20000}"/>
    <cellStyle name="InputCellGreen 8 3 3" xfId="40514" xr:uid="{00000000-0005-0000-0000-00001DE20000}"/>
    <cellStyle name="InputCellGreen 8 4" xfId="15577" xr:uid="{00000000-0005-0000-0000-00001EE20000}"/>
    <cellStyle name="InputCellGreen 8 4 2" xfId="29498" xr:uid="{00000000-0005-0000-0000-00001FE20000}"/>
    <cellStyle name="InputCellGreen 8 4 2 2" xfId="57181" xr:uid="{00000000-0005-0000-0000-000020E20000}"/>
    <cellStyle name="InputCellGreen 8 4 3" xfId="43264" xr:uid="{00000000-0005-0000-0000-000021E20000}"/>
    <cellStyle name="InputCellGreen 8 5" xfId="18545" xr:uid="{00000000-0005-0000-0000-000022E20000}"/>
    <cellStyle name="InputCellGreen 8 5 2" xfId="46228" xr:uid="{00000000-0005-0000-0000-000023E20000}"/>
    <cellStyle name="InputCellGreen 8 6" xfId="32311" xr:uid="{00000000-0005-0000-0000-000024E20000}"/>
    <cellStyle name="InputCellGreen 9" xfId="6506" xr:uid="{00000000-0005-0000-0000-000025E20000}"/>
    <cellStyle name="InputCellGreen 9 2" xfId="20451" xr:uid="{00000000-0005-0000-0000-000026E20000}"/>
    <cellStyle name="InputCellGreen 9 2 2" xfId="48134" xr:uid="{00000000-0005-0000-0000-000027E20000}"/>
    <cellStyle name="InputCellGreen 9 3" xfId="34217" xr:uid="{00000000-0005-0000-0000-000028E20000}"/>
    <cellStyle name="InputCellGrey" xfId="1902" xr:uid="{00000000-0005-0000-0000-000029E20000}"/>
    <cellStyle name="InputCellP" xfId="1903" xr:uid="{00000000-0005-0000-0000-00002AE20000}"/>
    <cellStyle name="InputCellP 2" xfId="2165" xr:uid="{00000000-0005-0000-0000-00002BE20000}"/>
    <cellStyle name="InputCellP 2 2" xfId="4846" xr:uid="{00000000-0005-0000-0000-00002CE20000}"/>
    <cellStyle name="InputCellP 2 2 2" xfId="8252" xr:uid="{00000000-0005-0000-0000-00002DE20000}"/>
    <cellStyle name="InputCellP 2 2 2 2" xfId="22175" xr:uid="{00000000-0005-0000-0000-00002EE20000}"/>
    <cellStyle name="InputCellP 2 2 2 2 2" xfId="49858" xr:uid="{00000000-0005-0000-0000-00002FE20000}"/>
    <cellStyle name="InputCellP 2 2 2 3" xfId="35941" xr:uid="{00000000-0005-0000-0000-000030E20000}"/>
    <cellStyle name="InputCellP 2 2 3" xfId="13107" xr:uid="{00000000-0005-0000-0000-000031E20000}"/>
    <cellStyle name="InputCellP 2 2 3 2" xfId="27028" xr:uid="{00000000-0005-0000-0000-000032E20000}"/>
    <cellStyle name="InputCellP 2 2 3 2 2" xfId="54711" xr:uid="{00000000-0005-0000-0000-000033E20000}"/>
    <cellStyle name="InputCellP 2 2 3 3" xfId="40794" xr:uid="{00000000-0005-0000-0000-000034E20000}"/>
    <cellStyle name="InputCellP 2 2 4" xfId="15857" xr:uid="{00000000-0005-0000-0000-000035E20000}"/>
    <cellStyle name="InputCellP 2 2 4 2" xfId="29778" xr:uid="{00000000-0005-0000-0000-000036E20000}"/>
    <cellStyle name="InputCellP 2 2 4 2 2" xfId="57461" xr:uid="{00000000-0005-0000-0000-000037E20000}"/>
    <cellStyle name="InputCellP 2 2 4 3" xfId="43544" xr:uid="{00000000-0005-0000-0000-000038E20000}"/>
    <cellStyle name="InputCellP 2 2 5" xfId="18825" xr:uid="{00000000-0005-0000-0000-000039E20000}"/>
    <cellStyle name="InputCellP 2 2 5 2" xfId="46508" xr:uid="{00000000-0005-0000-0000-00003AE20000}"/>
    <cellStyle name="InputCellP 2 2 6" xfId="32591" xr:uid="{00000000-0005-0000-0000-00003BE20000}"/>
    <cellStyle name="InputCellP 3" xfId="4696" xr:uid="{00000000-0005-0000-0000-00003CE20000}"/>
    <cellStyle name="InputCellP 3 2" xfId="8102" xr:uid="{00000000-0005-0000-0000-00003DE20000}"/>
    <cellStyle name="InputCellP 3 2 2" xfId="22026" xr:uid="{00000000-0005-0000-0000-00003EE20000}"/>
    <cellStyle name="InputCellP 3 2 2 2" xfId="49709" xr:uid="{00000000-0005-0000-0000-00003FE20000}"/>
    <cellStyle name="InputCellP 3 2 3" xfId="35792" xr:uid="{00000000-0005-0000-0000-000040E20000}"/>
    <cellStyle name="InputCellP 3 3" xfId="12958" xr:uid="{00000000-0005-0000-0000-000041E20000}"/>
    <cellStyle name="InputCellP 3 3 2" xfId="26879" xr:uid="{00000000-0005-0000-0000-000042E20000}"/>
    <cellStyle name="InputCellP 3 3 2 2" xfId="54562" xr:uid="{00000000-0005-0000-0000-000043E20000}"/>
    <cellStyle name="InputCellP 3 3 3" xfId="40645" xr:uid="{00000000-0005-0000-0000-000044E20000}"/>
    <cellStyle name="InputCellP 3 4" xfId="15708" xr:uid="{00000000-0005-0000-0000-000045E20000}"/>
    <cellStyle name="InputCellP 3 4 2" xfId="29629" xr:uid="{00000000-0005-0000-0000-000046E20000}"/>
    <cellStyle name="InputCellP 3 4 2 2" xfId="57312" xr:uid="{00000000-0005-0000-0000-000047E20000}"/>
    <cellStyle name="InputCellP 3 4 3" xfId="43395" xr:uid="{00000000-0005-0000-0000-000048E20000}"/>
    <cellStyle name="InputCellP 3 5" xfId="18676" xr:uid="{00000000-0005-0000-0000-000049E20000}"/>
    <cellStyle name="InputCellP 3 5 2" xfId="46359" xr:uid="{00000000-0005-0000-0000-00004AE20000}"/>
    <cellStyle name="InputCellP 3 6" xfId="32442" xr:uid="{00000000-0005-0000-0000-00004BE20000}"/>
    <cellStyle name="InputCellProcent" xfId="1904" xr:uid="{00000000-0005-0000-0000-00004CE20000}"/>
    <cellStyle name="InputCellProcent 2" xfId="2166" xr:uid="{00000000-0005-0000-0000-00004DE20000}"/>
    <cellStyle name="InputCellProcent 2 2" xfId="4847" xr:uid="{00000000-0005-0000-0000-00004EE20000}"/>
    <cellStyle name="InputCellProcent 2 2 2" xfId="8253" xr:uid="{00000000-0005-0000-0000-00004FE20000}"/>
    <cellStyle name="InputCellProcent 2 2 2 2" xfId="22176" xr:uid="{00000000-0005-0000-0000-000050E20000}"/>
    <cellStyle name="InputCellProcent 2 2 2 2 2" xfId="49859" xr:uid="{00000000-0005-0000-0000-000051E20000}"/>
    <cellStyle name="InputCellProcent 2 2 2 3" xfId="35942" xr:uid="{00000000-0005-0000-0000-000052E20000}"/>
    <cellStyle name="InputCellProcent 2 2 3" xfId="13108" xr:uid="{00000000-0005-0000-0000-000053E20000}"/>
    <cellStyle name="InputCellProcent 2 2 3 2" xfId="27029" xr:uid="{00000000-0005-0000-0000-000054E20000}"/>
    <cellStyle name="InputCellProcent 2 2 3 2 2" xfId="54712" xr:uid="{00000000-0005-0000-0000-000055E20000}"/>
    <cellStyle name="InputCellProcent 2 2 3 3" xfId="40795" xr:uid="{00000000-0005-0000-0000-000056E20000}"/>
    <cellStyle name="InputCellProcent 2 2 4" xfId="15858" xr:uid="{00000000-0005-0000-0000-000057E20000}"/>
    <cellStyle name="InputCellProcent 2 2 4 2" xfId="29779" xr:uid="{00000000-0005-0000-0000-000058E20000}"/>
    <cellStyle name="InputCellProcent 2 2 4 2 2" xfId="57462" xr:uid="{00000000-0005-0000-0000-000059E20000}"/>
    <cellStyle name="InputCellProcent 2 2 4 3" xfId="43545" xr:uid="{00000000-0005-0000-0000-00005AE20000}"/>
    <cellStyle name="InputCellProcent 2 2 5" xfId="18826" xr:uid="{00000000-0005-0000-0000-00005BE20000}"/>
    <cellStyle name="InputCellProcent 2 2 5 2" xfId="46509" xr:uid="{00000000-0005-0000-0000-00005CE20000}"/>
    <cellStyle name="InputCellProcent 2 2 6" xfId="32592" xr:uid="{00000000-0005-0000-0000-00005DE20000}"/>
    <cellStyle name="InputCellProcent 3" xfId="4697" xr:uid="{00000000-0005-0000-0000-00005EE20000}"/>
    <cellStyle name="InputCellProcent 3 2" xfId="8103" xr:uid="{00000000-0005-0000-0000-00005FE20000}"/>
    <cellStyle name="InputCellProcent 3 2 2" xfId="22027" xr:uid="{00000000-0005-0000-0000-000060E20000}"/>
    <cellStyle name="InputCellProcent 3 2 2 2" xfId="49710" xr:uid="{00000000-0005-0000-0000-000061E20000}"/>
    <cellStyle name="InputCellProcent 3 2 3" xfId="35793" xr:uid="{00000000-0005-0000-0000-000062E20000}"/>
    <cellStyle name="InputCellProcent 3 3" xfId="12959" xr:uid="{00000000-0005-0000-0000-000063E20000}"/>
    <cellStyle name="InputCellProcent 3 3 2" xfId="26880" xr:uid="{00000000-0005-0000-0000-000064E20000}"/>
    <cellStyle name="InputCellProcent 3 3 2 2" xfId="54563" xr:uid="{00000000-0005-0000-0000-000065E20000}"/>
    <cellStyle name="InputCellProcent 3 3 3" xfId="40646" xr:uid="{00000000-0005-0000-0000-000066E20000}"/>
    <cellStyle name="InputCellProcent 3 4" xfId="15709" xr:uid="{00000000-0005-0000-0000-000067E20000}"/>
    <cellStyle name="InputCellProcent 3 4 2" xfId="29630" xr:uid="{00000000-0005-0000-0000-000068E20000}"/>
    <cellStyle name="InputCellProcent 3 4 2 2" xfId="57313" xr:uid="{00000000-0005-0000-0000-000069E20000}"/>
    <cellStyle name="InputCellProcent 3 4 3" xfId="43396" xr:uid="{00000000-0005-0000-0000-00006AE20000}"/>
    <cellStyle name="InputCellProcent 3 5" xfId="18677" xr:uid="{00000000-0005-0000-0000-00006BE20000}"/>
    <cellStyle name="InputCellProcent 3 5 2" xfId="46360" xr:uid="{00000000-0005-0000-0000-00006CE20000}"/>
    <cellStyle name="InputCellProcent 3 6" xfId="32443" xr:uid="{00000000-0005-0000-0000-00006DE20000}"/>
    <cellStyle name="InputCellRed" xfId="1905" xr:uid="{00000000-0005-0000-0000-00006EE20000}"/>
    <cellStyle name="InputCellRed 2" xfId="2167" xr:uid="{00000000-0005-0000-0000-00006FE20000}"/>
    <cellStyle name="InputCellRed 2 2" xfId="4848" xr:uid="{00000000-0005-0000-0000-000070E20000}"/>
    <cellStyle name="InputCellRed 2 2 2" xfId="8254" xr:uid="{00000000-0005-0000-0000-000071E20000}"/>
    <cellStyle name="InputCellRed 2 2 2 2" xfId="22177" xr:uid="{00000000-0005-0000-0000-000072E20000}"/>
    <cellStyle name="InputCellRed 2 2 2 2 2" xfId="49860" xr:uid="{00000000-0005-0000-0000-000073E20000}"/>
    <cellStyle name="InputCellRed 2 2 2 3" xfId="35943" xr:uid="{00000000-0005-0000-0000-000074E20000}"/>
    <cellStyle name="InputCellRed 2 2 3" xfId="13109" xr:uid="{00000000-0005-0000-0000-000075E20000}"/>
    <cellStyle name="InputCellRed 2 2 3 2" xfId="27030" xr:uid="{00000000-0005-0000-0000-000076E20000}"/>
    <cellStyle name="InputCellRed 2 2 3 2 2" xfId="54713" xr:uid="{00000000-0005-0000-0000-000077E20000}"/>
    <cellStyle name="InputCellRed 2 2 3 3" xfId="40796" xr:uid="{00000000-0005-0000-0000-000078E20000}"/>
    <cellStyle name="InputCellRed 2 2 4" xfId="15859" xr:uid="{00000000-0005-0000-0000-000079E20000}"/>
    <cellStyle name="InputCellRed 2 2 4 2" xfId="29780" xr:uid="{00000000-0005-0000-0000-00007AE20000}"/>
    <cellStyle name="InputCellRed 2 2 4 2 2" xfId="57463" xr:uid="{00000000-0005-0000-0000-00007BE20000}"/>
    <cellStyle name="InputCellRed 2 2 4 3" xfId="43546" xr:uid="{00000000-0005-0000-0000-00007CE20000}"/>
    <cellStyle name="InputCellRed 2 2 5" xfId="18827" xr:uid="{00000000-0005-0000-0000-00007DE20000}"/>
    <cellStyle name="InputCellRed 2 2 5 2" xfId="46510" xr:uid="{00000000-0005-0000-0000-00007EE20000}"/>
    <cellStyle name="InputCellRed 2 2 6" xfId="32593" xr:uid="{00000000-0005-0000-0000-00007FE20000}"/>
    <cellStyle name="InputCellRed 3" xfId="4698" xr:uid="{00000000-0005-0000-0000-000080E20000}"/>
    <cellStyle name="InputCellRed 3 2" xfId="8104" xr:uid="{00000000-0005-0000-0000-000081E20000}"/>
    <cellStyle name="InputCellRed 3 2 2" xfId="22028" xr:uid="{00000000-0005-0000-0000-000082E20000}"/>
    <cellStyle name="InputCellRed 3 2 2 2" xfId="49711" xr:uid="{00000000-0005-0000-0000-000083E20000}"/>
    <cellStyle name="InputCellRed 3 2 3" xfId="35794" xr:uid="{00000000-0005-0000-0000-000084E20000}"/>
    <cellStyle name="InputCellRed 3 3" xfId="12960" xr:uid="{00000000-0005-0000-0000-000085E20000}"/>
    <cellStyle name="InputCellRed 3 3 2" xfId="26881" xr:uid="{00000000-0005-0000-0000-000086E20000}"/>
    <cellStyle name="InputCellRed 3 3 2 2" xfId="54564" xr:uid="{00000000-0005-0000-0000-000087E20000}"/>
    <cellStyle name="InputCellRed 3 3 3" xfId="40647" xr:uid="{00000000-0005-0000-0000-000088E20000}"/>
    <cellStyle name="InputCellRed 3 4" xfId="15710" xr:uid="{00000000-0005-0000-0000-000089E20000}"/>
    <cellStyle name="InputCellRed 3 4 2" xfId="29631" xr:uid="{00000000-0005-0000-0000-00008AE20000}"/>
    <cellStyle name="InputCellRed 3 4 2 2" xfId="57314" xr:uid="{00000000-0005-0000-0000-00008BE20000}"/>
    <cellStyle name="InputCellRed 3 4 3" xfId="43397" xr:uid="{00000000-0005-0000-0000-00008CE20000}"/>
    <cellStyle name="InputCellRed 3 5" xfId="18678" xr:uid="{00000000-0005-0000-0000-00008DE20000}"/>
    <cellStyle name="InputCellRed 3 5 2" xfId="46361" xr:uid="{00000000-0005-0000-0000-00008EE20000}"/>
    <cellStyle name="InputCellRed 3 6" xfId="32444" xr:uid="{00000000-0005-0000-0000-00008FE20000}"/>
    <cellStyle name="InputCellRedLeft" xfId="1906" xr:uid="{00000000-0005-0000-0000-000090E20000}"/>
    <cellStyle name="InputCellRedLeft 2" xfId="2168" xr:uid="{00000000-0005-0000-0000-000091E20000}"/>
    <cellStyle name="InputCellRedLeft 2 2" xfId="4849" xr:uid="{00000000-0005-0000-0000-000092E20000}"/>
    <cellStyle name="InputCellRedLeft 2 2 2" xfId="8255" xr:uid="{00000000-0005-0000-0000-000093E20000}"/>
    <cellStyle name="InputCellRedLeft 2 2 2 2" xfId="22178" xr:uid="{00000000-0005-0000-0000-000094E20000}"/>
    <cellStyle name="InputCellRedLeft 2 2 2 2 2" xfId="49861" xr:uid="{00000000-0005-0000-0000-000095E20000}"/>
    <cellStyle name="InputCellRedLeft 2 2 2 3" xfId="35944" xr:uid="{00000000-0005-0000-0000-000096E20000}"/>
    <cellStyle name="InputCellRedLeft 2 2 3" xfId="13110" xr:uid="{00000000-0005-0000-0000-000097E20000}"/>
    <cellStyle name="InputCellRedLeft 2 2 3 2" xfId="27031" xr:uid="{00000000-0005-0000-0000-000098E20000}"/>
    <cellStyle name="InputCellRedLeft 2 2 3 2 2" xfId="54714" xr:uid="{00000000-0005-0000-0000-000099E20000}"/>
    <cellStyle name="InputCellRedLeft 2 2 3 3" xfId="40797" xr:uid="{00000000-0005-0000-0000-00009AE20000}"/>
    <cellStyle name="InputCellRedLeft 2 2 4" xfId="15860" xr:uid="{00000000-0005-0000-0000-00009BE20000}"/>
    <cellStyle name="InputCellRedLeft 2 2 4 2" xfId="29781" xr:uid="{00000000-0005-0000-0000-00009CE20000}"/>
    <cellStyle name="InputCellRedLeft 2 2 4 2 2" xfId="57464" xr:uid="{00000000-0005-0000-0000-00009DE20000}"/>
    <cellStyle name="InputCellRedLeft 2 2 4 3" xfId="43547" xr:uid="{00000000-0005-0000-0000-00009EE20000}"/>
    <cellStyle name="InputCellRedLeft 2 2 5" xfId="18828" xr:uid="{00000000-0005-0000-0000-00009FE20000}"/>
    <cellStyle name="InputCellRedLeft 2 2 5 2" xfId="46511" xr:uid="{00000000-0005-0000-0000-0000A0E20000}"/>
    <cellStyle name="InputCellRedLeft 2 2 6" xfId="32594" xr:uid="{00000000-0005-0000-0000-0000A1E20000}"/>
    <cellStyle name="InputCellRedLeft 3" xfId="4699" xr:uid="{00000000-0005-0000-0000-0000A2E20000}"/>
    <cellStyle name="InputCellRedLeft 3 2" xfId="8105" xr:uid="{00000000-0005-0000-0000-0000A3E20000}"/>
    <cellStyle name="InputCellRedLeft 3 2 2" xfId="22029" xr:uid="{00000000-0005-0000-0000-0000A4E20000}"/>
    <cellStyle name="InputCellRedLeft 3 2 2 2" xfId="49712" xr:uid="{00000000-0005-0000-0000-0000A5E20000}"/>
    <cellStyle name="InputCellRedLeft 3 2 3" xfId="35795" xr:uid="{00000000-0005-0000-0000-0000A6E20000}"/>
    <cellStyle name="InputCellRedLeft 3 3" xfId="12961" xr:uid="{00000000-0005-0000-0000-0000A7E20000}"/>
    <cellStyle name="InputCellRedLeft 3 3 2" xfId="26882" xr:uid="{00000000-0005-0000-0000-0000A8E20000}"/>
    <cellStyle name="InputCellRedLeft 3 3 2 2" xfId="54565" xr:uid="{00000000-0005-0000-0000-0000A9E20000}"/>
    <cellStyle name="InputCellRedLeft 3 3 3" xfId="40648" xr:uid="{00000000-0005-0000-0000-0000AAE20000}"/>
    <cellStyle name="InputCellRedLeft 3 4" xfId="15711" xr:uid="{00000000-0005-0000-0000-0000ABE20000}"/>
    <cellStyle name="InputCellRedLeft 3 4 2" xfId="29632" xr:uid="{00000000-0005-0000-0000-0000ACE20000}"/>
    <cellStyle name="InputCellRedLeft 3 4 2 2" xfId="57315" xr:uid="{00000000-0005-0000-0000-0000ADE20000}"/>
    <cellStyle name="InputCellRedLeft 3 4 3" xfId="43398" xr:uid="{00000000-0005-0000-0000-0000AEE20000}"/>
    <cellStyle name="InputCellRedLeft 3 5" xfId="18679" xr:uid="{00000000-0005-0000-0000-0000AFE20000}"/>
    <cellStyle name="InputCellRedLeft 3 5 2" xfId="46362" xr:uid="{00000000-0005-0000-0000-0000B0E20000}"/>
    <cellStyle name="InputCellRedLeft 3 6" xfId="32445" xr:uid="{00000000-0005-0000-0000-0000B1E20000}"/>
    <cellStyle name="InputCellRedUnder" xfId="1907" xr:uid="{00000000-0005-0000-0000-0000B2E20000}"/>
    <cellStyle name="InputCellRedUnder 2" xfId="2169" xr:uid="{00000000-0005-0000-0000-0000B3E20000}"/>
    <cellStyle name="InputCellRedUnder 2 2" xfId="4850" xr:uid="{00000000-0005-0000-0000-0000B4E20000}"/>
    <cellStyle name="InputCellRedUnder 2 2 2" xfId="8256" xr:uid="{00000000-0005-0000-0000-0000B5E20000}"/>
    <cellStyle name="InputCellRedUnder 2 2 2 2" xfId="22179" xr:uid="{00000000-0005-0000-0000-0000B6E20000}"/>
    <cellStyle name="InputCellRedUnder 2 2 2 2 2" xfId="49862" xr:uid="{00000000-0005-0000-0000-0000B7E20000}"/>
    <cellStyle name="InputCellRedUnder 2 2 2 3" xfId="35945" xr:uid="{00000000-0005-0000-0000-0000B8E20000}"/>
    <cellStyle name="InputCellRedUnder 2 2 3" xfId="13111" xr:uid="{00000000-0005-0000-0000-0000B9E20000}"/>
    <cellStyle name="InputCellRedUnder 2 2 3 2" xfId="27032" xr:uid="{00000000-0005-0000-0000-0000BAE20000}"/>
    <cellStyle name="InputCellRedUnder 2 2 3 2 2" xfId="54715" xr:uid="{00000000-0005-0000-0000-0000BBE20000}"/>
    <cellStyle name="InputCellRedUnder 2 2 3 3" xfId="40798" xr:uid="{00000000-0005-0000-0000-0000BCE20000}"/>
    <cellStyle name="InputCellRedUnder 2 2 4" xfId="15861" xr:uid="{00000000-0005-0000-0000-0000BDE20000}"/>
    <cellStyle name="InputCellRedUnder 2 2 4 2" xfId="29782" xr:uid="{00000000-0005-0000-0000-0000BEE20000}"/>
    <cellStyle name="InputCellRedUnder 2 2 4 2 2" xfId="57465" xr:uid="{00000000-0005-0000-0000-0000BFE20000}"/>
    <cellStyle name="InputCellRedUnder 2 2 4 3" xfId="43548" xr:uid="{00000000-0005-0000-0000-0000C0E20000}"/>
    <cellStyle name="InputCellRedUnder 2 2 5" xfId="18829" xr:uid="{00000000-0005-0000-0000-0000C1E20000}"/>
    <cellStyle name="InputCellRedUnder 2 2 5 2" xfId="46512" xr:uid="{00000000-0005-0000-0000-0000C2E20000}"/>
    <cellStyle name="InputCellRedUnder 2 2 6" xfId="32595" xr:uid="{00000000-0005-0000-0000-0000C3E20000}"/>
    <cellStyle name="InputCellRedUnder 3" xfId="4700" xr:uid="{00000000-0005-0000-0000-0000C4E20000}"/>
    <cellStyle name="InputCellRedUnder 3 2" xfId="8106" xr:uid="{00000000-0005-0000-0000-0000C5E20000}"/>
    <cellStyle name="InputCellRedUnder 3 2 2" xfId="22030" xr:uid="{00000000-0005-0000-0000-0000C6E20000}"/>
    <cellStyle name="InputCellRedUnder 3 2 2 2" xfId="49713" xr:uid="{00000000-0005-0000-0000-0000C7E20000}"/>
    <cellStyle name="InputCellRedUnder 3 2 3" xfId="35796" xr:uid="{00000000-0005-0000-0000-0000C8E20000}"/>
    <cellStyle name="InputCellRedUnder 3 3" xfId="12962" xr:uid="{00000000-0005-0000-0000-0000C9E20000}"/>
    <cellStyle name="InputCellRedUnder 3 3 2" xfId="26883" xr:uid="{00000000-0005-0000-0000-0000CAE20000}"/>
    <cellStyle name="InputCellRedUnder 3 3 2 2" xfId="54566" xr:uid="{00000000-0005-0000-0000-0000CBE20000}"/>
    <cellStyle name="InputCellRedUnder 3 3 3" xfId="40649" xr:uid="{00000000-0005-0000-0000-0000CCE20000}"/>
    <cellStyle name="InputCellRedUnder 3 4" xfId="15712" xr:uid="{00000000-0005-0000-0000-0000CDE20000}"/>
    <cellStyle name="InputCellRedUnder 3 4 2" xfId="29633" xr:uid="{00000000-0005-0000-0000-0000CEE20000}"/>
    <cellStyle name="InputCellRedUnder 3 4 2 2" xfId="57316" xr:uid="{00000000-0005-0000-0000-0000CFE20000}"/>
    <cellStyle name="InputCellRedUnder 3 4 3" xfId="43399" xr:uid="{00000000-0005-0000-0000-0000D0E20000}"/>
    <cellStyle name="InputCellRedUnder 3 5" xfId="18680" xr:uid="{00000000-0005-0000-0000-0000D1E20000}"/>
    <cellStyle name="InputCellRedUnder 3 5 2" xfId="46363" xr:uid="{00000000-0005-0000-0000-0000D2E20000}"/>
    <cellStyle name="InputCellRedUnder 3 6" xfId="32446" xr:uid="{00000000-0005-0000-0000-0000D3E20000}"/>
    <cellStyle name="InputCellTab" xfId="1908" xr:uid="{00000000-0005-0000-0000-0000D4E20000}"/>
    <cellStyle name="InputCellTab 2" xfId="2170" xr:uid="{00000000-0005-0000-0000-0000D5E20000}"/>
    <cellStyle name="InputCellTab 2 2" xfId="4851" xr:uid="{00000000-0005-0000-0000-0000D6E20000}"/>
    <cellStyle name="InputCellTab 2 2 2" xfId="8257" xr:uid="{00000000-0005-0000-0000-0000D7E20000}"/>
    <cellStyle name="InputCellTab 2 2 2 2" xfId="22180" xr:uid="{00000000-0005-0000-0000-0000D8E20000}"/>
    <cellStyle name="InputCellTab 2 2 2 2 2" xfId="49863" xr:uid="{00000000-0005-0000-0000-0000D9E20000}"/>
    <cellStyle name="InputCellTab 2 2 2 3" xfId="35946" xr:uid="{00000000-0005-0000-0000-0000DAE20000}"/>
    <cellStyle name="InputCellTab 2 2 3" xfId="13112" xr:uid="{00000000-0005-0000-0000-0000DBE20000}"/>
    <cellStyle name="InputCellTab 2 2 3 2" xfId="27033" xr:uid="{00000000-0005-0000-0000-0000DCE20000}"/>
    <cellStyle name="InputCellTab 2 2 3 2 2" xfId="54716" xr:uid="{00000000-0005-0000-0000-0000DDE20000}"/>
    <cellStyle name="InputCellTab 2 2 3 3" xfId="40799" xr:uid="{00000000-0005-0000-0000-0000DEE20000}"/>
    <cellStyle name="InputCellTab 2 2 4" xfId="15862" xr:uid="{00000000-0005-0000-0000-0000DFE20000}"/>
    <cellStyle name="InputCellTab 2 2 4 2" xfId="29783" xr:uid="{00000000-0005-0000-0000-0000E0E20000}"/>
    <cellStyle name="InputCellTab 2 2 4 2 2" xfId="57466" xr:uid="{00000000-0005-0000-0000-0000E1E20000}"/>
    <cellStyle name="InputCellTab 2 2 4 3" xfId="43549" xr:uid="{00000000-0005-0000-0000-0000E2E20000}"/>
    <cellStyle name="InputCellTab 2 2 5" xfId="18830" xr:uid="{00000000-0005-0000-0000-0000E3E20000}"/>
    <cellStyle name="InputCellTab 2 2 5 2" xfId="46513" xr:uid="{00000000-0005-0000-0000-0000E4E20000}"/>
    <cellStyle name="InputCellTab 2 2 6" xfId="32596" xr:uid="{00000000-0005-0000-0000-0000E5E20000}"/>
    <cellStyle name="InputCellTab 2 3" xfId="5356" xr:uid="{00000000-0005-0000-0000-0000E6E20000}"/>
    <cellStyle name="InputCellTab 2 3 2" xfId="19311" xr:uid="{00000000-0005-0000-0000-0000E7E20000}"/>
    <cellStyle name="InputCellTab 2 3 2 2" xfId="46994" xr:uid="{00000000-0005-0000-0000-0000E8E20000}"/>
    <cellStyle name="InputCellTab 2 3 3" xfId="33077" xr:uid="{00000000-0005-0000-0000-0000E9E20000}"/>
    <cellStyle name="InputCellTab 3" xfId="4701" xr:uid="{00000000-0005-0000-0000-0000EAE20000}"/>
    <cellStyle name="InputCellTab 3 2" xfId="8107" xr:uid="{00000000-0005-0000-0000-0000EBE20000}"/>
    <cellStyle name="InputCellTab 3 2 2" xfId="22031" xr:uid="{00000000-0005-0000-0000-0000ECE20000}"/>
    <cellStyle name="InputCellTab 3 2 2 2" xfId="49714" xr:uid="{00000000-0005-0000-0000-0000EDE20000}"/>
    <cellStyle name="InputCellTab 3 2 3" xfId="35797" xr:uid="{00000000-0005-0000-0000-0000EEE20000}"/>
    <cellStyle name="InputCellTab 3 3" xfId="12963" xr:uid="{00000000-0005-0000-0000-0000EFE20000}"/>
    <cellStyle name="InputCellTab 3 3 2" xfId="26884" xr:uid="{00000000-0005-0000-0000-0000F0E20000}"/>
    <cellStyle name="InputCellTab 3 3 2 2" xfId="54567" xr:uid="{00000000-0005-0000-0000-0000F1E20000}"/>
    <cellStyle name="InputCellTab 3 3 3" xfId="40650" xr:uid="{00000000-0005-0000-0000-0000F2E20000}"/>
    <cellStyle name="InputCellTab 3 4" xfId="15713" xr:uid="{00000000-0005-0000-0000-0000F3E20000}"/>
    <cellStyle name="InputCellTab 3 4 2" xfId="29634" xr:uid="{00000000-0005-0000-0000-0000F4E20000}"/>
    <cellStyle name="InputCellTab 3 4 2 2" xfId="57317" xr:uid="{00000000-0005-0000-0000-0000F5E20000}"/>
    <cellStyle name="InputCellTab 3 4 3" xfId="43400" xr:uid="{00000000-0005-0000-0000-0000F6E20000}"/>
    <cellStyle name="InputCellTab 3 5" xfId="18681" xr:uid="{00000000-0005-0000-0000-0000F7E20000}"/>
    <cellStyle name="InputCellTab 3 5 2" xfId="46364" xr:uid="{00000000-0005-0000-0000-0000F8E20000}"/>
    <cellStyle name="InputCellTab 3 6" xfId="32447" xr:uid="{00000000-0005-0000-0000-0000F9E20000}"/>
    <cellStyle name="InputCellTab 4" xfId="5297" xr:uid="{00000000-0005-0000-0000-0000FAE20000}"/>
    <cellStyle name="InputCellTab 4 2" xfId="19264" xr:uid="{00000000-0005-0000-0000-0000FBE20000}"/>
    <cellStyle name="InputCellTab 4 2 2" xfId="46947" xr:uid="{00000000-0005-0000-0000-0000FCE20000}"/>
    <cellStyle name="InputCellTab 4 3" xfId="33030" xr:uid="{00000000-0005-0000-0000-0000FDE20000}"/>
    <cellStyle name="InputCellText" xfId="1909" xr:uid="{00000000-0005-0000-0000-0000FEE20000}"/>
    <cellStyle name="InputCellText 2" xfId="2171" xr:uid="{00000000-0005-0000-0000-0000FFE20000}"/>
    <cellStyle name="InputCellText 2 2" xfId="4852" xr:uid="{00000000-0005-0000-0000-000000E30000}"/>
    <cellStyle name="InputCellText 2 2 2" xfId="8258" xr:uid="{00000000-0005-0000-0000-000001E30000}"/>
    <cellStyle name="InputCellText 2 2 2 2" xfId="22181" xr:uid="{00000000-0005-0000-0000-000002E30000}"/>
    <cellStyle name="InputCellText 2 2 2 2 2" xfId="49864" xr:uid="{00000000-0005-0000-0000-000003E30000}"/>
    <cellStyle name="InputCellText 2 2 2 3" xfId="35947" xr:uid="{00000000-0005-0000-0000-000004E30000}"/>
    <cellStyle name="InputCellText 2 2 3" xfId="13113" xr:uid="{00000000-0005-0000-0000-000005E30000}"/>
    <cellStyle name="InputCellText 2 2 3 2" xfId="27034" xr:uid="{00000000-0005-0000-0000-000006E30000}"/>
    <cellStyle name="InputCellText 2 2 3 2 2" xfId="54717" xr:uid="{00000000-0005-0000-0000-000007E30000}"/>
    <cellStyle name="InputCellText 2 2 3 3" xfId="40800" xr:uid="{00000000-0005-0000-0000-000008E30000}"/>
    <cellStyle name="InputCellText 2 2 4" xfId="15863" xr:uid="{00000000-0005-0000-0000-000009E30000}"/>
    <cellStyle name="InputCellText 2 2 4 2" xfId="29784" xr:uid="{00000000-0005-0000-0000-00000AE30000}"/>
    <cellStyle name="InputCellText 2 2 4 2 2" xfId="57467" xr:uid="{00000000-0005-0000-0000-00000BE30000}"/>
    <cellStyle name="InputCellText 2 2 4 3" xfId="43550" xr:uid="{00000000-0005-0000-0000-00000CE30000}"/>
    <cellStyle name="InputCellText 2 2 5" xfId="18831" xr:uid="{00000000-0005-0000-0000-00000DE30000}"/>
    <cellStyle name="InputCellText 2 2 5 2" xfId="46514" xr:uid="{00000000-0005-0000-0000-00000EE30000}"/>
    <cellStyle name="InputCellText 2 2 6" xfId="32597" xr:uid="{00000000-0005-0000-0000-00000FE30000}"/>
    <cellStyle name="InputCellText 3" xfId="4702" xr:uid="{00000000-0005-0000-0000-000010E30000}"/>
    <cellStyle name="InputCellText 3 2" xfId="8108" xr:uid="{00000000-0005-0000-0000-000011E30000}"/>
    <cellStyle name="InputCellText 3 2 2" xfId="22032" xr:uid="{00000000-0005-0000-0000-000012E30000}"/>
    <cellStyle name="InputCellText 3 2 2 2" xfId="49715" xr:uid="{00000000-0005-0000-0000-000013E30000}"/>
    <cellStyle name="InputCellText 3 2 3" xfId="35798" xr:uid="{00000000-0005-0000-0000-000014E30000}"/>
    <cellStyle name="InputCellText 3 3" xfId="12964" xr:uid="{00000000-0005-0000-0000-000015E30000}"/>
    <cellStyle name="InputCellText 3 3 2" xfId="26885" xr:uid="{00000000-0005-0000-0000-000016E30000}"/>
    <cellStyle name="InputCellText 3 3 2 2" xfId="54568" xr:uid="{00000000-0005-0000-0000-000017E30000}"/>
    <cellStyle name="InputCellText 3 3 3" xfId="40651" xr:uid="{00000000-0005-0000-0000-000018E30000}"/>
    <cellStyle name="InputCellText 3 4" xfId="15714" xr:uid="{00000000-0005-0000-0000-000019E30000}"/>
    <cellStyle name="InputCellText 3 4 2" xfId="29635" xr:uid="{00000000-0005-0000-0000-00001AE30000}"/>
    <cellStyle name="InputCellText 3 4 2 2" xfId="57318" xr:uid="{00000000-0005-0000-0000-00001BE30000}"/>
    <cellStyle name="InputCellText 3 4 3" xfId="43401" xr:uid="{00000000-0005-0000-0000-00001CE30000}"/>
    <cellStyle name="InputCellText 3 5" xfId="18682" xr:uid="{00000000-0005-0000-0000-00001DE30000}"/>
    <cellStyle name="InputCellText 3 5 2" xfId="46365" xr:uid="{00000000-0005-0000-0000-00001EE30000}"/>
    <cellStyle name="InputCellText 3 6" xfId="32448" xr:uid="{00000000-0005-0000-0000-00001FE30000}"/>
    <cellStyle name="InputData" xfId="1910" xr:uid="{00000000-0005-0000-0000-000020E30000}"/>
    <cellStyle name="InputData2" xfId="1911" xr:uid="{00000000-0005-0000-0000-000021E30000}"/>
    <cellStyle name="InputDataBold" xfId="1912" xr:uid="{00000000-0005-0000-0000-000022E30000}"/>
    <cellStyle name="InputDataJM" xfId="1913" xr:uid="{00000000-0005-0000-0000-000023E30000}"/>
    <cellStyle name="InputDataJM 2" xfId="2172" xr:uid="{00000000-0005-0000-0000-000024E30000}"/>
    <cellStyle name="InputDataJM 2 2" xfId="4853" xr:uid="{00000000-0005-0000-0000-000025E30000}"/>
    <cellStyle name="InputDataJM 2 2 2" xfId="8259" xr:uid="{00000000-0005-0000-0000-000026E30000}"/>
    <cellStyle name="InputDataJM 2 2 2 2" xfId="22182" xr:uid="{00000000-0005-0000-0000-000027E30000}"/>
    <cellStyle name="InputDataJM 2 2 2 2 2" xfId="49865" xr:uid="{00000000-0005-0000-0000-000028E30000}"/>
    <cellStyle name="InputDataJM 2 2 2 3" xfId="35948" xr:uid="{00000000-0005-0000-0000-000029E30000}"/>
    <cellStyle name="InputDataJM 2 2 3" xfId="13114" xr:uid="{00000000-0005-0000-0000-00002AE30000}"/>
    <cellStyle name="InputDataJM 2 2 3 2" xfId="27035" xr:uid="{00000000-0005-0000-0000-00002BE30000}"/>
    <cellStyle name="InputDataJM 2 2 3 2 2" xfId="54718" xr:uid="{00000000-0005-0000-0000-00002CE30000}"/>
    <cellStyle name="InputDataJM 2 2 3 3" xfId="40801" xr:uid="{00000000-0005-0000-0000-00002DE30000}"/>
    <cellStyle name="InputDataJM 2 2 4" xfId="15864" xr:uid="{00000000-0005-0000-0000-00002EE30000}"/>
    <cellStyle name="InputDataJM 2 2 4 2" xfId="29785" xr:uid="{00000000-0005-0000-0000-00002FE30000}"/>
    <cellStyle name="InputDataJM 2 2 4 2 2" xfId="57468" xr:uid="{00000000-0005-0000-0000-000030E30000}"/>
    <cellStyle name="InputDataJM 2 2 4 3" xfId="43551" xr:uid="{00000000-0005-0000-0000-000031E30000}"/>
    <cellStyle name="InputDataJM 2 2 5" xfId="18832" xr:uid="{00000000-0005-0000-0000-000032E30000}"/>
    <cellStyle name="InputDataJM 2 2 5 2" xfId="46515" xr:uid="{00000000-0005-0000-0000-000033E30000}"/>
    <cellStyle name="InputDataJM 2 2 6" xfId="32598" xr:uid="{00000000-0005-0000-0000-000034E30000}"/>
    <cellStyle name="InputDataJM 2 3" xfId="6518" xr:uid="{00000000-0005-0000-0000-000035E30000}"/>
    <cellStyle name="InputDataJM 2 3 2" xfId="20463" xr:uid="{00000000-0005-0000-0000-000036E30000}"/>
    <cellStyle name="InputDataJM 2 3 2 2" xfId="48146" xr:uid="{00000000-0005-0000-0000-000037E30000}"/>
    <cellStyle name="InputDataJM 2 3 3" xfId="34229" xr:uid="{00000000-0005-0000-0000-000038E30000}"/>
    <cellStyle name="InputDataJM 3" xfId="4704" xr:uid="{00000000-0005-0000-0000-000039E30000}"/>
    <cellStyle name="InputDataJM 3 2" xfId="8110" xr:uid="{00000000-0005-0000-0000-00003AE30000}"/>
    <cellStyle name="InputDataJM 3 2 2" xfId="22034" xr:uid="{00000000-0005-0000-0000-00003BE30000}"/>
    <cellStyle name="InputDataJM 3 2 2 2" xfId="49717" xr:uid="{00000000-0005-0000-0000-00003CE30000}"/>
    <cellStyle name="InputDataJM 3 2 3" xfId="35800" xr:uid="{00000000-0005-0000-0000-00003DE30000}"/>
    <cellStyle name="InputDataJM 3 3" xfId="12966" xr:uid="{00000000-0005-0000-0000-00003EE30000}"/>
    <cellStyle name="InputDataJM 3 3 2" xfId="26887" xr:uid="{00000000-0005-0000-0000-00003FE30000}"/>
    <cellStyle name="InputDataJM 3 3 2 2" xfId="54570" xr:uid="{00000000-0005-0000-0000-000040E30000}"/>
    <cellStyle name="InputDataJM 3 3 3" xfId="40653" xr:uid="{00000000-0005-0000-0000-000041E30000}"/>
    <cellStyle name="InputDataJM 3 4" xfId="15716" xr:uid="{00000000-0005-0000-0000-000042E30000}"/>
    <cellStyle name="InputDataJM 3 4 2" xfId="29637" xr:uid="{00000000-0005-0000-0000-000043E30000}"/>
    <cellStyle name="InputDataJM 3 4 2 2" xfId="57320" xr:uid="{00000000-0005-0000-0000-000044E30000}"/>
    <cellStyle name="InputDataJM 3 4 3" xfId="43403" xr:uid="{00000000-0005-0000-0000-000045E30000}"/>
    <cellStyle name="InputDataJM 3 5" xfId="18684" xr:uid="{00000000-0005-0000-0000-000046E30000}"/>
    <cellStyle name="InputDataJM 3 5 2" xfId="46367" xr:uid="{00000000-0005-0000-0000-000047E30000}"/>
    <cellStyle name="InputDataJM 3 6" xfId="32450" xr:uid="{00000000-0005-0000-0000-000048E30000}"/>
    <cellStyle name="InputDataJM 4" xfId="6069" xr:uid="{00000000-0005-0000-0000-000049E30000}"/>
    <cellStyle name="InputDataJM 4 2" xfId="20016" xr:uid="{00000000-0005-0000-0000-00004AE30000}"/>
    <cellStyle name="InputDataJM 4 2 2" xfId="47699" xr:uid="{00000000-0005-0000-0000-00004BE30000}"/>
    <cellStyle name="InputDataJM 4 3" xfId="33782" xr:uid="{00000000-0005-0000-0000-00004CE30000}"/>
    <cellStyle name="InputDate" xfId="1914" xr:uid="{00000000-0005-0000-0000-00004DE30000}"/>
    <cellStyle name="InputDecimal" xfId="1915" xr:uid="{00000000-0005-0000-0000-00004EE30000}"/>
    <cellStyle name="InputPct" xfId="1916" xr:uid="{00000000-0005-0000-0000-00004FE30000}"/>
    <cellStyle name="InputPct 2" xfId="2173" xr:uid="{00000000-0005-0000-0000-000050E30000}"/>
    <cellStyle name="InputPct 2 2" xfId="5676" xr:uid="{00000000-0005-0000-0000-000051E30000}"/>
    <cellStyle name="InputPct 2 2 2" xfId="19628" xr:uid="{00000000-0005-0000-0000-000052E30000}"/>
    <cellStyle name="InputPct 2 2 2 2" xfId="47311" xr:uid="{00000000-0005-0000-0000-000053E30000}"/>
    <cellStyle name="InputPct 2 2 3" xfId="33394" xr:uid="{00000000-0005-0000-0000-000054E30000}"/>
    <cellStyle name="InputPct 2 3" xfId="5185" xr:uid="{00000000-0005-0000-0000-000055E30000}"/>
    <cellStyle name="InputPct 2 3 2" xfId="19155" xr:uid="{00000000-0005-0000-0000-000056E30000}"/>
    <cellStyle name="InputPct 2 3 2 2" xfId="46838" xr:uid="{00000000-0005-0000-0000-000057E30000}"/>
    <cellStyle name="InputPct 2 3 3" xfId="32921" xr:uid="{00000000-0005-0000-0000-000058E30000}"/>
    <cellStyle name="InputPct 2 4" xfId="9630" xr:uid="{00000000-0005-0000-0000-000059E30000}"/>
    <cellStyle name="InputPct 2 4 2" xfId="23551" xr:uid="{00000000-0005-0000-0000-00005AE30000}"/>
    <cellStyle name="InputPct 2 4 2 2" xfId="51234" xr:uid="{00000000-0005-0000-0000-00005BE30000}"/>
    <cellStyle name="InputPct 2 4 3" xfId="37317" xr:uid="{00000000-0005-0000-0000-00005CE30000}"/>
    <cellStyle name="InputPct 2 5" xfId="16210" xr:uid="{00000000-0005-0000-0000-00005DE30000}"/>
    <cellStyle name="InputPct 2 5 2" xfId="30127" xr:uid="{00000000-0005-0000-0000-00005EE30000}"/>
    <cellStyle name="InputPct 2 5 2 2" xfId="57810" xr:uid="{00000000-0005-0000-0000-00005FE30000}"/>
    <cellStyle name="InputPct 2 5 3" xfId="43893" xr:uid="{00000000-0005-0000-0000-000060E30000}"/>
    <cellStyle name="InputPct 2 6" xfId="16307" xr:uid="{00000000-0005-0000-0000-000061E30000}"/>
    <cellStyle name="InputPct 2 6 2" xfId="43990" xr:uid="{00000000-0005-0000-0000-000062E30000}"/>
    <cellStyle name="InputPct 3" xfId="2296" xr:uid="{00000000-0005-0000-0000-000063E30000}"/>
    <cellStyle name="InputPct 3 2" xfId="5759" xr:uid="{00000000-0005-0000-0000-000064E30000}"/>
    <cellStyle name="InputPct 3 2 2" xfId="19709" xr:uid="{00000000-0005-0000-0000-000065E30000}"/>
    <cellStyle name="InputPct 3 2 2 2" xfId="47392" xr:uid="{00000000-0005-0000-0000-000066E30000}"/>
    <cellStyle name="InputPct 3 2 3" xfId="33475" xr:uid="{00000000-0005-0000-0000-000067E30000}"/>
    <cellStyle name="InputPct 3 3" xfId="8528" xr:uid="{00000000-0005-0000-0000-000068E30000}"/>
    <cellStyle name="InputPct 3 3 2" xfId="22449" xr:uid="{00000000-0005-0000-0000-000069E30000}"/>
    <cellStyle name="InputPct 3 3 2 2" xfId="50132" xr:uid="{00000000-0005-0000-0000-00006AE30000}"/>
    <cellStyle name="InputPct 3 3 3" xfId="36215" xr:uid="{00000000-0005-0000-0000-00006BE30000}"/>
    <cellStyle name="InputPct 3 4" xfId="5408" xr:uid="{00000000-0005-0000-0000-00006CE30000}"/>
    <cellStyle name="InputPct 3 4 2" xfId="19361" xr:uid="{00000000-0005-0000-0000-00006DE30000}"/>
    <cellStyle name="InputPct 3 4 2 2" xfId="47044" xr:uid="{00000000-0005-0000-0000-00006EE30000}"/>
    <cellStyle name="InputPct 3 4 3" xfId="33127" xr:uid="{00000000-0005-0000-0000-00006FE30000}"/>
    <cellStyle name="InputPct 3 5" xfId="13407" xr:uid="{00000000-0005-0000-0000-000070E30000}"/>
    <cellStyle name="InputPct 3 5 2" xfId="27328" xr:uid="{00000000-0005-0000-0000-000071E30000}"/>
    <cellStyle name="InputPct 3 5 2 2" xfId="55011" xr:uid="{00000000-0005-0000-0000-000072E30000}"/>
    <cellStyle name="InputPct 3 5 3" xfId="41094" xr:uid="{00000000-0005-0000-0000-000073E30000}"/>
    <cellStyle name="InputPct 3 6" xfId="16369" xr:uid="{00000000-0005-0000-0000-000074E30000}"/>
    <cellStyle name="InputPct 3 6 2" xfId="44052" xr:uid="{00000000-0005-0000-0000-000075E30000}"/>
    <cellStyle name="InputPct 4" xfId="2875" xr:uid="{00000000-0005-0000-0000-000076E30000}"/>
    <cellStyle name="InputPct 4 2" xfId="6322" xr:uid="{00000000-0005-0000-0000-000077E30000}"/>
    <cellStyle name="InputPct 4 2 2" xfId="20269" xr:uid="{00000000-0005-0000-0000-000078E30000}"/>
    <cellStyle name="InputPct 4 2 2 2" xfId="47952" xr:uid="{00000000-0005-0000-0000-000079E30000}"/>
    <cellStyle name="InputPct 4 2 3" xfId="34035" xr:uid="{00000000-0005-0000-0000-00007AE30000}"/>
    <cellStyle name="InputPct 4 3" xfId="9074" xr:uid="{00000000-0005-0000-0000-00007BE30000}"/>
    <cellStyle name="InputPct 4 3 2" xfId="22995" xr:uid="{00000000-0005-0000-0000-00007CE30000}"/>
    <cellStyle name="InputPct 4 3 2 2" xfId="50678" xr:uid="{00000000-0005-0000-0000-00007DE30000}"/>
    <cellStyle name="InputPct 4 3 3" xfId="36761" xr:uid="{00000000-0005-0000-0000-00007EE30000}"/>
    <cellStyle name="InputPct 4 4" xfId="11209" xr:uid="{00000000-0005-0000-0000-00007FE30000}"/>
    <cellStyle name="InputPct 4 4 2" xfId="25130" xr:uid="{00000000-0005-0000-0000-000080E30000}"/>
    <cellStyle name="InputPct 4 4 2 2" xfId="52813" xr:uid="{00000000-0005-0000-0000-000081E30000}"/>
    <cellStyle name="InputPct 4 4 3" xfId="38896" xr:uid="{00000000-0005-0000-0000-000082E30000}"/>
    <cellStyle name="InputPct 4 5" xfId="13961" xr:uid="{00000000-0005-0000-0000-000083E30000}"/>
    <cellStyle name="InputPct 4 5 2" xfId="27882" xr:uid="{00000000-0005-0000-0000-000084E30000}"/>
    <cellStyle name="InputPct 4 5 2 2" xfId="55565" xr:uid="{00000000-0005-0000-0000-000085E30000}"/>
    <cellStyle name="InputPct 4 5 3" xfId="41648" xr:uid="{00000000-0005-0000-0000-000086E30000}"/>
    <cellStyle name="InputPct 4 6" xfId="16927" xr:uid="{00000000-0005-0000-0000-000087E30000}"/>
    <cellStyle name="InputPct 4 6 2" xfId="44610" xr:uid="{00000000-0005-0000-0000-000088E30000}"/>
    <cellStyle name="InputPct 5" xfId="2772" xr:uid="{00000000-0005-0000-0000-000089E30000}"/>
    <cellStyle name="InputPct 5 2" xfId="6219" xr:uid="{00000000-0005-0000-0000-00008AE30000}"/>
    <cellStyle name="InputPct 5 2 2" xfId="20166" xr:uid="{00000000-0005-0000-0000-00008BE30000}"/>
    <cellStyle name="InputPct 5 2 2 2" xfId="47849" xr:uid="{00000000-0005-0000-0000-00008CE30000}"/>
    <cellStyle name="InputPct 5 2 3" xfId="33932" xr:uid="{00000000-0005-0000-0000-00008DE30000}"/>
    <cellStyle name="InputPct 5 3" xfId="8975" xr:uid="{00000000-0005-0000-0000-00008EE30000}"/>
    <cellStyle name="InputPct 5 3 2" xfId="22896" xr:uid="{00000000-0005-0000-0000-00008FE30000}"/>
    <cellStyle name="InputPct 5 3 2 2" xfId="50579" xr:uid="{00000000-0005-0000-0000-000090E30000}"/>
    <cellStyle name="InputPct 5 3 3" xfId="36662" xr:uid="{00000000-0005-0000-0000-000091E30000}"/>
    <cellStyle name="InputPct 5 4" xfId="11106" xr:uid="{00000000-0005-0000-0000-000092E30000}"/>
    <cellStyle name="InputPct 5 4 2" xfId="25027" xr:uid="{00000000-0005-0000-0000-000093E30000}"/>
    <cellStyle name="InputPct 5 4 2 2" xfId="52710" xr:uid="{00000000-0005-0000-0000-000094E30000}"/>
    <cellStyle name="InputPct 5 4 3" xfId="38793" xr:uid="{00000000-0005-0000-0000-000095E30000}"/>
    <cellStyle name="InputPct 5 5" xfId="13859" xr:uid="{00000000-0005-0000-0000-000096E30000}"/>
    <cellStyle name="InputPct 5 5 2" xfId="27780" xr:uid="{00000000-0005-0000-0000-000097E30000}"/>
    <cellStyle name="InputPct 5 5 2 2" xfId="55463" xr:uid="{00000000-0005-0000-0000-000098E30000}"/>
    <cellStyle name="InputPct 5 5 3" xfId="41546" xr:uid="{00000000-0005-0000-0000-000099E30000}"/>
    <cellStyle name="InputPct 5 6" xfId="16824" xr:uid="{00000000-0005-0000-0000-00009AE30000}"/>
    <cellStyle name="InputPct 5 6 2" xfId="44507" xr:uid="{00000000-0005-0000-0000-00009BE30000}"/>
    <cellStyle name="InputPct 6" xfId="4629" xr:uid="{00000000-0005-0000-0000-00009CE30000}"/>
    <cellStyle name="InputPct 6 2" xfId="8038" xr:uid="{00000000-0005-0000-0000-00009DE30000}"/>
    <cellStyle name="InputPct 6 2 2" xfId="21962" xr:uid="{00000000-0005-0000-0000-00009EE30000}"/>
    <cellStyle name="InputPct 6 2 2 2" xfId="49645" xr:uid="{00000000-0005-0000-0000-00009FE30000}"/>
    <cellStyle name="InputPct 6 2 3" xfId="35728" xr:uid="{00000000-0005-0000-0000-0000A0E30000}"/>
    <cellStyle name="InputPct 6 3" xfId="12893" xr:uid="{00000000-0005-0000-0000-0000A1E30000}"/>
    <cellStyle name="InputPct 6 3 2" xfId="26814" xr:uid="{00000000-0005-0000-0000-0000A2E30000}"/>
    <cellStyle name="InputPct 6 3 2 2" xfId="54497" xr:uid="{00000000-0005-0000-0000-0000A3E30000}"/>
    <cellStyle name="InputPct 6 3 3" xfId="40580" xr:uid="{00000000-0005-0000-0000-0000A4E30000}"/>
    <cellStyle name="InputPct 6 4" xfId="15643" xr:uid="{00000000-0005-0000-0000-0000A5E30000}"/>
    <cellStyle name="InputPct 6 4 2" xfId="29564" xr:uid="{00000000-0005-0000-0000-0000A6E30000}"/>
    <cellStyle name="InputPct 6 4 2 2" xfId="57247" xr:uid="{00000000-0005-0000-0000-0000A7E30000}"/>
    <cellStyle name="InputPct 6 4 3" xfId="43330" xr:uid="{00000000-0005-0000-0000-0000A8E30000}"/>
    <cellStyle name="InputPct 6 5" xfId="18611" xr:uid="{00000000-0005-0000-0000-0000A9E30000}"/>
    <cellStyle name="InputPct 6 5 2" xfId="46294" xr:uid="{00000000-0005-0000-0000-0000AAE30000}"/>
    <cellStyle name="InputPct 6 6" xfId="32377" xr:uid="{00000000-0005-0000-0000-0000ABE30000}"/>
    <cellStyle name="InputPct 7" xfId="4291" xr:uid="{00000000-0005-0000-0000-0000ACE30000}"/>
    <cellStyle name="InputPct 7 2" xfId="12563" xr:uid="{00000000-0005-0000-0000-0000ADE30000}"/>
    <cellStyle name="InputPct 7 2 2" xfId="26484" xr:uid="{00000000-0005-0000-0000-0000AEE30000}"/>
    <cellStyle name="InputPct 7 2 2 2" xfId="54167" xr:uid="{00000000-0005-0000-0000-0000AFE30000}"/>
    <cellStyle name="InputPct 7 2 3" xfId="40250" xr:uid="{00000000-0005-0000-0000-0000B0E30000}"/>
    <cellStyle name="InputPct 7 3" xfId="15313" xr:uid="{00000000-0005-0000-0000-0000B1E30000}"/>
    <cellStyle name="InputPct 7 3 2" xfId="29234" xr:uid="{00000000-0005-0000-0000-0000B2E30000}"/>
    <cellStyle name="InputPct 7 3 2 2" xfId="56917" xr:uid="{00000000-0005-0000-0000-0000B3E30000}"/>
    <cellStyle name="InputPct 7 3 3" xfId="43000" xr:uid="{00000000-0005-0000-0000-0000B4E30000}"/>
    <cellStyle name="InputPct 7 4" xfId="18281" xr:uid="{00000000-0005-0000-0000-0000B5E30000}"/>
    <cellStyle name="InputPct 7 4 2" xfId="45964" xr:uid="{00000000-0005-0000-0000-0000B6E30000}"/>
    <cellStyle name="InputPct 7 5" xfId="32047" xr:uid="{00000000-0005-0000-0000-0000B7E30000}"/>
    <cellStyle name="InputPct 8" xfId="5524" xr:uid="{00000000-0005-0000-0000-0000B8E30000}"/>
    <cellStyle name="InputPct 8 2" xfId="19477" xr:uid="{00000000-0005-0000-0000-0000B9E30000}"/>
    <cellStyle name="InputPct 8 2 2" xfId="47160" xr:uid="{00000000-0005-0000-0000-0000BAE30000}"/>
    <cellStyle name="InputPct 8 3" xfId="33243" xr:uid="{00000000-0005-0000-0000-0000BBE30000}"/>
    <cellStyle name="Inputs" xfId="1917" xr:uid="{00000000-0005-0000-0000-0000BCE30000}"/>
    <cellStyle name="Inputs 10" xfId="2837" xr:uid="{00000000-0005-0000-0000-0000BDE30000}"/>
    <cellStyle name="Inputs 10 2" xfId="6284" xr:uid="{00000000-0005-0000-0000-0000BEE30000}"/>
    <cellStyle name="Inputs 10 2 2" xfId="20231" xr:uid="{00000000-0005-0000-0000-0000BFE30000}"/>
    <cellStyle name="Inputs 10 2 2 2" xfId="47914" xr:uid="{00000000-0005-0000-0000-0000C0E30000}"/>
    <cellStyle name="Inputs 10 2 3" xfId="33997" xr:uid="{00000000-0005-0000-0000-0000C1E30000}"/>
    <cellStyle name="Inputs 10 3" xfId="9038" xr:uid="{00000000-0005-0000-0000-0000C2E30000}"/>
    <cellStyle name="Inputs 10 3 2" xfId="22959" xr:uid="{00000000-0005-0000-0000-0000C3E30000}"/>
    <cellStyle name="Inputs 10 3 2 2" xfId="50642" xr:uid="{00000000-0005-0000-0000-0000C4E30000}"/>
    <cellStyle name="Inputs 10 3 3" xfId="36725" xr:uid="{00000000-0005-0000-0000-0000C5E30000}"/>
    <cellStyle name="Inputs 10 4" xfId="11171" xr:uid="{00000000-0005-0000-0000-0000C6E30000}"/>
    <cellStyle name="Inputs 10 4 2" xfId="25092" xr:uid="{00000000-0005-0000-0000-0000C7E30000}"/>
    <cellStyle name="Inputs 10 4 2 2" xfId="52775" xr:uid="{00000000-0005-0000-0000-0000C8E30000}"/>
    <cellStyle name="Inputs 10 4 3" xfId="38858" xr:uid="{00000000-0005-0000-0000-0000C9E30000}"/>
    <cellStyle name="Inputs 10 5" xfId="13923" xr:uid="{00000000-0005-0000-0000-0000CAE30000}"/>
    <cellStyle name="Inputs 10 5 2" xfId="27844" xr:uid="{00000000-0005-0000-0000-0000CBE30000}"/>
    <cellStyle name="Inputs 10 5 2 2" xfId="55527" xr:uid="{00000000-0005-0000-0000-0000CCE30000}"/>
    <cellStyle name="Inputs 10 5 3" xfId="41610" xr:uid="{00000000-0005-0000-0000-0000CDE30000}"/>
    <cellStyle name="Inputs 10 6" xfId="16889" xr:uid="{00000000-0005-0000-0000-0000CEE30000}"/>
    <cellStyle name="Inputs 10 6 2" xfId="44572" xr:uid="{00000000-0005-0000-0000-0000CFE30000}"/>
    <cellStyle name="Inputs 10 7" xfId="30718" xr:uid="{00000000-0005-0000-0000-0000D0E30000}"/>
    <cellStyle name="Inputs 11" xfId="3506" xr:uid="{00000000-0005-0000-0000-0000D1E30000}"/>
    <cellStyle name="Inputs 11 2" xfId="6944" xr:uid="{00000000-0005-0000-0000-0000D2E30000}"/>
    <cellStyle name="Inputs 11 2 2" xfId="20884" xr:uid="{00000000-0005-0000-0000-0000D3E30000}"/>
    <cellStyle name="Inputs 11 2 2 2" xfId="48567" xr:uid="{00000000-0005-0000-0000-0000D4E30000}"/>
    <cellStyle name="Inputs 11 2 3" xfId="34650" xr:uid="{00000000-0005-0000-0000-0000D5E30000}"/>
    <cellStyle name="Inputs 11 3" xfId="9682" xr:uid="{00000000-0005-0000-0000-0000D6E30000}"/>
    <cellStyle name="Inputs 11 3 2" xfId="23603" xr:uid="{00000000-0005-0000-0000-0000D7E30000}"/>
    <cellStyle name="Inputs 11 3 2 2" xfId="51286" xr:uid="{00000000-0005-0000-0000-0000D8E30000}"/>
    <cellStyle name="Inputs 11 3 3" xfId="37369" xr:uid="{00000000-0005-0000-0000-0000D9E30000}"/>
    <cellStyle name="Inputs 11 4" xfId="11822" xr:uid="{00000000-0005-0000-0000-0000DAE30000}"/>
    <cellStyle name="Inputs 11 4 2" xfId="25743" xr:uid="{00000000-0005-0000-0000-0000DBE30000}"/>
    <cellStyle name="Inputs 11 4 2 2" xfId="53426" xr:uid="{00000000-0005-0000-0000-0000DCE30000}"/>
    <cellStyle name="Inputs 11 4 3" xfId="39509" xr:uid="{00000000-0005-0000-0000-0000DDE30000}"/>
    <cellStyle name="Inputs 11 5" xfId="14572" xr:uid="{00000000-0005-0000-0000-0000DEE30000}"/>
    <cellStyle name="Inputs 11 5 2" xfId="28493" xr:uid="{00000000-0005-0000-0000-0000DFE30000}"/>
    <cellStyle name="Inputs 11 5 2 2" xfId="56176" xr:uid="{00000000-0005-0000-0000-0000E0E30000}"/>
    <cellStyle name="Inputs 11 5 3" xfId="42259" xr:uid="{00000000-0005-0000-0000-0000E1E30000}"/>
    <cellStyle name="Inputs 11 6" xfId="17540" xr:uid="{00000000-0005-0000-0000-0000E2E30000}"/>
    <cellStyle name="Inputs 11 6 2" xfId="45223" xr:uid="{00000000-0005-0000-0000-0000E3E30000}"/>
    <cellStyle name="Inputs 11 7" xfId="31311" xr:uid="{00000000-0005-0000-0000-0000E4E30000}"/>
    <cellStyle name="Inputs 12" xfId="3030" xr:uid="{00000000-0005-0000-0000-0000E5E30000}"/>
    <cellStyle name="Inputs 12 2" xfId="6474" xr:uid="{00000000-0005-0000-0000-0000E6E30000}"/>
    <cellStyle name="Inputs 12 2 2" xfId="20419" xr:uid="{00000000-0005-0000-0000-0000E7E30000}"/>
    <cellStyle name="Inputs 12 2 2 2" xfId="48102" xr:uid="{00000000-0005-0000-0000-0000E8E30000}"/>
    <cellStyle name="Inputs 12 2 3" xfId="34185" xr:uid="{00000000-0005-0000-0000-0000E9E30000}"/>
    <cellStyle name="Inputs 12 3" xfId="9223" xr:uid="{00000000-0005-0000-0000-0000EAE30000}"/>
    <cellStyle name="Inputs 12 3 2" xfId="23144" xr:uid="{00000000-0005-0000-0000-0000EBE30000}"/>
    <cellStyle name="Inputs 12 3 2 2" xfId="50827" xr:uid="{00000000-0005-0000-0000-0000ECE30000}"/>
    <cellStyle name="Inputs 12 3 3" xfId="36910" xr:uid="{00000000-0005-0000-0000-0000EDE30000}"/>
    <cellStyle name="Inputs 12 4" xfId="11359" xr:uid="{00000000-0005-0000-0000-0000EEE30000}"/>
    <cellStyle name="Inputs 12 4 2" xfId="25280" xr:uid="{00000000-0005-0000-0000-0000EFE30000}"/>
    <cellStyle name="Inputs 12 4 2 2" xfId="52963" xr:uid="{00000000-0005-0000-0000-0000F0E30000}"/>
    <cellStyle name="Inputs 12 4 3" xfId="39046" xr:uid="{00000000-0005-0000-0000-0000F1E30000}"/>
    <cellStyle name="Inputs 12 5" xfId="14109" xr:uid="{00000000-0005-0000-0000-0000F2E30000}"/>
    <cellStyle name="Inputs 12 5 2" xfId="28030" xr:uid="{00000000-0005-0000-0000-0000F3E30000}"/>
    <cellStyle name="Inputs 12 5 2 2" xfId="55713" xr:uid="{00000000-0005-0000-0000-0000F4E30000}"/>
    <cellStyle name="Inputs 12 5 3" xfId="41796" xr:uid="{00000000-0005-0000-0000-0000F5E30000}"/>
    <cellStyle name="Inputs 12 6" xfId="17077" xr:uid="{00000000-0005-0000-0000-0000F6E30000}"/>
    <cellStyle name="Inputs 12 6 2" xfId="44760" xr:uid="{00000000-0005-0000-0000-0000F7E30000}"/>
    <cellStyle name="Inputs 12 7" xfId="30884" xr:uid="{00000000-0005-0000-0000-0000F8E30000}"/>
    <cellStyle name="Inputs 13" xfId="2297" xr:uid="{00000000-0005-0000-0000-0000F9E30000}"/>
    <cellStyle name="Inputs 13 2" xfId="5760" xr:uid="{00000000-0005-0000-0000-0000FAE30000}"/>
    <cellStyle name="Inputs 13 2 2" xfId="19710" xr:uid="{00000000-0005-0000-0000-0000FBE30000}"/>
    <cellStyle name="Inputs 13 2 2 2" xfId="47393" xr:uid="{00000000-0005-0000-0000-0000FCE30000}"/>
    <cellStyle name="Inputs 13 2 3" xfId="33476" xr:uid="{00000000-0005-0000-0000-0000FDE30000}"/>
    <cellStyle name="Inputs 13 3" xfId="8529" xr:uid="{00000000-0005-0000-0000-0000FEE30000}"/>
    <cellStyle name="Inputs 13 3 2" xfId="22450" xr:uid="{00000000-0005-0000-0000-0000FFE30000}"/>
    <cellStyle name="Inputs 13 3 2 2" xfId="50133" xr:uid="{00000000-0005-0000-0000-000000E40000}"/>
    <cellStyle name="Inputs 13 3 3" xfId="36216" xr:uid="{00000000-0005-0000-0000-000001E40000}"/>
    <cellStyle name="Inputs 13 4" xfId="5409" xr:uid="{00000000-0005-0000-0000-000002E40000}"/>
    <cellStyle name="Inputs 13 4 2" xfId="19362" xr:uid="{00000000-0005-0000-0000-000003E40000}"/>
    <cellStyle name="Inputs 13 4 2 2" xfId="47045" xr:uid="{00000000-0005-0000-0000-000004E40000}"/>
    <cellStyle name="Inputs 13 4 3" xfId="33128" xr:uid="{00000000-0005-0000-0000-000005E40000}"/>
    <cellStyle name="Inputs 13 5" xfId="13408" xr:uid="{00000000-0005-0000-0000-000006E40000}"/>
    <cellStyle name="Inputs 13 5 2" xfId="27329" xr:uid="{00000000-0005-0000-0000-000007E40000}"/>
    <cellStyle name="Inputs 13 5 2 2" xfId="55012" xr:uid="{00000000-0005-0000-0000-000008E40000}"/>
    <cellStyle name="Inputs 13 5 3" xfId="41095" xr:uid="{00000000-0005-0000-0000-000009E40000}"/>
    <cellStyle name="Inputs 13 6" xfId="16370" xr:uid="{00000000-0005-0000-0000-00000AE40000}"/>
    <cellStyle name="Inputs 13 6 2" xfId="44053" xr:uid="{00000000-0005-0000-0000-00000BE40000}"/>
    <cellStyle name="Inputs 13 7" xfId="30263" xr:uid="{00000000-0005-0000-0000-00000CE40000}"/>
    <cellStyle name="Inputs 14" xfId="2601" xr:uid="{00000000-0005-0000-0000-00000DE40000}"/>
    <cellStyle name="Inputs 14 2" xfId="6057" xr:uid="{00000000-0005-0000-0000-00000EE40000}"/>
    <cellStyle name="Inputs 14 2 2" xfId="20004" xr:uid="{00000000-0005-0000-0000-00000FE40000}"/>
    <cellStyle name="Inputs 14 2 2 2" xfId="47687" xr:uid="{00000000-0005-0000-0000-000010E40000}"/>
    <cellStyle name="Inputs 14 2 3" xfId="33770" xr:uid="{00000000-0005-0000-0000-000011E40000}"/>
    <cellStyle name="Inputs 14 3" xfId="8818" xr:uid="{00000000-0005-0000-0000-000012E40000}"/>
    <cellStyle name="Inputs 14 3 2" xfId="22739" xr:uid="{00000000-0005-0000-0000-000013E40000}"/>
    <cellStyle name="Inputs 14 3 2 2" xfId="50422" xr:uid="{00000000-0005-0000-0000-000014E40000}"/>
    <cellStyle name="Inputs 14 3 3" xfId="36505" xr:uid="{00000000-0005-0000-0000-000015E40000}"/>
    <cellStyle name="Inputs 14 4" xfId="5136" xr:uid="{00000000-0005-0000-0000-000016E40000}"/>
    <cellStyle name="Inputs 14 4 2" xfId="19106" xr:uid="{00000000-0005-0000-0000-000017E40000}"/>
    <cellStyle name="Inputs 14 4 2 2" xfId="46789" xr:uid="{00000000-0005-0000-0000-000018E40000}"/>
    <cellStyle name="Inputs 14 4 3" xfId="32872" xr:uid="{00000000-0005-0000-0000-000019E40000}"/>
    <cellStyle name="Inputs 14 5" xfId="13699" xr:uid="{00000000-0005-0000-0000-00001AE40000}"/>
    <cellStyle name="Inputs 14 5 2" xfId="27620" xr:uid="{00000000-0005-0000-0000-00001BE40000}"/>
    <cellStyle name="Inputs 14 5 2 2" xfId="55303" xr:uid="{00000000-0005-0000-0000-00001CE40000}"/>
    <cellStyle name="Inputs 14 5 3" xfId="41386" xr:uid="{00000000-0005-0000-0000-00001DE40000}"/>
    <cellStyle name="Inputs 14 6" xfId="16663" xr:uid="{00000000-0005-0000-0000-00001EE40000}"/>
    <cellStyle name="Inputs 14 6 2" xfId="44346" xr:uid="{00000000-0005-0000-0000-00001FE40000}"/>
    <cellStyle name="Inputs 14 7" xfId="30526" xr:uid="{00000000-0005-0000-0000-000020E40000}"/>
    <cellStyle name="Inputs 15" xfId="2991" xr:uid="{00000000-0005-0000-0000-000021E40000}"/>
    <cellStyle name="Inputs 15 2" xfId="6435" xr:uid="{00000000-0005-0000-0000-000022E40000}"/>
    <cellStyle name="Inputs 15 2 2" xfId="20381" xr:uid="{00000000-0005-0000-0000-000023E40000}"/>
    <cellStyle name="Inputs 15 2 2 2" xfId="48064" xr:uid="{00000000-0005-0000-0000-000024E40000}"/>
    <cellStyle name="Inputs 15 2 3" xfId="34147" xr:uid="{00000000-0005-0000-0000-000025E40000}"/>
    <cellStyle name="Inputs 15 3" xfId="9186" xr:uid="{00000000-0005-0000-0000-000026E40000}"/>
    <cellStyle name="Inputs 15 3 2" xfId="23107" xr:uid="{00000000-0005-0000-0000-000027E40000}"/>
    <cellStyle name="Inputs 15 3 2 2" xfId="50790" xr:uid="{00000000-0005-0000-0000-000028E40000}"/>
    <cellStyle name="Inputs 15 3 3" xfId="36873" xr:uid="{00000000-0005-0000-0000-000029E40000}"/>
    <cellStyle name="Inputs 15 4" xfId="11321" xr:uid="{00000000-0005-0000-0000-00002AE40000}"/>
    <cellStyle name="Inputs 15 4 2" xfId="25242" xr:uid="{00000000-0005-0000-0000-00002BE40000}"/>
    <cellStyle name="Inputs 15 4 2 2" xfId="52925" xr:uid="{00000000-0005-0000-0000-00002CE40000}"/>
    <cellStyle name="Inputs 15 4 3" xfId="39008" xr:uid="{00000000-0005-0000-0000-00002DE40000}"/>
    <cellStyle name="Inputs 15 5" xfId="14072" xr:uid="{00000000-0005-0000-0000-00002EE40000}"/>
    <cellStyle name="Inputs 15 5 2" xfId="27993" xr:uid="{00000000-0005-0000-0000-00002FE40000}"/>
    <cellStyle name="Inputs 15 5 2 2" xfId="55676" xr:uid="{00000000-0005-0000-0000-000030E40000}"/>
    <cellStyle name="Inputs 15 5 3" xfId="41759" xr:uid="{00000000-0005-0000-0000-000031E40000}"/>
    <cellStyle name="Inputs 15 6" xfId="17039" xr:uid="{00000000-0005-0000-0000-000032E40000}"/>
    <cellStyle name="Inputs 15 6 2" xfId="44722" xr:uid="{00000000-0005-0000-0000-000033E40000}"/>
    <cellStyle name="Inputs 15 7" xfId="30851" xr:uid="{00000000-0005-0000-0000-000034E40000}"/>
    <cellStyle name="Inputs 16" xfId="2551" xr:uid="{00000000-0005-0000-0000-000035E40000}"/>
    <cellStyle name="Inputs 16 2" xfId="6008" xr:uid="{00000000-0005-0000-0000-000036E40000}"/>
    <cellStyle name="Inputs 16 2 2" xfId="19957" xr:uid="{00000000-0005-0000-0000-000037E40000}"/>
    <cellStyle name="Inputs 16 2 2 2" xfId="47640" xr:uid="{00000000-0005-0000-0000-000038E40000}"/>
    <cellStyle name="Inputs 16 2 3" xfId="33723" xr:uid="{00000000-0005-0000-0000-000039E40000}"/>
    <cellStyle name="Inputs 16 3" xfId="8773" xr:uid="{00000000-0005-0000-0000-00003AE40000}"/>
    <cellStyle name="Inputs 16 3 2" xfId="22694" xr:uid="{00000000-0005-0000-0000-00003BE40000}"/>
    <cellStyle name="Inputs 16 3 2 2" xfId="50377" xr:uid="{00000000-0005-0000-0000-00003CE40000}"/>
    <cellStyle name="Inputs 16 3 3" xfId="36460" xr:uid="{00000000-0005-0000-0000-00003DE40000}"/>
    <cellStyle name="Inputs 16 4" xfId="5147" xr:uid="{00000000-0005-0000-0000-00003EE40000}"/>
    <cellStyle name="Inputs 16 4 2" xfId="19117" xr:uid="{00000000-0005-0000-0000-00003FE40000}"/>
    <cellStyle name="Inputs 16 4 2 2" xfId="46800" xr:uid="{00000000-0005-0000-0000-000040E40000}"/>
    <cellStyle name="Inputs 16 4 3" xfId="32883" xr:uid="{00000000-0005-0000-0000-000041E40000}"/>
    <cellStyle name="Inputs 16 5" xfId="13653" xr:uid="{00000000-0005-0000-0000-000042E40000}"/>
    <cellStyle name="Inputs 16 5 2" xfId="27574" xr:uid="{00000000-0005-0000-0000-000043E40000}"/>
    <cellStyle name="Inputs 16 5 2 2" xfId="55257" xr:uid="{00000000-0005-0000-0000-000044E40000}"/>
    <cellStyle name="Inputs 16 5 3" xfId="41340" xr:uid="{00000000-0005-0000-0000-000045E40000}"/>
    <cellStyle name="Inputs 16 6" xfId="16617" xr:uid="{00000000-0005-0000-0000-000046E40000}"/>
    <cellStyle name="Inputs 16 6 2" xfId="44300" xr:uid="{00000000-0005-0000-0000-000047E40000}"/>
    <cellStyle name="Inputs 16 7" xfId="30483" xr:uid="{00000000-0005-0000-0000-000048E40000}"/>
    <cellStyle name="Inputs 17" xfId="3280" xr:uid="{00000000-0005-0000-0000-000049E40000}"/>
    <cellStyle name="Inputs 17 2" xfId="6721" xr:uid="{00000000-0005-0000-0000-00004AE40000}"/>
    <cellStyle name="Inputs 17 2 2" xfId="20662" xr:uid="{00000000-0005-0000-0000-00004BE40000}"/>
    <cellStyle name="Inputs 17 2 2 2" xfId="48345" xr:uid="{00000000-0005-0000-0000-00004CE40000}"/>
    <cellStyle name="Inputs 17 2 3" xfId="34428" xr:uid="{00000000-0005-0000-0000-00004DE40000}"/>
    <cellStyle name="Inputs 17 3" xfId="9461" xr:uid="{00000000-0005-0000-0000-00004EE40000}"/>
    <cellStyle name="Inputs 17 3 2" xfId="23382" xr:uid="{00000000-0005-0000-0000-00004FE40000}"/>
    <cellStyle name="Inputs 17 3 2 2" xfId="51065" xr:uid="{00000000-0005-0000-0000-000050E40000}"/>
    <cellStyle name="Inputs 17 3 3" xfId="37148" xr:uid="{00000000-0005-0000-0000-000051E40000}"/>
    <cellStyle name="Inputs 17 4" xfId="11600" xr:uid="{00000000-0005-0000-0000-000052E40000}"/>
    <cellStyle name="Inputs 17 4 2" xfId="25521" xr:uid="{00000000-0005-0000-0000-000053E40000}"/>
    <cellStyle name="Inputs 17 4 2 2" xfId="53204" xr:uid="{00000000-0005-0000-0000-000054E40000}"/>
    <cellStyle name="Inputs 17 4 3" xfId="39287" xr:uid="{00000000-0005-0000-0000-000055E40000}"/>
    <cellStyle name="Inputs 17 5" xfId="14350" xr:uid="{00000000-0005-0000-0000-000056E40000}"/>
    <cellStyle name="Inputs 17 5 2" xfId="28271" xr:uid="{00000000-0005-0000-0000-000057E40000}"/>
    <cellStyle name="Inputs 17 5 2 2" xfId="55954" xr:uid="{00000000-0005-0000-0000-000058E40000}"/>
    <cellStyle name="Inputs 17 5 3" xfId="42037" xr:uid="{00000000-0005-0000-0000-000059E40000}"/>
    <cellStyle name="Inputs 17 6" xfId="17318" xr:uid="{00000000-0005-0000-0000-00005AE40000}"/>
    <cellStyle name="Inputs 17 6 2" xfId="45001" xr:uid="{00000000-0005-0000-0000-00005BE40000}"/>
    <cellStyle name="Inputs 17 7" xfId="31106" xr:uid="{00000000-0005-0000-0000-00005CE40000}"/>
    <cellStyle name="Inputs 18" xfId="4094" xr:uid="{00000000-0005-0000-0000-00005DE40000}"/>
    <cellStyle name="Inputs 18 2" xfId="7520" xr:uid="{00000000-0005-0000-0000-00005EE40000}"/>
    <cellStyle name="Inputs 18 2 2" xfId="21449" xr:uid="{00000000-0005-0000-0000-00005FE40000}"/>
    <cellStyle name="Inputs 18 2 2 2" xfId="49132" xr:uid="{00000000-0005-0000-0000-000060E40000}"/>
    <cellStyle name="Inputs 18 2 3" xfId="35215" xr:uid="{00000000-0005-0000-0000-000061E40000}"/>
    <cellStyle name="Inputs 18 3" xfId="10221" xr:uid="{00000000-0005-0000-0000-000062E40000}"/>
    <cellStyle name="Inputs 18 3 2" xfId="24142" xr:uid="{00000000-0005-0000-0000-000063E40000}"/>
    <cellStyle name="Inputs 18 3 2 2" xfId="51825" xr:uid="{00000000-0005-0000-0000-000064E40000}"/>
    <cellStyle name="Inputs 18 3 3" xfId="37908" xr:uid="{00000000-0005-0000-0000-000065E40000}"/>
    <cellStyle name="Inputs 18 4" xfId="12373" xr:uid="{00000000-0005-0000-0000-000066E40000}"/>
    <cellStyle name="Inputs 18 4 2" xfId="26294" xr:uid="{00000000-0005-0000-0000-000067E40000}"/>
    <cellStyle name="Inputs 18 4 2 2" xfId="53977" xr:uid="{00000000-0005-0000-0000-000068E40000}"/>
    <cellStyle name="Inputs 18 4 3" xfId="40060" xr:uid="{00000000-0005-0000-0000-000069E40000}"/>
    <cellStyle name="Inputs 18 5" xfId="15123" xr:uid="{00000000-0005-0000-0000-00006AE40000}"/>
    <cellStyle name="Inputs 18 5 2" xfId="29044" xr:uid="{00000000-0005-0000-0000-00006BE40000}"/>
    <cellStyle name="Inputs 18 5 2 2" xfId="56727" xr:uid="{00000000-0005-0000-0000-00006CE40000}"/>
    <cellStyle name="Inputs 18 5 3" xfId="42810" xr:uid="{00000000-0005-0000-0000-00006DE40000}"/>
    <cellStyle name="Inputs 18 6" xfId="18091" xr:uid="{00000000-0005-0000-0000-00006EE40000}"/>
    <cellStyle name="Inputs 18 6 2" xfId="45774" xr:uid="{00000000-0005-0000-0000-00006FE40000}"/>
    <cellStyle name="Inputs 18 7" xfId="31857" xr:uid="{00000000-0005-0000-0000-000070E40000}"/>
    <cellStyle name="Inputs 19" xfId="3981" xr:uid="{00000000-0005-0000-0000-000071E40000}"/>
    <cellStyle name="Inputs 19 2" xfId="7407" xr:uid="{00000000-0005-0000-0000-000072E40000}"/>
    <cellStyle name="Inputs 19 2 2" xfId="21338" xr:uid="{00000000-0005-0000-0000-000073E40000}"/>
    <cellStyle name="Inputs 19 2 2 2" xfId="49021" xr:uid="{00000000-0005-0000-0000-000074E40000}"/>
    <cellStyle name="Inputs 19 2 3" xfId="35104" xr:uid="{00000000-0005-0000-0000-000075E40000}"/>
    <cellStyle name="Inputs 19 3" xfId="10110" xr:uid="{00000000-0005-0000-0000-000076E40000}"/>
    <cellStyle name="Inputs 19 3 2" xfId="24031" xr:uid="{00000000-0005-0000-0000-000077E40000}"/>
    <cellStyle name="Inputs 19 3 2 2" xfId="51714" xr:uid="{00000000-0005-0000-0000-000078E40000}"/>
    <cellStyle name="Inputs 19 3 3" xfId="37797" xr:uid="{00000000-0005-0000-0000-000079E40000}"/>
    <cellStyle name="Inputs 19 4" xfId="12262" xr:uid="{00000000-0005-0000-0000-00007AE40000}"/>
    <cellStyle name="Inputs 19 4 2" xfId="26183" xr:uid="{00000000-0005-0000-0000-00007BE40000}"/>
    <cellStyle name="Inputs 19 4 2 2" xfId="53866" xr:uid="{00000000-0005-0000-0000-00007CE40000}"/>
    <cellStyle name="Inputs 19 4 3" xfId="39949" xr:uid="{00000000-0005-0000-0000-00007DE40000}"/>
    <cellStyle name="Inputs 19 5" xfId="15012" xr:uid="{00000000-0005-0000-0000-00007EE40000}"/>
    <cellStyle name="Inputs 19 5 2" xfId="28933" xr:uid="{00000000-0005-0000-0000-00007FE40000}"/>
    <cellStyle name="Inputs 19 5 2 2" xfId="56616" xr:uid="{00000000-0005-0000-0000-000080E40000}"/>
    <cellStyle name="Inputs 19 5 3" xfId="42699" xr:uid="{00000000-0005-0000-0000-000081E40000}"/>
    <cellStyle name="Inputs 19 6" xfId="17980" xr:uid="{00000000-0005-0000-0000-000082E40000}"/>
    <cellStyle name="Inputs 19 6 2" xfId="45663" xr:uid="{00000000-0005-0000-0000-000083E40000}"/>
    <cellStyle name="Inputs 19 7" xfId="31746" xr:uid="{00000000-0005-0000-0000-000084E40000}"/>
    <cellStyle name="Inputs 2" xfId="2075" xr:uid="{00000000-0005-0000-0000-000085E40000}"/>
    <cellStyle name="Inputs 2 10" xfId="2309" xr:uid="{00000000-0005-0000-0000-000086E40000}"/>
    <cellStyle name="Inputs 2 10 2" xfId="5772" xr:uid="{00000000-0005-0000-0000-000087E40000}"/>
    <cellStyle name="Inputs 2 10 2 2" xfId="19722" xr:uid="{00000000-0005-0000-0000-000088E40000}"/>
    <cellStyle name="Inputs 2 10 2 2 2" xfId="47405" xr:uid="{00000000-0005-0000-0000-000089E40000}"/>
    <cellStyle name="Inputs 2 10 2 3" xfId="33488" xr:uid="{00000000-0005-0000-0000-00008AE40000}"/>
    <cellStyle name="Inputs 2 10 3" xfId="8541" xr:uid="{00000000-0005-0000-0000-00008BE40000}"/>
    <cellStyle name="Inputs 2 10 3 2" xfId="22462" xr:uid="{00000000-0005-0000-0000-00008CE40000}"/>
    <cellStyle name="Inputs 2 10 3 2 2" xfId="50145" xr:uid="{00000000-0005-0000-0000-00008DE40000}"/>
    <cellStyle name="Inputs 2 10 3 3" xfId="36228" xr:uid="{00000000-0005-0000-0000-00008EE40000}"/>
    <cellStyle name="Inputs 2 10 4" xfId="5421" xr:uid="{00000000-0005-0000-0000-00008FE40000}"/>
    <cellStyle name="Inputs 2 10 4 2" xfId="19374" xr:uid="{00000000-0005-0000-0000-000090E40000}"/>
    <cellStyle name="Inputs 2 10 4 2 2" xfId="47057" xr:uid="{00000000-0005-0000-0000-000091E40000}"/>
    <cellStyle name="Inputs 2 10 4 3" xfId="33140" xr:uid="{00000000-0005-0000-0000-000092E40000}"/>
    <cellStyle name="Inputs 2 10 5" xfId="13420" xr:uid="{00000000-0005-0000-0000-000093E40000}"/>
    <cellStyle name="Inputs 2 10 5 2" xfId="27341" xr:uid="{00000000-0005-0000-0000-000094E40000}"/>
    <cellStyle name="Inputs 2 10 5 2 2" xfId="55024" xr:uid="{00000000-0005-0000-0000-000095E40000}"/>
    <cellStyle name="Inputs 2 10 5 3" xfId="41107" xr:uid="{00000000-0005-0000-0000-000096E40000}"/>
    <cellStyle name="Inputs 2 10 6" xfId="16382" xr:uid="{00000000-0005-0000-0000-000097E40000}"/>
    <cellStyle name="Inputs 2 10 6 2" xfId="44065" xr:uid="{00000000-0005-0000-0000-000098E40000}"/>
    <cellStyle name="Inputs 2 10 7" xfId="30275" xr:uid="{00000000-0005-0000-0000-000099E40000}"/>
    <cellStyle name="Inputs 2 11" xfId="2996" xr:uid="{00000000-0005-0000-0000-00009AE40000}"/>
    <cellStyle name="Inputs 2 11 2" xfId="6440" xr:uid="{00000000-0005-0000-0000-00009BE40000}"/>
    <cellStyle name="Inputs 2 11 2 2" xfId="20386" xr:uid="{00000000-0005-0000-0000-00009CE40000}"/>
    <cellStyle name="Inputs 2 11 2 2 2" xfId="48069" xr:uid="{00000000-0005-0000-0000-00009DE40000}"/>
    <cellStyle name="Inputs 2 11 2 3" xfId="34152" xr:uid="{00000000-0005-0000-0000-00009EE40000}"/>
    <cellStyle name="Inputs 2 11 3" xfId="9191" xr:uid="{00000000-0005-0000-0000-00009FE40000}"/>
    <cellStyle name="Inputs 2 11 3 2" xfId="23112" xr:uid="{00000000-0005-0000-0000-0000A0E40000}"/>
    <cellStyle name="Inputs 2 11 3 2 2" xfId="50795" xr:uid="{00000000-0005-0000-0000-0000A1E40000}"/>
    <cellStyle name="Inputs 2 11 3 3" xfId="36878" xr:uid="{00000000-0005-0000-0000-0000A2E40000}"/>
    <cellStyle name="Inputs 2 11 4" xfId="11326" xr:uid="{00000000-0005-0000-0000-0000A3E40000}"/>
    <cellStyle name="Inputs 2 11 4 2" xfId="25247" xr:uid="{00000000-0005-0000-0000-0000A4E40000}"/>
    <cellStyle name="Inputs 2 11 4 2 2" xfId="52930" xr:uid="{00000000-0005-0000-0000-0000A5E40000}"/>
    <cellStyle name="Inputs 2 11 4 3" xfId="39013" xr:uid="{00000000-0005-0000-0000-0000A6E40000}"/>
    <cellStyle name="Inputs 2 11 5" xfId="14077" xr:uid="{00000000-0005-0000-0000-0000A7E40000}"/>
    <cellStyle name="Inputs 2 11 5 2" xfId="27998" xr:uid="{00000000-0005-0000-0000-0000A8E40000}"/>
    <cellStyle name="Inputs 2 11 5 2 2" xfId="55681" xr:uid="{00000000-0005-0000-0000-0000A9E40000}"/>
    <cellStyle name="Inputs 2 11 5 3" xfId="41764" xr:uid="{00000000-0005-0000-0000-0000AAE40000}"/>
    <cellStyle name="Inputs 2 11 6" xfId="17044" xr:uid="{00000000-0005-0000-0000-0000ABE40000}"/>
    <cellStyle name="Inputs 2 11 6 2" xfId="44727" xr:uid="{00000000-0005-0000-0000-0000ACE40000}"/>
    <cellStyle name="Inputs 2 11 7" xfId="30856" xr:uid="{00000000-0005-0000-0000-0000ADE40000}"/>
    <cellStyle name="Inputs 2 12" xfId="3210" xr:uid="{00000000-0005-0000-0000-0000AEE40000}"/>
    <cellStyle name="Inputs 2 12 2" xfId="6652" xr:uid="{00000000-0005-0000-0000-0000AFE40000}"/>
    <cellStyle name="Inputs 2 12 2 2" xfId="20595" xr:uid="{00000000-0005-0000-0000-0000B0E40000}"/>
    <cellStyle name="Inputs 2 12 2 2 2" xfId="48278" xr:uid="{00000000-0005-0000-0000-0000B1E40000}"/>
    <cellStyle name="Inputs 2 12 2 3" xfId="34361" xr:uid="{00000000-0005-0000-0000-0000B2E40000}"/>
    <cellStyle name="Inputs 2 12 3" xfId="9395" xr:uid="{00000000-0005-0000-0000-0000B3E40000}"/>
    <cellStyle name="Inputs 2 12 3 2" xfId="23316" xr:uid="{00000000-0005-0000-0000-0000B4E40000}"/>
    <cellStyle name="Inputs 2 12 3 2 2" xfId="50999" xr:uid="{00000000-0005-0000-0000-0000B5E40000}"/>
    <cellStyle name="Inputs 2 12 3 3" xfId="37082" xr:uid="{00000000-0005-0000-0000-0000B6E40000}"/>
    <cellStyle name="Inputs 2 12 4" xfId="11533" xr:uid="{00000000-0005-0000-0000-0000B7E40000}"/>
    <cellStyle name="Inputs 2 12 4 2" xfId="25454" xr:uid="{00000000-0005-0000-0000-0000B8E40000}"/>
    <cellStyle name="Inputs 2 12 4 2 2" xfId="53137" xr:uid="{00000000-0005-0000-0000-0000B9E40000}"/>
    <cellStyle name="Inputs 2 12 4 3" xfId="39220" xr:uid="{00000000-0005-0000-0000-0000BAE40000}"/>
    <cellStyle name="Inputs 2 12 5" xfId="14283" xr:uid="{00000000-0005-0000-0000-0000BBE40000}"/>
    <cellStyle name="Inputs 2 12 5 2" xfId="28204" xr:uid="{00000000-0005-0000-0000-0000BCE40000}"/>
    <cellStyle name="Inputs 2 12 5 2 2" xfId="55887" xr:uid="{00000000-0005-0000-0000-0000BDE40000}"/>
    <cellStyle name="Inputs 2 12 5 3" xfId="41970" xr:uid="{00000000-0005-0000-0000-0000BEE40000}"/>
    <cellStyle name="Inputs 2 12 6" xfId="17251" xr:uid="{00000000-0005-0000-0000-0000BFE40000}"/>
    <cellStyle name="Inputs 2 12 6 2" xfId="44934" xr:uid="{00000000-0005-0000-0000-0000C0E40000}"/>
    <cellStyle name="Inputs 2 12 7" xfId="31047" xr:uid="{00000000-0005-0000-0000-0000C1E40000}"/>
    <cellStyle name="Inputs 2 13" xfId="3284" xr:uid="{00000000-0005-0000-0000-0000C2E40000}"/>
    <cellStyle name="Inputs 2 13 2" xfId="6725" xr:uid="{00000000-0005-0000-0000-0000C3E40000}"/>
    <cellStyle name="Inputs 2 13 2 2" xfId="20666" xr:uid="{00000000-0005-0000-0000-0000C4E40000}"/>
    <cellStyle name="Inputs 2 13 2 2 2" xfId="48349" xr:uid="{00000000-0005-0000-0000-0000C5E40000}"/>
    <cellStyle name="Inputs 2 13 2 3" xfId="34432" xr:uid="{00000000-0005-0000-0000-0000C6E40000}"/>
    <cellStyle name="Inputs 2 13 3" xfId="9465" xr:uid="{00000000-0005-0000-0000-0000C7E40000}"/>
    <cellStyle name="Inputs 2 13 3 2" xfId="23386" xr:uid="{00000000-0005-0000-0000-0000C8E40000}"/>
    <cellStyle name="Inputs 2 13 3 2 2" xfId="51069" xr:uid="{00000000-0005-0000-0000-0000C9E40000}"/>
    <cellStyle name="Inputs 2 13 3 3" xfId="37152" xr:uid="{00000000-0005-0000-0000-0000CAE40000}"/>
    <cellStyle name="Inputs 2 13 4" xfId="11604" xr:uid="{00000000-0005-0000-0000-0000CBE40000}"/>
    <cellStyle name="Inputs 2 13 4 2" xfId="25525" xr:uid="{00000000-0005-0000-0000-0000CCE40000}"/>
    <cellStyle name="Inputs 2 13 4 2 2" xfId="53208" xr:uid="{00000000-0005-0000-0000-0000CDE40000}"/>
    <cellStyle name="Inputs 2 13 4 3" xfId="39291" xr:uid="{00000000-0005-0000-0000-0000CEE40000}"/>
    <cellStyle name="Inputs 2 13 5" xfId="14354" xr:uid="{00000000-0005-0000-0000-0000CFE40000}"/>
    <cellStyle name="Inputs 2 13 5 2" xfId="28275" xr:uid="{00000000-0005-0000-0000-0000D0E40000}"/>
    <cellStyle name="Inputs 2 13 5 2 2" xfId="55958" xr:uid="{00000000-0005-0000-0000-0000D1E40000}"/>
    <cellStyle name="Inputs 2 13 5 3" xfId="42041" xr:uid="{00000000-0005-0000-0000-0000D2E40000}"/>
    <cellStyle name="Inputs 2 13 6" xfId="17322" xr:uid="{00000000-0005-0000-0000-0000D3E40000}"/>
    <cellStyle name="Inputs 2 13 6 2" xfId="45005" xr:uid="{00000000-0005-0000-0000-0000D4E40000}"/>
    <cellStyle name="Inputs 2 13 7" xfId="31109" xr:uid="{00000000-0005-0000-0000-0000D5E40000}"/>
    <cellStyle name="Inputs 2 14" xfId="2794" xr:uid="{00000000-0005-0000-0000-0000D6E40000}"/>
    <cellStyle name="Inputs 2 14 2" xfId="6241" xr:uid="{00000000-0005-0000-0000-0000D7E40000}"/>
    <cellStyle name="Inputs 2 14 2 2" xfId="20188" xr:uid="{00000000-0005-0000-0000-0000D8E40000}"/>
    <cellStyle name="Inputs 2 14 2 2 2" xfId="47871" xr:uid="{00000000-0005-0000-0000-0000D9E40000}"/>
    <cellStyle name="Inputs 2 14 2 3" xfId="33954" xr:uid="{00000000-0005-0000-0000-0000DAE40000}"/>
    <cellStyle name="Inputs 2 14 3" xfId="8996" xr:uid="{00000000-0005-0000-0000-0000DBE40000}"/>
    <cellStyle name="Inputs 2 14 3 2" xfId="22917" xr:uid="{00000000-0005-0000-0000-0000DCE40000}"/>
    <cellStyle name="Inputs 2 14 3 2 2" xfId="50600" xr:uid="{00000000-0005-0000-0000-0000DDE40000}"/>
    <cellStyle name="Inputs 2 14 3 3" xfId="36683" xr:uid="{00000000-0005-0000-0000-0000DEE40000}"/>
    <cellStyle name="Inputs 2 14 4" xfId="11128" xr:uid="{00000000-0005-0000-0000-0000DFE40000}"/>
    <cellStyle name="Inputs 2 14 4 2" xfId="25049" xr:uid="{00000000-0005-0000-0000-0000E0E40000}"/>
    <cellStyle name="Inputs 2 14 4 2 2" xfId="52732" xr:uid="{00000000-0005-0000-0000-0000E1E40000}"/>
    <cellStyle name="Inputs 2 14 4 3" xfId="38815" xr:uid="{00000000-0005-0000-0000-0000E2E40000}"/>
    <cellStyle name="Inputs 2 14 5" xfId="13881" xr:uid="{00000000-0005-0000-0000-0000E3E40000}"/>
    <cellStyle name="Inputs 2 14 5 2" xfId="27802" xr:uid="{00000000-0005-0000-0000-0000E4E40000}"/>
    <cellStyle name="Inputs 2 14 5 2 2" xfId="55485" xr:uid="{00000000-0005-0000-0000-0000E5E40000}"/>
    <cellStyle name="Inputs 2 14 5 3" xfId="41568" xr:uid="{00000000-0005-0000-0000-0000E6E40000}"/>
    <cellStyle name="Inputs 2 14 6" xfId="16846" xr:uid="{00000000-0005-0000-0000-0000E7E40000}"/>
    <cellStyle name="Inputs 2 14 6 2" xfId="44529" xr:uid="{00000000-0005-0000-0000-0000E8E40000}"/>
    <cellStyle name="Inputs 2 14 7" xfId="30681" xr:uid="{00000000-0005-0000-0000-0000E9E40000}"/>
    <cellStyle name="Inputs 2 15" xfId="3648" xr:uid="{00000000-0005-0000-0000-0000EAE40000}"/>
    <cellStyle name="Inputs 2 15 2" xfId="7086" xr:uid="{00000000-0005-0000-0000-0000EBE40000}"/>
    <cellStyle name="Inputs 2 15 2 2" xfId="21022" xr:uid="{00000000-0005-0000-0000-0000ECE40000}"/>
    <cellStyle name="Inputs 2 15 2 2 2" xfId="48705" xr:uid="{00000000-0005-0000-0000-0000EDE40000}"/>
    <cellStyle name="Inputs 2 15 2 3" xfId="34788" xr:uid="{00000000-0005-0000-0000-0000EEE40000}"/>
    <cellStyle name="Inputs 2 15 3" xfId="9818" xr:uid="{00000000-0005-0000-0000-0000EFE40000}"/>
    <cellStyle name="Inputs 2 15 3 2" xfId="23739" xr:uid="{00000000-0005-0000-0000-0000F0E40000}"/>
    <cellStyle name="Inputs 2 15 3 2 2" xfId="51422" xr:uid="{00000000-0005-0000-0000-0000F1E40000}"/>
    <cellStyle name="Inputs 2 15 3 3" xfId="37505" xr:uid="{00000000-0005-0000-0000-0000F2E40000}"/>
    <cellStyle name="Inputs 2 15 4" xfId="11960" xr:uid="{00000000-0005-0000-0000-0000F3E40000}"/>
    <cellStyle name="Inputs 2 15 4 2" xfId="25881" xr:uid="{00000000-0005-0000-0000-0000F4E40000}"/>
    <cellStyle name="Inputs 2 15 4 2 2" xfId="53564" xr:uid="{00000000-0005-0000-0000-0000F5E40000}"/>
    <cellStyle name="Inputs 2 15 4 3" xfId="39647" xr:uid="{00000000-0005-0000-0000-0000F6E40000}"/>
    <cellStyle name="Inputs 2 15 5" xfId="14710" xr:uid="{00000000-0005-0000-0000-0000F7E40000}"/>
    <cellStyle name="Inputs 2 15 5 2" xfId="28631" xr:uid="{00000000-0005-0000-0000-0000F8E40000}"/>
    <cellStyle name="Inputs 2 15 5 2 2" xfId="56314" xr:uid="{00000000-0005-0000-0000-0000F9E40000}"/>
    <cellStyle name="Inputs 2 15 5 3" xfId="42397" xr:uid="{00000000-0005-0000-0000-0000FAE40000}"/>
    <cellStyle name="Inputs 2 15 6" xfId="17678" xr:uid="{00000000-0005-0000-0000-0000FBE40000}"/>
    <cellStyle name="Inputs 2 15 6 2" xfId="45361" xr:uid="{00000000-0005-0000-0000-0000FCE40000}"/>
    <cellStyle name="Inputs 2 15 7" xfId="31448" xr:uid="{00000000-0005-0000-0000-0000FDE40000}"/>
    <cellStyle name="Inputs 2 16" xfId="3317" xr:uid="{00000000-0005-0000-0000-0000FEE40000}"/>
    <cellStyle name="Inputs 2 16 2" xfId="6758" xr:uid="{00000000-0005-0000-0000-0000FFE40000}"/>
    <cellStyle name="Inputs 2 16 2 2" xfId="20699" xr:uid="{00000000-0005-0000-0000-000000E50000}"/>
    <cellStyle name="Inputs 2 16 2 2 2" xfId="48382" xr:uid="{00000000-0005-0000-0000-000001E50000}"/>
    <cellStyle name="Inputs 2 16 2 3" xfId="34465" xr:uid="{00000000-0005-0000-0000-000002E50000}"/>
    <cellStyle name="Inputs 2 16 3" xfId="9497" xr:uid="{00000000-0005-0000-0000-000003E50000}"/>
    <cellStyle name="Inputs 2 16 3 2" xfId="23418" xr:uid="{00000000-0005-0000-0000-000004E50000}"/>
    <cellStyle name="Inputs 2 16 3 2 2" xfId="51101" xr:uid="{00000000-0005-0000-0000-000005E50000}"/>
    <cellStyle name="Inputs 2 16 3 3" xfId="37184" xr:uid="{00000000-0005-0000-0000-000006E50000}"/>
    <cellStyle name="Inputs 2 16 4" xfId="11637" xr:uid="{00000000-0005-0000-0000-000007E50000}"/>
    <cellStyle name="Inputs 2 16 4 2" xfId="25558" xr:uid="{00000000-0005-0000-0000-000008E50000}"/>
    <cellStyle name="Inputs 2 16 4 2 2" xfId="53241" xr:uid="{00000000-0005-0000-0000-000009E50000}"/>
    <cellStyle name="Inputs 2 16 4 3" xfId="39324" xr:uid="{00000000-0005-0000-0000-00000AE50000}"/>
    <cellStyle name="Inputs 2 16 5" xfId="14387" xr:uid="{00000000-0005-0000-0000-00000BE50000}"/>
    <cellStyle name="Inputs 2 16 5 2" xfId="28308" xr:uid="{00000000-0005-0000-0000-00000CE50000}"/>
    <cellStyle name="Inputs 2 16 5 2 2" xfId="55991" xr:uid="{00000000-0005-0000-0000-00000DE50000}"/>
    <cellStyle name="Inputs 2 16 5 3" xfId="42074" xr:uid="{00000000-0005-0000-0000-00000EE50000}"/>
    <cellStyle name="Inputs 2 16 6" xfId="17355" xr:uid="{00000000-0005-0000-0000-00000FE50000}"/>
    <cellStyle name="Inputs 2 16 6 2" xfId="45038" xr:uid="{00000000-0005-0000-0000-000010E50000}"/>
    <cellStyle name="Inputs 2 16 7" xfId="31140" xr:uid="{00000000-0005-0000-0000-000011E50000}"/>
    <cellStyle name="Inputs 2 17" xfId="4156" xr:uid="{00000000-0005-0000-0000-000012E50000}"/>
    <cellStyle name="Inputs 2 17 2" xfId="7582" xr:uid="{00000000-0005-0000-0000-000013E50000}"/>
    <cellStyle name="Inputs 2 17 2 2" xfId="21510" xr:uid="{00000000-0005-0000-0000-000014E50000}"/>
    <cellStyle name="Inputs 2 17 2 2 2" xfId="49193" xr:uid="{00000000-0005-0000-0000-000015E50000}"/>
    <cellStyle name="Inputs 2 17 2 3" xfId="35276" xr:uid="{00000000-0005-0000-0000-000016E50000}"/>
    <cellStyle name="Inputs 2 17 3" xfId="10278" xr:uid="{00000000-0005-0000-0000-000017E50000}"/>
    <cellStyle name="Inputs 2 17 3 2" xfId="24199" xr:uid="{00000000-0005-0000-0000-000018E50000}"/>
    <cellStyle name="Inputs 2 17 3 2 2" xfId="51882" xr:uid="{00000000-0005-0000-0000-000019E50000}"/>
    <cellStyle name="Inputs 2 17 3 3" xfId="37965" xr:uid="{00000000-0005-0000-0000-00001AE50000}"/>
    <cellStyle name="Inputs 2 17 4" xfId="12432" xr:uid="{00000000-0005-0000-0000-00001BE50000}"/>
    <cellStyle name="Inputs 2 17 4 2" xfId="26353" xr:uid="{00000000-0005-0000-0000-00001CE50000}"/>
    <cellStyle name="Inputs 2 17 4 2 2" xfId="54036" xr:uid="{00000000-0005-0000-0000-00001DE50000}"/>
    <cellStyle name="Inputs 2 17 4 3" xfId="40119" xr:uid="{00000000-0005-0000-0000-00001EE50000}"/>
    <cellStyle name="Inputs 2 17 5" xfId="15182" xr:uid="{00000000-0005-0000-0000-00001FE50000}"/>
    <cellStyle name="Inputs 2 17 5 2" xfId="29103" xr:uid="{00000000-0005-0000-0000-000020E50000}"/>
    <cellStyle name="Inputs 2 17 5 2 2" xfId="56786" xr:uid="{00000000-0005-0000-0000-000021E50000}"/>
    <cellStyle name="Inputs 2 17 5 3" xfId="42869" xr:uid="{00000000-0005-0000-0000-000022E50000}"/>
    <cellStyle name="Inputs 2 17 6" xfId="18150" xr:uid="{00000000-0005-0000-0000-000023E50000}"/>
    <cellStyle name="Inputs 2 17 6 2" xfId="45833" xr:uid="{00000000-0005-0000-0000-000024E50000}"/>
    <cellStyle name="Inputs 2 17 7" xfId="31916" xr:uid="{00000000-0005-0000-0000-000025E50000}"/>
    <cellStyle name="Inputs 2 18" xfId="3935" xr:uid="{00000000-0005-0000-0000-000026E50000}"/>
    <cellStyle name="Inputs 2 18 2" xfId="7361" xr:uid="{00000000-0005-0000-0000-000027E50000}"/>
    <cellStyle name="Inputs 2 18 2 2" xfId="21292" xr:uid="{00000000-0005-0000-0000-000028E50000}"/>
    <cellStyle name="Inputs 2 18 2 2 2" xfId="48975" xr:uid="{00000000-0005-0000-0000-000029E50000}"/>
    <cellStyle name="Inputs 2 18 2 3" xfId="35058" xr:uid="{00000000-0005-0000-0000-00002AE50000}"/>
    <cellStyle name="Inputs 2 18 3" xfId="10065" xr:uid="{00000000-0005-0000-0000-00002BE50000}"/>
    <cellStyle name="Inputs 2 18 3 2" xfId="23986" xr:uid="{00000000-0005-0000-0000-00002CE50000}"/>
    <cellStyle name="Inputs 2 18 3 2 2" xfId="51669" xr:uid="{00000000-0005-0000-0000-00002DE50000}"/>
    <cellStyle name="Inputs 2 18 3 3" xfId="37752" xr:uid="{00000000-0005-0000-0000-00002EE50000}"/>
    <cellStyle name="Inputs 2 18 4" xfId="12217" xr:uid="{00000000-0005-0000-0000-00002FE50000}"/>
    <cellStyle name="Inputs 2 18 4 2" xfId="26138" xr:uid="{00000000-0005-0000-0000-000030E50000}"/>
    <cellStyle name="Inputs 2 18 4 2 2" xfId="53821" xr:uid="{00000000-0005-0000-0000-000031E50000}"/>
    <cellStyle name="Inputs 2 18 4 3" xfId="39904" xr:uid="{00000000-0005-0000-0000-000032E50000}"/>
    <cellStyle name="Inputs 2 18 5" xfId="14967" xr:uid="{00000000-0005-0000-0000-000033E50000}"/>
    <cellStyle name="Inputs 2 18 5 2" xfId="28888" xr:uid="{00000000-0005-0000-0000-000034E50000}"/>
    <cellStyle name="Inputs 2 18 5 2 2" xfId="56571" xr:uid="{00000000-0005-0000-0000-000035E50000}"/>
    <cellStyle name="Inputs 2 18 5 3" xfId="42654" xr:uid="{00000000-0005-0000-0000-000036E50000}"/>
    <cellStyle name="Inputs 2 18 6" xfId="17935" xr:uid="{00000000-0005-0000-0000-000037E50000}"/>
    <cellStyle name="Inputs 2 18 6 2" xfId="45618" xr:uid="{00000000-0005-0000-0000-000038E50000}"/>
    <cellStyle name="Inputs 2 18 7" xfId="31701" xr:uid="{00000000-0005-0000-0000-000039E50000}"/>
    <cellStyle name="Inputs 2 19" xfId="4107" xr:uid="{00000000-0005-0000-0000-00003AE50000}"/>
    <cellStyle name="Inputs 2 19 2" xfId="7533" xr:uid="{00000000-0005-0000-0000-00003BE50000}"/>
    <cellStyle name="Inputs 2 19 2 2" xfId="21462" xr:uid="{00000000-0005-0000-0000-00003CE50000}"/>
    <cellStyle name="Inputs 2 19 2 2 2" xfId="49145" xr:uid="{00000000-0005-0000-0000-00003DE50000}"/>
    <cellStyle name="Inputs 2 19 2 3" xfId="35228" xr:uid="{00000000-0005-0000-0000-00003EE50000}"/>
    <cellStyle name="Inputs 2 19 3" xfId="10234" xr:uid="{00000000-0005-0000-0000-00003FE50000}"/>
    <cellStyle name="Inputs 2 19 3 2" xfId="24155" xr:uid="{00000000-0005-0000-0000-000040E50000}"/>
    <cellStyle name="Inputs 2 19 3 2 2" xfId="51838" xr:uid="{00000000-0005-0000-0000-000041E50000}"/>
    <cellStyle name="Inputs 2 19 3 3" xfId="37921" xr:uid="{00000000-0005-0000-0000-000042E50000}"/>
    <cellStyle name="Inputs 2 19 4" xfId="12386" xr:uid="{00000000-0005-0000-0000-000043E50000}"/>
    <cellStyle name="Inputs 2 19 4 2" xfId="26307" xr:uid="{00000000-0005-0000-0000-000044E50000}"/>
    <cellStyle name="Inputs 2 19 4 2 2" xfId="53990" xr:uid="{00000000-0005-0000-0000-000045E50000}"/>
    <cellStyle name="Inputs 2 19 4 3" xfId="40073" xr:uid="{00000000-0005-0000-0000-000046E50000}"/>
    <cellStyle name="Inputs 2 19 5" xfId="15136" xr:uid="{00000000-0005-0000-0000-000047E50000}"/>
    <cellStyle name="Inputs 2 19 5 2" xfId="29057" xr:uid="{00000000-0005-0000-0000-000048E50000}"/>
    <cellStyle name="Inputs 2 19 5 2 2" xfId="56740" xr:uid="{00000000-0005-0000-0000-000049E50000}"/>
    <cellStyle name="Inputs 2 19 5 3" xfId="42823" xr:uid="{00000000-0005-0000-0000-00004AE50000}"/>
    <cellStyle name="Inputs 2 19 6" xfId="18104" xr:uid="{00000000-0005-0000-0000-00004BE50000}"/>
    <cellStyle name="Inputs 2 19 6 2" xfId="45787" xr:uid="{00000000-0005-0000-0000-00004CE50000}"/>
    <cellStyle name="Inputs 2 19 7" xfId="31870" xr:uid="{00000000-0005-0000-0000-00004DE50000}"/>
    <cellStyle name="Inputs 2 2" xfId="3108" xr:uid="{00000000-0005-0000-0000-00004EE50000}"/>
    <cellStyle name="Inputs 2 2 2" xfId="6550" xr:uid="{00000000-0005-0000-0000-00004FE50000}"/>
    <cellStyle name="Inputs 2 2 2 2" xfId="20494" xr:uid="{00000000-0005-0000-0000-000050E50000}"/>
    <cellStyle name="Inputs 2 2 2 2 2" xfId="48177" xr:uid="{00000000-0005-0000-0000-000051E50000}"/>
    <cellStyle name="Inputs 2 2 2 3" xfId="34260" xr:uid="{00000000-0005-0000-0000-000052E50000}"/>
    <cellStyle name="Inputs 2 2 3" xfId="9294" xr:uid="{00000000-0005-0000-0000-000053E50000}"/>
    <cellStyle name="Inputs 2 2 3 2" xfId="23215" xr:uid="{00000000-0005-0000-0000-000054E50000}"/>
    <cellStyle name="Inputs 2 2 3 2 2" xfId="50898" xr:uid="{00000000-0005-0000-0000-000055E50000}"/>
    <cellStyle name="Inputs 2 2 3 3" xfId="36981" xr:uid="{00000000-0005-0000-0000-000056E50000}"/>
    <cellStyle name="Inputs 2 2 4" xfId="11432" xr:uid="{00000000-0005-0000-0000-000057E50000}"/>
    <cellStyle name="Inputs 2 2 4 2" xfId="25353" xr:uid="{00000000-0005-0000-0000-000058E50000}"/>
    <cellStyle name="Inputs 2 2 4 2 2" xfId="53036" xr:uid="{00000000-0005-0000-0000-000059E50000}"/>
    <cellStyle name="Inputs 2 2 4 3" xfId="39119" xr:uid="{00000000-0005-0000-0000-00005AE50000}"/>
    <cellStyle name="Inputs 2 2 5" xfId="14182" xr:uid="{00000000-0005-0000-0000-00005BE50000}"/>
    <cellStyle name="Inputs 2 2 5 2" xfId="28103" xr:uid="{00000000-0005-0000-0000-00005CE50000}"/>
    <cellStyle name="Inputs 2 2 5 2 2" xfId="55786" xr:uid="{00000000-0005-0000-0000-00005DE50000}"/>
    <cellStyle name="Inputs 2 2 5 3" xfId="41869" xr:uid="{00000000-0005-0000-0000-00005EE50000}"/>
    <cellStyle name="Inputs 2 2 6" xfId="17150" xr:uid="{00000000-0005-0000-0000-00005FE50000}"/>
    <cellStyle name="Inputs 2 2 6 2" xfId="44833" xr:uid="{00000000-0005-0000-0000-000060E50000}"/>
    <cellStyle name="Inputs 2 2 7" xfId="30954" xr:uid="{00000000-0005-0000-0000-000061E50000}"/>
    <cellStyle name="Inputs 2 20" xfId="4069" xr:uid="{00000000-0005-0000-0000-000062E50000}"/>
    <cellStyle name="Inputs 2 20 2" xfId="7495" xr:uid="{00000000-0005-0000-0000-000063E50000}"/>
    <cellStyle name="Inputs 2 20 2 2" xfId="21426" xr:uid="{00000000-0005-0000-0000-000064E50000}"/>
    <cellStyle name="Inputs 2 20 2 2 2" xfId="49109" xr:uid="{00000000-0005-0000-0000-000065E50000}"/>
    <cellStyle name="Inputs 2 20 2 3" xfId="35192" xr:uid="{00000000-0005-0000-0000-000066E50000}"/>
    <cellStyle name="Inputs 2 20 3" xfId="10198" xr:uid="{00000000-0005-0000-0000-000067E50000}"/>
    <cellStyle name="Inputs 2 20 3 2" xfId="24119" xr:uid="{00000000-0005-0000-0000-000068E50000}"/>
    <cellStyle name="Inputs 2 20 3 2 2" xfId="51802" xr:uid="{00000000-0005-0000-0000-000069E50000}"/>
    <cellStyle name="Inputs 2 20 3 3" xfId="37885" xr:uid="{00000000-0005-0000-0000-00006AE50000}"/>
    <cellStyle name="Inputs 2 20 4" xfId="12350" xr:uid="{00000000-0005-0000-0000-00006BE50000}"/>
    <cellStyle name="Inputs 2 20 4 2" xfId="26271" xr:uid="{00000000-0005-0000-0000-00006CE50000}"/>
    <cellStyle name="Inputs 2 20 4 2 2" xfId="53954" xr:uid="{00000000-0005-0000-0000-00006DE50000}"/>
    <cellStyle name="Inputs 2 20 4 3" xfId="40037" xr:uid="{00000000-0005-0000-0000-00006EE50000}"/>
    <cellStyle name="Inputs 2 20 5" xfId="15100" xr:uid="{00000000-0005-0000-0000-00006FE50000}"/>
    <cellStyle name="Inputs 2 20 5 2" xfId="29021" xr:uid="{00000000-0005-0000-0000-000070E50000}"/>
    <cellStyle name="Inputs 2 20 5 2 2" xfId="56704" xr:uid="{00000000-0005-0000-0000-000071E50000}"/>
    <cellStyle name="Inputs 2 20 5 3" xfId="42787" xr:uid="{00000000-0005-0000-0000-000072E50000}"/>
    <cellStyle name="Inputs 2 20 6" xfId="18068" xr:uid="{00000000-0005-0000-0000-000073E50000}"/>
    <cellStyle name="Inputs 2 20 6 2" xfId="45751" xr:uid="{00000000-0005-0000-0000-000074E50000}"/>
    <cellStyle name="Inputs 2 20 7" xfId="31834" xr:uid="{00000000-0005-0000-0000-000075E50000}"/>
    <cellStyle name="Inputs 2 21" xfId="4785" xr:uid="{00000000-0005-0000-0000-000076E50000}"/>
    <cellStyle name="Inputs 2 21 2" xfId="8191" xr:uid="{00000000-0005-0000-0000-000077E50000}"/>
    <cellStyle name="Inputs 2 21 2 2" xfId="22114" xr:uid="{00000000-0005-0000-0000-000078E50000}"/>
    <cellStyle name="Inputs 2 21 2 2 2" xfId="49797" xr:uid="{00000000-0005-0000-0000-000079E50000}"/>
    <cellStyle name="Inputs 2 21 2 3" xfId="35880" xr:uid="{00000000-0005-0000-0000-00007AE50000}"/>
    <cellStyle name="Inputs 2 21 3" xfId="10717" xr:uid="{00000000-0005-0000-0000-00007BE50000}"/>
    <cellStyle name="Inputs 2 21 3 2" xfId="24638" xr:uid="{00000000-0005-0000-0000-00007CE50000}"/>
    <cellStyle name="Inputs 2 21 3 2 2" xfId="52321" xr:uid="{00000000-0005-0000-0000-00007DE50000}"/>
    <cellStyle name="Inputs 2 21 3 3" xfId="38404" xr:uid="{00000000-0005-0000-0000-00007EE50000}"/>
    <cellStyle name="Inputs 2 21 4" xfId="13046" xr:uid="{00000000-0005-0000-0000-00007FE50000}"/>
    <cellStyle name="Inputs 2 21 4 2" xfId="26967" xr:uid="{00000000-0005-0000-0000-000080E50000}"/>
    <cellStyle name="Inputs 2 21 4 2 2" xfId="54650" xr:uid="{00000000-0005-0000-0000-000081E50000}"/>
    <cellStyle name="Inputs 2 21 4 3" xfId="40733" xr:uid="{00000000-0005-0000-0000-000082E50000}"/>
    <cellStyle name="Inputs 2 21 5" xfId="15796" xr:uid="{00000000-0005-0000-0000-000083E50000}"/>
    <cellStyle name="Inputs 2 21 5 2" xfId="29717" xr:uid="{00000000-0005-0000-0000-000084E50000}"/>
    <cellStyle name="Inputs 2 21 5 2 2" xfId="57400" xr:uid="{00000000-0005-0000-0000-000085E50000}"/>
    <cellStyle name="Inputs 2 21 5 3" xfId="43483" xr:uid="{00000000-0005-0000-0000-000086E50000}"/>
    <cellStyle name="Inputs 2 21 6" xfId="18764" xr:uid="{00000000-0005-0000-0000-000087E50000}"/>
    <cellStyle name="Inputs 2 21 6 2" xfId="46447" xr:uid="{00000000-0005-0000-0000-000088E50000}"/>
    <cellStyle name="Inputs 2 21 7" xfId="32530" xr:uid="{00000000-0005-0000-0000-000089E50000}"/>
    <cellStyle name="Inputs 2 22" xfId="4895" xr:uid="{00000000-0005-0000-0000-00008AE50000}"/>
    <cellStyle name="Inputs 2 22 2" xfId="8300" xr:uid="{00000000-0005-0000-0000-00008BE50000}"/>
    <cellStyle name="Inputs 2 22 2 2" xfId="22222" xr:uid="{00000000-0005-0000-0000-00008CE50000}"/>
    <cellStyle name="Inputs 2 22 2 2 2" xfId="49905" xr:uid="{00000000-0005-0000-0000-00008DE50000}"/>
    <cellStyle name="Inputs 2 22 2 3" xfId="35988" xr:uid="{00000000-0005-0000-0000-00008EE50000}"/>
    <cellStyle name="Inputs 2 22 3" xfId="10754" xr:uid="{00000000-0005-0000-0000-00008FE50000}"/>
    <cellStyle name="Inputs 2 22 3 2" xfId="24675" xr:uid="{00000000-0005-0000-0000-000090E50000}"/>
    <cellStyle name="Inputs 2 22 3 2 2" xfId="52358" xr:uid="{00000000-0005-0000-0000-000091E50000}"/>
    <cellStyle name="Inputs 2 22 3 3" xfId="38441" xr:uid="{00000000-0005-0000-0000-000092E50000}"/>
    <cellStyle name="Inputs 2 22 4" xfId="13154" xr:uid="{00000000-0005-0000-0000-000093E50000}"/>
    <cellStyle name="Inputs 2 22 4 2" xfId="27075" xr:uid="{00000000-0005-0000-0000-000094E50000}"/>
    <cellStyle name="Inputs 2 22 4 2 2" xfId="54758" xr:uid="{00000000-0005-0000-0000-000095E50000}"/>
    <cellStyle name="Inputs 2 22 4 3" xfId="40841" xr:uid="{00000000-0005-0000-0000-000096E50000}"/>
    <cellStyle name="Inputs 2 22 5" xfId="15904" xr:uid="{00000000-0005-0000-0000-000097E50000}"/>
    <cellStyle name="Inputs 2 22 5 2" xfId="29825" xr:uid="{00000000-0005-0000-0000-000098E50000}"/>
    <cellStyle name="Inputs 2 22 5 2 2" xfId="57508" xr:uid="{00000000-0005-0000-0000-000099E50000}"/>
    <cellStyle name="Inputs 2 22 5 3" xfId="43591" xr:uid="{00000000-0005-0000-0000-00009AE50000}"/>
    <cellStyle name="Inputs 2 22 6" xfId="18872" xr:uid="{00000000-0005-0000-0000-00009BE50000}"/>
    <cellStyle name="Inputs 2 22 6 2" xfId="46555" xr:uid="{00000000-0005-0000-0000-00009CE50000}"/>
    <cellStyle name="Inputs 2 22 7" xfId="32638" xr:uid="{00000000-0005-0000-0000-00009DE50000}"/>
    <cellStyle name="Inputs 2 23" xfId="4721" xr:uid="{00000000-0005-0000-0000-00009EE50000}"/>
    <cellStyle name="Inputs 2 23 2" xfId="8127" xr:uid="{00000000-0005-0000-0000-00009FE50000}"/>
    <cellStyle name="Inputs 2 23 2 2" xfId="22051" xr:uid="{00000000-0005-0000-0000-0000A0E50000}"/>
    <cellStyle name="Inputs 2 23 2 2 2" xfId="49734" xr:uid="{00000000-0005-0000-0000-0000A1E50000}"/>
    <cellStyle name="Inputs 2 23 2 3" xfId="35817" xr:uid="{00000000-0005-0000-0000-0000A2E50000}"/>
    <cellStyle name="Inputs 2 23 3" xfId="10688" xr:uid="{00000000-0005-0000-0000-0000A3E50000}"/>
    <cellStyle name="Inputs 2 23 3 2" xfId="24609" xr:uid="{00000000-0005-0000-0000-0000A4E50000}"/>
    <cellStyle name="Inputs 2 23 3 2 2" xfId="52292" xr:uid="{00000000-0005-0000-0000-0000A5E50000}"/>
    <cellStyle name="Inputs 2 23 3 3" xfId="38375" xr:uid="{00000000-0005-0000-0000-0000A6E50000}"/>
    <cellStyle name="Inputs 2 23 4" xfId="12983" xr:uid="{00000000-0005-0000-0000-0000A7E50000}"/>
    <cellStyle name="Inputs 2 23 4 2" xfId="26904" xr:uid="{00000000-0005-0000-0000-0000A8E50000}"/>
    <cellStyle name="Inputs 2 23 4 2 2" xfId="54587" xr:uid="{00000000-0005-0000-0000-0000A9E50000}"/>
    <cellStyle name="Inputs 2 23 4 3" xfId="40670" xr:uid="{00000000-0005-0000-0000-0000AAE50000}"/>
    <cellStyle name="Inputs 2 23 5" xfId="15733" xr:uid="{00000000-0005-0000-0000-0000ABE50000}"/>
    <cellStyle name="Inputs 2 23 5 2" xfId="29654" xr:uid="{00000000-0005-0000-0000-0000ACE50000}"/>
    <cellStyle name="Inputs 2 23 5 2 2" xfId="57337" xr:uid="{00000000-0005-0000-0000-0000ADE50000}"/>
    <cellStyle name="Inputs 2 23 5 3" xfId="43420" xr:uid="{00000000-0005-0000-0000-0000AEE50000}"/>
    <cellStyle name="Inputs 2 23 6" xfId="18701" xr:uid="{00000000-0005-0000-0000-0000AFE50000}"/>
    <cellStyle name="Inputs 2 23 6 2" xfId="46384" xr:uid="{00000000-0005-0000-0000-0000B0E50000}"/>
    <cellStyle name="Inputs 2 23 7" xfId="32467" xr:uid="{00000000-0005-0000-0000-0000B1E50000}"/>
    <cellStyle name="Inputs 2 24" xfId="4876" xr:uid="{00000000-0005-0000-0000-0000B2E50000}"/>
    <cellStyle name="Inputs 2 24 2" xfId="8282" xr:uid="{00000000-0005-0000-0000-0000B3E50000}"/>
    <cellStyle name="Inputs 2 24 2 2" xfId="22204" xr:uid="{00000000-0005-0000-0000-0000B4E50000}"/>
    <cellStyle name="Inputs 2 24 2 2 2" xfId="49887" xr:uid="{00000000-0005-0000-0000-0000B5E50000}"/>
    <cellStyle name="Inputs 2 24 2 3" xfId="35970" xr:uid="{00000000-0005-0000-0000-0000B6E50000}"/>
    <cellStyle name="Inputs 2 24 3" xfId="10737" xr:uid="{00000000-0005-0000-0000-0000B7E50000}"/>
    <cellStyle name="Inputs 2 24 3 2" xfId="24658" xr:uid="{00000000-0005-0000-0000-0000B8E50000}"/>
    <cellStyle name="Inputs 2 24 3 2 2" xfId="52341" xr:uid="{00000000-0005-0000-0000-0000B9E50000}"/>
    <cellStyle name="Inputs 2 24 3 3" xfId="38424" xr:uid="{00000000-0005-0000-0000-0000BAE50000}"/>
    <cellStyle name="Inputs 2 24 4" xfId="13135" xr:uid="{00000000-0005-0000-0000-0000BBE50000}"/>
    <cellStyle name="Inputs 2 24 4 2" xfId="27056" xr:uid="{00000000-0005-0000-0000-0000BCE50000}"/>
    <cellStyle name="Inputs 2 24 4 2 2" xfId="54739" xr:uid="{00000000-0005-0000-0000-0000BDE50000}"/>
    <cellStyle name="Inputs 2 24 4 3" xfId="40822" xr:uid="{00000000-0005-0000-0000-0000BEE50000}"/>
    <cellStyle name="Inputs 2 24 5" xfId="15885" xr:uid="{00000000-0005-0000-0000-0000BFE50000}"/>
    <cellStyle name="Inputs 2 24 5 2" xfId="29806" xr:uid="{00000000-0005-0000-0000-0000C0E50000}"/>
    <cellStyle name="Inputs 2 24 5 2 2" xfId="57489" xr:uid="{00000000-0005-0000-0000-0000C1E50000}"/>
    <cellStyle name="Inputs 2 24 5 3" xfId="43572" xr:uid="{00000000-0005-0000-0000-0000C2E50000}"/>
    <cellStyle name="Inputs 2 24 6" xfId="18853" xr:uid="{00000000-0005-0000-0000-0000C3E50000}"/>
    <cellStyle name="Inputs 2 24 6 2" xfId="46536" xr:uid="{00000000-0005-0000-0000-0000C4E50000}"/>
    <cellStyle name="Inputs 2 24 7" xfId="32619" xr:uid="{00000000-0005-0000-0000-0000C5E50000}"/>
    <cellStyle name="Inputs 2 25" xfId="4653" xr:uid="{00000000-0005-0000-0000-0000C6E50000}"/>
    <cellStyle name="Inputs 2 25 2" xfId="8061" xr:uid="{00000000-0005-0000-0000-0000C7E50000}"/>
    <cellStyle name="Inputs 2 25 2 2" xfId="21985" xr:uid="{00000000-0005-0000-0000-0000C8E50000}"/>
    <cellStyle name="Inputs 2 25 2 2 2" xfId="49668" xr:uid="{00000000-0005-0000-0000-0000C9E50000}"/>
    <cellStyle name="Inputs 2 25 2 3" xfId="35751" xr:uid="{00000000-0005-0000-0000-0000CAE50000}"/>
    <cellStyle name="Inputs 2 25 3" xfId="10649" xr:uid="{00000000-0005-0000-0000-0000CBE50000}"/>
    <cellStyle name="Inputs 2 25 3 2" xfId="24570" xr:uid="{00000000-0005-0000-0000-0000CCE50000}"/>
    <cellStyle name="Inputs 2 25 3 2 2" xfId="52253" xr:uid="{00000000-0005-0000-0000-0000CDE50000}"/>
    <cellStyle name="Inputs 2 25 3 3" xfId="38336" xr:uid="{00000000-0005-0000-0000-0000CEE50000}"/>
    <cellStyle name="Inputs 2 25 4" xfId="12917" xr:uid="{00000000-0005-0000-0000-0000CFE50000}"/>
    <cellStyle name="Inputs 2 25 4 2" xfId="26838" xr:uid="{00000000-0005-0000-0000-0000D0E50000}"/>
    <cellStyle name="Inputs 2 25 4 2 2" xfId="54521" xr:uid="{00000000-0005-0000-0000-0000D1E50000}"/>
    <cellStyle name="Inputs 2 25 4 3" xfId="40604" xr:uid="{00000000-0005-0000-0000-0000D2E50000}"/>
    <cellStyle name="Inputs 2 25 5" xfId="15667" xr:uid="{00000000-0005-0000-0000-0000D3E50000}"/>
    <cellStyle name="Inputs 2 25 5 2" xfId="29588" xr:uid="{00000000-0005-0000-0000-0000D4E50000}"/>
    <cellStyle name="Inputs 2 25 5 2 2" xfId="57271" xr:uid="{00000000-0005-0000-0000-0000D5E50000}"/>
    <cellStyle name="Inputs 2 25 5 3" xfId="43354" xr:uid="{00000000-0005-0000-0000-0000D6E50000}"/>
    <cellStyle name="Inputs 2 25 6" xfId="18635" xr:uid="{00000000-0005-0000-0000-0000D7E50000}"/>
    <cellStyle name="Inputs 2 25 6 2" xfId="46318" xr:uid="{00000000-0005-0000-0000-0000D8E50000}"/>
    <cellStyle name="Inputs 2 25 7" xfId="32401" xr:uid="{00000000-0005-0000-0000-0000D9E50000}"/>
    <cellStyle name="Inputs 2 26" xfId="4372" xr:uid="{00000000-0005-0000-0000-0000DAE50000}"/>
    <cellStyle name="Inputs 2 26 2" xfId="7797" xr:uid="{00000000-0005-0000-0000-0000DBE50000}"/>
    <cellStyle name="Inputs 2 26 2 2" xfId="21721" xr:uid="{00000000-0005-0000-0000-0000DCE50000}"/>
    <cellStyle name="Inputs 2 26 2 2 2" xfId="49404" xr:uid="{00000000-0005-0000-0000-0000DDE50000}"/>
    <cellStyle name="Inputs 2 26 2 3" xfId="35487" xr:uid="{00000000-0005-0000-0000-0000DEE50000}"/>
    <cellStyle name="Inputs 2 26 3" xfId="10470" xr:uid="{00000000-0005-0000-0000-0000DFE50000}"/>
    <cellStyle name="Inputs 2 26 3 2" xfId="24391" xr:uid="{00000000-0005-0000-0000-0000E0E50000}"/>
    <cellStyle name="Inputs 2 26 3 2 2" xfId="52074" xr:uid="{00000000-0005-0000-0000-0000E1E50000}"/>
    <cellStyle name="Inputs 2 26 3 3" xfId="38157" xr:uid="{00000000-0005-0000-0000-0000E2E50000}"/>
    <cellStyle name="Inputs 2 26 4" xfId="12639" xr:uid="{00000000-0005-0000-0000-0000E3E50000}"/>
    <cellStyle name="Inputs 2 26 4 2" xfId="26560" xr:uid="{00000000-0005-0000-0000-0000E4E50000}"/>
    <cellStyle name="Inputs 2 26 4 2 2" xfId="54243" xr:uid="{00000000-0005-0000-0000-0000E5E50000}"/>
    <cellStyle name="Inputs 2 26 4 3" xfId="40326" xr:uid="{00000000-0005-0000-0000-0000E6E50000}"/>
    <cellStyle name="Inputs 2 26 5" xfId="15389" xr:uid="{00000000-0005-0000-0000-0000E7E50000}"/>
    <cellStyle name="Inputs 2 26 5 2" xfId="29310" xr:uid="{00000000-0005-0000-0000-0000E8E50000}"/>
    <cellStyle name="Inputs 2 26 5 2 2" xfId="56993" xr:uid="{00000000-0005-0000-0000-0000E9E50000}"/>
    <cellStyle name="Inputs 2 26 5 3" xfId="43076" xr:uid="{00000000-0005-0000-0000-0000EAE50000}"/>
    <cellStyle name="Inputs 2 26 6" xfId="18357" xr:uid="{00000000-0005-0000-0000-0000EBE50000}"/>
    <cellStyle name="Inputs 2 26 6 2" xfId="46040" xr:uid="{00000000-0005-0000-0000-0000ECE50000}"/>
    <cellStyle name="Inputs 2 26 7" xfId="32123" xr:uid="{00000000-0005-0000-0000-0000EDE50000}"/>
    <cellStyle name="Inputs 2 27" xfId="4748" xr:uid="{00000000-0005-0000-0000-0000EEE50000}"/>
    <cellStyle name="Inputs 2 27 2" xfId="8154" xr:uid="{00000000-0005-0000-0000-0000EFE50000}"/>
    <cellStyle name="Inputs 2 27 2 2" xfId="22078" xr:uid="{00000000-0005-0000-0000-0000F0E50000}"/>
    <cellStyle name="Inputs 2 27 2 2 2" xfId="49761" xr:uid="{00000000-0005-0000-0000-0000F1E50000}"/>
    <cellStyle name="Inputs 2 27 2 3" xfId="35844" xr:uid="{00000000-0005-0000-0000-0000F2E50000}"/>
    <cellStyle name="Inputs 2 27 3" xfId="10708" xr:uid="{00000000-0005-0000-0000-0000F3E50000}"/>
    <cellStyle name="Inputs 2 27 3 2" xfId="24629" xr:uid="{00000000-0005-0000-0000-0000F4E50000}"/>
    <cellStyle name="Inputs 2 27 3 2 2" xfId="52312" xr:uid="{00000000-0005-0000-0000-0000F5E50000}"/>
    <cellStyle name="Inputs 2 27 3 3" xfId="38395" xr:uid="{00000000-0005-0000-0000-0000F6E50000}"/>
    <cellStyle name="Inputs 2 27 4" xfId="13010" xr:uid="{00000000-0005-0000-0000-0000F7E50000}"/>
    <cellStyle name="Inputs 2 27 4 2" xfId="26931" xr:uid="{00000000-0005-0000-0000-0000F8E50000}"/>
    <cellStyle name="Inputs 2 27 4 2 2" xfId="54614" xr:uid="{00000000-0005-0000-0000-0000F9E50000}"/>
    <cellStyle name="Inputs 2 27 4 3" xfId="40697" xr:uid="{00000000-0005-0000-0000-0000FAE50000}"/>
    <cellStyle name="Inputs 2 27 5" xfId="15760" xr:uid="{00000000-0005-0000-0000-0000FBE50000}"/>
    <cellStyle name="Inputs 2 27 5 2" xfId="29681" xr:uid="{00000000-0005-0000-0000-0000FCE50000}"/>
    <cellStyle name="Inputs 2 27 5 2 2" xfId="57364" xr:uid="{00000000-0005-0000-0000-0000FDE50000}"/>
    <cellStyle name="Inputs 2 27 5 3" xfId="43447" xr:uid="{00000000-0005-0000-0000-0000FEE50000}"/>
    <cellStyle name="Inputs 2 27 6" xfId="18728" xr:uid="{00000000-0005-0000-0000-0000FFE50000}"/>
    <cellStyle name="Inputs 2 27 6 2" xfId="46411" xr:uid="{00000000-0005-0000-0000-000000E60000}"/>
    <cellStyle name="Inputs 2 27 7" xfId="32494" xr:uid="{00000000-0005-0000-0000-000001E60000}"/>
    <cellStyle name="Inputs 2 28" xfId="5630" xr:uid="{00000000-0005-0000-0000-000002E60000}"/>
    <cellStyle name="Inputs 2 28 2" xfId="19583" xr:uid="{00000000-0005-0000-0000-000003E60000}"/>
    <cellStyle name="Inputs 2 28 2 2" xfId="47266" xr:uid="{00000000-0005-0000-0000-000004E60000}"/>
    <cellStyle name="Inputs 2 28 3" xfId="33349" xr:uid="{00000000-0005-0000-0000-000005E60000}"/>
    <cellStyle name="Inputs 2 29" xfId="5198" xr:uid="{00000000-0005-0000-0000-000006E60000}"/>
    <cellStyle name="Inputs 2 29 2" xfId="19168" xr:uid="{00000000-0005-0000-0000-000007E60000}"/>
    <cellStyle name="Inputs 2 29 2 2" xfId="46851" xr:uid="{00000000-0005-0000-0000-000008E60000}"/>
    <cellStyle name="Inputs 2 29 3" xfId="32934" xr:uid="{00000000-0005-0000-0000-000009E60000}"/>
    <cellStyle name="Inputs 2 3" xfId="2332" xr:uid="{00000000-0005-0000-0000-00000AE60000}"/>
    <cellStyle name="Inputs 2 3 2" xfId="5792" xr:uid="{00000000-0005-0000-0000-00000BE60000}"/>
    <cellStyle name="Inputs 2 3 2 2" xfId="19742" xr:uid="{00000000-0005-0000-0000-00000CE60000}"/>
    <cellStyle name="Inputs 2 3 2 2 2" xfId="47425" xr:uid="{00000000-0005-0000-0000-00000DE60000}"/>
    <cellStyle name="Inputs 2 3 2 3" xfId="33508" xr:uid="{00000000-0005-0000-0000-00000EE60000}"/>
    <cellStyle name="Inputs 2 3 3" xfId="8561" xr:uid="{00000000-0005-0000-0000-00000FE60000}"/>
    <cellStyle name="Inputs 2 3 3 2" xfId="22482" xr:uid="{00000000-0005-0000-0000-000010E60000}"/>
    <cellStyle name="Inputs 2 3 3 2 2" xfId="50165" xr:uid="{00000000-0005-0000-0000-000011E60000}"/>
    <cellStyle name="Inputs 2 3 3 3" xfId="36248" xr:uid="{00000000-0005-0000-0000-000012E60000}"/>
    <cellStyle name="Inputs 2 3 4" xfId="5441" xr:uid="{00000000-0005-0000-0000-000013E60000}"/>
    <cellStyle name="Inputs 2 3 4 2" xfId="19394" xr:uid="{00000000-0005-0000-0000-000014E60000}"/>
    <cellStyle name="Inputs 2 3 4 2 2" xfId="47077" xr:uid="{00000000-0005-0000-0000-000015E60000}"/>
    <cellStyle name="Inputs 2 3 4 3" xfId="33160" xr:uid="{00000000-0005-0000-0000-000016E60000}"/>
    <cellStyle name="Inputs 2 3 5" xfId="13440" xr:uid="{00000000-0005-0000-0000-000017E60000}"/>
    <cellStyle name="Inputs 2 3 5 2" xfId="27361" xr:uid="{00000000-0005-0000-0000-000018E60000}"/>
    <cellStyle name="Inputs 2 3 5 2 2" xfId="55044" xr:uid="{00000000-0005-0000-0000-000019E60000}"/>
    <cellStyle name="Inputs 2 3 5 3" xfId="41127" xr:uid="{00000000-0005-0000-0000-00001AE60000}"/>
    <cellStyle name="Inputs 2 3 6" xfId="16402" xr:uid="{00000000-0005-0000-0000-00001BE60000}"/>
    <cellStyle name="Inputs 2 3 6 2" xfId="44085" xr:uid="{00000000-0005-0000-0000-00001CE60000}"/>
    <cellStyle name="Inputs 2 3 7" xfId="30295" xr:uid="{00000000-0005-0000-0000-00001DE60000}"/>
    <cellStyle name="Inputs 2 30" xfId="5311" xr:uid="{00000000-0005-0000-0000-00001EE60000}"/>
    <cellStyle name="Inputs 2 30 2" xfId="19278" xr:uid="{00000000-0005-0000-0000-00001FE60000}"/>
    <cellStyle name="Inputs 2 30 2 2" xfId="46961" xr:uid="{00000000-0005-0000-0000-000020E60000}"/>
    <cellStyle name="Inputs 2 30 3" xfId="33044" xr:uid="{00000000-0005-0000-0000-000021E60000}"/>
    <cellStyle name="Inputs 2 31" xfId="5204" xr:uid="{00000000-0005-0000-0000-000022E60000}"/>
    <cellStyle name="Inputs 2 31 2" xfId="19174" xr:uid="{00000000-0005-0000-0000-000023E60000}"/>
    <cellStyle name="Inputs 2 31 2 2" xfId="46857" xr:uid="{00000000-0005-0000-0000-000024E60000}"/>
    <cellStyle name="Inputs 2 31 3" xfId="32940" xr:uid="{00000000-0005-0000-0000-000025E60000}"/>
    <cellStyle name="Inputs 2 32" xfId="16179" xr:uid="{00000000-0005-0000-0000-000026E60000}"/>
    <cellStyle name="Inputs 2 32 2" xfId="30096" xr:uid="{00000000-0005-0000-0000-000027E60000}"/>
    <cellStyle name="Inputs 2 32 2 2" xfId="57779" xr:uid="{00000000-0005-0000-0000-000028E60000}"/>
    <cellStyle name="Inputs 2 32 3" xfId="43862" xr:uid="{00000000-0005-0000-0000-000029E60000}"/>
    <cellStyle name="Inputs 2 33" xfId="16123" xr:uid="{00000000-0005-0000-0000-00002AE60000}"/>
    <cellStyle name="Inputs 2 33 2" xfId="30040" xr:uid="{00000000-0005-0000-0000-00002BE60000}"/>
    <cellStyle name="Inputs 2 33 2 2" xfId="57723" xr:uid="{00000000-0005-0000-0000-00002CE60000}"/>
    <cellStyle name="Inputs 2 33 3" xfId="43806" xr:uid="{00000000-0005-0000-0000-00002DE60000}"/>
    <cellStyle name="Inputs 2 34" xfId="16295" xr:uid="{00000000-0005-0000-0000-00002EE60000}"/>
    <cellStyle name="Inputs 2 34 2" xfId="43978" xr:uid="{00000000-0005-0000-0000-00002FE60000}"/>
    <cellStyle name="Inputs 2 35" xfId="30214" xr:uid="{00000000-0005-0000-0000-000030E60000}"/>
    <cellStyle name="Inputs 2 4" xfId="3031" xr:uid="{00000000-0005-0000-0000-000031E60000}"/>
    <cellStyle name="Inputs 2 4 2" xfId="6475" xr:uid="{00000000-0005-0000-0000-000032E60000}"/>
    <cellStyle name="Inputs 2 4 2 2" xfId="20420" xr:uid="{00000000-0005-0000-0000-000033E60000}"/>
    <cellStyle name="Inputs 2 4 2 2 2" xfId="48103" xr:uid="{00000000-0005-0000-0000-000034E60000}"/>
    <cellStyle name="Inputs 2 4 2 3" xfId="34186" xr:uid="{00000000-0005-0000-0000-000035E60000}"/>
    <cellStyle name="Inputs 2 4 3" xfId="9224" xr:uid="{00000000-0005-0000-0000-000036E60000}"/>
    <cellStyle name="Inputs 2 4 3 2" xfId="23145" xr:uid="{00000000-0005-0000-0000-000037E60000}"/>
    <cellStyle name="Inputs 2 4 3 2 2" xfId="50828" xr:uid="{00000000-0005-0000-0000-000038E60000}"/>
    <cellStyle name="Inputs 2 4 3 3" xfId="36911" xr:uid="{00000000-0005-0000-0000-000039E60000}"/>
    <cellStyle name="Inputs 2 4 4" xfId="11360" xr:uid="{00000000-0005-0000-0000-00003AE60000}"/>
    <cellStyle name="Inputs 2 4 4 2" xfId="25281" xr:uid="{00000000-0005-0000-0000-00003BE60000}"/>
    <cellStyle name="Inputs 2 4 4 2 2" xfId="52964" xr:uid="{00000000-0005-0000-0000-00003CE60000}"/>
    <cellStyle name="Inputs 2 4 4 3" xfId="39047" xr:uid="{00000000-0005-0000-0000-00003DE60000}"/>
    <cellStyle name="Inputs 2 4 5" xfId="14110" xr:uid="{00000000-0005-0000-0000-00003EE60000}"/>
    <cellStyle name="Inputs 2 4 5 2" xfId="28031" xr:uid="{00000000-0005-0000-0000-00003FE60000}"/>
    <cellStyle name="Inputs 2 4 5 2 2" xfId="55714" xr:uid="{00000000-0005-0000-0000-000040E60000}"/>
    <cellStyle name="Inputs 2 4 5 3" xfId="41797" xr:uid="{00000000-0005-0000-0000-000041E60000}"/>
    <cellStyle name="Inputs 2 4 6" xfId="17078" xr:uid="{00000000-0005-0000-0000-000042E60000}"/>
    <cellStyle name="Inputs 2 4 6 2" xfId="44761" xr:uid="{00000000-0005-0000-0000-000043E60000}"/>
    <cellStyle name="Inputs 2 4 7" xfId="30885" xr:uid="{00000000-0005-0000-0000-000044E60000}"/>
    <cellStyle name="Inputs 2 5" xfId="2967" xr:uid="{00000000-0005-0000-0000-000045E60000}"/>
    <cellStyle name="Inputs 2 5 2" xfId="6412" xr:uid="{00000000-0005-0000-0000-000046E60000}"/>
    <cellStyle name="Inputs 2 5 2 2" xfId="20358" xr:uid="{00000000-0005-0000-0000-000047E60000}"/>
    <cellStyle name="Inputs 2 5 2 2 2" xfId="48041" xr:uid="{00000000-0005-0000-0000-000048E60000}"/>
    <cellStyle name="Inputs 2 5 2 3" xfId="34124" xr:uid="{00000000-0005-0000-0000-000049E60000}"/>
    <cellStyle name="Inputs 2 5 3" xfId="9163" xr:uid="{00000000-0005-0000-0000-00004AE60000}"/>
    <cellStyle name="Inputs 2 5 3 2" xfId="23084" xr:uid="{00000000-0005-0000-0000-00004BE60000}"/>
    <cellStyle name="Inputs 2 5 3 2 2" xfId="50767" xr:uid="{00000000-0005-0000-0000-00004CE60000}"/>
    <cellStyle name="Inputs 2 5 3 3" xfId="36850" xr:uid="{00000000-0005-0000-0000-00004DE60000}"/>
    <cellStyle name="Inputs 2 5 4" xfId="11298" xr:uid="{00000000-0005-0000-0000-00004EE60000}"/>
    <cellStyle name="Inputs 2 5 4 2" xfId="25219" xr:uid="{00000000-0005-0000-0000-00004FE60000}"/>
    <cellStyle name="Inputs 2 5 4 2 2" xfId="52902" xr:uid="{00000000-0005-0000-0000-000050E60000}"/>
    <cellStyle name="Inputs 2 5 4 3" xfId="38985" xr:uid="{00000000-0005-0000-0000-000051E60000}"/>
    <cellStyle name="Inputs 2 5 5" xfId="14050" xr:uid="{00000000-0005-0000-0000-000052E60000}"/>
    <cellStyle name="Inputs 2 5 5 2" xfId="27971" xr:uid="{00000000-0005-0000-0000-000053E60000}"/>
    <cellStyle name="Inputs 2 5 5 2 2" xfId="55654" xr:uid="{00000000-0005-0000-0000-000054E60000}"/>
    <cellStyle name="Inputs 2 5 5 3" xfId="41737" xr:uid="{00000000-0005-0000-0000-000055E60000}"/>
    <cellStyle name="Inputs 2 5 6" xfId="17016" xr:uid="{00000000-0005-0000-0000-000056E60000}"/>
    <cellStyle name="Inputs 2 5 6 2" xfId="44699" xr:uid="{00000000-0005-0000-0000-000057E60000}"/>
    <cellStyle name="Inputs 2 5 7" xfId="30829" xr:uid="{00000000-0005-0000-0000-000058E60000}"/>
    <cellStyle name="Inputs 2 6" xfId="2452" xr:uid="{00000000-0005-0000-0000-000059E60000}"/>
    <cellStyle name="Inputs 2 6 2" xfId="5909" xr:uid="{00000000-0005-0000-0000-00005AE60000}"/>
    <cellStyle name="Inputs 2 6 2 2" xfId="19859" xr:uid="{00000000-0005-0000-0000-00005BE60000}"/>
    <cellStyle name="Inputs 2 6 2 2 2" xfId="47542" xr:uid="{00000000-0005-0000-0000-00005CE60000}"/>
    <cellStyle name="Inputs 2 6 2 3" xfId="33625" xr:uid="{00000000-0005-0000-0000-00005DE60000}"/>
    <cellStyle name="Inputs 2 6 3" xfId="8675" xr:uid="{00000000-0005-0000-0000-00005EE60000}"/>
    <cellStyle name="Inputs 2 6 3 2" xfId="22596" xr:uid="{00000000-0005-0000-0000-00005FE60000}"/>
    <cellStyle name="Inputs 2 6 3 2 2" xfId="50279" xr:uid="{00000000-0005-0000-0000-000060E60000}"/>
    <cellStyle name="Inputs 2 6 3 3" xfId="36362" xr:uid="{00000000-0005-0000-0000-000061E60000}"/>
    <cellStyle name="Inputs 2 6 4" xfId="5536" xr:uid="{00000000-0005-0000-0000-000062E60000}"/>
    <cellStyle name="Inputs 2 6 4 2" xfId="19489" xr:uid="{00000000-0005-0000-0000-000063E60000}"/>
    <cellStyle name="Inputs 2 6 4 2 2" xfId="47172" xr:uid="{00000000-0005-0000-0000-000064E60000}"/>
    <cellStyle name="Inputs 2 6 4 3" xfId="33255" xr:uid="{00000000-0005-0000-0000-000065E60000}"/>
    <cellStyle name="Inputs 2 6 5" xfId="13557" xr:uid="{00000000-0005-0000-0000-000066E60000}"/>
    <cellStyle name="Inputs 2 6 5 2" xfId="27478" xr:uid="{00000000-0005-0000-0000-000067E60000}"/>
    <cellStyle name="Inputs 2 6 5 2 2" xfId="55161" xr:uid="{00000000-0005-0000-0000-000068E60000}"/>
    <cellStyle name="Inputs 2 6 5 3" xfId="41244" xr:uid="{00000000-0005-0000-0000-000069E60000}"/>
    <cellStyle name="Inputs 2 6 6" xfId="16519" xr:uid="{00000000-0005-0000-0000-00006AE60000}"/>
    <cellStyle name="Inputs 2 6 6 2" xfId="44202" xr:uid="{00000000-0005-0000-0000-00006BE60000}"/>
    <cellStyle name="Inputs 2 6 7" xfId="30397" xr:uid="{00000000-0005-0000-0000-00006CE60000}"/>
    <cellStyle name="Inputs 2 7" xfId="2450" xr:uid="{00000000-0005-0000-0000-00006DE60000}"/>
    <cellStyle name="Inputs 2 7 2" xfId="5907" xr:uid="{00000000-0005-0000-0000-00006EE60000}"/>
    <cellStyle name="Inputs 2 7 2 2" xfId="19857" xr:uid="{00000000-0005-0000-0000-00006FE60000}"/>
    <cellStyle name="Inputs 2 7 2 2 2" xfId="47540" xr:uid="{00000000-0005-0000-0000-000070E60000}"/>
    <cellStyle name="Inputs 2 7 2 3" xfId="33623" xr:uid="{00000000-0005-0000-0000-000071E60000}"/>
    <cellStyle name="Inputs 2 7 3" xfId="8673" xr:uid="{00000000-0005-0000-0000-000072E60000}"/>
    <cellStyle name="Inputs 2 7 3 2" xfId="22594" xr:uid="{00000000-0005-0000-0000-000073E60000}"/>
    <cellStyle name="Inputs 2 7 3 2 2" xfId="50277" xr:uid="{00000000-0005-0000-0000-000074E60000}"/>
    <cellStyle name="Inputs 2 7 3 3" xfId="36360" xr:uid="{00000000-0005-0000-0000-000075E60000}"/>
    <cellStyle name="Inputs 2 7 4" xfId="5534" xr:uid="{00000000-0005-0000-0000-000076E60000}"/>
    <cellStyle name="Inputs 2 7 4 2" xfId="19487" xr:uid="{00000000-0005-0000-0000-000077E60000}"/>
    <cellStyle name="Inputs 2 7 4 2 2" xfId="47170" xr:uid="{00000000-0005-0000-0000-000078E60000}"/>
    <cellStyle name="Inputs 2 7 4 3" xfId="33253" xr:uid="{00000000-0005-0000-0000-000079E60000}"/>
    <cellStyle name="Inputs 2 7 5" xfId="13555" xr:uid="{00000000-0005-0000-0000-00007AE60000}"/>
    <cellStyle name="Inputs 2 7 5 2" xfId="27476" xr:uid="{00000000-0005-0000-0000-00007BE60000}"/>
    <cellStyle name="Inputs 2 7 5 2 2" xfId="55159" xr:uid="{00000000-0005-0000-0000-00007CE60000}"/>
    <cellStyle name="Inputs 2 7 5 3" xfId="41242" xr:uid="{00000000-0005-0000-0000-00007DE60000}"/>
    <cellStyle name="Inputs 2 7 6" xfId="16517" xr:uid="{00000000-0005-0000-0000-00007EE60000}"/>
    <cellStyle name="Inputs 2 7 6 2" xfId="44200" xr:uid="{00000000-0005-0000-0000-00007FE60000}"/>
    <cellStyle name="Inputs 2 7 7" xfId="30395" xr:uid="{00000000-0005-0000-0000-000080E60000}"/>
    <cellStyle name="Inputs 2 8" xfId="3172" xr:uid="{00000000-0005-0000-0000-000081E60000}"/>
    <cellStyle name="Inputs 2 8 2" xfId="6614" xr:uid="{00000000-0005-0000-0000-000082E60000}"/>
    <cellStyle name="Inputs 2 8 2 2" xfId="20558" xr:uid="{00000000-0005-0000-0000-000083E60000}"/>
    <cellStyle name="Inputs 2 8 2 2 2" xfId="48241" xr:uid="{00000000-0005-0000-0000-000084E60000}"/>
    <cellStyle name="Inputs 2 8 2 3" xfId="34324" xr:uid="{00000000-0005-0000-0000-000085E60000}"/>
    <cellStyle name="Inputs 2 8 3" xfId="9358" xr:uid="{00000000-0005-0000-0000-000086E60000}"/>
    <cellStyle name="Inputs 2 8 3 2" xfId="23279" xr:uid="{00000000-0005-0000-0000-000087E60000}"/>
    <cellStyle name="Inputs 2 8 3 2 2" xfId="50962" xr:uid="{00000000-0005-0000-0000-000088E60000}"/>
    <cellStyle name="Inputs 2 8 3 3" xfId="37045" xr:uid="{00000000-0005-0000-0000-000089E60000}"/>
    <cellStyle name="Inputs 2 8 4" xfId="11496" xr:uid="{00000000-0005-0000-0000-00008AE60000}"/>
    <cellStyle name="Inputs 2 8 4 2" xfId="25417" xr:uid="{00000000-0005-0000-0000-00008BE60000}"/>
    <cellStyle name="Inputs 2 8 4 2 2" xfId="53100" xr:uid="{00000000-0005-0000-0000-00008CE60000}"/>
    <cellStyle name="Inputs 2 8 4 3" xfId="39183" xr:uid="{00000000-0005-0000-0000-00008DE60000}"/>
    <cellStyle name="Inputs 2 8 5" xfId="14246" xr:uid="{00000000-0005-0000-0000-00008EE60000}"/>
    <cellStyle name="Inputs 2 8 5 2" xfId="28167" xr:uid="{00000000-0005-0000-0000-00008FE60000}"/>
    <cellStyle name="Inputs 2 8 5 2 2" xfId="55850" xr:uid="{00000000-0005-0000-0000-000090E60000}"/>
    <cellStyle name="Inputs 2 8 5 3" xfId="41933" xr:uid="{00000000-0005-0000-0000-000091E60000}"/>
    <cellStyle name="Inputs 2 8 6" xfId="17214" xr:uid="{00000000-0005-0000-0000-000092E60000}"/>
    <cellStyle name="Inputs 2 8 6 2" xfId="44897" xr:uid="{00000000-0005-0000-0000-000093E60000}"/>
    <cellStyle name="Inputs 2 8 7" xfId="31015" xr:uid="{00000000-0005-0000-0000-000094E60000}"/>
    <cellStyle name="Inputs 2 9" xfId="2849" xr:uid="{00000000-0005-0000-0000-000095E60000}"/>
    <cellStyle name="Inputs 2 9 2" xfId="6296" xr:uid="{00000000-0005-0000-0000-000096E60000}"/>
    <cellStyle name="Inputs 2 9 2 2" xfId="20243" xr:uid="{00000000-0005-0000-0000-000097E60000}"/>
    <cellStyle name="Inputs 2 9 2 2 2" xfId="47926" xr:uid="{00000000-0005-0000-0000-000098E60000}"/>
    <cellStyle name="Inputs 2 9 2 3" xfId="34009" xr:uid="{00000000-0005-0000-0000-000099E60000}"/>
    <cellStyle name="Inputs 2 9 3" xfId="9050" xr:uid="{00000000-0005-0000-0000-00009AE60000}"/>
    <cellStyle name="Inputs 2 9 3 2" xfId="22971" xr:uid="{00000000-0005-0000-0000-00009BE60000}"/>
    <cellStyle name="Inputs 2 9 3 2 2" xfId="50654" xr:uid="{00000000-0005-0000-0000-00009CE60000}"/>
    <cellStyle name="Inputs 2 9 3 3" xfId="36737" xr:uid="{00000000-0005-0000-0000-00009DE60000}"/>
    <cellStyle name="Inputs 2 9 4" xfId="11183" xr:uid="{00000000-0005-0000-0000-00009EE60000}"/>
    <cellStyle name="Inputs 2 9 4 2" xfId="25104" xr:uid="{00000000-0005-0000-0000-00009FE60000}"/>
    <cellStyle name="Inputs 2 9 4 2 2" xfId="52787" xr:uid="{00000000-0005-0000-0000-0000A0E60000}"/>
    <cellStyle name="Inputs 2 9 4 3" xfId="38870" xr:uid="{00000000-0005-0000-0000-0000A1E60000}"/>
    <cellStyle name="Inputs 2 9 5" xfId="13935" xr:uid="{00000000-0005-0000-0000-0000A2E60000}"/>
    <cellStyle name="Inputs 2 9 5 2" xfId="27856" xr:uid="{00000000-0005-0000-0000-0000A3E60000}"/>
    <cellStyle name="Inputs 2 9 5 2 2" xfId="55539" xr:uid="{00000000-0005-0000-0000-0000A4E60000}"/>
    <cellStyle name="Inputs 2 9 5 3" xfId="41622" xr:uid="{00000000-0005-0000-0000-0000A5E60000}"/>
    <cellStyle name="Inputs 2 9 6" xfId="16901" xr:uid="{00000000-0005-0000-0000-0000A6E60000}"/>
    <cellStyle name="Inputs 2 9 6 2" xfId="44584" xr:uid="{00000000-0005-0000-0000-0000A7E60000}"/>
    <cellStyle name="Inputs 2 9 7" xfId="30730" xr:uid="{00000000-0005-0000-0000-0000A8E60000}"/>
    <cellStyle name="Inputs 20" xfId="4081" xr:uid="{00000000-0005-0000-0000-0000A9E60000}"/>
    <cellStyle name="Inputs 20 2" xfId="7507" xr:uid="{00000000-0005-0000-0000-0000AAE60000}"/>
    <cellStyle name="Inputs 20 2 2" xfId="21438" xr:uid="{00000000-0005-0000-0000-0000ABE60000}"/>
    <cellStyle name="Inputs 20 2 2 2" xfId="49121" xr:uid="{00000000-0005-0000-0000-0000ACE60000}"/>
    <cellStyle name="Inputs 20 2 3" xfId="35204" xr:uid="{00000000-0005-0000-0000-0000ADE60000}"/>
    <cellStyle name="Inputs 20 3" xfId="10210" xr:uid="{00000000-0005-0000-0000-0000AEE60000}"/>
    <cellStyle name="Inputs 20 3 2" xfId="24131" xr:uid="{00000000-0005-0000-0000-0000AFE60000}"/>
    <cellStyle name="Inputs 20 3 2 2" xfId="51814" xr:uid="{00000000-0005-0000-0000-0000B0E60000}"/>
    <cellStyle name="Inputs 20 3 3" xfId="37897" xr:uid="{00000000-0005-0000-0000-0000B1E60000}"/>
    <cellStyle name="Inputs 20 4" xfId="12362" xr:uid="{00000000-0005-0000-0000-0000B2E60000}"/>
    <cellStyle name="Inputs 20 4 2" xfId="26283" xr:uid="{00000000-0005-0000-0000-0000B3E60000}"/>
    <cellStyle name="Inputs 20 4 2 2" xfId="53966" xr:uid="{00000000-0005-0000-0000-0000B4E60000}"/>
    <cellStyle name="Inputs 20 4 3" xfId="40049" xr:uid="{00000000-0005-0000-0000-0000B5E60000}"/>
    <cellStyle name="Inputs 20 5" xfId="15112" xr:uid="{00000000-0005-0000-0000-0000B6E60000}"/>
    <cellStyle name="Inputs 20 5 2" xfId="29033" xr:uid="{00000000-0005-0000-0000-0000B7E60000}"/>
    <cellStyle name="Inputs 20 5 2 2" xfId="56716" xr:uid="{00000000-0005-0000-0000-0000B8E60000}"/>
    <cellStyle name="Inputs 20 5 3" xfId="42799" xr:uid="{00000000-0005-0000-0000-0000B9E60000}"/>
    <cellStyle name="Inputs 20 6" xfId="18080" xr:uid="{00000000-0005-0000-0000-0000BAE60000}"/>
    <cellStyle name="Inputs 20 6 2" xfId="45763" xr:uid="{00000000-0005-0000-0000-0000BBE60000}"/>
    <cellStyle name="Inputs 20 7" xfId="31846" xr:uid="{00000000-0005-0000-0000-0000BCE60000}"/>
    <cellStyle name="Inputs 21" xfId="3983" xr:uid="{00000000-0005-0000-0000-0000BDE60000}"/>
    <cellStyle name="Inputs 21 2" xfId="7409" xr:uid="{00000000-0005-0000-0000-0000BEE60000}"/>
    <cellStyle name="Inputs 21 2 2" xfId="21340" xr:uid="{00000000-0005-0000-0000-0000BFE60000}"/>
    <cellStyle name="Inputs 21 2 2 2" xfId="49023" xr:uid="{00000000-0005-0000-0000-0000C0E60000}"/>
    <cellStyle name="Inputs 21 2 3" xfId="35106" xr:uid="{00000000-0005-0000-0000-0000C1E60000}"/>
    <cellStyle name="Inputs 21 3" xfId="10112" xr:uid="{00000000-0005-0000-0000-0000C2E60000}"/>
    <cellStyle name="Inputs 21 3 2" xfId="24033" xr:uid="{00000000-0005-0000-0000-0000C3E60000}"/>
    <cellStyle name="Inputs 21 3 2 2" xfId="51716" xr:uid="{00000000-0005-0000-0000-0000C4E60000}"/>
    <cellStyle name="Inputs 21 3 3" xfId="37799" xr:uid="{00000000-0005-0000-0000-0000C5E60000}"/>
    <cellStyle name="Inputs 21 4" xfId="12264" xr:uid="{00000000-0005-0000-0000-0000C6E60000}"/>
    <cellStyle name="Inputs 21 4 2" xfId="26185" xr:uid="{00000000-0005-0000-0000-0000C7E60000}"/>
    <cellStyle name="Inputs 21 4 2 2" xfId="53868" xr:uid="{00000000-0005-0000-0000-0000C8E60000}"/>
    <cellStyle name="Inputs 21 4 3" xfId="39951" xr:uid="{00000000-0005-0000-0000-0000C9E60000}"/>
    <cellStyle name="Inputs 21 5" xfId="15014" xr:uid="{00000000-0005-0000-0000-0000CAE60000}"/>
    <cellStyle name="Inputs 21 5 2" xfId="28935" xr:uid="{00000000-0005-0000-0000-0000CBE60000}"/>
    <cellStyle name="Inputs 21 5 2 2" xfId="56618" xr:uid="{00000000-0005-0000-0000-0000CCE60000}"/>
    <cellStyle name="Inputs 21 5 3" xfId="42701" xr:uid="{00000000-0005-0000-0000-0000CDE60000}"/>
    <cellStyle name="Inputs 21 6" xfId="17982" xr:uid="{00000000-0005-0000-0000-0000CEE60000}"/>
    <cellStyle name="Inputs 21 6 2" xfId="45665" xr:uid="{00000000-0005-0000-0000-0000CFE60000}"/>
    <cellStyle name="Inputs 21 7" xfId="31748" xr:uid="{00000000-0005-0000-0000-0000D0E60000}"/>
    <cellStyle name="Inputs 22" xfId="3889" xr:uid="{00000000-0005-0000-0000-0000D1E60000}"/>
    <cellStyle name="Inputs 22 2" xfId="7322" xr:uid="{00000000-0005-0000-0000-0000D2E60000}"/>
    <cellStyle name="Inputs 22 2 2" xfId="21254" xr:uid="{00000000-0005-0000-0000-0000D3E60000}"/>
    <cellStyle name="Inputs 22 2 2 2" xfId="48937" xr:uid="{00000000-0005-0000-0000-0000D4E60000}"/>
    <cellStyle name="Inputs 22 2 3" xfId="35020" xr:uid="{00000000-0005-0000-0000-0000D5E60000}"/>
    <cellStyle name="Inputs 22 3" xfId="10038" xr:uid="{00000000-0005-0000-0000-0000D6E60000}"/>
    <cellStyle name="Inputs 22 3 2" xfId="23959" xr:uid="{00000000-0005-0000-0000-0000D7E60000}"/>
    <cellStyle name="Inputs 22 3 2 2" xfId="51642" xr:uid="{00000000-0005-0000-0000-0000D8E60000}"/>
    <cellStyle name="Inputs 22 3 3" xfId="37725" xr:uid="{00000000-0005-0000-0000-0000D9E60000}"/>
    <cellStyle name="Inputs 22 4" xfId="12192" xr:uid="{00000000-0005-0000-0000-0000DAE60000}"/>
    <cellStyle name="Inputs 22 4 2" xfId="26113" xr:uid="{00000000-0005-0000-0000-0000DBE60000}"/>
    <cellStyle name="Inputs 22 4 2 2" xfId="53796" xr:uid="{00000000-0005-0000-0000-0000DCE60000}"/>
    <cellStyle name="Inputs 22 4 3" xfId="39879" xr:uid="{00000000-0005-0000-0000-0000DDE60000}"/>
    <cellStyle name="Inputs 22 5" xfId="14942" xr:uid="{00000000-0005-0000-0000-0000DEE60000}"/>
    <cellStyle name="Inputs 22 5 2" xfId="28863" xr:uid="{00000000-0005-0000-0000-0000DFE60000}"/>
    <cellStyle name="Inputs 22 5 2 2" xfId="56546" xr:uid="{00000000-0005-0000-0000-0000E0E60000}"/>
    <cellStyle name="Inputs 22 5 3" xfId="42629" xr:uid="{00000000-0005-0000-0000-0000E1E60000}"/>
    <cellStyle name="Inputs 22 6" xfId="17910" xr:uid="{00000000-0005-0000-0000-0000E2E60000}"/>
    <cellStyle name="Inputs 22 6 2" xfId="45593" xr:uid="{00000000-0005-0000-0000-0000E3E60000}"/>
    <cellStyle name="Inputs 22 7" xfId="31676" xr:uid="{00000000-0005-0000-0000-0000E4E60000}"/>
    <cellStyle name="Inputs 23" xfId="4707" xr:uid="{00000000-0005-0000-0000-0000E5E60000}"/>
    <cellStyle name="Inputs 23 2" xfId="8113" xr:uid="{00000000-0005-0000-0000-0000E6E60000}"/>
    <cellStyle name="Inputs 23 2 2" xfId="22037" xr:uid="{00000000-0005-0000-0000-0000E7E60000}"/>
    <cellStyle name="Inputs 23 2 2 2" xfId="49720" xr:uid="{00000000-0005-0000-0000-0000E8E60000}"/>
    <cellStyle name="Inputs 23 2 3" xfId="35803" xr:uid="{00000000-0005-0000-0000-0000E9E60000}"/>
    <cellStyle name="Inputs 23 3" xfId="10675" xr:uid="{00000000-0005-0000-0000-0000EAE60000}"/>
    <cellStyle name="Inputs 23 3 2" xfId="24596" xr:uid="{00000000-0005-0000-0000-0000EBE60000}"/>
    <cellStyle name="Inputs 23 3 2 2" xfId="52279" xr:uid="{00000000-0005-0000-0000-0000ECE60000}"/>
    <cellStyle name="Inputs 23 3 3" xfId="38362" xr:uid="{00000000-0005-0000-0000-0000EDE60000}"/>
    <cellStyle name="Inputs 23 4" xfId="12969" xr:uid="{00000000-0005-0000-0000-0000EEE60000}"/>
    <cellStyle name="Inputs 23 4 2" xfId="26890" xr:uid="{00000000-0005-0000-0000-0000EFE60000}"/>
    <cellStyle name="Inputs 23 4 2 2" xfId="54573" xr:uid="{00000000-0005-0000-0000-0000F0E60000}"/>
    <cellStyle name="Inputs 23 4 3" xfId="40656" xr:uid="{00000000-0005-0000-0000-0000F1E60000}"/>
    <cellStyle name="Inputs 23 5" xfId="15719" xr:uid="{00000000-0005-0000-0000-0000F2E60000}"/>
    <cellStyle name="Inputs 23 5 2" xfId="29640" xr:uid="{00000000-0005-0000-0000-0000F3E60000}"/>
    <cellStyle name="Inputs 23 5 2 2" xfId="57323" xr:uid="{00000000-0005-0000-0000-0000F4E60000}"/>
    <cellStyle name="Inputs 23 5 3" xfId="43406" xr:uid="{00000000-0005-0000-0000-0000F5E60000}"/>
    <cellStyle name="Inputs 23 6" xfId="18687" xr:uid="{00000000-0005-0000-0000-0000F6E60000}"/>
    <cellStyle name="Inputs 23 6 2" xfId="46370" xr:uid="{00000000-0005-0000-0000-0000F7E60000}"/>
    <cellStyle name="Inputs 23 7" xfId="32453" xr:uid="{00000000-0005-0000-0000-0000F8E60000}"/>
    <cellStyle name="Inputs 24" xfId="4367" xr:uid="{00000000-0005-0000-0000-0000F9E60000}"/>
    <cellStyle name="Inputs 24 2" xfId="7792" xr:uid="{00000000-0005-0000-0000-0000FAE60000}"/>
    <cellStyle name="Inputs 24 2 2" xfId="21716" xr:uid="{00000000-0005-0000-0000-0000FBE60000}"/>
    <cellStyle name="Inputs 24 2 2 2" xfId="49399" xr:uid="{00000000-0005-0000-0000-0000FCE60000}"/>
    <cellStyle name="Inputs 24 2 3" xfId="35482" xr:uid="{00000000-0005-0000-0000-0000FDE60000}"/>
    <cellStyle name="Inputs 24 3" xfId="10465" xr:uid="{00000000-0005-0000-0000-0000FEE60000}"/>
    <cellStyle name="Inputs 24 3 2" xfId="24386" xr:uid="{00000000-0005-0000-0000-0000FFE60000}"/>
    <cellStyle name="Inputs 24 3 2 2" xfId="52069" xr:uid="{00000000-0005-0000-0000-000000E70000}"/>
    <cellStyle name="Inputs 24 3 3" xfId="38152" xr:uid="{00000000-0005-0000-0000-000001E70000}"/>
    <cellStyle name="Inputs 24 4" xfId="12634" xr:uid="{00000000-0005-0000-0000-000002E70000}"/>
    <cellStyle name="Inputs 24 4 2" xfId="26555" xr:uid="{00000000-0005-0000-0000-000003E70000}"/>
    <cellStyle name="Inputs 24 4 2 2" xfId="54238" xr:uid="{00000000-0005-0000-0000-000004E70000}"/>
    <cellStyle name="Inputs 24 4 3" xfId="40321" xr:uid="{00000000-0005-0000-0000-000005E70000}"/>
    <cellStyle name="Inputs 24 5" xfId="15384" xr:uid="{00000000-0005-0000-0000-000006E70000}"/>
    <cellStyle name="Inputs 24 5 2" xfId="29305" xr:uid="{00000000-0005-0000-0000-000007E70000}"/>
    <cellStyle name="Inputs 24 5 2 2" xfId="56988" xr:uid="{00000000-0005-0000-0000-000008E70000}"/>
    <cellStyle name="Inputs 24 5 3" xfId="43071" xr:uid="{00000000-0005-0000-0000-000009E70000}"/>
    <cellStyle name="Inputs 24 6" xfId="18352" xr:uid="{00000000-0005-0000-0000-00000AE70000}"/>
    <cellStyle name="Inputs 24 6 2" xfId="46035" xr:uid="{00000000-0005-0000-0000-00000BE70000}"/>
    <cellStyle name="Inputs 24 7" xfId="32118" xr:uid="{00000000-0005-0000-0000-00000CE70000}"/>
    <cellStyle name="Inputs 25" xfId="4630" xr:uid="{00000000-0005-0000-0000-00000DE70000}"/>
    <cellStyle name="Inputs 25 2" xfId="8039" xr:uid="{00000000-0005-0000-0000-00000EE70000}"/>
    <cellStyle name="Inputs 25 2 2" xfId="21963" xr:uid="{00000000-0005-0000-0000-00000FE70000}"/>
    <cellStyle name="Inputs 25 2 2 2" xfId="49646" xr:uid="{00000000-0005-0000-0000-000010E70000}"/>
    <cellStyle name="Inputs 25 2 3" xfId="35729" xr:uid="{00000000-0005-0000-0000-000011E70000}"/>
    <cellStyle name="Inputs 25 3" xfId="10629" xr:uid="{00000000-0005-0000-0000-000012E70000}"/>
    <cellStyle name="Inputs 25 3 2" xfId="24550" xr:uid="{00000000-0005-0000-0000-000013E70000}"/>
    <cellStyle name="Inputs 25 3 2 2" xfId="52233" xr:uid="{00000000-0005-0000-0000-000014E70000}"/>
    <cellStyle name="Inputs 25 3 3" xfId="38316" xr:uid="{00000000-0005-0000-0000-000015E70000}"/>
    <cellStyle name="Inputs 25 4" xfId="12894" xr:uid="{00000000-0005-0000-0000-000016E70000}"/>
    <cellStyle name="Inputs 25 4 2" xfId="26815" xr:uid="{00000000-0005-0000-0000-000017E70000}"/>
    <cellStyle name="Inputs 25 4 2 2" xfId="54498" xr:uid="{00000000-0005-0000-0000-000018E70000}"/>
    <cellStyle name="Inputs 25 4 3" xfId="40581" xr:uid="{00000000-0005-0000-0000-000019E70000}"/>
    <cellStyle name="Inputs 25 5" xfId="15644" xr:uid="{00000000-0005-0000-0000-00001AE70000}"/>
    <cellStyle name="Inputs 25 5 2" xfId="29565" xr:uid="{00000000-0005-0000-0000-00001BE70000}"/>
    <cellStyle name="Inputs 25 5 2 2" xfId="57248" xr:uid="{00000000-0005-0000-0000-00001CE70000}"/>
    <cellStyle name="Inputs 25 5 3" xfId="43331" xr:uid="{00000000-0005-0000-0000-00001DE70000}"/>
    <cellStyle name="Inputs 25 6" xfId="18612" xr:uid="{00000000-0005-0000-0000-00001EE70000}"/>
    <cellStyle name="Inputs 25 6 2" xfId="46295" xr:uid="{00000000-0005-0000-0000-00001FE70000}"/>
    <cellStyle name="Inputs 25 7" xfId="32378" xr:uid="{00000000-0005-0000-0000-000020E70000}"/>
    <cellStyle name="Inputs 26" xfId="4383" xr:uid="{00000000-0005-0000-0000-000021E70000}"/>
    <cellStyle name="Inputs 26 2" xfId="7808" xr:uid="{00000000-0005-0000-0000-000022E70000}"/>
    <cellStyle name="Inputs 26 2 2" xfId="21732" xr:uid="{00000000-0005-0000-0000-000023E70000}"/>
    <cellStyle name="Inputs 26 2 2 2" xfId="49415" xr:uid="{00000000-0005-0000-0000-000024E70000}"/>
    <cellStyle name="Inputs 26 2 3" xfId="35498" xr:uid="{00000000-0005-0000-0000-000025E70000}"/>
    <cellStyle name="Inputs 26 3" xfId="10481" xr:uid="{00000000-0005-0000-0000-000026E70000}"/>
    <cellStyle name="Inputs 26 3 2" xfId="24402" xr:uid="{00000000-0005-0000-0000-000027E70000}"/>
    <cellStyle name="Inputs 26 3 2 2" xfId="52085" xr:uid="{00000000-0005-0000-0000-000028E70000}"/>
    <cellStyle name="Inputs 26 3 3" xfId="38168" xr:uid="{00000000-0005-0000-0000-000029E70000}"/>
    <cellStyle name="Inputs 26 4" xfId="12650" xr:uid="{00000000-0005-0000-0000-00002AE70000}"/>
    <cellStyle name="Inputs 26 4 2" xfId="26571" xr:uid="{00000000-0005-0000-0000-00002BE70000}"/>
    <cellStyle name="Inputs 26 4 2 2" xfId="54254" xr:uid="{00000000-0005-0000-0000-00002CE70000}"/>
    <cellStyle name="Inputs 26 4 3" xfId="40337" xr:uid="{00000000-0005-0000-0000-00002DE70000}"/>
    <cellStyle name="Inputs 26 5" xfId="15400" xr:uid="{00000000-0005-0000-0000-00002EE70000}"/>
    <cellStyle name="Inputs 26 5 2" xfId="29321" xr:uid="{00000000-0005-0000-0000-00002FE70000}"/>
    <cellStyle name="Inputs 26 5 2 2" xfId="57004" xr:uid="{00000000-0005-0000-0000-000030E70000}"/>
    <cellStyle name="Inputs 26 5 3" xfId="43087" xr:uid="{00000000-0005-0000-0000-000031E70000}"/>
    <cellStyle name="Inputs 26 6" xfId="18368" xr:uid="{00000000-0005-0000-0000-000032E70000}"/>
    <cellStyle name="Inputs 26 6 2" xfId="46051" xr:uid="{00000000-0005-0000-0000-000033E70000}"/>
    <cellStyle name="Inputs 26 7" xfId="32134" xr:uid="{00000000-0005-0000-0000-000034E70000}"/>
    <cellStyle name="Inputs 27" xfId="5001" xr:uid="{00000000-0005-0000-0000-000035E70000}"/>
    <cellStyle name="Inputs 27 2" xfId="8405" xr:uid="{00000000-0005-0000-0000-000036E70000}"/>
    <cellStyle name="Inputs 27 2 2" xfId="22326" xr:uid="{00000000-0005-0000-0000-000037E70000}"/>
    <cellStyle name="Inputs 27 2 2 2" xfId="50009" xr:uid="{00000000-0005-0000-0000-000038E70000}"/>
    <cellStyle name="Inputs 27 2 3" xfId="36092" xr:uid="{00000000-0005-0000-0000-000039E70000}"/>
    <cellStyle name="Inputs 27 3" xfId="10854" xr:uid="{00000000-0005-0000-0000-00003AE70000}"/>
    <cellStyle name="Inputs 27 3 2" xfId="24775" xr:uid="{00000000-0005-0000-0000-00003BE70000}"/>
    <cellStyle name="Inputs 27 3 2 2" xfId="52458" xr:uid="{00000000-0005-0000-0000-00003CE70000}"/>
    <cellStyle name="Inputs 27 3 3" xfId="38541" xr:uid="{00000000-0005-0000-0000-00003DE70000}"/>
    <cellStyle name="Inputs 27 4" xfId="13257" xr:uid="{00000000-0005-0000-0000-00003EE70000}"/>
    <cellStyle name="Inputs 27 4 2" xfId="27178" xr:uid="{00000000-0005-0000-0000-00003FE70000}"/>
    <cellStyle name="Inputs 27 4 2 2" xfId="54861" xr:uid="{00000000-0005-0000-0000-000040E70000}"/>
    <cellStyle name="Inputs 27 4 3" xfId="40944" xr:uid="{00000000-0005-0000-0000-000041E70000}"/>
    <cellStyle name="Inputs 27 5" xfId="16007" xr:uid="{00000000-0005-0000-0000-000042E70000}"/>
    <cellStyle name="Inputs 27 5 2" xfId="29928" xr:uid="{00000000-0005-0000-0000-000043E70000}"/>
    <cellStyle name="Inputs 27 5 2 2" xfId="57611" xr:uid="{00000000-0005-0000-0000-000044E70000}"/>
    <cellStyle name="Inputs 27 5 3" xfId="43694" xr:uid="{00000000-0005-0000-0000-000045E70000}"/>
    <cellStyle name="Inputs 27 6" xfId="18975" xr:uid="{00000000-0005-0000-0000-000046E70000}"/>
    <cellStyle name="Inputs 27 6 2" xfId="46658" xr:uid="{00000000-0005-0000-0000-000047E70000}"/>
    <cellStyle name="Inputs 27 7" xfId="32741" xr:uid="{00000000-0005-0000-0000-000048E70000}"/>
    <cellStyle name="Inputs 28" xfId="5525" xr:uid="{00000000-0005-0000-0000-000049E70000}"/>
    <cellStyle name="Inputs 28 2" xfId="19478" xr:uid="{00000000-0005-0000-0000-00004AE70000}"/>
    <cellStyle name="Inputs 28 2 2" xfId="47161" xr:uid="{00000000-0005-0000-0000-00004BE70000}"/>
    <cellStyle name="Inputs 28 3" xfId="33244" xr:uid="{00000000-0005-0000-0000-00004CE70000}"/>
    <cellStyle name="Inputs 29" xfId="5221" xr:uid="{00000000-0005-0000-0000-00004DE70000}"/>
    <cellStyle name="Inputs 29 2" xfId="19191" xr:uid="{00000000-0005-0000-0000-00004EE70000}"/>
    <cellStyle name="Inputs 29 2 2" xfId="46874" xr:uid="{00000000-0005-0000-0000-00004FE70000}"/>
    <cellStyle name="Inputs 29 3" xfId="32957" xr:uid="{00000000-0005-0000-0000-000050E70000}"/>
    <cellStyle name="Inputs 3" xfId="2174" xr:uid="{00000000-0005-0000-0000-000051E70000}"/>
    <cellStyle name="Inputs 3 10" xfId="2873" xr:uid="{00000000-0005-0000-0000-000052E70000}"/>
    <cellStyle name="Inputs 3 10 2" xfId="6320" xr:uid="{00000000-0005-0000-0000-000053E70000}"/>
    <cellStyle name="Inputs 3 10 2 2" xfId="20267" xr:uid="{00000000-0005-0000-0000-000054E70000}"/>
    <cellStyle name="Inputs 3 10 2 2 2" xfId="47950" xr:uid="{00000000-0005-0000-0000-000055E70000}"/>
    <cellStyle name="Inputs 3 10 2 3" xfId="34033" xr:uid="{00000000-0005-0000-0000-000056E70000}"/>
    <cellStyle name="Inputs 3 10 3" xfId="9072" xr:uid="{00000000-0005-0000-0000-000057E70000}"/>
    <cellStyle name="Inputs 3 10 3 2" xfId="22993" xr:uid="{00000000-0005-0000-0000-000058E70000}"/>
    <cellStyle name="Inputs 3 10 3 2 2" xfId="50676" xr:uid="{00000000-0005-0000-0000-000059E70000}"/>
    <cellStyle name="Inputs 3 10 3 3" xfId="36759" xr:uid="{00000000-0005-0000-0000-00005AE70000}"/>
    <cellStyle name="Inputs 3 10 4" xfId="11207" xr:uid="{00000000-0005-0000-0000-00005BE70000}"/>
    <cellStyle name="Inputs 3 10 4 2" xfId="25128" xr:uid="{00000000-0005-0000-0000-00005CE70000}"/>
    <cellStyle name="Inputs 3 10 4 2 2" xfId="52811" xr:uid="{00000000-0005-0000-0000-00005DE70000}"/>
    <cellStyle name="Inputs 3 10 4 3" xfId="38894" xr:uid="{00000000-0005-0000-0000-00005EE70000}"/>
    <cellStyle name="Inputs 3 10 5" xfId="13959" xr:uid="{00000000-0005-0000-0000-00005FE70000}"/>
    <cellStyle name="Inputs 3 10 5 2" xfId="27880" xr:uid="{00000000-0005-0000-0000-000060E70000}"/>
    <cellStyle name="Inputs 3 10 5 2 2" xfId="55563" xr:uid="{00000000-0005-0000-0000-000061E70000}"/>
    <cellStyle name="Inputs 3 10 5 3" xfId="41646" xr:uid="{00000000-0005-0000-0000-000062E70000}"/>
    <cellStyle name="Inputs 3 10 6" xfId="16925" xr:uid="{00000000-0005-0000-0000-000063E70000}"/>
    <cellStyle name="Inputs 3 10 6 2" xfId="44608" xr:uid="{00000000-0005-0000-0000-000064E70000}"/>
    <cellStyle name="Inputs 3 10 7" xfId="30749" xr:uid="{00000000-0005-0000-0000-000065E70000}"/>
    <cellStyle name="Inputs 3 11" xfId="3651" xr:uid="{00000000-0005-0000-0000-000066E70000}"/>
    <cellStyle name="Inputs 3 11 2" xfId="7089" xr:uid="{00000000-0005-0000-0000-000067E70000}"/>
    <cellStyle name="Inputs 3 11 2 2" xfId="21025" xr:uid="{00000000-0005-0000-0000-000068E70000}"/>
    <cellStyle name="Inputs 3 11 2 2 2" xfId="48708" xr:uid="{00000000-0005-0000-0000-000069E70000}"/>
    <cellStyle name="Inputs 3 11 2 3" xfId="34791" xr:uid="{00000000-0005-0000-0000-00006AE70000}"/>
    <cellStyle name="Inputs 3 11 3" xfId="9821" xr:uid="{00000000-0005-0000-0000-00006BE70000}"/>
    <cellStyle name="Inputs 3 11 3 2" xfId="23742" xr:uid="{00000000-0005-0000-0000-00006CE70000}"/>
    <cellStyle name="Inputs 3 11 3 2 2" xfId="51425" xr:uid="{00000000-0005-0000-0000-00006DE70000}"/>
    <cellStyle name="Inputs 3 11 3 3" xfId="37508" xr:uid="{00000000-0005-0000-0000-00006EE70000}"/>
    <cellStyle name="Inputs 3 11 4" xfId="11963" xr:uid="{00000000-0005-0000-0000-00006FE70000}"/>
    <cellStyle name="Inputs 3 11 4 2" xfId="25884" xr:uid="{00000000-0005-0000-0000-000070E70000}"/>
    <cellStyle name="Inputs 3 11 4 2 2" xfId="53567" xr:uid="{00000000-0005-0000-0000-000071E70000}"/>
    <cellStyle name="Inputs 3 11 4 3" xfId="39650" xr:uid="{00000000-0005-0000-0000-000072E70000}"/>
    <cellStyle name="Inputs 3 11 5" xfId="14713" xr:uid="{00000000-0005-0000-0000-000073E70000}"/>
    <cellStyle name="Inputs 3 11 5 2" xfId="28634" xr:uid="{00000000-0005-0000-0000-000074E70000}"/>
    <cellStyle name="Inputs 3 11 5 2 2" xfId="56317" xr:uid="{00000000-0005-0000-0000-000075E70000}"/>
    <cellStyle name="Inputs 3 11 5 3" xfId="42400" xr:uid="{00000000-0005-0000-0000-000076E70000}"/>
    <cellStyle name="Inputs 3 11 6" xfId="17681" xr:uid="{00000000-0005-0000-0000-000077E70000}"/>
    <cellStyle name="Inputs 3 11 6 2" xfId="45364" xr:uid="{00000000-0005-0000-0000-000078E70000}"/>
    <cellStyle name="Inputs 3 11 7" xfId="31451" xr:uid="{00000000-0005-0000-0000-000079E70000}"/>
    <cellStyle name="Inputs 3 12" xfId="3685" xr:uid="{00000000-0005-0000-0000-00007AE70000}"/>
    <cellStyle name="Inputs 3 12 2" xfId="7122" xr:uid="{00000000-0005-0000-0000-00007BE70000}"/>
    <cellStyle name="Inputs 3 12 2 2" xfId="21057" xr:uid="{00000000-0005-0000-0000-00007CE70000}"/>
    <cellStyle name="Inputs 3 12 2 2 2" xfId="48740" xr:uid="{00000000-0005-0000-0000-00007DE70000}"/>
    <cellStyle name="Inputs 3 12 2 3" xfId="34823" xr:uid="{00000000-0005-0000-0000-00007EE70000}"/>
    <cellStyle name="Inputs 3 12 3" xfId="9852" xr:uid="{00000000-0005-0000-0000-00007FE70000}"/>
    <cellStyle name="Inputs 3 12 3 2" xfId="23773" xr:uid="{00000000-0005-0000-0000-000080E70000}"/>
    <cellStyle name="Inputs 3 12 3 2 2" xfId="51456" xr:uid="{00000000-0005-0000-0000-000081E70000}"/>
    <cellStyle name="Inputs 3 12 3 3" xfId="37539" xr:uid="{00000000-0005-0000-0000-000082E70000}"/>
    <cellStyle name="Inputs 3 12 4" xfId="11995" xr:uid="{00000000-0005-0000-0000-000083E70000}"/>
    <cellStyle name="Inputs 3 12 4 2" xfId="25916" xr:uid="{00000000-0005-0000-0000-000084E70000}"/>
    <cellStyle name="Inputs 3 12 4 2 2" xfId="53599" xr:uid="{00000000-0005-0000-0000-000085E70000}"/>
    <cellStyle name="Inputs 3 12 4 3" xfId="39682" xr:uid="{00000000-0005-0000-0000-000086E70000}"/>
    <cellStyle name="Inputs 3 12 5" xfId="14745" xr:uid="{00000000-0005-0000-0000-000087E70000}"/>
    <cellStyle name="Inputs 3 12 5 2" xfId="28666" xr:uid="{00000000-0005-0000-0000-000088E70000}"/>
    <cellStyle name="Inputs 3 12 5 2 2" xfId="56349" xr:uid="{00000000-0005-0000-0000-000089E70000}"/>
    <cellStyle name="Inputs 3 12 5 3" xfId="42432" xr:uid="{00000000-0005-0000-0000-00008AE70000}"/>
    <cellStyle name="Inputs 3 12 6" xfId="17713" xr:uid="{00000000-0005-0000-0000-00008BE70000}"/>
    <cellStyle name="Inputs 3 12 6 2" xfId="45396" xr:uid="{00000000-0005-0000-0000-00008CE70000}"/>
    <cellStyle name="Inputs 3 12 7" xfId="31483" xr:uid="{00000000-0005-0000-0000-00008DE70000}"/>
    <cellStyle name="Inputs 3 13" xfId="2425" xr:uid="{00000000-0005-0000-0000-00008EE70000}"/>
    <cellStyle name="Inputs 3 13 2" xfId="5882" xr:uid="{00000000-0005-0000-0000-00008FE70000}"/>
    <cellStyle name="Inputs 3 13 2 2" xfId="19832" xr:uid="{00000000-0005-0000-0000-000090E70000}"/>
    <cellStyle name="Inputs 3 13 2 2 2" xfId="47515" xr:uid="{00000000-0005-0000-0000-000091E70000}"/>
    <cellStyle name="Inputs 3 13 2 3" xfId="33598" xr:uid="{00000000-0005-0000-0000-000092E70000}"/>
    <cellStyle name="Inputs 3 13 3" xfId="8649" xr:uid="{00000000-0005-0000-0000-000093E70000}"/>
    <cellStyle name="Inputs 3 13 3 2" xfId="22570" xr:uid="{00000000-0005-0000-0000-000094E70000}"/>
    <cellStyle name="Inputs 3 13 3 2 2" xfId="50253" xr:uid="{00000000-0005-0000-0000-000095E70000}"/>
    <cellStyle name="Inputs 3 13 3 3" xfId="36336" xr:uid="{00000000-0005-0000-0000-000096E70000}"/>
    <cellStyle name="Inputs 3 13 4" xfId="5671" xr:uid="{00000000-0005-0000-0000-000097E70000}"/>
    <cellStyle name="Inputs 3 13 4 2" xfId="19623" xr:uid="{00000000-0005-0000-0000-000098E70000}"/>
    <cellStyle name="Inputs 3 13 4 2 2" xfId="47306" xr:uid="{00000000-0005-0000-0000-000099E70000}"/>
    <cellStyle name="Inputs 3 13 4 3" xfId="33389" xr:uid="{00000000-0005-0000-0000-00009AE70000}"/>
    <cellStyle name="Inputs 3 13 5" xfId="13530" xr:uid="{00000000-0005-0000-0000-00009BE70000}"/>
    <cellStyle name="Inputs 3 13 5 2" xfId="27451" xr:uid="{00000000-0005-0000-0000-00009CE70000}"/>
    <cellStyle name="Inputs 3 13 5 2 2" xfId="55134" xr:uid="{00000000-0005-0000-0000-00009DE70000}"/>
    <cellStyle name="Inputs 3 13 5 3" xfId="41217" xr:uid="{00000000-0005-0000-0000-00009EE70000}"/>
    <cellStyle name="Inputs 3 13 6" xfId="16492" xr:uid="{00000000-0005-0000-0000-00009FE70000}"/>
    <cellStyle name="Inputs 3 13 6 2" xfId="44175" xr:uid="{00000000-0005-0000-0000-0000A0E70000}"/>
    <cellStyle name="Inputs 3 13 7" xfId="30373" xr:uid="{00000000-0005-0000-0000-0000A1E70000}"/>
    <cellStyle name="Inputs 3 14" xfId="3750" xr:uid="{00000000-0005-0000-0000-0000A2E70000}"/>
    <cellStyle name="Inputs 3 14 2" xfId="7184" xr:uid="{00000000-0005-0000-0000-0000A3E70000}"/>
    <cellStyle name="Inputs 3 14 2 2" xfId="21119" xr:uid="{00000000-0005-0000-0000-0000A4E70000}"/>
    <cellStyle name="Inputs 3 14 2 2 2" xfId="48802" xr:uid="{00000000-0005-0000-0000-0000A5E70000}"/>
    <cellStyle name="Inputs 3 14 2 3" xfId="34885" xr:uid="{00000000-0005-0000-0000-0000A6E70000}"/>
    <cellStyle name="Inputs 3 14 3" xfId="9911" xr:uid="{00000000-0005-0000-0000-0000A7E70000}"/>
    <cellStyle name="Inputs 3 14 3 2" xfId="23832" xr:uid="{00000000-0005-0000-0000-0000A8E70000}"/>
    <cellStyle name="Inputs 3 14 3 2 2" xfId="51515" xr:uid="{00000000-0005-0000-0000-0000A9E70000}"/>
    <cellStyle name="Inputs 3 14 3 3" xfId="37598" xr:uid="{00000000-0005-0000-0000-0000AAE70000}"/>
    <cellStyle name="Inputs 3 14 4" xfId="12057" xr:uid="{00000000-0005-0000-0000-0000ABE70000}"/>
    <cellStyle name="Inputs 3 14 4 2" xfId="25978" xr:uid="{00000000-0005-0000-0000-0000ACE70000}"/>
    <cellStyle name="Inputs 3 14 4 2 2" xfId="53661" xr:uid="{00000000-0005-0000-0000-0000ADE70000}"/>
    <cellStyle name="Inputs 3 14 4 3" xfId="39744" xr:uid="{00000000-0005-0000-0000-0000AEE70000}"/>
    <cellStyle name="Inputs 3 14 5" xfId="14807" xr:uid="{00000000-0005-0000-0000-0000AFE70000}"/>
    <cellStyle name="Inputs 3 14 5 2" xfId="28728" xr:uid="{00000000-0005-0000-0000-0000B0E70000}"/>
    <cellStyle name="Inputs 3 14 5 2 2" xfId="56411" xr:uid="{00000000-0005-0000-0000-0000B1E70000}"/>
    <cellStyle name="Inputs 3 14 5 3" xfId="42494" xr:uid="{00000000-0005-0000-0000-0000B2E70000}"/>
    <cellStyle name="Inputs 3 14 6" xfId="17775" xr:uid="{00000000-0005-0000-0000-0000B3E70000}"/>
    <cellStyle name="Inputs 3 14 6 2" xfId="45458" xr:uid="{00000000-0005-0000-0000-0000B4E70000}"/>
    <cellStyle name="Inputs 3 14 7" xfId="31541" xr:uid="{00000000-0005-0000-0000-0000B5E70000}"/>
    <cellStyle name="Inputs 3 15" xfId="3780" xr:uid="{00000000-0005-0000-0000-0000B6E70000}"/>
    <cellStyle name="Inputs 3 15 2" xfId="7214" xr:uid="{00000000-0005-0000-0000-0000B7E70000}"/>
    <cellStyle name="Inputs 3 15 2 2" xfId="21148" xr:uid="{00000000-0005-0000-0000-0000B8E70000}"/>
    <cellStyle name="Inputs 3 15 2 2 2" xfId="48831" xr:uid="{00000000-0005-0000-0000-0000B9E70000}"/>
    <cellStyle name="Inputs 3 15 2 3" xfId="34914" xr:uid="{00000000-0005-0000-0000-0000BAE70000}"/>
    <cellStyle name="Inputs 3 15 3" xfId="9936" xr:uid="{00000000-0005-0000-0000-0000BBE70000}"/>
    <cellStyle name="Inputs 3 15 3 2" xfId="23857" xr:uid="{00000000-0005-0000-0000-0000BCE70000}"/>
    <cellStyle name="Inputs 3 15 3 2 2" xfId="51540" xr:uid="{00000000-0005-0000-0000-0000BDE70000}"/>
    <cellStyle name="Inputs 3 15 3 3" xfId="37623" xr:uid="{00000000-0005-0000-0000-0000BEE70000}"/>
    <cellStyle name="Inputs 3 15 4" xfId="12086" xr:uid="{00000000-0005-0000-0000-0000BFE70000}"/>
    <cellStyle name="Inputs 3 15 4 2" xfId="26007" xr:uid="{00000000-0005-0000-0000-0000C0E70000}"/>
    <cellStyle name="Inputs 3 15 4 2 2" xfId="53690" xr:uid="{00000000-0005-0000-0000-0000C1E70000}"/>
    <cellStyle name="Inputs 3 15 4 3" xfId="39773" xr:uid="{00000000-0005-0000-0000-0000C2E70000}"/>
    <cellStyle name="Inputs 3 15 5" xfId="14836" xr:uid="{00000000-0005-0000-0000-0000C3E70000}"/>
    <cellStyle name="Inputs 3 15 5 2" xfId="28757" xr:uid="{00000000-0005-0000-0000-0000C4E70000}"/>
    <cellStyle name="Inputs 3 15 5 2 2" xfId="56440" xr:uid="{00000000-0005-0000-0000-0000C5E70000}"/>
    <cellStyle name="Inputs 3 15 5 3" xfId="42523" xr:uid="{00000000-0005-0000-0000-0000C6E70000}"/>
    <cellStyle name="Inputs 3 15 6" xfId="17804" xr:uid="{00000000-0005-0000-0000-0000C7E70000}"/>
    <cellStyle name="Inputs 3 15 6 2" xfId="45487" xr:uid="{00000000-0005-0000-0000-0000C8E70000}"/>
    <cellStyle name="Inputs 3 15 7" xfId="31570" xr:uid="{00000000-0005-0000-0000-0000C9E70000}"/>
    <cellStyle name="Inputs 3 16" xfId="3808" xr:uid="{00000000-0005-0000-0000-0000CAE70000}"/>
    <cellStyle name="Inputs 3 16 2" xfId="7242" xr:uid="{00000000-0005-0000-0000-0000CBE70000}"/>
    <cellStyle name="Inputs 3 16 2 2" xfId="21175" xr:uid="{00000000-0005-0000-0000-0000CCE70000}"/>
    <cellStyle name="Inputs 3 16 2 2 2" xfId="48858" xr:uid="{00000000-0005-0000-0000-0000CDE70000}"/>
    <cellStyle name="Inputs 3 16 2 3" xfId="34941" xr:uid="{00000000-0005-0000-0000-0000CEE70000}"/>
    <cellStyle name="Inputs 3 16 3" xfId="9962" xr:uid="{00000000-0005-0000-0000-0000CFE70000}"/>
    <cellStyle name="Inputs 3 16 3 2" xfId="23883" xr:uid="{00000000-0005-0000-0000-0000D0E70000}"/>
    <cellStyle name="Inputs 3 16 3 2 2" xfId="51566" xr:uid="{00000000-0005-0000-0000-0000D1E70000}"/>
    <cellStyle name="Inputs 3 16 3 3" xfId="37649" xr:uid="{00000000-0005-0000-0000-0000D2E70000}"/>
    <cellStyle name="Inputs 3 16 4" xfId="12113" xr:uid="{00000000-0005-0000-0000-0000D3E70000}"/>
    <cellStyle name="Inputs 3 16 4 2" xfId="26034" xr:uid="{00000000-0005-0000-0000-0000D4E70000}"/>
    <cellStyle name="Inputs 3 16 4 2 2" xfId="53717" xr:uid="{00000000-0005-0000-0000-0000D5E70000}"/>
    <cellStyle name="Inputs 3 16 4 3" xfId="39800" xr:uid="{00000000-0005-0000-0000-0000D6E70000}"/>
    <cellStyle name="Inputs 3 16 5" xfId="14863" xr:uid="{00000000-0005-0000-0000-0000D7E70000}"/>
    <cellStyle name="Inputs 3 16 5 2" xfId="28784" xr:uid="{00000000-0005-0000-0000-0000D8E70000}"/>
    <cellStyle name="Inputs 3 16 5 2 2" xfId="56467" xr:uid="{00000000-0005-0000-0000-0000D9E70000}"/>
    <cellStyle name="Inputs 3 16 5 3" xfId="42550" xr:uid="{00000000-0005-0000-0000-0000DAE70000}"/>
    <cellStyle name="Inputs 3 16 6" xfId="17831" xr:uid="{00000000-0005-0000-0000-0000DBE70000}"/>
    <cellStyle name="Inputs 3 16 6 2" xfId="45514" xr:uid="{00000000-0005-0000-0000-0000DCE70000}"/>
    <cellStyle name="Inputs 3 16 7" xfId="31597" xr:uid="{00000000-0005-0000-0000-0000DDE70000}"/>
    <cellStyle name="Inputs 3 17" xfId="3841" xr:uid="{00000000-0005-0000-0000-0000DEE70000}"/>
    <cellStyle name="Inputs 3 17 2" xfId="7275" xr:uid="{00000000-0005-0000-0000-0000DFE70000}"/>
    <cellStyle name="Inputs 3 17 2 2" xfId="21208" xr:uid="{00000000-0005-0000-0000-0000E0E70000}"/>
    <cellStyle name="Inputs 3 17 2 2 2" xfId="48891" xr:uid="{00000000-0005-0000-0000-0000E1E70000}"/>
    <cellStyle name="Inputs 3 17 2 3" xfId="34974" xr:uid="{00000000-0005-0000-0000-0000E2E70000}"/>
    <cellStyle name="Inputs 3 17 3" xfId="9994" xr:uid="{00000000-0005-0000-0000-0000E3E70000}"/>
    <cellStyle name="Inputs 3 17 3 2" xfId="23915" xr:uid="{00000000-0005-0000-0000-0000E4E70000}"/>
    <cellStyle name="Inputs 3 17 3 2 2" xfId="51598" xr:uid="{00000000-0005-0000-0000-0000E5E70000}"/>
    <cellStyle name="Inputs 3 17 3 3" xfId="37681" xr:uid="{00000000-0005-0000-0000-0000E6E70000}"/>
    <cellStyle name="Inputs 3 17 4" xfId="12146" xr:uid="{00000000-0005-0000-0000-0000E7E70000}"/>
    <cellStyle name="Inputs 3 17 4 2" xfId="26067" xr:uid="{00000000-0005-0000-0000-0000E8E70000}"/>
    <cellStyle name="Inputs 3 17 4 2 2" xfId="53750" xr:uid="{00000000-0005-0000-0000-0000E9E70000}"/>
    <cellStyle name="Inputs 3 17 4 3" xfId="39833" xr:uid="{00000000-0005-0000-0000-0000EAE70000}"/>
    <cellStyle name="Inputs 3 17 5" xfId="14896" xr:uid="{00000000-0005-0000-0000-0000EBE70000}"/>
    <cellStyle name="Inputs 3 17 5 2" xfId="28817" xr:uid="{00000000-0005-0000-0000-0000ECE70000}"/>
    <cellStyle name="Inputs 3 17 5 2 2" xfId="56500" xr:uid="{00000000-0005-0000-0000-0000EDE70000}"/>
    <cellStyle name="Inputs 3 17 5 3" xfId="42583" xr:uid="{00000000-0005-0000-0000-0000EEE70000}"/>
    <cellStyle name="Inputs 3 17 6" xfId="17864" xr:uid="{00000000-0005-0000-0000-0000EFE70000}"/>
    <cellStyle name="Inputs 3 17 6 2" xfId="45547" xr:uid="{00000000-0005-0000-0000-0000F0E70000}"/>
    <cellStyle name="Inputs 3 17 7" xfId="31630" xr:uid="{00000000-0005-0000-0000-0000F1E70000}"/>
    <cellStyle name="Inputs 3 18" xfId="3864" xr:uid="{00000000-0005-0000-0000-0000F2E70000}"/>
    <cellStyle name="Inputs 3 18 2" xfId="7298" xr:uid="{00000000-0005-0000-0000-0000F3E70000}"/>
    <cellStyle name="Inputs 3 18 2 2" xfId="21231" xr:uid="{00000000-0005-0000-0000-0000F4E70000}"/>
    <cellStyle name="Inputs 3 18 2 2 2" xfId="48914" xr:uid="{00000000-0005-0000-0000-0000F5E70000}"/>
    <cellStyle name="Inputs 3 18 2 3" xfId="34997" xr:uid="{00000000-0005-0000-0000-0000F6E70000}"/>
    <cellStyle name="Inputs 3 18 3" xfId="10017" xr:uid="{00000000-0005-0000-0000-0000F7E70000}"/>
    <cellStyle name="Inputs 3 18 3 2" xfId="23938" xr:uid="{00000000-0005-0000-0000-0000F8E70000}"/>
    <cellStyle name="Inputs 3 18 3 2 2" xfId="51621" xr:uid="{00000000-0005-0000-0000-0000F9E70000}"/>
    <cellStyle name="Inputs 3 18 3 3" xfId="37704" xr:uid="{00000000-0005-0000-0000-0000FAE70000}"/>
    <cellStyle name="Inputs 3 18 4" xfId="12169" xr:uid="{00000000-0005-0000-0000-0000FBE70000}"/>
    <cellStyle name="Inputs 3 18 4 2" xfId="26090" xr:uid="{00000000-0005-0000-0000-0000FCE70000}"/>
    <cellStyle name="Inputs 3 18 4 2 2" xfId="53773" xr:uid="{00000000-0005-0000-0000-0000FDE70000}"/>
    <cellStyle name="Inputs 3 18 4 3" xfId="39856" xr:uid="{00000000-0005-0000-0000-0000FEE70000}"/>
    <cellStyle name="Inputs 3 18 5" xfId="14919" xr:uid="{00000000-0005-0000-0000-0000FFE70000}"/>
    <cellStyle name="Inputs 3 18 5 2" xfId="28840" xr:uid="{00000000-0005-0000-0000-000000E80000}"/>
    <cellStyle name="Inputs 3 18 5 2 2" xfId="56523" xr:uid="{00000000-0005-0000-0000-000001E80000}"/>
    <cellStyle name="Inputs 3 18 5 3" xfId="42606" xr:uid="{00000000-0005-0000-0000-000002E80000}"/>
    <cellStyle name="Inputs 3 18 6" xfId="17887" xr:uid="{00000000-0005-0000-0000-000003E80000}"/>
    <cellStyle name="Inputs 3 18 6 2" xfId="45570" xr:uid="{00000000-0005-0000-0000-000004E80000}"/>
    <cellStyle name="Inputs 3 18 7" xfId="31653" xr:uid="{00000000-0005-0000-0000-000005E80000}"/>
    <cellStyle name="Inputs 3 19" xfId="4192" xr:uid="{00000000-0005-0000-0000-000006E80000}"/>
    <cellStyle name="Inputs 3 19 2" xfId="7618" xr:uid="{00000000-0005-0000-0000-000007E80000}"/>
    <cellStyle name="Inputs 3 19 2 2" xfId="21546" xr:uid="{00000000-0005-0000-0000-000008E80000}"/>
    <cellStyle name="Inputs 3 19 2 2 2" xfId="49229" xr:uid="{00000000-0005-0000-0000-000009E80000}"/>
    <cellStyle name="Inputs 3 19 2 3" xfId="35312" xr:uid="{00000000-0005-0000-0000-00000AE80000}"/>
    <cellStyle name="Inputs 3 19 3" xfId="10310" xr:uid="{00000000-0005-0000-0000-00000BE80000}"/>
    <cellStyle name="Inputs 3 19 3 2" xfId="24231" xr:uid="{00000000-0005-0000-0000-00000CE80000}"/>
    <cellStyle name="Inputs 3 19 3 2 2" xfId="51914" xr:uid="{00000000-0005-0000-0000-00000DE80000}"/>
    <cellStyle name="Inputs 3 19 3 3" xfId="37997" xr:uid="{00000000-0005-0000-0000-00000EE80000}"/>
    <cellStyle name="Inputs 3 19 4" xfId="12467" xr:uid="{00000000-0005-0000-0000-00000FE80000}"/>
    <cellStyle name="Inputs 3 19 4 2" xfId="26388" xr:uid="{00000000-0005-0000-0000-000010E80000}"/>
    <cellStyle name="Inputs 3 19 4 2 2" xfId="54071" xr:uid="{00000000-0005-0000-0000-000011E80000}"/>
    <cellStyle name="Inputs 3 19 4 3" xfId="40154" xr:uid="{00000000-0005-0000-0000-000012E80000}"/>
    <cellStyle name="Inputs 3 19 5" xfId="15217" xr:uid="{00000000-0005-0000-0000-000013E80000}"/>
    <cellStyle name="Inputs 3 19 5 2" xfId="29138" xr:uid="{00000000-0005-0000-0000-000014E80000}"/>
    <cellStyle name="Inputs 3 19 5 2 2" xfId="56821" xr:uid="{00000000-0005-0000-0000-000015E80000}"/>
    <cellStyle name="Inputs 3 19 5 3" xfId="42904" xr:uid="{00000000-0005-0000-0000-000016E80000}"/>
    <cellStyle name="Inputs 3 19 6" xfId="18185" xr:uid="{00000000-0005-0000-0000-000017E80000}"/>
    <cellStyle name="Inputs 3 19 6 2" xfId="45868" xr:uid="{00000000-0005-0000-0000-000018E80000}"/>
    <cellStyle name="Inputs 3 19 7" xfId="31951" xr:uid="{00000000-0005-0000-0000-000019E80000}"/>
    <cellStyle name="Inputs 3 2" xfId="3169" xr:uid="{00000000-0005-0000-0000-00001AE80000}"/>
    <cellStyle name="Inputs 3 2 2" xfId="6611" xr:uid="{00000000-0005-0000-0000-00001BE80000}"/>
    <cellStyle name="Inputs 3 2 2 2" xfId="20555" xr:uid="{00000000-0005-0000-0000-00001CE80000}"/>
    <cellStyle name="Inputs 3 2 2 2 2" xfId="48238" xr:uid="{00000000-0005-0000-0000-00001DE80000}"/>
    <cellStyle name="Inputs 3 2 2 3" xfId="34321" xr:uid="{00000000-0005-0000-0000-00001EE80000}"/>
    <cellStyle name="Inputs 3 2 3" xfId="9355" xr:uid="{00000000-0005-0000-0000-00001FE80000}"/>
    <cellStyle name="Inputs 3 2 3 2" xfId="23276" xr:uid="{00000000-0005-0000-0000-000020E80000}"/>
    <cellStyle name="Inputs 3 2 3 2 2" xfId="50959" xr:uid="{00000000-0005-0000-0000-000021E80000}"/>
    <cellStyle name="Inputs 3 2 3 3" xfId="37042" xr:uid="{00000000-0005-0000-0000-000022E80000}"/>
    <cellStyle name="Inputs 3 2 4" xfId="11493" xr:uid="{00000000-0005-0000-0000-000023E80000}"/>
    <cellStyle name="Inputs 3 2 4 2" xfId="25414" xr:uid="{00000000-0005-0000-0000-000024E80000}"/>
    <cellStyle name="Inputs 3 2 4 2 2" xfId="53097" xr:uid="{00000000-0005-0000-0000-000025E80000}"/>
    <cellStyle name="Inputs 3 2 4 3" xfId="39180" xr:uid="{00000000-0005-0000-0000-000026E80000}"/>
    <cellStyle name="Inputs 3 2 5" xfId="14243" xr:uid="{00000000-0005-0000-0000-000027E80000}"/>
    <cellStyle name="Inputs 3 2 5 2" xfId="28164" xr:uid="{00000000-0005-0000-0000-000028E80000}"/>
    <cellStyle name="Inputs 3 2 5 2 2" xfId="55847" xr:uid="{00000000-0005-0000-0000-000029E80000}"/>
    <cellStyle name="Inputs 3 2 5 3" xfId="41930" xr:uid="{00000000-0005-0000-0000-00002AE80000}"/>
    <cellStyle name="Inputs 3 2 6" xfId="17211" xr:uid="{00000000-0005-0000-0000-00002BE80000}"/>
    <cellStyle name="Inputs 3 2 6 2" xfId="44894" xr:uid="{00000000-0005-0000-0000-00002CE80000}"/>
    <cellStyle name="Inputs 3 2 7" xfId="31012" xr:uid="{00000000-0005-0000-0000-00002DE80000}"/>
    <cellStyle name="Inputs 3 20" xfId="4220" xr:uid="{00000000-0005-0000-0000-00002EE80000}"/>
    <cellStyle name="Inputs 3 20 2" xfId="7645" xr:uid="{00000000-0005-0000-0000-00002FE80000}"/>
    <cellStyle name="Inputs 3 20 2 2" xfId="21573" xr:uid="{00000000-0005-0000-0000-000030E80000}"/>
    <cellStyle name="Inputs 3 20 2 2 2" xfId="49256" xr:uid="{00000000-0005-0000-0000-000031E80000}"/>
    <cellStyle name="Inputs 3 20 2 3" xfId="35339" xr:uid="{00000000-0005-0000-0000-000032E80000}"/>
    <cellStyle name="Inputs 3 20 3" xfId="10338" xr:uid="{00000000-0005-0000-0000-000033E80000}"/>
    <cellStyle name="Inputs 3 20 3 2" xfId="24259" xr:uid="{00000000-0005-0000-0000-000034E80000}"/>
    <cellStyle name="Inputs 3 20 3 2 2" xfId="51942" xr:uid="{00000000-0005-0000-0000-000035E80000}"/>
    <cellStyle name="Inputs 3 20 3 3" xfId="38025" xr:uid="{00000000-0005-0000-0000-000036E80000}"/>
    <cellStyle name="Inputs 3 20 4" xfId="12494" xr:uid="{00000000-0005-0000-0000-000037E80000}"/>
    <cellStyle name="Inputs 3 20 4 2" xfId="26415" xr:uid="{00000000-0005-0000-0000-000038E80000}"/>
    <cellStyle name="Inputs 3 20 4 2 2" xfId="54098" xr:uid="{00000000-0005-0000-0000-000039E80000}"/>
    <cellStyle name="Inputs 3 20 4 3" xfId="40181" xr:uid="{00000000-0005-0000-0000-00003AE80000}"/>
    <cellStyle name="Inputs 3 20 5" xfId="15244" xr:uid="{00000000-0005-0000-0000-00003BE80000}"/>
    <cellStyle name="Inputs 3 20 5 2" xfId="29165" xr:uid="{00000000-0005-0000-0000-00003CE80000}"/>
    <cellStyle name="Inputs 3 20 5 2 2" xfId="56848" xr:uid="{00000000-0005-0000-0000-00003DE80000}"/>
    <cellStyle name="Inputs 3 20 5 3" xfId="42931" xr:uid="{00000000-0005-0000-0000-00003EE80000}"/>
    <cellStyle name="Inputs 3 20 6" xfId="18212" xr:uid="{00000000-0005-0000-0000-00003FE80000}"/>
    <cellStyle name="Inputs 3 20 6 2" xfId="45895" xr:uid="{00000000-0005-0000-0000-000040E80000}"/>
    <cellStyle name="Inputs 3 20 7" xfId="31978" xr:uid="{00000000-0005-0000-0000-000041E80000}"/>
    <cellStyle name="Inputs 3 21" xfId="4255" xr:uid="{00000000-0005-0000-0000-000042E80000}"/>
    <cellStyle name="Inputs 3 21 2" xfId="7680" xr:uid="{00000000-0005-0000-0000-000043E80000}"/>
    <cellStyle name="Inputs 3 21 2 2" xfId="21608" xr:uid="{00000000-0005-0000-0000-000044E80000}"/>
    <cellStyle name="Inputs 3 21 2 2 2" xfId="49291" xr:uid="{00000000-0005-0000-0000-000045E80000}"/>
    <cellStyle name="Inputs 3 21 2 3" xfId="35374" xr:uid="{00000000-0005-0000-0000-000046E80000}"/>
    <cellStyle name="Inputs 3 21 3" xfId="10373" xr:uid="{00000000-0005-0000-0000-000047E80000}"/>
    <cellStyle name="Inputs 3 21 3 2" xfId="24294" xr:uid="{00000000-0005-0000-0000-000048E80000}"/>
    <cellStyle name="Inputs 3 21 3 2 2" xfId="51977" xr:uid="{00000000-0005-0000-0000-000049E80000}"/>
    <cellStyle name="Inputs 3 21 3 3" xfId="38060" xr:uid="{00000000-0005-0000-0000-00004AE80000}"/>
    <cellStyle name="Inputs 3 21 4" xfId="12529" xr:uid="{00000000-0005-0000-0000-00004BE80000}"/>
    <cellStyle name="Inputs 3 21 4 2" xfId="26450" xr:uid="{00000000-0005-0000-0000-00004CE80000}"/>
    <cellStyle name="Inputs 3 21 4 2 2" xfId="54133" xr:uid="{00000000-0005-0000-0000-00004DE80000}"/>
    <cellStyle name="Inputs 3 21 4 3" xfId="40216" xr:uid="{00000000-0005-0000-0000-00004EE80000}"/>
    <cellStyle name="Inputs 3 21 5" xfId="15279" xr:uid="{00000000-0005-0000-0000-00004FE80000}"/>
    <cellStyle name="Inputs 3 21 5 2" xfId="29200" xr:uid="{00000000-0005-0000-0000-000050E80000}"/>
    <cellStyle name="Inputs 3 21 5 2 2" xfId="56883" xr:uid="{00000000-0005-0000-0000-000051E80000}"/>
    <cellStyle name="Inputs 3 21 5 3" xfId="42966" xr:uid="{00000000-0005-0000-0000-000052E80000}"/>
    <cellStyle name="Inputs 3 21 6" xfId="18247" xr:uid="{00000000-0005-0000-0000-000053E80000}"/>
    <cellStyle name="Inputs 3 21 6 2" xfId="45930" xr:uid="{00000000-0005-0000-0000-000054E80000}"/>
    <cellStyle name="Inputs 3 21 7" xfId="32013" xr:uid="{00000000-0005-0000-0000-000055E80000}"/>
    <cellStyle name="Inputs 3 22" xfId="4276" xr:uid="{00000000-0005-0000-0000-000056E80000}"/>
    <cellStyle name="Inputs 3 22 2" xfId="7701" xr:uid="{00000000-0005-0000-0000-000057E80000}"/>
    <cellStyle name="Inputs 3 22 2 2" xfId="21629" xr:uid="{00000000-0005-0000-0000-000058E80000}"/>
    <cellStyle name="Inputs 3 22 2 2 2" xfId="49312" xr:uid="{00000000-0005-0000-0000-000059E80000}"/>
    <cellStyle name="Inputs 3 22 2 3" xfId="35395" xr:uid="{00000000-0005-0000-0000-00005AE80000}"/>
    <cellStyle name="Inputs 3 22 3" xfId="10394" xr:uid="{00000000-0005-0000-0000-00005BE80000}"/>
    <cellStyle name="Inputs 3 22 3 2" xfId="24315" xr:uid="{00000000-0005-0000-0000-00005CE80000}"/>
    <cellStyle name="Inputs 3 22 3 2 2" xfId="51998" xr:uid="{00000000-0005-0000-0000-00005DE80000}"/>
    <cellStyle name="Inputs 3 22 3 3" xfId="38081" xr:uid="{00000000-0005-0000-0000-00005EE80000}"/>
    <cellStyle name="Inputs 3 22 4" xfId="12550" xr:uid="{00000000-0005-0000-0000-00005FE80000}"/>
    <cellStyle name="Inputs 3 22 4 2" xfId="26471" xr:uid="{00000000-0005-0000-0000-000060E80000}"/>
    <cellStyle name="Inputs 3 22 4 2 2" xfId="54154" xr:uid="{00000000-0005-0000-0000-000061E80000}"/>
    <cellStyle name="Inputs 3 22 4 3" xfId="40237" xr:uid="{00000000-0005-0000-0000-000062E80000}"/>
    <cellStyle name="Inputs 3 22 5" xfId="15300" xr:uid="{00000000-0005-0000-0000-000063E80000}"/>
    <cellStyle name="Inputs 3 22 5 2" xfId="29221" xr:uid="{00000000-0005-0000-0000-000064E80000}"/>
    <cellStyle name="Inputs 3 22 5 2 2" xfId="56904" xr:uid="{00000000-0005-0000-0000-000065E80000}"/>
    <cellStyle name="Inputs 3 22 5 3" xfId="42987" xr:uid="{00000000-0005-0000-0000-000066E80000}"/>
    <cellStyle name="Inputs 3 22 6" xfId="18268" xr:uid="{00000000-0005-0000-0000-000067E80000}"/>
    <cellStyle name="Inputs 3 22 6 2" xfId="45951" xr:uid="{00000000-0005-0000-0000-000068E80000}"/>
    <cellStyle name="Inputs 3 22 7" xfId="32034" xr:uid="{00000000-0005-0000-0000-000069E80000}"/>
    <cellStyle name="Inputs 3 23" xfId="4084" xr:uid="{00000000-0005-0000-0000-00006AE80000}"/>
    <cellStyle name="Inputs 3 23 2" xfId="7510" xr:uid="{00000000-0005-0000-0000-00006BE80000}"/>
    <cellStyle name="Inputs 3 23 2 2" xfId="21441" xr:uid="{00000000-0005-0000-0000-00006CE80000}"/>
    <cellStyle name="Inputs 3 23 2 2 2" xfId="49124" xr:uid="{00000000-0005-0000-0000-00006DE80000}"/>
    <cellStyle name="Inputs 3 23 2 3" xfId="35207" xr:uid="{00000000-0005-0000-0000-00006EE80000}"/>
    <cellStyle name="Inputs 3 23 3" xfId="10213" xr:uid="{00000000-0005-0000-0000-00006FE80000}"/>
    <cellStyle name="Inputs 3 23 3 2" xfId="24134" xr:uid="{00000000-0005-0000-0000-000070E80000}"/>
    <cellStyle name="Inputs 3 23 3 2 2" xfId="51817" xr:uid="{00000000-0005-0000-0000-000071E80000}"/>
    <cellStyle name="Inputs 3 23 3 3" xfId="37900" xr:uid="{00000000-0005-0000-0000-000072E80000}"/>
    <cellStyle name="Inputs 3 23 4" xfId="12365" xr:uid="{00000000-0005-0000-0000-000073E80000}"/>
    <cellStyle name="Inputs 3 23 4 2" xfId="26286" xr:uid="{00000000-0005-0000-0000-000074E80000}"/>
    <cellStyle name="Inputs 3 23 4 2 2" xfId="53969" xr:uid="{00000000-0005-0000-0000-000075E80000}"/>
    <cellStyle name="Inputs 3 23 4 3" xfId="40052" xr:uid="{00000000-0005-0000-0000-000076E80000}"/>
    <cellStyle name="Inputs 3 23 5" xfId="15115" xr:uid="{00000000-0005-0000-0000-000077E80000}"/>
    <cellStyle name="Inputs 3 23 5 2" xfId="29036" xr:uid="{00000000-0005-0000-0000-000078E80000}"/>
    <cellStyle name="Inputs 3 23 5 2 2" xfId="56719" xr:uid="{00000000-0005-0000-0000-000079E80000}"/>
    <cellStyle name="Inputs 3 23 5 3" xfId="42802" xr:uid="{00000000-0005-0000-0000-00007AE80000}"/>
    <cellStyle name="Inputs 3 23 6" xfId="18083" xr:uid="{00000000-0005-0000-0000-00007BE80000}"/>
    <cellStyle name="Inputs 3 23 6 2" xfId="45766" xr:uid="{00000000-0005-0000-0000-00007CE80000}"/>
    <cellStyle name="Inputs 3 23 7" xfId="31849" xr:uid="{00000000-0005-0000-0000-00007DE80000}"/>
    <cellStyle name="Inputs 3 24" xfId="4855" xr:uid="{00000000-0005-0000-0000-00007EE80000}"/>
    <cellStyle name="Inputs 3 24 2" xfId="8261" xr:uid="{00000000-0005-0000-0000-00007FE80000}"/>
    <cellStyle name="Inputs 3 24 2 2" xfId="22184" xr:uid="{00000000-0005-0000-0000-000080E80000}"/>
    <cellStyle name="Inputs 3 24 2 2 2" xfId="49867" xr:uid="{00000000-0005-0000-0000-000081E80000}"/>
    <cellStyle name="Inputs 3 24 2 3" xfId="35950" xr:uid="{00000000-0005-0000-0000-000082E80000}"/>
    <cellStyle name="Inputs 3 24 3" xfId="10725" xr:uid="{00000000-0005-0000-0000-000083E80000}"/>
    <cellStyle name="Inputs 3 24 3 2" xfId="24646" xr:uid="{00000000-0005-0000-0000-000084E80000}"/>
    <cellStyle name="Inputs 3 24 3 2 2" xfId="52329" xr:uid="{00000000-0005-0000-0000-000085E80000}"/>
    <cellStyle name="Inputs 3 24 3 3" xfId="38412" xr:uid="{00000000-0005-0000-0000-000086E80000}"/>
    <cellStyle name="Inputs 3 24 4" xfId="13116" xr:uid="{00000000-0005-0000-0000-000087E80000}"/>
    <cellStyle name="Inputs 3 24 4 2" xfId="27037" xr:uid="{00000000-0005-0000-0000-000088E80000}"/>
    <cellStyle name="Inputs 3 24 4 2 2" xfId="54720" xr:uid="{00000000-0005-0000-0000-000089E80000}"/>
    <cellStyle name="Inputs 3 24 4 3" xfId="40803" xr:uid="{00000000-0005-0000-0000-00008AE80000}"/>
    <cellStyle name="Inputs 3 24 5" xfId="15866" xr:uid="{00000000-0005-0000-0000-00008BE80000}"/>
    <cellStyle name="Inputs 3 24 5 2" xfId="29787" xr:uid="{00000000-0005-0000-0000-00008CE80000}"/>
    <cellStyle name="Inputs 3 24 5 2 2" xfId="57470" xr:uid="{00000000-0005-0000-0000-00008DE80000}"/>
    <cellStyle name="Inputs 3 24 5 3" xfId="43553" xr:uid="{00000000-0005-0000-0000-00008EE80000}"/>
    <cellStyle name="Inputs 3 24 6" xfId="18834" xr:uid="{00000000-0005-0000-0000-00008FE80000}"/>
    <cellStyle name="Inputs 3 24 6 2" xfId="46517" xr:uid="{00000000-0005-0000-0000-000090E80000}"/>
    <cellStyle name="Inputs 3 24 7" xfId="32600" xr:uid="{00000000-0005-0000-0000-000091E80000}"/>
    <cellStyle name="Inputs 3 25" xfId="4923" xr:uid="{00000000-0005-0000-0000-000092E80000}"/>
    <cellStyle name="Inputs 3 25 2" xfId="8327" xr:uid="{00000000-0005-0000-0000-000093E80000}"/>
    <cellStyle name="Inputs 3 25 2 2" xfId="22249" xr:uid="{00000000-0005-0000-0000-000094E80000}"/>
    <cellStyle name="Inputs 3 25 2 2 2" xfId="49932" xr:uid="{00000000-0005-0000-0000-000095E80000}"/>
    <cellStyle name="Inputs 3 25 2 3" xfId="36015" xr:uid="{00000000-0005-0000-0000-000096E80000}"/>
    <cellStyle name="Inputs 3 25 3" xfId="10781" xr:uid="{00000000-0005-0000-0000-000097E80000}"/>
    <cellStyle name="Inputs 3 25 3 2" xfId="24702" xr:uid="{00000000-0005-0000-0000-000098E80000}"/>
    <cellStyle name="Inputs 3 25 3 2 2" xfId="52385" xr:uid="{00000000-0005-0000-0000-000099E80000}"/>
    <cellStyle name="Inputs 3 25 3 3" xfId="38468" xr:uid="{00000000-0005-0000-0000-00009AE80000}"/>
    <cellStyle name="Inputs 3 25 4" xfId="13182" xr:uid="{00000000-0005-0000-0000-00009BE80000}"/>
    <cellStyle name="Inputs 3 25 4 2" xfId="27103" xr:uid="{00000000-0005-0000-0000-00009CE80000}"/>
    <cellStyle name="Inputs 3 25 4 2 2" xfId="54786" xr:uid="{00000000-0005-0000-0000-00009DE80000}"/>
    <cellStyle name="Inputs 3 25 4 3" xfId="40869" xr:uid="{00000000-0005-0000-0000-00009EE80000}"/>
    <cellStyle name="Inputs 3 25 5" xfId="15932" xr:uid="{00000000-0005-0000-0000-00009FE80000}"/>
    <cellStyle name="Inputs 3 25 5 2" xfId="29853" xr:uid="{00000000-0005-0000-0000-0000A0E80000}"/>
    <cellStyle name="Inputs 3 25 5 2 2" xfId="57536" xr:uid="{00000000-0005-0000-0000-0000A1E80000}"/>
    <cellStyle name="Inputs 3 25 5 3" xfId="43619" xr:uid="{00000000-0005-0000-0000-0000A2E80000}"/>
    <cellStyle name="Inputs 3 25 6" xfId="18900" xr:uid="{00000000-0005-0000-0000-0000A3E80000}"/>
    <cellStyle name="Inputs 3 25 6 2" xfId="46583" xr:uid="{00000000-0005-0000-0000-0000A4E80000}"/>
    <cellStyle name="Inputs 3 25 7" xfId="32666" xr:uid="{00000000-0005-0000-0000-0000A5E80000}"/>
    <cellStyle name="Inputs 3 26" xfId="4964" xr:uid="{00000000-0005-0000-0000-0000A6E80000}"/>
    <cellStyle name="Inputs 3 26 2" xfId="8368" xr:uid="{00000000-0005-0000-0000-0000A7E80000}"/>
    <cellStyle name="Inputs 3 26 2 2" xfId="22289" xr:uid="{00000000-0005-0000-0000-0000A8E80000}"/>
    <cellStyle name="Inputs 3 26 2 2 2" xfId="49972" xr:uid="{00000000-0005-0000-0000-0000A9E80000}"/>
    <cellStyle name="Inputs 3 26 2 3" xfId="36055" xr:uid="{00000000-0005-0000-0000-0000AAE80000}"/>
    <cellStyle name="Inputs 3 26 3" xfId="10819" xr:uid="{00000000-0005-0000-0000-0000ABE80000}"/>
    <cellStyle name="Inputs 3 26 3 2" xfId="24740" xr:uid="{00000000-0005-0000-0000-0000ACE80000}"/>
    <cellStyle name="Inputs 3 26 3 2 2" xfId="52423" xr:uid="{00000000-0005-0000-0000-0000ADE80000}"/>
    <cellStyle name="Inputs 3 26 3 3" xfId="38506" xr:uid="{00000000-0005-0000-0000-0000AEE80000}"/>
    <cellStyle name="Inputs 3 26 4" xfId="13221" xr:uid="{00000000-0005-0000-0000-0000AFE80000}"/>
    <cellStyle name="Inputs 3 26 4 2" xfId="27142" xr:uid="{00000000-0005-0000-0000-0000B0E80000}"/>
    <cellStyle name="Inputs 3 26 4 2 2" xfId="54825" xr:uid="{00000000-0005-0000-0000-0000B1E80000}"/>
    <cellStyle name="Inputs 3 26 4 3" xfId="40908" xr:uid="{00000000-0005-0000-0000-0000B2E80000}"/>
    <cellStyle name="Inputs 3 26 5" xfId="15971" xr:uid="{00000000-0005-0000-0000-0000B3E80000}"/>
    <cellStyle name="Inputs 3 26 5 2" xfId="29892" xr:uid="{00000000-0005-0000-0000-0000B4E80000}"/>
    <cellStyle name="Inputs 3 26 5 2 2" xfId="57575" xr:uid="{00000000-0005-0000-0000-0000B5E80000}"/>
    <cellStyle name="Inputs 3 26 5 3" xfId="43658" xr:uid="{00000000-0005-0000-0000-0000B6E80000}"/>
    <cellStyle name="Inputs 3 26 6" xfId="18939" xr:uid="{00000000-0005-0000-0000-0000B7E80000}"/>
    <cellStyle name="Inputs 3 26 6 2" xfId="46622" xr:uid="{00000000-0005-0000-0000-0000B8E80000}"/>
    <cellStyle name="Inputs 3 26 7" xfId="32705" xr:uid="{00000000-0005-0000-0000-0000B9E80000}"/>
    <cellStyle name="Inputs 3 27" xfId="5003" xr:uid="{00000000-0005-0000-0000-0000BAE80000}"/>
    <cellStyle name="Inputs 3 27 2" xfId="8407" xr:uid="{00000000-0005-0000-0000-0000BBE80000}"/>
    <cellStyle name="Inputs 3 27 2 2" xfId="22328" xr:uid="{00000000-0005-0000-0000-0000BCE80000}"/>
    <cellStyle name="Inputs 3 27 2 2 2" xfId="50011" xr:uid="{00000000-0005-0000-0000-0000BDE80000}"/>
    <cellStyle name="Inputs 3 27 2 3" xfId="36094" xr:uid="{00000000-0005-0000-0000-0000BEE80000}"/>
    <cellStyle name="Inputs 3 27 3" xfId="10856" xr:uid="{00000000-0005-0000-0000-0000BFE80000}"/>
    <cellStyle name="Inputs 3 27 3 2" xfId="24777" xr:uid="{00000000-0005-0000-0000-0000C0E80000}"/>
    <cellStyle name="Inputs 3 27 3 2 2" xfId="52460" xr:uid="{00000000-0005-0000-0000-0000C1E80000}"/>
    <cellStyle name="Inputs 3 27 3 3" xfId="38543" xr:uid="{00000000-0005-0000-0000-0000C2E80000}"/>
    <cellStyle name="Inputs 3 27 4" xfId="13259" xr:uid="{00000000-0005-0000-0000-0000C3E80000}"/>
    <cellStyle name="Inputs 3 27 4 2" xfId="27180" xr:uid="{00000000-0005-0000-0000-0000C4E80000}"/>
    <cellStyle name="Inputs 3 27 4 2 2" xfId="54863" xr:uid="{00000000-0005-0000-0000-0000C5E80000}"/>
    <cellStyle name="Inputs 3 27 4 3" xfId="40946" xr:uid="{00000000-0005-0000-0000-0000C6E80000}"/>
    <cellStyle name="Inputs 3 27 5" xfId="16009" xr:uid="{00000000-0005-0000-0000-0000C7E80000}"/>
    <cellStyle name="Inputs 3 27 5 2" xfId="29930" xr:uid="{00000000-0005-0000-0000-0000C8E80000}"/>
    <cellStyle name="Inputs 3 27 5 2 2" xfId="57613" xr:uid="{00000000-0005-0000-0000-0000C9E80000}"/>
    <cellStyle name="Inputs 3 27 5 3" xfId="43696" xr:uid="{00000000-0005-0000-0000-0000CAE80000}"/>
    <cellStyle name="Inputs 3 27 6" xfId="18977" xr:uid="{00000000-0005-0000-0000-0000CBE80000}"/>
    <cellStyle name="Inputs 3 27 6 2" xfId="46660" xr:uid="{00000000-0005-0000-0000-0000CCE80000}"/>
    <cellStyle name="Inputs 3 27 7" xfId="32743" xr:uid="{00000000-0005-0000-0000-0000CDE80000}"/>
    <cellStyle name="Inputs 3 28" xfId="5031" xr:uid="{00000000-0005-0000-0000-0000CEE80000}"/>
    <cellStyle name="Inputs 3 28 2" xfId="8435" xr:uid="{00000000-0005-0000-0000-0000CFE80000}"/>
    <cellStyle name="Inputs 3 28 2 2" xfId="22356" xr:uid="{00000000-0005-0000-0000-0000D0E80000}"/>
    <cellStyle name="Inputs 3 28 2 2 2" xfId="50039" xr:uid="{00000000-0005-0000-0000-0000D1E80000}"/>
    <cellStyle name="Inputs 3 28 2 3" xfId="36122" xr:uid="{00000000-0005-0000-0000-0000D2E80000}"/>
    <cellStyle name="Inputs 3 28 3" xfId="10882" xr:uid="{00000000-0005-0000-0000-0000D3E80000}"/>
    <cellStyle name="Inputs 3 28 3 2" xfId="24803" xr:uid="{00000000-0005-0000-0000-0000D4E80000}"/>
    <cellStyle name="Inputs 3 28 3 2 2" xfId="52486" xr:uid="{00000000-0005-0000-0000-0000D5E80000}"/>
    <cellStyle name="Inputs 3 28 3 3" xfId="38569" xr:uid="{00000000-0005-0000-0000-0000D6E80000}"/>
    <cellStyle name="Inputs 3 28 4" xfId="13286" xr:uid="{00000000-0005-0000-0000-0000D7E80000}"/>
    <cellStyle name="Inputs 3 28 4 2" xfId="27207" xr:uid="{00000000-0005-0000-0000-0000D8E80000}"/>
    <cellStyle name="Inputs 3 28 4 2 2" xfId="54890" xr:uid="{00000000-0005-0000-0000-0000D9E80000}"/>
    <cellStyle name="Inputs 3 28 4 3" xfId="40973" xr:uid="{00000000-0005-0000-0000-0000DAE80000}"/>
    <cellStyle name="Inputs 3 28 5" xfId="16036" xr:uid="{00000000-0005-0000-0000-0000DBE80000}"/>
    <cellStyle name="Inputs 3 28 5 2" xfId="29957" xr:uid="{00000000-0005-0000-0000-0000DCE80000}"/>
    <cellStyle name="Inputs 3 28 5 2 2" xfId="57640" xr:uid="{00000000-0005-0000-0000-0000DDE80000}"/>
    <cellStyle name="Inputs 3 28 5 3" xfId="43723" xr:uid="{00000000-0005-0000-0000-0000DEE80000}"/>
    <cellStyle name="Inputs 3 28 6" xfId="19004" xr:uid="{00000000-0005-0000-0000-0000DFE80000}"/>
    <cellStyle name="Inputs 3 28 6 2" xfId="46687" xr:uid="{00000000-0005-0000-0000-0000E0E80000}"/>
    <cellStyle name="Inputs 3 28 7" xfId="32770" xr:uid="{00000000-0005-0000-0000-0000E1E80000}"/>
    <cellStyle name="Inputs 3 29" xfId="5054" xr:uid="{00000000-0005-0000-0000-0000E2E80000}"/>
    <cellStyle name="Inputs 3 29 2" xfId="8457" xr:uid="{00000000-0005-0000-0000-0000E3E80000}"/>
    <cellStyle name="Inputs 3 29 2 2" xfId="22378" xr:uid="{00000000-0005-0000-0000-0000E4E80000}"/>
    <cellStyle name="Inputs 3 29 2 2 2" xfId="50061" xr:uid="{00000000-0005-0000-0000-0000E5E80000}"/>
    <cellStyle name="Inputs 3 29 2 3" xfId="36144" xr:uid="{00000000-0005-0000-0000-0000E6E80000}"/>
    <cellStyle name="Inputs 3 29 3" xfId="10903" xr:uid="{00000000-0005-0000-0000-0000E7E80000}"/>
    <cellStyle name="Inputs 3 29 3 2" xfId="24824" xr:uid="{00000000-0005-0000-0000-0000E8E80000}"/>
    <cellStyle name="Inputs 3 29 3 2 2" xfId="52507" xr:uid="{00000000-0005-0000-0000-0000E9E80000}"/>
    <cellStyle name="Inputs 3 29 3 3" xfId="38590" xr:uid="{00000000-0005-0000-0000-0000EAE80000}"/>
    <cellStyle name="Inputs 3 29 4" xfId="13308" xr:uid="{00000000-0005-0000-0000-0000EBE80000}"/>
    <cellStyle name="Inputs 3 29 4 2" xfId="27229" xr:uid="{00000000-0005-0000-0000-0000ECE80000}"/>
    <cellStyle name="Inputs 3 29 4 2 2" xfId="54912" xr:uid="{00000000-0005-0000-0000-0000EDE80000}"/>
    <cellStyle name="Inputs 3 29 4 3" xfId="40995" xr:uid="{00000000-0005-0000-0000-0000EEE80000}"/>
    <cellStyle name="Inputs 3 29 5" xfId="16058" xr:uid="{00000000-0005-0000-0000-0000EFE80000}"/>
    <cellStyle name="Inputs 3 29 5 2" xfId="29979" xr:uid="{00000000-0005-0000-0000-0000F0E80000}"/>
    <cellStyle name="Inputs 3 29 5 2 2" xfId="57662" xr:uid="{00000000-0005-0000-0000-0000F1E80000}"/>
    <cellStyle name="Inputs 3 29 5 3" xfId="43745" xr:uid="{00000000-0005-0000-0000-0000F2E80000}"/>
    <cellStyle name="Inputs 3 29 6" xfId="19026" xr:uid="{00000000-0005-0000-0000-0000F3E80000}"/>
    <cellStyle name="Inputs 3 29 6 2" xfId="46709" xr:uid="{00000000-0005-0000-0000-0000F4E80000}"/>
    <cellStyle name="Inputs 3 29 7" xfId="32792" xr:uid="{00000000-0005-0000-0000-0000F5E80000}"/>
    <cellStyle name="Inputs 3 3" xfId="3269" xr:uid="{00000000-0005-0000-0000-0000F6E80000}"/>
    <cellStyle name="Inputs 3 3 2" xfId="6711" xr:uid="{00000000-0005-0000-0000-0000F7E80000}"/>
    <cellStyle name="Inputs 3 3 2 2" xfId="20653" xr:uid="{00000000-0005-0000-0000-0000F8E80000}"/>
    <cellStyle name="Inputs 3 3 2 2 2" xfId="48336" xr:uid="{00000000-0005-0000-0000-0000F9E80000}"/>
    <cellStyle name="Inputs 3 3 2 3" xfId="34419" xr:uid="{00000000-0005-0000-0000-0000FAE80000}"/>
    <cellStyle name="Inputs 3 3 3" xfId="9453" xr:uid="{00000000-0005-0000-0000-0000FBE80000}"/>
    <cellStyle name="Inputs 3 3 3 2" xfId="23374" xr:uid="{00000000-0005-0000-0000-0000FCE80000}"/>
    <cellStyle name="Inputs 3 3 3 2 2" xfId="51057" xr:uid="{00000000-0005-0000-0000-0000FDE80000}"/>
    <cellStyle name="Inputs 3 3 3 3" xfId="37140" xr:uid="{00000000-0005-0000-0000-0000FEE80000}"/>
    <cellStyle name="Inputs 3 3 4" xfId="11591" xr:uid="{00000000-0005-0000-0000-0000FFE80000}"/>
    <cellStyle name="Inputs 3 3 4 2" xfId="25512" xr:uid="{00000000-0005-0000-0000-000000E90000}"/>
    <cellStyle name="Inputs 3 3 4 2 2" xfId="53195" xr:uid="{00000000-0005-0000-0000-000001E90000}"/>
    <cellStyle name="Inputs 3 3 4 3" xfId="39278" xr:uid="{00000000-0005-0000-0000-000002E90000}"/>
    <cellStyle name="Inputs 3 3 5" xfId="14341" xr:uid="{00000000-0005-0000-0000-000003E90000}"/>
    <cellStyle name="Inputs 3 3 5 2" xfId="28262" xr:uid="{00000000-0005-0000-0000-000004E90000}"/>
    <cellStyle name="Inputs 3 3 5 2 2" xfId="55945" xr:uid="{00000000-0005-0000-0000-000005E90000}"/>
    <cellStyle name="Inputs 3 3 5 3" xfId="42028" xr:uid="{00000000-0005-0000-0000-000006E90000}"/>
    <cellStyle name="Inputs 3 3 6" xfId="17309" xr:uid="{00000000-0005-0000-0000-000007E90000}"/>
    <cellStyle name="Inputs 3 3 6 2" xfId="44992" xr:uid="{00000000-0005-0000-0000-000008E90000}"/>
    <cellStyle name="Inputs 3 3 7" xfId="31097" xr:uid="{00000000-0005-0000-0000-000009E90000}"/>
    <cellStyle name="Inputs 3 30" xfId="5076" xr:uid="{00000000-0005-0000-0000-00000AE90000}"/>
    <cellStyle name="Inputs 3 30 2" xfId="8479" xr:uid="{00000000-0005-0000-0000-00000BE90000}"/>
    <cellStyle name="Inputs 3 30 2 2" xfId="22400" xr:uid="{00000000-0005-0000-0000-00000CE90000}"/>
    <cellStyle name="Inputs 3 30 2 2 2" xfId="50083" xr:uid="{00000000-0005-0000-0000-00000DE90000}"/>
    <cellStyle name="Inputs 3 30 2 3" xfId="36166" xr:uid="{00000000-0005-0000-0000-00000EE90000}"/>
    <cellStyle name="Inputs 3 30 3" xfId="10925" xr:uid="{00000000-0005-0000-0000-00000FE90000}"/>
    <cellStyle name="Inputs 3 30 3 2" xfId="24846" xr:uid="{00000000-0005-0000-0000-000010E90000}"/>
    <cellStyle name="Inputs 3 30 3 2 2" xfId="52529" xr:uid="{00000000-0005-0000-0000-000011E90000}"/>
    <cellStyle name="Inputs 3 30 3 3" xfId="38612" xr:uid="{00000000-0005-0000-0000-000012E90000}"/>
    <cellStyle name="Inputs 3 30 4" xfId="13330" xr:uid="{00000000-0005-0000-0000-000013E90000}"/>
    <cellStyle name="Inputs 3 30 4 2" xfId="27251" xr:uid="{00000000-0005-0000-0000-000014E90000}"/>
    <cellStyle name="Inputs 3 30 4 2 2" xfId="54934" xr:uid="{00000000-0005-0000-0000-000015E90000}"/>
    <cellStyle name="Inputs 3 30 4 3" xfId="41017" xr:uid="{00000000-0005-0000-0000-000016E90000}"/>
    <cellStyle name="Inputs 3 30 5" xfId="16080" xr:uid="{00000000-0005-0000-0000-000017E90000}"/>
    <cellStyle name="Inputs 3 30 5 2" xfId="30001" xr:uid="{00000000-0005-0000-0000-000018E90000}"/>
    <cellStyle name="Inputs 3 30 5 2 2" xfId="57684" xr:uid="{00000000-0005-0000-0000-000019E90000}"/>
    <cellStyle name="Inputs 3 30 5 3" xfId="43767" xr:uid="{00000000-0005-0000-0000-00001AE90000}"/>
    <cellStyle name="Inputs 3 30 6" xfId="19048" xr:uid="{00000000-0005-0000-0000-00001BE90000}"/>
    <cellStyle name="Inputs 3 30 6 2" xfId="46731" xr:uid="{00000000-0005-0000-0000-00001CE90000}"/>
    <cellStyle name="Inputs 3 30 7" xfId="32814" xr:uid="{00000000-0005-0000-0000-00001DE90000}"/>
    <cellStyle name="Inputs 3 31" xfId="5677" xr:uid="{00000000-0005-0000-0000-00001EE90000}"/>
    <cellStyle name="Inputs 3 31 2" xfId="19629" xr:uid="{00000000-0005-0000-0000-00001FE90000}"/>
    <cellStyle name="Inputs 3 31 2 2" xfId="47312" xr:uid="{00000000-0005-0000-0000-000020E90000}"/>
    <cellStyle name="Inputs 3 31 3" xfId="33395" xr:uid="{00000000-0005-0000-0000-000021E90000}"/>
    <cellStyle name="Inputs 3 32" xfId="5184" xr:uid="{00000000-0005-0000-0000-000022E90000}"/>
    <cellStyle name="Inputs 3 32 2" xfId="19154" xr:uid="{00000000-0005-0000-0000-000023E90000}"/>
    <cellStyle name="Inputs 3 32 2 2" xfId="46837" xr:uid="{00000000-0005-0000-0000-000024E90000}"/>
    <cellStyle name="Inputs 3 32 3" xfId="32920" xr:uid="{00000000-0005-0000-0000-000025E90000}"/>
    <cellStyle name="Inputs 3 33" xfId="5357" xr:uid="{00000000-0005-0000-0000-000026E90000}"/>
    <cellStyle name="Inputs 3 33 2" xfId="19312" xr:uid="{00000000-0005-0000-0000-000027E90000}"/>
    <cellStyle name="Inputs 3 33 2 2" xfId="46995" xr:uid="{00000000-0005-0000-0000-000028E90000}"/>
    <cellStyle name="Inputs 3 33 3" xfId="33078" xr:uid="{00000000-0005-0000-0000-000029E90000}"/>
    <cellStyle name="Inputs 3 34" xfId="8562" xr:uid="{00000000-0005-0000-0000-00002AE90000}"/>
    <cellStyle name="Inputs 3 34 2" xfId="22483" xr:uid="{00000000-0005-0000-0000-00002BE90000}"/>
    <cellStyle name="Inputs 3 34 2 2" xfId="50166" xr:uid="{00000000-0005-0000-0000-00002CE90000}"/>
    <cellStyle name="Inputs 3 34 3" xfId="36249" xr:uid="{00000000-0005-0000-0000-00002DE90000}"/>
    <cellStyle name="Inputs 3 35" xfId="16211" xr:uid="{00000000-0005-0000-0000-00002EE90000}"/>
    <cellStyle name="Inputs 3 35 2" xfId="30128" xr:uid="{00000000-0005-0000-0000-00002FE90000}"/>
    <cellStyle name="Inputs 3 35 2 2" xfId="57811" xr:uid="{00000000-0005-0000-0000-000030E90000}"/>
    <cellStyle name="Inputs 3 35 3" xfId="43894" xr:uid="{00000000-0005-0000-0000-000031E90000}"/>
    <cellStyle name="Inputs 3 36" xfId="16246" xr:uid="{00000000-0005-0000-0000-000032E90000}"/>
    <cellStyle name="Inputs 3 36 2" xfId="30163" xr:uid="{00000000-0005-0000-0000-000033E90000}"/>
    <cellStyle name="Inputs 3 36 2 2" xfId="57846" xr:uid="{00000000-0005-0000-0000-000034E90000}"/>
    <cellStyle name="Inputs 3 36 3" xfId="43929" xr:uid="{00000000-0005-0000-0000-000035E90000}"/>
    <cellStyle name="Inputs 3 37" xfId="16308" xr:uid="{00000000-0005-0000-0000-000036E90000}"/>
    <cellStyle name="Inputs 3 37 2" xfId="43991" xr:uid="{00000000-0005-0000-0000-000037E90000}"/>
    <cellStyle name="Inputs 3 38" xfId="30216" xr:uid="{00000000-0005-0000-0000-000038E90000}"/>
    <cellStyle name="Inputs 3 4" xfId="3074" xr:uid="{00000000-0005-0000-0000-000039E90000}"/>
    <cellStyle name="Inputs 3 4 2" xfId="6516" xr:uid="{00000000-0005-0000-0000-00003AE90000}"/>
    <cellStyle name="Inputs 3 4 2 2" xfId="20461" xr:uid="{00000000-0005-0000-0000-00003BE90000}"/>
    <cellStyle name="Inputs 3 4 2 2 2" xfId="48144" xr:uid="{00000000-0005-0000-0000-00003CE90000}"/>
    <cellStyle name="Inputs 3 4 2 3" xfId="34227" xr:uid="{00000000-0005-0000-0000-00003DE90000}"/>
    <cellStyle name="Inputs 3 4 3" xfId="9263" xr:uid="{00000000-0005-0000-0000-00003EE90000}"/>
    <cellStyle name="Inputs 3 4 3 2" xfId="23184" xr:uid="{00000000-0005-0000-0000-00003FE90000}"/>
    <cellStyle name="Inputs 3 4 3 2 2" xfId="50867" xr:uid="{00000000-0005-0000-0000-000040E90000}"/>
    <cellStyle name="Inputs 3 4 3 3" xfId="36950" xr:uid="{00000000-0005-0000-0000-000041E90000}"/>
    <cellStyle name="Inputs 3 4 4" xfId="11400" xr:uid="{00000000-0005-0000-0000-000042E90000}"/>
    <cellStyle name="Inputs 3 4 4 2" xfId="25321" xr:uid="{00000000-0005-0000-0000-000043E90000}"/>
    <cellStyle name="Inputs 3 4 4 2 2" xfId="53004" xr:uid="{00000000-0005-0000-0000-000044E90000}"/>
    <cellStyle name="Inputs 3 4 4 3" xfId="39087" xr:uid="{00000000-0005-0000-0000-000045E90000}"/>
    <cellStyle name="Inputs 3 4 5" xfId="14150" xr:uid="{00000000-0005-0000-0000-000046E90000}"/>
    <cellStyle name="Inputs 3 4 5 2" xfId="28071" xr:uid="{00000000-0005-0000-0000-000047E90000}"/>
    <cellStyle name="Inputs 3 4 5 2 2" xfId="55754" xr:uid="{00000000-0005-0000-0000-000048E90000}"/>
    <cellStyle name="Inputs 3 4 5 3" xfId="41837" xr:uid="{00000000-0005-0000-0000-000049E90000}"/>
    <cellStyle name="Inputs 3 4 6" xfId="17118" xr:uid="{00000000-0005-0000-0000-00004AE90000}"/>
    <cellStyle name="Inputs 3 4 6 2" xfId="44801" xr:uid="{00000000-0005-0000-0000-00004BE90000}"/>
    <cellStyle name="Inputs 3 4 7" xfId="30923" xr:uid="{00000000-0005-0000-0000-00004CE90000}"/>
    <cellStyle name="Inputs 3 5" xfId="3400" xr:uid="{00000000-0005-0000-0000-00004DE90000}"/>
    <cellStyle name="Inputs 3 5 2" xfId="6840" xr:uid="{00000000-0005-0000-0000-00004EE90000}"/>
    <cellStyle name="Inputs 3 5 2 2" xfId="20781" xr:uid="{00000000-0005-0000-0000-00004FE90000}"/>
    <cellStyle name="Inputs 3 5 2 2 2" xfId="48464" xr:uid="{00000000-0005-0000-0000-000050E90000}"/>
    <cellStyle name="Inputs 3 5 2 3" xfId="34547" xr:uid="{00000000-0005-0000-0000-000051E90000}"/>
    <cellStyle name="Inputs 3 5 3" xfId="9578" xr:uid="{00000000-0005-0000-0000-000052E90000}"/>
    <cellStyle name="Inputs 3 5 3 2" xfId="23499" xr:uid="{00000000-0005-0000-0000-000053E90000}"/>
    <cellStyle name="Inputs 3 5 3 2 2" xfId="51182" xr:uid="{00000000-0005-0000-0000-000054E90000}"/>
    <cellStyle name="Inputs 3 5 3 3" xfId="37265" xr:uid="{00000000-0005-0000-0000-000055E90000}"/>
    <cellStyle name="Inputs 3 5 4" xfId="11719" xr:uid="{00000000-0005-0000-0000-000056E90000}"/>
    <cellStyle name="Inputs 3 5 4 2" xfId="25640" xr:uid="{00000000-0005-0000-0000-000057E90000}"/>
    <cellStyle name="Inputs 3 5 4 2 2" xfId="53323" xr:uid="{00000000-0005-0000-0000-000058E90000}"/>
    <cellStyle name="Inputs 3 5 4 3" xfId="39406" xr:uid="{00000000-0005-0000-0000-000059E90000}"/>
    <cellStyle name="Inputs 3 5 5" xfId="14469" xr:uid="{00000000-0005-0000-0000-00005AE90000}"/>
    <cellStyle name="Inputs 3 5 5 2" xfId="28390" xr:uid="{00000000-0005-0000-0000-00005BE90000}"/>
    <cellStyle name="Inputs 3 5 5 2 2" xfId="56073" xr:uid="{00000000-0005-0000-0000-00005CE90000}"/>
    <cellStyle name="Inputs 3 5 5 3" xfId="42156" xr:uid="{00000000-0005-0000-0000-00005DE90000}"/>
    <cellStyle name="Inputs 3 5 6" xfId="17437" xr:uid="{00000000-0005-0000-0000-00005EE90000}"/>
    <cellStyle name="Inputs 3 5 6 2" xfId="45120" xr:uid="{00000000-0005-0000-0000-00005FE90000}"/>
    <cellStyle name="Inputs 3 5 7" xfId="31214" xr:uid="{00000000-0005-0000-0000-000060E90000}"/>
    <cellStyle name="Inputs 3 6" xfId="3446" xr:uid="{00000000-0005-0000-0000-000061E90000}"/>
    <cellStyle name="Inputs 3 6 2" xfId="6885" xr:uid="{00000000-0005-0000-0000-000062E90000}"/>
    <cellStyle name="Inputs 3 6 2 2" xfId="20825" xr:uid="{00000000-0005-0000-0000-000063E90000}"/>
    <cellStyle name="Inputs 3 6 2 2 2" xfId="48508" xr:uid="{00000000-0005-0000-0000-000064E90000}"/>
    <cellStyle name="Inputs 3 6 2 3" xfId="34591" xr:uid="{00000000-0005-0000-0000-000065E90000}"/>
    <cellStyle name="Inputs 3 6 3" xfId="9622" xr:uid="{00000000-0005-0000-0000-000066E90000}"/>
    <cellStyle name="Inputs 3 6 3 2" xfId="23543" xr:uid="{00000000-0005-0000-0000-000067E90000}"/>
    <cellStyle name="Inputs 3 6 3 2 2" xfId="51226" xr:uid="{00000000-0005-0000-0000-000068E90000}"/>
    <cellStyle name="Inputs 3 6 3 3" xfId="37309" xr:uid="{00000000-0005-0000-0000-000069E90000}"/>
    <cellStyle name="Inputs 3 6 4" xfId="11763" xr:uid="{00000000-0005-0000-0000-00006AE90000}"/>
    <cellStyle name="Inputs 3 6 4 2" xfId="25684" xr:uid="{00000000-0005-0000-0000-00006BE90000}"/>
    <cellStyle name="Inputs 3 6 4 2 2" xfId="53367" xr:uid="{00000000-0005-0000-0000-00006CE90000}"/>
    <cellStyle name="Inputs 3 6 4 3" xfId="39450" xr:uid="{00000000-0005-0000-0000-00006DE90000}"/>
    <cellStyle name="Inputs 3 6 5" xfId="14513" xr:uid="{00000000-0005-0000-0000-00006EE90000}"/>
    <cellStyle name="Inputs 3 6 5 2" xfId="28434" xr:uid="{00000000-0005-0000-0000-00006FE90000}"/>
    <cellStyle name="Inputs 3 6 5 2 2" xfId="56117" xr:uid="{00000000-0005-0000-0000-000070E90000}"/>
    <cellStyle name="Inputs 3 6 5 3" xfId="42200" xr:uid="{00000000-0005-0000-0000-000071E90000}"/>
    <cellStyle name="Inputs 3 6 6" xfId="17481" xr:uid="{00000000-0005-0000-0000-000072E90000}"/>
    <cellStyle name="Inputs 3 6 6 2" xfId="45164" xr:uid="{00000000-0005-0000-0000-000073E90000}"/>
    <cellStyle name="Inputs 3 6 7" xfId="31256" xr:uid="{00000000-0005-0000-0000-000074E90000}"/>
    <cellStyle name="Inputs 3 7" xfId="3517" xr:uid="{00000000-0005-0000-0000-000075E90000}"/>
    <cellStyle name="Inputs 3 7 2" xfId="6955" xr:uid="{00000000-0005-0000-0000-000076E90000}"/>
    <cellStyle name="Inputs 3 7 2 2" xfId="20895" xr:uid="{00000000-0005-0000-0000-000077E90000}"/>
    <cellStyle name="Inputs 3 7 2 2 2" xfId="48578" xr:uid="{00000000-0005-0000-0000-000078E90000}"/>
    <cellStyle name="Inputs 3 7 2 3" xfId="34661" xr:uid="{00000000-0005-0000-0000-000079E90000}"/>
    <cellStyle name="Inputs 3 7 3" xfId="9693" xr:uid="{00000000-0005-0000-0000-00007AE90000}"/>
    <cellStyle name="Inputs 3 7 3 2" xfId="23614" xr:uid="{00000000-0005-0000-0000-00007BE90000}"/>
    <cellStyle name="Inputs 3 7 3 2 2" xfId="51297" xr:uid="{00000000-0005-0000-0000-00007CE90000}"/>
    <cellStyle name="Inputs 3 7 3 3" xfId="37380" xr:uid="{00000000-0005-0000-0000-00007DE90000}"/>
    <cellStyle name="Inputs 3 7 4" xfId="11833" xr:uid="{00000000-0005-0000-0000-00007EE90000}"/>
    <cellStyle name="Inputs 3 7 4 2" xfId="25754" xr:uid="{00000000-0005-0000-0000-00007FE90000}"/>
    <cellStyle name="Inputs 3 7 4 2 2" xfId="53437" xr:uid="{00000000-0005-0000-0000-000080E90000}"/>
    <cellStyle name="Inputs 3 7 4 3" xfId="39520" xr:uid="{00000000-0005-0000-0000-000081E90000}"/>
    <cellStyle name="Inputs 3 7 5" xfId="14583" xr:uid="{00000000-0005-0000-0000-000082E90000}"/>
    <cellStyle name="Inputs 3 7 5 2" xfId="28504" xr:uid="{00000000-0005-0000-0000-000083E90000}"/>
    <cellStyle name="Inputs 3 7 5 2 2" xfId="56187" xr:uid="{00000000-0005-0000-0000-000084E90000}"/>
    <cellStyle name="Inputs 3 7 5 3" xfId="42270" xr:uid="{00000000-0005-0000-0000-000085E90000}"/>
    <cellStyle name="Inputs 3 7 6" xfId="17551" xr:uid="{00000000-0005-0000-0000-000086E90000}"/>
    <cellStyle name="Inputs 3 7 6 2" xfId="45234" xr:uid="{00000000-0005-0000-0000-000087E90000}"/>
    <cellStyle name="Inputs 3 7 7" xfId="31322" xr:uid="{00000000-0005-0000-0000-000088E90000}"/>
    <cellStyle name="Inputs 3 8" xfId="3555" xr:uid="{00000000-0005-0000-0000-000089E90000}"/>
    <cellStyle name="Inputs 3 8 2" xfId="6993" xr:uid="{00000000-0005-0000-0000-00008AE90000}"/>
    <cellStyle name="Inputs 3 8 2 2" xfId="20932" xr:uid="{00000000-0005-0000-0000-00008BE90000}"/>
    <cellStyle name="Inputs 3 8 2 2 2" xfId="48615" xr:uid="{00000000-0005-0000-0000-00008CE90000}"/>
    <cellStyle name="Inputs 3 8 2 3" xfId="34698" xr:uid="{00000000-0005-0000-0000-00008DE90000}"/>
    <cellStyle name="Inputs 3 8 3" xfId="9728" xr:uid="{00000000-0005-0000-0000-00008EE90000}"/>
    <cellStyle name="Inputs 3 8 3 2" xfId="23649" xr:uid="{00000000-0005-0000-0000-00008FE90000}"/>
    <cellStyle name="Inputs 3 8 3 2 2" xfId="51332" xr:uid="{00000000-0005-0000-0000-000090E90000}"/>
    <cellStyle name="Inputs 3 8 3 3" xfId="37415" xr:uid="{00000000-0005-0000-0000-000091E90000}"/>
    <cellStyle name="Inputs 3 8 4" xfId="11870" xr:uid="{00000000-0005-0000-0000-000092E90000}"/>
    <cellStyle name="Inputs 3 8 4 2" xfId="25791" xr:uid="{00000000-0005-0000-0000-000093E90000}"/>
    <cellStyle name="Inputs 3 8 4 2 2" xfId="53474" xr:uid="{00000000-0005-0000-0000-000094E90000}"/>
    <cellStyle name="Inputs 3 8 4 3" xfId="39557" xr:uid="{00000000-0005-0000-0000-000095E90000}"/>
    <cellStyle name="Inputs 3 8 5" xfId="14620" xr:uid="{00000000-0005-0000-0000-000096E90000}"/>
    <cellStyle name="Inputs 3 8 5 2" xfId="28541" xr:uid="{00000000-0005-0000-0000-000097E90000}"/>
    <cellStyle name="Inputs 3 8 5 2 2" xfId="56224" xr:uid="{00000000-0005-0000-0000-000098E90000}"/>
    <cellStyle name="Inputs 3 8 5 3" xfId="42307" xr:uid="{00000000-0005-0000-0000-000099E90000}"/>
    <cellStyle name="Inputs 3 8 6" xfId="17588" xr:uid="{00000000-0005-0000-0000-00009AE90000}"/>
    <cellStyle name="Inputs 3 8 6 2" xfId="45271" xr:uid="{00000000-0005-0000-0000-00009BE90000}"/>
    <cellStyle name="Inputs 3 8 7" xfId="31359" xr:uid="{00000000-0005-0000-0000-00009CE90000}"/>
    <cellStyle name="Inputs 3 9" xfId="3590" xr:uid="{00000000-0005-0000-0000-00009DE90000}"/>
    <cellStyle name="Inputs 3 9 2" xfId="7028" xr:uid="{00000000-0005-0000-0000-00009EE90000}"/>
    <cellStyle name="Inputs 3 9 2 2" xfId="20965" xr:uid="{00000000-0005-0000-0000-00009FE90000}"/>
    <cellStyle name="Inputs 3 9 2 2 2" xfId="48648" xr:uid="{00000000-0005-0000-0000-0000A0E90000}"/>
    <cellStyle name="Inputs 3 9 2 3" xfId="34731" xr:uid="{00000000-0005-0000-0000-0000A1E90000}"/>
    <cellStyle name="Inputs 3 9 3" xfId="9761" xr:uid="{00000000-0005-0000-0000-0000A2E90000}"/>
    <cellStyle name="Inputs 3 9 3 2" xfId="23682" xr:uid="{00000000-0005-0000-0000-0000A3E90000}"/>
    <cellStyle name="Inputs 3 9 3 2 2" xfId="51365" xr:uid="{00000000-0005-0000-0000-0000A4E90000}"/>
    <cellStyle name="Inputs 3 9 3 3" xfId="37448" xr:uid="{00000000-0005-0000-0000-0000A5E90000}"/>
    <cellStyle name="Inputs 3 9 4" xfId="11903" xr:uid="{00000000-0005-0000-0000-0000A6E90000}"/>
    <cellStyle name="Inputs 3 9 4 2" xfId="25824" xr:uid="{00000000-0005-0000-0000-0000A7E90000}"/>
    <cellStyle name="Inputs 3 9 4 2 2" xfId="53507" xr:uid="{00000000-0005-0000-0000-0000A8E90000}"/>
    <cellStyle name="Inputs 3 9 4 3" xfId="39590" xr:uid="{00000000-0005-0000-0000-0000A9E90000}"/>
    <cellStyle name="Inputs 3 9 5" xfId="14653" xr:uid="{00000000-0005-0000-0000-0000AAE90000}"/>
    <cellStyle name="Inputs 3 9 5 2" xfId="28574" xr:uid="{00000000-0005-0000-0000-0000ABE90000}"/>
    <cellStyle name="Inputs 3 9 5 2 2" xfId="56257" xr:uid="{00000000-0005-0000-0000-0000ACE90000}"/>
    <cellStyle name="Inputs 3 9 5 3" xfId="42340" xr:uid="{00000000-0005-0000-0000-0000ADE90000}"/>
    <cellStyle name="Inputs 3 9 6" xfId="17621" xr:uid="{00000000-0005-0000-0000-0000AEE90000}"/>
    <cellStyle name="Inputs 3 9 6 2" xfId="45304" xr:uid="{00000000-0005-0000-0000-0000AFE90000}"/>
    <cellStyle name="Inputs 3 9 7" xfId="31392" xr:uid="{00000000-0005-0000-0000-0000B0E90000}"/>
    <cellStyle name="Inputs 30" xfId="8371" xr:uid="{00000000-0005-0000-0000-0000B1E90000}"/>
    <cellStyle name="Inputs 30 2" xfId="22292" xr:uid="{00000000-0005-0000-0000-0000B2E90000}"/>
    <cellStyle name="Inputs 30 2 2" xfId="49975" xr:uid="{00000000-0005-0000-0000-0000B3E90000}"/>
    <cellStyle name="Inputs 30 3" xfId="36058" xr:uid="{00000000-0005-0000-0000-0000B4E90000}"/>
    <cellStyle name="Inputs 31" xfId="10670" xr:uid="{00000000-0005-0000-0000-0000B5E90000}"/>
    <cellStyle name="Inputs 31 2" xfId="24591" xr:uid="{00000000-0005-0000-0000-0000B6E90000}"/>
    <cellStyle name="Inputs 31 2 2" xfId="52274" xr:uid="{00000000-0005-0000-0000-0000B7E90000}"/>
    <cellStyle name="Inputs 31 3" xfId="38357" xr:uid="{00000000-0005-0000-0000-0000B8E90000}"/>
    <cellStyle name="Inputs 32" xfId="16175" xr:uid="{00000000-0005-0000-0000-0000B9E90000}"/>
    <cellStyle name="Inputs 32 2" xfId="30092" xr:uid="{00000000-0005-0000-0000-0000BAE90000}"/>
    <cellStyle name="Inputs 32 2 2" xfId="57775" xr:uid="{00000000-0005-0000-0000-0000BBE90000}"/>
    <cellStyle name="Inputs 32 3" xfId="43858" xr:uid="{00000000-0005-0000-0000-0000BCE90000}"/>
    <cellStyle name="Inputs 33" xfId="16126" xr:uid="{00000000-0005-0000-0000-0000BDE90000}"/>
    <cellStyle name="Inputs 33 2" xfId="30043" xr:uid="{00000000-0005-0000-0000-0000BEE90000}"/>
    <cellStyle name="Inputs 33 2 2" xfId="57726" xr:uid="{00000000-0005-0000-0000-0000BFE90000}"/>
    <cellStyle name="Inputs 33 3" xfId="43809" xr:uid="{00000000-0005-0000-0000-0000C0E90000}"/>
    <cellStyle name="Inputs 34" xfId="16293" xr:uid="{00000000-0005-0000-0000-0000C1E90000}"/>
    <cellStyle name="Inputs 34 2" xfId="43976" xr:uid="{00000000-0005-0000-0000-0000C2E90000}"/>
    <cellStyle name="Inputs 35" xfId="30210" xr:uid="{00000000-0005-0000-0000-0000C3E90000}"/>
    <cellStyle name="Inputs 4" xfId="2232" xr:uid="{00000000-0005-0000-0000-0000C4E90000}"/>
    <cellStyle name="Inputs 4 10" xfId="3615" xr:uid="{00000000-0005-0000-0000-0000C5E90000}"/>
    <cellStyle name="Inputs 4 10 2" xfId="7053" xr:uid="{00000000-0005-0000-0000-0000C6E90000}"/>
    <cellStyle name="Inputs 4 10 2 2" xfId="20989" xr:uid="{00000000-0005-0000-0000-0000C7E90000}"/>
    <cellStyle name="Inputs 4 10 2 2 2" xfId="48672" xr:uid="{00000000-0005-0000-0000-0000C8E90000}"/>
    <cellStyle name="Inputs 4 10 2 3" xfId="34755" xr:uid="{00000000-0005-0000-0000-0000C9E90000}"/>
    <cellStyle name="Inputs 4 10 3" xfId="9785" xr:uid="{00000000-0005-0000-0000-0000CAE90000}"/>
    <cellStyle name="Inputs 4 10 3 2" xfId="23706" xr:uid="{00000000-0005-0000-0000-0000CBE90000}"/>
    <cellStyle name="Inputs 4 10 3 2 2" xfId="51389" xr:uid="{00000000-0005-0000-0000-0000CCE90000}"/>
    <cellStyle name="Inputs 4 10 3 3" xfId="37472" xr:uid="{00000000-0005-0000-0000-0000CDE90000}"/>
    <cellStyle name="Inputs 4 10 4" xfId="11927" xr:uid="{00000000-0005-0000-0000-0000CEE90000}"/>
    <cellStyle name="Inputs 4 10 4 2" xfId="25848" xr:uid="{00000000-0005-0000-0000-0000CFE90000}"/>
    <cellStyle name="Inputs 4 10 4 2 2" xfId="53531" xr:uid="{00000000-0005-0000-0000-0000D0E90000}"/>
    <cellStyle name="Inputs 4 10 4 3" xfId="39614" xr:uid="{00000000-0005-0000-0000-0000D1E90000}"/>
    <cellStyle name="Inputs 4 10 5" xfId="14677" xr:uid="{00000000-0005-0000-0000-0000D2E90000}"/>
    <cellStyle name="Inputs 4 10 5 2" xfId="28598" xr:uid="{00000000-0005-0000-0000-0000D3E90000}"/>
    <cellStyle name="Inputs 4 10 5 2 2" xfId="56281" xr:uid="{00000000-0005-0000-0000-0000D4E90000}"/>
    <cellStyle name="Inputs 4 10 5 3" xfId="42364" xr:uid="{00000000-0005-0000-0000-0000D5E90000}"/>
    <cellStyle name="Inputs 4 10 6" xfId="17645" xr:uid="{00000000-0005-0000-0000-0000D6E90000}"/>
    <cellStyle name="Inputs 4 10 6 2" xfId="45328" xr:uid="{00000000-0005-0000-0000-0000D7E90000}"/>
    <cellStyle name="Inputs 4 10 7" xfId="31416" xr:uid="{00000000-0005-0000-0000-0000D8E90000}"/>
    <cellStyle name="Inputs 4 11" xfId="3647" xr:uid="{00000000-0005-0000-0000-0000D9E90000}"/>
    <cellStyle name="Inputs 4 11 2" xfId="7085" xr:uid="{00000000-0005-0000-0000-0000DAE90000}"/>
    <cellStyle name="Inputs 4 11 2 2" xfId="21021" xr:uid="{00000000-0005-0000-0000-0000DBE90000}"/>
    <cellStyle name="Inputs 4 11 2 2 2" xfId="48704" xr:uid="{00000000-0005-0000-0000-0000DCE90000}"/>
    <cellStyle name="Inputs 4 11 2 3" xfId="34787" xr:uid="{00000000-0005-0000-0000-0000DDE90000}"/>
    <cellStyle name="Inputs 4 11 3" xfId="9817" xr:uid="{00000000-0005-0000-0000-0000DEE90000}"/>
    <cellStyle name="Inputs 4 11 3 2" xfId="23738" xr:uid="{00000000-0005-0000-0000-0000DFE90000}"/>
    <cellStyle name="Inputs 4 11 3 2 2" xfId="51421" xr:uid="{00000000-0005-0000-0000-0000E0E90000}"/>
    <cellStyle name="Inputs 4 11 3 3" xfId="37504" xr:uid="{00000000-0005-0000-0000-0000E1E90000}"/>
    <cellStyle name="Inputs 4 11 4" xfId="11959" xr:uid="{00000000-0005-0000-0000-0000E2E90000}"/>
    <cellStyle name="Inputs 4 11 4 2" xfId="25880" xr:uid="{00000000-0005-0000-0000-0000E3E90000}"/>
    <cellStyle name="Inputs 4 11 4 2 2" xfId="53563" xr:uid="{00000000-0005-0000-0000-0000E4E90000}"/>
    <cellStyle name="Inputs 4 11 4 3" xfId="39646" xr:uid="{00000000-0005-0000-0000-0000E5E90000}"/>
    <cellStyle name="Inputs 4 11 5" xfId="14709" xr:uid="{00000000-0005-0000-0000-0000E6E90000}"/>
    <cellStyle name="Inputs 4 11 5 2" xfId="28630" xr:uid="{00000000-0005-0000-0000-0000E7E90000}"/>
    <cellStyle name="Inputs 4 11 5 2 2" xfId="56313" xr:uid="{00000000-0005-0000-0000-0000E8E90000}"/>
    <cellStyle name="Inputs 4 11 5 3" xfId="42396" xr:uid="{00000000-0005-0000-0000-0000E9E90000}"/>
    <cellStyle name="Inputs 4 11 6" xfId="17677" xr:uid="{00000000-0005-0000-0000-0000EAE90000}"/>
    <cellStyle name="Inputs 4 11 6 2" xfId="45360" xr:uid="{00000000-0005-0000-0000-0000EBE90000}"/>
    <cellStyle name="Inputs 4 11 7" xfId="31447" xr:uid="{00000000-0005-0000-0000-0000ECE90000}"/>
    <cellStyle name="Inputs 4 12" xfId="3676" xr:uid="{00000000-0005-0000-0000-0000EDE90000}"/>
    <cellStyle name="Inputs 4 12 2" xfId="7113" xr:uid="{00000000-0005-0000-0000-0000EEE90000}"/>
    <cellStyle name="Inputs 4 12 2 2" xfId="21049" xr:uid="{00000000-0005-0000-0000-0000EFE90000}"/>
    <cellStyle name="Inputs 4 12 2 2 2" xfId="48732" xr:uid="{00000000-0005-0000-0000-0000F0E90000}"/>
    <cellStyle name="Inputs 4 12 2 3" xfId="34815" xr:uid="{00000000-0005-0000-0000-0000F1E90000}"/>
    <cellStyle name="Inputs 4 12 3" xfId="9845" xr:uid="{00000000-0005-0000-0000-0000F2E90000}"/>
    <cellStyle name="Inputs 4 12 3 2" xfId="23766" xr:uid="{00000000-0005-0000-0000-0000F3E90000}"/>
    <cellStyle name="Inputs 4 12 3 2 2" xfId="51449" xr:uid="{00000000-0005-0000-0000-0000F4E90000}"/>
    <cellStyle name="Inputs 4 12 3 3" xfId="37532" xr:uid="{00000000-0005-0000-0000-0000F5E90000}"/>
    <cellStyle name="Inputs 4 12 4" xfId="11987" xr:uid="{00000000-0005-0000-0000-0000F6E90000}"/>
    <cellStyle name="Inputs 4 12 4 2" xfId="25908" xr:uid="{00000000-0005-0000-0000-0000F7E90000}"/>
    <cellStyle name="Inputs 4 12 4 2 2" xfId="53591" xr:uid="{00000000-0005-0000-0000-0000F8E90000}"/>
    <cellStyle name="Inputs 4 12 4 3" xfId="39674" xr:uid="{00000000-0005-0000-0000-0000F9E90000}"/>
    <cellStyle name="Inputs 4 12 5" xfId="14737" xr:uid="{00000000-0005-0000-0000-0000FAE90000}"/>
    <cellStyle name="Inputs 4 12 5 2" xfId="28658" xr:uid="{00000000-0005-0000-0000-0000FBE90000}"/>
    <cellStyle name="Inputs 4 12 5 2 2" xfId="56341" xr:uid="{00000000-0005-0000-0000-0000FCE90000}"/>
    <cellStyle name="Inputs 4 12 5 3" xfId="42424" xr:uid="{00000000-0005-0000-0000-0000FDE90000}"/>
    <cellStyle name="Inputs 4 12 6" xfId="17705" xr:uid="{00000000-0005-0000-0000-0000FEE90000}"/>
    <cellStyle name="Inputs 4 12 6 2" xfId="45388" xr:uid="{00000000-0005-0000-0000-0000FFE90000}"/>
    <cellStyle name="Inputs 4 12 7" xfId="31475" xr:uid="{00000000-0005-0000-0000-000000EA0000}"/>
    <cellStyle name="Inputs 4 13" xfId="3714" xr:uid="{00000000-0005-0000-0000-000001EA0000}"/>
    <cellStyle name="Inputs 4 13 2" xfId="7151" xr:uid="{00000000-0005-0000-0000-000002EA0000}"/>
    <cellStyle name="Inputs 4 13 2 2" xfId="21086" xr:uid="{00000000-0005-0000-0000-000003EA0000}"/>
    <cellStyle name="Inputs 4 13 2 2 2" xfId="48769" xr:uid="{00000000-0005-0000-0000-000004EA0000}"/>
    <cellStyle name="Inputs 4 13 2 3" xfId="34852" xr:uid="{00000000-0005-0000-0000-000005EA0000}"/>
    <cellStyle name="Inputs 4 13 3" xfId="9879" xr:uid="{00000000-0005-0000-0000-000006EA0000}"/>
    <cellStyle name="Inputs 4 13 3 2" xfId="23800" xr:uid="{00000000-0005-0000-0000-000007EA0000}"/>
    <cellStyle name="Inputs 4 13 3 2 2" xfId="51483" xr:uid="{00000000-0005-0000-0000-000008EA0000}"/>
    <cellStyle name="Inputs 4 13 3 3" xfId="37566" xr:uid="{00000000-0005-0000-0000-000009EA0000}"/>
    <cellStyle name="Inputs 4 13 4" xfId="12024" xr:uid="{00000000-0005-0000-0000-00000AEA0000}"/>
    <cellStyle name="Inputs 4 13 4 2" xfId="25945" xr:uid="{00000000-0005-0000-0000-00000BEA0000}"/>
    <cellStyle name="Inputs 4 13 4 2 2" xfId="53628" xr:uid="{00000000-0005-0000-0000-00000CEA0000}"/>
    <cellStyle name="Inputs 4 13 4 3" xfId="39711" xr:uid="{00000000-0005-0000-0000-00000DEA0000}"/>
    <cellStyle name="Inputs 4 13 5" xfId="14774" xr:uid="{00000000-0005-0000-0000-00000EEA0000}"/>
    <cellStyle name="Inputs 4 13 5 2" xfId="28695" xr:uid="{00000000-0005-0000-0000-00000FEA0000}"/>
    <cellStyle name="Inputs 4 13 5 2 2" xfId="56378" xr:uid="{00000000-0005-0000-0000-000010EA0000}"/>
    <cellStyle name="Inputs 4 13 5 3" xfId="42461" xr:uid="{00000000-0005-0000-0000-000011EA0000}"/>
    <cellStyle name="Inputs 4 13 6" xfId="17742" xr:uid="{00000000-0005-0000-0000-000012EA0000}"/>
    <cellStyle name="Inputs 4 13 6 2" xfId="45425" xr:uid="{00000000-0005-0000-0000-000013EA0000}"/>
    <cellStyle name="Inputs 4 13 7" xfId="31512" xr:uid="{00000000-0005-0000-0000-000014EA0000}"/>
    <cellStyle name="Inputs 4 14" xfId="3779" xr:uid="{00000000-0005-0000-0000-000015EA0000}"/>
    <cellStyle name="Inputs 4 14 2" xfId="7213" xr:uid="{00000000-0005-0000-0000-000016EA0000}"/>
    <cellStyle name="Inputs 4 14 2 2" xfId="21147" xr:uid="{00000000-0005-0000-0000-000017EA0000}"/>
    <cellStyle name="Inputs 4 14 2 2 2" xfId="48830" xr:uid="{00000000-0005-0000-0000-000018EA0000}"/>
    <cellStyle name="Inputs 4 14 2 3" xfId="34913" xr:uid="{00000000-0005-0000-0000-000019EA0000}"/>
    <cellStyle name="Inputs 4 14 3" xfId="9935" xr:uid="{00000000-0005-0000-0000-00001AEA0000}"/>
    <cellStyle name="Inputs 4 14 3 2" xfId="23856" xr:uid="{00000000-0005-0000-0000-00001BEA0000}"/>
    <cellStyle name="Inputs 4 14 3 2 2" xfId="51539" xr:uid="{00000000-0005-0000-0000-00001CEA0000}"/>
    <cellStyle name="Inputs 4 14 3 3" xfId="37622" xr:uid="{00000000-0005-0000-0000-00001DEA0000}"/>
    <cellStyle name="Inputs 4 14 4" xfId="12085" xr:uid="{00000000-0005-0000-0000-00001EEA0000}"/>
    <cellStyle name="Inputs 4 14 4 2" xfId="26006" xr:uid="{00000000-0005-0000-0000-00001FEA0000}"/>
    <cellStyle name="Inputs 4 14 4 2 2" xfId="53689" xr:uid="{00000000-0005-0000-0000-000020EA0000}"/>
    <cellStyle name="Inputs 4 14 4 3" xfId="39772" xr:uid="{00000000-0005-0000-0000-000021EA0000}"/>
    <cellStyle name="Inputs 4 14 5" xfId="14835" xr:uid="{00000000-0005-0000-0000-000022EA0000}"/>
    <cellStyle name="Inputs 4 14 5 2" xfId="28756" xr:uid="{00000000-0005-0000-0000-000023EA0000}"/>
    <cellStyle name="Inputs 4 14 5 2 2" xfId="56439" xr:uid="{00000000-0005-0000-0000-000024EA0000}"/>
    <cellStyle name="Inputs 4 14 5 3" xfId="42522" xr:uid="{00000000-0005-0000-0000-000025EA0000}"/>
    <cellStyle name="Inputs 4 14 6" xfId="17803" xr:uid="{00000000-0005-0000-0000-000026EA0000}"/>
    <cellStyle name="Inputs 4 14 6 2" xfId="45486" xr:uid="{00000000-0005-0000-0000-000027EA0000}"/>
    <cellStyle name="Inputs 4 14 7" xfId="31569" xr:uid="{00000000-0005-0000-0000-000028EA0000}"/>
    <cellStyle name="Inputs 4 15" xfId="3806" xr:uid="{00000000-0005-0000-0000-000029EA0000}"/>
    <cellStyle name="Inputs 4 15 2" xfId="7240" xr:uid="{00000000-0005-0000-0000-00002AEA0000}"/>
    <cellStyle name="Inputs 4 15 2 2" xfId="21173" xr:uid="{00000000-0005-0000-0000-00002BEA0000}"/>
    <cellStyle name="Inputs 4 15 2 2 2" xfId="48856" xr:uid="{00000000-0005-0000-0000-00002CEA0000}"/>
    <cellStyle name="Inputs 4 15 2 3" xfId="34939" xr:uid="{00000000-0005-0000-0000-00002DEA0000}"/>
    <cellStyle name="Inputs 4 15 3" xfId="9961" xr:uid="{00000000-0005-0000-0000-00002EEA0000}"/>
    <cellStyle name="Inputs 4 15 3 2" xfId="23882" xr:uid="{00000000-0005-0000-0000-00002FEA0000}"/>
    <cellStyle name="Inputs 4 15 3 2 2" xfId="51565" xr:uid="{00000000-0005-0000-0000-000030EA0000}"/>
    <cellStyle name="Inputs 4 15 3 3" xfId="37648" xr:uid="{00000000-0005-0000-0000-000031EA0000}"/>
    <cellStyle name="Inputs 4 15 4" xfId="12111" xr:uid="{00000000-0005-0000-0000-000032EA0000}"/>
    <cellStyle name="Inputs 4 15 4 2" xfId="26032" xr:uid="{00000000-0005-0000-0000-000033EA0000}"/>
    <cellStyle name="Inputs 4 15 4 2 2" xfId="53715" xr:uid="{00000000-0005-0000-0000-000034EA0000}"/>
    <cellStyle name="Inputs 4 15 4 3" xfId="39798" xr:uid="{00000000-0005-0000-0000-000035EA0000}"/>
    <cellStyle name="Inputs 4 15 5" xfId="14861" xr:uid="{00000000-0005-0000-0000-000036EA0000}"/>
    <cellStyle name="Inputs 4 15 5 2" xfId="28782" xr:uid="{00000000-0005-0000-0000-000037EA0000}"/>
    <cellStyle name="Inputs 4 15 5 2 2" xfId="56465" xr:uid="{00000000-0005-0000-0000-000038EA0000}"/>
    <cellStyle name="Inputs 4 15 5 3" xfId="42548" xr:uid="{00000000-0005-0000-0000-000039EA0000}"/>
    <cellStyle name="Inputs 4 15 6" xfId="17829" xr:uid="{00000000-0005-0000-0000-00003AEA0000}"/>
    <cellStyle name="Inputs 4 15 6 2" xfId="45512" xr:uid="{00000000-0005-0000-0000-00003BEA0000}"/>
    <cellStyle name="Inputs 4 15 7" xfId="31595" xr:uid="{00000000-0005-0000-0000-00003CEA0000}"/>
    <cellStyle name="Inputs 4 16" xfId="3832" xr:uid="{00000000-0005-0000-0000-00003DEA0000}"/>
    <cellStyle name="Inputs 4 16 2" xfId="7266" xr:uid="{00000000-0005-0000-0000-00003EEA0000}"/>
    <cellStyle name="Inputs 4 16 2 2" xfId="21199" xr:uid="{00000000-0005-0000-0000-00003FEA0000}"/>
    <cellStyle name="Inputs 4 16 2 2 2" xfId="48882" xr:uid="{00000000-0005-0000-0000-000040EA0000}"/>
    <cellStyle name="Inputs 4 16 2 3" xfId="34965" xr:uid="{00000000-0005-0000-0000-000041EA0000}"/>
    <cellStyle name="Inputs 4 16 3" xfId="9985" xr:uid="{00000000-0005-0000-0000-000042EA0000}"/>
    <cellStyle name="Inputs 4 16 3 2" xfId="23906" xr:uid="{00000000-0005-0000-0000-000043EA0000}"/>
    <cellStyle name="Inputs 4 16 3 2 2" xfId="51589" xr:uid="{00000000-0005-0000-0000-000044EA0000}"/>
    <cellStyle name="Inputs 4 16 3 3" xfId="37672" xr:uid="{00000000-0005-0000-0000-000045EA0000}"/>
    <cellStyle name="Inputs 4 16 4" xfId="12137" xr:uid="{00000000-0005-0000-0000-000046EA0000}"/>
    <cellStyle name="Inputs 4 16 4 2" xfId="26058" xr:uid="{00000000-0005-0000-0000-000047EA0000}"/>
    <cellStyle name="Inputs 4 16 4 2 2" xfId="53741" xr:uid="{00000000-0005-0000-0000-000048EA0000}"/>
    <cellStyle name="Inputs 4 16 4 3" xfId="39824" xr:uid="{00000000-0005-0000-0000-000049EA0000}"/>
    <cellStyle name="Inputs 4 16 5" xfId="14887" xr:uid="{00000000-0005-0000-0000-00004AEA0000}"/>
    <cellStyle name="Inputs 4 16 5 2" xfId="28808" xr:uid="{00000000-0005-0000-0000-00004BEA0000}"/>
    <cellStyle name="Inputs 4 16 5 2 2" xfId="56491" xr:uid="{00000000-0005-0000-0000-00004CEA0000}"/>
    <cellStyle name="Inputs 4 16 5 3" xfId="42574" xr:uid="{00000000-0005-0000-0000-00004DEA0000}"/>
    <cellStyle name="Inputs 4 16 6" xfId="17855" xr:uid="{00000000-0005-0000-0000-00004EEA0000}"/>
    <cellStyle name="Inputs 4 16 6 2" xfId="45538" xr:uid="{00000000-0005-0000-0000-00004FEA0000}"/>
    <cellStyle name="Inputs 4 16 7" xfId="31621" xr:uid="{00000000-0005-0000-0000-000050EA0000}"/>
    <cellStyle name="Inputs 4 17" xfId="3863" xr:uid="{00000000-0005-0000-0000-000051EA0000}"/>
    <cellStyle name="Inputs 4 17 2" xfId="7297" xr:uid="{00000000-0005-0000-0000-000052EA0000}"/>
    <cellStyle name="Inputs 4 17 2 2" xfId="21230" xr:uid="{00000000-0005-0000-0000-000053EA0000}"/>
    <cellStyle name="Inputs 4 17 2 2 2" xfId="48913" xr:uid="{00000000-0005-0000-0000-000054EA0000}"/>
    <cellStyle name="Inputs 4 17 2 3" xfId="34996" xr:uid="{00000000-0005-0000-0000-000055EA0000}"/>
    <cellStyle name="Inputs 4 17 3" xfId="10016" xr:uid="{00000000-0005-0000-0000-000056EA0000}"/>
    <cellStyle name="Inputs 4 17 3 2" xfId="23937" xr:uid="{00000000-0005-0000-0000-000057EA0000}"/>
    <cellStyle name="Inputs 4 17 3 2 2" xfId="51620" xr:uid="{00000000-0005-0000-0000-000058EA0000}"/>
    <cellStyle name="Inputs 4 17 3 3" xfId="37703" xr:uid="{00000000-0005-0000-0000-000059EA0000}"/>
    <cellStyle name="Inputs 4 17 4" xfId="12168" xr:uid="{00000000-0005-0000-0000-00005AEA0000}"/>
    <cellStyle name="Inputs 4 17 4 2" xfId="26089" xr:uid="{00000000-0005-0000-0000-00005BEA0000}"/>
    <cellStyle name="Inputs 4 17 4 2 2" xfId="53772" xr:uid="{00000000-0005-0000-0000-00005CEA0000}"/>
    <cellStyle name="Inputs 4 17 4 3" xfId="39855" xr:uid="{00000000-0005-0000-0000-00005DEA0000}"/>
    <cellStyle name="Inputs 4 17 5" xfId="14918" xr:uid="{00000000-0005-0000-0000-00005EEA0000}"/>
    <cellStyle name="Inputs 4 17 5 2" xfId="28839" xr:uid="{00000000-0005-0000-0000-00005FEA0000}"/>
    <cellStyle name="Inputs 4 17 5 2 2" xfId="56522" xr:uid="{00000000-0005-0000-0000-000060EA0000}"/>
    <cellStyle name="Inputs 4 17 5 3" xfId="42605" xr:uid="{00000000-0005-0000-0000-000061EA0000}"/>
    <cellStyle name="Inputs 4 17 6" xfId="17886" xr:uid="{00000000-0005-0000-0000-000062EA0000}"/>
    <cellStyle name="Inputs 4 17 6 2" xfId="45569" xr:uid="{00000000-0005-0000-0000-000063EA0000}"/>
    <cellStyle name="Inputs 4 17 7" xfId="31652" xr:uid="{00000000-0005-0000-0000-000064EA0000}"/>
    <cellStyle name="Inputs 4 18" xfId="3883" xr:uid="{00000000-0005-0000-0000-000065EA0000}"/>
    <cellStyle name="Inputs 4 18 2" xfId="7317" xr:uid="{00000000-0005-0000-0000-000066EA0000}"/>
    <cellStyle name="Inputs 4 18 2 2" xfId="21250" xr:uid="{00000000-0005-0000-0000-000067EA0000}"/>
    <cellStyle name="Inputs 4 18 2 2 2" xfId="48933" xr:uid="{00000000-0005-0000-0000-000068EA0000}"/>
    <cellStyle name="Inputs 4 18 2 3" xfId="35016" xr:uid="{00000000-0005-0000-0000-000069EA0000}"/>
    <cellStyle name="Inputs 4 18 3" xfId="10036" xr:uid="{00000000-0005-0000-0000-00006AEA0000}"/>
    <cellStyle name="Inputs 4 18 3 2" xfId="23957" xr:uid="{00000000-0005-0000-0000-00006BEA0000}"/>
    <cellStyle name="Inputs 4 18 3 2 2" xfId="51640" xr:uid="{00000000-0005-0000-0000-00006CEA0000}"/>
    <cellStyle name="Inputs 4 18 3 3" xfId="37723" xr:uid="{00000000-0005-0000-0000-00006DEA0000}"/>
    <cellStyle name="Inputs 4 18 4" xfId="12188" xr:uid="{00000000-0005-0000-0000-00006EEA0000}"/>
    <cellStyle name="Inputs 4 18 4 2" xfId="26109" xr:uid="{00000000-0005-0000-0000-00006FEA0000}"/>
    <cellStyle name="Inputs 4 18 4 2 2" xfId="53792" xr:uid="{00000000-0005-0000-0000-000070EA0000}"/>
    <cellStyle name="Inputs 4 18 4 3" xfId="39875" xr:uid="{00000000-0005-0000-0000-000071EA0000}"/>
    <cellStyle name="Inputs 4 18 5" xfId="14938" xr:uid="{00000000-0005-0000-0000-000072EA0000}"/>
    <cellStyle name="Inputs 4 18 5 2" xfId="28859" xr:uid="{00000000-0005-0000-0000-000073EA0000}"/>
    <cellStyle name="Inputs 4 18 5 2 2" xfId="56542" xr:uid="{00000000-0005-0000-0000-000074EA0000}"/>
    <cellStyle name="Inputs 4 18 5 3" xfId="42625" xr:uid="{00000000-0005-0000-0000-000075EA0000}"/>
    <cellStyle name="Inputs 4 18 6" xfId="17906" xr:uid="{00000000-0005-0000-0000-000076EA0000}"/>
    <cellStyle name="Inputs 4 18 6 2" xfId="45589" xr:uid="{00000000-0005-0000-0000-000077EA0000}"/>
    <cellStyle name="Inputs 4 18 7" xfId="31672" xr:uid="{00000000-0005-0000-0000-000078EA0000}"/>
    <cellStyle name="Inputs 4 19" xfId="4216" xr:uid="{00000000-0005-0000-0000-000079EA0000}"/>
    <cellStyle name="Inputs 4 19 2" xfId="7641" xr:uid="{00000000-0005-0000-0000-00007AEA0000}"/>
    <cellStyle name="Inputs 4 19 2 2" xfId="21569" xr:uid="{00000000-0005-0000-0000-00007BEA0000}"/>
    <cellStyle name="Inputs 4 19 2 2 2" xfId="49252" xr:uid="{00000000-0005-0000-0000-00007CEA0000}"/>
    <cellStyle name="Inputs 4 19 2 3" xfId="35335" xr:uid="{00000000-0005-0000-0000-00007DEA0000}"/>
    <cellStyle name="Inputs 4 19 3" xfId="10334" xr:uid="{00000000-0005-0000-0000-00007EEA0000}"/>
    <cellStyle name="Inputs 4 19 3 2" xfId="24255" xr:uid="{00000000-0005-0000-0000-00007FEA0000}"/>
    <cellStyle name="Inputs 4 19 3 2 2" xfId="51938" xr:uid="{00000000-0005-0000-0000-000080EA0000}"/>
    <cellStyle name="Inputs 4 19 3 3" xfId="38021" xr:uid="{00000000-0005-0000-0000-000081EA0000}"/>
    <cellStyle name="Inputs 4 19 4" xfId="12490" xr:uid="{00000000-0005-0000-0000-000082EA0000}"/>
    <cellStyle name="Inputs 4 19 4 2" xfId="26411" xr:uid="{00000000-0005-0000-0000-000083EA0000}"/>
    <cellStyle name="Inputs 4 19 4 2 2" xfId="54094" xr:uid="{00000000-0005-0000-0000-000084EA0000}"/>
    <cellStyle name="Inputs 4 19 4 3" xfId="40177" xr:uid="{00000000-0005-0000-0000-000085EA0000}"/>
    <cellStyle name="Inputs 4 19 5" xfId="15240" xr:uid="{00000000-0005-0000-0000-000086EA0000}"/>
    <cellStyle name="Inputs 4 19 5 2" xfId="29161" xr:uid="{00000000-0005-0000-0000-000087EA0000}"/>
    <cellStyle name="Inputs 4 19 5 2 2" xfId="56844" xr:uid="{00000000-0005-0000-0000-000088EA0000}"/>
    <cellStyle name="Inputs 4 19 5 3" xfId="42927" xr:uid="{00000000-0005-0000-0000-000089EA0000}"/>
    <cellStyle name="Inputs 4 19 6" xfId="18208" xr:uid="{00000000-0005-0000-0000-00008AEA0000}"/>
    <cellStyle name="Inputs 4 19 6 2" xfId="45891" xr:uid="{00000000-0005-0000-0000-00008BEA0000}"/>
    <cellStyle name="Inputs 4 19 7" xfId="31974" xr:uid="{00000000-0005-0000-0000-00008CEA0000}"/>
    <cellStyle name="Inputs 4 2" xfId="3206" xr:uid="{00000000-0005-0000-0000-00008DEA0000}"/>
    <cellStyle name="Inputs 4 2 2" xfId="6648" xr:uid="{00000000-0005-0000-0000-00008EEA0000}"/>
    <cellStyle name="Inputs 4 2 2 2" xfId="20591" xr:uid="{00000000-0005-0000-0000-00008FEA0000}"/>
    <cellStyle name="Inputs 4 2 2 2 2" xfId="48274" xr:uid="{00000000-0005-0000-0000-000090EA0000}"/>
    <cellStyle name="Inputs 4 2 2 3" xfId="34357" xr:uid="{00000000-0005-0000-0000-000091EA0000}"/>
    <cellStyle name="Inputs 4 2 3" xfId="9391" xr:uid="{00000000-0005-0000-0000-000092EA0000}"/>
    <cellStyle name="Inputs 4 2 3 2" xfId="23312" xr:uid="{00000000-0005-0000-0000-000093EA0000}"/>
    <cellStyle name="Inputs 4 2 3 2 2" xfId="50995" xr:uid="{00000000-0005-0000-0000-000094EA0000}"/>
    <cellStyle name="Inputs 4 2 3 3" xfId="37078" xr:uid="{00000000-0005-0000-0000-000095EA0000}"/>
    <cellStyle name="Inputs 4 2 4" xfId="11529" xr:uid="{00000000-0005-0000-0000-000096EA0000}"/>
    <cellStyle name="Inputs 4 2 4 2" xfId="25450" xr:uid="{00000000-0005-0000-0000-000097EA0000}"/>
    <cellStyle name="Inputs 4 2 4 2 2" xfId="53133" xr:uid="{00000000-0005-0000-0000-000098EA0000}"/>
    <cellStyle name="Inputs 4 2 4 3" xfId="39216" xr:uid="{00000000-0005-0000-0000-000099EA0000}"/>
    <cellStyle name="Inputs 4 2 5" xfId="14279" xr:uid="{00000000-0005-0000-0000-00009AEA0000}"/>
    <cellStyle name="Inputs 4 2 5 2" xfId="28200" xr:uid="{00000000-0005-0000-0000-00009BEA0000}"/>
    <cellStyle name="Inputs 4 2 5 2 2" xfId="55883" xr:uid="{00000000-0005-0000-0000-00009CEA0000}"/>
    <cellStyle name="Inputs 4 2 5 3" xfId="41966" xr:uid="{00000000-0005-0000-0000-00009DEA0000}"/>
    <cellStyle name="Inputs 4 2 6" xfId="17247" xr:uid="{00000000-0005-0000-0000-00009EEA0000}"/>
    <cellStyle name="Inputs 4 2 6 2" xfId="44930" xr:uid="{00000000-0005-0000-0000-00009FEA0000}"/>
    <cellStyle name="Inputs 4 2 7" xfId="31044" xr:uid="{00000000-0005-0000-0000-0000A0EA0000}"/>
    <cellStyle name="Inputs 4 20" xfId="4244" xr:uid="{00000000-0005-0000-0000-0000A1EA0000}"/>
    <cellStyle name="Inputs 4 20 2" xfId="7669" xr:uid="{00000000-0005-0000-0000-0000A2EA0000}"/>
    <cellStyle name="Inputs 4 20 2 2" xfId="21597" xr:uid="{00000000-0005-0000-0000-0000A3EA0000}"/>
    <cellStyle name="Inputs 4 20 2 2 2" xfId="49280" xr:uid="{00000000-0005-0000-0000-0000A4EA0000}"/>
    <cellStyle name="Inputs 4 20 2 3" xfId="35363" xr:uid="{00000000-0005-0000-0000-0000A5EA0000}"/>
    <cellStyle name="Inputs 4 20 3" xfId="10362" xr:uid="{00000000-0005-0000-0000-0000A6EA0000}"/>
    <cellStyle name="Inputs 4 20 3 2" xfId="24283" xr:uid="{00000000-0005-0000-0000-0000A7EA0000}"/>
    <cellStyle name="Inputs 4 20 3 2 2" xfId="51966" xr:uid="{00000000-0005-0000-0000-0000A8EA0000}"/>
    <cellStyle name="Inputs 4 20 3 3" xfId="38049" xr:uid="{00000000-0005-0000-0000-0000A9EA0000}"/>
    <cellStyle name="Inputs 4 20 4" xfId="12518" xr:uid="{00000000-0005-0000-0000-0000AAEA0000}"/>
    <cellStyle name="Inputs 4 20 4 2" xfId="26439" xr:uid="{00000000-0005-0000-0000-0000ABEA0000}"/>
    <cellStyle name="Inputs 4 20 4 2 2" xfId="54122" xr:uid="{00000000-0005-0000-0000-0000ACEA0000}"/>
    <cellStyle name="Inputs 4 20 4 3" xfId="40205" xr:uid="{00000000-0005-0000-0000-0000ADEA0000}"/>
    <cellStyle name="Inputs 4 20 5" xfId="15268" xr:uid="{00000000-0005-0000-0000-0000AEEA0000}"/>
    <cellStyle name="Inputs 4 20 5 2" xfId="29189" xr:uid="{00000000-0005-0000-0000-0000AFEA0000}"/>
    <cellStyle name="Inputs 4 20 5 2 2" xfId="56872" xr:uid="{00000000-0005-0000-0000-0000B0EA0000}"/>
    <cellStyle name="Inputs 4 20 5 3" xfId="42955" xr:uid="{00000000-0005-0000-0000-0000B1EA0000}"/>
    <cellStyle name="Inputs 4 20 6" xfId="18236" xr:uid="{00000000-0005-0000-0000-0000B2EA0000}"/>
    <cellStyle name="Inputs 4 20 6 2" xfId="45919" xr:uid="{00000000-0005-0000-0000-0000B3EA0000}"/>
    <cellStyle name="Inputs 4 20 7" xfId="32002" xr:uid="{00000000-0005-0000-0000-0000B4EA0000}"/>
    <cellStyle name="Inputs 4 21" xfId="4274" xr:uid="{00000000-0005-0000-0000-0000B5EA0000}"/>
    <cellStyle name="Inputs 4 21 2" xfId="7699" xr:uid="{00000000-0005-0000-0000-0000B6EA0000}"/>
    <cellStyle name="Inputs 4 21 2 2" xfId="21627" xr:uid="{00000000-0005-0000-0000-0000B7EA0000}"/>
    <cellStyle name="Inputs 4 21 2 2 2" xfId="49310" xr:uid="{00000000-0005-0000-0000-0000B8EA0000}"/>
    <cellStyle name="Inputs 4 21 2 3" xfId="35393" xr:uid="{00000000-0005-0000-0000-0000B9EA0000}"/>
    <cellStyle name="Inputs 4 21 3" xfId="10392" xr:uid="{00000000-0005-0000-0000-0000BAEA0000}"/>
    <cellStyle name="Inputs 4 21 3 2" xfId="24313" xr:uid="{00000000-0005-0000-0000-0000BBEA0000}"/>
    <cellStyle name="Inputs 4 21 3 2 2" xfId="51996" xr:uid="{00000000-0005-0000-0000-0000BCEA0000}"/>
    <cellStyle name="Inputs 4 21 3 3" xfId="38079" xr:uid="{00000000-0005-0000-0000-0000BDEA0000}"/>
    <cellStyle name="Inputs 4 21 4" xfId="12548" xr:uid="{00000000-0005-0000-0000-0000BEEA0000}"/>
    <cellStyle name="Inputs 4 21 4 2" xfId="26469" xr:uid="{00000000-0005-0000-0000-0000BFEA0000}"/>
    <cellStyle name="Inputs 4 21 4 2 2" xfId="54152" xr:uid="{00000000-0005-0000-0000-0000C0EA0000}"/>
    <cellStyle name="Inputs 4 21 4 3" xfId="40235" xr:uid="{00000000-0005-0000-0000-0000C1EA0000}"/>
    <cellStyle name="Inputs 4 21 5" xfId="15298" xr:uid="{00000000-0005-0000-0000-0000C2EA0000}"/>
    <cellStyle name="Inputs 4 21 5 2" xfId="29219" xr:uid="{00000000-0005-0000-0000-0000C3EA0000}"/>
    <cellStyle name="Inputs 4 21 5 2 2" xfId="56902" xr:uid="{00000000-0005-0000-0000-0000C4EA0000}"/>
    <cellStyle name="Inputs 4 21 5 3" xfId="42985" xr:uid="{00000000-0005-0000-0000-0000C5EA0000}"/>
    <cellStyle name="Inputs 4 21 6" xfId="18266" xr:uid="{00000000-0005-0000-0000-0000C6EA0000}"/>
    <cellStyle name="Inputs 4 21 6 2" xfId="45949" xr:uid="{00000000-0005-0000-0000-0000C7EA0000}"/>
    <cellStyle name="Inputs 4 21 7" xfId="32032" xr:uid="{00000000-0005-0000-0000-0000C8EA0000}"/>
    <cellStyle name="Inputs 4 22" xfId="4277" xr:uid="{00000000-0005-0000-0000-0000C9EA0000}"/>
    <cellStyle name="Inputs 4 22 2" xfId="7702" xr:uid="{00000000-0005-0000-0000-0000CAEA0000}"/>
    <cellStyle name="Inputs 4 22 2 2" xfId="21630" xr:uid="{00000000-0005-0000-0000-0000CBEA0000}"/>
    <cellStyle name="Inputs 4 22 2 2 2" xfId="49313" xr:uid="{00000000-0005-0000-0000-0000CCEA0000}"/>
    <cellStyle name="Inputs 4 22 2 3" xfId="35396" xr:uid="{00000000-0005-0000-0000-0000CDEA0000}"/>
    <cellStyle name="Inputs 4 22 3" xfId="10395" xr:uid="{00000000-0005-0000-0000-0000CEEA0000}"/>
    <cellStyle name="Inputs 4 22 3 2" xfId="24316" xr:uid="{00000000-0005-0000-0000-0000CFEA0000}"/>
    <cellStyle name="Inputs 4 22 3 2 2" xfId="51999" xr:uid="{00000000-0005-0000-0000-0000D0EA0000}"/>
    <cellStyle name="Inputs 4 22 3 3" xfId="38082" xr:uid="{00000000-0005-0000-0000-0000D1EA0000}"/>
    <cellStyle name="Inputs 4 22 4" xfId="12551" xr:uid="{00000000-0005-0000-0000-0000D2EA0000}"/>
    <cellStyle name="Inputs 4 22 4 2" xfId="26472" xr:uid="{00000000-0005-0000-0000-0000D3EA0000}"/>
    <cellStyle name="Inputs 4 22 4 2 2" xfId="54155" xr:uid="{00000000-0005-0000-0000-0000D4EA0000}"/>
    <cellStyle name="Inputs 4 22 4 3" xfId="40238" xr:uid="{00000000-0005-0000-0000-0000D5EA0000}"/>
    <cellStyle name="Inputs 4 22 5" xfId="15301" xr:uid="{00000000-0005-0000-0000-0000D6EA0000}"/>
    <cellStyle name="Inputs 4 22 5 2" xfId="29222" xr:uid="{00000000-0005-0000-0000-0000D7EA0000}"/>
    <cellStyle name="Inputs 4 22 5 2 2" xfId="56905" xr:uid="{00000000-0005-0000-0000-0000D8EA0000}"/>
    <cellStyle name="Inputs 4 22 5 3" xfId="42988" xr:uid="{00000000-0005-0000-0000-0000D9EA0000}"/>
    <cellStyle name="Inputs 4 22 6" xfId="18269" xr:uid="{00000000-0005-0000-0000-0000DAEA0000}"/>
    <cellStyle name="Inputs 4 22 6 2" xfId="45952" xr:uid="{00000000-0005-0000-0000-0000DBEA0000}"/>
    <cellStyle name="Inputs 4 22 7" xfId="32035" xr:uid="{00000000-0005-0000-0000-0000DCEA0000}"/>
    <cellStyle name="Inputs 4 23" xfId="4288" xr:uid="{00000000-0005-0000-0000-0000DDEA0000}"/>
    <cellStyle name="Inputs 4 23 2" xfId="7713" xr:uid="{00000000-0005-0000-0000-0000DEEA0000}"/>
    <cellStyle name="Inputs 4 23 2 2" xfId="21641" xr:uid="{00000000-0005-0000-0000-0000DFEA0000}"/>
    <cellStyle name="Inputs 4 23 2 2 2" xfId="49324" xr:uid="{00000000-0005-0000-0000-0000E0EA0000}"/>
    <cellStyle name="Inputs 4 23 2 3" xfId="35407" xr:uid="{00000000-0005-0000-0000-0000E1EA0000}"/>
    <cellStyle name="Inputs 4 23 3" xfId="10406" xr:uid="{00000000-0005-0000-0000-0000E2EA0000}"/>
    <cellStyle name="Inputs 4 23 3 2" xfId="24327" xr:uid="{00000000-0005-0000-0000-0000E3EA0000}"/>
    <cellStyle name="Inputs 4 23 3 2 2" xfId="52010" xr:uid="{00000000-0005-0000-0000-0000E4EA0000}"/>
    <cellStyle name="Inputs 4 23 3 3" xfId="38093" xr:uid="{00000000-0005-0000-0000-0000E5EA0000}"/>
    <cellStyle name="Inputs 4 23 4" xfId="12562" xr:uid="{00000000-0005-0000-0000-0000E6EA0000}"/>
    <cellStyle name="Inputs 4 23 4 2" xfId="26483" xr:uid="{00000000-0005-0000-0000-0000E7EA0000}"/>
    <cellStyle name="Inputs 4 23 4 2 2" xfId="54166" xr:uid="{00000000-0005-0000-0000-0000E8EA0000}"/>
    <cellStyle name="Inputs 4 23 4 3" xfId="40249" xr:uid="{00000000-0005-0000-0000-0000E9EA0000}"/>
    <cellStyle name="Inputs 4 23 5" xfId="15312" xr:uid="{00000000-0005-0000-0000-0000EAEA0000}"/>
    <cellStyle name="Inputs 4 23 5 2" xfId="29233" xr:uid="{00000000-0005-0000-0000-0000EBEA0000}"/>
    <cellStyle name="Inputs 4 23 5 2 2" xfId="56916" xr:uid="{00000000-0005-0000-0000-0000ECEA0000}"/>
    <cellStyle name="Inputs 4 23 5 3" xfId="42999" xr:uid="{00000000-0005-0000-0000-0000EDEA0000}"/>
    <cellStyle name="Inputs 4 23 6" xfId="18280" xr:uid="{00000000-0005-0000-0000-0000EEEA0000}"/>
    <cellStyle name="Inputs 4 23 6 2" xfId="45963" xr:uid="{00000000-0005-0000-0000-0000EFEA0000}"/>
    <cellStyle name="Inputs 4 23 7" xfId="32046" xr:uid="{00000000-0005-0000-0000-0000F0EA0000}"/>
    <cellStyle name="Inputs 4 24" xfId="4959" xr:uid="{00000000-0005-0000-0000-0000F1EA0000}"/>
    <cellStyle name="Inputs 4 24 2" xfId="8363" xr:uid="{00000000-0005-0000-0000-0000F2EA0000}"/>
    <cellStyle name="Inputs 4 24 2 2" xfId="22284" xr:uid="{00000000-0005-0000-0000-0000F3EA0000}"/>
    <cellStyle name="Inputs 4 24 2 2 2" xfId="49967" xr:uid="{00000000-0005-0000-0000-0000F4EA0000}"/>
    <cellStyle name="Inputs 4 24 2 3" xfId="36050" xr:uid="{00000000-0005-0000-0000-0000F5EA0000}"/>
    <cellStyle name="Inputs 4 24 3" xfId="10815" xr:uid="{00000000-0005-0000-0000-0000F6EA0000}"/>
    <cellStyle name="Inputs 4 24 3 2" xfId="24736" xr:uid="{00000000-0005-0000-0000-0000F7EA0000}"/>
    <cellStyle name="Inputs 4 24 3 2 2" xfId="52419" xr:uid="{00000000-0005-0000-0000-0000F8EA0000}"/>
    <cellStyle name="Inputs 4 24 3 3" xfId="38502" xr:uid="{00000000-0005-0000-0000-0000F9EA0000}"/>
    <cellStyle name="Inputs 4 24 4" xfId="13216" xr:uid="{00000000-0005-0000-0000-0000FAEA0000}"/>
    <cellStyle name="Inputs 4 24 4 2" xfId="27137" xr:uid="{00000000-0005-0000-0000-0000FBEA0000}"/>
    <cellStyle name="Inputs 4 24 4 2 2" xfId="54820" xr:uid="{00000000-0005-0000-0000-0000FCEA0000}"/>
    <cellStyle name="Inputs 4 24 4 3" xfId="40903" xr:uid="{00000000-0005-0000-0000-0000FDEA0000}"/>
    <cellStyle name="Inputs 4 24 5" xfId="15966" xr:uid="{00000000-0005-0000-0000-0000FEEA0000}"/>
    <cellStyle name="Inputs 4 24 5 2" xfId="29887" xr:uid="{00000000-0005-0000-0000-0000FFEA0000}"/>
    <cellStyle name="Inputs 4 24 5 2 2" xfId="57570" xr:uid="{00000000-0005-0000-0000-000000EB0000}"/>
    <cellStyle name="Inputs 4 24 5 3" xfId="43653" xr:uid="{00000000-0005-0000-0000-000001EB0000}"/>
    <cellStyle name="Inputs 4 24 6" xfId="18934" xr:uid="{00000000-0005-0000-0000-000002EB0000}"/>
    <cellStyle name="Inputs 4 24 6 2" xfId="46617" xr:uid="{00000000-0005-0000-0000-000003EB0000}"/>
    <cellStyle name="Inputs 4 24 7" xfId="32700" xr:uid="{00000000-0005-0000-0000-000004EB0000}"/>
    <cellStyle name="Inputs 4 25" xfId="4991" xr:uid="{00000000-0005-0000-0000-000005EB0000}"/>
    <cellStyle name="Inputs 4 25 2" xfId="8395" xr:uid="{00000000-0005-0000-0000-000006EB0000}"/>
    <cellStyle name="Inputs 4 25 2 2" xfId="22316" xr:uid="{00000000-0005-0000-0000-000007EB0000}"/>
    <cellStyle name="Inputs 4 25 2 2 2" xfId="49999" xr:uid="{00000000-0005-0000-0000-000008EB0000}"/>
    <cellStyle name="Inputs 4 25 2 3" xfId="36082" xr:uid="{00000000-0005-0000-0000-000009EB0000}"/>
    <cellStyle name="Inputs 4 25 3" xfId="10844" xr:uid="{00000000-0005-0000-0000-00000AEB0000}"/>
    <cellStyle name="Inputs 4 25 3 2" xfId="24765" xr:uid="{00000000-0005-0000-0000-00000BEB0000}"/>
    <cellStyle name="Inputs 4 25 3 2 2" xfId="52448" xr:uid="{00000000-0005-0000-0000-00000CEB0000}"/>
    <cellStyle name="Inputs 4 25 3 3" xfId="38531" xr:uid="{00000000-0005-0000-0000-00000DEB0000}"/>
    <cellStyle name="Inputs 4 25 4" xfId="13247" xr:uid="{00000000-0005-0000-0000-00000EEB0000}"/>
    <cellStyle name="Inputs 4 25 4 2" xfId="27168" xr:uid="{00000000-0005-0000-0000-00000FEB0000}"/>
    <cellStyle name="Inputs 4 25 4 2 2" xfId="54851" xr:uid="{00000000-0005-0000-0000-000010EB0000}"/>
    <cellStyle name="Inputs 4 25 4 3" xfId="40934" xr:uid="{00000000-0005-0000-0000-000011EB0000}"/>
    <cellStyle name="Inputs 4 25 5" xfId="15997" xr:uid="{00000000-0005-0000-0000-000012EB0000}"/>
    <cellStyle name="Inputs 4 25 5 2" xfId="29918" xr:uid="{00000000-0005-0000-0000-000013EB0000}"/>
    <cellStyle name="Inputs 4 25 5 2 2" xfId="57601" xr:uid="{00000000-0005-0000-0000-000014EB0000}"/>
    <cellStyle name="Inputs 4 25 5 3" xfId="43684" xr:uid="{00000000-0005-0000-0000-000015EB0000}"/>
    <cellStyle name="Inputs 4 25 6" xfId="18965" xr:uid="{00000000-0005-0000-0000-000016EB0000}"/>
    <cellStyle name="Inputs 4 25 6 2" xfId="46648" xr:uid="{00000000-0005-0000-0000-000017EB0000}"/>
    <cellStyle name="Inputs 4 25 7" xfId="32731" xr:uid="{00000000-0005-0000-0000-000018EB0000}"/>
    <cellStyle name="Inputs 4 26" xfId="5028" xr:uid="{00000000-0005-0000-0000-000019EB0000}"/>
    <cellStyle name="Inputs 4 26 2" xfId="8432" xr:uid="{00000000-0005-0000-0000-00001AEB0000}"/>
    <cellStyle name="Inputs 4 26 2 2" xfId="22353" xr:uid="{00000000-0005-0000-0000-00001BEB0000}"/>
    <cellStyle name="Inputs 4 26 2 2 2" xfId="50036" xr:uid="{00000000-0005-0000-0000-00001CEB0000}"/>
    <cellStyle name="Inputs 4 26 2 3" xfId="36119" xr:uid="{00000000-0005-0000-0000-00001DEB0000}"/>
    <cellStyle name="Inputs 4 26 3" xfId="10880" xr:uid="{00000000-0005-0000-0000-00001EEB0000}"/>
    <cellStyle name="Inputs 4 26 3 2" xfId="24801" xr:uid="{00000000-0005-0000-0000-00001FEB0000}"/>
    <cellStyle name="Inputs 4 26 3 2 2" xfId="52484" xr:uid="{00000000-0005-0000-0000-000020EB0000}"/>
    <cellStyle name="Inputs 4 26 3 3" xfId="38567" xr:uid="{00000000-0005-0000-0000-000021EB0000}"/>
    <cellStyle name="Inputs 4 26 4" xfId="13283" xr:uid="{00000000-0005-0000-0000-000022EB0000}"/>
    <cellStyle name="Inputs 4 26 4 2" xfId="27204" xr:uid="{00000000-0005-0000-0000-000023EB0000}"/>
    <cellStyle name="Inputs 4 26 4 2 2" xfId="54887" xr:uid="{00000000-0005-0000-0000-000024EB0000}"/>
    <cellStyle name="Inputs 4 26 4 3" xfId="40970" xr:uid="{00000000-0005-0000-0000-000025EB0000}"/>
    <cellStyle name="Inputs 4 26 5" xfId="16033" xr:uid="{00000000-0005-0000-0000-000026EB0000}"/>
    <cellStyle name="Inputs 4 26 5 2" xfId="29954" xr:uid="{00000000-0005-0000-0000-000027EB0000}"/>
    <cellStyle name="Inputs 4 26 5 2 2" xfId="57637" xr:uid="{00000000-0005-0000-0000-000028EB0000}"/>
    <cellStyle name="Inputs 4 26 5 3" xfId="43720" xr:uid="{00000000-0005-0000-0000-000029EB0000}"/>
    <cellStyle name="Inputs 4 26 6" xfId="19001" xr:uid="{00000000-0005-0000-0000-00002AEB0000}"/>
    <cellStyle name="Inputs 4 26 6 2" xfId="46684" xr:uid="{00000000-0005-0000-0000-00002BEB0000}"/>
    <cellStyle name="Inputs 4 26 7" xfId="32767" xr:uid="{00000000-0005-0000-0000-00002CEB0000}"/>
    <cellStyle name="Inputs 4 27" xfId="5052" xr:uid="{00000000-0005-0000-0000-00002DEB0000}"/>
    <cellStyle name="Inputs 4 27 2" xfId="8455" xr:uid="{00000000-0005-0000-0000-00002EEB0000}"/>
    <cellStyle name="Inputs 4 27 2 2" xfId="22376" xr:uid="{00000000-0005-0000-0000-00002FEB0000}"/>
    <cellStyle name="Inputs 4 27 2 2 2" xfId="50059" xr:uid="{00000000-0005-0000-0000-000030EB0000}"/>
    <cellStyle name="Inputs 4 27 2 3" xfId="36142" xr:uid="{00000000-0005-0000-0000-000031EB0000}"/>
    <cellStyle name="Inputs 4 27 3" xfId="10901" xr:uid="{00000000-0005-0000-0000-000032EB0000}"/>
    <cellStyle name="Inputs 4 27 3 2" xfId="24822" xr:uid="{00000000-0005-0000-0000-000033EB0000}"/>
    <cellStyle name="Inputs 4 27 3 2 2" xfId="52505" xr:uid="{00000000-0005-0000-0000-000034EB0000}"/>
    <cellStyle name="Inputs 4 27 3 3" xfId="38588" xr:uid="{00000000-0005-0000-0000-000035EB0000}"/>
    <cellStyle name="Inputs 4 27 4" xfId="13306" xr:uid="{00000000-0005-0000-0000-000036EB0000}"/>
    <cellStyle name="Inputs 4 27 4 2" xfId="27227" xr:uid="{00000000-0005-0000-0000-000037EB0000}"/>
    <cellStyle name="Inputs 4 27 4 2 2" xfId="54910" xr:uid="{00000000-0005-0000-0000-000038EB0000}"/>
    <cellStyle name="Inputs 4 27 4 3" xfId="40993" xr:uid="{00000000-0005-0000-0000-000039EB0000}"/>
    <cellStyle name="Inputs 4 27 5" xfId="16056" xr:uid="{00000000-0005-0000-0000-00003AEB0000}"/>
    <cellStyle name="Inputs 4 27 5 2" xfId="29977" xr:uid="{00000000-0005-0000-0000-00003BEB0000}"/>
    <cellStyle name="Inputs 4 27 5 2 2" xfId="57660" xr:uid="{00000000-0005-0000-0000-00003CEB0000}"/>
    <cellStyle name="Inputs 4 27 5 3" xfId="43743" xr:uid="{00000000-0005-0000-0000-00003DEB0000}"/>
    <cellStyle name="Inputs 4 27 6" xfId="19024" xr:uid="{00000000-0005-0000-0000-00003EEB0000}"/>
    <cellStyle name="Inputs 4 27 6 2" xfId="46707" xr:uid="{00000000-0005-0000-0000-00003FEB0000}"/>
    <cellStyle name="Inputs 4 27 7" xfId="32790" xr:uid="{00000000-0005-0000-0000-000040EB0000}"/>
    <cellStyle name="Inputs 4 28" xfId="5075" xr:uid="{00000000-0005-0000-0000-000041EB0000}"/>
    <cellStyle name="Inputs 4 28 2" xfId="8478" xr:uid="{00000000-0005-0000-0000-000042EB0000}"/>
    <cellStyle name="Inputs 4 28 2 2" xfId="22399" xr:uid="{00000000-0005-0000-0000-000043EB0000}"/>
    <cellStyle name="Inputs 4 28 2 2 2" xfId="50082" xr:uid="{00000000-0005-0000-0000-000044EB0000}"/>
    <cellStyle name="Inputs 4 28 2 3" xfId="36165" xr:uid="{00000000-0005-0000-0000-000045EB0000}"/>
    <cellStyle name="Inputs 4 28 3" xfId="10924" xr:uid="{00000000-0005-0000-0000-000046EB0000}"/>
    <cellStyle name="Inputs 4 28 3 2" xfId="24845" xr:uid="{00000000-0005-0000-0000-000047EB0000}"/>
    <cellStyle name="Inputs 4 28 3 2 2" xfId="52528" xr:uid="{00000000-0005-0000-0000-000048EB0000}"/>
    <cellStyle name="Inputs 4 28 3 3" xfId="38611" xr:uid="{00000000-0005-0000-0000-000049EB0000}"/>
    <cellStyle name="Inputs 4 28 4" xfId="13329" xr:uid="{00000000-0005-0000-0000-00004AEB0000}"/>
    <cellStyle name="Inputs 4 28 4 2" xfId="27250" xr:uid="{00000000-0005-0000-0000-00004BEB0000}"/>
    <cellStyle name="Inputs 4 28 4 2 2" xfId="54933" xr:uid="{00000000-0005-0000-0000-00004CEB0000}"/>
    <cellStyle name="Inputs 4 28 4 3" xfId="41016" xr:uid="{00000000-0005-0000-0000-00004DEB0000}"/>
    <cellStyle name="Inputs 4 28 5" xfId="16079" xr:uid="{00000000-0005-0000-0000-00004EEB0000}"/>
    <cellStyle name="Inputs 4 28 5 2" xfId="30000" xr:uid="{00000000-0005-0000-0000-00004FEB0000}"/>
    <cellStyle name="Inputs 4 28 5 2 2" xfId="57683" xr:uid="{00000000-0005-0000-0000-000050EB0000}"/>
    <cellStyle name="Inputs 4 28 5 3" xfId="43766" xr:uid="{00000000-0005-0000-0000-000051EB0000}"/>
    <cellStyle name="Inputs 4 28 6" xfId="19047" xr:uid="{00000000-0005-0000-0000-000052EB0000}"/>
    <cellStyle name="Inputs 4 28 6 2" xfId="46730" xr:uid="{00000000-0005-0000-0000-000053EB0000}"/>
    <cellStyle name="Inputs 4 28 7" xfId="32813" xr:uid="{00000000-0005-0000-0000-000054EB0000}"/>
    <cellStyle name="Inputs 4 29" xfId="5098" xr:uid="{00000000-0005-0000-0000-000055EB0000}"/>
    <cellStyle name="Inputs 4 29 2" xfId="8501" xr:uid="{00000000-0005-0000-0000-000056EB0000}"/>
    <cellStyle name="Inputs 4 29 2 2" xfId="22422" xr:uid="{00000000-0005-0000-0000-000057EB0000}"/>
    <cellStyle name="Inputs 4 29 2 2 2" xfId="50105" xr:uid="{00000000-0005-0000-0000-000058EB0000}"/>
    <cellStyle name="Inputs 4 29 2 3" xfId="36188" xr:uid="{00000000-0005-0000-0000-000059EB0000}"/>
    <cellStyle name="Inputs 4 29 3" xfId="10947" xr:uid="{00000000-0005-0000-0000-00005AEB0000}"/>
    <cellStyle name="Inputs 4 29 3 2" xfId="24868" xr:uid="{00000000-0005-0000-0000-00005BEB0000}"/>
    <cellStyle name="Inputs 4 29 3 2 2" xfId="52551" xr:uid="{00000000-0005-0000-0000-00005CEB0000}"/>
    <cellStyle name="Inputs 4 29 3 3" xfId="38634" xr:uid="{00000000-0005-0000-0000-00005DEB0000}"/>
    <cellStyle name="Inputs 4 29 4" xfId="13352" xr:uid="{00000000-0005-0000-0000-00005EEB0000}"/>
    <cellStyle name="Inputs 4 29 4 2" xfId="27273" xr:uid="{00000000-0005-0000-0000-00005FEB0000}"/>
    <cellStyle name="Inputs 4 29 4 2 2" xfId="54956" xr:uid="{00000000-0005-0000-0000-000060EB0000}"/>
    <cellStyle name="Inputs 4 29 4 3" xfId="41039" xr:uid="{00000000-0005-0000-0000-000061EB0000}"/>
    <cellStyle name="Inputs 4 29 5" xfId="16102" xr:uid="{00000000-0005-0000-0000-000062EB0000}"/>
    <cellStyle name="Inputs 4 29 5 2" xfId="30023" xr:uid="{00000000-0005-0000-0000-000063EB0000}"/>
    <cellStyle name="Inputs 4 29 5 2 2" xfId="57706" xr:uid="{00000000-0005-0000-0000-000064EB0000}"/>
    <cellStyle name="Inputs 4 29 5 3" xfId="43789" xr:uid="{00000000-0005-0000-0000-000065EB0000}"/>
    <cellStyle name="Inputs 4 29 6" xfId="19070" xr:uid="{00000000-0005-0000-0000-000066EB0000}"/>
    <cellStyle name="Inputs 4 29 6 2" xfId="46753" xr:uid="{00000000-0005-0000-0000-000067EB0000}"/>
    <cellStyle name="Inputs 4 29 7" xfId="32836" xr:uid="{00000000-0005-0000-0000-000068EB0000}"/>
    <cellStyle name="Inputs 4 3" xfId="3257" xr:uid="{00000000-0005-0000-0000-000069EB0000}"/>
    <cellStyle name="Inputs 4 3 2" xfId="6699" xr:uid="{00000000-0005-0000-0000-00006AEB0000}"/>
    <cellStyle name="Inputs 4 3 2 2" xfId="20641" xr:uid="{00000000-0005-0000-0000-00006BEB0000}"/>
    <cellStyle name="Inputs 4 3 2 2 2" xfId="48324" xr:uid="{00000000-0005-0000-0000-00006CEB0000}"/>
    <cellStyle name="Inputs 4 3 2 3" xfId="34407" xr:uid="{00000000-0005-0000-0000-00006DEB0000}"/>
    <cellStyle name="Inputs 4 3 3" xfId="9441" xr:uid="{00000000-0005-0000-0000-00006EEB0000}"/>
    <cellStyle name="Inputs 4 3 3 2" xfId="23362" xr:uid="{00000000-0005-0000-0000-00006FEB0000}"/>
    <cellStyle name="Inputs 4 3 3 2 2" xfId="51045" xr:uid="{00000000-0005-0000-0000-000070EB0000}"/>
    <cellStyle name="Inputs 4 3 3 3" xfId="37128" xr:uid="{00000000-0005-0000-0000-000071EB0000}"/>
    <cellStyle name="Inputs 4 3 4" xfId="11579" xr:uid="{00000000-0005-0000-0000-000072EB0000}"/>
    <cellStyle name="Inputs 4 3 4 2" xfId="25500" xr:uid="{00000000-0005-0000-0000-000073EB0000}"/>
    <cellStyle name="Inputs 4 3 4 2 2" xfId="53183" xr:uid="{00000000-0005-0000-0000-000074EB0000}"/>
    <cellStyle name="Inputs 4 3 4 3" xfId="39266" xr:uid="{00000000-0005-0000-0000-000075EB0000}"/>
    <cellStyle name="Inputs 4 3 5" xfId="14329" xr:uid="{00000000-0005-0000-0000-000076EB0000}"/>
    <cellStyle name="Inputs 4 3 5 2" xfId="28250" xr:uid="{00000000-0005-0000-0000-000077EB0000}"/>
    <cellStyle name="Inputs 4 3 5 2 2" xfId="55933" xr:uid="{00000000-0005-0000-0000-000078EB0000}"/>
    <cellStyle name="Inputs 4 3 5 3" xfId="42016" xr:uid="{00000000-0005-0000-0000-000079EB0000}"/>
    <cellStyle name="Inputs 4 3 6" xfId="17297" xr:uid="{00000000-0005-0000-0000-00007AEB0000}"/>
    <cellStyle name="Inputs 4 3 6 2" xfId="44980" xr:uid="{00000000-0005-0000-0000-00007BEB0000}"/>
    <cellStyle name="Inputs 4 3 7" xfId="31086" xr:uid="{00000000-0005-0000-0000-00007CEB0000}"/>
    <cellStyle name="Inputs 4 30" xfId="16245" xr:uid="{00000000-0005-0000-0000-00007DEB0000}"/>
    <cellStyle name="Inputs 4 30 2" xfId="30162" xr:uid="{00000000-0005-0000-0000-00007EEB0000}"/>
    <cellStyle name="Inputs 4 30 2 2" xfId="57845" xr:uid="{00000000-0005-0000-0000-00007FEB0000}"/>
    <cellStyle name="Inputs 4 30 3" xfId="43928" xr:uid="{00000000-0005-0000-0000-000080EB0000}"/>
    <cellStyle name="Inputs 4 31" xfId="16268" xr:uid="{00000000-0005-0000-0000-000081EB0000}"/>
    <cellStyle name="Inputs 4 31 2" xfId="30185" xr:uid="{00000000-0005-0000-0000-000082EB0000}"/>
    <cellStyle name="Inputs 4 31 2 2" xfId="57868" xr:uid="{00000000-0005-0000-0000-000083EB0000}"/>
    <cellStyle name="Inputs 4 31 3" xfId="43951" xr:uid="{00000000-0005-0000-0000-000084EB0000}"/>
    <cellStyle name="Inputs 4 32" xfId="30221" xr:uid="{00000000-0005-0000-0000-000085EB0000}"/>
    <cellStyle name="Inputs 4 4" xfId="3308" xr:uid="{00000000-0005-0000-0000-000086EB0000}"/>
    <cellStyle name="Inputs 4 4 2" xfId="6749" xr:uid="{00000000-0005-0000-0000-000087EB0000}"/>
    <cellStyle name="Inputs 4 4 2 2" xfId="20690" xr:uid="{00000000-0005-0000-0000-000088EB0000}"/>
    <cellStyle name="Inputs 4 4 2 2 2" xfId="48373" xr:uid="{00000000-0005-0000-0000-000089EB0000}"/>
    <cellStyle name="Inputs 4 4 2 3" xfId="34456" xr:uid="{00000000-0005-0000-0000-00008AEB0000}"/>
    <cellStyle name="Inputs 4 4 3" xfId="9489" xr:uid="{00000000-0005-0000-0000-00008BEB0000}"/>
    <cellStyle name="Inputs 4 4 3 2" xfId="23410" xr:uid="{00000000-0005-0000-0000-00008CEB0000}"/>
    <cellStyle name="Inputs 4 4 3 2 2" xfId="51093" xr:uid="{00000000-0005-0000-0000-00008DEB0000}"/>
    <cellStyle name="Inputs 4 4 3 3" xfId="37176" xr:uid="{00000000-0005-0000-0000-00008EEB0000}"/>
    <cellStyle name="Inputs 4 4 4" xfId="11628" xr:uid="{00000000-0005-0000-0000-00008FEB0000}"/>
    <cellStyle name="Inputs 4 4 4 2" xfId="25549" xr:uid="{00000000-0005-0000-0000-000090EB0000}"/>
    <cellStyle name="Inputs 4 4 4 2 2" xfId="53232" xr:uid="{00000000-0005-0000-0000-000091EB0000}"/>
    <cellStyle name="Inputs 4 4 4 3" xfId="39315" xr:uid="{00000000-0005-0000-0000-000092EB0000}"/>
    <cellStyle name="Inputs 4 4 5" xfId="14378" xr:uid="{00000000-0005-0000-0000-000093EB0000}"/>
    <cellStyle name="Inputs 4 4 5 2" xfId="28299" xr:uid="{00000000-0005-0000-0000-000094EB0000}"/>
    <cellStyle name="Inputs 4 4 5 2 2" xfId="55982" xr:uid="{00000000-0005-0000-0000-000095EB0000}"/>
    <cellStyle name="Inputs 4 4 5 3" xfId="42065" xr:uid="{00000000-0005-0000-0000-000096EB0000}"/>
    <cellStyle name="Inputs 4 4 6" xfId="17346" xr:uid="{00000000-0005-0000-0000-000097EB0000}"/>
    <cellStyle name="Inputs 4 4 6 2" xfId="45029" xr:uid="{00000000-0005-0000-0000-000098EB0000}"/>
    <cellStyle name="Inputs 4 4 7" xfId="31131" xr:uid="{00000000-0005-0000-0000-000099EB0000}"/>
    <cellStyle name="Inputs 4 5" xfId="3388" xr:uid="{00000000-0005-0000-0000-00009AEB0000}"/>
    <cellStyle name="Inputs 4 5 2" xfId="6828" xr:uid="{00000000-0005-0000-0000-00009BEB0000}"/>
    <cellStyle name="Inputs 4 5 2 2" xfId="20769" xr:uid="{00000000-0005-0000-0000-00009CEB0000}"/>
    <cellStyle name="Inputs 4 5 2 2 2" xfId="48452" xr:uid="{00000000-0005-0000-0000-00009DEB0000}"/>
    <cellStyle name="Inputs 4 5 2 3" xfId="34535" xr:uid="{00000000-0005-0000-0000-00009EEB0000}"/>
    <cellStyle name="Inputs 4 5 3" xfId="9566" xr:uid="{00000000-0005-0000-0000-00009FEB0000}"/>
    <cellStyle name="Inputs 4 5 3 2" xfId="23487" xr:uid="{00000000-0005-0000-0000-0000A0EB0000}"/>
    <cellStyle name="Inputs 4 5 3 2 2" xfId="51170" xr:uid="{00000000-0005-0000-0000-0000A1EB0000}"/>
    <cellStyle name="Inputs 4 5 3 3" xfId="37253" xr:uid="{00000000-0005-0000-0000-0000A2EB0000}"/>
    <cellStyle name="Inputs 4 5 4" xfId="11707" xr:uid="{00000000-0005-0000-0000-0000A3EB0000}"/>
    <cellStyle name="Inputs 4 5 4 2" xfId="25628" xr:uid="{00000000-0005-0000-0000-0000A4EB0000}"/>
    <cellStyle name="Inputs 4 5 4 2 2" xfId="53311" xr:uid="{00000000-0005-0000-0000-0000A5EB0000}"/>
    <cellStyle name="Inputs 4 5 4 3" xfId="39394" xr:uid="{00000000-0005-0000-0000-0000A6EB0000}"/>
    <cellStyle name="Inputs 4 5 5" xfId="14457" xr:uid="{00000000-0005-0000-0000-0000A7EB0000}"/>
    <cellStyle name="Inputs 4 5 5 2" xfId="28378" xr:uid="{00000000-0005-0000-0000-0000A8EB0000}"/>
    <cellStyle name="Inputs 4 5 5 2 2" xfId="56061" xr:uid="{00000000-0005-0000-0000-0000A9EB0000}"/>
    <cellStyle name="Inputs 4 5 5 3" xfId="42144" xr:uid="{00000000-0005-0000-0000-0000AAEB0000}"/>
    <cellStyle name="Inputs 4 5 6" xfId="17425" xr:uid="{00000000-0005-0000-0000-0000ABEB0000}"/>
    <cellStyle name="Inputs 4 5 6 2" xfId="45108" xr:uid="{00000000-0005-0000-0000-0000ACEB0000}"/>
    <cellStyle name="Inputs 4 5 7" xfId="31202" xr:uid="{00000000-0005-0000-0000-0000ADEB0000}"/>
    <cellStyle name="Inputs 4 6" xfId="3436" xr:uid="{00000000-0005-0000-0000-0000AEEB0000}"/>
    <cellStyle name="Inputs 4 6 2" xfId="6875" xr:uid="{00000000-0005-0000-0000-0000AFEB0000}"/>
    <cellStyle name="Inputs 4 6 2 2" xfId="20816" xr:uid="{00000000-0005-0000-0000-0000B0EB0000}"/>
    <cellStyle name="Inputs 4 6 2 2 2" xfId="48499" xr:uid="{00000000-0005-0000-0000-0000B1EB0000}"/>
    <cellStyle name="Inputs 4 6 2 3" xfId="34582" xr:uid="{00000000-0005-0000-0000-0000B2EB0000}"/>
    <cellStyle name="Inputs 4 6 3" xfId="9613" xr:uid="{00000000-0005-0000-0000-0000B3EB0000}"/>
    <cellStyle name="Inputs 4 6 3 2" xfId="23534" xr:uid="{00000000-0005-0000-0000-0000B4EB0000}"/>
    <cellStyle name="Inputs 4 6 3 2 2" xfId="51217" xr:uid="{00000000-0005-0000-0000-0000B5EB0000}"/>
    <cellStyle name="Inputs 4 6 3 3" xfId="37300" xr:uid="{00000000-0005-0000-0000-0000B6EB0000}"/>
    <cellStyle name="Inputs 4 6 4" xfId="11754" xr:uid="{00000000-0005-0000-0000-0000B7EB0000}"/>
    <cellStyle name="Inputs 4 6 4 2" xfId="25675" xr:uid="{00000000-0005-0000-0000-0000B8EB0000}"/>
    <cellStyle name="Inputs 4 6 4 2 2" xfId="53358" xr:uid="{00000000-0005-0000-0000-0000B9EB0000}"/>
    <cellStyle name="Inputs 4 6 4 3" xfId="39441" xr:uid="{00000000-0005-0000-0000-0000BAEB0000}"/>
    <cellStyle name="Inputs 4 6 5" xfId="14504" xr:uid="{00000000-0005-0000-0000-0000BBEB0000}"/>
    <cellStyle name="Inputs 4 6 5 2" xfId="28425" xr:uid="{00000000-0005-0000-0000-0000BCEB0000}"/>
    <cellStyle name="Inputs 4 6 5 2 2" xfId="56108" xr:uid="{00000000-0005-0000-0000-0000BDEB0000}"/>
    <cellStyle name="Inputs 4 6 5 3" xfId="42191" xr:uid="{00000000-0005-0000-0000-0000BEEB0000}"/>
    <cellStyle name="Inputs 4 6 6" xfId="17472" xr:uid="{00000000-0005-0000-0000-0000BFEB0000}"/>
    <cellStyle name="Inputs 4 6 6 2" xfId="45155" xr:uid="{00000000-0005-0000-0000-0000C0EB0000}"/>
    <cellStyle name="Inputs 4 6 7" xfId="31249" xr:uid="{00000000-0005-0000-0000-0000C1EB0000}"/>
    <cellStyle name="Inputs 4 7" xfId="3478" xr:uid="{00000000-0005-0000-0000-0000C2EB0000}"/>
    <cellStyle name="Inputs 4 7 2" xfId="6916" xr:uid="{00000000-0005-0000-0000-0000C3EB0000}"/>
    <cellStyle name="Inputs 4 7 2 2" xfId="20856" xr:uid="{00000000-0005-0000-0000-0000C4EB0000}"/>
    <cellStyle name="Inputs 4 7 2 2 2" xfId="48539" xr:uid="{00000000-0005-0000-0000-0000C5EB0000}"/>
    <cellStyle name="Inputs 4 7 2 3" xfId="34622" xr:uid="{00000000-0005-0000-0000-0000C6EB0000}"/>
    <cellStyle name="Inputs 4 7 3" xfId="9654" xr:uid="{00000000-0005-0000-0000-0000C7EB0000}"/>
    <cellStyle name="Inputs 4 7 3 2" xfId="23575" xr:uid="{00000000-0005-0000-0000-0000C8EB0000}"/>
    <cellStyle name="Inputs 4 7 3 2 2" xfId="51258" xr:uid="{00000000-0005-0000-0000-0000C9EB0000}"/>
    <cellStyle name="Inputs 4 7 3 3" xfId="37341" xr:uid="{00000000-0005-0000-0000-0000CAEB0000}"/>
    <cellStyle name="Inputs 4 7 4" xfId="11794" xr:uid="{00000000-0005-0000-0000-0000CBEB0000}"/>
    <cellStyle name="Inputs 4 7 4 2" xfId="25715" xr:uid="{00000000-0005-0000-0000-0000CCEB0000}"/>
    <cellStyle name="Inputs 4 7 4 2 2" xfId="53398" xr:uid="{00000000-0005-0000-0000-0000CDEB0000}"/>
    <cellStyle name="Inputs 4 7 4 3" xfId="39481" xr:uid="{00000000-0005-0000-0000-0000CEEB0000}"/>
    <cellStyle name="Inputs 4 7 5" xfId="14544" xr:uid="{00000000-0005-0000-0000-0000CFEB0000}"/>
    <cellStyle name="Inputs 4 7 5 2" xfId="28465" xr:uid="{00000000-0005-0000-0000-0000D0EB0000}"/>
    <cellStyle name="Inputs 4 7 5 2 2" xfId="56148" xr:uid="{00000000-0005-0000-0000-0000D1EB0000}"/>
    <cellStyle name="Inputs 4 7 5 3" xfId="42231" xr:uid="{00000000-0005-0000-0000-0000D2EB0000}"/>
    <cellStyle name="Inputs 4 7 6" xfId="17512" xr:uid="{00000000-0005-0000-0000-0000D3EB0000}"/>
    <cellStyle name="Inputs 4 7 6 2" xfId="45195" xr:uid="{00000000-0005-0000-0000-0000D4EB0000}"/>
    <cellStyle name="Inputs 4 7 7" xfId="31283" xr:uid="{00000000-0005-0000-0000-0000D5EB0000}"/>
    <cellStyle name="Inputs 4 8" xfId="3545" xr:uid="{00000000-0005-0000-0000-0000D6EB0000}"/>
    <cellStyle name="Inputs 4 8 2" xfId="6983" xr:uid="{00000000-0005-0000-0000-0000D7EB0000}"/>
    <cellStyle name="Inputs 4 8 2 2" xfId="20923" xr:uid="{00000000-0005-0000-0000-0000D8EB0000}"/>
    <cellStyle name="Inputs 4 8 2 2 2" xfId="48606" xr:uid="{00000000-0005-0000-0000-0000D9EB0000}"/>
    <cellStyle name="Inputs 4 8 2 3" xfId="34689" xr:uid="{00000000-0005-0000-0000-0000DAEB0000}"/>
    <cellStyle name="Inputs 4 8 3" xfId="9720" xr:uid="{00000000-0005-0000-0000-0000DBEB0000}"/>
    <cellStyle name="Inputs 4 8 3 2" xfId="23641" xr:uid="{00000000-0005-0000-0000-0000DCEB0000}"/>
    <cellStyle name="Inputs 4 8 3 2 2" xfId="51324" xr:uid="{00000000-0005-0000-0000-0000DDEB0000}"/>
    <cellStyle name="Inputs 4 8 3 3" xfId="37407" xr:uid="{00000000-0005-0000-0000-0000DEEB0000}"/>
    <cellStyle name="Inputs 4 8 4" xfId="11861" xr:uid="{00000000-0005-0000-0000-0000DFEB0000}"/>
    <cellStyle name="Inputs 4 8 4 2" xfId="25782" xr:uid="{00000000-0005-0000-0000-0000E0EB0000}"/>
    <cellStyle name="Inputs 4 8 4 2 2" xfId="53465" xr:uid="{00000000-0005-0000-0000-0000E1EB0000}"/>
    <cellStyle name="Inputs 4 8 4 3" xfId="39548" xr:uid="{00000000-0005-0000-0000-0000E2EB0000}"/>
    <cellStyle name="Inputs 4 8 5" xfId="14611" xr:uid="{00000000-0005-0000-0000-0000E3EB0000}"/>
    <cellStyle name="Inputs 4 8 5 2" xfId="28532" xr:uid="{00000000-0005-0000-0000-0000E4EB0000}"/>
    <cellStyle name="Inputs 4 8 5 2 2" xfId="56215" xr:uid="{00000000-0005-0000-0000-0000E5EB0000}"/>
    <cellStyle name="Inputs 4 8 5 3" xfId="42298" xr:uid="{00000000-0005-0000-0000-0000E6EB0000}"/>
    <cellStyle name="Inputs 4 8 6" xfId="17579" xr:uid="{00000000-0005-0000-0000-0000E7EB0000}"/>
    <cellStyle name="Inputs 4 8 6 2" xfId="45262" xr:uid="{00000000-0005-0000-0000-0000E8EB0000}"/>
    <cellStyle name="Inputs 4 8 7" xfId="31350" xr:uid="{00000000-0005-0000-0000-0000E9EB0000}"/>
    <cellStyle name="Inputs 4 9" xfId="3583" xr:uid="{00000000-0005-0000-0000-0000EAEB0000}"/>
    <cellStyle name="Inputs 4 9 2" xfId="7021" xr:uid="{00000000-0005-0000-0000-0000EBEB0000}"/>
    <cellStyle name="Inputs 4 9 2 2" xfId="20958" xr:uid="{00000000-0005-0000-0000-0000ECEB0000}"/>
    <cellStyle name="Inputs 4 9 2 2 2" xfId="48641" xr:uid="{00000000-0005-0000-0000-0000EDEB0000}"/>
    <cellStyle name="Inputs 4 9 2 3" xfId="34724" xr:uid="{00000000-0005-0000-0000-0000EEEB0000}"/>
    <cellStyle name="Inputs 4 9 3" xfId="9754" xr:uid="{00000000-0005-0000-0000-0000EFEB0000}"/>
    <cellStyle name="Inputs 4 9 3 2" xfId="23675" xr:uid="{00000000-0005-0000-0000-0000F0EB0000}"/>
    <cellStyle name="Inputs 4 9 3 2 2" xfId="51358" xr:uid="{00000000-0005-0000-0000-0000F1EB0000}"/>
    <cellStyle name="Inputs 4 9 3 3" xfId="37441" xr:uid="{00000000-0005-0000-0000-0000F2EB0000}"/>
    <cellStyle name="Inputs 4 9 4" xfId="11896" xr:uid="{00000000-0005-0000-0000-0000F3EB0000}"/>
    <cellStyle name="Inputs 4 9 4 2" xfId="25817" xr:uid="{00000000-0005-0000-0000-0000F4EB0000}"/>
    <cellStyle name="Inputs 4 9 4 2 2" xfId="53500" xr:uid="{00000000-0005-0000-0000-0000F5EB0000}"/>
    <cellStyle name="Inputs 4 9 4 3" xfId="39583" xr:uid="{00000000-0005-0000-0000-0000F6EB0000}"/>
    <cellStyle name="Inputs 4 9 5" xfId="14646" xr:uid="{00000000-0005-0000-0000-0000F7EB0000}"/>
    <cellStyle name="Inputs 4 9 5 2" xfId="28567" xr:uid="{00000000-0005-0000-0000-0000F8EB0000}"/>
    <cellStyle name="Inputs 4 9 5 2 2" xfId="56250" xr:uid="{00000000-0005-0000-0000-0000F9EB0000}"/>
    <cellStyle name="Inputs 4 9 5 3" xfId="42333" xr:uid="{00000000-0005-0000-0000-0000FAEB0000}"/>
    <cellStyle name="Inputs 4 9 6" xfId="17614" xr:uid="{00000000-0005-0000-0000-0000FBEB0000}"/>
    <cellStyle name="Inputs 4 9 6 2" xfId="45297" xr:uid="{00000000-0005-0000-0000-0000FCEB0000}"/>
    <cellStyle name="Inputs 4 9 7" xfId="31385" xr:uid="{00000000-0005-0000-0000-0000FDEB0000}"/>
    <cellStyle name="Inputs 5" xfId="3010" xr:uid="{00000000-0005-0000-0000-0000FEEB0000}"/>
    <cellStyle name="Inputs 5 2" xfId="6454" xr:uid="{00000000-0005-0000-0000-0000FFEB0000}"/>
    <cellStyle name="Inputs 5 2 2" xfId="20399" xr:uid="{00000000-0005-0000-0000-000000EC0000}"/>
    <cellStyle name="Inputs 5 2 2 2" xfId="48082" xr:uid="{00000000-0005-0000-0000-000001EC0000}"/>
    <cellStyle name="Inputs 5 2 3" xfId="34165" xr:uid="{00000000-0005-0000-0000-000002EC0000}"/>
    <cellStyle name="Inputs 5 3" xfId="9203" xr:uid="{00000000-0005-0000-0000-000003EC0000}"/>
    <cellStyle name="Inputs 5 3 2" xfId="23124" xr:uid="{00000000-0005-0000-0000-000004EC0000}"/>
    <cellStyle name="Inputs 5 3 2 2" xfId="50807" xr:uid="{00000000-0005-0000-0000-000005EC0000}"/>
    <cellStyle name="Inputs 5 3 3" xfId="36890" xr:uid="{00000000-0005-0000-0000-000006EC0000}"/>
    <cellStyle name="Inputs 5 4" xfId="11339" xr:uid="{00000000-0005-0000-0000-000007EC0000}"/>
    <cellStyle name="Inputs 5 4 2" xfId="25260" xr:uid="{00000000-0005-0000-0000-000008EC0000}"/>
    <cellStyle name="Inputs 5 4 2 2" xfId="52943" xr:uid="{00000000-0005-0000-0000-000009EC0000}"/>
    <cellStyle name="Inputs 5 4 3" xfId="39026" xr:uid="{00000000-0005-0000-0000-00000AEC0000}"/>
    <cellStyle name="Inputs 5 5" xfId="14090" xr:uid="{00000000-0005-0000-0000-00000BEC0000}"/>
    <cellStyle name="Inputs 5 5 2" xfId="28011" xr:uid="{00000000-0005-0000-0000-00000CEC0000}"/>
    <cellStyle name="Inputs 5 5 2 2" xfId="55694" xr:uid="{00000000-0005-0000-0000-00000DEC0000}"/>
    <cellStyle name="Inputs 5 5 3" xfId="41777" xr:uid="{00000000-0005-0000-0000-00000EEC0000}"/>
    <cellStyle name="Inputs 5 6" xfId="17057" xr:uid="{00000000-0005-0000-0000-00000FEC0000}"/>
    <cellStyle name="Inputs 5 6 2" xfId="44740" xr:uid="{00000000-0005-0000-0000-000010EC0000}"/>
    <cellStyle name="Inputs 5 7" xfId="30868" xr:uid="{00000000-0005-0000-0000-000011EC0000}"/>
    <cellStyle name="Inputs 6" xfId="2955" xr:uid="{00000000-0005-0000-0000-000012EC0000}"/>
    <cellStyle name="Inputs 6 2" xfId="6400" xr:uid="{00000000-0005-0000-0000-000013EC0000}"/>
    <cellStyle name="Inputs 6 2 2" xfId="20346" xr:uid="{00000000-0005-0000-0000-000014EC0000}"/>
    <cellStyle name="Inputs 6 2 2 2" xfId="48029" xr:uid="{00000000-0005-0000-0000-000015EC0000}"/>
    <cellStyle name="Inputs 6 2 3" xfId="34112" xr:uid="{00000000-0005-0000-0000-000016EC0000}"/>
    <cellStyle name="Inputs 6 3" xfId="9151" xr:uid="{00000000-0005-0000-0000-000017EC0000}"/>
    <cellStyle name="Inputs 6 3 2" xfId="23072" xr:uid="{00000000-0005-0000-0000-000018EC0000}"/>
    <cellStyle name="Inputs 6 3 2 2" xfId="50755" xr:uid="{00000000-0005-0000-0000-000019EC0000}"/>
    <cellStyle name="Inputs 6 3 3" xfId="36838" xr:uid="{00000000-0005-0000-0000-00001AEC0000}"/>
    <cellStyle name="Inputs 6 4" xfId="11286" xr:uid="{00000000-0005-0000-0000-00001BEC0000}"/>
    <cellStyle name="Inputs 6 4 2" xfId="25207" xr:uid="{00000000-0005-0000-0000-00001CEC0000}"/>
    <cellStyle name="Inputs 6 4 2 2" xfId="52890" xr:uid="{00000000-0005-0000-0000-00001DEC0000}"/>
    <cellStyle name="Inputs 6 4 3" xfId="38973" xr:uid="{00000000-0005-0000-0000-00001EEC0000}"/>
    <cellStyle name="Inputs 6 5" xfId="14038" xr:uid="{00000000-0005-0000-0000-00001FEC0000}"/>
    <cellStyle name="Inputs 6 5 2" xfId="27959" xr:uid="{00000000-0005-0000-0000-000020EC0000}"/>
    <cellStyle name="Inputs 6 5 2 2" xfId="55642" xr:uid="{00000000-0005-0000-0000-000021EC0000}"/>
    <cellStyle name="Inputs 6 5 3" xfId="41725" xr:uid="{00000000-0005-0000-0000-000022EC0000}"/>
    <cellStyle name="Inputs 6 6" xfId="17004" xr:uid="{00000000-0005-0000-0000-000023EC0000}"/>
    <cellStyle name="Inputs 6 6 2" xfId="44687" xr:uid="{00000000-0005-0000-0000-000024EC0000}"/>
    <cellStyle name="Inputs 6 7" xfId="30817" xr:uid="{00000000-0005-0000-0000-000025EC0000}"/>
    <cellStyle name="Inputs 7" xfId="2510" xr:uid="{00000000-0005-0000-0000-000026EC0000}"/>
    <cellStyle name="Inputs 7 2" xfId="5967" xr:uid="{00000000-0005-0000-0000-000027EC0000}"/>
    <cellStyle name="Inputs 7 2 2" xfId="19916" xr:uid="{00000000-0005-0000-0000-000028EC0000}"/>
    <cellStyle name="Inputs 7 2 2 2" xfId="47599" xr:uid="{00000000-0005-0000-0000-000029EC0000}"/>
    <cellStyle name="Inputs 7 2 3" xfId="33682" xr:uid="{00000000-0005-0000-0000-00002AEC0000}"/>
    <cellStyle name="Inputs 7 3" xfId="8732" xr:uid="{00000000-0005-0000-0000-00002BEC0000}"/>
    <cellStyle name="Inputs 7 3 2" xfId="22653" xr:uid="{00000000-0005-0000-0000-00002CEC0000}"/>
    <cellStyle name="Inputs 7 3 2 2" xfId="50336" xr:uid="{00000000-0005-0000-0000-00002DEC0000}"/>
    <cellStyle name="Inputs 7 3 3" xfId="36419" xr:uid="{00000000-0005-0000-0000-00002EEC0000}"/>
    <cellStyle name="Inputs 7 4" xfId="5581" xr:uid="{00000000-0005-0000-0000-00002FEC0000}"/>
    <cellStyle name="Inputs 7 4 2" xfId="19534" xr:uid="{00000000-0005-0000-0000-000030EC0000}"/>
    <cellStyle name="Inputs 7 4 2 2" xfId="47217" xr:uid="{00000000-0005-0000-0000-000031EC0000}"/>
    <cellStyle name="Inputs 7 4 3" xfId="33300" xr:uid="{00000000-0005-0000-0000-000032EC0000}"/>
    <cellStyle name="Inputs 7 5" xfId="13614" xr:uid="{00000000-0005-0000-0000-000033EC0000}"/>
    <cellStyle name="Inputs 7 5 2" xfId="27535" xr:uid="{00000000-0005-0000-0000-000034EC0000}"/>
    <cellStyle name="Inputs 7 5 2 2" xfId="55218" xr:uid="{00000000-0005-0000-0000-000035EC0000}"/>
    <cellStyle name="Inputs 7 5 3" xfId="41301" xr:uid="{00000000-0005-0000-0000-000036EC0000}"/>
    <cellStyle name="Inputs 7 6" xfId="16576" xr:uid="{00000000-0005-0000-0000-000037EC0000}"/>
    <cellStyle name="Inputs 7 6 2" xfId="44259" xr:uid="{00000000-0005-0000-0000-000038EC0000}"/>
    <cellStyle name="Inputs 7 7" xfId="30447" xr:uid="{00000000-0005-0000-0000-000039EC0000}"/>
    <cellStyle name="Inputs 8" xfId="3311" xr:uid="{00000000-0005-0000-0000-00003AEC0000}"/>
    <cellStyle name="Inputs 8 2" xfId="6752" xr:uid="{00000000-0005-0000-0000-00003BEC0000}"/>
    <cellStyle name="Inputs 8 2 2" xfId="20693" xr:uid="{00000000-0005-0000-0000-00003CEC0000}"/>
    <cellStyle name="Inputs 8 2 2 2" xfId="48376" xr:uid="{00000000-0005-0000-0000-00003DEC0000}"/>
    <cellStyle name="Inputs 8 2 3" xfId="34459" xr:uid="{00000000-0005-0000-0000-00003EEC0000}"/>
    <cellStyle name="Inputs 8 3" xfId="9491" xr:uid="{00000000-0005-0000-0000-00003FEC0000}"/>
    <cellStyle name="Inputs 8 3 2" xfId="23412" xr:uid="{00000000-0005-0000-0000-000040EC0000}"/>
    <cellStyle name="Inputs 8 3 2 2" xfId="51095" xr:uid="{00000000-0005-0000-0000-000041EC0000}"/>
    <cellStyle name="Inputs 8 3 3" xfId="37178" xr:uid="{00000000-0005-0000-0000-000042EC0000}"/>
    <cellStyle name="Inputs 8 4" xfId="11631" xr:uid="{00000000-0005-0000-0000-000043EC0000}"/>
    <cellStyle name="Inputs 8 4 2" xfId="25552" xr:uid="{00000000-0005-0000-0000-000044EC0000}"/>
    <cellStyle name="Inputs 8 4 2 2" xfId="53235" xr:uid="{00000000-0005-0000-0000-000045EC0000}"/>
    <cellStyle name="Inputs 8 4 3" xfId="39318" xr:uid="{00000000-0005-0000-0000-000046EC0000}"/>
    <cellStyle name="Inputs 8 5" xfId="14381" xr:uid="{00000000-0005-0000-0000-000047EC0000}"/>
    <cellStyle name="Inputs 8 5 2" xfId="28302" xr:uid="{00000000-0005-0000-0000-000048EC0000}"/>
    <cellStyle name="Inputs 8 5 2 2" xfId="55985" xr:uid="{00000000-0005-0000-0000-000049EC0000}"/>
    <cellStyle name="Inputs 8 5 3" xfId="42068" xr:uid="{00000000-0005-0000-0000-00004AEC0000}"/>
    <cellStyle name="Inputs 8 6" xfId="17349" xr:uid="{00000000-0005-0000-0000-00004BEC0000}"/>
    <cellStyle name="Inputs 8 6 2" xfId="45032" xr:uid="{00000000-0005-0000-0000-00004CEC0000}"/>
    <cellStyle name="Inputs 8 7" xfId="31134" xr:uid="{00000000-0005-0000-0000-00004DEC0000}"/>
    <cellStyle name="Inputs 9" xfId="2301" xr:uid="{00000000-0005-0000-0000-00004EEC0000}"/>
    <cellStyle name="Inputs 9 2" xfId="5764" xr:uid="{00000000-0005-0000-0000-00004FEC0000}"/>
    <cellStyle name="Inputs 9 2 2" xfId="19714" xr:uid="{00000000-0005-0000-0000-000050EC0000}"/>
    <cellStyle name="Inputs 9 2 2 2" xfId="47397" xr:uid="{00000000-0005-0000-0000-000051EC0000}"/>
    <cellStyle name="Inputs 9 2 3" xfId="33480" xr:uid="{00000000-0005-0000-0000-000052EC0000}"/>
    <cellStyle name="Inputs 9 3" xfId="8533" xr:uid="{00000000-0005-0000-0000-000053EC0000}"/>
    <cellStyle name="Inputs 9 3 2" xfId="22454" xr:uid="{00000000-0005-0000-0000-000054EC0000}"/>
    <cellStyle name="Inputs 9 3 2 2" xfId="50137" xr:uid="{00000000-0005-0000-0000-000055EC0000}"/>
    <cellStyle name="Inputs 9 3 3" xfId="36220" xr:uid="{00000000-0005-0000-0000-000056EC0000}"/>
    <cellStyle name="Inputs 9 4" xfId="5413" xr:uid="{00000000-0005-0000-0000-000057EC0000}"/>
    <cellStyle name="Inputs 9 4 2" xfId="19366" xr:uid="{00000000-0005-0000-0000-000058EC0000}"/>
    <cellStyle name="Inputs 9 4 2 2" xfId="47049" xr:uid="{00000000-0005-0000-0000-000059EC0000}"/>
    <cellStyle name="Inputs 9 4 3" xfId="33132" xr:uid="{00000000-0005-0000-0000-00005AEC0000}"/>
    <cellStyle name="Inputs 9 5" xfId="13412" xr:uid="{00000000-0005-0000-0000-00005BEC0000}"/>
    <cellStyle name="Inputs 9 5 2" xfId="27333" xr:uid="{00000000-0005-0000-0000-00005CEC0000}"/>
    <cellStyle name="Inputs 9 5 2 2" xfId="55016" xr:uid="{00000000-0005-0000-0000-00005DEC0000}"/>
    <cellStyle name="Inputs 9 5 3" xfId="41099" xr:uid="{00000000-0005-0000-0000-00005EEC0000}"/>
    <cellStyle name="Inputs 9 6" xfId="16374" xr:uid="{00000000-0005-0000-0000-00005FEC0000}"/>
    <cellStyle name="Inputs 9 6 2" xfId="44057" xr:uid="{00000000-0005-0000-0000-000060EC0000}"/>
    <cellStyle name="Inputs 9 7" xfId="30267" xr:uid="{00000000-0005-0000-0000-000061EC0000}"/>
    <cellStyle name="Inputs2" xfId="1918" xr:uid="{00000000-0005-0000-0000-000062EC0000}"/>
    <cellStyle name="InputValue" xfId="1919" xr:uid="{00000000-0005-0000-0000-000063EC0000}"/>
    <cellStyle name="Integer" xfId="1920" xr:uid="{00000000-0005-0000-0000-000064EC0000}"/>
    <cellStyle name="I-P" xfId="1921" xr:uid="{00000000-0005-0000-0000-000065EC0000}"/>
    <cellStyle name="Italic" xfId="1922" xr:uid="{00000000-0005-0000-0000-000066EC0000}"/>
    <cellStyle name="Item" xfId="1923" xr:uid="{00000000-0005-0000-0000-000067EC0000}"/>
    <cellStyle name="Items_Optional" xfId="1924" xr:uid="{00000000-0005-0000-0000-000068EC0000}"/>
    <cellStyle name="ItemTypeClass" xfId="1925" xr:uid="{00000000-0005-0000-0000-000069EC0000}"/>
    <cellStyle name="ItemTypeClass 2" xfId="2175" xr:uid="{00000000-0005-0000-0000-00006AEC0000}"/>
    <cellStyle name="ItemTypeClass 2 2" xfId="3325" xr:uid="{00000000-0005-0000-0000-00006BEC0000}"/>
    <cellStyle name="ItemTypeClass 2 2 2" xfId="6765" xr:uid="{00000000-0005-0000-0000-00006CEC0000}"/>
    <cellStyle name="ItemTypeClass 2 2 2 2" xfId="20706" xr:uid="{00000000-0005-0000-0000-00006DEC0000}"/>
    <cellStyle name="ItemTypeClass 2 2 2 2 2" xfId="48389" xr:uid="{00000000-0005-0000-0000-00006EEC0000}"/>
    <cellStyle name="ItemTypeClass 2 2 2 3" xfId="34472" xr:uid="{00000000-0005-0000-0000-00006FEC0000}"/>
    <cellStyle name="ItemTypeClass 2 2 3" xfId="9505" xr:uid="{00000000-0005-0000-0000-000070EC0000}"/>
    <cellStyle name="ItemTypeClass 2 2 3 2" xfId="23426" xr:uid="{00000000-0005-0000-0000-000071EC0000}"/>
    <cellStyle name="ItemTypeClass 2 2 3 2 2" xfId="51109" xr:uid="{00000000-0005-0000-0000-000072EC0000}"/>
    <cellStyle name="ItemTypeClass 2 2 3 3" xfId="37192" xr:uid="{00000000-0005-0000-0000-000073EC0000}"/>
    <cellStyle name="ItemTypeClass 2 2 4" xfId="11644" xr:uid="{00000000-0005-0000-0000-000074EC0000}"/>
    <cellStyle name="ItemTypeClass 2 2 4 2" xfId="25565" xr:uid="{00000000-0005-0000-0000-000075EC0000}"/>
    <cellStyle name="ItemTypeClass 2 2 4 2 2" xfId="53248" xr:uid="{00000000-0005-0000-0000-000076EC0000}"/>
    <cellStyle name="ItemTypeClass 2 2 4 3" xfId="39331" xr:uid="{00000000-0005-0000-0000-000077EC0000}"/>
    <cellStyle name="ItemTypeClass 2 2 5" xfId="14394" xr:uid="{00000000-0005-0000-0000-000078EC0000}"/>
    <cellStyle name="ItemTypeClass 2 2 5 2" xfId="28315" xr:uid="{00000000-0005-0000-0000-000079EC0000}"/>
    <cellStyle name="ItemTypeClass 2 2 5 2 2" xfId="55998" xr:uid="{00000000-0005-0000-0000-00007AEC0000}"/>
    <cellStyle name="ItemTypeClass 2 2 5 3" xfId="42081" xr:uid="{00000000-0005-0000-0000-00007BEC0000}"/>
    <cellStyle name="ItemTypeClass 2 2 6" xfId="17362" xr:uid="{00000000-0005-0000-0000-00007CEC0000}"/>
    <cellStyle name="ItemTypeClass 2 2 6 2" xfId="45045" xr:uid="{00000000-0005-0000-0000-00007DEC0000}"/>
    <cellStyle name="ItemTypeClass 2 3" xfId="3447" xr:uid="{00000000-0005-0000-0000-00007EEC0000}"/>
    <cellStyle name="ItemTypeClass 2 3 2" xfId="6886" xr:uid="{00000000-0005-0000-0000-00007FEC0000}"/>
    <cellStyle name="ItemTypeClass 2 3 2 2" xfId="20826" xr:uid="{00000000-0005-0000-0000-000080EC0000}"/>
    <cellStyle name="ItemTypeClass 2 3 2 2 2" xfId="48509" xr:uid="{00000000-0005-0000-0000-000081EC0000}"/>
    <cellStyle name="ItemTypeClass 2 3 2 3" xfId="34592" xr:uid="{00000000-0005-0000-0000-000082EC0000}"/>
    <cellStyle name="ItemTypeClass 2 3 3" xfId="9623" xr:uid="{00000000-0005-0000-0000-000083EC0000}"/>
    <cellStyle name="ItemTypeClass 2 3 3 2" xfId="23544" xr:uid="{00000000-0005-0000-0000-000084EC0000}"/>
    <cellStyle name="ItemTypeClass 2 3 3 2 2" xfId="51227" xr:uid="{00000000-0005-0000-0000-000085EC0000}"/>
    <cellStyle name="ItemTypeClass 2 3 3 3" xfId="37310" xr:uid="{00000000-0005-0000-0000-000086EC0000}"/>
    <cellStyle name="ItemTypeClass 2 3 4" xfId="11764" xr:uid="{00000000-0005-0000-0000-000087EC0000}"/>
    <cellStyle name="ItemTypeClass 2 3 4 2" xfId="25685" xr:uid="{00000000-0005-0000-0000-000088EC0000}"/>
    <cellStyle name="ItemTypeClass 2 3 4 2 2" xfId="53368" xr:uid="{00000000-0005-0000-0000-000089EC0000}"/>
    <cellStyle name="ItemTypeClass 2 3 4 3" xfId="39451" xr:uid="{00000000-0005-0000-0000-00008AEC0000}"/>
    <cellStyle name="ItemTypeClass 2 3 5" xfId="14514" xr:uid="{00000000-0005-0000-0000-00008BEC0000}"/>
    <cellStyle name="ItemTypeClass 2 3 5 2" xfId="28435" xr:uid="{00000000-0005-0000-0000-00008CEC0000}"/>
    <cellStyle name="ItemTypeClass 2 3 5 2 2" xfId="56118" xr:uid="{00000000-0005-0000-0000-00008DEC0000}"/>
    <cellStyle name="ItemTypeClass 2 3 5 3" xfId="42201" xr:uid="{00000000-0005-0000-0000-00008EEC0000}"/>
    <cellStyle name="ItemTypeClass 2 3 6" xfId="17482" xr:uid="{00000000-0005-0000-0000-00008FEC0000}"/>
    <cellStyle name="ItemTypeClass 2 3 6 2" xfId="45165" xr:uid="{00000000-0005-0000-0000-000090EC0000}"/>
    <cellStyle name="ItemTypeClass 2 4" xfId="3809" xr:uid="{00000000-0005-0000-0000-000091EC0000}"/>
    <cellStyle name="ItemTypeClass 2 4 2" xfId="7243" xr:uid="{00000000-0005-0000-0000-000092EC0000}"/>
    <cellStyle name="ItemTypeClass 2 4 2 2" xfId="21176" xr:uid="{00000000-0005-0000-0000-000093EC0000}"/>
    <cellStyle name="ItemTypeClass 2 4 2 2 2" xfId="48859" xr:uid="{00000000-0005-0000-0000-000094EC0000}"/>
    <cellStyle name="ItemTypeClass 2 4 2 3" xfId="34942" xr:uid="{00000000-0005-0000-0000-000095EC0000}"/>
    <cellStyle name="ItemTypeClass 2 4 3" xfId="12114" xr:uid="{00000000-0005-0000-0000-000096EC0000}"/>
    <cellStyle name="ItemTypeClass 2 4 3 2" xfId="26035" xr:uid="{00000000-0005-0000-0000-000097EC0000}"/>
    <cellStyle name="ItemTypeClass 2 4 3 2 2" xfId="53718" xr:uid="{00000000-0005-0000-0000-000098EC0000}"/>
    <cellStyle name="ItemTypeClass 2 4 3 3" xfId="39801" xr:uid="{00000000-0005-0000-0000-000099EC0000}"/>
    <cellStyle name="ItemTypeClass 2 4 4" xfId="14864" xr:uid="{00000000-0005-0000-0000-00009AEC0000}"/>
    <cellStyle name="ItemTypeClass 2 4 4 2" xfId="28785" xr:uid="{00000000-0005-0000-0000-00009BEC0000}"/>
    <cellStyle name="ItemTypeClass 2 4 4 2 2" xfId="56468" xr:uid="{00000000-0005-0000-0000-00009CEC0000}"/>
    <cellStyle name="ItemTypeClass 2 4 4 3" xfId="42551" xr:uid="{00000000-0005-0000-0000-00009DEC0000}"/>
    <cellStyle name="ItemTypeClass 2 4 5" xfId="17832" xr:uid="{00000000-0005-0000-0000-00009EEC0000}"/>
    <cellStyle name="ItemTypeClass 2 4 5 2" xfId="45515" xr:uid="{00000000-0005-0000-0000-00009FEC0000}"/>
    <cellStyle name="ItemTypeClass 2 4 6" xfId="31598" xr:uid="{00000000-0005-0000-0000-0000A0EC0000}"/>
    <cellStyle name="ItemTypeClass 2 5" xfId="4856" xr:uid="{00000000-0005-0000-0000-0000A1EC0000}"/>
    <cellStyle name="ItemTypeClass 2 5 2" xfId="8262" xr:uid="{00000000-0005-0000-0000-0000A2EC0000}"/>
    <cellStyle name="ItemTypeClass 2 5 2 2" xfId="22185" xr:uid="{00000000-0005-0000-0000-0000A3EC0000}"/>
    <cellStyle name="ItemTypeClass 2 5 2 2 2" xfId="49868" xr:uid="{00000000-0005-0000-0000-0000A4EC0000}"/>
    <cellStyle name="ItemTypeClass 2 5 2 3" xfId="35951" xr:uid="{00000000-0005-0000-0000-0000A5EC0000}"/>
    <cellStyle name="ItemTypeClass 2 5 3" xfId="13117" xr:uid="{00000000-0005-0000-0000-0000A6EC0000}"/>
    <cellStyle name="ItemTypeClass 2 5 3 2" xfId="27038" xr:uid="{00000000-0005-0000-0000-0000A7EC0000}"/>
    <cellStyle name="ItemTypeClass 2 5 3 2 2" xfId="54721" xr:uid="{00000000-0005-0000-0000-0000A8EC0000}"/>
    <cellStyle name="ItemTypeClass 2 5 3 3" xfId="40804" xr:uid="{00000000-0005-0000-0000-0000A9EC0000}"/>
    <cellStyle name="ItemTypeClass 2 5 4" xfId="15867" xr:uid="{00000000-0005-0000-0000-0000AAEC0000}"/>
    <cellStyle name="ItemTypeClass 2 5 4 2" xfId="29788" xr:uid="{00000000-0005-0000-0000-0000ABEC0000}"/>
    <cellStyle name="ItemTypeClass 2 5 4 2 2" xfId="57471" xr:uid="{00000000-0005-0000-0000-0000ACEC0000}"/>
    <cellStyle name="ItemTypeClass 2 5 4 3" xfId="43554" xr:uid="{00000000-0005-0000-0000-0000ADEC0000}"/>
    <cellStyle name="ItemTypeClass 2 5 5" xfId="18835" xr:uid="{00000000-0005-0000-0000-0000AEEC0000}"/>
    <cellStyle name="ItemTypeClass 2 5 5 2" xfId="46518" xr:uid="{00000000-0005-0000-0000-0000AFEC0000}"/>
    <cellStyle name="ItemTypeClass 2 5 6" xfId="32601" xr:uid="{00000000-0005-0000-0000-0000B0EC0000}"/>
    <cellStyle name="ItemTypeClass 2 6" xfId="4965" xr:uid="{00000000-0005-0000-0000-0000B1EC0000}"/>
    <cellStyle name="ItemTypeClass 2 6 2" xfId="8369" xr:uid="{00000000-0005-0000-0000-0000B2EC0000}"/>
    <cellStyle name="ItemTypeClass 2 6 2 2" xfId="22290" xr:uid="{00000000-0005-0000-0000-0000B3EC0000}"/>
    <cellStyle name="ItemTypeClass 2 6 2 2 2" xfId="49973" xr:uid="{00000000-0005-0000-0000-0000B4EC0000}"/>
    <cellStyle name="ItemTypeClass 2 6 2 3" xfId="36056" xr:uid="{00000000-0005-0000-0000-0000B5EC0000}"/>
    <cellStyle name="ItemTypeClass 2 6 3" xfId="13222" xr:uid="{00000000-0005-0000-0000-0000B6EC0000}"/>
    <cellStyle name="ItemTypeClass 2 6 3 2" xfId="27143" xr:uid="{00000000-0005-0000-0000-0000B7EC0000}"/>
    <cellStyle name="ItemTypeClass 2 6 3 2 2" xfId="54826" xr:uid="{00000000-0005-0000-0000-0000B8EC0000}"/>
    <cellStyle name="ItemTypeClass 2 6 3 3" xfId="40909" xr:uid="{00000000-0005-0000-0000-0000B9EC0000}"/>
    <cellStyle name="ItemTypeClass 2 6 4" xfId="15972" xr:uid="{00000000-0005-0000-0000-0000BAEC0000}"/>
    <cellStyle name="ItemTypeClass 2 6 4 2" xfId="29893" xr:uid="{00000000-0005-0000-0000-0000BBEC0000}"/>
    <cellStyle name="ItemTypeClass 2 6 4 2 2" xfId="57576" xr:uid="{00000000-0005-0000-0000-0000BCEC0000}"/>
    <cellStyle name="ItemTypeClass 2 6 4 3" xfId="43659" xr:uid="{00000000-0005-0000-0000-0000BDEC0000}"/>
    <cellStyle name="ItemTypeClass 2 6 5" xfId="18940" xr:uid="{00000000-0005-0000-0000-0000BEEC0000}"/>
    <cellStyle name="ItemTypeClass 2 6 5 2" xfId="46623" xr:uid="{00000000-0005-0000-0000-0000BFEC0000}"/>
    <cellStyle name="ItemTypeClass 2 6 6" xfId="32706" xr:uid="{00000000-0005-0000-0000-0000C0EC0000}"/>
    <cellStyle name="ItemTypeClass 2 7" xfId="5358" xr:uid="{00000000-0005-0000-0000-0000C1EC0000}"/>
    <cellStyle name="ItemTypeClass 2 7 2" xfId="19313" xr:uid="{00000000-0005-0000-0000-0000C2EC0000}"/>
    <cellStyle name="ItemTypeClass 2 7 2 2" xfId="46996" xr:uid="{00000000-0005-0000-0000-0000C3EC0000}"/>
    <cellStyle name="ItemTypeClass 2 7 3" xfId="33079" xr:uid="{00000000-0005-0000-0000-0000C4EC0000}"/>
    <cellStyle name="ItemTypeClass 3" xfId="2467" xr:uid="{00000000-0005-0000-0000-0000C5EC0000}"/>
    <cellStyle name="ItemTypeClass 3 2" xfId="5924" xr:uid="{00000000-0005-0000-0000-0000C6EC0000}"/>
    <cellStyle name="ItemTypeClass 3 2 2" xfId="19874" xr:uid="{00000000-0005-0000-0000-0000C7EC0000}"/>
    <cellStyle name="ItemTypeClass 3 2 2 2" xfId="47557" xr:uid="{00000000-0005-0000-0000-0000C8EC0000}"/>
    <cellStyle name="ItemTypeClass 3 2 3" xfId="33640" xr:uid="{00000000-0005-0000-0000-0000C9EC0000}"/>
    <cellStyle name="ItemTypeClass 3 3" xfId="8690" xr:uid="{00000000-0005-0000-0000-0000CAEC0000}"/>
    <cellStyle name="ItemTypeClass 3 3 2" xfId="22611" xr:uid="{00000000-0005-0000-0000-0000CBEC0000}"/>
    <cellStyle name="ItemTypeClass 3 3 2 2" xfId="50294" xr:uid="{00000000-0005-0000-0000-0000CCEC0000}"/>
    <cellStyle name="ItemTypeClass 3 3 3" xfId="36377" xr:uid="{00000000-0005-0000-0000-0000CDEC0000}"/>
    <cellStyle name="ItemTypeClass 3 4" xfId="5539" xr:uid="{00000000-0005-0000-0000-0000CEEC0000}"/>
    <cellStyle name="ItemTypeClass 3 4 2" xfId="19492" xr:uid="{00000000-0005-0000-0000-0000CFEC0000}"/>
    <cellStyle name="ItemTypeClass 3 4 2 2" xfId="47175" xr:uid="{00000000-0005-0000-0000-0000D0EC0000}"/>
    <cellStyle name="ItemTypeClass 3 4 3" xfId="33258" xr:uid="{00000000-0005-0000-0000-0000D1EC0000}"/>
    <cellStyle name="ItemTypeClass 3 5" xfId="13572" xr:uid="{00000000-0005-0000-0000-0000D2EC0000}"/>
    <cellStyle name="ItemTypeClass 3 5 2" xfId="27493" xr:uid="{00000000-0005-0000-0000-0000D3EC0000}"/>
    <cellStyle name="ItemTypeClass 3 5 2 2" xfId="55176" xr:uid="{00000000-0005-0000-0000-0000D4EC0000}"/>
    <cellStyle name="ItemTypeClass 3 5 3" xfId="41259" xr:uid="{00000000-0005-0000-0000-0000D5EC0000}"/>
    <cellStyle name="ItemTypeClass 3 6" xfId="16534" xr:uid="{00000000-0005-0000-0000-0000D6EC0000}"/>
    <cellStyle name="ItemTypeClass 3 6 2" xfId="44217" xr:uid="{00000000-0005-0000-0000-0000D7EC0000}"/>
    <cellStyle name="ItemTypeClass 4" xfId="3201" xr:uid="{00000000-0005-0000-0000-0000D8EC0000}"/>
    <cellStyle name="ItemTypeClass 4 2" xfId="6643" xr:uid="{00000000-0005-0000-0000-0000D9EC0000}"/>
    <cellStyle name="ItemTypeClass 4 2 2" xfId="20586" xr:uid="{00000000-0005-0000-0000-0000DAEC0000}"/>
    <cellStyle name="ItemTypeClass 4 2 2 2" xfId="48269" xr:uid="{00000000-0005-0000-0000-0000DBEC0000}"/>
    <cellStyle name="ItemTypeClass 4 2 3" xfId="34352" xr:uid="{00000000-0005-0000-0000-0000DCEC0000}"/>
    <cellStyle name="ItemTypeClass 4 3" xfId="9386" xr:uid="{00000000-0005-0000-0000-0000DDEC0000}"/>
    <cellStyle name="ItemTypeClass 4 3 2" xfId="23307" xr:uid="{00000000-0005-0000-0000-0000DEEC0000}"/>
    <cellStyle name="ItemTypeClass 4 3 2 2" xfId="50990" xr:uid="{00000000-0005-0000-0000-0000DFEC0000}"/>
    <cellStyle name="ItemTypeClass 4 3 3" xfId="37073" xr:uid="{00000000-0005-0000-0000-0000E0EC0000}"/>
    <cellStyle name="ItemTypeClass 4 4" xfId="11524" xr:uid="{00000000-0005-0000-0000-0000E1EC0000}"/>
    <cellStyle name="ItemTypeClass 4 4 2" xfId="25445" xr:uid="{00000000-0005-0000-0000-0000E2EC0000}"/>
    <cellStyle name="ItemTypeClass 4 4 2 2" xfId="53128" xr:uid="{00000000-0005-0000-0000-0000E3EC0000}"/>
    <cellStyle name="ItemTypeClass 4 4 3" xfId="39211" xr:uid="{00000000-0005-0000-0000-0000E4EC0000}"/>
    <cellStyle name="ItemTypeClass 4 5" xfId="14274" xr:uid="{00000000-0005-0000-0000-0000E5EC0000}"/>
    <cellStyle name="ItemTypeClass 4 5 2" xfId="28195" xr:uid="{00000000-0005-0000-0000-0000E6EC0000}"/>
    <cellStyle name="ItemTypeClass 4 5 2 2" xfId="55878" xr:uid="{00000000-0005-0000-0000-0000E7EC0000}"/>
    <cellStyle name="ItemTypeClass 4 5 3" xfId="41961" xr:uid="{00000000-0005-0000-0000-0000E8EC0000}"/>
    <cellStyle name="ItemTypeClass 4 6" xfId="17242" xr:uid="{00000000-0005-0000-0000-0000E9EC0000}"/>
    <cellStyle name="ItemTypeClass 4 6 2" xfId="44925" xr:uid="{00000000-0005-0000-0000-0000EAEC0000}"/>
    <cellStyle name="ItemTypeClass 5" xfId="2773" xr:uid="{00000000-0005-0000-0000-0000EBEC0000}"/>
    <cellStyle name="ItemTypeClass 5 2" xfId="6220" xr:uid="{00000000-0005-0000-0000-0000ECEC0000}"/>
    <cellStyle name="ItemTypeClass 5 2 2" xfId="20167" xr:uid="{00000000-0005-0000-0000-0000EDEC0000}"/>
    <cellStyle name="ItemTypeClass 5 2 2 2" xfId="47850" xr:uid="{00000000-0005-0000-0000-0000EEEC0000}"/>
    <cellStyle name="ItemTypeClass 5 2 3" xfId="33933" xr:uid="{00000000-0005-0000-0000-0000EFEC0000}"/>
    <cellStyle name="ItemTypeClass 5 3" xfId="11107" xr:uid="{00000000-0005-0000-0000-0000F0EC0000}"/>
    <cellStyle name="ItemTypeClass 5 3 2" xfId="25028" xr:uid="{00000000-0005-0000-0000-0000F1EC0000}"/>
    <cellStyle name="ItemTypeClass 5 3 2 2" xfId="52711" xr:uid="{00000000-0005-0000-0000-0000F2EC0000}"/>
    <cellStyle name="ItemTypeClass 5 3 3" xfId="38794" xr:uid="{00000000-0005-0000-0000-0000F3EC0000}"/>
    <cellStyle name="ItemTypeClass 5 4" xfId="13860" xr:uid="{00000000-0005-0000-0000-0000F4EC0000}"/>
    <cellStyle name="ItemTypeClass 5 4 2" xfId="27781" xr:uid="{00000000-0005-0000-0000-0000F5EC0000}"/>
    <cellStyle name="ItemTypeClass 5 4 2 2" xfId="55464" xr:uid="{00000000-0005-0000-0000-0000F6EC0000}"/>
    <cellStyle name="ItemTypeClass 5 4 3" xfId="41547" xr:uid="{00000000-0005-0000-0000-0000F7EC0000}"/>
    <cellStyle name="ItemTypeClass 5 5" xfId="16825" xr:uid="{00000000-0005-0000-0000-0000F8EC0000}"/>
    <cellStyle name="ItemTypeClass 5 5 2" xfId="44508" xr:uid="{00000000-0005-0000-0000-0000F9EC0000}"/>
    <cellStyle name="ItemTypeClass 5 6" xfId="30664" xr:uid="{00000000-0005-0000-0000-0000FAEC0000}"/>
    <cellStyle name="ItemTypeClass 6" xfId="4715" xr:uid="{00000000-0005-0000-0000-0000FBEC0000}"/>
    <cellStyle name="ItemTypeClass 6 2" xfId="8121" xr:uid="{00000000-0005-0000-0000-0000FCEC0000}"/>
    <cellStyle name="ItemTypeClass 6 2 2" xfId="22045" xr:uid="{00000000-0005-0000-0000-0000FDEC0000}"/>
    <cellStyle name="ItemTypeClass 6 2 2 2" xfId="49728" xr:uid="{00000000-0005-0000-0000-0000FEEC0000}"/>
    <cellStyle name="ItemTypeClass 6 2 3" xfId="35811" xr:uid="{00000000-0005-0000-0000-0000FFEC0000}"/>
    <cellStyle name="ItemTypeClass 6 3" xfId="12977" xr:uid="{00000000-0005-0000-0000-000000ED0000}"/>
    <cellStyle name="ItemTypeClass 6 3 2" xfId="26898" xr:uid="{00000000-0005-0000-0000-000001ED0000}"/>
    <cellStyle name="ItemTypeClass 6 3 2 2" xfId="54581" xr:uid="{00000000-0005-0000-0000-000002ED0000}"/>
    <cellStyle name="ItemTypeClass 6 3 3" xfId="40664" xr:uid="{00000000-0005-0000-0000-000003ED0000}"/>
    <cellStyle name="ItemTypeClass 6 4" xfId="15727" xr:uid="{00000000-0005-0000-0000-000004ED0000}"/>
    <cellStyle name="ItemTypeClass 6 4 2" xfId="29648" xr:uid="{00000000-0005-0000-0000-000005ED0000}"/>
    <cellStyle name="ItemTypeClass 6 4 2 2" xfId="57331" xr:uid="{00000000-0005-0000-0000-000006ED0000}"/>
    <cellStyle name="ItemTypeClass 6 4 3" xfId="43414" xr:uid="{00000000-0005-0000-0000-000007ED0000}"/>
    <cellStyle name="ItemTypeClass 6 5" xfId="18695" xr:uid="{00000000-0005-0000-0000-000008ED0000}"/>
    <cellStyle name="ItemTypeClass 6 5 2" xfId="46378" xr:uid="{00000000-0005-0000-0000-000009ED0000}"/>
    <cellStyle name="ItemTypeClass 6 6" xfId="32461" xr:uid="{00000000-0005-0000-0000-00000AED0000}"/>
    <cellStyle name="ItemTypeClass 7" xfId="4631" xr:uid="{00000000-0005-0000-0000-00000BED0000}"/>
    <cellStyle name="ItemTypeClass 7 2" xfId="8040" xr:uid="{00000000-0005-0000-0000-00000CED0000}"/>
    <cellStyle name="ItemTypeClass 7 2 2" xfId="21964" xr:uid="{00000000-0005-0000-0000-00000DED0000}"/>
    <cellStyle name="ItemTypeClass 7 2 2 2" xfId="49647" xr:uid="{00000000-0005-0000-0000-00000EED0000}"/>
    <cellStyle name="ItemTypeClass 7 2 3" xfId="35730" xr:uid="{00000000-0005-0000-0000-00000FED0000}"/>
    <cellStyle name="ItemTypeClass 7 3" xfId="12895" xr:uid="{00000000-0005-0000-0000-000010ED0000}"/>
    <cellStyle name="ItemTypeClass 7 3 2" xfId="26816" xr:uid="{00000000-0005-0000-0000-000011ED0000}"/>
    <cellStyle name="ItemTypeClass 7 3 2 2" xfId="54499" xr:uid="{00000000-0005-0000-0000-000012ED0000}"/>
    <cellStyle name="ItemTypeClass 7 3 3" xfId="40582" xr:uid="{00000000-0005-0000-0000-000013ED0000}"/>
    <cellStyle name="ItemTypeClass 7 4" xfId="15645" xr:uid="{00000000-0005-0000-0000-000014ED0000}"/>
    <cellStyle name="ItemTypeClass 7 4 2" xfId="29566" xr:uid="{00000000-0005-0000-0000-000015ED0000}"/>
    <cellStyle name="ItemTypeClass 7 4 2 2" xfId="57249" xr:uid="{00000000-0005-0000-0000-000016ED0000}"/>
    <cellStyle name="ItemTypeClass 7 4 3" xfId="43332" xr:uid="{00000000-0005-0000-0000-000017ED0000}"/>
    <cellStyle name="ItemTypeClass 7 5" xfId="18613" xr:uid="{00000000-0005-0000-0000-000018ED0000}"/>
    <cellStyle name="ItemTypeClass 7 5 2" xfId="46296" xr:uid="{00000000-0005-0000-0000-000019ED0000}"/>
    <cellStyle name="ItemTypeClass 7 6" xfId="32379" xr:uid="{00000000-0005-0000-0000-00001AED0000}"/>
    <cellStyle name="ItemTypeClass 8" xfId="5298" xr:uid="{00000000-0005-0000-0000-00001BED0000}"/>
    <cellStyle name="ItemTypeClass 8 2" xfId="19265" xr:uid="{00000000-0005-0000-0000-00001CED0000}"/>
    <cellStyle name="ItemTypeClass 8 2 2" xfId="46948" xr:uid="{00000000-0005-0000-0000-00001DED0000}"/>
    <cellStyle name="ItemTypeClass 8 3" xfId="33031" xr:uid="{00000000-0005-0000-0000-00001EED0000}"/>
    <cellStyle name="James" xfId="1926" xr:uid="{00000000-0005-0000-0000-00001FED0000}"/>
    <cellStyle name="Joe" xfId="1927" xr:uid="{00000000-0005-0000-0000-000020ED0000}"/>
    <cellStyle name="Keynum" xfId="1928" xr:uid="{00000000-0005-0000-0000-000021ED0000}"/>
    <cellStyle name="kopregel" xfId="1929" xr:uid="{00000000-0005-0000-0000-000022ED0000}"/>
    <cellStyle name="kopregel 10" xfId="2548" xr:uid="{00000000-0005-0000-0000-000023ED0000}"/>
    <cellStyle name="kopregel 10 2" xfId="6005" xr:uid="{00000000-0005-0000-0000-000024ED0000}"/>
    <cellStyle name="kopregel 10 2 2" xfId="19954" xr:uid="{00000000-0005-0000-0000-000025ED0000}"/>
    <cellStyle name="kopregel 10 2 2 2" xfId="47637" xr:uid="{00000000-0005-0000-0000-000026ED0000}"/>
    <cellStyle name="kopregel 10 2 3" xfId="33720" xr:uid="{00000000-0005-0000-0000-000027ED0000}"/>
    <cellStyle name="kopregel 10 3" xfId="8770" xr:uid="{00000000-0005-0000-0000-000028ED0000}"/>
    <cellStyle name="kopregel 10 3 2" xfId="22691" xr:uid="{00000000-0005-0000-0000-000029ED0000}"/>
    <cellStyle name="kopregel 10 3 2 2" xfId="50374" xr:uid="{00000000-0005-0000-0000-00002AED0000}"/>
    <cellStyle name="kopregel 10 3 3" xfId="36457" xr:uid="{00000000-0005-0000-0000-00002BED0000}"/>
    <cellStyle name="kopregel 10 4" xfId="7584" xr:uid="{00000000-0005-0000-0000-00002CED0000}"/>
    <cellStyle name="kopregel 10 4 2" xfId="21512" xr:uid="{00000000-0005-0000-0000-00002DED0000}"/>
    <cellStyle name="kopregel 10 4 2 2" xfId="49195" xr:uid="{00000000-0005-0000-0000-00002EED0000}"/>
    <cellStyle name="kopregel 10 4 3" xfId="35278" xr:uid="{00000000-0005-0000-0000-00002FED0000}"/>
    <cellStyle name="kopregel 10 5" xfId="13650" xr:uid="{00000000-0005-0000-0000-000030ED0000}"/>
    <cellStyle name="kopregel 10 5 2" xfId="27571" xr:uid="{00000000-0005-0000-0000-000031ED0000}"/>
    <cellStyle name="kopregel 10 5 2 2" xfId="55254" xr:uid="{00000000-0005-0000-0000-000032ED0000}"/>
    <cellStyle name="kopregel 10 5 3" xfId="41337" xr:uid="{00000000-0005-0000-0000-000033ED0000}"/>
    <cellStyle name="kopregel 10 6" xfId="16614" xr:uid="{00000000-0005-0000-0000-000034ED0000}"/>
    <cellStyle name="kopregel 10 6 2" xfId="44297" xr:uid="{00000000-0005-0000-0000-000035ED0000}"/>
    <cellStyle name="kopregel 10 7" xfId="30481" xr:uid="{00000000-0005-0000-0000-000036ED0000}"/>
    <cellStyle name="kopregel 11" xfId="3365" xr:uid="{00000000-0005-0000-0000-000037ED0000}"/>
    <cellStyle name="kopregel 11 2" xfId="6805" xr:uid="{00000000-0005-0000-0000-000038ED0000}"/>
    <cellStyle name="kopregel 11 2 2" xfId="20746" xr:uid="{00000000-0005-0000-0000-000039ED0000}"/>
    <cellStyle name="kopregel 11 2 2 2" xfId="48429" xr:uid="{00000000-0005-0000-0000-00003AED0000}"/>
    <cellStyle name="kopregel 11 2 3" xfId="34512" xr:uid="{00000000-0005-0000-0000-00003BED0000}"/>
    <cellStyle name="kopregel 11 3" xfId="9543" xr:uid="{00000000-0005-0000-0000-00003CED0000}"/>
    <cellStyle name="kopregel 11 3 2" xfId="23464" xr:uid="{00000000-0005-0000-0000-00003DED0000}"/>
    <cellStyle name="kopregel 11 3 2 2" xfId="51147" xr:uid="{00000000-0005-0000-0000-00003EED0000}"/>
    <cellStyle name="kopregel 11 3 3" xfId="37230" xr:uid="{00000000-0005-0000-0000-00003FED0000}"/>
    <cellStyle name="kopregel 11 4" xfId="11684" xr:uid="{00000000-0005-0000-0000-000040ED0000}"/>
    <cellStyle name="kopregel 11 4 2" xfId="25605" xr:uid="{00000000-0005-0000-0000-000041ED0000}"/>
    <cellStyle name="kopregel 11 4 2 2" xfId="53288" xr:uid="{00000000-0005-0000-0000-000042ED0000}"/>
    <cellStyle name="kopregel 11 4 3" xfId="39371" xr:uid="{00000000-0005-0000-0000-000043ED0000}"/>
    <cellStyle name="kopregel 11 5" xfId="14434" xr:uid="{00000000-0005-0000-0000-000044ED0000}"/>
    <cellStyle name="kopregel 11 5 2" xfId="28355" xr:uid="{00000000-0005-0000-0000-000045ED0000}"/>
    <cellStyle name="kopregel 11 5 2 2" xfId="56038" xr:uid="{00000000-0005-0000-0000-000046ED0000}"/>
    <cellStyle name="kopregel 11 5 3" xfId="42121" xr:uid="{00000000-0005-0000-0000-000047ED0000}"/>
    <cellStyle name="kopregel 11 6" xfId="17402" xr:uid="{00000000-0005-0000-0000-000048ED0000}"/>
    <cellStyle name="kopregel 11 6 2" xfId="45085" xr:uid="{00000000-0005-0000-0000-000049ED0000}"/>
    <cellStyle name="kopregel 11 7" xfId="31181" xr:uid="{00000000-0005-0000-0000-00004AED0000}"/>
    <cellStyle name="kopregel 12" xfId="3351" xr:uid="{00000000-0005-0000-0000-00004BED0000}"/>
    <cellStyle name="kopregel 12 2" xfId="6791" xr:uid="{00000000-0005-0000-0000-00004CED0000}"/>
    <cellStyle name="kopregel 12 2 2" xfId="20732" xr:uid="{00000000-0005-0000-0000-00004DED0000}"/>
    <cellStyle name="kopregel 12 2 2 2" xfId="48415" xr:uid="{00000000-0005-0000-0000-00004EED0000}"/>
    <cellStyle name="kopregel 12 2 3" xfId="34498" xr:uid="{00000000-0005-0000-0000-00004FED0000}"/>
    <cellStyle name="kopregel 12 3" xfId="9529" xr:uid="{00000000-0005-0000-0000-000050ED0000}"/>
    <cellStyle name="kopregel 12 3 2" xfId="23450" xr:uid="{00000000-0005-0000-0000-000051ED0000}"/>
    <cellStyle name="kopregel 12 3 2 2" xfId="51133" xr:uid="{00000000-0005-0000-0000-000052ED0000}"/>
    <cellStyle name="kopregel 12 3 3" xfId="37216" xr:uid="{00000000-0005-0000-0000-000053ED0000}"/>
    <cellStyle name="kopregel 12 4" xfId="11670" xr:uid="{00000000-0005-0000-0000-000054ED0000}"/>
    <cellStyle name="kopregel 12 4 2" xfId="25591" xr:uid="{00000000-0005-0000-0000-000055ED0000}"/>
    <cellStyle name="kopregel 12 4 2 2" xfId="53274" xr:uid="{00000000-0005-0000-0000-000056ED0000}"/>
    <cellStyle name="kopregel 12 4 3" xfId="39357" xr:uid="{00000000-0005-0000-0000-000057ED0000}"/>
    <cellStyle name="kopregel 12 5" xfId="14420" xr:uid="{00000000-0005-0000-0000-000058ED0000}"/>
    <cellStyle name="kopregel 12 5 2" xfId="28341" xr:uid="{00000000-0005-0000-0000-000059ED0000}"/>
    <cellStyle name="kopregel 12 5 2 2" xfId="56024" xr:uid="{00000000-0005-0000-0000-00005AED0000}"/>
    <cellStyle name="kopregel 12 5 3" xfId="42107" xr:uid="{00000000-0005-0000-0000-00005BED0000}"/>
    <cellStyle name="kopregel 12 6" xfId="17388" xr:uid="{00000000-0005-0000-0000-00005CED0000}"/>
    <cellStyle name="kopregel 12 6 2" xfId="45071" xr:uid="{00000000-0005-0000-0000-00005DED0000}"/>
    <cellStyle name="kopregel 12 7" xfId="31170" xr:uid="{00000000-0005-0000-0000-00005EED0000}"/>
    <cellStyle name="kopregel 13" xfId="3361" xr:uid="{00000000-0005-0000-0000-00005FED0000}"/>
    <cellStyle name="kopregel 13 2" xfId="6801" xr:uid="{00000000-0005-0000-0000-000060ED0000}"/>
    <cellStyle name="kopregel 13 2 2" xfId="20742" xr:uid="{00000000-0005-0000-0000-000061ED0000}"/>
    <cellStyle name="kopregel 13 2 2 2" xfId="48425" xr:uid="{00000000-0005-0000-0000-000062ED0000}"/>
    <cellStyle name="kopregel 13 2 3" xfId="34508" xr:uid="{00000000-0005-0000-0000-000063ED0000}"/>
    <cellStyle name="kopregel 13 3" xfId="9539" xr:uid="{00000000-0005-0000-0000-000064ED0000}"/>
    <cellStyle name="kopregel 13 3 2" xfId="23460" xr:uid="{00000000-0005-0000-0000-000065ED0000}"/>
    <cellStyle name="kopregel 13 3 2 2" xfId="51143" xr:uid="{00000000-0005-0000-0000-000066ED0000}"/>
    <cellStyle name="kopregel 13 3 3" xfId="37226" xr:uid="{00000000-0005-0000-0000-000067ED0000}"/>
    <cellStyle name="kopregel 13 4" xfId="11680" xr:uid="{00000000-0005-0000-0000-000068ED0000}"/>
    <cellStyle name="kopregel 13 4 2" xfId="25601" xr:uid="{00000000-0005-0000-0000-000069ED0000}"/>
    <cellStyle name="kopregel 13 4 2 2" xfId="53284" xr:uid="{00000000-0005-0000-0000-00006AED0000}"/>
    <cellStyle name="kopregel 13 4 3" xfId="39367" xr:uid="{00000000-0005-0000-0000-00006BED0000}"/>
    <cellStyle name="kopregel 13 5" xfId="14430" xr:uid="{00000000-0005-0000-0000-00006CED0000}"/>
    <cellStyle name="kopregel 13 5 2" xfId="28351" xr:uid="{00000000-0005-0000-0000-00006DED0000}"/>
    <cellStyle name="kopregel 13 5 2 2" xfId="56034" xr:uid="{00000000-0005-0000-0000-00006EED0000}"/>
    <cellStyle name="kopregel 13 5 3" xfId="42117" xr:uid="{00000000-0005-0000-0000-00006FED0000}"/>
    <cellStyle name="kopregel 13 6" xfId="17398" xr:uid="{00000000-0005-0000-0000-000070ED0000}"/>
    <cellStyle name="kopregel 13 6 2" xfId="45081" xr:uid="{00000000-0005-0000-0000-000071ED0000}"/>
    <cellStyle name="kopregel 13 7" xfId="31178" xr:uid="{00000000-0005-0000-0000-000072ED0000}"/>
    <cellStyle name="kopregel 14" xfId="2272" xr:uid="{00000000-0005-0000-0000-000073ED0000}"/>
    <cellStyle name="kopregel 14 2" xfId="5739" xr:uid="{00000000-0005-0000-0000-000074ED0000}"/>
    <cellStyle name="kopregel 14 2 2" xfId="19689" xr:uid="{00000000-0005-0000-0000-000075ED0000}"/>
    <cellStyle name="kopregel 14 2 2 2" xfId="47372" xr:uid="{00000000-0005-0000-0000-000076ED0000}"/>
    <cellStyle name="kopregel 14 2 3" xfId="33455" xr:uid="{00000000-0005-0000-0000-000077ED0000}"/>
    <cellStyle name="kopregel 14 3" xfId="8508" xr:uid="{00000000-0005-0000-0000-000078ED0000}"/>
    <cellStyle name="kopregel 14 3 2" xfId="22429" xr:uid="{00000000-0005-0000-0000-000079ED0000}"/>
    <cellStyle name="kopregel 14 3 2 2" xfId="50112" xr:uid="{00000000-0005-0000-0000-00007AED0000}"/>
    <cellStyle name="kopregel 14 3 3" xfId="36195" xr:uid="{00000000-0005-0000-0000-00007BED0000}"/>
    <cellStyle name="kopregel 14 4" xfId="5388" xr:uid="{00000000-0005-0000-0000-00007CED0000}"/>
    <cellStyle name="kopregel 14 4 2" xfId="19341" xr:uid="{00000000-0005-0000-0000-00007DED0000}"/>
    <cellStyle name="kopregel 14 4 2 2" xfId="47024" xr:uid="{00000000-0005-0000-0000-00007EED0000}"/>
    <cellStyle name="kopregel 14 4 3" xfId="33107" xr:uid="{00000000-0005-0000-0000-00007FED0000}"/>
    <cellStyle name="kopregel 14 5" xfId="13387" xr:uid="{00000000-0005-0000-0000-000080ED0000}"/>
    <cellStyle name="kopregel 14 5 2" xfId="27308" xr:uid="{00000000-0005-0000-0000-000081ED0000}"/>
    <cellStyle name="kopregel 14 5 2 2" xfId="54991" xr:uid="{00000000-0005-0000-0000-000082ED0000}"/>
    <cellStyle name="kopregel 14 5 3" xfId="41074" xr:uid="{00000000-0005-0000-0000-000083ED0000}"/>
    <cellStyle name="kopregel 14 6" xfId="16349" xr:uid="{00000000-0005-0000-0000-000084ED0000}"/>
    <cellStyle name="kopregel 14 6 2" xfId="44032" xr:uid="{00000000-0005-0000-0000-000085ED0000}"/>
    <cellStyle name="kopregel 14 7" xfId="30247" xr:uid="{00000000-0005-0000-0000-000086ED0000}"/>
    <cellStyle name="kopregel 15" xfId="2600" xr:uid="{00000000-0005-0000-0000-000087ED0000}"/>
    <cellStyle name="kopregel 15 2" xfId="6056" xr:uid="{00000000-0005-0000-0000-000088ED0000}"/>
    <cellStyle name="kopregel 15 2 2" xfId="20003" xr:uid="{00000000-0005-0000-0000-000089ED0000}"/>
    <cellStyle name="kopregel 15 2 2 2" xfId="47686" xr:uid="{00000000-0005-0000-0000-00008AED0000}"/>
    <cellStyle name="kopregel 15 2 3" xfId="33769" xr:uid="{00000000-0005-0000-0000-00008BED0000}"/>
    <cellStyle name="kopregel 15 3" xfId="8817" xr:uid="{00000000-0005-0000-0000-00008CED0000}"/>
    <cellStyle name="kopregel 15 3 2" xfId="22738" xr:uid="{00000000-0005-0000-0000-00008DED0000}"/>
    <cellStyle name="kopregel 15 3 2 2" xfId="50421" xr:uid="{00000000-0005-0000-0000-00008EED0000}"/>
    <cellStyle name="kopregel 15 3 3" xfId="36504" xr:uid="{00000000-0005-0000-0000-00008FED0000}"/>
    <cellStyle name="kopregel 15 4" xfId="7559" xr:uid="{00000000-0005-0000-0000-000090ED0000}"/>
    <cellStyle name="kopregel 15 4 2" xfId="21487" xr:uid="{00000000-0005-0000-0000-000091ED0000}"/>
    <cellStyle name="kopregel 15 4 2 2" xfId="49170" xr:uid="{00000000-0005-0000-0000-000092ED0000}"/>
    <cellStyle name="kopregel 15 4 3" xfId="35253" xr:uid="{00000000-0005-0000-0000-000093ED0000}"/>
    <cellStyle name="kopregel 15 5" xfId="13698" xr:uid="{00000000-0005-0000-0000-000094ED0000}"/>
    <cellStyle name="kopregel 15 5 2" xfId="27619" xr:uid="{00000000-0005-0000-0000-000095ED0000}"/>
    <cellStyle name="kopregel 15 5 2 2" xfId="55302" xr:uid="{00000000-0005-0000-0000-000096ED0000}"/>
    <cellStyle name="kopregel 15 5 3" xfId="41385" xr:uid="{00000000-0005-0000-0000-000097ED0000}"/>
    <cellStyle name="kopregel 15 6" xfId="16662" xr:uid="{00000000-0005-0000-0000-000098ED0000}"/>
    <cellStyle name="kopregel 15 6 2" xfId="44345" xr:uid="{00000000-0005-0000-0000-000099ED0000}"/>
    <cellStyle name="kopregel 15 7" xfId="30525" xr:uid="{00000000-0005-0000-0000-00009AED0000}"/>
    <cellStyle name="kopregel 16" xfId="3302" xr:uid="{00000000-0005-0000-0000-00009BED0000}"/>
    <cellStyle name="kopregel 16 2" xfId="6743" xr:uid="{00000000-0005-0000-0000-00009CED0000}"/>
    <cellStyle name="kopregel 16 2 2" xfId="20684" xr:uid="{00000000-0005-0000-0000-00009DED0000}"/>
    <cellStyle name="kopregel 16 2 2 2" xfId="48367" xr:uid="{00000000-0005-0000-0000-00009EED0000}"/>
    <cellStyle name="kopregel 16 2 3" xfId="34450" xr:uid="{00000000-0005-0000-0000-00009FED0000}"/>
    <cellStyle name="kopregel 16 3" xfId="9483" xr:uid="{00000000-0005-0000-0000-0000A0ED0000}"/>
    <cellStyle name="kopregel 16 3 2" xfId="23404" xr:uid="{00000000-0005-0000-0000-0000A1ED0000}"/>
    <cellStyle name="kopregel 16 3 2 2" xfId="51087" xr:uid="{00000000-0005-0000-0000-0000A2ED0000}"/>
    <cellStyle name="kopregel 16 3 3" xfId="37170" xr:uid="{00000000-0005-0000-0000-0000A3ED0000}"/>
    <cellStyle name="kopregel 16 4" xfId="11622" xr:uid="{00000000-0005-0000-0000-0000A4ED0000}"/>
    <cellStyle name="kopregel 16 4 2" xfId="25543" xr:uid="{00000000-0005-0000-0000-0000A5ED0000}"/>
    <cellStyle name="kopregel 16 4 2 2" xfId="53226" xr:uid="{00000000-0005-0000-0000-0000A6ED0000}"/>
    <cellStyle name="kopregel 16 4 3" xfId="39309" xr:uid="{00000000-0005-0000-0000-0000A7ED0000}"/>
    <cellStyle name="kopregel 16 5" xfId="14372" xr:uid="{00000000-0005-0000-0000-0000A8ED0000}"/>
    <cellStyle name="kopregel 16 5 2" xfId="28293" xr:uid="{00000000-0005-0000-0000-0000A9ED0000}"/>
    <cellStyle name="kopregel 16 5 2 2" xfId="55976" xr:uid="{00000000-0005-0000-0000-0000AAED0000}"/>
    <cellStyle name="kopregel 16 5 3" xfId="42059" xr:uid="{00000000-0005-0000-0000-0000ABED0000}"/>
    <cellStyle name="kopregel 16 6" xfId="17340" xr:uid="{00000000-0005-0000-0000-0000ACED0000}"/>
    <cellStyle name="kopregel 16 6 2" xfId="45023" xr:uid="{00000000-0005-0000-0000-0000ADED0000}"/>
    <cellStyle name="kopregel 16 7" xfId="31125" xr:uid="{00000000-0005-0000-0000-0000AEED0000}"/>
    <cellStyle name="kopregel 17" xfId="2604" xr:uid="{00000000-0005-0000-0000-0000AFED0000}"/>
    <cellStyle name="kopregel 17 2" xfId="6060" xr:uid="{00000000-0005-0000-0000-0000B0ED0000}"/>
    <cellStyle name="kopregel 17 2 2" xfId="20007" xr:uid="{00000000-0005-0000-0000-0000B1ED0000}"/>
    <cellStyle name="kopregel 17 2 2 2" xfId="47690" xr:uid="{00000000-0005-0000-0000-0000B2ED0000}"/>
    <cellStyle name="kopregel 17 2 3" xfId="33773" xr:uid="{00000000-0005-0000-0000-0000B3ED0000}"/>
    <cellStyle name="kopregel 17 3" xfId="8821" xr:uid="{00000000-0005-0000-0000-0000B4ED0000}"/>
    <cellStyle name="kopregel 17 3 2" xfId="22742" xr:uid="{00000000-0005-0000-0000-0000B5ED0000}"/>
    <cellStyle name="kopregel 17 3 2 2" xfId="50425" xr:uid="{00000000-0005-0000-0000-0000B6ED0000}"/>
    <cellStyle name="kopregel 17 3 3" xfId="36508" xr:uid="{00000000-0005-0000-0000-0000B7ED0000}"/>
    <cellStyle name="kopregel 17 4" xfId="10948" xr:uid="{00000000-0005-0000-0000-0000B8ED0000}"/>
    <cellStyle name="kopregel 17 4 2" xfId="24869" xr:uid="{00000000-0005-0000-0000-0000B9ED0000}"/>
    <cellStyle name="kopregel 17 4 2 2" xfId="52552" xr:uid="{00000000-0005-0000-0000-0000BAED0000}"/>
    <cellStyle name="kopregel 17 4 3" xfId="38635" xr:uid="{00000000-0005-0000-0000-0000BBED0000}"/>
    <cellStyle name="kopregel 17 5" xfId="13702" xr:uid="{00000000-0005-0000-0000-0000BCED0000}"/>
    <cellStyle name="kopregel 17 5 2" xfId="27623" xr:uid="{00000000-0005-0000-0000-0000BDED0000}"/>
    <cellStyle name="kopregel 17 5 2 2" xfId="55306" xr:uid="{00000000-0005-0000-0000-0000BEED0000}"/>
    <cellStyle name="kopregel 17 5 3" xfId="41389" xr:uid="{00000000-0005-0000-0000-0000BFED0000}"/>
    <cellStyle name="kopregel 17 6" xfId="16666" xr:uid="{00000000-0005-0000-0000-0000C0ED0000}"/>
    <cellStyle name="kopregel 17 6 2" xfId="44349" xr:uid="{00000000-0005-0000-0000-0000C1ED0000}"/>
    <cellStyle name="kopregel 17 7" xfId="30529" xr:uid="{00000000-0005-0000-0000-0000C2ED0000}"/>
    <cellStyle name="kopregel 18" xfId="2490" xr:uid="{00000000-0005-0000-0000-0000C3ED0000}"/>
    <cellStyle name="kopregel 18 2" xfId="5947" xr:uid="{00000000-0005-0000-0000-0000C4ED0000}"/>
    <cellStyle name="kopregel 18 2 2" xfId="19896" xr:uid="{00000000-0005-0000-0000-0000C5ED0000}"/>
    <cellStyle name="kopregel 18 2 2 2" xfId="47579" xr:uid="{00000000-0005-0000-0000-0000C6ED0000}"/>
    <cellStyle name="kopregel 18 2 3" xfId="33662" xr:uid="{00000000-0005-0000-0000-0000C7ED0000}"/>
    <cellStyle name="kopregel 18 3" xfId="8712" xr:uid="{00000000-0005-0000-0000-0000C8ED0000}"/>
    <cellStyle name="kopregel 18 3 2" xfId="22633" xr:uid="{00000000-0005-0000-0000-0000C9ED0000}"/>
    <cellStyle name="kopregel 18 3 2 2" xfId="50316" xr:uid="{00000000-0005-0000-0000-0000CAED0000}"/>
    <cellStyle name="kopregel 18 3 3" xfId="36399" xr:uid="{00000000-0005-0000-0000-0000CBED0000}"/>
    <cellStyle name="kopregel 18 4" xfId="5561" xr:uid="{00000000-0005-0000-0000-0000CCED0000}"/>
    <cellStyle name="kopregel 18 4 2" xfId="19514" xr:uid="{00000000-0005-0000-0000-0000CDED0000}"/>
    <cellStyle name="kopregel 18 4 2 2" xfId="47197" xr:uid="{00000000-0005-0000-0000-0000CEED0000}"/>
    <cellStyle name="kopregel 18 4 3" xfId="33280" xr:uid="{00000000-0005-0000-0000-0000CFED0000}"/>
    <cellStyle name="kopregel 18 5" xfId="13594" xr:uid="{00000000-0005-0000-0000-0000D0ED0000}"/>
    <cellStyle name="kopregel 18 5 2" xfId="27515" xr:uid="{00000000-0005-0000-0000-0000D1ED0000}"/>
    <cellStyle name="kopregel 18 5 2 2" xfId="55198" xr:uid="{00000000-0005-0000-0000-0000D2ED0000}"/>
    <cellStyle name="kopregel 18 5 3" xfId="41281" xr:uid="{00000000-0005-0000-0000-0000D3ED0000}"/>
    <cellStyle name="kopregel 18 6" xfId="16556" xr:uid="{00000000-0005-0000-0000-0000D4ED0000}"/>
    <cellStyle name="kopregel 18 6 2" xfId="44239" xr:uid="{00000000-0005-0000-0000-0000D5ED0000}"/>
    <cellStyle name="kopregel 18 7" xfId="30431" xr:uid="{00000000-0005-0000-0000-0000D6ED0000}"/>
    <cellStyle name="kopregel 19" xfId="4104" xr:uid="{00000000-0005-0000-0000-0000D7ED0000}"/>
    <cellStyle name="kopregel 19 2" xfId="7530" xr:uid="{00000000-0005-0000-0000-0000D8ED0000}"/>
    <cellStyle name="kopregel 19 2 2" xfId="21459" xr:uid="{00000000-0005-0000-0000-0000D9ED0000}"/>
    <cellStyle name="kopregel 19 2 2 2" xfId="49142" xr:uid="{00000000-0005-0000-0000-0000DAED0000}"/>
    <cellStyle name="kopregel 19 2 3" xfId="35225" xr:uid="{00000000-0005-0000-0000-0000DBED0000}"/>
    <cellStyle name="kopregel 19 3" xfId="10231" xr:uid="{00000000-0005-0000-0000-0000DCED0000}"/>
    <cellStyle name="kopregel 19 3 2" xfId="24152" xr:uid="{00000000-0005-0000-0000-0000DDED0000}"/>
    <cellStyle name="kopregel 19 3 2 2" xfId="51835" xr:uid="{00000000-0005-0000-0000-0000DEED0000}"/>
    <cellStyle name="kopregel 19 3 3" xfId="37918" xr:uid="{00000000-0005-0000-0000-0000DFED0000}"/>
    <cellStyle name="kopregel 19 4" xfId="12383" xr:uid="{00000000-0005-0000-0000-0000E0ED0000}"/>
    <cellStyle name="kopregel 19 4 2" xfId="26304" xr:uid="{00000000-0005-0000-0000-0000E1ED0000}"/>
    <cellStyle name="kopregel 19 4 2 2" xfId="53987" xr:uid="{00000000-0005-0000-0000-0000E2ED0000}"/>
    <cellStyle name="kopregel 19 4 3" xfId="40070" xr:uid="{00000000-0005-0000-0000-0000E3ED0000}"/>
    <cellStyle name="kopregel 19 5" xfId="15133" xr:uid="{00000000-0005-0000-0000-0000E4ED0000}"/>
    <cellStyle name="kopregel 19 5 2" xfId="29054" xr:uid="{00000000-0005-0000-0000-0000E5ED0000}"/>
    <cellStyle name="kopregel 19 5 2 2" xfId="56737" xr:uid="{00000000-0005-0000-0000-0000E6ED0000}"/>
    <cellStyle name="kopregel 19 5 3" xfId="42820" xr:uid="{00000000-0005-0000-0000-0000E7ED0000}"/>
    <cellStyle name="kopregel 19 6" xfId="18101" xr:uid="{00000000-0005-0000-0000-0000E8ED0000}"/>
    <cellStyle name="kopregel 19 6 2" xfId="45784" xr:uid="{00000000-0005-0000-0000-0000E9ED0000}"/>
    <cellStyle name="kopregel 19 7" xfId="31867" xr:uid="{00000000-0005-0000-0000-0000EAED0000}"/>
    <cellStyle name="kopregel 2" xfId="2076" xr:uid="{00000000-0005-0000-0000-0000EBED0000}"/>
    <cellStyle name="kopregel 2 2" xfId="4157" xr:uid="{00000000-0005-0000-0000-0000ECED0000}"/>
    <cellStyle name="kopregel 2 2 2" xfId="7583" xr:uid="{00000000-0005-0000-0000-0000EDED0000}"/>
    <cellStyle name="kopregel 2 2 2 2" xfId="21511" xr:uid="{00000000-0005-0000-0000-0000EEED0000}"/>
    <cellStyle name="kopregel 2 2 2 2 2" xfId="49194" xr:uid="{00000000-0005-0000-0000-0000EFED0000}"/>
    <cellStyle name="kopregel 2 2 2 3" xfId="35277" xr:uid="{00000000-0005-0000-0000-0000F0ED0000}"/>
    <cellStyle name="kopregel 2 2 3" xfId="10279" xr:uid="{00000000-0005-0000-0000-0000F1ED0000}"/>
    <cellStyle name="kopregel 2 2 3 2" xfId="24200" xr:uid="{00000000-0005-0000-0000-0000F2ED0000}"/>
    <cellStyle name="kopregel 2 2 3 2 2" xfId="51883" xr:uid="{00000000-0005-0000-0000-0000F3ED0000}"/>
    <cellStyle name="kopregel 2 2 3 3" xfId="37966" xr:uid="{00000000-0005-0000-0000-0000F4ED0000}"/>
    <cellStyle name="kopregel 2 2 4" xfId="12433" xr:uid="{00000000-0005-0000-0000-0000F5ED0000}"/>
    <cellStyle name="kopregel 2 2 4 2" xfId="26354" xr:uid="{00000000-0005-0000-0000-0000F6ED0000}"/>
    <cellStyle name="kopregel 2 2 4 2 2" xfId="54037" xr:uid="{00000000-0005-0000-0000-0000F7ED0000}"/>
    <cellStyle name="kopregel 2 2 4 3" xfId="40120" xr:uid="{00000000-0005-0000-0000-0000F8ED0000}"/>
    <cellStyle name="kopregel 2 2 5" xfId="15183" xr:uid="{00000000-0005-0000-0000-0000F9ED0000}"/>
    <cellStyle name="kopregel 2 2 5 2" xfId="29104" xr:uid="{00000000-0005-0000-0000-0000FAED0000}"/>
    <cellStyle name="kopregel 2 2 5 2 2" xfId="56787" xr:uid="{00000000-0005-0000-0000-0000FBED0000}"/>
    <cellStyle name="kopregel 2 2 5 3" xfId="42870" xr:uid="{00000000-0005-0000-0000-0000FCED0000}"/>
    <cellStyle name="kopregel 2 2 6" xfId="18151" xr:uid="{00000000-0005-0000-0000-0000FDED0000}"/>
    <cellStyle name="kopregel 2 2 6 2" xfId="45834" xr:uid="{00000000-0005-0000-0000-0000FEED0000}"/>
    <cellStyle name="kopregel 2 2 7" xfId="31917" xr:uid="{00000000-0005-0000-0000-0000FFED0000}"/>
    <cellStyle name="kopregel 2 3" xfId="4896" xr:uid="{00000000-0005-0000-0000-000000EE0000}"/>
    <cellStyle name="kopregel 2 3 2" xfId="8301" xr:uid="{00000000-0005-0000-0000-000001EE0000}"/>
    <cellStyle name="kopregel 2 3 2 2" xfId="22223" xr:uid="{00000000-0005-0000-0000-000002EE0000}"/>
    <cellStyle name="kopregel 2 3 2 2 2" xfId="49906" xr:uid="{00000000-0005-0000-0000-000003EE0000}"/>
    <cellStyle name="kopregel 2 3 2 3" xfId="35989" xr:uid="{00000000-0005-0000-0000-000004EE0000}"/>
    <cellStyle name="kopregel 2 3 3" xfId="10755" xr:uid="{00000000-0005-0000-0000-000005EE0000}"/>
    <cellStyle name="kopregel 2 3 3 2" xfId="24676" xr:uid="{00000000-0005-0000-0000-000006EE0000}"/>
    <cellStyle name="kopregel 2 3 3 2 2" xfId="52359" xr:uid="{00000000-0005-0000-0000-000007EE0000}"/>
    <cellStyle name="kopregel 2 3 3 3" xfId="38442" xr:uid="{00000000-0005-0000-0000-000008EE0000}"/>
    <cellStyle name="kopregel 2 3 4" xfId="13155" xr:uid="{00000000-0005-0000-0000-000009EE0000}"/>
    <cellStyle name="kopregel 2 3 4 2" xfId="27076" xr:uid="{00000000-0005-0000-0000-00000AEE0000}"/>
    <cellStyle name="kopregel 2 3 4 2 2" xfId="54759" xr:uid="{00000000-0005-0000-0000-00000BEE0000}"/>
    <cellStyle name="kopregel 2 3 4 3" xfId="40842" xr:uid="{00000000-0005-0000-0000-00000CEE0000}"/>
    <cellStyle name="kopregel 2 3 5" xfId="15905" xr:uid="{00000000-0005-0000-0000-00000DEE0000}"/>
    <cellStyle name="kopregel 2 3 5 2" xfId="29826" xr:uid="{00000000-0005-0000-0000-00000EEE0000}"/>
    <cellStyle name="kopregel 2 3 5 2 2" xfId="57509" xr:uid="{00000000-0005-0000-0000-00000FEE0000}"/>
    <cellStyle name="kopregel 2 3 5 3" xfId="43592" xr:uid="{00000000-0005-0000-0000-000010EE0000}"/>
    <cellStyle name="kopregel 2 3 6" xfId="18873" xr:uid="{00000000-0005-0000-0000-000011EE0000}"/>
    <cellStyle name="kopregel 2 3 6 2" xfId="46556" xr:uid="{00000000-0005-0000-0000-000012EE0000}"/>
    <cellStyle name="kopregel 2 3 7" xfId="32639" xr:uid="{00000000-0005-0000-0000-000013EE0000}"/>
    <cellStyle name="kopregel 2 4" xfId="4602" xr:uid="{00000000-0005-0000-0000-000014EE0000}"/>
    <cellStyle name="kopregel 2 4 2" xfId="8011" xr:uid="{00000000-0005-0000-0000-000015EE0000}"/>
    <cellStyle name="kopregel 2 4 2 2" xfId="21935" xr:uid="{00000000-0005-0000-0000-000016EE0000}"/>
    <cellStyle name="kopregel 2 4 2 2 2" xfId="49618" xr:uid="{00000000-0005-0000-0000-000017EE0000}"/>
    <cellStyle name="kopregel 2 4 2 3" xfId="35701" xr:uid="{00000000-0005-0000-0000-000018EE0000}"/>
    <cellStyle name="kopregel 2 4 3" xfId="10613" xr:uid="{00000000-0005-0000-0000-000019EE0000}"/>
    <cellStyle name="kopregel 2 4 3 2" xfId="24534" xr:uid="{00000000-0005-0000-0000-00001AEE0000}"/>
    <cellStyle name="kopregel 2 4 3 2 2" xfId="52217" xr:uid="{00000000-0005-0000-0000-00001BEE0000}"/>
    <cellStyle name="kopregel 2 4 3 3" xfId="38300" xr:uid="{00000000-0005-0000-0000-00001CEE0000}"/>
    <cellStyle name="kopregel 2 4 4" xfId="12866" xr:uid="{00000000-0005-0000-0000-00001DEE0000}"/>
    <cellStyle name="kopregel 2 4 4 2" xfId="26787" xr:uid="{00000000-0005-0000-0000-00001EEE0000}"/>
    <cellStyle name="kopregel 2 4 4 2 2" xfId="54470" xr:uid="{00000000-0005-0000-0000-00001FEE0000}"/>
    <cellStyle name="kopregel 2 4 4 3" xfId="40553" xr:uid="{00000000-0005-0000-0000-000020EE0000}"/>
    <cellStyle name="kopregel 2 4 5" xfId="15616" xr:uid="{00000000-0005-0000-0000-000021EE0000}"/>
    <cellStyle name="kopregel 2 4 5 2" xfId="29537" xr:uid="{00000000-0005-0000-0000-000022EE0000}"/>
    <cellStyle name="kopregel 2 4 5 2 2" xfId="57220" xr:uid="{00000000-0005-0000-0000-000023EE0000}"/>
    <cellStyle name="kopregel 2 4 5 3" xfId="43303" xr:uid="{00000000-0005-0000-0000-000024EE0000}"/>
    <cellStyle name="kopregel 2 4 6" xfId="18584" xr:uid="{00000000-0005-0000-0000-000025EE0000}"/>
    <cellStyle name="kopregel 2 4 6 2" xfId="46267" xr:uid="{00000000-0005-0000-0000-000026EE0000}"/>
    <cellStyle name="kopregel 2 4 7" xfId="32350" xr:uid="{00000000-0005-0000-0000-000027EE0000}"/>
    <cellStyle name="kopregel 2 5" xfId="5197" xr:uid="{00000000-0005-0000-0000-000028EE0000}"/>
    <cellStyle name="kopregel 2 5 2" xfId="19167" xr:uid="{00000000-0005-0000-0000-000029EE0000}"/>
    <cellStyle name="kopregel 2 5 2 2" xfId="46850" xr:uid="{00000000-0005-0000-0000-00002AEE0000}"/>
    <cellStyle name="kopregel 2 5 3" xfId="32933" xr:uid="{00000000-0005-0000-0000-00002BEE0000}"/>
    <cellStyle name="kopregel 2 6" xfId="5312" xr:uid="{00000000-0005-0000-0000-00002CEE0000}"/>
    <cellStyle name="kopregel 2 6 2" xfId="19279" xr:uid="{00000000-0005-0000-0000-00002DEE0000}"/>
    <cellStyle name="kopregel 2 6 2 2" xfId="46962" xr:uid="{00000000-0005-0000-0000-00002EEE0000}"/>
    <cellStyle name="kopregel 2 6 3" xfId="33045" xr:uid="{00000000-0005-0000-0000-00002FEE0000}"/>
    <cellStyle name="kopregel 2 7" xfId="5203" xr:uid="{00000000-0005-0000-0000-000030EE0000}"/>
    <cellStyle name="kopregel 2 7 2" xfId="19173" xr:uid="{00000000-0005-0000-0000-000031EE0000}"/>
    <cellStyle name="kopregel 2 7 2 2" xfId="46856" xr:uid="{00000000-0005-0000-0000-000032EE0000}"/>
    <cellStyle name="kopregel 2 7 3" xfId="32939" xr:uid="{00000000-0005-0000-0000-000033EE0000}"/>
    <cellStyle name="kopregel 2 8" xfId="16180" xr:uid="{00000000-0005-0000-0000-000034EE0000}"/>
    <cellStyle name="kopregel 2 8 2" xfId="30097" xr:uid="{00000000-0005-0000-0000-000035EE0000}"/>
    <cellStyle name="kopregel 2 8 2 2" xfId="57780" xr:uid="{00000000-0005-0000-0000-000036EE0000}"/>
    <cellStyle name="kopregel 2 8 3" xfId="43863" xr:uid="{00000000-0005-0000-0000-000037EE0000}"/>
    <cellStyle name="kopregel 2 9" xfId="30215" xr:uid="{00000000-0005-0000-0000-000038EE0000}"/>
    <cellStyle name="kopregel 20" xfId="3979" xr:uid="{00000000-0005-0000-0000-000039EE0000}"/>
    <cellStyle name="kopregel 20 2" xfId="7405" xr:uid="{00000000-0005-0000-0000-00003AEE0000}"/>
    <cellStyle name="kopregel 20 2 2" xfId="21336" xr:uid="{00000000-0005-0000-0000-00003BEE0000}"/>
    <cellStyle name="kopregel 20 2 2 2" xfId="49019" xr:uid="{00000000-0005-0000-0000-00003CEE0000}"/>
    <cellStyle name="kopregel 20 2 3" xfId="35102" xr:uid="{00000000-0005-0000-0000-00003DEE0000}"/>
    <cellStyle name="kopregel 20 3" xfId="10108" xr:uid="{00000000-0005-0000-0000-00003EEE0000}"/>
    <cellStyle name="kopregel 20 3 2" xfId="24029" xr:uid="{00000000-0005-0000-0000-00003FEE0000}"/>
    <cellStyle name="kopregel 20 3 2 2" xfId="51712" xr:uid="{00000000-0005-0000-0000-000040EE0000}"/>
    <cellStyle name="kopregel 20 3 3" xfId="37795" xr:uid="{00000000-0005-0000-0000-000041EE0000}"/>
    <cellStyle name="kopregel 20 4" xfId="12260" xr:uid="{00000000-0005-0000-0000-000042EE0000}"/>
    <cellStyle name="kopregel 20 4 2" xfId="26181" xr:uid="{00000000-0005-0000-0000-000043EE0000}"/>
    <cellStyle name="kopregel 20 4 2 2" xfId="53864" xr:uid="{00000000-0005-0000-0000-000044EE0000}"/>
    <cellStyle name="kopregel 20 4 3" xfId="39947" xr:uid="{00000000-0005-0000-0000-000045EE0000}"/>
    <cellStyle name="kopregel 20 5" xfId="15010" xr:uid="{00000000-0005-0000-0000-000046EE0000}"/>
    <cellStyle name="kopregel 20 5 2" xfId="28931" xr:uid="{00000000-0005-0000-0000-000047EE0000}"/>
    <cellStyle name="kopregel 20 5 2 2" xfId="56614" xr:uid="{00000000-0005-0000-0000-000048EE0000}"/>
    <cellStyle name="kopregel 20 5 3" xfId="42697" xr:uid="{00000000-0005-0000-0000-000049EE0000}"/>
    <cellStyle name="kopregel 20 6" xfId="17978" xr:uid="{00000000-0005-0000-0000-00004AEE0000}"/>
    <cellStyle name="kopregel 20 6 2" xfId="45661" xr:uid="{00000000-0005-0000-0000-00004BEE0000}"/>
    <cellStyle name="kopregel 20 7" xfId="31744" xr:uid="{00000000-0005-0000-0000-00004CEE0000}"/>
    <cellStyle name="kopregel 21" xfId="4083" xr:uid="{00000000-0005-0000-0000-00004DEE0000}"/>
    <cellStyle name="kopregel 21 2" xfId="7509" xr:uid="{00000000-0005-0000-0000-00004EEE0000}"/>
    <cellStyle name="kopregel 21 2 2" xfId="21440" xr:uid="{00000000-0005-0000-0000-00004FEE0000}"/>
    <cellStyle name="kopregel 21 2 2 2" xfId="49123" xr:uid="{00000000-0005-0000-0000-000050EE0000}"/>
    <cellStyle name="kopregel 21 2 3" xfId="35206" xr:uid="{00000000-0005-0000-0000-000051EE0000}"/>
    <cellStyle name="kopregel 21 3" xfId="10212" xr:uid="{00000000-0005-0000-0000-000052EE0000}"/>
    <cellStyle name="kopregel 21 3 2" xfId="24133" xr:uid="{00000000-0005-0000-0000-000053EE0000}"/>
    <cellStyle name="kopregel 21 3 2 2" xfId="51816" xr:uid="{00000000-0005-0000-0000-000054EE0000}"/>
    <cellStyle name="kopregel 21 3 3" xfId="37899" xr:uid="{00000000-0005-0000-0000-000055EE0000}"/>
    <cellStyle name="kopregel 21 4" xfId="12364" xr:uid="{00000000-0005-0000-0000-000056EE0000}"/>
    <cellStyle name="kopregel 21 4 2" xfId="26285" xr:uid="{00000000-0005-0000-0000-000057EE0000}"/>
    <cellStyle name="kopregel 21 4 2 2" xfId="53968" xr:uid="{00000000-0005-0000-0000-000058EE0000}"/>
    <cellStyle name="kopregel 21 4 3" xfId="40051" xr:uid="{00000000-0005-0000-0000-000059EE0000}"/>
    <cellStyle name="kopregel 21 5" xfId="15114" xr:uid="{00000000-0005-0000-0000-00005AEE0000}"/>
    <cellStyle name="kopregel 21 5 2" xfId="29035" xr:uid="{00000000-0005-0000-0000-00005BEE0000}"/>
    <cellStyle name="kopregel 21 5 2 2" xfId="56718" xr:uid="{00000000-0005-0000-0000-00005CEE0000}"/>
    <cellStyle name="kopregel 21 5 3" xfId="42801" xr:uid="{00000000-0005-0000-0000-00005DEE0000}"/>
    <cellStyle name="kopregel 21 6" xfId="18082" xr:uid="{00000000-0005-0000-0000-00005EEE0000}"/>
    <cellStyle name="kopregel 21 6 2" xfId="45765" xr:uid="{00000000-0005-0000-0000-00005FEE0000}"/>
    <cellStyle name="kopregel 21 7" xfId="31848" xr:uid="{00000000-0005-0000-0000-000060EE0000}"/>
    <cellStyle name="kopregel 22" xfId="3982" xr:uid="{00000000-0005-0000-0000-000061EE0000}"/>
    <cellStyle name="kopregel 22 2" xfId="7408" xr:uid="{00000000-0005-0000-0000-000062EE0000}"/>
    <cellStyle name="kopregel 22 2 2" xfId="21339" xr:uid="{00000000-0005-0000-0000-000063EE0000}"/>
    <cellStyle name="kopregel 22 2 2 2" xfId="49022" xr:uid="{00000000-0005-0000-0000-000064EE0000}"/>
    <cellStyle name="kopregel 22 2 3" xfId="35105" xr:uid="{00000000-0005-0000-0000-000065EE0000}"/>
    <cellStyle name="kopregel 22 3" xfId="10111" xr:uid="{00000000-0005-0000-0000-000066EE0000}"/>
    <cellStyle name="kopregel 22 3 2" xfId="24032" xr:uid="{00000000-0005-0000-0000-000067EE0000}"/>
    <cellStyle name="kopregel 22 3 2 2" xfId="51715" xr:uid="{00000000-0005-0000-0000-000068EE0000}"/>
    <cellStyle name="kopregel 22 3 3" xfId="37798" xr:uid="{00000000-0005-0000-0000-000069EE0000}"/>
    <cellStyle name="kopregel 22 4" xfId="12263" xr:uid="{00000000-0005-0000-0000-00006AEE0000}"/>
    <cellStyle name="kopregel 22 4 2" xfId="26184" xr:uid="{00000000-0005-0000-0000-00006BEE0000}"/>
    <cellStyle name="kopregel 22 4 2 2" xfId="53867" xr:uid="{00000000-0005-0000-0000-00006CEE0000}"/>
    <cellStyle name="kopregel 22 4 3" xfId="39950" xr:uid="{00000000-0005-0000-0000-00006DEE0000}"/>
    <cellStyle name="kopregel 22 5" xfId="15013" xr:uid="{00000000-0005-0000-0000-00006EEE0000}"/>
    <cellStyle name="kopregel 22 5 2" xfId="28934" xr:uid="{00000000-0005-0000-0000-00006FEE0000}"/>
    <cellStyle name="kopregel 22 5 2 2" xfId="56617" xr:uid="{00000000-0005-0000-0000-000070EE0000}"/>
    <cellStyle name="kopregel 22 5 3" xfId="42700" xr:uid="{00000000-0005-0000-0000-000071EE0000}"/>
    <cellStyle name="kopregel 22 6" xfId="17981" xr:uid="{00000000-0005-0000-0000-000072EE0000}"/>
    <cellStyle name="kopregel 22 6 2" xfId="45664" xr:uid="{00000000-0005-0000-0000-000073EE0000}"/>
    <cellStyle name="kopregel 22 7" xfId="31747" xr:uid="{00000000-0005-0000-0000-000074EE0000}"/>
    <cellStyle name="kopregel 23" xfId="4052" xr:uid="{00000000-0005-0000-0000-000075EE0000}"/>
    <cellStyle name="kopregel 23 2" xfId="7478" xr:uid="{00000000-0005-0000-0000-000076EE0000}"/>
    <cellStyle name="kopregel 23 2 2" xfId="21409" xr:uid="{00000000-0005-0000-0000-000077EE0000}"/>
    <cellStyle name="kopregel 23 2 2 2" xfId="49092" xr:uid="{00000000-0005-0000-0000-000078EE0000}"/>
    <cellStyle name="kopregel 23 2 3" xfId="35175" xr:uid="{00000000-0005-0000-0000-000079EE0000}"/>
    <cellStyle name="kopregel 23 3" xfId="10181" xr:uid="{00000000-0005-0000-0000-00007AEE0000}"/>
    <cellStyle name="kopregel 23 3 2" xfId="24102" xr:uid="{00000000-0005-0000-0000-00007BEE0000}"/>
    <cellStyle name="kopregel 23 3 2 2" xfId="51785" xr:uid="{00000000-0005-0000-0000-00007CEE0000}"/>
    <cellStyle name="kopregel 23 3 3" xfId="37868" xr:uid="{00000000-0005-0000-0000-00007DEE0000}"/>
    <cellStyle name="kopregel 23 4" xfId="12333" xr:uid="{00000000-0005-0000-0000-00007EEE0000}"/>
    <cellStyle name="kopregel 23 4 2" xfId="26254" xr:uid="{00000000-0005-0000-0000-00007FEE0000}"/>
    <cellStyle name="kopregel 23 4 2 2" xfId="53937" xr:uid="{00000000-0005-0000-0000-000080EE0000}"/>
    <cellStyle name="kopregel 23 4 3" xfId="40020" xr:uid="{00000000-0005-0000-0000-000081EE0000}"/>
    <cellStyle name="kopregel 23 5" xfId="15083" xr:uid="{00000000-0005-0000-0000-000082EE0000}"/>
    <cellStyle name="kopregel 23 5 2" xfId="29004" xr:uid="{00000000-0005-0000-0000-000083EE0000}"/>
    <cellStyle name="kopregel 23 5 2 2" xfId="56687" xr:uid="{00000000-0005-0000-0000-000084EE0000}"/>
    <cellStyle name="kopregel 23 5 3" xfId="42770" xr:uid="{00000000-0005-0000-0000-000085EE0000}"/>
    <cellStyle name="kopregel 23 6" xfId="18051" xr:uid="{00000000-0005-0000-0000-000086EE0000}"/>
    <cellStyle name="kopregel 23 6 2" xfId="45734" xr:uid="{00000000-0005-0000-0000-000087EE0000}"/>
    <cellStyle name="kopregel 23 7" xfId="31817" xr:uid="{00000000-0005-0000-0000-000088EE0000}"/>
    <cellStyle name="kopregel 24" xfId="4719" xr:uid="{00000000-0005-0000-0000-000089EE0000}"/>
    <cellStyle name="kopregel 24 2" xfId="8125" xr:uid="{00000000-0005-0000-0000-00008AEE0000}"/>
    <cellStyle name="kopregel 24 2 2" xfId="22049" xr:uid="{00000000-0005-0000-0000-00008BEE0000}"/>
    <cellStyle name="kopregel 24 2 2 2" xfId="49732" xr:uid="{00000000-0005-0000-0000-00008CEE0000}"/>
    <cellStyle name="kopregel 24 2 3" xfId="35815" xr:uid="{00000000-0005-0000-0000-00008DEE0000}"/>
    <cellStyle name="kopregel 24 3" xfId="10686" xr:uid="{00000000-0005-0000-0000-00008EEE0000}"/>
    <cellStyle name="kopregel 24 3 2" xfId="24607" xr:uid="{00000000-0005-0000-0000-00008FEE0000}"/>
    <cellStyle name="kopregel 24 3 2 2" xfId="52290" xr:uid="{00000000-0005-0000-0000-000090EE0000}"/>
    <cellStyle name="kopregel 24 3 3" xfId="38373" xr:uid="{00000000-0005-0000-0000-000091EE0000}"/>
    <cellStyle name="kopregel 24 4" xfId="12981" xr:uid="{00000000-0005-0000-0000-000092EE0000}"/>
    <cellStyle name="kopregel 24 4 2" xfId="26902" xr:uid="{00000000-0005-0000-0000-000093EE0000}"/>
    <cellStyle name="kopregel 24 4 2 2" xfId="54585" xr:uid="{00000000-0005-0000-0000-000094EE0000}"/>
    <cellStyle name="kopregel 24 4 3" xfId="40668" xr:uid="{00000000-0005-0000-0000-000095EE0000}"/>
    <cellStyle name="kopregel 24 5" xfId="15731" xr:uid="{00000000-0005-0000-0000-000096EE0000}"/>
    <cellStyle name="kopregel 24 5 2" xfId="29652" xr:uid="{00000000-0005-0000-0000-000097EE0000}"/>
    <cellStyle name="kopregel 24 5 2 2" xfId="57335" xr:uid="{00000000-0005-0000-0000-000098EE0000}"/>
    <cellStyle name="kopregel 24 5 3" xfId="43418" xr:uid="{00000000-0005-0000-0000-000099EE0000}"/>
    <cellStyle name="kopregel 24 6" xfId="18699" xr:uid="{00000000-0005-0000-0000-00009AEE0000}"/>
    <cellStyle name="kopregel 24 6 2" xfId="46382" xr:uid="{00000000-0005-0000-0000-00009BEE0000}"/>
    <cellStyle name="kopregel 24 7" xfId="32465" xr:uid="{00000000-0005-0000-0000-00009CEE0000}"/>
    <cellStyle name="kopregel 25" xfId="4357" xr:uid="{00000000-0005-0000-0000-00009DEE0000}"/>
    <cellStyle name="kopregel 25 2" xfId="7782" xr:uid="{00000000-0005-0000-0000-00009EEE0000}"/>
    <cellStyle name="kopregel 25 2 2" xfId="21706" xr:uid="{00000000-0005-0000-0000-00009FEE0000}"/>
    <cellStyle name="kopregel 25 2 2 2" xfId="49389" xr:uid="{00000000-0005-0000-0000-0000A0EE0000}"/>
    <cellStyle name="kopregel 25 2 3" xfId="35472" xr:uid="{00000000-0005-0000-0000-0000A1EE0000}"/>
    <cellStyle name="kopregel 25 3" xfId="10455" xr:uid="{00000000-0005-0000-0000-0000A2EE0000}"/>
    <cellStyle name="kopregel 25 3 2" xfId="24376" xr:uid="{00000000-0005-0000-0000-0000A3EE0000}"/>
    <cellStyle name="kopregel 25 3 2 2" xfId="52059" xr:uid="{00000000-0005-0000-0000-0000A4EE0000}"/>
    <cellStyle name="kopregel 25 3 3" xfId="38142" xr:uid="{00000000-0005-0000-0000-0000A5EE0000}"/>
    <cellStyle name="kopregel 25 4" xfId="12624" xr:uid="{00000000-0005-0000-0000-0000A6EE0000}"/>
    <cellStyle name="kopregel 25 4 2" xfId="26545" xr:uid="{00000000-0005-0000-0000-0000A7EE0000}"/>
    <cellStyle name="kopregel 25 4 2 2" xfId="54228" xr:uid="{00000000-0005-0000-0000-0000A8EE0000}"/>
    <cellStyle name="kopregel 25 4 3" xfId="40311" xr:uid="{00000000-0005-0000-0000-0000A9EE0000}"/>
    <cellStyle name="kopregel 25 5" xfId="15374" xr:uid="{00000000-0005-0000-0000-0000AAEE0000}"/>
    <cellStyle name="kopregel 25 5 2" xfId="29295" xr:uid="{00000000-0005-0000-0000-0000ABEE0000}"/>
    <cellStyle name="kopregel 25 5 2 2" xfId="56978" xr:uid="{00000000-0005-0000-0000-0000ACEE0000}"/>
    <cellStyle name="kopregel 25 5 3" xfId="43061" xr:uid="{00000000-0005-0000-0000-0000ADEE0000}"/>
    <cellStyle name="kopregel 25 6" xfId="18342" xr:uid="{00000000-0005-0000-0000-0000AEEE0000}"/>
    <cellStyle name="kopregel 25 6 2" xfId="46025" xr:uid="{00000000-0005-0000-0000-0000AFEE0000}"/>
    <cellStyle name="kopregel 25 7" xfId="32108" xr:uid="{00000000-0005-0000-0000-0000B0EE0000}"/>
    <cellStyle name="kopregel 26" xfId="4632" xr:uid="{00000000-0005-0000-0000-0000B1EE0000}"/>
    <cellStyle name="kopregel 26 2" xfId="8041" xr:uid="{00000000-0005-0000-0000-0000B2EE0000}"/>
    <cellStyle name="kopregel 26 2 2" xfId="21965" xr:uid="{00000000-0005-0000-0000-0000B3EE0000}"/>
    <cellStyle name="kopregel 26 2 2 2" xfId="49648" xr:uid="{00000000-0005-0000-0000-0000B4EE0000}"/>
    <cellStyle name="kopregel 26 2 3" xfId="35731" xr:uid="{00000000-0005-0000-0000-0000B5EE0000}"/>
    <cellStyle name="kopregel 26 3" xfId="10630" xr:uid="{00000000-0005-0000-0000-0000B6EE0000}"/>
    <cellStyle name="kopregel 26 3 2" xfId="24551" xr:uid="{00000000-0005-0000-0000-0000B7EE0000}"/>
    <cellStyle name="kopregel 26 3 2 2" xfId="52234" xr:uid="{00000000-0005-0000-0000-0000B8EE0000}"/>
    <cellStyle name="kopregel 26 3 3" xfId="38317" xr:uid="{00000000-0005-0000-0000-0000B9EE0000}"/>
    <cellStyle name="kopregel 26 4" xfId="12896" xr:uid="{00000000-0005-0000-0000-0000BAEE0000}"/>
    <cellStyle name="kopregel 26 4 2" xfId="26817" xr:uid="{00000000-0005-0000-0000-0000BBEE0000}"/>
    <cellStyle name="kopregel 26 4 2 2" xfId="54500" xr:uid="{00000000-0005-0000-0000-0000BCEE0000}"/>
    <cellStyle name="kopregel 26 4 3" xfId="40583" xr:uid="{00000000-0005-0000-0000-0000BDEE0000}"/>
    <cellStyle name="kopregel 26 5" xfId="15646" xr:uid="{00000000-0005-0000-0000-0000BEEE0000}"/>
    <cellStyle name="kopregel 26 5 2" xfId="29567" xr:uid="{00000000-0005-0000-0000-0000BFEE0000}"/>
    <cellStyle name="kopregel 26 5 2 2" xfId="57250" xr:uid="{00000000-0005-0000-0000-0000C0EE0000}"/>
    <cellStyle name="kopregel 26 5 3" xfId="43333" xr:uid="{00000000-0005-0000-0000-0000C1EE0000}"/>
    <cellStyle name="kopregel 26 6" xfId="18614" xr:uid="{00000000-0005-0000-0000-0000C2EE0000}"/>
    <cellStyle name="kopregel 26 6 2" xfId="46297" xr:uid="{00000000-0005-0000-0000-0000C3EE0000}"/>
    <cellStyle name="kopregel 26 7" xfId="32380" xr:uid="{00000000-0005-0000-0000-0000C4EE0000}"/>
    <cellStyle name="kopregel 27" xfId="4382" xr:uid="{00000000-0005-0000-0000-0000C5EE0000}"/>
    <cellStyle name="kopregel 27 2" xfId="7807" xr:uid="{00000000-0005-0000-0000-0000C6EE0000}"/>
    <cellStyle name="kopregel 27 2 2" xfId="21731" xr:uid="{00000000-0005-0000-0000-0000C7EE0000}"/>
    <cellStyle name="kopregel 27 2 2 2" xfId="49414" xr:uid="{00000000-0005-0000-0000-0000C8EE0000}"/>
    <cellStyle name="kopregel 27 2 3" xfId="35497" xr:uid="{00000000-0005-0000-0000-0000C9EE0000}"/>
    <cellStyle name="kopregel 27 3" xfId="10480" xr:uid="{00000000-0005-0000-0000-0000CAEE0000}"/>
    <cellStyle name="kopregel 27 3 2" xfId="24401" xr:uid="{00000000-0005-0000-0000-0000CBEE0000}"/>
    <cellStyle name="kopregel 27 3 2 2" xfId="52084" xr:uid="{00000000-0005-0000-0000-0000CCEE0000}"/>
    <cellStyle name="kopregel 27 3 3" xfId="38167" xr:uid="{00000000-0005-0000-0000-0000CDEE0000}"/>
    <cellStyle name="kopregel 27 4" xfId="12649" xr:uid="{00000000-0005-0000-0000-0000CEEE0000}"/>
    <cellStyle name="kopregel 27 4 2" xfId="26570" xr:uid="{00000000-0005-0000-0000-0000CFEE0000}"/>
    <cellStyle name="kopregel 27 4 2 2" xfId="54253" xr:uid="{00000000-0005-0000-0000-0000D0EE0000}"/>
    <cellStyle name="kopregel 27 4 3" xfId="40336" xr:uid="{00000000-0005-0000-0000-0000D1EE0000}"/>
    <cellStyle name="kopregel 27 5" xfId="15399" xr:uid="{00000000-0005-0000-0000-0000D2EE0000}"/>
    <cellStyle name="kopregel 27 5 2" xfId="29320" xr:uid="{00000000-0005-0000-0000-0000D3EE0000}"/>
    <cellStyle name="kopregel 27 5 2 2" xfId="57003" xr:uid="{00000000-0005-0000-0000-0000D4EE0000}"/>
    <cellStyle name="kopregel 27 5 3" xfId="43086" xr:uid="{00000000-0005-0000-0000-0000D5EE0000}"/>
    <cellStyle name="kopregel 27 6" xfId="18367" xr:uid="{00000000-0005-0000-0000-0000D6EE0000}"/>
    <cellStyle name="kopregel 27 6 2" xfId="46050" xr:uid="{00000000-0005-0000-0000-0000D7EE0000}"/>
    <cellStyle name="kopregel 27 7" xfId="32133" xr:uid="{00000000-0005-0000-0000-0000D8EE0000}"/>
    <cellStyle name="kopregel 28" xfId="4751" xr:uid="{00000000-0005-0000-0000-0000D9EE0000}"/>
    <cellStyle name="kopregel 28 2" xfId="8157" xr:uid="{00000000-0005-0000-0000-0000DAEE0000}"/>
    <cellStyle name="kopregel 28 2 2" xfId="22081" xr:uid="{00000000-0005-0000-0000-0000DBEE0000}"/>
    <cellStyle name="kopregel 28 2 2 2" xfId="49764" xr:uid="{00000000-0005-0000-0000-0000DCEE0000}"/>
    <cellStyle name="kopregel 28 2 3" xfId="35847" xr:uid="{00000000-0005-0000-0000-0000DDEE0000}"/>
    <cellStyle name="kopregel 28 3" xfId="10710" xr:uid="{00000000-0005-0000-0000-0000DEEE0000}"/>
    <cellStyle name="kopregel 28 3 2" xfId="24631" xr:uid="{00000000-0005-0000-0000-0000DFEE0000}"/>
    <cellStyle name="kopregel 28 3 2 2" xfId="52314" xr:uid="{00000000-0005-0000-0000-0000E0EE0000}"/>
    <cellStyle name="kopregel 28 3 3" xfId="38397" xr:uid="{00000000-0005-0000-0000-0000E1EE0000}"/>
    <cellStyle name="kopregel 28 4" xfId="13013" xr:uid="{00000000-0005-0000-0000-0000E2EE0000}"/>
    <cellStyle name="kopregel 28 4 2" xfId="26934" xr:uid="{00000000-0005-0000-0000-0000E3EE0000}"/>
    <cellStyle name="kopregel 28 4 2 2" xfId="54617" xr:uid="{00000000-0005-0000-0000-0000E4EE0000}"/>
    <cellStyle name="kopregel 28 4 3" xfId="40700" xr:uid="{00000000-0005-0000-0000-0000E5EE0000}"/>
    <cellStyle name="kopregel 28 5" xfId="15763" xr:uid="{00000000-0005-0000-0000-0000E6EE0000}"/>
    <cellStyle name="kopregel 28 5 2" xfId="29684" xr:uid="{00000000-0005-0000-0000-0000E7EE0000}"/>
    <cellStyle name="kopregel 28 5 2 2" xfId="57367" xr:uid="{00000000-0005-0000-0000-0000E8EE0000}"/>
    <cellStyle name="kopregel 28 5 3" xfId="43450" xr:uid="{00000000-0005-0000-0000-0000E9EE0000}"/>
    <cellStyle name="kopregel 28 6" xfId="18731" xr:uid="{00000000-0005-0000-0000-0000EAEE0000}"/>
    <cellStyle name="kopregel 28 6 2" xfId="46414" xr:uid="{00000000-0005-0000-0000-0000EBEE0000}"/>
    <cellStyle name="kopregel 28 7" xfId="32497" xr:uid="{00000000-0005-0000-0000-0000ECEE0000}"/>
    <cellStyle name="kopregel 29" xfId="4385" xr:uid="{00000000-0005-0000-0000-0000EDEE0000}"/>
    <cellStyle name="kopregel 29 2" xfId="7810" xr:uid="{00000000-0005-0000-0000-0000EEEE0000}"/>
    <cellStyle name="kopregel 29 2 2" xfId="21734" xr:uid="{00000000-0005-0000-0000-0000EFEE0000}"/>
    <cellStyle name="kopregel 29 2 2 2" xfId="49417" xr:uid="{00000000-0005-0000-0000-0000F0EE0000}"/>
    <cellStyle name="kopregel 29 2 3" xfId="35500" xr:uid="{00000000-0005-0000-0000-0000F1EE0000}"/>
    <cellStyle name="kopregel 29 3" xfId="10483" xr:uid="{00000000-0005-0000-0000-0000F2EE0000}"/>
    <cellStyle name="kopregel 29 3 2" xfId="24404" xr:uid="{00000000-0005-0000-0000-0000F3EE0000}"/>
    <cellStyle name="kopregel 29 3 2 2" xfId="52087" xr:uid="{00000000-0005-0000-0000-0000F4EE0000}"/>
    <cellStyle name="kopregel 29 3 3" xfId="38170" xr:uid="{00000000-0005-0000-0000-0000F5EE0000}"/>
    <cellStyle name="kopregel 29 4" xfId="12652" xr:uid="{00000000-0005-0000-0000-0000F6EE0000}"/>
    <cellStyle name="kopregel 29 4 2" xfId="26573" xr:uid="{00000000-0005-0000-0000-0000F7EE0000}"/>
    <cellStyle name="kopregel 29 4 2 2" xfId="54256" xr:uid="{00000000-0005-0000-0000-0000F8EE0000}"/>
    <cellStyle name="kopregel 29 4 3" xfId="40339" xr:uid="{00000000-0005-0000-0000-0000F9EE0000}"/>
    <cellStyle name="kopregel 29 5" xfId="15402" xr:uid="{00000000-0005-0000-0000-0000FAEE0000}"/>
    <cellStyle name="kopregel 29 5 2" xfId="29323" xr:uid="{00000000-0005-0000-0000-0000FBEE0000}"/>
    <cellStyle name="kopregel 29 5 2 2" xfId="57006" xr:uid="{00000000-0005-0000-0000-0000FCEE0000}"/>
    <cellStyle name="kopregel 29 5 3" xfId="43089" xr:uid="{00000000-0005-0000-0000-0000FDEE0000}"/>
    <cellStyle name="kopregel 29 6" xfId="18370" xr:uid="{00000000-0005-0000-0000-0000FEEE0000}"/>
    <cellStyle name="kopregel 29 6 2" xfId="46053" xr:uid="{00000000-0005-0000-0000-0000FFEE0000}"/>
    <cellStyle name="kopregel 29 7" xfId="32136" xr:uid="{00000000-0005-0000-0000-000000EF0000}"/>
    <cellStyle name="kopregel 3" xfId="3015" xr:uid="{00000000-0005-0000-0000-000001EF0000}"/>
    <cellStyle name="kopregel 3 2" xfId="6459" xr:uid="{00000000-0005-0000-0000-000002EF0000}"/>
    <cellStyle name="kopregel 3 2 2" xfId="20404" xr:uid="{00000000-0005-0000-0000-000003EF0000}"/>
    <cellStyle name="kopregel 3 2 2 2" xfId="48087" xr:uid="{00000000-0005-0000-0000-000004EF0000}"/>
    <cellStyle name="kopregel 3 2 3" xfId="34170" xr:uid="{00000000-0005-0000-0000-000005EF0000}"/>
    <cellStyle name="kopregel 3 3" xfId="9208" xr:uid="{00000000-0005-0000-0000-000006EF0000}"/>
    <cellStyle name="kopregel 3 3 2" xfId="23129" xr:uid="{00000000-0005-0000-0000-000007EF0000}"/>
    <cellStyle name="kopregel 3 3 2 2" xfId="50812" xr:uid="{00000000-0005-0000-0000-000008EF0000}"/>
    <cellStyle name="kopregel 3 3 3" xfId="36895" xr:uid="{00000000-0005-0000-0000-000009EF0000}"/>
    <cellStyle name="kopregel 3 4" xfId="11344" xr:uid="{00000000-0005-0000-0000-00000AEF0000}"/>
    <cellStyle name="kopregel 3 4 2" xfId="25265" xr:uid="{00000000-0005-0000-0000-00000BEF0000}"/>
    <cellStyle name="kopregel 3 4 2 2" xfId="52948" xr:uid="{00000000-0005-0000-0000-00000CEF0000}"/>
    <cellStyle name="kopregel 3 4 3" xfId="39031" xr:uid="{00000000-0005-0000-0000-00000DEF0000}"/>
    <cellStyle name="kopregel 3 5" xfId="14095" xr:uid="{00000000-0005-0000-0000-00000EEF0000}"/>
    <cellStyle name="kopregel 3 5 2" xfId="28016" xr:uid="{00000000-0005-0000-0000-00000FEF0000}"/>
    <cellStyle name="kopregel 3 5 2 2" xfId="55699" xr:uid="{00000000-0005-0000-0000-000010EF0000}"/>
    <cellStyle name="kopregel 3 5 3" xfId="41782" xr:uid="{00000000-0005-0000-0000-000011EF0000}"/>
    <cellStyle name="kopregel 3 6" xfId="17062" xr:uid="{00000000-0005-0000-0000-000012EF0000}"/>
    <cellStyle name="kopregel 3 6 2" xfId="44745" xr:uid="{00000000-0005-0000-0000-000013EF0000}"/>
    <cellStyle name="kopregel 3 7" xfId="30872" xr:uid="{00000000-0005-0000-0000-000014EF0000}"/>
    <cellStyle name="kopregel 30" xfId="4565" xr:uid="{00000000-0005-0000-0000-000015EF0000}"/>
    <cellStyle name="kopregel 30 2" xfId="7980" xr:uid="{00000000-0005-0000-0000-000016EF0000}"/>
    <cellStyle name="kopregel 30 2 2" xfId="21904" xr:uid="{00000000-0005-0000-0000-000017EF0000}"/>
    <cellStyle name="kopregel 30 2 2 2" xfId="49587" xr:uid="{00000000-0005-0000-0000-000018EF0000}"/>
    <cellStyle name="kopregel 30 2 3" xfId="35670" xr:uid="{00000000-0005-0000-0000-000019EF0000}"/>
    <cellStyle name="kopregel 30 3" xfId="10595" xr:uid="{00000000-0005-0000-0000-00001AEF0000}"/>
    <cellStyle name="kopregel 30 3 2" xfId="24516" xr:uid="{00000000-0005-0000-0000-00001BEF0000}"/>
    <cellStyle name="kopregel 30 3 2 2" xfId="52199" xr:uid="{00000000-0005-0000-0000-00001CEF0000}"/>
    <cellStyle name="kopregel 30 3 3" xfId="38282" xr:uid="{00000000-0005-0000-0000-00001DEF0000}"/>
    <cellStyle name="kopregel 30 4" xfId="12829" xr:uid="{00000000-0005-0000-0000-00001EEF0000}"/>
    <cellStyle name="kopregel 30 4 2" xfId="26750" xr:uid="{00000000-0005-0000-0000-00001FEF0000}"/>
    <cellStyle name="kopregel 30 4 2 2" xfId="54433" xr:uid="{00000000-0005-0000-0000-000020EF0000}"/>
    <cellStyle name="kopregel 30 4 3" xfId="40516" xr:uid="{00000000-0005-0000-0000-000021EF0000}"/>
    <cellStyle name="kopregel 30 5" xfId="15579" xr:uid="{00000000-0005-0000-0000-000022EF0000}"/>
    <cellStyle name="kopregel 30 5 2" xfId="29500" xr:uid="{00000000-0005-0000-0000-000023EF0000}"/>
    <cellStyle name="kopregel 30 5 2 2" xfId="57183" xr:uid="{00000000-0005-0000-0000-000024EF0000}"/>
    <cellStyle name="kopregel 30 5 3" xfId="43266" xr:uid="{00000000-0005-0000-0000-000025EF0000}"/>
    <cellStyle name="kopregel 30 6" xfId="18547" xr:uid="{00000000-0005-0000-0000-000026EF0000}"/>
    <cellStyle name="kopregel 30 6 2" xfId="46230" xr:uid="{00000000-0005-0000-0000-000027EF0000}"/>
    <cellStyle name="kopregel 30 7" xfId="32313" xr:uid="{00000000-0005-0000-0000-000028EF0000}"/>
    <cellStyle name="kopregel 31" xfId="5537" xr:uid="{00000000-0005-0000-0000-000029EF0000}"/>
    <cellStyle name="kopregel 31 2" xfId="19490" xr:uid="{00000000-0005-0000-0000-00002AEF0000}"/>
    <cellStyle name="kopregel 31 2 2" xfId="47173" xr:uid="{00000000-0005-0000-0000-00002BEF0000}"/>
    <cellStyle name="kopregel 31 3" xfId="33256" xr:uid="{00000000-0005-0000-0000-00002CEF0000}"/>
    <cellStyle name="kopregel 32" xfId="5220" xr:uid="{00000000-0005-0000-0000-00002DEF0000}"/>
    <cellStyle name="kopregel 32 2" xfId="19190" xr:uid="{00000000-0005-0000-0000-00002EEF0000}"/>
    <cellStyle name="kopregel 32 2 2" xfId="46873" xr:uid="{00000000-0005-0000-0000-00002FEF0000}"/>
    <cellStyle name="kopregel 32 3" xfId="32956" xr:uid="{00000000-0005-0000-0000-000030EF0000}"/>
    <cellStyle name="kopregel 33" xfId="5299" xr:uid="{00000000-0005-0000-0000-000031EF0000}"/>
    <cellStyle name="kopregel 33 2" xfId="19266" xr:uid="{00000000-0005-0000-0000-000032EF0000}"/>
    <cellStyle name="kopregel 33 2 2" xfId="46949" xr:uid="{00000000-0005-0000-0000-000033EF0000}"/>
    <cellStyle name="kopregel 33 3" xfId="33032" xr:uid="{00000000-0005-0000-0000-000034EF0000}"/>
    <cellStyle name="kopregel 34" xfId="10671" xr:uid="{00000000-0005-0000-0000-000035EF0000}"/>
    <cellStyle name="kopregel 34 2" xfId="24592" xr:uid="{00000000-0005-0000-0000-000036EF0000}"/>
    <cellStyle name="kopregel 34 2 2" xfId="52275" xr:uid="{00000000-0005-0000-0000-000037EF0000}"/>
    <cellStyle name="kopregel 34 3" xfId="38358" xr:uid="{00000000-0005-0000-0000-000038EF0000}"/>
    <cellStyle name="kopregel 35" xfId="16176" xr:uid="{00000000-0005-0000-0000-000039EF0000}"/>
    <cellStyle name="kopregel 35 2" xfId="30093" xr:uid="{00000000-0005-0000-0000-00003AEF0000}"/>
    <cellStyle name="kopregel 35 2 2" xfId="57776" xr:uid="{00000000-0005-0000-0000-00003BEF0000}"/>
    <cellStyle name="kopregel 35 3" xfId="43859" xr:uid="{00000000-0005-0000-0000-00003CEF0000}"/>
    <cellStyle name="kopregel 36" xfId="16125" xr:uid="{00000000-0005-0000-0000-00003DEF0000}"/>
    <cellStyle name="kopregel 36 2" xfId="30042" xr:uid="{00000000-0005-0000-0000-00003EEF0000}"/>
    <cellStyle name="kopregel 36 2 2" xfId="57725" xr:uid="{00000000-0005-0000-0000-00003FEF0000}"/>
    <cellStyle name="kopregel 36 3" xfId="43808" xr:uid="{00000000-0005-0000-0000-000040EF0000}"/>
    <cellStyle name="kopregel 37" xfId="16294" xr:uid="{00000000-0005-0000-0000-000041EF0000}"/>
    <cellStyle name="kopregel 37 2" xfId="43977" xr:uid="{00000000-0005-0000-0000-000042EF0000}"/>
    <cellStyle name="kopregel 38" xfId="30211" xr:uid="{00000000-0005-0000-0000-000043EF0000}"/>
    <cellStyle name="kopregel 4" xfId="2416" xr:uid="{00000000-0005-0000-0000-000044EF0000}"/>
    <cellStyle name="kopregel 4 2" xfId="5873" xr:uid="{00000000-0005-0000-0000-000045EF0000}"/>
    <cellStyle name="kopregel 4 2 2" xfId="19823" xr:uid="{00000000-0005-0000-0000-000046EF0000}"/>
    <cellStyle name="kopregel 4 2 2 2" xfId="47506" xr:uid="{00000000-0005-0000-0000-000047EF0000}"/>
    <cellStyle name="kopregel 4 2 3" xfId="33589" xr:uid="{00000000-0005-0000-0000-000048EF0000}"/>
    <cellStyle name="kopregel 4 3" xfId="8641" xr:uid="{00000000-0005-0000-0000-000049EF0000}"/>
    <cellStyle name="kopregel 4 3 2" xfId="22562" xr:uid="{00000000-0005-0000-0000-00004AEF0000}"/>
    <cellStyle name="kopregel 4 3 2 2" xfId="50245" xr:uid="{00000000-0005-0000-0000-00004BEF0000}"/>
    <cellStyle name="kopregel 4 3 3" xfId="36328" xr:uid="{00000000-0005-0000-0000-00004CEF0000}"/>
    <cellStyle name="kopregel 4 4" xfId="5667" xr:uid="{00000000-0005-0000-0000-00004DEF0000}"/>
    <cellStyle name="kopregel 4 4 2" xfId="19619" xr:uid="{00000000-0005-0000-0000-00004EEF0000}"/>
    <cellStyle name="kopregel 4 4 2 2" xfId="47302" xr:uid="{00000000-0005-0000-0000-00004FEF0000}"/>
    <cellStyle name="kopregel 4 4 3" xfId="33385" xr:uid="{00000000-0005-0000-0000-000050EF0000}"/>
    <cellStyle name="kopregel 4 5" xfId="13521" xr:uid="{00000000-0005-0000-0000-000051EF0000}"/>
    <cellStyle name="kopregel 4 5 2" xfId="27442" xr:uid="{00000000-0005-0000-0000-000052EF0000}"/>
    <cellStyle name="kopregel 4 5 2 2" xfId="55125" xr:uid="{00000000-0005-0000-0000-000053EF0000}"/>
    <cellStyle name="kopregel 4 5 3" xfId="41208" xr:uid="{00000000-0005-0000-0000-000054EF0000}"/>
    <cellStyle name="kopregel 4 6" xfId="16483" xr:uid="{00000000-0005-0000-0000-000055EF0000}"/>
    <cellStyle name="kopregel 4 6 2" xfId="44166" xr:uid="{00000000-0005-0000-0000-000056EF0000}"/>
    <cellStyle name="kopregel 4 7" xfId="30364" xr:uid="{00000000-0005-0000-0000-000057EF0000}"/>
    <cellStyle name="kopregel 5" xfId="2965" xr:uid="{00000000-0005-0000-0000-000058EF0000}"/>
    <cellStyle name="kopregel 5 2" xfId="6410" xr:uid="{00000000-0005-0000-0000-000059EF0000}"/>
    <cellStyle name="kopregel 5 2 2" xfId="20356" xr:uid="{00000000-0005-0000-0000-00005AEF0000}"/>
    <cellStyle name="kopregel 5 2 2 2" xfId="48039" xr:uid="{00000000-0005-0000-0000-00005BEF0000}"/>
    <cellStyle name="kopregel 5 2 3" xfId="34122" xr:uid="{00000000-0005-0000-0000-00005CEF0000}"/>
    <cellStyle name="kopregel 5 3" xfId="9161" xr:uid="{00000000-0005-0000-0000-00005DEF0000}"/>
    <cellStyle name="kopregel 5 3 2" xfId="23082" xr:uid="{00000000-0005-0000-0000-00005EEF0000}"/>
    <cellStyle name="kopregel 5 3 2 2" xfId="50765" xr:uid="{00000000-0005-0000-0000-00005FEF0000}"/>
    <cellStyle name="kopregel 5 3 3" xfId="36848" xr:uid="{00000000-0005-0000-0000-000060EF0000}"/>
    <cellStyle name="kopregel 5 4" xfId="11296" xr:uid="{00000000-0005-0000-0000-000061EF0000}"/>
    <cellStyle name="kopregel 5 4 2" xfId="25217" xr:uid="{00000000-0005-0000-0000-000062EF0000}"/>
    <cellStyle name="kopregel 5 4 2 2" xfId="52900" xr:uid="{00000000-0005-0000-0000-000063EF0000}"/>
    <cellStyle name="kopregel 5 4 3" xfId="38983" xr:uid="{00000000-0005-0000-0000-000064EF0000}"/>
    <cellStyle name="kopregel 5 5" xfId="14048" xr:uid="{00000000-0005-0000-0000-000065EF0000}"/>
    <cellStyle name="kopregel 5 5 2" xfId="27969" xr:uid="{00000000-0005-0000-0000-000066EF0000}"/>
    <cellStyle name="kopregel 5 5 2 2" xfId="55652" xr:uid="{00000000-0005-0000-0000-000067EF0000}"/>
    <cellStyle name="kopregel 5 5 3" xfId="41735" xr:uid="{00000000-0005-0000-0000-000068EF0000}"/>
    <cellStyle name="kopregel 5 6" xfId="17014" xr:uid="{00000000-0005-0000-0000-000069EF0000}"/>
    <cellStyle name="kopregel 5 6 2" xfId="44697" xr:uid="{00000000-0005-0000-0000-00006AEF0000}"/>
    <cellStyle name="kopregel 5 7" xfId="30827" xr:uid="{00000000-0005-0000-0000-00006BEF0000}"/>
    <cellStyle name="kopregel 6" xfId="2502" xr:uid="{00000000-0005-0000-0000-00006CEF0000}"/>
    <cellStyle name="kopregel 6 2" xfId="5959" xr:uid="{00000000-0005-0000-0000-00006DEF0000}"/>
    <cellStyle name="kopregel 6 2 2" xfId="19908" xr:uid="{00000000-0005-0000-0000-00006EEF0000}"/>
    <cellStyle name="kopregel 6 2 2 2" xfId="47591" xr:uid="{00000000-0005-0000-0000-00006FEF0000}"/>
    <cellStyle name="kopregel 6 2 3" xfId="33674" xr:uid="{00000000-0005-0000-0000-000070EF0000}"/>
    <cellStyle name="kopregel 6 3" xfId="8724" xr:uid="{00000000-0005-0000-0000-000071EF0000}"/>
    <cellStyle name="kopregel 6 3 2" xfId="22645" xr:uid="{00000000-0005-0000-0000-000072EF0000}"/>
    <cellStyle name="kopregel 6 3 2 2" xfId="50328" xr:uid="{00000000-0005-0000-0000-000073EF0000}"/>
    <cellStyle name="kopregel 6 3 3" xfId="36411" xr:uid="{00000000-0005-0000-0000-000074EF0000}"/>
    <cellStyle name="kopregel 6 4" xfId="5573" xr:uid="{00000000-0005-0000-0000-000075EF0000}"/>
    <cellStyle name="kopregel 6 4 2" xfId="19526" xr:uid="{00000000-0005-0000-0000-000076EF0000}"/>
    <cellStyle name="kopregel 6 4 2 2" xfId="47209" xr:uid="{00000000-0005-0000-0000-000077EF0000}"/>
    <cellStyle name="kopregel 6 4 3" xfId="33292" xr:uid="{00000000-0005-0000-0000-000078EF0000}"/>
    <cellStyle name="kopregel 6 5" xfId="13606" xr:uid="{00000000-0005-0000-0000-000079EF0000}"/>
    <cellStyle name="kopregel 6 5 2" xfId="27527" xr:uid="{00000000-0005-0000-0000-00007AEF0000}"/>
    <cellStyle name="kopregel 6 5 2 2" xfId="55210" xr:uid="{00000000-0005-0000-0000-00007BEF0000}"/>
    <cellStyle name="kopregel 6 5 3" xfId="41293" xr:uid="{00000000-0005-0000-0000-00007CEF0000}"/>
    <cellStyle name="kopregel 6 6" xfId="16568" xr:uid="{00000000-0005-0000-0000-00007DEF0000}"/>
    <cellStyle name="kopregel 6 6 2" xfId="44251" xr:uid="{00000000-0005-0000-0000-00007EEF0000}"/>
    <cellStyle name="kopregel 6 7" xfId="30440" xr:uid="{00000000-0005-0000-0000-00007FEF0000}"/>
    <cellStyle name="kopregel 7" xfId="2880" xr:uid="{00000000-0005-0000-0000-000080EF0000}"/>
    <cellStyle name="kopregel 7 2" xfId="6327" xr:uid="{00000000-0005-0000-0000-000081EF0000}"/>
    <cellStyle name="kopregel 7 2 2" xfId="20274" xr:uid="{00000000-0005-0000-0000-000082EF0000}"/>
    <cellStyle name="kopregel 7 2 2 2" xfId="47957" xr:uid="{00000000-0005-0000-0000-000083EF0000}"/>
    <cellStyle name="kopregel 7 2 3" xfId="34040" xr:uid="{00000000-0005-0000-0000-000084EF0000}"/>
    <cellStyle name="kopregel 7 3" xfId="9079" xr:uid="{00000000-0005-0000-0000-000085EF0000}"/>
    <cellStyle name="kopregel 7 3 2" xfId="23000" xr:uid="{00000000-0005-0000-0000-000086EF0000}"/>
    <cellStyle name="kopregel 7 3 2 2" xfId="50683" xr:uid="{00000000-0005-0000-0000-000087EF0000}"/>
    <cellStyle name="kopregel 7 3 3" xfId="36766" xr:uid="{00000000-0005-0000-0000-000088EF0000}"/>
    <cellStyle name="kopregel 7 4" xfId="11214" xr:uid="{00000000-0005-0000-0000-000089EF0000}"/>
    <cellStyle name="kopregel 7 4 2" xfId="25135" xr:uid="{00000000-0005-0000-0000-00008AEF0000}"/>
    <cellStyle name="kopregel 7 4 2 2" xfId="52818" xr:uid="{00000000-0005-0000-0000-00008BEF0000}"/>
    <cellStyle name="kopregel 7 4 3" xfId="38901" xr:uid="{00000000-0005-0000-0000-00008CEF0000}"/>
    <cellStyle name="kopregel 7 5" xfId="13966" xr:uid="{00000000-0005-0000-0000-00008DEF0000}"/>
    <cellStyle name="kopregel 7 5 2" xfId="27887" xr:uid="{00000000-0005-0000-0000-00008EEF0000}"/>
    <cellStyle name="kopregel 7 5 2 2" xfId="55570" xr:uid="{00000000-0005-0000-0000-00008FEF0000}"/>
    <cellStyle name="kopregel 7 5 3" xfId="41653" xr:uid="{00000000-0005-0000-0000-000090EF0000}"/>
    <cellStyle name="kopregel 7 6" xfId="16932" xr:uid="{00000000-0005-0000-0000-000091EF0000}"/>
    <cellStyle name="kopregel 7 6 2" xfId="44615" xr:uid="{00000000-0005-0000-0000-000092EF0000}"/>
    <cellStyle name="kopregel 7 7" xfId="30755" xr:uid="{00000000-0005-0000-0000-000093EF0000}"/>
    <cellStyle name="kopregel 8" xfId="2519" xr:uid="{00000000-0005-0000-0000-000094EF0000}"/>
    <cellStyle name="kopregel 8 2" xfId="5976" xr:uid="{00000000-0005-0000-0000-000095EF0000}"/>
    <cellStyle name="kopregel 8 2 2" xfId="19925" xr:uid="{00000000-0005-0000-0000-000096EF0000}"/>
    <cellStyle name="kopregel 8 2 2 2" xfId="47608" xr:uid="{00000000-0005-0000-0000-000097EF0000}"/>
    <cellStyle name="kopregel 8 2 3" xfId="33691" xr:uid="{00000000-0005-0000-0000-000098EF0000}"/>
    <cellStyle name="kopregel 8 3" xfId="8741" xr:uid="{00000000-0005-0000-0000-000099EF0000}"/>
    <cellStyle name="kopregel 8 3 2" xfId="22662" xr:uid="{00000000-0005-0000-0000-00009AEF0000}"/>
    <cellStyle name="kopregel 8 3 2 2" xfId="50345" xr:uid="{00000000-0005-0000-0000-00009BEF0000}"/>
    <cellStyle name="kopregel 8 3 3" xfId="36428" xr:uid="{00000000-0005-0000-0000-00009CEF0000}"/>
    <cellStyle name="kopregel 8 4" xfId="5590" xr:uid="{00000000-0005-0000-0000-00009DEF0000}"/>
    <cellStyle name="kopregel 8 4 2" xfId="19543" xr:uid="{00000000-0005-0000-0000-00009EEF0000}"/>
    <cellStyle name="kopregel 8 4 2 2" xfId="47226" xr:uid="{00000000-0005-0000-0000-00009FEF0000}"/>
    <cellStyle name="kopregel 8 4 3" xfId="33309" xr:uid="{00000000-0005-0000-0000-0000A0EF0000}"/>
    <cellStyle name="kopregel 8 5" xfId="13623" xr:uid="{00000000-0005-0000-0000-0000A1EF0000}"/>
    <cellStyle name="kopregel 8 5 2" xfId="27544" xr:uid="{00000000-0005-0000-0000-0000A2EF0000}"/>
    <cellStyle name="kopregel 8 5 2 2" xfId="55227" xr:uid="{00000000-0005-0000-0000-0000A3EF0000}"/>
    <cellStyle name="kopregel 8 5 3" xfId="41310" xr:uid="{00000000-0005-0000-0000-0000A4EF0000}"/>
    <cellStyle name="kopregel 8 6" xfId="16585" xr:uid="{00000000-0005-0000-0000-0000A5EF0000}"/>
    <cellStyle name="kopregel 8 6 2" xfId="44268" xr:uid="{00000000-0005-0000-0000-0000A6EF0000}"/>
    <cellStyle name="kopregel 8 7" xfId="30456" xr:uid="{00000000-0005-0000-0000-0000A7EF0000}"/>
    <cellStyle name="kopregel 9" xfId="2847" xr:uid="{00000000-0005-0000-0000-0000A8EF0000}"/>
    <cellStyle name="kopregel 9 2" xfId="6294" xr:uid="{00000000-0005-0000-0000-0000A9EF0000}"/>
    <cellStyle name="kopregel 9 2 2" xfId="20241" xr:uid="{00000000-0005-0000-0000-0000AAEF0000}"/>
    <cellStyle name="kopregel 9 2 2 2" xfId="47924" xr:uid="{00000000-0005-0000-0000-0000ABEF0000}"/>
    <cellStyle name="kopregel 9 2 3" xfId="34007" xr:uid="{00000000-0005-0000-0000-0000ACEF0000}"/>
    <cellStyle name="kopregel 9 3" xfId="9048" xr:uid="{00000000-0005-0000-0000-0000ADEF0000}"/>
    <cellStyle name="kopregel 9 3 2" xfId="22969" xr:uid="{00000000-0005-0000-0000-0000AEEF0000}"/>
    <cellStyle name="kopregel 9 3 2 2" xfId="50652" xr:uid="{00000000-0005-0000-0000-0000AFEF0000}"/>
    <cellStyle name="kopregel 9 3 3" xfId="36735" xr:uid="{00000000-0005-0000-0000-0000B0EF0000}"/>
    <cellStyle name="kopregel 9 4" xfId="11181" xr:uid="{00000000-0005-0000-0000-0000B1EF0000}"/>
    <cellStyle name="kopregel 9 4 2" xfId="25102" xr:uid="{00000000-0005-0000-0000-0000B2EF0000}"/>
    <cellStyle name="kopregel 9 4 2 2" xfId="52785" xr:uid="{00000000-0005-0000-0000-0000B3EF0000}"/>
    <cellStyle name="kopregel 9 4 3" xfId="38868" xr:uid="{00000000-0005-0000-0000-0000B4EF0000}"/>
    <cellStyle name="kopregel 9 5" xfId="13933" xr:uid="{00000000-0005-0000-0000-0000B5EF0000}"/>
    <cellStyle name="kopregel 9 5 2" xfId="27854" xr:uid="{00000000-0005-0000-0000-0000B6EF0000}"/>
    <cellStyle name="kopregel 9 5 2 2" xfId="55537" xr:uid="{00000000-0005-0000-0000-0000B7EF0000}"/>
    <cellStyle name="kopregel 9 5 3" xfId="41620" xr:uid="{00000000-0005-0000-0000-0000B8EF0000}"/>
    <cellStyle name="kopregel 9 6" xfId="16899" xr:uid="{00000000-0005-0000-0000-0000B9EF0000}"/>
    <cellStyle name="kopregel 9 6 2" xfId="44582" xr:uid="{00000000-0005-0000-0000-0000BAEF0000}"/>
    <cellStyle name="kopregel 9 7" xfId="30728" xr:uid="{00000000-0005-0000-0000-0000BBEF0000}"/>
    <cellStyle name="KP_Normal" xfId="1930" xr:uid="{00000000-0005-0000-0000-0000BCEF0000}"/>
    <cellStyle name="KPMG Heading 1" xfId="23" xr:uid="{00000000-0005-0000-0000-0000BDEF0000}"/>
    <cellStyle name="KPMG Heading 2" xfId="24" xr:uid="{00000000-0005-0000-0000-0000BEEF0000}"/>
    <cellStyle name="KPMG Heading 3" xfId="25" xr:uid="{00000000-0005-0000-0000-0000BFEF0000}"/>
    <cellStyle name="KPMG Heading 4" xfId="26" xr:uid="{00000000-0005-0000-0000-0000C0EF0000}"/>
    <cellStyle name="KPMG Normal" xfId="27" xr:uid="{00000000-0005-0000-0000-0000C1EF0000}"/>
    <cellStyle name="KPMG Normal 2" xfId="83" xr:uid="{00000000-0005-0000-0000-0000C2EF0000}"/>
    <cellStyle name="KPMG Normal 2 2" xfId="3901" xr:uid="{00000000-0005-0000-0000-0000C3EF0000}"/>
    <cellStyle name="KPMG Normal 3" xfId="3892" xr:uid="{00000000-0005-0000-0000-0000C4EF0000}"/>
    <cellStyle name="KPMG Normal Text" xfId="28" xr:uid="{00000000-0005-0000-0000-0000C5EF0000}"/>
    <cellStyle name="KPMG Normal Text 2" xfId="84" xr:uid="{00000000-0005-0000-0000-0000C6EF0000}"/>
    <cellStyle name="KPMG Normal Text 2 2" xfId="3902" xr:uid="{00000000-0005-0000-0000-0000C7EF0000}"/>
    <cellStyle name="KPMG Normal Text 3" xfId="3893" xr:uid="{00000000-0005-0000-0000-0000C8EF0000}"/>
    <cellStyle name="KPMG Normal_4.12 Monaco Put Option" xfId="29" xr:uid="{00000000-0005-0000-0000-0000C9EF0000}"/>
    <cellStyle name="l]_x000d__x000a_Path=M:\RIOCEN01_x000d__x000a_Name=Carlos Emilio Brousse_x000d__x000a_DDEApps=nsf,nsg,nsh,ntf,ns2,ors,org_x000d__x000a_SmartIcons=Todos_x000d__x000a_" xfId="1931" xr:uid="{00000000-0005-0000-0000-0000CAEF0000}"/>
    <cellStyle name="Label" xfId="1932" xr:uid="{00000000-0005-0000-0000-0000CBEF0000}"/>
    <cellStyle name="Label data source" xfId="1933" xr:uid="{00000000-0005-0000-0000-0000CCEF0000}"/>
    <cellStyle name="Label item" xfId="1934" xr:uid="{00000000-0005-0000-0000-0000CDEF0000}"/>
    <cellStyle name="Label list" xfId="1935" xr:uid="{00000000-0005-0000-0000-0000CEEF0000}"/>
    <cellStyle name="LABEL Normal" xfId="1936" xr:uid="{00000000-0005-0000-0000-0000CFEF0000}"/>
    <cellStyle name="LABEL Note" xfId="1937" xr:uid="{00000000-0005-0000-0000-0000D0EF0000}"/>
    <cellStyle name="Label number" xfId="1938" xr:uid="{00000000-0005-0000-0000-0000D1EF0000}"/>
    <cellStyle name="LABEL Units" xfId="1939" xr:uid="{00000000-0005-0000-0000-0000D2EF0000}"/>
    <cellStyle name="left" xfId="1940" xr:uid="{00000000-0005-0000-0000-0000D3EF0000}"/>
    <cellStyle name="LeftBorder" xfId="1941" xr:uid="{00000000-0005-0000-0000-0000D4EF0000}"/>
    <cellStyle name="lev1" xfId="1942" xr:uid="{00000000-0005-0000-0000-0000D5EF0000}"/>
    <cellStyle name="lev2" xfId="1943" xr:uid="{00000000-0005-0000-0000-0000D6EF0000}"/>
    <cellStyle name="lev3" xfId="1944" xr:uid="{00000000-0005-0000-0000-0000D7EF0000}"/>
    <cellStyle name="lev4" xfId="1945" xr:uid="{00000000-0005-0000-0000-0000D8EF0000}"/>
    <cellStyle name="Level 1 Acc Code" xfId="1946" xr:uid="{00000000-0005-0000-0000-0000D9EF0000}"/>
    <cellStyle name="Level 1 Account" xfId="1947" xr:uid="{00000000-0005-0000-0000-0000DAEF0000}"/>
    <cellStyle name="Level 1 Account Name" xfId="1948" xr:uid="{00000000-0005-0000-0000-0000DBEF0000}"/>
    <cellStyle name="Level 10" xfId="1949" xr:uid="{00000000-0005-0000-0000-0000DCEF0000}"/>
    <cellStyle name="Level 10 Account" xfId="1950" xr:uid="{00000000-0005-0000-0000-0000DDEF0000}"/>
    <cellStyle name="Level 10 Account Name" xfId="1951" xr:uid="{00000000-0005-0000-0000-0000DEEF0000}"/>
    <cellStyle name="Level 11" xfId="1952" xr:uid="{00000000-0005-0000-0000-0000DFEF0000}"/>
    <cellStyle name="Level 11 Account Name" xfId="1953" xr:uid="{00000000-0005-0000-0000-0000E0EF0000}"/>
    <cellStyle name="Level 2 Acc Code" xfId="1954" xr:uid="{00000000-0005-0000-0000-0000E1EF0000}"/>
    <cellStyle name="Level 2 Account" xfId="1955" xr:uid="{00000000-0005-0000-0000-0000E2EF0000}"/>
    <cellStyle name="Level 2 Account Name" xfId="1956" xr:uid="{00000000-0005-0000-0000-0000E3EF0000}"/>
    <cellStyle name="Level 3 Acc Code" xfId="1957" xr:uid="{00000000-0005-0000-0000-0000E4EF0000}"/>
    <cellStyle name="Level 3 Account" xfId="1958" xr:uid="{00000000-0005-0000-0000-0000E5EF0000}"/>
    <cellStyle name="Level 3 Account Name" xfId="1959" xr:uid="{00000000-0005-0000-0000-0000E6EF0000}"/>
    <cellStyle name="Level 4 Acc Code" xfId="1960" xr:uid="{00000000-0005-0000-0000-0000E7EF0000}"/>
    <cellStyle name="Level 4 Account" xfId="1961" xr:uid="{00000000-0005-0000-0000-0000E8EF0000}"/>
    <cellStyle name="Level 4 Account Name" xfId="1962" xr:uid="{00000000-0005-0000-0000-0000E9EF0000}"/>
    <cellStyle name="Level 5 Acc Code" xfId="1963" xr:uid="{00000000-0005-0000-0000-0000EAEF0000}"/>
    <cellStyle name="Level 5 Account" xfId="1964" xr:uid="{00000000-0005-0000-0000-0000EBEF0000}"/>
    <cellStyle name="Level 5 Account Name" xfId="1965" xr:uid="{00000000-0005-0000-0000-0000ECEF0000}"/>
    <cellStyle name="Level 6 Acc Code" xfId="1966" xr:uid="{00000000-0005-0000-0000-0000EDEF0000}"/>
    <cellStyle name="Level 6 Account" xfId="1967" xr:uid="{00000000-0005-0000-0000-0000EEEF0000}"/>
    <cellStyle name="Level 6 Account Name" xfId="1968" xr:uid="{00000000-0005-0000-0000-0000EFEF0000}"/>
    <cellStyle name="Level 7 Acc Code" xfId="1969" xr:uid="{00000000-0005-0000-0000-0000F0EF0000}"/>
    <cellStyle name="Level 7 Account" xfId="1970" xr:uid="{00000000-0005-0000-0000-0000F1EF0000}"/>
    <cellStyle name="Level 7 Account Name" xfId="1971" xr:uid="{00000000-0005-0000-0000-0000F2EF0000}"/>
    <cellStyle name="Level 8 Acc Code" xfId="1972" xr:uid="{00000000-0005-0000-0000-0000F3EF0000}"/>
    <cellStyle name="Level 8 Account" xfId="1973" xr:uid="{00000000-0005-0000-0000-0000F4EF0000}"/>
    <cellStyle name="Level 8 Account Name" xfId="1974" xr:uid="{00000000-0005-0000-0000-0000F5EF0000}"/>
    <cellStyle name="Level 9 Acc Code" xfId="1975" xr:uid="{00000000-0005-0000-0000-0000F6EF0000}"/>
    <cellStyle name="Level 9 Account" xfId="1976" xr:uid="{00000000-0005-0000-0000-0000F7EF0000}"/>
    <cellStyle name="Level 9 Account Name" xfId="1977" xr:uid="{00000000-0005-0000-0000-0000F8EF0000}"/>
    <cellStyle name="LEVERS69" xfId="1978" xr:uid="{00000000-0005-0000-0000-0000F9EF0000}"/>
    <cellStyle name="Libellés" xfId="1979" xr:uid="{00000000-0005-0000-0000-0000FAEF0000}"/>
    <cellStyle name="Link Currency (0)" xfId="1980" xr:uid="{00000000-0005-0000-0000-0000FBEF0000}"/>
    <cellStyle name="Link Currency (2)" xfId="1981" xr:uid="{00000000-0005-0000-0000-0000FCEF0000}"/>
    <cellStyle name="Link Units (0)" xfId="1982" xr:uid="{00000000-0005-0000-0000-0000FDEF0000}"/>
    <cellStyle name="Link Units (1)" xfId="1983" xr:uid="{00000000-0005-0000-0000-0000FEEF0000}"/>
    <cellStyle name="Link Units (2)" xfId="1984" xr:uid="{00000000-0005-0000-0000-0000FFEF0000}"/>
    <cellStyle name="Linked" xfId="1985" xr:uid="{00000000-0005-0000-0000-000000F00000}"/>
    <cellStyle name="Linked Input" xfId="1986" xr:uid="{00000000-0005-0000-0000-000001F00000}"/>
    <cellStyle name="Linked Output" xfId="1987" xr:uid="{00000000-0005-0000-0000-000002F00000}"/>
    <cellStyle name="LOCKED" xfId="30" xr:uid="{00000000-0005-0000-0000-000003F00000}"/>
    <cellStyle name="Long Date" xfId="1988" xr:uid="{00000000-0005-0000-0000-000004F00000}"/>
    <cellStyle name="Lookup Table Heading" xfId="1989" xr:uid="{00000000-0005-0000-0000-000005F00000}"/>
    <cellStyle name="Lookup Table Heading 2" xfId="2176" xr:uid="{00000000-0005-0000-0000-000006F00000}"/>
    <cellStyle name="Lookup Table Heading 2 2" xfId="5679" xr:uid="{00000000-0005-0000-0000-000007F00000}"/>
    <cellStyle name="Lookup Table Heading 2 2 2" xfId="19631" xr:uid="{00000000-0005-0000-0000-000008F00000}"/>
    <cellStyle name="Lookup Table Heading 2 2 2 2" xfId="47314" xr:uid="{00000000-0005-0000-0000-000009F00000}"/>
    <cellStyle name="Lookup Table Heading 2 2 3" xfId="33397" xr:uid="{00000000-0005-0000-0000-00000AF00000}"/>
    <cellStyle name="Lookup Table Heading 2 3" xfId="5183" xr:uid="{00000000-0005-0000-0000-00000BF00000}"/>
    <cellStyle name="Lookup Table Heading 2 3 2" xfId="19153" xr:uid="{00000000-0005-0000-0000-00000CF00000}"/>
    <cellStyle name="Lookup Table Heading 2 3 2 2" xfId="46836" xr:uid="{00000000-0005-0000-0000-00000DF00000}"/>
    <cellStyle name="Lookup Table Heading 2 3 3" xfId="32919" xr:uid="{00000000-0005-0000-0000-00000EF00000}"/>
    <cellStyle name="Lookup Table Heading 2 4" xfId="9499" xr:uid="{00000000-0005-0000-0000-00000FF00000}"/>
    <cellStyle name="Lookup Table Heading 2 4 2" xfId="23420" xr:uid="{00000000-0005-0000-0000-000010F00000}"/>
    <cellStyle name="Lookup Table Heading 2 4 2 2" xfId="51103" xr:uid="{00000000-0005-0000-0000-000011F00000}"/>
    <cellStyle name="Lookup Table Heading 2 4 3" xfId="37186" xr:uid="{00000000-0005-0000-0000-000012F00000}"/>
    <cellStyle name="Lookup Table Heading 2 5" xfId="16212" xr:uid="{00000000-0005-0000-0000-000013F00000}"/>
    <cellStyle name="Lookup Table Heading 2 5 2" xfId="30129" xr:uid="{00000000-0005-0000-0000-000014F00000}"/>
    <cellStyle name="Lookup Table Heading 2 5 2 2" xfId="57812" xr:uid="{00000000-0005-0000-0000-000015F00000}"/>
    <cellStyle name="Lookup Table Heading 2 5 3" xfId="43895" xr:uid="{00000000-0005-0000-0000-000016F00000}"/>
    <cellStyle name="Lookup Table Heading 2 6" xfId="16309" xr:uid="{00000000-0005-0000-0000-000017F00000}"/>
    <cellStyle name="Lookup Table Heading 2 6 2" xfId="43992" xr:uid="{00000000-0005-0000-0000-000018F00000}"/>
    <cellStyle name="Lookup Table Heading 3" xfId="3216" xr:uid="{00000000-0005-0000-0000-000019F00000}"/>
    <cellStyle name="Lookup Table Heading 3 2" xfId="6658" xr:uid="{00000000-0005-0000-0000-00001AF00000}"/>
    <cellStyle name="Lookup Table Heading 3 2 2" xfId="20601" xr:uid="{00000000-0005-0000-0000-00001BF00000}"/>
    <cellStyle name="Lookup Table Heading 3 2 2 2" xfId="48284" xr:uid="{00000000-0005-0000-0000-00001CF00000}"/>
    <cellStyle name="Lookup Table Heading 3 2 3" xfId="34367" xr:uid="{00000000-0005-0000-0000-00001DF00000}"/>
    <cellStyle name="Lookup Table Heading 3 3" xfId="9401" xr:uid="{00000000-0005-0000-0000-00001EF00000}"/>
    <cellStyle name="Lookup Table Heading 3 3 2" xfId="23322" xr:uid="{00000000-0005-0000-0000-00001FF00000}"/>
    <cellStyle name="Lookup Table Heading 3 3 2 2" xfId="51005" xr:uid="{00000000-0005-0000-0000-000020F00000}"/>
    <cellStyle name="Lookup Table Heading 3 3 3" xfId="37088" xr:uid="{00000000-0005-0000-0000-000021F00000}"/>
    <cellStyle name="Lookup Table Heading 3 4" xfId="11539" xr:uid="{00000000-0005-0000-0000-000022F00000}"/>
    <cellStyle name="Lookup Table Heading 3 4 2" xfId="25460" xr:uid="{00000000-0005-0000-0000-000023F00000}"/>
    <cellStyle name="Lookup Table Heading 3 4 2 2" xfId="53143" xr:uid="{00000000-0005-0000-0000-000024F00000}"/>
    <cellStyle name="Lookup Table Heading 3 4 3" xfId="39226" xr:uid="{00000000-0005-0000-0000-000025F00000}"/>
    <cellStyle name="Lookup Table Heading 3 5" xfId="14289" xr:uid="{00000000-0005-0000-0000-000026F00000}"/>
    <cellStyle name="Lookup Table Heading 3 5 2" xfId="28210" xr:uid="{00000000-0005-0000-0000-000027F00000}"/>
    <cellStyle name="Lookup Table Heading 3 5 2 2" xfId="55893" xr:uid="{00000000-0005-0000-0000-000028F00000}"/>
    <cellStyle name="Lookup Table Heading 3 5 3" xfId="41976" xr:uid="{00000000-0005-0000-0000-000029F00000}"/>
    <cellStyle name="Lookup Table Heading 3 6" xfId="17257" xr:uid="{00000000-0005-0000-0000-00002AF00000}"/>
    <cellStyle name="Lookup Table Heading 3 6 2" xfId="44940" xr:uid="{00000000-0005-0000-0000-00002BF00000}"/>
    <cellStyle name="Lookup Table Heading 4" xfId="3029" xr:uid="{00000000-0005-0000-0000-00002CF00000}"/>
    <cellStyle name="Lookup Table Heading 4 2" xfId="6473" xr:uid="{00000000-0005-0000-0000-00002DF00000}"/>
    <cellStyle name="Lookup Table Heading 4 2 2" xfId="20418" xr:uid="{00000000-0005-0000-0000-00002EF00000}"/>
    <cellStyle name="Lookup Table Heading 4 2 2 2" xfId="48101" xr:uid="{00000000-0005-0000-0000-00002FF00000}"/>
    <cellStyle name="Lookup Table Heading 4 2 3" xfId="34184" xr:uid="{00000000-0005-0000-0000-000030F00000}"/>
    <cellStyle name="Lookup Table Heading 4 3" xfId="9222" xr:uid="{00000000-0005-0000-0000-000031F00000}"/>
    <cellStyle name="Lookup Table Heading 4 3 2" xfId="23143" xr:uid="{00000000-0005-0000-0000-000032F00000}"/>
    <cellStyle name="Lookup Table Heading 4 3 2 2" xfId="50826" xr:uid="{00000000-0005-0000-0000-000033F00000}"/>
    <cellStyle name="Lookup Table Heading 4 3 3" xfId="36909" xr:uid="{00000000-0005-0000-0000-000034F00000}"/>
    <cellStyle name="Lookup Table Heading 4 4" xfId="11358" xr:uid="{00000000-0005-0000-0000-000035F00000}"/>
    <cellStyle name="Lookup Table Heading 4 4 2" xfId="25279" xr:uid="{00000000-0005-0000-0000-000036F00000}"/>
    <cellStyle name="Lookup Table Heading 4 4 2 2" xfId="52962" xr:uid="{00000000-0005-0000-0000-000037F00000}"/>
    <cellStyle name="Lookup Table Heading 4 4 3" xfId="39045" xr:uid="{00000000-0005-0000-0000-000038F00000}"/>
    <cellStyle name="Lookup Table Heading 4 5" xfId="14108" xr:uid="{00000000-0005-0000-0000-000039F00000}"/>
    <cellStyle name="Lookup Table Heading 4 5 2" xfId="28029" xr:uid="{00000000-0005-0000-0000-00003AF00000}"/>
    <cellStyle name="Lookup Table Heading 4 5 2 2" xfId="55712" xr:uid="{00000000-0005-0000-0000-00003BF00000}"/>
    <cellStyle name="Lookup Table Heading 4 5 3" xfId="41795" xr:uid="{00000000-0005-0000-0000-00003CF00000}"/>
    <cellStyle name="Lookup Table Heading 4 6" xfId="17076" xr:uid="{00000000-0005-0000-0000-00003DF00000}"/>
    <cellStyle name="Lookup Table Heading 4 6 2" xfId="44759" xr:uid="{00000000-0005-0000-0000-00003EF00000}"/>
    <cellStyle name="Lookup Table Heading 5" xfId="3455" xr:uid="{00000000-0005-0000-0000-00003FF00000}"/>
    <cellStyle name="Lookup Table Heading 5 2" xfId="6893" xr:uid="{00000000-0005-0000-0000-000040F00000}"/>
    <cellStyle name="Lookup Table Heading 5 2 2" xfId="20833" xr:uid="{00000000-0005-0000-0000-000041F00000}"/>
    <cellStyle name="Lookup Table Heading 5 2 2 2" xfId="48516" xr:uid="{00000000-0005-0000-0000-000042F00000}"/>
    <cellStyle name="Lookup Table Heading 5 2 3" xfId="34599" xr:uid="{00000000-0005-0000-0000-000043F00000}"/>
    <cellStyle name="Lookup Table Heading 5 3" xfId="9631" xr:uid="{00000000-0005-0000-0000-000044F00000}"/>
    <cellStyle name="Lookup Table Heading 5 3 2" xfId="23552" xr:uid="{00000000-0005-0000-0000-000045F00000}"/>
    <cellStyle name="Lookup Table Heading 5 3 2 2" xfId="51235" xr:uid="{00000000-0005-0000-0000-000046F00000}"/>
    <cellStyle name="Lookup Table Heading 5 3 3" xfId="37318" xr:uid="{00000000-0005-0000-0000-000047F00000}"/>
    <cellStyle name="Lookup Table Heading 5 4" xfId="11771" xr:uid="{00000000-0005-0000-0000-000048F00000}"/>
    <cellStyle name="Lookup Table Heading 5 4 2" xfId="25692" xr:uid="{00000000-0005-0000-0000-000049F00000}"/>
    <cellStyle name="Lookup Table Heading 5 4 2 2" xfId="53375" xr:uid="{00000000-0005-0000-0000-00004AF00000}"/>
    <cellStyle name="Lookup Table Heading 5 4 3" xfId="39458" xr:uid="{00000000-0005-0000-0000-00004BF00000}"/>
    <cellStyle name="Lookup Table Heading 5 5" xfId="14521" xr:uid="{00000000-0005-0000-0000-00004CF00000}"/>
    <cellStyle name="Lookup Table Heading 5 5 2" xfId="28442" xr:uid="{00000000-0005-0000-0000-00004DF00000}"/>
    <cellStyle name="Lookup Table Heading 5 5 2 2" xfId="56125" xr:uid="{00000000-0005-0000-0000-00004EF00000}"/>
    <cellStyle name="Lookup Table Heading 5 5 3" xfId="42208" xr:uid="{00000000-0005-0000-0000-00004FF00000}"/>
    <cellStyle name="Lookup Table Heading 5 6" xfId="17489" xr:uid="{00000000-0005-0000-0000-000050F00000}"/>
    <cellStyle name="Lookup Table Heading 5 6 2" xfId="45172" xr:uid="{00000000-0005-0000-0000-000051F00000}"/>
    <cellStyle name="Lookup Table Heading 6" xfId="4671" xr:uid="{00000000-0005-0000-0000-000052F00000}"/>
    <cellStyle name="Lookup Table Heading 6 2" xfId="8079" xr:uid="{00000000-0005-0000-0000-000053F00000}"/>
    <cellStyle name="Lookup Table Heading 6 2 2" xfId="22003" xr:uid="{00000000-0005-0000-0000-000054F00000}"/>
    <cellStyle name="Lookup Table Heading 6 2 2 2" xfId="49686" xr:uid="{00000000-0005-0000-0000-000055F00000}"/>
    <cellStyle name="Lookup Table Heading 6 2 3" xfId="35769" xr:uid="{00000000-0005-0000-0000-000056F00000}"/>
    <cellStyle name="Lookup Table Heading 6 3" xfId="12935" xr:uid="{00000000-0005-0000-0000-000057F00000}"/>
    <cellStyle name="Lookup Table Heading 6 3 2" xfId="26856" xr:uid="{00000000-0005-0000-0000-000058F00000}"/>
    <cellStyle name="Lookup Table Heading 6 3 2 2" xfId="54539" xr:uid="{00000000-0005-0000-0000-000059F00000}"/>
    <cellStyle name="Lookup Table Heading 6 3 3" xfId="40622" xr:uid="{00000000-0005-0000-0000-00005AF00000}"/>
    <cellStyle name="Lookup Table Heading 6 4" xfId="15685" xr:uid="{00000000-0005-0000-0000-00005BF00000}"/>
    <cellStyle name="Lookup Table Heading 6 4 2" xfId="29606" xr:uid="{00000000-0005-0000-0000-00005CF00000}"/>
    <cellStyle name="Lookup Table Heading 6 4 2 2" xfId="57289" xr:uid="{00000000-0005-0000-0000-00005DF00000}"/>
    <cellStyle name="Lookup Table Heading 6 4 3" xfId="43372" xr:uid="{00000000-0005-0000-0000-00005EF00000}"/>
    <cellStyle name="Lookup Table Heading 6 5" xfId="18653" xr:uid="{00000000-0005-0000-0000-00005FF00000}"/>
    <cellStyle name="Lookup Table Heading 6 5 2" xfId="46336" xr:uid="{00000000-0005-0000-0000-000060F00000}"/>
    <cellStyle name="Lookup Table Heading 6 6" xfId="32419" xr:uid="{00000000-0005-0000-0000-000061F00000}"/>
    <cellStyle name="Lookup Table Heading 7" xfId="4572" xr:uid="{00000000-0005-0000-0000-000062F00000}"/>
    <cellStyle name="Lookup Table Heading 7 2" xfId="12836" xr:uid="{00000000-0005-0000-0000-000063F00000}"/>
    <cellStyle name="Lookup Table Heading 7 2 2" xfId="26757" xr:uid="{00000000-0005-0000-0000-000064F00000}"/>
    <cellStyle name="Lookup Table Heading 7 2 2 2" xfId="54440" xr:uid="{00000000-0005-0000-0000-000065F00000}"/>
    <cellStyle name="Lookup Table Heading 7 2 3" xfId="40523" xr:uid="{00000000-0005-0000-0000-000066F00000}"/>
    <cellStyle name="Lookup Table Heading 7 3" xfId="15586" xr:uid="{00000000-0005-0000-0000-000067F00000}"/>
    <cellStyle name="Lookup Table Heading 7 3 2" xfId="29507" xr:uid="{00000000-0005-0000-0000-000068F00000}"/>
    <cellStyle name="Lookup Table Heading 7 3 2 2" xfId="57190" xr:uid="{00000000-0005-0000-0000-000069F00000}"/>
    <cellStyle name="Lookup Table Heading 7 3 3" xfId="43273" xr:uid="{00000000-0005-0000-0000-00006AF00000}"/>
    <cellStyle name="Lookup Table Heading 7 4" xfId="18554" xr:uid="{00000000-0005-0000-0000-00006BF00000}"/>
    <cellStyle name="Lookup Table Heading 7 4 2" xfId="46237" xr:uid="{00000000-0005-0000-0000-00006CF00000}"/>
    <cellStyle name="Lookup Table Heading 7 5" xfId="32320" xr:uid="{00000000-0005-0000-0000-00006DF00000}"/>
    <cellStyle name="Lookup Table Heading 8" xfId="5596" xr:uid="{00000000-0005-0000-0000-00006EF00000}"/>
    <cellStyle name="Lookup Table Heading 8 2" xfId="19549" xr:uid="{00000000-0005-0000-0000-00006FF00000}"/>
    <cellStyle name="Lookup Table Heading 8 2 2" xfId="47232" xr:uid="{00000000-0005-0000-0000-000070F00000}"/>
    <cellStyle name="Lookup Table Heading 8 3" xfId="33315" xr:uid="{00000000-0005-0000-0000-000071F00000}"/>
    <cellStyle name="Lookup Table Label" xfId="1990" xr:uid="{00000000-0005-0000-0000-000072F00000}"/>
    <cellStyle name="Lookup Table Label 2" xfId="2177" xr:uid="{00000000-0005-0000-0000-000073F00000}"/>
    <cellStyle name="Lookup Table Label 2 2" xfId="5680" xr:uid="{00000000-0005-0000-0000-000074F00000}"/>
    <cellStyle name="Lookup Table Label 2 2 2" xfId="19632" xr:uid="{00000000-0005-0000-0000-000075F00000}"/>
    <cellStyle name="Lookup Table Label 2 2 2 2" xfId="47315" xr:uid="{00000000-0005-0000-0000-000076F00000}"/>
    <cellStyle name="Lookup Table Label 2 2 3" xfId="33398" xr:uid="{00000000-0005-0000-0000-000077F00000}"/>
    <cellStyle name="Lookup Table Label 2 3" xfId="5182" xr:uid="{00000000-0005-0000-0000-000078F00000}"/>
    <cellStyle name="Lookup Table Label 2 3 2" xfId="19152" xr:uid="{00000000-0005-0000-0000-000079F00000}"/>
    <cellStyle name="Lookup Table Label 2 3 2 2" xfId="46835" xr:uid="{00000000-0005-0000-0000-00007AF00000}"/>
    <cellStyle name="Lookup Table Label 2 3 3" xfId="32918" xr:uid="{00000000-0005-0000-0000-00007BF00000}"/>
    <cellStyle name="Lookup Table Label 2 4" xfId="5125" xr:uid="{00000000-0005-0000-0000-00007CF00000}"/>
    <cellStyle name="Lookup Table Label 2 4 2" xfId="19095" xr:uid="{00000000-0005-0000-0000-00007DF00000}"/>
    <cellStyle name="Lookup Table Label 2 4 2 2" xfId="46778" xr:uid="{00000000-0005-0000-0000-00007EF00000}"/>
    <cellStyle name="Lookup Table Label 2 4 3" xfId="32861" xr:uid="{00000000-0005-0000-0000-00007FF00000}"/>
    <cellStyle name="Lookup Table Label 2 5" xfId="16213" xr:uid="{00000000-0005-0000-0000-000080F00000}"/>
    <cellStyle name="Lookup Table Label 2 5 2" xfId="30130" xr:uid="{00000000-0005-0000-0000-000081F00000}"/>
    <cellStyle name="Lookup Table Label 2 5 2 2" xfId="57813" xr:uid="{00000000-0005-0000-0000-000082F00000}"/>
    <cellStyle name="Lookup Table Label 2 5 3" xfId="43896" xr:uid="{00000000-0005-0000-0000-000083F00000}"/>
    <cellStyle name="Lookup Table Label 2 6" xfId="16310" xr:uid="{00000000-0005-0000-0000-000084F00000}"/>
    <cellStyle name="Lookup Table Label 2 6 2" xfId="43993" xr:uid="{00000000-0005-0000-0000-000085F00000}"/>
    <cellStyle name="Lookup Table Label 3" xfId="2432" xr:uid="{00000000-0005-0000-0000-000086F00000}"/>
    <cellStyle name="Lookup Table Label 3 2" xfId="5889" xr:uid="{00000000-0005-0000-0000-000087F00000}"/>
    <cellStyle name="Lookup Table Label 3 2 2" xfId="19839" xr:uid="{00000000-0005-0000-0000-000088F00000}"/>
    <cellStyle name="Lookup Table Label 3 2 2 2" xfId="47522" xr:uid="{00000000-0005-0000-0000-000089F00000}"/>
    <cellStyle name="Lookup Table Label 3 2 3" xfId="33605" xr:uid="{00000000-0005-0000-0000-00008AF00000}"/>
    <cellStyle name="Lookup Table Label 3 3" xfId="8655" xr:uid="{00000000-0005-0000-0000-00008BF00000}"/>
    <cellStyle name="Lookup Table Label 3 3 2" xfId="22576" xr:uid="{00000000-0005-0000-0000-00008CF00000}"/>
    <cellStyle name="Lookup Table Label 3 3 2 2" xfId="50259" xr:uid="{00000000-0005-0000-0000-00008DF00000}"/>
    <cellStyle name="Lookup Table Label 3 3 3" xfId="36342" xr:uid="{00000000-0005-0000-0000-00008EF00000}"/>
    <cellStyle name="Lookup Table Label 3 4" xfId="5518" xr:uid="{00000000-0005-0000-0000-00008FF00000}"/>
    <cellStyle name="Lookup Table Label 3 4 2" xfId="19471" xr:uid="{00000000-0005-0000-0000-000090F00000}"/>
    <cellStyle name="Lookup Table Label 3 4 2 2" xfId="47154" xr:uid="{00000000-0005-0000-0000-000091F00000}"/>
    <cellStyle name="Lookup Table Label 3 4 3" xfId="33237" xr:uid="{00000000-0005-0000-0000-000092F00000}"/>
    <cellStyle name="Lookup Table Label 3 5" xfId="13537" xr:uid="{00000000-0005-0000-0000-000093F00000}"/>
    <cellStyle name="Lookup Table Label 3 5 2" xfId="27458" xr:uid="{00000000-0005-0000-0000-000094F00000}"/>
    <cellStyle name="Lookup Table Label 3 5 2 2" xfId="55141" xr:uid="{00000000-0005-0000-0000-000095F00000}"/>
    <cellStyle name="Lookup Table Label 3 5 3" xfId="41224" xr:uid="{00000000-0005-0000-0000-000096F00000}"/>
    <cellStyle name="Lookup Table Label 3 6" xfId="16499" xr:uid="{00000000-0005-0000-0000-000097F00000}"/>
    <cellStyle name="Lookup Table Label 3 6 2" xfId="44182" xr:uid="{00000000-0005-0000-0000-000098F00000}"/>
    <cellStyle name="Lookup Table Label 4" xfId="3159" xr:uid="{00000000-0005-0000-0000-000099F00000}"/>
    <cellStyle name="Lookup Table Label 4 2" xfId="6601" xr:uid="{00000000-0005-0000-0000-00009AF00000}"/>
    <cellStyle name="Lookup Table Label 4 2 2" xfId="20545" xr:uid="{00000000-0005-0000-0000-00009BF00000}"/>
    <cellStyle name="Lookup Table Label 4 2 2 2" xfId="48228" xr:uid="{00000000-0005-0000-0000-00009CF00000}"/>
    <cellStyle name="Lookup Table Label 4 2 3" xfId="34311" xr:uid="{00000000-0005-0000-0000-00009DF00000}"/>
    <cellStyle name="Lookup Table Label 4 3" xfId="9345" xr:uid="{00000000-0005-0000-0000-00009EF00000}"/>
    <cellStyle name="Lookup Table Label 4 3 2" xfId="23266" xr:uid="{00000000-0005-0000-0000-00009FF00000}"/>
    <cellStyle name="Lookup Table Label 4 3 2 2" xfId="50949" xr:uid="{00000000-0005-0000-0000-0000A0F00000}"/>
    <cellStyle name="Lookup Table Label 4 3 3" xfId="37032" xr:uid="{00000000-0005-0000-0000-0000A1F00000}"/>
    <cellStyle name="Lookup Table Label 4 4" xfId="11483" xr:uid="{00000000-0005-0000-0000-0000A2F00000}"/>
    <cellStyle name="Lookup Table Label 4 4 2" xfId="25404" xr:uid="{00000000-0005-0000-0000-0000A3F00000}"/>
    <cellStyle name="Lookup Table Label 4 4 2 2" xfId="53087" xr:uid="{00000000-0005-0000-0000-0000A4F00000}"/>
    <cellStyle name="Lookup Table Label 4 4 3" xfId="39170" xr:uid="{00000000-0005-0000-0000-0000A5F00000}"/>
    <cellStyle name="Lookup Table Label 4 5" xfId="14233" xr:uid="{00000000-0005-0000-0000-0000A6F00000}"/>
    <cellStyle name="Lookup Table Label 4 5 2" xfId="28154" xr:uid="{00000000-0005-0000-0000-0000A7F00000}"/>
    <cellStyle name="Lookup Table Label 4 5 2 2" xfId="55837" xr:uid="{00000000-0005-0000-0000-0000A8F00000}"/>
    <cellStyle name="Lookup Table Label 4 5 3" xfId="41920" xr:uid="{00000000-0005-0000-0000-0000A9F00000}"/>
    <cellStyle name="Lookup Table Label 4 6" xfId="17201" xr:uid="{00000000-0005-0000-0000-0000AAF00000}"/>
    <cellStyle name="Lookup Table Label 4 6 2" xfId="44884" xr:uid="{00000000-0005-0000-0000-0000ABF00000}"/>
    <cellStyle name="Lookup Table Label 5" xfId="3437" xr:uid="{00000000-0005-0000-0000-0000ACF00000}"/>
    <cellStyle name="Lookup Table Label 5 2" xfId="6876" xr:uid="{00000000-0005-0000-0000-0000ADF00000}"/>
    <cellStyle name="Lookup Table Label 5 2 2" xfId="20817" xr:uid="{00000000-0005-0000-0000-0000AEF00000}"/>
    <cellStyle name="Lookup Table Label 5 2 2 2" xfId="48500" xr:uid="{00000000-0005-0000-0000-0000AFF00000}"/>
    <cellStyle name="Lookup Table Label 5 2 3" xfId="34583" xr:uid="{00000000-0005-0000-0000-0000B0F00000}"/>
    <cellStyle name="Lookup Table Label 5 3" xfId="9614" xr:uid="{00000000-0005-0000-0000-0000B1F00000}"/>
    <cellStyle name="Lookup Table Label 5 3 2" xfId="23535" xr:uid="{00000000-0005-0000-0000-0000B2F00000}"/>
    <cellStyle name="Lookup Table Label 5 3 2 2" xfId="51218" xr:uid="{00000000-0005-0000-0000-0000B3F00000}"/>
    <cellStyle name="Lookup Table Label 5 3 3" xfId="37301" xr:uid="{00000000-0005-0000-0000-0000B4F00000}"/>
    <cellStyle name="Lookup Table Label 5 4" xfId="11755" xr:uid="{00000000-0005-0000-0000-0000B5F00000}"/>
    <cellStyle name="Lookup Table Label 5 4 2" xfId="25676" xr:uid="{00000000-0005-0000-0000-0000B6F00000}"/>
    <cellStyle name="Lookup Table Label 5 4 2 2" xfId="53359" xr:uid="{00000000-0005-0000-0000-0000B7F00000}"/>
    <cellStyle name="Lookup Table Label 5 4 3" xfId="39442" xr:uid="{00000000-0005-0000-0000-0000B8F00000}"/>
    <cellStyle name="Lookup Table Label 5 5" xfId="14505" xr:uid="{00000000-0005-0000-0000-0000B9F00000}"/>
    <cellStyle name="Lookup Table Label 5 5 2" xfId="28426" xr:uid="{00000000-0005-0000-0000-0000BAF00000}"/>
    <cellStyle name="Lookup Table Label 5 5 2 2" xfId="56109" xr:uid="{00000000-0005-0000-0000-0000BBF00000}"/>
    <cellStyle name="Lookup Table Label 5 5 3" xfId="42192" xr:uid="{00000000-0005-0000-0000-0000BCF00000}"/>
    <cellStyle name="Lookup Table Label 5 6" xfId="17473" xr:uid="{00000000-0005-0000-0000-0000BDF00000}"/>
    <cellStyle name="Lookup Table Label 5 6 2" xfId="45156" xr:uid="{00000000-0005-0000-0000-0000BEF00000}"/>
    <cellStyle name="Lookup Table Label 6" xfId="4672" xr:uid="{00000000-0005-0000-0000-0000BFF00000}"/>
    <cellStyle name="Lookup Table Label 6 2" xfId="8080" xr:uid="{00000000-0005-0000-0000-0000C0F00000}"/>
    <cellStyle name="Lookup Table Label 6 2 2" xfId="22004" xr:uid="{00000000-0005-0000-0000-0000C1F00000}"/>
    <cellStyle name="Lookup Table Label 6 2 2 2" xfId="49687" xr:uid="{00000000-0005-0000-0000-0000C2F00000}"/>
    <cellStyle name="Lookup Table Label 6 2 3" xfId="35770" xr:uid="{00000000-0005-0000-0000-0000C3F00000}"/>
    <cellStyle name="Lookup Table Label 6 3" xfId="12936" xr:uid="{00000000-0005-0000-0000-0000C4F00000}"/>
    <cellStyle name="Lookup Table Label 6 3 2" xfId="26857" xr:uid="{00000000-0005-0000-0000-0000C5F00000}"/>
    <cellStyle name="Lookup Table Label 6 3 2 2" xfId="54540" xr:uid="{00000000-0005-0000-0000-0000C6F00000}"/>
    <cellStyle name="Lookup Table Label 6 3 3" xfId="40623" xr:uid="{00000000-0005-0000-0000-0000C7F00000}"/>
    <cellStyle name="Lookup Table Label 6 4" xfId="15686" xr:uid="{00000000-0005-0000-0000-0000C8F00000}"/>
    <cellStyle name="Lookup Table Label 6 4 2" xfId="29607" xr:uid="{00000000-0005-0000-0000-0000C9F00000}"/>
    <cellStyle name="Lookup Table Label 6 4 2 2" xfId="57290" xr:uid="{00000000-0005-0000-0000-0000CAF00000}"/>
    <cellStyle name="Lookup Table Label 6 4 3" xfId="43373" xr:uid="{00000000-0005-0000-0000-0000CBF00000}"/>
    <cellStyle name="Lookup Table Label 6 5" xfId="18654" xr:uid="{00000000-0005-0000-0000-0000CCF00000}"/>
    <cellStyle name="Lookup Table Label 6 5 2" xfId="46337" xr:uid="{00000000-0005-0000-0000-0000CDF00000}"/>
    <cellStyle name="Lookup Table Label 6 6" xfId="32420" xr:uid="{00000000-0005-0000-0000-0000CEF00000}"/>
    <cellStyle name="Lookup Table Label 7" xfId="5029" xr:uid="{00000000-0005-0000-0000-0000CFF00000}"/>
    <cellStyle name="Lookup Table Label 7 2" xfId="13284" xr:uid="{00000000-0005-0000-0000-0000D0F00000}"/>
    <cellStyle name="Lookup Table Label 7 2 2" xfId="27205" xr:uid="{00000000-0005-0000-0000-0000D1F00000}"/>
    <cellStyle name="Lookup Table Label 7 2 2 2" xfId="54888" xr:uid="{00000000-0005-0000-0000-0000D2F00000}"/>
    <cellStyle name="Lookup Table Label 7 2 3" xfId="40971" xr:uid="{00000000-0005-0000-0000-0000D3F00000}"/>
    <cellStyle name="Lookup Table Label 7 3" xfId="16034" xr:uid="{00000000-0005-0000-0000-0000D4F00000}"/>
    <cellStyle name="Lookup Table Label 7 3 2" xfId="29955" xr:uid="{00000000-0005-0000-0000-0000D5F00000}"/>
    <cellStyle name="Lookup Table Label 7 3 2 2" xfId="57638" xr:uid="{00000000-0005-0000-0000-0000D6F00000}"/>
    <cellStyle name="Lookup Table Label 7 3 3" xfId="43721" xr:uid="{00000000-0005-0000-0000-0000D7F00000}"/>
    <cellStyle name="Lookup Table Label 7 4" xfId="19002" xr:uid="{00000000-0005-0000-0000-0000D8F00000}"/>
    <cellStyle name="Lookup Table Label 7 4 2" xfId="46685" xr:uid="{00000000-0005-0000-0000-0000D9F00000}"/>
    <cellStyle name="Lookup Table Label 7 5" xfId="32768" xr:uid="{00000000-0005-0000-0000-0000DAF00000}"/>
    <cellStyle name="Lookup Table Label 8" xfId="5597" xr:uid="{00000000-0005-0000-0000-0000DBF00000}"/>
    <cellStyle name="Lookup Table Label 8 2" xfId="19550" xr:uid="{00000000-0005-0000-0000-0000DCF00000}"/>
    <cellStyle name="Lookup Table Label 8 2 2" xfId="47233" xr:uid="{00000000-0005-0000-0000-0000DDF00000}"/>
    <cellStyle name="Lookup Table Label 8 3" xfId="33316" xr:uid="{00000000-0005-0000-0000-0000DEF00000}"/>
    <cellStyle name="Lookup Table Number" xfId="1991" xr:uid="{00000000-0005-0000-0000-0000DFF00000}"/>
    <cellStyle name="Lookup Table Number 2" xfId="2178" xr:uid="{00000000-0005-0000-0000-0000E0F00000}"/>
    <cellStyle name="Lookup Table Number 2 2" xfId="5681" xr:uid="{00000000-0005-0000-0000-0000E1F00000}"/>
    <cellStyle name="Lookup Table Number 2 2 2" xfId="19633" xr:uid="{00000000-0005-0000-0000-0000E2F00000}"/>
    <cellStyle name="Lookup Table Number 2 2 2 2" xfId="47316" xr:uid="{00000000-0005-0000-0000-0000E3F00000}"/>
    <cellStyle name="Lookup Table Number 2 2 3" xfId="33399" xr:uid="{00000000-0005-0000-0000-0000E4F00000}"/>
    <cellStyle name="Lookup Table Number 2 3" xfId="5181" xr:uid="{00000000-0005-0000-0000-0000E5F00000}"/>
    <cellStyle name="Lookup Table Number 2 3 2" xfId="19151" xr:uid="{00000000-0005-0000-0000-0000E6F00000}"/>
    <cellStyle name="Lookup Table Number 2 3 2 2" xfId="46834" xr:uid="{00000000-0005-0000-0000-0000E7F00000}"/>
    <cellStyle name="Lookup Table Number 2 3 3" xfId="32917" xr:uid="{00000000-0005-0000-0000-0000E8F00000}"/>
    <cellStyle name="Lookup Table Number 2 4" xfId="5126" xr:uid="{00000000-0005-0000-0000-0000E9F00000}"/>
    <cellStyle name="Lookup Table Number 2 4 2" xfId="19096" xr:uid="{00000000-0005-0000-0000-0000EAF00000}"/>
    <cellStyle name="Lookup Table Number 2 4 2 2" xfId="46779" xr:uid="{00000000-0005-0000-0000-0000EBF00000}"/>
    <cellStyle name="Lookup Table Number 2 4 3" xfId="32862" xr:uid="{00000000-0005-0000-0000-0000ECF00000}"/>
    <cellStyle name="Lookup Table Number 2 5" xfId="16214" xr:uid="{00000000-0005-0000-0000-0000EDF00000}"/>
    <cellStyle name="Lookup Table Number 2 5 2" xfId="30131" xr:uid="{00000000-0005-0000-0000-0000EEF00000}"/>
    <cellStyle name="Lookup Table Number 2 5 2 2" xfId="57814" xr:uid="{00000000-0005-0000-0000-0000EFF00000}"/>
    <cellStyle name="Lookup Table Number 2 5 3" xfId="43897" xr:uid="{00000000-0005-0000-0000-0000F0F00000}"/>
    <cellStyle name="Lookup Table Number 2 6" xfId="16311" xr:uid="{00000000-0005-0000-0000-0000F1F00000}"/>
    <cellStyle name="Lookup Table Number 2 6 2" xfId="43994" xr:uid="{00000000-0005-0000-0000-0000F2F00000}"/>
    <cellStyle name="Lookup Table Number 3" xfId="3217" xr:uid="{00000000-0005-0000-0000-0000F3F00000}"/>
    <cellStyle name="Lookup Table Number 3 2" xfId="6659" xr:uid="{00000000-0005-0000-0000-0000F4F00000}"/>
    <cellStyle name="Lookup Table Number 3 2 2" xfId="20602" xr:uid="{00000000-0005-0000-0000-0000F5F00000}"/>
    <cellStyle name="Lookup Table Number 3 2 2 2" xfId="48285" xr:uid="{00000000-0005-0000-0000-0000F6F00000}"/>
    <cellStyle name="Lookup Table Number 3 2 3" xfId="34368" xr:uid="{00000000-0005-0000-0000-0000F7F00000}"/>
    <cellStyle name="Lookup Table Number 3 3" xfId="9402" xr:uid="{00000000-0005-0000-0000-0000F8F00000}"/>
    <cellStyle name="Lookup Table Number 3 3 2" xfId="23323" xr:uid="{00000000-0005-0000-0000-0000F9F00000}"/>
    <cellStyle name="Lookup Table Number 3 3 2 2" xfId="51006" xr:uid="{00000000-0005-0000-0000-0000FAF00000}"/>
    <cellStyle name="Lookup Table Number 3 3 3" xfId="37089" xr:uid="{00000000-0005-0000-0000-0000FBF00000}"/>
    <cellStyle name="Lookup Table Number 3 4" xfId="11540" xr:uid="{00000000-0005-0000-0000-0000FCF00000}"/>
    <cellStyle name="Lookup Table Number 3 4 2" xfId="25461" xr:uid="{00000000-0005-0000-0000-0000FDF00000}"/>
    <cellStyle name="Lookup Table Number 3 4 2 2" xfId="53144" xr:uid="{00000000-0005-0000-0000-0000FEF00000}"/>
    <cellStyle name="Lookup Table Number 3 4 3" xfId="39227" xr:uid="{00000000-0005-0000-0000-0000FFF00000}"/>
    <cellStyle name="Lookup Table Number 3 5" xfId="14290" xr:uid="{00000000-0005-0000-0000-000000F10000}"/>
    <cellStyle name="Lookup Table Number 3 5 2" xfId="28211" xr:uid="{00000000-0005-0000-0000-000001F10000}"/>
    <cellStyle name="Lookup Table Number 3 5 2 2" xfId="55894" xr:uid="{00000000-0005-0000-0000-000002F10000}"/>
    <cellStyle name="Lookup Table Number 3 5 3" xfId="41977" xr:uid="{00000000-0005-0000-0000-000003F10000}"/>
    <cellStyle name="Lookup Table Number 3 6" xfId="17258" xr:uid="{00000000-0005-0000-0000-000004F10000}"/>
    <cellStyle name="Lookup Table Number 3 6 2" xfId="44941" xr:uid="{00000000-0005-0000-0000-000005F10000}"/>
    <cellStyle name="Lookup Table Number 4" xfId="3182" xr:uid="{00000000-0005-0000-0000-000006F10000}"/>
    <cellStyle name="Lookup Table Number 4 2" xfId="6624" xr:uid="{00000000-0005-0000-0000-000007F10000}"/>
    <cellStyle name="Lookup Table Number 4 2 2" xfId="20567" xr:uid="{00000000-0005-0000-0000-000008F10000}"/>
    <cellStyle name="Lookup Table Number 4 2 2 2" xfId="48250" xr:uid="{00000000-0005-0000-0000-000009F10000}"/>
    <cellStyle name="Lookup Table Number 4 2 3" xfId="34333" xr:uid="{00000000-0005-0000-0000-00000AF10000}"/>
    <cellStyle name="Lookup Table Number 4 3" xfId="9367" xr:uid="{00000000-0005-0000-0000-00000BF10000}"/>
    <cellStyle name="Lookup Table Number 4 3 2" xfId="23288" xr:uid="{00000000-0005-0000-0000-00000CF10000}"/>
    <cellStyle name="Lookup Table Number 4 3 2 2" xfId="50971" xr:uid="{00000000-0005-0000-0000-00000DF10000}"/>
    <cellStyle name="Lookup Table Number 4 3 3" xfId="37054" xr:uid="{00000000-0005-0000-0000-00000EF10000}"/>
    <cellStyle name="Lookup Table Number 4 4" xfId="11505" xr:uid="{00000000-0005-0000-0000-00000FF10000}"/>
    <cellStyle name="Lookup Table Number 4 4 2" xfId="25426" xr:uid="{00000000-0005-0000-0000-000010F10000}"/>
    <cellStyle name="Lookup Table Number 4 4 2 2" xfId="53109" xr:uid="{00000000-0005-0000-0000-000011F10000}"/>
    <cellStyle name="Lookup Table Number 4 4 3" xfId="39192" xr:uid="{00000000-0005-0000-0000-000012F10000}"/>
    <cellStyle name="Lookup Table Number 4 5" xfId="14255" xr:uid="{00000000-0005-0000-0000-000013F10000}"/>
    <cellStyle name="Lookup Table Number 4 5 2" xfId="28176" xr:uid="{00000000-0005-0000-0000-000014F10000}"/>
    <cellStyle name="Lookup Table Number 4 5 2 2" xfId="55859" xr:uid="{00000000-0005-0000-0000-000015F10000}"/>
    <cellStyle name="Lookup Table Number 4 5 3" xfId="41942" xr:uid="{00000000-0005-0000-0000-000016F10000}"/>
    <cellStyle name="Lookup Table Number 4 6" xfId="17223" xr:uid="{00000000-0005-0000-0000-000017F10000}"/>
    <cellStyle name="Lookup Table Number 4 6 2" xfId="44906" xr:uid="{00000000-0005-0000-0000-000018F10000}"/>
    <cellStyle name="Lookup Table Number 5" xfId="3747" xr:uid="{00000000-0005-0000-0000-000019F10000}"/>
    <cellStyle name="Lookup Table Number 5 2" xfId="7181" xr:uid="{00000000-0005-0000-0000-00001AF10000}"/>
    <cellStyle name="Lookup Table Number 5 2 2" xfId="21116" xr:uid="{00000000-0005-0000-0000-00001BF10000}"/>
    <cellStyle name="Lookup Table Number 5 2 2 2" xfId="48799" xr:uid="{00000000-0005-0000-0000-00001CF10000}"/>
    <cellStyle name="Lookup Table Number 5 2 3" xfId="34882" xr:uid="{00000000-0005-0000-0000-00001DF10000}"/>
    <cellStyle name="Lookup Table Number 5 3" xfId="9908" xr:uid="{00000000-0005-0000-0000-00001EF10000}"/>
    <cellStyle name="Lookup Table Number 5 3 2" xfId="23829" xr:uid="{00000000-0005-0000-0000-00001FF10000}"/>
    <cellStyle name="Lookup Table Number 5 3 2 2" xfId="51512" xr:uid="{00000000-0005-0000-0000-000020F10000}"/>
    <cellStyle name="Lookup Table Number 5 3 3" xfId="37595" xr:uid="{00000000-0005-0000-0000-000021F10000}"/>
    <cellStyle name="Lookup Table Number 5 4" xfId="12054" xr:uid="{00000000-0005-0000-0000-000022F10000}"/>
    <cellStyle name="Lookup Table Number 5 4 2" xfId="25975" xr:uid="{00000000-0005-0000-0000-000023F10000}"/>
    <cellStyle name="Lookup Table Number 5 4 2 2" xfId="53658" xr:uid="{00000000-0005-0000-0000-000024F10000}"/>
    <cellStyle name="Lookup Table Number 5 4 3" xfId="39741" xr:uid="{00000000-0005-0000-0000-000025F10000}"/>
    <cellStyle name="Lookup Table Number 5 5" xfId="14804" xr:uid="{00000000-0005-0000-0000-000026F10000}"/>
    <cellStyle name="Lookup Table Number 5 5 2" xfId="28725" xr:uid="{00000000-0005-0000-0000-000027F10000}"/>
    <cellStyle name="Lookup Table Number 5 5 2 2" xfId="56408" xr:uid="{00000000-0005-0000-0000-000028F10000}"/>
    <cellStyle name="Lookup Table Number 5 5 3" xfId="42491" xr:uid="{00000000-0005-0000-0000-000029F10000}"/>
    <cellStyle name="Lookup Table Number 5 6" xfId="17772" xr:uid="{00000000-0005-0000-0000-00002AF10000}"/>
    <cellStyle name="Lookup Table Number 5 6 2" xfId="45455" xr:uid="{00000000-0005-0000-0000-00002BF10000}"/>
    <cellStyle name="Lookup Table Number 6" xfId="4673" xr:uid="{00000000-0005-0000-0000-00002CF10000}"/>
    <cellStyle name="Lookup Table Number 6 2" xfId="8081" xr:uid="{00000000-0005-0000-0000-00002DF10000}"/>
    <cellStyle name="Lookup Table Number 6 2 2" xfId="22005" xr:uid="{00000000-0005-0000-0000-00002EF10000}"/>
    <cellStyle name="Lookup Table Number 6 2 2 2" xfId="49688" xr:uid="{00000000-0005-0000-0000-00002FF10000}"/>
    <cellStyle name="Lookup Table Number 6 2 3" xfId="35771" xr:uid="{00000000-0005-0000-0000-000030F10000}"/>
    <cellStyle name="Lookup Table Number 6 3" xfId="12937" xr:uid="{00000000-0005-0000-0000-000031F10000}"/>
    <cellStyle name="Lookup Table Number 6 3 2" xfId="26858" xr:uid="{00000000-0005-0000-0000-000032F10000}"/>
    <cellStyle name="Lookup Table Number 6 3 2 2" xfId="54541" xr:uid="{00000000-0005-0000-0000-000033F10000}"/>
    <cellStyle name="Lookup Table Number 6 3 3" xfId="40624" xr:uid="{00000000-0005-0000-0000-000034F10000}"/>
    <cellStyle name="Lookup Table Number 6 4" xfId="15687" xr:uid="{00000000-0005-0000-0000-000035F10000}"/>
    <cellStyle name="Lookup Table Number 6 4 2" xfId="29608" xr:uid="{00000000-0005-0000-0000-000036F10000}"/>
    <cellStyle name="Lookup Table Number 6 4 2 2" xfId="57291" xr:uid="{00000000-0005-0000-0000-000037F10000}"/>
    <cellStyle name="Lookup Table Number 6 4 3" xfId="43374" xr:uid="{00000000-0005-0000-0000-000038F10000}"/>
    <cellStyle name="Lookup Table Number 6 5" xfId="18655" xr:uid="{00000000-0005-0000-0000-000039F10000}"/>
    <cellStyle name="Lookup Table Number 6 5 2" xfId="46338" xr:uid="{00000000-0005-0000-0000-00003AF10000}"/>
    <cellStyle name="Lookup Table Number 6 6" xfId="32421" xr:uid="{00000000-0005-0000-0000-00003BF10000}"/>
    <cellStyle name="Lookup Table Number 7" xfId="4573" xr:uid="{00000000-0005-0000-0000-00003CF10000}"/>
    <cellStyle name="Lookup Table Number 7 2" xfId="12837" xr:uid="{00000000-0005-0000-0000-00003DF10000}"/>
    <cellStyle name="Lookup Table Number 7 2 2" xfId="26758" xr:uid="{00000000-0005-0000-0000-00003EF10000}"/>
    <cellStyle name="Lookup Table Number 7 2 2 2" xfId="54441" xr:uid="{00000000-0005-0000-0000-00003FF10000}"/>
    <cellStyle name="Lookup Table Number 7 2 3" xfId="40524" xr:uid="{00000000-0005-0000-0000-000040F10000}"/>
    <cellStyle name="Lookup Table Number 7 3" xfId="15587" xr:uid="{00000000-0005-0000-0000-000041F10000}"/>
    <cellStyle name="Lookup Table Number 7 3 2" xfId="29508" xr:uid="{00000000-0005-0000-0000-000042F10000}"/>
    <cellStyle name="Lookup Table Number 7 3 2 2" xfId="57191" xr:uid="{00000000-0005-0000-0000-000043F10000}"/>
    <cellStyle name="Lookup Table Number 7 3 3" xfId="43274" xr:uid="{00000000-0005-0000-0000-000044F10000}"/>
    <cellStyle name="Lookup Table Number 7 4" xfId="18555" xr:uid="{00000000-0005-0000-0000-000045F10000}"/>
    <cellStyle name="Lookup Table Number 7 4 2" xfId="46238" xr:uid="{00000000-0005-0000-0000-000046F10000}"/>
    <cellStyle name="Lookup Table Number 7 5" xfId="32321" xr:uid="{00000000-0005-0000-0000-000047F10000}"/>
    <cellStyle name="Lookup Table Number 8" xfId="5598" xr:uid="{00000000-0005-0000-0000-000048F10000}"/>
    <cellStyle name="Lookup Table Number 8 2" xfId="19551" xr:uid="{00000000-0005-0000-0000-000049F10000}"/>
    <cellStyle name="Lookup Table Number 8 2 2" xfId="47234" xr:uid="{00000000-0005-0000-0000-00004AF10000}"/>
    <cellStyle name="Lookup Table Number 8 3" xfId="33317" xr:uid="{00000000-0005-0000-0000-00004BF10000}"/>
    <cellStyle name="ŀ㖌࠰ŀŀ䅀܀ŀŀ䅀܀ŀŀ䅀܀ŀŀ䅀܀ŀŀ䅀܀ŀŀ䅀܀ŀŀ䅀܀ŀŀ䅀܀ŀŀ䅀܀ŀŀ䅀܀ŀŀ䅀܀ŀŀ䅀܀ŀŀ䅀܀ŀŀ䅀܀ŀŀ䅀܀ŀ" xfId="1992" xr:uid="{00000000-0005-0000-0000-00004CF10000}"/>
    <cellStyle name="ŀ䅀" xfId="1993" xr:uid="{00000000-0005-0000-0000-00004DF10000}"/>
    <cellStyle name="m" xfId="1994" xr:uid="{00000000-0005-0000-0000-00004EF10000}"/>
    <cellStyle name="Millares_Debt mar07_cajusteFDC_V1_kpmg" xfId="31" xr:uid="{00000000-0005-0000-0000-00004FF10000}"/>
    <cellStyle name="Normal" xfId="0" builtinId="0"/>
    <cellStyle name="Normal - Style1" xfId="32" xr:uid="{00000000-0005-0000-0000-000051F10000}"/>
    <cellStyle name="Normal 10" xfId="86" xr:uid="{00000000-0005-0000-0000-000052F10000}"/>
    <cellStyle name="Normal 10 2" xfId="3904" xr:uid="{00000000-0005-0000-0000-000053F10000}"/>
    <cellStyle name="Normal 11" xfId="91" xr:uid="{00000000-0005-0000-0000-000054F10000}"/>
    <cellStyle name="Normal 11 2" xfId="3909" xr:uid="{00000000-0005-0000-0000-000055F10000}"/>
    <cellStyle name="Normal 12" xfId="85" xr:uid="{00000000-0005-0000-0000-000056F10000}"/>
    <cellStyle name="Normal 12 2" xfId="3903" xr:uid="{00000000-0005-0000-0000-000057F10000}"/>
    <cellStyle name="Normal 13" xfId="90" xr:uid="{00000000-0005-0000-0000-000058F10000}"/>
    <cellStyle name="Normal 13 2" xfId="3908" xr:uid="{00000000-0005-0000-0000-000059F10000}"/>
    <cellStyle name="Normal 133" xfId="104" xr:uid="{00000000-0005-0000-0000-00005AF10000}"/>
    <cellStyle name="Normal 133 2" xfId="2034" xr:uid="{00000000-0005-0000-0000-00005BF10000}"/>
    <cellStyle name="Normal 133 3" xfId="2194" xr:uid="{00000000-0005-0000-0000-00005CF10000}"/>
    <cellStyle name="Normal 134" xfId="1996" xr:uid="{00000000-0005-0000-0000-00005DF10000}"/>
    <cellStyle name="Normal 134 2" xfId="2077" xr:uid="{00000000-0005-0000-0000-00005EF10000}"/>
    <cellStyle name="Normal 134 2 2" xfId="4158" xr:uid="{00000000-0005-0000-0000-00005FF10000}"/>
    <cellStyle name="Normal 134 3" xfId="4125" xr:uid="{00000000-0005-0000-0000-000060F10000}"/>
    <cellStyle name="Normal 14" xfId="96" xr:uid="{00000000-0005-0000-0000-000061F10000}"/>
    <cellStyle name="Normal 14 2" xfId="124" xr:uid="{00000000-0005-0000-0000-000062F10000}"/>
    <cellStyle name="Normal 14 2 2" xfId="126" xr:uid="{00000000-0005-0000-0000-000063F10000}"/>
    <cellStyle name="Normal 14 2 2 2" xfId="2042" xr:uid="{00000000-0005-0000-0000-000064F10000}"/>
    <cellStyle name="Normal 14 2 2 3" xfId="2202" xr:uid="{00000000-0005-0000-0000-000065F10000}"/>
    <cellStyle name="Normal 14 2 3" xfId="2040" xr:uid="{00000000-0005-0000-0000-000066F10000}"/>
    <cellStyle name="Normal 14 2 4" xfId="2200" xr:uid="{00000000-0005-0000-0000-000067F10000}"/>
    <cellStyle name="Normal 14 3" xfId="2029" xr:uid="{00000000-0005-0000-0000-000068F10000}"/>
    <cellStyle name="Normal 14 4" xfId="2189" xr:uid="{00000000-0005-0000-0000-000069F10000}"/>
    <cellStyle name="Normal 15" xfId="98" xr:uid="{00000000-0005-0000-0000-00006AF10000}"/>
    <cellStyle name="Normal 15 2" xfId="2031" xr:uid="{00000000-0005-0000-0000-00006BF10000}"/>
    <cellStyle name="Normal 15 3" xfId="2191" xr:uid="{00000000-0005-0000-0000-00006CF10000}"/>
    <cellStyle name="Normal 16" xfId="101" xr:uid="{00000000-0005-0000-0000-00006DF10000}"/>
    <cellStyle name="Normal 16 2" xfId="3914" xr:uid="{00000000-0005-0000-0000-00006EF10000}"/>
    <cellStyle name="Normal 17" xfId="105" xr:uid="{00000000-0005-0000-0000-00006FF10000}"/>
    <cellStyle name="Normal 17 2" xfId="1998" xr:uid="{00000000-0005-0000-0000-000070F10000}"/>
    <cellStyle name="Normal 17 2 2" xfId="2079" xr:uid="{00000000-0005-0000-0000-000071F10000}"/>
    <cellStyle name="Normal 17 2 3" xfId="2234" xr:uid="{00000000-0005-0000-0000-000072F10000}"/>
    <cellStyle name="Normal 17 3" xfId="2035" xr:uid="{00000000-0005-0000-0000-000073F10000}"/>
    <cellStyle name="Normal 17 4" xfId="2195" xr:uid="{00000000-0005-0000-0000-000074F10000}"/>
    <cellStyle name="Normal 18" xfId="121" xr:uid="{00000000-0005-0000-0000-000075F10000}"/>
    <cellStyle name="Normal 18 2" xfId="1997" xr:uid="{00000000-0005-0000-0000-000076F10000}"/>
    <cellStyle name="Normal 18 2 2" xfId="2078" xr:uid="{00000000-0005-0000-0000-000077F10000}"/>
    <cellStyle name="Normal 18 2 3" xfId="2233" xr:uid="{00000000-0005-0000-0000-000078F10000}"/>
    <cellStyle name="Normal 18 3" xfId="2037" xr:uid="{00000000-0005-0000-0000-000079F10000}"/>
    <cellStyle name="Normal 18 4" xfId="2197" xr:uid="{00000000-0005-0000-0000-00007AF10000}"/>
    <cellStyle name="Normal 19" xfId="123" xr:uid="{00000000-0005-0000-0000-00007BF10000}"/>
    <cellStyle name="Normal 19 2" xfId="1999" xr:uid="{00000000-0005-0000-0000-00007CF10000}"/>
    <cellStyle name="Normal 19 2 2" xfId="2080" xr:uid="{00000000-0005-0000-0000-00007DF10000}"/>
    <cellStyle name="Normal 19 2 3" xfId="2235" xr:uid="{00000000-0005-0000-0000-00007EF10000}"/>
    <cellStyle name="Normal 19 3" xfId="2039" xr:uid="{00000000-0005-0000-0000-00007FF10000}"/>
    <cellStyle name="Normal 19 4" xfId="2199" xr:uid="{00000000-0005-0000-0000-000080F10000}"/>
    <cellStyle name="Normal 2" xfId="4" xr:uid="{00000000-0005-0000-0000-000081F10000}"/>
    <cellStyle name="Normal 2 2" xfId="57869" xr:uid="{00000000-0005-0000-0000-000082F10000}"/>
    <cellStyle name="Normal 20" xfId="128" xr:uid="{00000000-0005-0000-0000-000083F10000}"/>
    <cellStyle name="Normal 20 2" xfId="3919" xr:uid="{00000000-0005-0000-0000-000084F10000}"/>
    <cellStyle name="Normal 21" xfId="2074" xr:uid="{00000000-0005-0000-0000-000085F10000}"/>
    <cellStyle name="Normal 22" xfId="2046" xr:uid="{00000000-0005-0000-0000-000086F10000}"/>
    <cellStyle name="Normal 22 2" xfId="4133" xr:uid="{00000000-0005-0000-0000-000087F10000}"/>
    <cellStyle name="Normal 23" xfId="100" xr:uid="{00000000-0005-0000-0000-000088F10000}"/>
    <cellStyle name="Normal 23 2" xfId="3913" xr:uid="{00000000-0005-0000-0000-000089F10000}"/>
    <cellStyle name="Normal 24" xfId="2181" xr:uid="{00000000-0005-0000-0000-00008AF10000}"/>
    <cellStyle name="Normal 24 2" xfId="4194" xr:uid="{00000000-0005-0000-0000-00008BF10000}"/>
    <cellStyle name="Normal 25" xfId="2236" xr:uid="{00000000-0005-0000-0000-00008CF10000}"/>
    <cellStyle name="Normal 26" xfId="2239" xr:uid="{00000000-0005-0000-0000-00008DF10000}"/>
    <cellStyle name="Normal 27" xfId="6" xr:uid="{00000000-0005-0000-0000-00008EF10000}"/>
    <cellStyle name="Normal 28" xfId="33" xr:uid="{00000000-0005-0000-0000-00008FF10000}"/>
    <cellStyle name="Normal 29" xfId="2279" xr:uid="{00000000-0005-0000-0000-000090F10000}"/>
    <cellStyle name="Normal 3" xfId="34" xr:uid="{00000000-0005-0000-0000-000091F10000}"/>
    <cellStyle name="Normal 3 2" xfId="117" xr:uid="{00000000-0005-0000-0000-000092F10000}"/>
    <cellStyle name="Normal 3 3" xfId="129" xr:uid="{00000000-0005-0000-0000-000093F10000}"/>
    <cellStyle name="Normal 30" xfId="2277" xr:uid="{00000000-0005-0000-0000-000094F10000}"/>
    <cellStyle name="Normal 31" xfId="2273" xr:uid="{00000000-0005-0000-0000-000095F10000}"/>
    <cellStyle name="Normal 32" xfId="2263" xr:uid="{00000000-0005-0000-0000-000096F10000}"/>
    <cellStyle name="Normal 33" xfId="2372" xr:uid="{00000000-0005-0000-0000-000097F10000}"/>
    <cellStyle name="Normal 34" xfId="2366" xr:uid="{00000000-0005-0000-0000-000098F10000}"/>
    <cellStyle name="Normal 35" xfId="3408" xr:uid="{00000000-0005-0000-0000-000099F10000}"/>
    <cellStyle name="Normal 36" xfId="3454" xr:uid="{00000000-0005-0000-0000-00009AF10000}"/>
    <cellStyle name="Normal 37" xfId="2333" xr:uid="{00000000-0005-0000-0000-00009BF10000}"/>
    <cellStyle name="Normal 38" xfId="2947" xr:uid="{00000000-0005-0000-0000-00009CF10000}"/>
    <cellStyle name="Normal 39" xfId="3319" xr:uid="{00000000-0005-0000-0000-00009DF10000}"/>
    <cellStyle name="Normal 4" xfId="78" xr:uid="{00000000-0005-0000-0000-00009EF10000}"/>
    <cellStyle name="Normal 4 2" xfId="94" xr:uid="{00000000-0005-0000-0000-00009FF10000}"/>
    <cellStyle name="Normal 4 2 2" xfId="2027" xr:uid="{00000000-0005-0000-0000-0000A0F10000}"/>
    <cellStyle name="Normal 4 2 3" xfId="2187" xr:uid="{00000000-0005-0000-0000-0000A1F10000}"/>
    <cellStyle name="Normal 4 3" xfId="102" xr:uid="{00000000-0005-0000-0000-0000A2F10000}"/>
    <cellStyle name="Normal 4 3 2" xfId="2032" xr:uid="{00000000-0005-0000-0000-0000A3F10000}"/>
    <cellStyle name="Normal 4 3 3" xfId="2192" xr:uid="{00000000-0005-0000-0000-0000A4F10000}"/>
    <cellStyle name="Normal 4 4" xfId="2025" xr:uid="{00000000-0005-0000-0000-0000A5F10000}"/>
    <cellStyle name="Normal 4 5" xfId="2185" xr:uid="{00000000-0005-0000-0000-0000A6F10000}"/>
    <cellStyle name="Normal 40" xfId="3273" xr:uid="{00000000-0005-0000-0000-0000A7F10000}"/>
    <cellStyle name="Normal 41" xfId="3655" xr:uid="{00000000-0005-0000-0000-0000A8F10000}"/>
    <cellStyle name="Normal 42" xfId="2583" xr:uid="{00000000-0005-0000-0000-0000A9F10000}"/>
    <cellStyle name="Normal 43" xfId="2569" xr:uid="{00000000-0005-0000-0000-0000AAF10000}"/>
    <cellStyle name="Normal 44" xfId="3717" xr:uid="{00000000-0005-0000-0000-0000ABF10000}"/>
    <cellStyle name="Normal 45" xfId="3742" xr:uid="{00000000-0005-0000-0000-0000ACF10000}"/>
    <cellStyle name="Normal 46" xfId="3716" xr:uid="{00000000-0005-0000-0000-0000ADF10000}"/>
    <cellStyle name="Normal 47" xfId="3884" xr:uid="{00000000-0005-0000-0000-0000AEF10000}"/>
    <cellStyle name="Normal 47 2" xfId="7318" xr:uid="{00000000-0005-0000-0000-0000AFF10000}"/>
    <cellStyle name="Normal 48" xfId="3907" xr:uid="{00000000-0005-0000-0000-0000B0F10000}"/>
    <cellStyle name="Normal 48 2" xfId="7335" xr:uid="{00000000-0005-0000-0000-0000B1F10000}"/>
    <cellStyle name="Normal 49" xfId="4130" xr:uid="{00000000-0005-0000-0000-0000B2F10000}"/>
    <cellStyle name="Normal 49 2" xfId="7556" xr:uid="{00000000-0005-0000-0000-0000B3F10000}"/>
    <cellStyle name="Normal 5" xfId="80" xr:uid="{00000000-0005-0000-0000-0000B4F10000}"/>
    <cellStyle name="Normal 5 2" xfId="3899" xr:uid="{00000000-0005-0000-0000-0000B5F10000}"/>
    <cellStyle name="Normal 50" xfId="4088" xr:uid="{00000000-0005-0000-0000-0000B6F10000}"/>
    <cellStyle name="Normal 50 2" xfId="7514" xr:uid="{00000000-0005-0000-0000-0000B7F10000}"/>
    <cellStyle name="Normal 51" xfId="4090" xr:uid="{00000000-0005-0000-0000-0000B8F10000}"/>
    <cellStyle name="Normal 51 2" xfId="7516" xr:uid="{00000000-0005-0000-0000-0000B9F10000}"/>
    <cellStyle name="Normal 52" xfId="4289" xr:uid="{00000000-0005-0000-0000-0000BAF10000}"/>
    <cellStyle name="Normal 52 2" xfId="7714" xr:uid="{00000000-0005-0000-0000-0000BBF10000}"/>
    <cellStyle name="Normal 53" xfId="4314" xr:uid="{00000000-0005-0000-0000-0000BCF10000}"/>
    <cellStyle name="Normal 53 2" xfId="7739" xr:uid="{00000000-0005-0000-0000-0000BDF10000}"/>
    <cellStyle name="Normal 54" xfId="4865" xr:uid="{00000000-0005-0000-0000-0000BEF10000}"/>
    <cellStyle name="Normal 54 2" xfId="8271" xr:uid="{00000000-0005-0000-0000-0000BFF10000}"/>
    <cellStyle name="Normal 55" xfId="4322" xr:uid="{00000000-0005-0000-0000-0000C0F10000}"/>
    <cellStyle name="Normal 55 2" xfId="7747" xr:uid="{00000000-0005-0000-0000-0000C1F10000}"/>
    <cellStyle name="Normal 56" xfId="4764" xr:uid="{00000000-0005-0000-0000-0000C2F10000}"/>
    <cellStyle name="Normal 56 2" xfId="8170" xr:uid="{00000000-0005-0000-0000-0000C3F10000}"/>
    <cellStyle name="Normal 57" xfId="4928" xr:uid="{00000000-0005-0000-0000-0000C4F10000}"/>
    <cellStyle name="Normal 57 2" xfId="8332" xr:uid="{00000000-0005-0000-0000-0000C5F10000}"/>
    <cellStyle name="Normal 58" xfId="4299" xr:uid="{00000000-0005-0000-0000-0000C6F10000}"/>
    <cellStyle name="Normal 58 2" xfId="7724" xr:uid="{00000000-0005-0000-0000-0000C7F10000}"/>
    <cellStyle name="Normal 59" xfId="16103" xr:uid="{00000000-0005-0000-0000-0000C8F10000}"/>
    <cellStyle name="Normal 6" xfId="88" xr:uid="{00000000-0005-0000-0000-0000C9F10000}"/>
    <cellStyle name="Normal 6 2" xfId="3906" xr:uid="{00000000-0005-0000-0000-0000CAF10000}"/>
    <cellStyle name="Normal 60" xfId="16107" xr:uid="{00000000-0005-0000-0000-0000CBF10000}"/>
    <cellStyle name="Normal 7" xfId="93" xr:uid="{00000000-0005-0000-0000-0000CCF10000}"/>
    <cellStyle name="Normal 7 2" xfId="3911" xr:uid="{00000000-0005-0000-0000-0000CDF10000}"/>
    <cellStyle name="Normal 8" xfId="87" xr:uid="{00000000-0005-0000-0000-0000CEF10000}"/>
    <cellStyle name="Normal 8 2" xfId="3905" xr:uid="{00000000-0005-0000-0000-0000CFF10000}"/>
    <cellStyle name="Normal 9" xfId="92" xr:uid="{00000000-0005-0000-0000-0000D0F10000}"/>
    <cellStyle name="Normal 9 2" xfId="3910" xr:uid="{00000000-0005-0000-0000-0000D1F10000}"/>
    <cellStyle name="Normal_Press release Income statements fy 0809" xfId="64355" xr:uid="{00000000-0005-0000-0000-0000D2F10000}"/>
    <cellStyle name="Note 2" xfId="118" xr:uid="{00000000-0005-0000-0000-0000D3F10000}"/>
    <cellStyle name="Note 2 2" xfId="2036" xr:uid="{00000000-0005-0000-0000-0000D4F10000}"/>
    <cellStyle name="Note 2 2 2" xfId="4774" xr:uid="{00000000-0005-0000-0000-0000D5F10000}"/>
    <cellStyle name="Note 2 2 2 2" xfId="8180" xr:uid="{00000000-0005-0000-0000-0000D6F10000}"/>
    <cellStyle name="Note 2 2 2 2 2" xfId="22103" xr:uid="{00000000-0005-0000-0000-0000D7F10000}"/>
    <cellStyle name="Note 2 2 2 2 2 2" xfId="49786" xr:uid="{00000000-0005-0000-0000-0000D8F10000}"/>
    <cellStyle name="Note 2 2 2 2 3" xfId="35869" xr:uid="{00000000-0005-0000-0000-0000D9F10000}"/>
    <cellStyle name="Note 2 2 2 3" xfId="13035" xr:uid="{00000000-0005-0000-0000-0000DAF10000}"/>
    <cellStyle name="Note 2 2 2 3 2" xfId="26956" xr:uid="{00000000-0005-0000-0000-0000DBF10000}"/>
    <cellStyle name="Note 2 2 2 3 2 2" xfId="54639" xr:uid="{00000000-0005-0000-0000-0000DCF10000}"/>
    <cellStyle name="Note 2 2 2 3 3" xfId="40722" xr:uid="{00000000-0005-0000-0000-0000DDF10000}"/>
    <cellStyle name="Note 2 2 2 4" xfId="15785" xr:uid="{00000000-0005-0000-0000-0000DEF10000}"/>
    <cellStyle name="Note 2 2 2 4 2" xfId="29706" xr:uid="{00000000-0005-0000-0000-0000DFF10000}"/>
    <cellStyle name="Note 2 2 2 4 2 2" xfId="57389" xr:uid="{00000000-0005-0000-0000-0000E0F10000}"/>
    <cellStyle name="Note 2 2 2 4 3" xfId="43472" xr:uid="{00000000-0005-0000-0000-0000E1F10000}"/>
    <cellStyle name="Note 2 2 2 5" xfId="18753" xr:uid="{00000000-0005-0000-0000-0000E2F10000}"/>
    <cellStyle name="Note 2 2 2 5 2" xfId="46436" xr:uid="{00000000-0005-0000-0000-0000E3F10000}"/>
    <cellStyle name="Note 2 2 2 6" xfId="32519" xr:uid="{00000000-0005-0000-0000-0000E4F10000}"/>
    <cellStyle name="Note 2 3" xfId="2196" xr:uid="{00000000-0005-0000-0000-0000E5F10000}"/>
    <cellStyle name="Note 2 3 2" xfId="4863" xr:uid="{00000000-0005-0000-0000-0000E6F10000}"/>
    <cellStyle name="Note 2 3 2 2" xfId="8269" xr:uid="{00000000-0005-0000-0000-0000E7F10000}"/>
    <cellStyle name="Note 2 3 2 2 2" xfId="22192" xr:uid="{00000000-0005-0000-0000-0000E8F10000}"/>
    <cellStyle name="Note 2 3 2 2 2 2" xfId="49875" xr:uid="{00000000-0005-0000-0000-0000E9F10000}"/>
    <cellStyle name="Note 2 3 2 2 3" xfId="35958" xr:uid="{00000000-0005-0000-0000-0000EAF10000}"/>
    <cellStyle name="Note 2 3 2 3" xfId="13123" xr:uid="{00000000-0005-0000-0000-0000EBF10000}"/>
    <cellStyle name="Note 2 3 2 3 2" xfId="27044" xr:uid="{00000000-0005-0000-0000-0000ECF10000}"/>
    <cellStyle name="Note 2 3 2 3 2 2" xfId="54727" xr:uid="{00000000-0005-0000-0000-0000EDF10000}"/>
    <cellStyle name="Note 2 3 2 3 3" xfId="40810" xr:uid="{00000000-0005-0000-0000-0000EEF10000}"/>
    <cellStyle name="Note 2 3 2 4" xfId="15873" xr:uid="{00000000-0005-0000-0000-0000EFF10000}"/>
    <cellStyle name="Note 2 3 2 4 2" xfId="29794" xr:uid="{00000000-0005-0000-0000-0000F0F10000}"/>
    <cellStyle name="Note 2 3 2 4 2 2" xfId="57477" xr:uid="{00000000-0005-0000-0000-0000F1F10000}"/>
    <cellStyle name="Note 2 3 2 4 3" xfId="43560" xr:uid="{00000000-0005-0000-0000-0000F2F10000}"/>
    <cellStyle name="Note 2 3 2 5" xfId="18841" xr:uid="{00000000-0005-0000-0000-0000F3F10000}"/>
    <cellStyle name="Note 2 3 2 5 2" xfId="46524" xr:uid="{00000000-0005-0000-0000-0000F4F10000}"/>
    <cellStyle name="Note 2 3 2 6" xfId="32607" xr:uid="{00000000-0005-0000-0000-0000F5F10000}"/>
    <cellStyle name="Note 2 4" xfId="4320" xr:uid="{00000000-0005-0000-0000-0000F6F10000}"/>
    <cellStyle name="Note 2 4 2" xfId="7745" xr:uid="{00000000-0005-0000-0000-0000F7F10000}"/>
    <cellStyle name="Note 2 4 2 2" xfId="21670" xr:uid="{00000000-0005-0000-0000-0000F8F10000}"/>
    <cellStyle name="Note 2 4 2 2 2" xfId="49353" xr:uid="{00000000-0005-0000-0000-0000F9F10000}"/>
    <cellStyle name="Note 2 4 2 3" xfId="35436" xr:uid="{00000000-0005-0000-0000-0000FAF10000}"/>
    <cellStyle name="Note 2 4 3" xfId="12589" xr:uid="{00000000-0005-0000-0000-0000FBF10000}"/>
    <cellStyle name="Note 2 4 3 2" xfId="26510" xr:uid="{00000000-0005-0000-0000-0000FCF10000}"/>
    <cellStyle name="Note 2 4 3 2 2" xfId="54193" xr:uid="{00000000-0005-0000-0000-0000FDF10000}"/>
    <cellStyle name="Note 2 4 3 3" xfId="40276" xr:uid="{00000000-0005-0000-0000-0000FEF10000}"/>
    <cellStyle name="Note 2 4 4" xfId="15339" xr:uid="{00000000-0005-0000-0000-0000FFF10000}"/>
    <cellStyle name="Note 2 4 4 2" xfId="29260" xr:uid="{00000000-0005-0000-0000-000000F20000}"/>
    <cellStyle name="Note 2 4 4 2 2" xfId="56943" xr:uid="{00000000-0005-0000-0000-000001F20000}"/>
    <cellStyle name="Note 2 4 4 3" xfId="43026" xr:uid="{00000000-0005-0000-0000-000002F20000}"/>
    <cellStyle name="Note 2 4 5" xfId="18307" xr:uid="{00000000-0005-0000-0000-000003F20000}"/>
    <cellStyle name="Note 2 4 5 2" xfId="45990" xr:uid="{00000000-0005-0000-0000-000004F20000}"/>
    <cellStyle name="Note 2 4 6" xfId="32073" xr:uid="{00000000-0005-0000-0000-000005F20000}"/>
    <cellStyle name="OtherSEEntry" xfId="35" xr:uid="{00000000-0005-0000-0000-000006F20000}"/>
    <cellStyle name="parententity" xfId="1995" xr:uid="{00000000-0005-0000-0000-000007F20000}"/>
    <cellStyle name="parententity 2" xfId="2179" xr:uid="{00000000-0005-0000-0000-000008F20000}"/>
    <cellStyle name="parententity 2 2" xfId="5682" xr:uid="{00000000-0005-0000-0000-000009F20000}"/>
    <cellStyle name="parententity 2 2 2" xfId="19634" xr:uid="{00000000-0005-0000-0000-00000AF20000}"/>
    <cellStyle name="parententity 2 2 2 2" xfId="47317" xr:uid="{00000000-0005-0000-0000-00000BF20000}"/>
    <cellStyle name="parententity 2 2 3" xfId="33400" xr:uid="{00000000-0005-0000-0000-00000CF20000}"/>
    <cellStyle name="parententity 2 3" xfId="5180" xr:uid="{00000000-0005-0000-0000-00000DF20000}"/>
    <cellStyle name="parententity 2 3 2" xfId="19150" xr:uid="{00000000-0005-0000-0000-00000EF20000}"/>
    <cellStyle name="parententity 2 3 2 2" xfId="46833" xr:uid="{00000000-0005-0000-0000-00000FF20000}"/>
    <cellStyle name="parententity 2 3 3" xfId="32916" xr:uid="{00000000-0005-0000-0000-000010F20000}"/>
    <cellStyle name="parententity 2 4" xfId="5202" xr:uid="{00000000-0005-0000-0000-000011F20000}"/>
    <cellStyle name="parententity 2 4 2" xfId="19172" xr:uid="{00000000-0005-0000-0000-000012F20000}"/>
    <cellStyle name="parententity 2 4 2 2" xfId="46855" xr:uid="{00000000-0005-0000-0000-000013F20000}"/>
    <cellStyle name="parententity 2 4 3" xfId="32938" xr:uid="{00000000-0005-0000-0000-000014F20000}"/>
    <cellStyle name="parententity 2 5" xfId="16215" xr:uid="{00000000-0005-0000-0000-000015F20000}"/>
    <cellStyle name="parententity 2 5 2" xfId="30132" xr:uid="{00000000-0005-0000-0000-000016F20000}"/>
    <cellStyle name="parententity 2 5 2 2" xfId="57815" xr:uid="{00000000-0005-0000-0000-000017F20000}"/>
    <cellStyle name="parententity 2 5 3" xfId="43898" xr:uid="{00000000-0005-0000-0000-000018F20000}"/>
    <cellStyle name="parententity 2 6" xfId="16312" xr:uid="{00000000-0005-0000-0000-000019F20000}"/>
    <cellStyle name="parententity 2 6 2" xfId="43995" xr:uid="{00000000-0005-0000-0000-00001AF20000}"/>
    <cellStyle name="parententity 3" xfId="3218" xr:uid="{00000000-0005-0000-0000-00001BF20000}"/>
    <cellStyle name="parententity 3 2" xfId="6660" xr:uid="{00000000-0005-0000-0000-00001CF20000}"/>
    <cellStyle name="parententity 3 2 2" xfId="20603" xr:uid="{00000000-0005-0000-0000-00001DF20000}"/>
    <cellStyle name="parententity 3 2 2 2" xfId="48286" xr:uid="{00000000-0005-0000-0000-00001EF20000}"/>
    <cellStyle name="parententity 3 2 3" xfId="34369" xr:uid="{00000000-0005-0000-0000-00001FF20000}"/>
    <cellStyle name="parententity 3 3" xfId="9403" xr:uid="{00000000-0005-0000-0000-000020F20000}"/>
    <cellStyle name="parententity 3 3 2" xfId="23324" xr:uid="{00000000-0005-0000-0000-000021F20000}"/>
    <cellStyle name="parententity 3 3 2 2" xfId="51007" xr:uid="{00000000-0005-0000-0000-000022F20000}"/>
    <cellStyle name="parententity 3 3 3" xfId="37090" xr:uid="{00000000-0005-0000-0000-000023F20000}"/>
    <cellStyle name="parententity 3 4" xfId="11541" xr:uid="{00000000-0005-0000-0000-000024F20000}"/>
    <cellStyle name="parententity 3 4 2" xfId="25462" xr:uid="{00000000-0005-0000-0000-000025F20000}"/>
    <cellStyle name="parententity 3 4 2 2" xfId="53145" xr:uid="{00000000-0005-0000-0000-000026F20000}"/>
    <cellStyle name="parententity 3 4 3" xfId="39228" xr:uid="{00000000-0005-0000-0000-000027F20000}"/>
    <cellStyle name="parententity 3 5" xfId="14291" xr:uid="{00000000-0005-0000-0000-000028F20000}"/>
    <cellStyle name="parententity 3 5 2" xfId="28212" xr:uid="{00000000-0005-0000-0000-000029F20000}"/>
    <cellStyle name="parententity 3 5 2 2" xfId="55895" xr:uid="{00000000-0005-0000-0000-00002AF20000}"/>
    <cellStyle name="parententity 3 5 3" xfId="41978" xr:uid="{00000000-0005-0000-0000-00002BF20000}"/>
    <cellStyle name="parententity 3 6" xfId="17259" xr:uid="{00000000-0005-0000-0000-00002CF20000}"/>
    <cellStyle name="parententity 3 6 2" xfId="44942" xr:uid="{00000000-0005-0000-0000-00002DF20000}"/>
    <cellStyle name="parententity 4" xfId="2901" xr:uid="{00000000-0005-0000-0000-00002EF20000}"/>
    <cellStyle name="parententity 4 2" xfId="6347" xr:uid="{00000000-0005-0000-0000-00002FF20000}"/>
    <cellStyle name="parententity 4 2 2" xfId="20294" xr:uid="{00000000-0005-0000-0000-000030F20000}"/>
    <cellStyle name="parententity 4 2 2 2" xfId="47977" xr:uid="{00000000-0005-0000-0000-000031F20000}"/>
    <cellStyle name="parententity 4 2 3" xfId="34060" xr:uid="{00000000-0005-0000-0000-000032F20000}"/>
    <cellStyle name="parententity 4 3" xfId="9099" xr:uid="{00000000-0005-0000-0000-000033F20000}"/>
    <cellStyle name="parententity 4 3 2" xfId="23020" xr:uid="{00000000-0005-0000-0000-000034F20000}"/>
    <cellStyle name="parententity 4 3 2 2" xfId="50703" xr:uid="{00000000-0005-0000-0000-000035F20000}"/>
    <cellStyle name="parententity 4 3 3" xfId="36786" xr:uid="{00000000-0005-0000-0000-000036F20000}"/>
    <cellStyle name="parententity 4 4" xfId="11234" xr:uid="{00000000-0005-0000-0000-000037F20000}"/>
    <cellStyle name="parententity 4 4 2" xfId="25155" xr:uid="{00000000-0005-0000-0000-000038F20000}"/>
    <cellStyle name="parententity 4 4 2 2" xfId="52838" xr:uid="{00000000-0005-0000-0000-000039F20000}"/>
    <cellStyle name="parententity 4 4 3" xfId="38921" xr:uid="{00000000-0005-0000-0000-00003AF20000}"/>
    <cellStyle name="parententity 4 5" xfId="13986" xr:uid="{00000000-0005-0000-0000-00003BF20000}"/>
    <cellStyle name="parententity 4 5 2" xfId="27907" xr:uid="{00000000-0005-0000-0000-00003CF20000}"/>
    <cellStyle name="parententity 4 5 2 2" xfId="55590" xr:uid="{00000000-0005-0000-0000-00003DF20000}"/>
    <cellStyle name="parententity 4 5 3" xfId="41673" xr:uid="{00000000-0005-0000-0000-00003EF20000}"/>
    <cellStyle name="parententity 4 6" xfId="16952" xr:uid="{00000000-0005-0000-0000-00003FF20000}"/>
    <cellStyle name="parententity 4 6 2" xfId="44635" xr:uid="{00000000-0005-0000-0000-000040F20000}"/>
    <cellStyle name="parententity 5" xfId="3748" xr:uid="{00000000-0005-0000-0000-000041F20000}"/>
    <cellStyle name="parententity 5 2" xfId="7182" xr:uid="{00000000-0005-0000-0000-000042F20000}"/>
    <cellStyle name="parententity 5 2 2" xfId="21117" xr:uid="{00000000-0005-0000-0000-000043F20000}"/>
    <cellStyle name="parententity 5 2 2 2" xfId="48800" xr:uid="{00000000-0005-0000-0000-000044F20000}"/>
    <cellStyle name="parententity 5 2 3" xfId="34883" xr:uid="{00000000-0005-0000-0000-000045F20000}"/>
    <cellStyle name="parententity 5 3" xfId="9909" xr:uid="{00000000-0005-0000-0000-000046F20000}"/>
    <cellStyle name="parententity 5 3 2" xfId="23830" xr:uid="{00000000-0005-0000-0000-000047F20000}"/>
    <cellStyle name="parententity 5 3 2 2" xfId="51513" xr:uid="{00000000-0005-0000-0000-000048F20000}"/>
    <cellStyle name="parententity 5 3 3" xfId="37596" xr:uid="{00000000-0005-0000-0000-000049F20000}"/>
    <cellStyle name="parententity 5 4" xfId="12055" xr:uid="{00000000-0005-0000-0000-00004AF20000}"/>
    <cellStyle name="parententity 5 4 2" xfId="25976" xr:uid="{00000000-0005-0000-0000-00004BF20000}"/>
    <cellStyle name="parententity 5 4 2 2" xfId="53659" xr:uid="{00000000-0005-0000-0000-00004CF20000}"/>
    <cellStyle name="parententity 5 4 3" xfId="39742" xr:uid="{00000000-0005-0000-0000-00004DF20000}"/>
    <cellStyle name="parententity 5 5" xfId="14805" xr:uid="{00000000-0005-0000-0000-00004EF20000}"/>
    <cellStyle name="parententity 5 5 2" xfId="28726" xr:uid="{00000000-0005-0000-0000-00004FF20000}"/>
    <cellStyle name="parententity 5 5 2 2" xfId="56409" xr:uid="{00000000-0005-0000-0000-000050F20000}"/>
    <cellStyle name="parententity 5 5 3" xfId="42492" xr:uid="{00000000-0005-0000-0000-000051F20000}"/>
    <cellStyle name="parententity 5 6" xfId="17773" xr:uid="{00000000-0005-0000-0000-000052F20000}"/>
    <cellStyle name="parententity 5 6 2" xfId="45456" xr:uid="{00000000-0005-0000-0000-000053F20000}"/>
    <cellStyle name="parententity 6" xfId="4675" xr:uid="{00000000-0005-0000-0000-000054F20000}"/>
    <cellStyle name="parententity 6 2" xfId="8082" xr:uid="{00000000-0005-0000-0000-000055F20000}"/>
    <cellStyle name="parententity 6 2 2" xfId="22006" xr:uid="{00000000-0005-0000-0000-000056F20000}"/>
    <cellStyle name="parententity 6 2 2 2" xfId="49689" xr:uid="{00000000-0005-0000-0000-000057F20000}"/>
    <cellStyle name="parententity 6 2 3" xfId="35772" xr:uid="{00000000-0005-0000-0000-000058F20000}"/>
    <cellStyle name="parententity 6 3" xfId="12939" xr:uid="{00000000-0005-0000-0000-000059F20000}"/>
    <cellStyle name="parententity 6 3 2" xfId="26860" xr:uid="{00000000-0005-0000-0000-00005AF20000}"/>
    <cellStyle name="parententity 6 3 2 2" xfId="54543" xr:uid="{00000000-0005-0000-0000-00005BF20000}"/>
    <cellStyle name="parententity 6 3 3" xfId="40626" xr:uid="{00000000-0005-0000-0000-00005CF20000}"/>
    <cellStyle name="parententity 6 4" xfId="15689" xr:uid="{00000000-0005-0000-0000-00005DF20000}"/>
    <cellStyle name="parententity 6 4 2" xfId="29610" xr:uid="{00000000-0005-0000-0000-00005EF20000}"/>
    <cellStyle name="parententity 6 4 2 2" xfId="57293" xr:uid="{00000000-0005-0000-0000-00005FF20000}"/>
    <cellStyle name="parententity 6 4 3" xfId="43376" xr:uid="{00000000-0005-0000-0000-000060F20000}"/>
    <cellStyle name="parententity 6 5" xfId="18657" xr:uid="{00000000-0005-0000-0000-000061F20000}"/>
    <cellStyle name="parententity 6 5 2" xfId="46340" xr:uid="{00000000-0005-0000-0000-000062F20000}"/>
    <cellStyle name="parententity 6 6" xfId="32423" xr:uid="{00000000-0005-0000-0000-000063F20000}"/>
    <cellStyle name="parententity 7" xfId="4574" xr:uid="{00000000-0005-0000-0000-000064F20000}"/>
    <cellStyle name="parententity 7 2" xfId="12838" xr:uid="{00000000-0005-0000-0000-000065F20000}"/>
    <cellStyle name="parententity 7 2 2" xfId="26759" xr:uid="{00000000-0005-0000-0000-000066F20000}"/>
    <cellStyle name="parententity 7 2 2 2" xfId="54442" xr:uid="{00000000-0005-0000-0000-000067F20000}"/>
    <cellStyle name="parententity 7 2 3" xfId="40525" xr:uid="{00000000-0005-0000-0000-000068F20000}"/>
    <cellStyle name="parententity 7 3" xfId="15588" xr:uid="{00000000-0005-0000-0000-000069F20000}"/>
    <cellStyle name="parententity 7 3 2" xfId="29509" xr:uid="{00000000-0005-0000-0000-00006AF20000}"/>
    <cellStyle name="parententity 7 3 2 2" xfId="57192" xr:uid="{00000000-0005-0000-0000-00006BF20000}"/>
    <cellStyle name="parententity 7 3 3" xfId="43275" xr:uid="{00000000-0005-0000-0000-00006CF20000}"/>
    <cellStyle name="parententity 7 4" xfId="18556" xr:uid="{00000000-0005-0000-0000-00006DF20000}"/>
    <cellStyle name="parententity 7 4 2" xfId="46239" xr:uid="{00000000-0005-0000-0000-00006EF20000}"/>
    <cellStyle name="parententity 7 5" xfId="32322" xr:uid="{00000000-0005-0000-0000-00006FF20000}"/>
    <cellStyle name="parententity 8" xfId="5602" xr:uid="{00000000-0005-0000-0000-000070F20000}"/>
    <cellStyle name="parententity 8 2" xfId="19555" xr:uid="{00000000-0005-0000-0000-000071F20000}"/>
    <cellStyle name="parententity 8 2 2" xfId="47238" xr:uid="{00000000-0005-0000-0000-000072F20000}"/>
    <cellStyle name="parententity 8 3" xfId="33321" xr:uid="{00000000-0005-0000-0000-000073F20000}"/>
    <cellStyle name="Percent" xfId="1" builtinId="5"/>
    <cellStyle name="Percent 10" xfId="64354" xr:uid="{00000000-0005-0000-0000-000075F20000}"/>
    <cellStyle name="Percent 2" xfId="79" xr:uid="{00000000-0005-0000-0000-000076F20000}"/>
    <cellStyle name="Percent 2 2" xfId="95" xr:uid="{00000000-0005-0000-0000-000077F20000}"/>
    <cellStyle name="Percent 2 2 2" xfId="2028" xr:uid="{00000000-0005-0000-0000-000078F20000}"/>
    <cellStyle name="Percent 2 2 3" xfId="2188" xr:uid="{00000000-0005-0000-0000-000079F20000}"/>
    <cellStyle name="Percent 2 3" xfId="103" xr:uid="{00000000-0005-0000-0000-00007AF20000}"/>
    <cellStyle name="Percent 2 3 2" xfId="2033" xr:uid="{00000000-0005-0000-0000-00007BF20000}"/>
    <cellStyle name="Percent 2 3 3" xfId="2193" xr:uid="{00000000-0005-0000-0000-00007CF20000}"/>
    <cellStyle name="Percent 2 4" xfId="119" xr:uid="{00000000-0005-0000-0000-00007DF20000}"/>
    <cellStyle name="Percent 2 5" xfId="2026" xr:uid="{00000000-0005-0000-0000-00007EF20000}"/>
    <cellStyle name="Percent 2 6" xfId="2186" xr:uid="{00000000-0005-0000-0000-00007FF20000}"/>
    <cellStyle name="Percent 2 7" xfId="57870" xr:uid="{00000000-0005-0000-0000-000080F20000}"/>
    <cellStyle name="Percent 3" xfId="120" xr:uid="{00000000-0005-0000-0000-000081F20000}"/>
    <cellStyle name="Percent 4" xfId="2238" xr:uid="{00000000-0005-0000-0000-000082F20000}"/>
    <cellStyle name="Percent 5" xfId="2240" xr:uid="{00000000-0005-0000-0000-000083F20000}"/>
    <cellStyle name="Percent 6" xfId="36" xr:uid="{00000000-0005-0000-0000-000084F20000}"/>
    <cellStyle name="Percent 6 2" xfId="5120" xr:uid="{00000000-0005-0000-0000-000085F20000}"/>
    <cellStyle name="Percent 7" xfId="3894" xr:uid="{00000000-0005-0000-0000-000086F20000}"/>
    <cellStyle name="SAPBEXaggData" xfId="37" xr:uid="{00000000-0005-0000-0000-000087F20000}"/>
    <cellStyle name="SAPBEXaggData 2" xfId="2003" xr:uid="{00000000-0005-0000-0000-000088F20000}"/>
    <cellStyle name="SAPBEXaggData 2 2" xfId="4752" xr:uid="{00000000-0005-0000-0000-000089F20000}"/>
    <cellStyle name="SAPBEXaggData 2 2 2" xfId="8158" xr:uid="{00000000-0005-0000-0000-00008AF20000}"/>
    <cellStyle name="SAPBEXaggData 2 2 2 2" xfId="22082" xr:uid="{00000000-0005-0000-0000-00008BF20000}"/>
    <cellStyle name="SAPBEXaggData 2 2 2 2 2" xfId="49765" xr:uid="{00000000-0005-0000-0000-00008CF20000}"/>
    <cellStyle name="SAPBEXaggData 2 2 2 3" xfId="35848" xr:uid="{00000000-0005-0000-0000-00008DF20000}"/>
    <cellStyle name="SAPBEXaggData 2 2 3" xfId="13014" xr:uid="{00000000-0005-0000-0000-00008EF20000}"/>
    <cellStyle name="SAPBEXaggData 2 2 3 2" xfId="26935" xr:uid="{00000000-0005-0000-0000-00008FF20000}"/>
    <cellStyle name="SAPBEXaggData 2 2 3 2 2" xfId="54618" xr:uid="{00000000-0005-0000-0000-000090F20000}"/>
    <cellStyle name="SAPBEXaggData 2 2 3 3" xfId="40701" xr:uid="{00000000-0005-0000-0000-000091F20000}"/>
    <cellStyle name="SAPBEXaggData 2 2 4" xfId="15764" xr:uid="{00000000-0005-0000-0000-000092F20000}"/>
    <cellStyle name="SAPBEXaggData 2 2 4 2" xfId="29685" xr:uid="{00000000-0005-0000-0000-000093F20000}"/>
    <cellStyle name="SAPBEXaggData 2 2 4 2 2" xfId="57368" xr:uid="{00000000-0005-0000-0000-000094F20000}"/>
    <cellStyle name="SAPBEXaggData 2 2 4 3" xfId="43451" xr:uid="{00000000-0005-0000-0000-000095F20000}"/>
    <cellStyle name="SAPBEXaggData 2 2 5" xfId="18732" xr:uid="{00000000-0005-0000-0000-000096F20000}"/>
    <cellStyle name="SAPBEXaggData 2 2 5 2" xfId="46415" xr:uid="{00000000-0005-0000-0000-000097F20000}"/>
    <cellStyle name="SAPBEXaggData 2 2 6" xfId="32498" xr:uid="{00000000-0005-0000-0000-000098F20000}"/>
    <cellStyle name="SAPBEXaggDataEmph" xfId="38" xr:uid="{00000000-0005-0000-0000-000099F20000}"/>
    <cellStyle name="SAPBEXaggDataEmph 2" xfId="2004" xr:uid="{00000000-0005-0000-0000-00009AF20000}"/>
    <cellStyle name="SAPBEXaggDataEmph 2 2" xfId="4753" xr:uid="{00000000-0005-0000-0000-00009BF20000}"/>
    <cellStyle name="SAPBEXaggDataEmph 2 2 2" xfId="8159" xr:uid="{00000000-0005-0000-0000-00009CF20000}"/>
    <cellStyle name="SAPBEXaggDataEmph 2 2 2 2" xfId="22083" xr:uid="{00000000-0005-0000-0000-00009DF20000}"/>
    <cellStyle name="SAPBEXaggDataEmph 2 2 2 2 2" xfId="49766" xr:uid="{00000000-0005-0000-0000-00009EF20000}"/>
    <cellStyle name="SAPBEXaggDataEmph 2 2 2 3" xfId="35849" xr:uid="{00000000-0005-0000-0000-00009FF20000}"/>
    <cellStyle name="SAPBEXaggDataEmph 2 2 3" xfId="13015" xr:uid="{00000000-0005-0000-0000-0000A0F20000}"/>
    <cellStyle name="SAPBEXaggDataEmph 2 2 3 2" xfId="26936" xr:uid="{00000000-0005-0000-0000-0000A1F20000}"/>
    <cellStyle name="SAPBEXaggDataEmph 2 2 3 2 2" xfId="54619" xr:uid="{00000000-0005-0000-0000-0000A2F20000}"/>
    <cellStyle name="SAPBEXaggDataEmph 2 2 3 3" xfId="40702" xr:uid="{00000000-0005-0000-0000-0000A3F20000}"/>
    <cellStyle name="SAPBEXaggDataEmph 2 2 4" xfId="15765" xr:uid="{00000000-0005-0000-0000-0000A4F20000}"/>
    <cellStyle name="SAPBEXaggDataEmph 2 2 4 2" xfId="29686" xr:uid="{00000000-0005-0000-0000-0000A5F20000}"/>
    <cellStyle name="SAPBEXaggDataEmph 2 2 4 2 2" xfId="57369" xr:uid="{00000000-0005-0000-0000-0000A6F20000}"/>
    <cellStyle name="SAPBEXaggDataEmph 2 2 4 3" xfId="43452" xr:uid="{00000000-0005-0000-0000-0000A7F20000}"/>
    <cellStyle name="SAPBEXaggDataEmph 2 2 5" xfId="18733" xr:uid="{00000000-0005-0000-0000-0000A8F20000}"/>
    <cellStyle name="SAPBEXaggDataEmph 2 2 5 2" xfId="46416" xr:uid="{00000000-0005-0000-0000-0000A9F20000}"/>
    <cellStyle name="SAPBEXaggDataEmph 2 2 6" xfId="32499" xr:uid="{00000000-0005-0000-0000-0000AAF20000}"/>
    <cellStyle name="SAPBEXaggItem" xfId="39" xr:uid="{00000000-0005-0000-0000-0000ABF20000}"/>
    <cellStyle name="SAPBEXaggItem 2" xfId="2005" xr:uid="{00000000-0005-0000-0000-0000ACF20000}"/>
    <cellStyle name="SAPBEXaggItem 2 2" xfId="4754" xr:uid="{00000000-0005-0000-0000-0000ADF20000}"/>
    <cellStyle name="SAPBEXaggItem 2 2 2" xfId="8160" xr:uid="{00000000-0005-0000-0000-0000AEF20000}"/>
    <cellStyle name="SAPBEXaggItem 2 2 2 2" xfId="22084" xr:uid="{00000000-0005-0000-0000-0000AFF20000}"/>
    <cellStyle name="SAPBEXaggItem 2 2 2 2 2" xfId="49767" xr:uid="{00000000-0005-0000-0000-0000B0F20000}"/>
    <cellStyle name="SAPBEXaggItem 2 2 2 3" xfId="35850" xr:uid="{00000000-0005-0000-0000-0000B1F20000}"/>
    <cellStyle name="SAPBEXaggItem 2 2 3" xfId="13016" xr:uid="{00000000-0005-0000-0000-0000B2F20000}"/>
    <cellStyle name="SAPBEXaggItem 2 2 3 2" xfId="26937" xr:uid="{00000000-0005-0000-0000-0000B3F20000}"/>
    <cellStyle name="SAPBEXaggItem 2 2 3 2 2" xfId="54620" xr:uid="{00000000-0005-0000-0000-0000B4F20000}"/>
    <cellStyle name="SAPBEXaggItem 2 2 3 3" xfId="40703" xr:uid="{00000000-0005-0000-0000-0000B5F20000}"/>
    <cellStyle name="SAPBEXaggItem 2 2 4" xfId="15766" xr:uid="{00000000-0005-0000-0000-0000B6F20000}"/>
    <cellStyle name="SAPBEXaggItem 2 2 4 2" xfId="29687" xr:uid="{00000000-0005-0000-0000-0000B7F20000}"/>
    <cellStyle name="SAPBEXaggItem 2 2 4 2 2" xfId="57370" xr:uid="{00000000-0005-0000-0000-0000B8F20000}"/>
    <cellStyle name="SAPBEXaggItem 2 2 4 3" xfId="43453" xr:uid="{00000000-0005-0000-0000-0000B9F20000}"/>
    <cellStyle name="SAPBEXaggItem 2 2 5" xfId="18734" xr:uid="{00000000-0005-0000-0000-0000BAF20000}"/>
    <cellStyle name="SAPBEXaggItem 2 2 5 2" xfId="46417" xr:uid="{00000000-0005-0000-0000-0000BBF20000}"/>
    <cellStyle name="SAPBEXaggItem 2 2 6" xfId="32500" xr:uid="{00000000-0005-0000-0000-0000BCF20000}"/>
    <cellStyle name="SAPBEXchaText" xfId="40" xr:uid="{00000000-0005-0000-0000-0000BDF20000}"/>
    <cellStyle name="SAPBEXexcBad7" xfId="41" xr:uid="{00000000-0005-0000-0000-0000BEF20000}"/>
    <cellStyle name="SAPBEXexcBad7 2" xfId="2006" xr:uid="{00000000-0005-0000-0000-0000BFF20000}"/>
    <cellStyle name="SAPBEXexcBad7 2 2" xfId="4755" xr:uid="{00000000-0005-0000-0000-0000C0F20000}"/>
    <cellStyle name="SAPBEXexcBad7 2 2 2" xfId="8161" xr:uid="{00000000-0005-0000-0000-0000C1F20000}"/>
    <cellStyle name="SAPBEXexcBad7 2 2 2 2" xfId="22085" xr:uid="{00000000-0005-0000-0000-0000C2F20000}"/>
    <cellStyle name="SAPBEXexcBad7 2 2 2 2 2" xfId="49768" xr:uid="{00000000-0005-0000-0000-0000C3F20000}"/>
    <cellStyle name="SAPBEXexcBad7 2 2 2 3" xfId="35851" xr:uid="{00000000-0005-0000-0000-0000C4F20000}"/>
    <cellStyle name="SAPBEXexcBad7 2 2 3" xfId="13017" xr:uid="{00000000-0005-0000-0000-0000C5F20000}"/>
    <cellStyle name="SAPBEXexcBad7 2 2 3 2" xfId="26938" xr:uid="{00000000-0005-0000-0000-0000C6F20000}"/>
    <cellStyle name="SAPBEXexcBad7 2 2 3 2 2" xfId="54621" xr:uid="{00000000-0005-0000-0000-0000C7F20000}"/>
    <cellStyle name="SAPBEXexcBad7 2 2 3 3" xfId="40704" xr:uid="{00000000-0005-0000-0000-0000C8F20000}"/>
    <cellStyle name="SAPBEXexcBad7 2 2 4" xfId="15767" xr:uid="{00000000-0005-0000-0000-0000C9F20000}"/>
    <cellStyle name="SAPBEXexcBad7 2 2 4 2" xfId="29688" xr:uid="{00000000-0005-0000-0000-0000CAF20000}"/>
    <cellStyle name="SAPBEXexcBad7 2 2 4 2 2" xfId="57371" xr:uid="{00000000-0005-0000-0000-0000CBF20000}"/>
    <cellStyle name="SAPBEXexcBad7 2 2 4 3" xfId="43454" xr:uid="{00000000-0005-0000-0000-0000CCF20000}"/>
    <cellStyle name="SAPBEXexcBad7 2 2 5" xfId="18735" xr:uid="{00000000-0005-0000-0000-0000CDF20000}"/>
    <cellStyle name="SAPBEXexcBad7 2 2 5 2" xfId="46418" xr:uid="{00000000-0005-0000-0000-0000CEF20000}"/>
    <cellStyle name="SAPBEXexcBad7 2 2 6" xfId="32501" xr:uid="{00000000-0005-0000-0000-0000CFF20000}"/>
    <cellStyle name="SAPBEXexcBad8" xfId="42" xr:uid="{00000000-0005-0000-0000-0000D0F20000}"/>
    <cellStyle name="SAPBEXexcBad8 2" xfId="2007" xr:uid="{00000000-0005-0000-0000-0000D1F20000}"/>
    <cellStyle name="SAPBEXexcBad8 2 2" xfId="4756" xr:uid="{00000000-0005-0000-0000-0000D2F20000}"/>
    <cellStyle name="SAPBEXexcBad8 2 2 2" xfId="8162" xr:uid="{00000000-0005-0000-0000-0000D3F20000}"/>
    <cellStyle name="SAPBEXexcBad8 2 2 2 2" xfId="22086" xr:uid="{00000000-0005-0000-0000-0000D4F20000}"/>
    <cellStyle name="SAPBEXexcBad8 2 2 2 2 2" xfId="49769" xr:uid="{00000000-0005-0000-0000-0000D5F20000}"/>
    <cellStyle name="SAPBEXexcBad8 2 2 2 3" xfId="35852" xr:uid="{00000000-0005-0000-0000-0000D6F20000}"/>
    <cellStyle name="SAPBEXexcBad8 2 2 3" xfId="13018" xr:uid="{00000000-0005-0000-0000-0000D7F20000}"/>
    <cellStyle name="SAPBEXexcBad8 2 2 3 2" xfId="26939" xr:uid="{00000000-0005-0000-0000-0000D8F20000}"/>
    <cellStyle name="SAPBEXexcBad8 2 2 3 2 2" xfId="54622" xr:uid="{00000000-0005-0000-0000-0000D9F20000}"/>
    <cellStyle name="SAPBEXexcBad8 2 2 3 3" xfId="40705" xr:uid="{00000000-0005-0000-0000-0000DAF20000}"/>
    <cellStyle name="SAPBEXexcBad8 2 2 4" xfId="15768" xr:uid="{00000000-0005-0000-0000-0000DBF20000}"/>
    <cellStyle name="SAPBEXexcBad8 2 2 4 2" xfId="29689" xr:uid="{00000000-0005-0000-0000-0000DCF20000}"/>
    <cellStyle name="SAPBEXexcBad8 2 2 4 2 2" xfId="57372" xr:uid="{00000000-0005-0000-0000-0000DDF20000}"/>
    <cellStyle name="SAPBEXexcBad8 2 2 4 3" xfId="43455" xr:uid="{00000000-0005-0000-0000-0000DEF20000}"/>
    <cellStyle name="SAPBEXexcBad8 2 2 5" xfId="18736" xr:uid="{00000000-0005-0000-0000-0000DFF20000}"/>
    <cellStyle name="SAPBEXexcBad8 2 2 5 2" xfId="46419" xr:uid="{00000000-0005-0000-0000-0000E0F20000}"/>
    <cellStyle name="SAPBEXexcBad8 2 2 6" xfId="32502" xr:uid="{00000000-0005-0000-0000-0000E1F20000}"/>
    <cellStyle name="SAPBEXexcBad9" xfId="43" xr:uid="{00000000-0005-0000-0000-0000E2F20000}"/>
    <cellStyle name="SAPBEXexcBad9 2" xfId="2008" xr:uid="{00000000-0005-0000-0000-0000E3F20000}"/>
    <cellStyle name="SAPBEXexcBad9 2 2" xfId="4757" xr:uid="{00000000-0005-0000-0000-0000E4F20000}"/>
    <cellStyle name="SAPBEXexcBad9 2 2 2" xfId="8163" xr:uid="{00000000-0005-0000-0000-0000E5F20000}"/>
    <cellStyle name="SAPBEXexcBad9 2 2 2 2" xfId="22087" xr:uid="{00000000-0005-0000-0000-0000E6F20000}"/>
    <cellStyle name="SAPBEXexcBad9 2 2 2 2 2" xfId="49770" xr:uid="{00000000-0005-0000-0000-0000E7F20000}"/>
    <cellStyle name="SAPBEXexcBad9 2 2 2 3" xfId="35853" xr:uid="{00000000-0005-0000-0000-0000E8F20000}"/>
    <cellStyle name="SAPBEXexcBad9 2 2 3" xfId="13019" xr:uid="{00000000-0005-0000-0000-0000E9F20000}"/>
    <cellStyle name="SAPBEXexcBad9 2 2 3 2" xfId="26940" xr:uid="{00000000-0005-0000-0000-0000EAF20000}"/>
    <cellStyle name="SAPBEXexcBad9 2 2 3 2 2" xfId="54623" xr:uid="{00000000-0005-0000-0000-0000EBF20000}"/>
    <cellStyle name="SAPBEXexcBad9 2 2 3 3" xfId="40706" xr:uid="{00000000-0005-0000-0000-0000ECF20000}"/>
    <cellStyle name="SAPBEXexcBad9 2 2 4" xfId="15769" xr:uid="{00000000-0005-0000-0000-0000EDF20000}"/>
    <cellStyle name="SAPBEXexcBad9 2 2 4 2" xfId="29690" xr:uid="{00000000-0005-0000-0000-0000EEF20000}"/>
    <cellStyle name="SAPBEXexcBad9 2 2 4 2 2" xfId="57373" xr:uid="{00000000-0005-0000-0000-0000EFF20000}"/>
    <cellStyle name="SAPBEXexcBad9 2 2 4 3" xfId="43456" xr:uid="{00000000-0005-0000-0000-0000F0F20000}"/>
    <cellStyle name="SAPBEXexcBad9 2 2 5" xfId="18737" xr:uid="{00000000-0005-0000-0000-0000F1F20000}"/>
    <cellStyle name="SAPBEXexcBad9 2 2 5 2" xfId="46420" xr:uid="{00000000-0005-0000-0000-0000F2F20000}"/>
    <cellStyle name="SAPBEXexcBad9 2 2 6" xfId="32503" xr:uid="{00000000-0005-0000-0000-0000F3F20000}"/>
    <cellStyle name="SAPBEXexcCritical4" xfId="44" xr:uid="{00000000-0005-0000-0000-0000F4F20000}"/>
    <cellStyle name="SAPBEXexcCritical4 2" xfId="2009" xr:uid="{00000000-0005-0000-0000-0000F5F20000}"/>
    <cellStyle name="SAPBEXexcCritical4 2 2" xfId="4758" xr:uid="{00000000-0005-0000-0000-0000F6F20000}"/>
    <cellStyle name="SAPBEXexcCritical4 2 2 2" xfId="8164" xr:uid="{00000000-0005-0000-0000-0000F7F20000}"/>
    <cellStyle name="SAPBEXexcCritical4 2 2 2 2" xfId="22088" xr:uid="{00000000-0005-0000-0000-0000F8F20000}"/>
    <cellStyle name="SAPBEXexcCritical4 2 2 2 2 2" xfId="49771" xr:uid="{00000000-0005-0000-0000-0000F9F20000}"/>
    <cellStyle name="SAPBEXexcCritical4 2 2 2 3" xfId="35854" xr:uid="{00000000-0005-0000-0000-0000FAF20000}"/>
    <cellStyle name="SAPBEXexcCritical4 2 2 3" xfId="13020" xr:uid="{00000000-0005-0000-0000-0000FBF20000}"/>
    <cellStyle name="SAPBEXexcCritical4 2 2 3 2" xfId="26941" xr:uid="{00000000-0005-0000-0000-0000FCF20000}"/>
    <cellStyle name="SAPBEXexcCritical4 2 2 3 2 2" xfId="54624" xr:uid="{00000000-0005-0000-0000-0000FDF20000}"/>
    <cellStyle name="SAPBEXexcCritical4 2 2 3 3" xfId="40707" xr:uid="{00000000-0005-0000-0000-0000FEF20000}"/>
    <cellStyle name="SAPBEXexcCritical4 2 2 4" xfId="15770" xr:uid="{00000000-0005-0000-0000-0000FFF20000}"/>
    <cellStyle name="SAPBEXexcCritical4 2 2 4 2" xfId="29691" xr:uid="{00000000-0005-0000-0000-000000F30000}"/>
    <cellStyle name="SAPBEXexcCritical4 2 2 4 2 2" xfId="57374" xr:uid="{00000000-0005-0000-0000-000001F30000}"/>
    <cellStyle name="SAPBEXexcCritical4 2 2 4 3" xfId="43457" xr:uid="{00000000-0005-0000-0000-000002F30000}"/>
    <cellStyle name="SAPBEXexcCritical4 2 2 5" xfId="18738" xr:uid="{00000000-0005-0000-0000-000003F30000}"/>
    <cellStyle name="SAPBEXexcCritical4 2 2 5 2" xfId="46421" xr:uid="{00000000-0005-0000-0000-000004F30000}"/>
    <cellStyle name="SAPBEXexcCritical4 2 2 6" xfId="32504" xr:uid="{00000000-0005-0000-0000-000005F30000}"/>
    <cellStyle name="SAPBEXexcCritical5" xfId="45" xr:uid="{00000000-0005-0000-0000-000006F30000}"/>
    <cellStyle name="SAPBEXexcCritical5 2" xfId="2010" xr:uid="{00000000-0005-0000-0000-000007F30000}"/>
    <cellStyle name="SAPBEXexcCritical5 2 2" xfId="4759" xr:uid="{00000000-0005-0000-0000-000008F30000}"/>
    <cellStyle name="SAPBEXexcCritical5 2 2 2" xfId="8165" xr:uid="{00000000-0005-0000-0000-000009F30000}"/>
    <cellStyle name="SAPBEXexcCritical5 2 2 2 2" xfId="22089" xr:uid="{00000000-0005-0000-0000-00000AF30000}"/>
    <cellStyle name="SAPBEXexcCritical5 2 2 2 2 2" xfId="49772" xr:uid="{00000000-0005-0000-0000-00000BF30000}"/>
    <cellStyle name="SAPBEXexcCritical5 2 2 2 3" xfId="35855" xr:uid="{00000000-0005-0000-0000-00000CF30000}"/>
    <cellStyle name="SAPBEXexcCritical5 2 2 3" xfId="13021" xr:uid="{00000000-0005-0000-0000-00000DF30000}"/>
    <cellStyle name="SAPBEXexcCritical5 2 2 3 2" xfId="26942" xr:uid="{00000000-0005-0000-0000-00000EF30000}"/>
    <cellStyle name="SAPBEXexcCritical5 2 2 3 2 2" xfId="54625" xr:uid="{00000000-0005-0000-0000-00000FF30000}"/>
    <cellStyle name="SAPBEXexcCritical5 2 2 3 3" xfId="40708" xr:uid="{00000000-0005-0000-0000-000010F30000}"/>
    <cellStyle name="SAPBEXexcCritical5 2 2 4" xfId="15771" xr:uid="{00000000-0005-0000-0000-000011F30000}"/>
    <cellStyle name="SAPBEXexcCritical5 2 2 4 2" xfId="29692" xr:uid="{00000000-0005-0000-0000-000012F30000}"/>
    <cellStyle name="SAPBEXexcCritical5 2 2 4 2 2" xfId="57375" xr:uid="{00000000-0005-0000-0000-000013F30000}"/>
    <cellStyle name="SAPBEXexcCritical5 2 2 4 3" xfId="43458" xr:uid="{00000000-0005-0000-0000-000014F30000}"/>
    <cellStyle name="SAPBEXexcCritical5 2 2 5" xfId="18739" xr:uid="{00000000-0005-0000-0000-000015F30000}"/>
    <cellStyle name="SAPBEXexcCritical5 2 2 5 2" xfId="46422" xr:uid="{00000000-0005-0000-0000-000016F30000}"/>
    <cellStyle name="SAPBEXexcCritical5 2 2 6" xfId="32505" xr:uid="{00000000-0005-0000-0000-000017F30000}"/>
    <cellStyle name="SAPBEXexcCritical6" xfId="46" xr:uid="{00000000-0005-0000-0000-000018F30000}"/>
    <cellStyle name="SAPBEXexcCritical6 2" xfId="2011" xr:uid="{00000000-0005-0000-0000-000019F30000}"/>
    <cellStyle name="SAPBEXexcCritical6 2 2" xfId="4760" xr:uid="{00000000-0005-0000-0000-00001AF30000}"/>
    <cellStyle name="SAPBEXexcCritical6 2 2 2" xfId="8166" xr:uid="{00000000-0005-0000-0000-00001BF30000}"/>
    <cellStyle name="SAPBEXexcCritical6 2 2 2 2" xfId="22090" xr:uid="{00000000-0005-0000-0000-00001CF30000}"/>
    <cellStyle name="SAPBEXexcCritical6 2 2 2 2 2" xfId="49773" xr:uid="{00000000-0005-0000-0000-00001DF30000}"/>
    <cellStyle name="SAPBEXexcCritical6 2 2 2 3" xfId="35856" xr:uid="{00000000-0005-0000-0000-00001EF30000}"/>
    <cellStyle name="SAPBEXexcCritical6 2 2 3" xfId="13022" xr:uid="{00000000-0005-0000-0000-00001FF30000}"/>
    <cellStyle name="SAPBEXexcCritical6 2 2 3 2" xfId="26943" xr:uid="{00000000-0005-0000-0000-000020F30000}"/>
    <cellStyle name="SAPBEXexcCritical6 2 2 3 2 2" xfId="54626" xr:uid="{00000000-0005-0000-0000-000021F30000}"/>
    <cellStyle name="SAPBEXexcCritical6 2 2 3 3" xfId="40709" xr:uid="{00000000-0005-0000-0000-000022F30000}"/>
    <cellStyle name="SAPBEXexcCritical6 2 2 4" xfId="15772" xr:uid="{00000000-0005-0000-0000-000023F30000}"/>
    <cellStyle name="SAPBEXexcCritical6 2 2 4 2" xfId="29693" xr:uid="{00000000-0005-0000-0000-000024F30000}"/>
    <cellStyle name="SAPBEXexcCritical6 2 2 4 2 2" xfId="57376" xr:uid="{00000000-0005-0000-0000-000025F30000}"/>
    <cellStyle name="SAPBEXexcCritical6 2 2 4 3" xfId="43459" xr:uid="{00000000-0005-0000-0000-000026F30000}"/>
    <cellStyle name="SAPBEXexcCritical6 2 2 5" xfId="18740" xr:uid="{00000000-0005-0000-0000-000027F30000}"/>
    <cellStyle name="SAPBEXexcCritical6 2 2 5 2" xfId="46423" xr:uid="{00000000-0005-0000-0000-000028F30000}"/>
    <cellStyle name="SAPBEXexcCritical6 2 2 6" xfId="32506" xr:uid="{00000000-0005-0000-0000-000029F30000}"/>
    <cellStyle name="SAPBEXexcGood1" xfId="47" xr:uid="{00000000-0005-0000-0000-00002AF30000}"/>
    <cellStyle name="SAPBEXexcGood1 2" xfId="2012" xr:uid="{00000000-0005-0000-0000-00002BF30000}"/>
    <cellStyle name="SAPBEXexcGood1 2 2" xfId="4761" xr:uid="{00000000-0005-0000-0000-00002CF30000}"/>
    <cellStyle name="SAPBEXexcGood1 2 2 2" xfId="8167" xr:uid="{00000000-0005-0000-0000-00002DF30000}"/>
    <cellStyle name="SAPBEXexcGood1 2 2 2 2" xfId="22091" xr:uid="{00000000-0005-0000-0000-00002EF30000}"/>
    <cellStyle name="SAPBEXexcGood1 2 2 2 2 2" xfId="49774" xr:uid="{00000000-0005-0000-0000-00002FF30000}"/>
    <cellStyle name="SAPBEXexcGood1 2 2 2 3" xfId="35857" xr:uid="{00000000-0005-0000-0000-000030F30000}"/>
    <cellStyle name="SAPBEXexcGood1 2 2 3" xfId="13023" xr:uid="{00000000-0005-0000-0000-000031F30000}"/>
    <cellStyle name="SAPBEXexcGood1 2 2 3 2" xfId="26944" xr:uid="{00000000-0005-0000-0000-000032F30000}"/>
    <cellStyle name="SAPBEXexcGood1 2 2 3 2 2" xfId="54627" xr:uid="{00000000-0005-0000-0000-000033F30000}"/>
    <cellStyle name="SAPBEXexcGood1 2 2 3 3" xfId="40710" xr:uid="{00000000-0005-0000-0000-000034F30000}"/>
    <cellStyle name="SAPBEXexcGood1 2 2 4" xfId="15773" xr:uid="{00000000-0005-0000-0000-000035F30000}"/>
    <cellStyle name="SAPBEXexcGood1 2 2 4 2" xfId="29694" xr:uid="{00000000-0005-0000-0000-000036F30000}"/>
    <cellStyle name="SAPBEXexcGood1 2 2 4 2 2" xfId="57377" xr:uid="{00000000-0005-0000-0000-000037F30000}"/>
    <cellStyle name="SAPBEXexcGood1 2 2 4 3" xfId="43460" xr:uid="{00000000-0005-0000-0000-000038F30000}"/>
    <cellStyle name="SAPBEXexcGood1 2 2 5" xfId="18741" xr:uid="{00000000-0005-0000-0000-000039F30000}"/>
    <cellStyle name="SAPBEXexcGood1 2 2 5 2" xfId="46424" xr:uid="{00000000-0005-0000-0000-00003AF30000}"/>
    <cellStyle name="SAPBEXexcGood1 2 2 6" xfId="32507" xr:uid="{00000000-0005-0000-0000-00003BF30000}"/>
    <cellStyle name="SAPBEXexcGood2" xfId="48" xr:uid="{00000000-0005-0000-0000-00003CF30000}"/>
    <cellStyle name="SAPBEXexcGood2 2" xfId="2013" xr:uid="{00000000-0005-0000-0000-00003DF30000}"/>
    <cellStyle name="SAPBEXexcGood2 2 2" xfId="4762" xr:uid="{00000000-0005-0000-0000-00003EF30000}"/>
    <cellStyle name="SAPBEXexcGood2 2 2 2" xfId="8168" xr:uid="{00000000-0005-0000-0000-00003FF30000}"/>
    <cellStyle name="SAPBEXexcGood2 2 2 2 2" xfId="22092" xr:uid="{00000000-0005-0000-0000-000040F30000}"/>
    <cellStyle name="SAPBEXexcGood2 2 2 2 2 2" xfId="49775" xr:uid="{00000000-0005-0000-0000-000041F30000}"/>
    <cellStyle name="SAPBEXexcGood2 2 2 2 3" xfId="35858" xr:uid="{00000000-0005-0000-0000-000042F30000}"/>
    <cellStyle name="SAPBEXexcGood2 2 2 3" xfId="13024" xr:uid="{00000000-0005-0000-0000-000043F30000}"/>
    <cellStyle name="SAPBEXexcGood2 2 2 3 2" xfId="26945" xr:uid="{00000000-0005-0000-0000-000044F30000}"/>
    <cellStyle name="SAPBEXexcGood2 2 2 3 2 2" xfId="54628" xr:uid="{00000000-0005-0000-0000-000045F30000}"/>
    <cellStyle name="SAPBEXexcGood2 2 2 3 3" xfId="40711" xr:uid="{00000000-0005-0000-0000-000046F30000}"/>
    <cellStyle name="SAPBEXexcGood2 2 2 4" xfId="15774" xr:uid="{00000000-0005-0000-0000-000047F30000}"/>
    <cellStyle name="SAPBEXexcGood2 2 2 4 2" xfId="29695" xr:uid="{00000000-0005-0000-0000-000048F30000}"/>
    <cellStyle name="SAPBEXexcGood2 2 2 4 2 2" xfId="57378" xr:uid="{00000000-0005-0000-0000-000049F30000}"/>
    <cellStyle name="SAPBEXexcGood2 2 2 4 3" xfId="43461" xr:uid="{00000000-0005-0000-0000-00004AF30000}"/>
    <cellStyle name="SAPBEXexcGood2 2 2 5" xfId="18742" xr:uid="{00000000-0005-0000-0000-00004BF30000}"/>
    <cellStyle name="SAPBEXexcGood2 2 2 5 2" xfId="46425" xr:uid="{00000000-0005-0000-0000-00004CF30000}"/>
    <cellStyle name="SAPBEXexcGood2 2 2 6" xfId="32508" xr:uid="{00000000-0005-0000-0000-00004DF30000}"/>
    <cellStyle name="SAPBEXexcGood3" xfId="49" xr:uid="{00000000-0005-0000-0000-00004EF30000}"/>
    <cellStyle name="SAPBEXexcGood3 2" xfId="2014" xr:uid="{00000000-0005-0000-0000-00004FF30000}"/>
    <cellStyle name="SAPBEXexcGood3 2 2" xfId="4763" xr:uid="{00000000-0005-0000-0000-000050F30000}"/>
    <cellStyle name="SAPBEXexcGood3 2 2 2" xfId="8169" xr:uid="{00000000-0005-0000-0000-000051F30000}"/>
    <cellStyle name="SAPBEXexcGood3 2 2 2 2" xfId="22093" xr:uid="{00000000-0005-0000-0000-000052F30000}"/>
    <cellStyle name="SAPBEXexcGood3 2 2 2 2 2" xfId="49776" xr:uid="{00000000-0005-0000-0000-000053F30000}"/>
    <cellStyle name="SAPBEXexcGood3 2 2 2 3" xfId="35859" xr:uid="{00000000-0005-0000-0000-000054F30000}"/>
    <cellStyle name="SAPBEXexcGood3 2 2 3" xfId="13025" xr:uid="{00000000-0005-0000-0000-000055F30000}"/>
    <cellStyle name="SAPBEXexcGood3 2 2 3 2" xfId="26946" xr:uid="{00000000-0005-0000-0000-000056F30000}"/>
    <cellStyle name="SAPBEXexcGood3 2 2 3 2 2" xfId="54629" xr:uid="{00000000-0005-0000-0000-000057F30000}"/>
    <cellStyle name="SAPBEXexcGood3 2 2 3 3" xfId="40712" xr:uid="{00000000-0005-0000-0000-000058F30000}"/>
    <cellStyle name="SAPBEXexcGood3 2 2 4" xfId="15775" xr:uid="{00000000-0005-0000-0000-000059F30000}"/>
    <cellStyle name="SAPBEXexcGood3 2 2 4 2" xfId="29696" xr:uid="{00000000-0005-0000-0000-00005AF30000}"/>
    <cellStyle name="SAPBEXexcGood3 2 2 4 2 2" xfId="57379" xr:uid="{00000000-0005-0000-0000-00005BF30000}"/>
    <cellStyle name="SAPBEXexcGood3 2 2 4 3" xfId="43462" xr:uid="{00000000-0005-0000-0000-00005CF30000}"/>
    <cellStyle name="SAPBEXexcGood3 2 2 5" xfId="18743" xr:uid="{00000000-0005-0000-0000-00005DF30000}"/>
    <cellStyle name="SAPBEXexcGood3 2 2 5 2" xfId="46426" xr:uid="{00000000-0005-0000-0000-00005EF30000}"/>
    <cellStyle name="SAPBEXexcGood3 2 2 6" xfId="32509" xr:uid="{00000000-0005-0000-0000-00005FF30000}"/>
    <cellStyle name="SAPBEXfilterDrill" xfId="50" xr:uid="{00000000-0005-0000-0000-000060F30000}"/>
    <cellStyle name="SAPBEXfilterDrill 10" xfId="4859" xr:uid="{00000000-0005-0000-0000-000061F30000}"/>
    <cellStyle name="SAPBEXfilterDrill 10 2" xfId="8265" xr:uid="{00000000-0005-0000-0000-000062F30000}"/>
    <cellStyle name="SAPBEXfilterDrill 10 2 2" xfId="22188" xr:uid="{00000000-0005-0000-0000-000063F30000}"/>
    <cellStyle name="SAPBEXfilterDrill 10 2 2 2" xfId="49871" xr:uid="{00000000-0005-0000-0000-000064F30000}"/>
    <cellStyle name="SAPBEXfilterDrill 10 2 3" xfId="35954" xr:uid="{00000000-0005-0000-0000-000065F30000}"/>
    <cellStyle name="SAPBEXfilterDrill 10 3" xfId="10727" xr:uid="{00000000-0005-0000-0000-000066F30000}"/>
    <cellStyle name="SAPBEXfilterDrill 10 3 2" xfId="24648" xr:uid="{00000000-0005-0000-0000-000067F30000}"/>
    <cellStyle name="SAPBEXfilterDrill 10 3 2 2" xfId="52331" xr:uid="{00000000-0005-0000-0000-000068F30000}"/>
    <cellStyle name="SAPBEXfilterDrill 10 3 3" xfId="38414" xr:uid="{00000000-0005-0000-0000-000069F30000}"/>
    <cellStyle name="SAPBEXfilterDrill 10 4" xfId="13119" xr:uid="{00000000-0005-0000-0000-00006AF30000}"/>
    <cellStyle name="SAPBEXfilterDrill 10 4 2" xfId="27040" xr:uid="{00000000-0005-0000-0000-00006BF30000}"/>
    <cellStyle name="SAPBEXfilterDrill 10 4 2 2" xfId="54723" xr:uid="{00000000-0005-0000-0000-00006CF30000}"/>
    <cellStyle name="SAPBEXfilterDrill 10 4 3" xfId="40806" xr:uid="{00000000-0005-0000-0000-00006DF30000}"/>
    <cellStyle name="SAPBEXfilterDrill 10 5" xfId="15869" xr:uid="{00000000-0005-0000-0000-00006EF30000}"/>
    <cellStyle name="SAPBEXfilterDrill 10 5 2" xfId="29790" xr:uid="{00000000-0005-0000-0000-00006FF30000}"/>
    <cellStyle name="SAPBEXfilterDrill 10 5 2 2" xfId="57473" xr:uid="{00000000-0005-0000-0000-000070F30000}"/>
    <cellStyle name="SAPBEXfilterDrill 10 5 3" xfId="43556" xr:uid="{00000000-0005-0000-0000-000071F30000}"/>
    <cellStyle name="SAPBEXfilterDrill 10 6" xfId="18837" xr:uid="{00000000-0005-0000-0000-000072F30000}"/>
    <cellStyle name="SAPBEXfilterDrill 10 6 2" xfId="46520" xr:uid="{00000000-0005-0000-0000-000073F30000}"/>
    <cellStyle name="SAPBEXfilterDrill 10 7" xfId="32603" xr:uid="{00000000-0005-0000-0000-000074F30000}"/>
    <cellStyle name="SAPBEXfilterDrill 2" xfId="2015" xr:uid="{00000000-0005-0000-0000-000075F30000}"/>
    <cellStyle name="SAPBEXfilterDrill 2 10" xfId="3514" xr:uid="{00000000-0005-0000-0000-000076F30000}"/>
    <cellStyle name="SAPBEXfilterDrill 2 10 2" xfId="6952" xr:uid="{00000000-0005-0000-0000-000077F30000}"/>
    <cellStyle name="SAPBEXfilterDrill 2 10 2 2" xfId="20892" xr:uid="{00000000-0005-0000-0000-000078F30000}"/>
    <cellStyle name="SAPBEXfilterDrill 2 10 2 2 2" xfId="48575" xr:uid="{00000000-0005-0000-0000-000079F30000}"/>
    <cellStyle name="SAPBEXfilterDrill 2 10 2 3" xfId="34658" xr:uid="{00000000-0005-0000-0000-00007AF30000}"/>
    <cellStyle name="SAPBEXfilterDrill 2 10 3" xfId="9690" xr:uid="{00000000-0005-0000-0000-00007BF30000}"/>
    <cellStyle name="SAPBEXfilterDrill 2 10 3 2" xfId="23611" xr:uid="{00000000-0005-0000-0000-00007CF30000}"/>
    <cellStyle name="SAPBEXfilterDrill 2 10 3 2 2" xfId="51294" xr:uid="{00000000-0005-0000-0000-00007DF30000}"/>
    <cellStyle name="SAPBEXfilterDrill 2 10 3 3" xfId="37377" xr:uid="{00000000-0005-0000-0000-00007EF30000}"/>
    <cellStyle name="SAPBEXfilterDrill 2 10 4" xfId="11830" xr:uid="{00000000-0005-0000-0000-00007FF30000}"/>
    <cellStyle name="SAPBEXfilterDrill 2 10 4 2" xfId="25751" xr:uid="{00000000-0005-0000-0000-000080F30000}"/>
    <cellStyle name="SAPBEXfilterDrill 2 10 4 2 2" xfId="53434" xr:uid="{00000000-0005-0000-0000-000081F30000}"/>
    <cellStyle name="SAPBEXfilterDrill 2 10 4 3" xfId="39517" xr:uid="{00000000-0005-0000-0000-000082F30000}"/>
    <cellStyle name="SAPBEXfilterDrill 2 10 5" xfId="14580" xr:uid="{00000000-0005-0000-0000-000083F30000}"/>
    <cellStyle name="SAPBEXfilterDrill 2 10 5 2" xfId="28501" xr:uid="{00000000-0005-0000-0000-000084F30000}"/>
    <cellStyle name="SAPBEXfilterDrill 2 10 5 2 2" xfId="56184" xr:uid="{00000000-0005-0000-0000-000085F30000}"/>
    <cellStyle name="SAPBEXfilterDrill 2 10 5 3" xfId="42267" xr:uid="{00000000-0005-0000-0000-000086F30000}"/>
    <cellStyle name="SAPBEXfilterDrill 2 10 6" xfId="17548" xr:uid="{00000000-0005-0000-0000-000087F30000}"/>
    <cellStyle name="SAPBEXfilterDrill 2 10 6 2" xfId="45231" xr:uid="{00000000-0005-0000-0000-000088F30000}"/>
    <cellStyle name="SAPBEXfilterDrill 2 10 7" xfId="31319" xr:uid="{00000000-0005-0000-0000-000089F30000}"/>
    <cellStyle name="SAPBEXfilterDrill 2 11" xfId="3549" xr:uid="{00000000-0005-0000-0000-00008AF30000}"/>
    <cellStyle name="SAPBEXfilterDrill 2 11 2" xfId="6987" xr:uid="{00000000-0005-0000-0000-00008BF30000}"/>
    <cellStyle name="SAPBEXfilterDrill 2 11 2 2" xfId="20926" xr:uid="{00000000-0005-0000-0000-00008CF30000}"/>
    <cellStyle name="SAPBEXfilterDrill 2 11 2 2 2" xfId="48609" xr:uid="{00000000-0005-0000-0000-00008DF30000}"/>
    <cellStyle name="SAPBEXfilterDrill 2 11 2 3" xfId="34692" xr:uid="{00000000-0005-0000-0000-00008EF30000}"/>
    <cellStyle name="SAPBEXfilterDrill 2 11 3" xfId="9723" xr:uid="{00000000-0005-0000-0000-00008FF30000}"/>
    <cellStyle name="SAPBEXfilterDrill 2 11 3 2" xfId="23644" xr:uid="{00000000-0005-0000-0000-000090F30000}"/>
    <cellStyle name="SAPBEXfilterDrill 2 11 3 2 2" xfId="51327" xr:uid="{00000000-0005-0000-0000-000091F30000}"/>
    <cellStyle name="SAPBEXfilterDrill 2 11 3 3" xfId="37410" xr:uid="{00000000-0005-0000-0000-000092F30000}"/>
    <cellStyle name="SAPBEXfilterDrill 2 11 4" xfId="11864" xr:uid="{00000000-0005-0000-0000-000093F30000}"/>
    <cellStyle name="SAPBEXfilterDrill 2 11 4 2" xfId="25785" xr:uid="{00000000-0005-0000-0000-000094F30000}"/>
    <cellStyle name="SAPBEXfilterDrill 2 11 4 2 2" xfId="53468" xr:uid="{00000000-0005-0000-0000-000095F30000}"/>
    <cellStyle name="SAPBEXfilterDrill 2 11 4 3" xfId="39551" xr:uid="{00000000-0005-0000-0000-000096F30000}"/>
    <cellStyle name="SAPBEXfilterDrill 2 11 5" xfId="14614" xr:uid="{00000000-0005-0000-0000-000097F30000}"/>
    <cellStyle name="SAPBEXfilterDrill 2 11 5 2" xfId="28535" xr:uid="{00000000-0005-0000-0000-000098F30000}"/>
    <cellStyle name="SAPBEXfilterDrill 2 11 5 2 2" xfId="56218" xr:uid="{00000000-0005-0000-0000-000099F30000}"/>
    <cellStyle name="SAPBEXfilterDrill 2 11 5 3" xfId="42301" xr:uid="{00000000-0005-0000-0000-00009AF30000}"/>
    <cellStyle name="SAPBEXfilterDrill 2 11 6" xfId="17582" xr:uid="{00000000-0005-0000-0000-00009BF30000}"/>
    <cellStyle name="SAPBEXfilterDrill 2 11 6 2" xfId="45265" xr:uid="{00000000-0005-0000-0000-00009CF30000}"/>
    <cellStyle name="SAPBEXfilterDrill 2 11 7" xfId="31353" xr:uid="{00000000-0005-0000-0000-00009DF30000}"/>
    <cellStyle name="SAPBEXfilterDrill 2 12" xfId="3589" xr:uid="{00000000-0005-0000-0000-00009EF30000}"/>
    <cellStyle name="SAPBEXfilterDrill 2 12 2" xfId="7027" xr:uid="{00000000-0005-0000-0000-00009FF30000}"/>
    <cellStyle name="SAPBEXfilterDrill 2 12 2 2" xfId="20964" xr:uid="{00000000-0005-0000-0000-0000A0F30000}"/>
    <cellStyle name="SAPBEXfilterDrill 2 12 2 2 2" xfId="48647" xr:uid="{00000000-0005-0000-0000-0000A1F30000}"/>
    <cellStyle name="SAPBEXfilterDrill 2 12 2 3" xfId="34730" xr:uid="{00000000-0005-0000-0000-0000A2F30000}"/>
    <cellStyle name="SAPBEXfilterDrill 2 12 3" xfId="9760" xr:uid="{00000000-0005-0000-0000-0000A3F30000}"/>
    <cellStyle name="SAPBEXfilterDrill 2 12 3 2" xfId="23681" xr:uid="{00000000-0005-0000-0000-0000A4F30000}"/>
    <cellStyle name="SAPBEXfilterDrill 2 12 3 2 2" xfId="51364" xr:uid="{00000000-0005-0000-0000-0000A5F30000}"/>
    <cellStyle name="SAPBEXfilterDrill 2 12 3 3" xfId="37447" xr:uid="{00000000-0005-0000-0000-0000A6F30000}"/>
    <cellStyle name="SAPBEXfilterDrill 2 12 4" xfId="11902" xr:uid="{00000000-0005-0000-0000-0000A7F30000}"/>
    <cellStyle name="SAPBEXfilterDrill 2 12 4 2" xfId="25823" xr:uid="{00000000-0005-0000-0000-0000A8F30000}"/>
    <cellStyle name="SAPBEXfilterDrill 2 12 4 2 2" xfId="53506" xr:uid="{00000000-0005-0000-0000-0000A9F30000}"/>
    <cellStyle name="SAPBEXfilterDrill 2 12 4 3" xfId="39589" xr:uid="{00000000-0005-0000-0000-0000AAF30000}"/>
    <cellStyle name="SAPBEXfilterDrill 2 12 5" xfId="14652" xr:uid="{00000000-0005-0000-0000-0000ABF30000}"/>
    <cellStyle name="SAPBEXfilterDrill 2 12 5 2" xfId="28573" xr:uid="{00000000-0005-0000-0000-0000ACF30000}"/>
    <cellStyle name="SAPBEXfilterDrill 2 12 5 2 2" xfId="56256" xr:uid="{00000000-0005-0000-0000-0000ADF30000}"/>
    <cellStyle name="SAPBEXfilterDrill 2 12 5 3" xfId="42339" xr:uid="{00000000-0005-0000-0000-0000AEF30000}"/>
    <cellStyle name="SAPBEXfilterDrill 2 12 6" xfId="17620" xr:uid="{00000000-0005-0000-0000-0000AFF30000}"/>
    <cellStyle name="SAPBEXfilterDrill 2 12 6 2" xfId="45303" xr:uid="{00000000-0005-0000-0000-0000B0F30000}"/>
    <cellStyle name="SAPBEXfilterDrill 2 12 7" xfId="31391" xr:uid="{00000000-0005-0000-0000-0000B1F30000}"/>
    <cellStyle name="SAPBEXfilterDrill 2 13" xfId="2872" xr:uid="{00000000-0005-0000-0000-0000B2F30000}"/>
    <cellStyle name="SAPBEXfilterDrill 2 13 2" xfId="6319" xr:uid="{00000000-0005-0000-0000-0000B3F30000}"/>
    <cellStyle name="SAPBEXfilterDrill 2 13 2 2" xfId="20266" xr:uid="{00000000-0005-0000-0000-0000B4F30000}"/>
    <cellStyle name="SAPBEXfilterDrill 2 13 2 2 2" xfId="47949" xr:uid="{00000000-0005-0000-0000-0000B5F30000}"/>
    <cellStyle name="SAPBEXfilterDrill 2 13 2 3" xfId="34032" xr:uid="{00000000-0005-0000-0000-0000B6F30000}"/>
    <cellStyle name="SAPBEXfilterDrill 2 13 3" xfId="9071" xr:uid="{00000000-0005-0000-0000-0000B7F30000}"/>
    <cellStyle name="SAPBEXfilterDrill 2 13 3 2" xfId="22992" xr:uid="{00000000-0005-0000-0000-0000B8F30000}"/>
    <cellStyle name="SAPBEXfilterDrill 2 13 3 2 2" xfId="50675" xr:uid="{00000000-0005-0000-0000-0000B9F30000}"/>
    <cellStyle name="SAPBEXfilterDrill 2 13 3 3" xfId="36758" xr:uid="{00000000-0005-0000-0000-0000BAF30000}"/>
    <cellStyle name="SAPBEXfilterDrill 2 13 4" xfId="11206" xr:uid="{00000000-0005-0000-0000-0000BBF30000}"/>
    <cellStyle name="SAPBEXfilterDrill 2 13 4 2" xfId="25127" xr:uid="{00000000-0005-0000-0000-0000BCF30000}"/>
    <cellStyle name="SAPBEXfilterDrill 2 13 4 2 2" xfId="52810" xr:uid="{00000000-0005-0000-0000-0000BDF30000}"/>
    <cellStyle name="SAPBEXfilterDrill 2 13 4 3" xfId="38893" xr:uid="{00000000-0005-0000-0000-0000BEF30000}"/>
    <cellStyle name="SAPBEXfilterDrill 2 13 5" xfId="13958" xr:uid="{00000000-0005-0000-0000-0000BFF30000}"/>
    <cellStyle name="SAPBEXfilterDrill 2 13 5 2" xfId="27879" xr:uid="{00000000-0005-0000-0000-0000C0F30000}"/>
    <cellStyle name="SAPBEXfilterDrill 2 13 5 2 2" xfId="55562" xr:uid="{00000000-0005-0000-0000-0000C1F30000}"/>
    <cellStyle name="SAPBEXfilterDrill 2 13 5 3" xfId="41645" xr:uid="{00000000-0005-0000-0000-0000C2F30000}"/>
    <cellStyle name="SAPBEXfilterDrill 2 13 6" xfId="16924" xr:uid="{00000000-0005-0000-0000-0000C3F30000}"/>
    <cellStyle name="SAPBEXfilterDrill 2 13 6 2" xfId="44607" xr:uid="{00000000-0005-0000-0000-0000C4F30000}"/>
    <cellStyle name="SAPBEXfilterDrill 2 13 7" xfId="30748" xr:uid="{00000000-0005-0000-0000-0000C5F30000}"/>
    <cellStyle name="SAPBEXfilterDrill 2 14" xfId="2795" xr:uid="{00000000-0005-0000-0000-0000C6F30000}"/>
    <cellStyle name="SAPBEXfilterDrill 2 14 2" xfId="6242" xr:uid="{00000000-0005-0000-0000-0000C7F30000}"/>
    <cellStyle name="SAPBEXfilterDrill 2 14 2 2" xfId="20189" xr:uid="{00000000-0005-0000-0000-0000C8F30000}"/>
    <cellStyle name="SAPBEXfilterDrill 2 14 2 2 2" xfId="47872" xr:uid="{00000000-0005-0000-0000-0000C9F30000}"/>
    <cellStyle name="SAPBEXfilterDrill 2 14 2 3" xfId="33955" xr:uid="{00000000-0005-0000-0000-0000CAF30000}"/>
    <cellStyle name="SAPBEXfilterDrill 2 14 3" xfId="8997" xr:uid="{00000000-0005-0000-0000-0000CBF30000}"/>
    <cellStyle name="SAPBEXfilterDrill 2 14 3 2" xfId="22918" xr:uid="{00000000-0005-0000-0000-0000CCF30000}"/>
    <cellStyle name="SAPBEXfilterDrill 2 14 3 2 2" xfId="50601" xr:uid="{00000000-0005-0000-0000-0000CDF30000}"/>
    <cellStyle name="SAPBEXfilterDrill 2 14 3 3" xfId="36684" xr:uid="{00000000-0005-0000-0000-0000CEF30000}"/>
    <cellStyle name="SAPBEXfilterDrill 2 14 4" xfId="11129" xr:uid="{00000000-0005-0000-0000-0000CFF30000}"/>
    <cellStyle name="SAPBEXfilterDrill 2 14 4 2" xfId="25050" xr:uid="{00000000-0005-0000-0000-0000D0F30000}"/>
    <cellStyle name="SAPBEXfilterDrill 2 14 4 2 2" xfId="52733" xr:uid="{00000000-0005-0000-0000-0000D1F30000}"/>
    <cellStyle name="SAPBEXfilterDrill 2 14 4 3" xfId="38816" xr:uid="{00000000-0005-0000-0000-0000D2F30000}"/>
    <cellStyle name="SAPBEXfilterDrill 2 14 5" xfId="13882" xr:uid="{00000000-0005-0000-0000-0000D3F30000}"/>
    <cellStyle name="SAPBEXfilterDrill 2 14 5 2" xfId="27803" xr:uid="{00000000-0005-0000-0000-0000D4F30000}"/>
    <cellStyle name="SAPBEXfilterDrill 2 14 5 2 2" xfId="55486" xr:uid="{00000000-0005-0000-0000-0000D5F30000}"/>
    <cellStyle name="SAPBEXfilterDrill 2 14 5 3" xfId="41569" xr:uid="{00000000-0005-0000-0000-0000D6F30000}"/>
    <cellStyle name="SAPBEXfilterDrill 2 14 6" xfId="16847" xr:uid="{00000000-0005-0000-0000-0000D7F30000}"/>
    <cellStyle name="SAPBEXfilterDrill 2 14 6 2" xfId="44530" xr:uid="{00000000-0005-0000-0000-0000D8F30000}"/>
    <cellStyle name="SAPBEXfilterDrill 2 14 7" xfId="30682" xr:uid="{00000000-0005-0000-0000-0000D9F30000}"/>
    <cellStyle name="SAPBEXfilterDrill 2 15" xfId="2514" xr:uid="{00000000-0005-0000-0000-0000DAF30000}"/>
    <cellStyle name="SAPBEXfilterDrill 2 15 2" xfId="5971" xr:uid="{00000000-0005-0000-0000-0000DBF30000}"/>
    <cellStyle name="SAPBEXfilterDrill 2 15 2 2" xfId="19920" xr:uid="{00000000-0005-0000-0000-0000DCF30000}"/>
    <cellStyle name="SAPBEXfilterDrill 2 15 2 2 2" xfId="47603" xr:uid="{00000000-0005-0000-0000-0000DDF30000}"/>
    <cellStyle name="SAPBEXfilterDrill 2 15 2 3" xfId="33686" xr:uid="{00000000-0005-0000-0000-0000DEF30000}"/>
    <cellStyle name="SAPBEXfilterDrill 2 15 3" xfId="8736" xr:uid="{00000000-0005-0000-0000-0000DFF30000}"/>
    <cellStyle name="SAPBEXfilterDrill 2 15 3 2" xfId="22657" xr:uid="{00000000-0005-0000-0000-0000E0F30000}"/>
    <cellStyle name="SAPBEXfilterDrill 2 15 3 2 2" xfId="50340" xr:uid="{00000000-0005-0000-0000-0000E1F30000}"/>
    <cellStyle name="SAPBEXfilterDrill 2 15 3 3" xfId="36423" xr:uid="{00000000-0005-0000-0000-0000E2F30000}"/>
    <cellStyle name="SAPBEXfilterDrill 2 15 4" xfId="5585" xr:uid="{00000000-0005-0000-0000-0000E3F30000}"/>
    <cellStyle name="SAPBEXfilterDrill 2 15 4 2" xfId="19538" xr:uid="{00000000-0005-0000-0000-0000E4F30000}"/>
    <cellStyle name="SAPBEXfilterDrill 2 15 4 2 2" xfId="47221" xr:uid="{00000000-0005-0000-0000-0000E5F30000}"/>
    <cellStyle name="SAPBEXfilterDrill 2 15 4 3" xfId="33304" xr:uid="{00000000-0005-0000-0000-0000E6F30000}"/>
    <cellStyle name="SAPBEXfilterDrill 2 15 5" xfId="13618" xr:uid="{00000000-0005-0000-0000-0000E7F30000}"/>
    <cellStyle name="SAPBEXfilterDrill 2 15 5 2" xfId="27539" xr:uid="{00000000-0005-0000-0000-0000E8F30000}"/>
    <cellStyle name="SAPBEXfilterDrill 2 15 5 2 2" xfId="55222" xr:uid="{00000000-0005-0000-0000-0000E9F30000}"/>
    <cellStyle name="SAPBEXfilterDrill 2 15 5 3" xfId="41305" xr:uid="{00000000-0005-0000-0000-0000EAF30000}"/>
    <cellStyle name="SAPBEXfilterDrill 2 15 6" xfId="16580" xr:uid="{00000000-0005-0000-0000-0000EBF30000}"/>
    <cellStyle name="SAPBEXfilterDrill 2 15 6 2" xfId="44263" xr:uid="{00000000-0005-0000-0000-0000ECF30000}"/>
    <cellStyle name="SAPBEXfilterDrill 2 15 7" xfId="30451" xr:uid="{00000000-0005-0000-0000-0000EDF30000}"/>
    <cellStyle name="SAPBEXfilterDrill 2 16" xfId="2946" xr:uid="{00000000-0005-0000-0000-0000EEF30000}"/>
    <cellStyle name="SAPBEXfilterDrill 2 16 2" xfId="6392" xr:uid="{00000000-0005-0000-0000-0000EFF30000}"/>
    <cellStyle name="SAPBEXfilterDrill 2 16 2 2" xfId="20338" xr:uid="{00000000-0005-0000-0000-0000F0F30000}"/>
    <cellStyle name="SAPBEXfilterDrill 2 16 2 2 2" xfId="48021" xr:uid="{00000000-0005-0000-0000-0000F1F30000}"/>
    <cellStyle name="SAPBEXfilterDrill 2 16 2 3" xfId="34104" xr:uid="{00000000-0005-0000-0000-0000F2F30000}"/>
    <cellStyle name="SAPBEXfilterDrill 2 16 3" xfId="9143" xr:uid="{00000000-0005-0000-0000-0000F3F30000}"/>
    <cellStyle name="SAPBEXfilterDrill 2 16 3 2" xfId="23064" xr:uid="{00000000-0005-0000-0000-0000F4F30000}"/>
    <cellStyle name="SAPBEXfilterDrill 2 16 3 2 2" xfId="50747" xr:uid="{00000000-0005-0000-0000-0000F5F30000}"/>
    <cellStyle name="SAPBEXfilterDrill 2 16 3 3" xfId="36830" xr:uid="{00000000-0005-0000-0000-0000F6F30000}"/>
    <cellStyle name="SAPBEXfilterDrill 2 16 4" xfId="11278" xr:uid="{00000000-0005-0000-0000-0000F7F30000}"/>
    <cellStyle name="SAPBEXfilterDrill 2 16 4 2" xfId="25199" xr:uid="{00000000-0005-0000-0000-0000F8F30000}"/>
    <cellStyle name="SAPBEXfilterDrill 2 16 4 2 2" xfId="52882" xr:uid="{00000000-0005-0000-0000-0000F9F30000}"/>
    <cellStyle name="SAPBEXfilterDrill 2 16 4 3" xfId="38965" xr:uid="{00000000-0005-0000-0000-0000FAF30000}"/>
    <cellStyle name="SAPBEXfilterDrill 2 16 5" xfId="14030" xr:uid="{00000000-0005-0000-0000-0000FBF30000}"/>
    <cellStyle name="SAPBEXfilterDrill 2 16 5 2" xfId="27951" xr:uid="{00000000-0005-0000-0000-0000FCF30000}"/>
    <cellStyle name="SAPBEXfilterDrill 2 16 5 2 2" xfId="55634" xr:uid="{00000000-0005-0000-0000-0000FDF30000}"/>
    <cellStyle name="SAPBEXfilterDrill 2 16 5 3" xfId="41717" xr:uid="{00000000-0005-0000-0000-0000FEF30000}"/>
    <cellStyle name="SAPBEXfilterDrill 2 16 6" xfId="16996" xr:uid="{00000000-0005-0000-0000-0000FFF30000}"/>
    <cellStyle name="SAPBEXfilterDrill 2 16 6 2" xfId="44679" xr:uid="{00000000-0005-0000-0000-000000F40000}"/>
    <cellStyle name="SAPBEXfilterDrill 2 16 7" xfId="30809" xr:uid="{00000000-0005-0000-0000-000001F40000}"/>
    <cellStyle name="SAPBEXfilterDrill 2 17" xfId="3356" xr:uid="{00000000-0005-0000-0000-000002F40000}"/>
    <cellStyle name="SAPBEXfilterDrill 2 17 2" xfId="6796" xr:uid="{00000000-0005-0000-0000-000003F40000}"/>
    <cellStyle name="SAPBEXfilterDrill 2 17 2 2" xfId="20737" xr:uid="{00000000-0005-0000-0000-000004F40000}"/>
    <cellStyle name="SAPBEXfilterDrill 2 17 2 2 2" xfId="48420" xr:uid="{00000000-0005-0000-0000-000005F40000}"/>
    <cellStyle name="SAPBEXfilterDrill 2 17 2 3" xfId="34503" xr:uid="{00000000-0005-0000-0000-000006F40000}"/>
    <cellStyle name="SAPBEXfilterDrill 2 17 3" xfId="9534" xr:uid="{00000000-0005-0000-0000-000007F40000}"/>
    <cellStyle name="SAPBEXfilterDrill 2 17 3 2" xfId="23455" xr:uid="{00000000-0005-0000-0000-000008F40000}"/>
    <cellStyle name="SAPBEXfilterDrill 2 17 3 2 2" xfId="51138" xr:uid="{00000000-0005-0000-0000-000009F40000}"/>
    <cellStyle name="SAPBEXfilterDrill 2 17 3 3" xfId="37221" xr:uid="{00000000-0005-0000-0000-00000AF40000}"/>
    <cellStyle name="SAPBEXfilterDrill 2 17 4" xfId="11675" xr:uid="{00000000-0005-0000-0000-00000BF40000}"/>
    <cellStyle name="SAPBEXfilterDrill 2 17 4 2" xfId="25596" xr:uid="{00000000-0005-0000-0000-00000CF40000}"/>
    <cellStyle name="SAPBEXfilterDrill 2 17 4 2 2" xfId="53279" xr:uid="{00000000-0005-0000-0000-00000DF40000}"/>
    <cellStyle name="SAPBEXfilterDrill 2 17 4 3" xfId="39362" xr:uid="{00000000-0005-0000-0000-00000EF40000}"/>
    <cellStyle name="SAPBEXfilterDrill 2 17 5" xfId="14425" xr:uid="{00000000-0005-0000-0000-00000FF40000}"/>
    <cellStyle name="SAPBEXfilterDrill 2 17 5 2" xfId="28346" xr:uid="{00000000-0005-0000-0000-000010F40000}"/>
    <cellStyle name="SAPBEXfilterDrill 2 17 5 2 2" xfId="56029" xr:uid="{00000000-0005-0000-0000-000011F40000}"/>
    <cellStyle name="SAPBEXfilterDrill 2 17 5 3" xfId="42112" xr:uid="{00000000-0005-0000-0000-000012F40000}"/>
    <cellStyle name="SAPBEXfilterDrill 2 17 6" xfId="17393" xr:uid="{00000000-0005-0000-0000-000013F40000}"/>
    <cellStyle name="SAPBEXfilterDrill 2 17 6 2" xfId="45076" xr:uid="{00000000-0005-0000-0000-000014F40000}"/>
    <cellStyle name="SAPBEXfilterDrill 2 17 7" xfId="31175" xr:uid="{00000000-0005-0000-0000-000015F40000}"/>
    <cellStyle name="SAPBEXfilterDrill 2 18" xfId="2990" xr:uid="{00000000-0005-0000-0000-000016F40000}"/>
    <cellStyle name="SAPBEXfilterDrill 2 18 2" xfId="6434" xr:uid="{00000000-0005-0000-0000-000017F40000}"/>
    <cellStyle name="SAPBEXfilterDrill 2 18 2 2" xfId="20380" xr:uid="{00000000-0005-0000-0000-000018F40000}"/>
    <cellStyle name="SAPBEXfilterDrill 2 18 2 2 2" xfId="48063" xr:uid="{00000000-0005-0000-0000-000019F40000}"/>
    <cellStyle name="SAPBEXfilterDrill 2 18 2 3" xfId="34146" xr:uid="{00000000-0005-0000-0000-00001AF40000}"/>
    <cellStyle name="SAPBEXfilterDrill 2 18 3" xfId="9185" xr:uid="{00000000-0005-0000-0000-00001BF40000}"/>
    <cellStyle name="SAPBEXfilterDrill 2 18 3 2" xfId="23106" xr:uid="{00000000-0005-0000-0000-00001CF40000}"/>
    <cellStyle name="SAPBEXfilterDrill 2 18 3 2 2" xfId="50789" xr:uid="{00000000-0005-0000-0000-00001DF40000}"/>
    <cellStyle name="SAPBEXfilterDrill 2 18 3 3" xfId="36872" xr:uid="{00000000-0005-0000-0000-00001EF40000}"/>
    <cellStyle name="SAPBEXfilterDrill 2 18 4" xfId="11320" xr:uid="{00000000-0005-0000-0000-00001FF40000}"/>
    <cellStyle name="SAPBEXfilterDrill 2 18 4 2" xfId="25241" xr:uid="{00000000-0005-0000-0000-000020F40000}"/>
    <cellStyle name="SAPBEXfilterDrill 2 18 4 2 2" xfId="52924" xr:uid="{00000000-0005-0000-0000-000021F40000}"/>
    <cellStyle name="SAPBEXfilterDrill 2 18 4 3" xfId="39007" xr:uid="{00000000-0005-0000-0000-000022F40000}"/>
    <cellStyle name="SAPBEXfilterDrill 2 18 5" xfId="14071" xr:uid="{00000000-0005-0000-0000-000023F40000}"/>
    <cellStyle name="SAPBEXfilterDrill 2 18 5 2" xfId="27992" xr:uid="{00000000-0005-0000-0000-000024F40000}"/>
    <cellStyle name="SAPBEXfilterDrill 2 18 5 2 2" xfId="55675" xr:uid="{00000000-0005-0000-0000-000025F40000}"/>
    <cellStyle name="SAPBEXfilterDrill 2 18 5 3" xfId="41758" xr:uid="{00000000-0005-0000-0000-000026F40000}"/>
    <cellStyle name="SAPBEXfilterDrill 2 18 6" xfId="17038" xr:uid="{00000000-0005-0000-0000-000027F40000}"/>
    <cellStyle name="SAPBEXfilterDrill 2 18 6 2" xfId="44721" xr:uid="{00000000-0005-0000-0000-000028F40000}"/>
    <cellStyle name="SAPBEXfilterDrill 2 18 7" xfId="30850" xr:uid="{00000000-0005-0000-0000-000029F40000}"/>
    <cellStyle name="SAPBEXfilterDrill 2 19" xfId="4129" xr:uid="{00000000-0005-0000-0000-00002AF40000}"/>
    <cellStyle name="SAPBEXfilterDrill 2 19 2" xfId="7555" xr:uid="{00000000-0005-0000-0000-00002BF40000}"/>
    <cellStyle name="SAPBEXfilterDrill 2 19 2 2" xfId="21484" xr:uid="{00000000-0005-0000-0000-00002CF40000}"/>
    <cellStyle name="SAPBEXfilterDrill 2 19 2 2 2" xfId="49167" xr:uid="{00000000-0005-0000-0000-00002DF40000}"/>
    <cellStyle name="SAPBEXfilterDrill 2 19 2 3" xfId="35250" xr:uid="{00000000-0005-0000-0000-00002EF40000}"/>
    <cellStyle name="SAPBEXfilterDrill 2 19 3" xfId="10255" xr:uid="{00000000-0005-0000-0000-00002FF40000}"/>
    <cellStyle name="SAPBEXfilterDrill 2 19 3 2" xfId="24176" xr:uid="{00000000-0005-0000-0000-000030F40000}"/>
    <cellStyle name="SAPBEXfilterDrill 2 19 3 2 2" xfId="51859" xr:uid="{00000000-0005-0000-0000-000031F40000}"/>
    <cellStyle name="SAPBEXfilterDrill 2 19 3 3" xfId="37942" xr:uid="{00000000-0005-0000-0000-000032F40000}"/>
    <cellStyle name="SAPBEXfilterDrill 2 19 4" xfId="12407" xr:uid="{00000000-0005-0000-0000-000033F40000}"/>
    <cellStyle name="SAPBEXfilterDrill 2 19 4 2" xfId="26328" xr:uid="{00000000-0005-0000-0000-000034F40000}"/>
    <cellStyle name="SAPBEXfilterDrill 2 19 4 2 2" xfId="54011" xr:uid="{00000000-0005-0000-0000-000035F40000}"/>
    <cellStyle name="SAPBEXfilterDrill 2 19 4 3" xfId="40094" xr:uid="{00000000-0005-0000-0000-000036F40000}"/>
    <cellStyle name="SAPBEXfilterDrill 2 19 5" xfId="15157" xr:uid="{00000000-0005-0000-0000-000037F40000}"/>
    <cellStyle name="SAPBEXfilterDrill 2 19 5 2" xfId="29078" xr:uid="{00000000-0005-0000-0000-000038F40000}"/>
    <cellStyle name="SAPBEXfilterDrill 2 19 5 2 2" xfId="56761" xr:uid="{00000000-0005-0000-0000-000039F40000}"/>
    <cellStyle name="SAPBEXfilterDrill 2 19 5 3" xfId="42844" xr:uid="{00000000-0005-0000-0000-00003AF40000}"/>
    <cellStyle name="SAPBEXfilterDrill 2 19 6" xfId="18125" xr:uid="{00000000-0005-0000-0000-00003BF40000}"/>
    <cellStyle name="SAPBEXfilterDrill 2 19 6 2" xfId="45808" xr:uid="{00000000-0005-0000-0000-00003CF40000}"/>
    <cellStyle name="SAPBEXfilterDrill 2 19 7" xfId="31891" xr:uid="{00000000-0005-0000-0000-00003DF40000}"/>
    <cellStyle name="SAPBEXfilterDrill 2 2" xfId="3068" xr:uid="{00000000-0005-0000-0000-00003EF40000}"/>
    <cellStyle name="SAPBEXfilterDrill 2 2 2" xfId="6512" xr:uid="{00000000-0005-0000-0000-00003FF40000}"/>
    <cellStyle name="SAPBEXfilterDrill 2 2 2 2" xfId="20457" xr:uid="{00000000-0005-0000-0000-000040F40000}"/>
    <cellStyle name="SAPBEXfilterDrill 2 2 2 2 2" xfId="48140" xr:uid="{00000000-0005-0000-0000-000041F40000}"/>
    <cellStyle name="SAPBEXfilterDrill 2 2 2 3" xfId="34223" xr:uid="{00000000-0005-0000-0000-000042F40000}"/>
    <cellStyle name="SAPBEXfilterDrill 2 2 3" xfId="9259" xr:uid="{00000000-0005-0000-0000-000043F40000}"/>
    <cellStyle name="SAPBEXfilterDrill 2 2 3 2" xfId="23180" xr:uid="{00000000-0005-0000-0000-000044F40000}"/>
    <cellStyle name="SAPBEXfilterDrill 2 2 3 2 2" xfId="50863" xr:uid="{00000000-0005-0000-0000-000045F40000}"/>
    <cellStyle name="SAPBEXfilterDrill 2 2 3 3" xfId="36946" xr:uid="{00000000-0005-0000-0000-000046F40000}"/>
    <cellStyle name="SAPBEXfilterDrill 2 2 4" xfId="11396" xr:uid="{00000000-0005-0000-0000-000047F40000}"/>
    <cellStyle name="SAPBEXfilterDrill 2 2 4 2" xfId="25317" xr:uid="{00000000-0005-0000-0000-000048F40000}"/>
    <cellStyle name="SAPBEXfilterDrill 2 2 4 2 2" xfId="53000" xr:uid="{00000000-0005-0000-0000-000049F40000}"/>
    <cellStyle name="SAPBEXfilterDrill 2 2 4 3" xfId="39083" xr:uid="{00000000-0005-0000-0000-00004AF40000}"/>
    <cellStyle name="SAPBEXfilterDrill 2 2 5" xfId="14146" xr:uid="{00000000-0005-0000-0000-00004BF40000}"/>
    <cellStyle name="SAPBEXfilterDrill 2 2 5 2" xfId="28067" xr:uid="{00000000-0005-0000-0000-00004CF40000}"/>
    <cellStyle name="SAPBEXfilterDrill 2 2 5 2 2" xfId="55750" xr:uid="{00000000-0005-0000-0000-00004DF40000}"/>
    <cellStyle name="SAPBEXfilterDrill 2 2 5 3" xfId="41833" xr:uid="{00000000-0005-0000-0000-00004EF40000}"/>
    <cellStyle name="SAPBEXfilterDrill 2 2 6" xfId="17114" xr:uid="{00000000-0005-0000-0000-00004FF40000}"/>
    <cellStyle name="SAPBEXfilterDrill 2 2 6 2" xfId="44797" xr:uid="{00000000-0005-0000-0000-000050F40000}"/>
    <cellStyle name="SAPBEXfilterDrill 2 2 7" xfId="30921" xr:uid="{00000000-0005-0000-0000-000051F40000}"/>
    <cellStyle name="SAPBEXfilterDrill 2 20" xfId="3958" xr:uid="{00000000-0005-0000-0000-000052F40000}"/>
    <cellStyle name="SAPBEXfilterDrill 2 20 2" xfId="7384" xr:uid="{00000000-0005-0000-0000-000053F40000}"/>
    <cellStyle name="SAPBEXfilterDrill 2 20 2 2" xfId="21315" xr:uid="{00000000-0005-0000-0000-000054F40000}"/>
    <cellStyle name="SAPBEXfilterDrill 2 20 2 2 2" xfId="48998" xr:uid="{00000000-0005-0000-0000-000055F40000}"/>
    <cellStyle name="SAPBEXfilterDrill 2 20 2 3" xfId="35081" xr:uid="{00000000-0005-0000-0000-000056F40000}"/>
    <cellStyle name="SAPBEXfilterDrill 2 20 3" xfId="10088" xr:uid="{00000000-0005-0000-0000-000057F40000}"/>
    <cellStyle name="SAPBEXfilterDrill 2 20 3 2" xfId="24009" xr:uid="{00000000-0005-0000-0000-000058F40000}"/>
    <cellStyle name="SAPBEXfilterDrill 2 20 3 2 2" xfId="51692" xr:uid="{00000000-0005-0000-0000-000059F40000}"/>
    <cellStyle name="SAPBEXfilterDrill 2 20 3 3" xfId="37775" xr:uid="{00000000-0005-0000-0000-00005AF40000}"/>
    <cellStyle name="SAPBEXfilterDrill 2 20 4" xfId="12240" xr:uid="{00000000-0005-0000-0000-00005BF40000}"/>
    <cellStyle name="SAPBEXfilterDrill 2 20 4 2" xfId="26161" xr:uid="{00000000-0005-0000-0000-00005CF40000}"/>
    <cellStyle name="SAPBEXfilterDrill 2 20 4 2 2" xfId="53844" xr:uid="{00000000-0005-0000-0000-00005DF40000}"/>
    <cellStyle name="SAPBEXfilterDrill 2 20 4 3" xfId="39927" xr:uid="{00000000-0005-0000-0000-00005EF40000}"/>
    <cellStyle name="SAPBEXfilterDrill 2 20 5" xfId="14990" xr:uid="{00000000-0005-0000-0000-00005FF40000}"/>
    <cellStyle name="SAPBEXfilterDrill 2 20 5 2" xfId="28911" xr:uid="{00000000-0005-0000-0000-000060F40000}"/>
    <cellStyle name="SAPBEXfilterDrill 2 20 5 2 2" xfId="56594" xr:uid="{00000000-0005-0000-0000-000061F40000}"/>
    <cellStyle name="SAPBEXfilterDrill 2 20 5 3" xfId="42677" xr:uid="{00000000-0005-0000-0000-000062F40000}"/>
    <cellStyle name="SAPBEXfilterDrill 2 20 6" xfId="17958" xr:uid="{00000000-0005-0000-0000-000063F40000}"/>
    <cellStyle name="SAPBEXfilterDrill 2 20 6 2" xfId="45641" xr:uid="{00000000-0005-0000-0000-000064F40000}"/>
    <cellStyle name="SAPBEXfilterDrill 2 20 7" xfId="31724" xr:uid="{00000000-0005-0000-0000-000065F40000}"/>
    <cellStyle name="SAPBEXfilterDrill 2 21" xfId="4087" xr:uid="{00000000-0005-0000-0000-000066F40000}"/>
    <cellStyle name="SAPBEXfilterDrill 2 21 2" xfId="7513" xr:uid="{00000000-0005-0000-0000-000067F40000}"/>
    <cellStyle name="SAPBEXfilterDrill 2 21 2 2" xfId="21444" xr:uid="{00000000-0005-0000-0000-000068F40000}"/>
    <cellStyle name="SAPBEXfilterDrill 2 21 2 2 2" xfId="49127" xr:uid="{00000000-0005-0000-0000-000069F40000}"/>
    <cellStyle name="SAPBEXfilterDrill 2 21 2 3" xfId="35210" xr:uid="{00000000-0005-0000-0000-00006AF40000}"/>
    <cellStyle name="SAPBEXfilterDrill 2 21 3" xfId="10216" xr:uid="{00000000-0005-0000-0000-00006BF40000}"/>
    <cellStyle name="SAPBEXfilterDrill 2 21 3 2" xfId="24137" xr:uid="{00000000-0005-0000-0000-00006CF40000}"/>
    <cellStyle name="SAPBEXfilterDrill 2 21 3 2 2" xfId="51820" xr:uid="{00000000-0005-0000-0000-00006DF40000}"/>
    <cellStyle name="SAPBEXfilterDrill 2 21 3 3" xfId="37903" xr:uid="{00000000-0005-0000-0000-00006EF40000}"/>
    <cellStyle name="SAPBEXfilterDrill 2 21 4" xfId="12368" xr:uid="{00000000-0005-0000-0000-00006FF40000}"/>
    <cellStyle name="SAPBEXfilterDrill 2 21 4 2" xfId="26289" xr:uid="{00000000-0005-0000-0000-000070F40000}"/>
    <cellStyle name="SAPBEXfilterDrill 2 21 4 2 2" xfId="53972" xr:uid="{00000000-0005-0000-0000-000071F40000}"/>
    <cellStyle name="SAPBEXfilterDrill 2 21 4 3" xfId="40055" xr:uid="{00000000-0005-0000-0000-000072F40000}"/>
    <cellStyle name="SAPBEXfilterDrill 2 21 5" xfId="15118" xr:uid="{00000000-0005-0000-0000-000073F40000}"/>
    <cellStyle name="SAPBEXfilterDrill 2 21 5 2" xfId="29039" xr:uid="{00000000-0005-0000-0000-000074F40000}"/>
    <cellStyle name="SAPBEXfilterDrill 2 21 5 2 2" xfId="56722" xr:uid="{00000000-0005-0000-0000-000075F40000}"/>
    <cellStyle name="SAPBEXfilterDrill 2 21 5 3" xfId="42805" xr:uid="{00000000-0005-0000-0000-000076F40000}"/>
    <cellStyle name="SAPBEXfilterDrill 2 21 6" xfId="18086" xr:uid="{00000000-0005-0000-0000-000077F40000}"/>
    <cellStyle name="SAPBEXfilterDrill 2 21 6 2" xfId="45769" xr:uid="{00000000-0005-0000-0000-000078F40000}"/>
    <cellStyle name="SAPBEXfilterDrill 2 21 7" xfId="31852" xr:uid="{00000000-0005-0000-0000-000079F40000}"/>
    <cellStyle name="SAPBEXfilterDrill 2 22" xfId="3980" xr:uid="{00000000-0005-0000-0000-00007AF40000}"/>
    <cellStyle name="SAPBEXfilterDrill 2 22 2" xfId="7406" xr:uid="{00000000-0005-0000-0000-00007BF40000}"/>
    <cellStyle name="SAPBEXfilterDrill 2 22 2 2" xfId="21337" xr:uid="{00000000-0005-0000-0000-00007CF40000}"/>
    <cellStyle name="SAPBEXfilterDrill 2 22 2 2 2" xfId="49020" xr:uid="{00000000-0005-0000-0000-00007DF40000}"/>
    <cellStyle name="SAPBEXfilterDrill 2 22 2 3" xfId="35103" xr:uid="{00000000-0005-0000-0000-00007EF40000}"/>
    <cellStyle name="SAPBEXfilterDrill 2 22 3" xfId="10109" xr:uid="{00000000-0005-0000-0000-00007FF40000}"/>
    <cellStyle name="SAPBEXfilterDrill 2 22 3 2" xfId="24030" xr:uid="{00000000-0005-0000-0000-000080F40000}"/>
    <cellStyle name="SAPBEXfilterDrill 2 22 3 2 2" xfId="51713" xr:uid="{00000000-0005-0000-0000-000081F40000}"/>
    <cellStyle name="SAPBEXfilterDrill 2 22 3 3" xfId="37796" xr:uid="{00000000-0005-0000-0000-000082F40000}"/>
    <cellStyle name="SAPBEXfilterDrill 2 22 4" xfId="12261" xr:uid="{00000000-0005-0000-0000-000083F40000}"/>
    <cellStyle name="SAPBEXfilterDrill 2 22 4 2" xfId="26182" xr:uid="{00000000-0005-0000-0000-000084F40000}"/>
    <cellStyle name="SAPBEXfilterDrill 2 22 4 2 2" xfId="53865" xr:uid="{00000000-0005-0000-0000-000085F40000}"/>
    <cellStyle name="SAPBEXfilterDrill 2 22 4 3" xfId="39948" xr:uid="{00000000-0005-0000-0000-000086F40000}"/>
    <cellStyle name="SAPBEXfilterDrill 2 22 5" xfId="15011" xr:uid="{00000000-0005-0000-0000-000087F40000}"/>
    <cellStyle name="SAPBEXfilterDrill 2 22 5 2" xfId="28932" xr:uid="{00000000-0005-0000-0000-000088F40000}"/>
    <cellStyle name="SAPBEXfilterDrill 2 22 5 2 2" xfId="56615" xr:uid="{00000000-0005-0000-0000-000089F40000}"/>
    <cellStyle name="SAPBEXfilterDrill 2 22 5 3" xfId="42698" xr:uid="{00000000-0005-0000-0000-00008AF40000}"/>
    <cellStyle name="SAPBEXfilterDrill 2 22 6" xfId="17979" xr:uid="{00000000-0005-0000-0000-00008BF40000}"/>
    <cellStyle name="SAPBEXfilterDrill 2 22 6 2" xfId="45662" xr:uid="{00000000-0005-0000-0000-00008CF40000}"/>
    <cellStyle name="SAPBEXfilterDrill 2 22 7" xfId="31745" xr:uid="{00000000-0005-0000-0000-00008DF40000}"/>
    <cellStyle name="SAPBEXfilterDrill 2 23" xfId="4055" xr:uid="{00000000-0005-0000-0000-00008EF40000}"/>
    <cellStyle name="SAPBEXfilterDrill 2 23 2" xfId="7481" xr:uid="{00000000-0005-0000-0000-00008FF40000}"/>
    <cellStyle name="SAPBEXfilterDrill 2 23 2 2" xfId="21412" xr:uid="{00000000-0005-0000-0000-000090F40000}"/>
    <cellStyle name="SAPBEXfilterDrill 2 23 2 2 2" xfId="49095" xr:uid="{00000000-0005-0000-0000-000091F40000}"/>
    <cellStyle name="SAPBEXfilterDrill 2 23 2 3" xfId="35178" xr:uid="{00000000-0005-0000-0000-000092F40000}"/>
    <cellStyle name="SAPBEXfilterDrill 2 23 3" xfId="10184" xr:uid="{00000000-0005-0000-0000-000093F40000}"/>
    <cellStyle name="SAPBEXfilterDrill 2 23 3 2" xfId="24105" xr:uid="{00000000-0005-0000-0000-000094F40000}"/>
    <cellStyle name="SAPBEXfilterDrill 2 23 3 2 2" xfId="51788" xr:uid="{00000000-0005-0000-0000-000095F40000}"/>
    <cellStyle name="SAPBEXfilterDrill 2 23 3 3" xfId="37871" xr:uid="{00000000-0005-0000-0000-000096F40000}"/>
    <cellStyle name="SAPBEXfilterDrill 2 23 4" xfId="12336" xr:uid="{00000000-0005-0000-0000-000097F40000}"/>
    <cellStyle name="SAPBEXfilterDrill 2 23 4 2" xfId="26257" xr:uid="{00000000-0005-0000-0000-000098F40000}"/>
    <cellStyle name="SAPBEXfilterDrill 2 23 4 2 2" xfId="53940" xr:uid="{00000000-0005-0000-0000-000099F40000}"/>
    <cellStyle name="SAPBEXfilterDrill 2 23 4 3" xfId="40023" xr:uid="{00000000-0005-0000-0000-00009AF40000}"/>
    <cellStyle name="SAPBEXfilterDrill 2 23 5" xfId="15086" xr:uid="{00000000-0005-0000-0000-00009BF40000}"/>
    <cellStyle name="SAPBEXfilterDrill 2 23 5 2" xfId="29007" xr:uid="{00000000-0005-0000-0000-00009CF40000}"/>
    <cellStyle name="SAPBEXfilterDrill 2 23 5 2 2" xfId="56690" xr:uid="{00000000-0005-0000-0000-00009DF40000}"/>
    <cellStyle name="SAPBEXfilterDrill 2 23 5 3" xfId="42773" xr:uid="{00000000-0005-0000-0000-00009EF40000}"/>
    <cellStyle name="SAPBEXfilterDrill 2 23 6" xfId="18054" xr:uid="{00000000-0005-0000-0000-00009FF40000}"/>
    <cellStyle name="SAPBEXfilterDrill 2 23 6 2" xfId="45737" xr:uid="{00000000-0005-0000-0000-0000A0F40000}"/>
    <cellStyle name="SAPBEXfilterDrill 2 23 7" xfId="31820" xr:uid="{00000000-0005-0000-0000-0000A1F40000}"/>
    <cellStyle name="SAPBEXfilterDrill 2 24" xfId="4336" xr:uid="{00000000-0005-0000-0000-0000A2F40000}"/>
    <cellStyle name="SAPBEXfilterDrill 2 24 2" xfId="7761" xr:uid="{00000000-0005-0000-0000-0000A3F40000}"/>
    <cellStyle name="SAPBEXfilterDrill 2 24 2 2" xfId="21685" xr:uid="{00000000-0005-0000-0000-0000A4F40000}"/>
    <cellStyle name="SAPBEXfilterDrill 2 24 2 2 2" xfId="49368" xr:uid="{00000000-0005-0000-0000-0000A5F40000}"/>
    <cellStyle name="SAPBEXfilterDrill 2 24 2 3" xfId="35451" xr:uid="{00000000-0005-0000-0000-0000A6F40000}"/>
    <cellStyle name="SAPBEXfilterDrill 2 24 3" xfId="10434" xr:uid="{00000000-0005-0000-0000-0000A7F40000}"/>
    <cellStyle name="SAPBEXfilterDrill 2 24 3 2" xfId="24355" xr:uid="{00000000-0005-0000-0000-0000A8F40000}"/>
    <cellStyle name="SAPBEXfilterDrill 2 24 3 2 2" xfId="52038" xr:uid="{00000000-0005-0000-0000-0000A9F40000}"/>
    <cellStyle name="SAPBEXfilterDrill 2 24 3 3" xfId="38121" xr:uid="{00000000-0005-0000-0000-0000AAF40000}"/>
    <cellStyle name="SAPBEXfilterDrill 2 24 4" xfId="12603" xr:uid="{00000000-0005-0000-0000-0000ABF40000}"/>
    <cellStyle name="SAPBEXfilterDrill 2 24 4 2" xfId="26524" xr:uid="{00000000-0005-0000-0000-0000ACF40000}"/>
    <cellStyle name="SAPBEXfilterDrill 2 24 4 2 2" xfId="54207" xr:uid="{00000000-0005-0000-0000-0000ADF40000}"/>
    <cellStyle name="SAPBEXfilterDrill 2 24 4 3" xfId="40290" xr:uid="{00000000-0005-0000-0000-0000AEF40000}"/>
    <cellStyle name="SAPBEXfilterDrill 2 24 5" xfId="15353" xr:uid="{00000000-0005-0000-0000-0000AFF40000}"/>
    <cellStyle name="SAPBEXfilterDrill 2 24 5 2" xfId="29274" xr:uid="{00000000-0005-0000-0000-0000B0F40000}"/>
    <cellStyle name="SAPBEXfilterDrill 2 24 5 2 2" xfId="56957" xr:uid="{00000000-0005-0000-0000-0000B1F40000}"/>
    <cellStyle name="SAPBEXfilterDrill 2 24 5 3" xfId="43040" xr:uid="{00000000-0005-0000-0000-0000B2F40000}"/>
    <cellStyle name="SAPBEXfilterDrill 2 24 6" xfId="18321" xr:uid="{00000000-0005-0000-0000-0000B3F40000}"/>
    <cellStyle name="SAPBEXfilterDrill 2 24 6 2" xfId="46004" xr:uid="{00000000-0005-0000-0000-0000B4F40000}"/>
    <cellStyle name="SAPBEXfilterDrill 2 24 7" xfId="32087" xr:uid="{00000000-0005-0000-0000-0000B5F40000}"/>
    <cellStyle name="SAPBEXfilterDrill 2 25" xfId="4679" xr:uid="{00000000-0005-0000-0000-0000B6F40000}"/>
    <cellStyle name="SAPBEXfilterDrill 2 25 2" xfId="8085" xr:uid="{00000000-0005-0000-0000-0000B7F40000}"/>
    <cellStyle name="SAPBEXfilterDrill 2 25 2 2" xfId="22009" xr:uid="{00000000-0005-0000-0000-0000B8F40000}"/>
    <cellStyle name="SAPBEXfilterDrill 2 25 2 2 2" xfId="49692" xr:uid="{00000000-0005-0000-0000-0000B9F40000}"/>
    <cellStyle name="SAPBEXfilterDrill 2 25 2 3" xfId="35775" xr:uid="{00000000-0005-0000-0000-0000BAF40000}"/>
    <cellStyle name="SAPBEXfilterDrill 2 25 3" xfId="10667" xr:uid="{00000000-0005-0000-0000-0000BBF40000}"/>
    <cellStyle name="SAPBEXfilterDrill 2 25 3 2" xfId="24588" xr:uid="{00000000-0005-0000-0000-0000BCF40000}"/>
    <cellStyle name="SAPBEXfilterDrill 2 25 3 2 2" xfId="52271" xr:uid="{00000000-0005-0000-0000-0000BDF40000}"/>
    <cellStyle name="SAPBEXfilterDrill 2 25 3 3" xfId="38354" xr:uid="{00000000-0005-0000-0000-0000BEF40000}"/>
    <cellStyle name="SAPBEXfilterDrill 2 25 4" xfId="12942" xr:uid="{00000000-0005-0000-0000-0000BFF40000}"/>
    <cellStyle name="SAPBEXfilterDrill 2 25 4 2" xfId="26863" xr:uid="{00000000-0005-0000-0000-0000C0F40000}"/>
    <cellStyle name="SAPBEXfilterDrill 2 25 4 2 2" xfId="54546" xr:uid="{00000000-0005-0000-0000-0000C1F40000}"/>
    <cellStyle name="SAPBEXfilterDrill 2 25 4 3" xfId="40629" xr:uid="{00000000-0005-0000-0000-0000C2F40000}"/>
    <cellStyle name="SAPBEXfilterDrill 2 25 5" xfId="15692" xr:uid="{00000000-0005-0000-0000-0000C3F40000}"/>
    <cellStyle name="SAPBEXfilterDrill 2 25 5 2" xfId="29613" xr:uid="{00000000-0005-0000-0000-0000C4F40000}"/>
    <cellStyle name="SAPBEXfilterDrill 2 25 5 2 2" xfId="57296" xr:uid="{00000000-0005-0000-0000-0000C5F40000}"/>
    <cellStyle name="SAPBEXfilterDrill 2 25 5 3" xfId="43379" xr:uid="{00000000-0005-0000-0000-0000C6F40000}"/>
    <cellStyle name="SAPBEXfilterDrill 2 25 6" xfId="18660" xr:uid="{00000000-0005-0000-0000-0000C7F40000}"/>
    <cellStyle name="SAPBEXfilterDrill 2 25 6 2" xfId="46343" xr:uid="{00000000-0005-0000-0000-0000C8F40000}"/>
    <cellStyle name="SAPBEXfilterDrill 2 25 7" xfId="32426" xr:uid="{00000000-0005-0000-0000-0000C9F40000}"/>
    <cellStyle name="SAPBEXfilterDrill 2 26" xfId="4356" xr:uid="{00000000-0005-0000-0000-0000CAF40000}"/>
    <cellStyle name="SAPBEXfilterDrill 2 26 2" xfId="7781" xr:uid="{00000000-0005-0000-0000-0000CBF40000}"/>
    <cellStyle name="SAPBEXfilterDrill 2 26 2 2" xfId="21705" xr:uid="{00000000-0005-0000-0000-0000CCF40000}"/>
    <cellStyle name="SAPBEXfilterDrill 2 26 2 2 2" xfId="49388" xr:uid="{00000000-0005-0000-0000-0000CDF40000}"/>
    <cellStyle name="SAPBEXfilterDrill 2 26 2 3" xfId="35471" xr:uid="{00000000-0005-0000-0000-0000CEF40000}"/>
    <cellStyle name="SAPBEXfilterDrill 2 26 3" xfId="10454" xr:uid="{00000000-0005-0000-0000-0000CFF40000}"/>
    <cellStyle name="SAPBEXfilterDrill 2 26 3 2" xfId="24375" xr:uid="{00000000-0005-0000-0000-0000D0F40000}"/>
    <cellStyle name="SAPBEXfilterDrill 2 26 3 2 2" xfId="52058" xr:uid="{00000000-0005-0000-0000-0000D1F40000}"/>
    <cellStyle name="SAPBEXfilterDrill 2 26 3 3" xfId="38141" xr:uid="{00000000-0005-0000-0000-0000D2F40000}"/>
    <cellStyle name="SAPBEXfilterDrill 2 26 4" xfId="12623" xr:uid="{00000000-0005-0000-0000-0000D3F40000}"/>
    <cellStyle name="SAPBEXfilterDrill 2 26 4 2" xfId="26544" xr:uid="{00000000-0005-0000-0000-0000D4F40000}"/>
    <cellStyle name="SAPBEXfilterDrill 2 26 4 2 2" xfId="54227" xr:uid="{00000000-0005-0000-0000-0000D5F40000}"/>
    <cellStyle name="SAPBEXfilterDrill 2 26 4 3" xfId="40310" xr:uid="{00000000-0005-0000-0000-0000D6F40000}"/>
    <cellStyle name="SAPBEXfilterDrill 2 26 5" xfId="15373" xr:uid="{00000000-0005-0000-0000-0000D7F40000}"/>
    <cellStyle name="SAPBEXfilterDrill 2 26 5 2" xfId="29294" xr:uid="{00000000-0005-0000-0000-0000D8F40000}"/>
    <cellStyle name="SAPBEXfilterDrill 2 26 5 2 2" xfId="56977" xr:uid="{00000000-0005-0000-0000-0000D9F40000}"/>
    <cellStyle name="SAPBEXfilterDrill 2 26 5 3" xfId="43060" xr:uid="{00000000-0005-0000-0000-0000DAF40000}"/>
    <cellStyle name="SAPBEXfilterDrill 2 26 6" xfId="18341" xr:uid="{00000000-0005-0000-0000-0000DBF40000}"/>
    <cellStyle name="SAPBEXfilterDrill 2 26 6 2" xfId="46024" xr:uid="{00000000-0005-0000-0000-0000DCF40000}"/>
    <cellStyle name="SAPBEXfilterDrill 2 26 7" xfId="32107" xr:uid="{00000000-0005-0000-0000-0000DDF40000}"/>
    <cellStyle name="SAPBEXfilterDrill 2 27" xfId="4628" xr:uid="{00000000-0005-0000-0000-0000DEF40000}"/>
    <cellStyle name="SAPBEXfilterDrill 2 27 2" xfId="8037" xr:uid="{00000000-0005-0000-0000-0000DFF40000}"/>
    <cellStyle name="SAPBEXfilterDrill 2 27 2 2" xfId="21961" xr:uid="{00000000-0005-0000-0000-0000E0F40000}"/>
    <cellStyle name="SAPBEXfilterDrill 2 27 2 2 2" xfId="49644" xr:uid="{00000000-0005-0000-0000-0000E1F40000}"/>
    <cellStyle name="SAPBEXfilterDrill 2 27 2 3" xfId="35727" xr:uid="{00000000-0005-0000-0000-0000E2F40000}"/>
    <cellStyle name="SAPBEXfilterDrill 2 27 3" xfId="10628" xr:uid="{00000000-0005-0000-0000-0000E3F40000}"/>
    <cellStyle name="SAPBEXfilterDrill 2 27 3 2" xfId="24549" xr:uid="{00000000-0005-0000-0000-0000E4F40000}"/>
    <cellStyle name="SAPBEXfilterDrill 2 27 3 2 2" xfId="52232" xr:uid="{00000000-0005-0000-0000-0000E5F40000}"/>
    <cellStyle name="SAPBEXfilterDrill 2 27 3 3" xfId="38315" xr:uid="{00000000-0005-0000-0000-0000E6F40000}"/>
    <cellStyle name="SAPBEXfilterDrill 2 27 4" xfId="12892" xr:uid="{00000000-0005-0000-0000-0000E7F40000}"/>
    <cellStyle name="SAPBEXfilterDrill 2 27 4 2" xfId="26813" xr:uid="{00000000-0005-0000-0000-0000E8F40000}"/>
    <cellStyle name="SAPBEXfilterDrill 2 27 4 2 2" xfId="54496" xr:uid="{00000000-0005-0000-0000-0000E9F40000}"/>
    <cellStyle name="SAPBEXfilterDrill 2 27 4 3" xfId="40579" xr:uid="{00000000-0005-0000-0000-0000EAF40000}"/>
    <cellStyle name="SAPBEXfilterDrill 2 27 5" xfId="15642" xr:uid="{00000000-0005-0000-0000-0000EBF40000}"/>
    <cellStyle name="SAPBEXfilterDrill 2 27 5 2" xfId="29563" xr:uid="{00000000-0005-0000-0000-0000ECF40000}"/>
    <cellStyle name="SAPBEXfilterDrill 2 27 5 2 2" xfId="57246" xr:uid="{00000000-0005-0000-0000-0000EDF40000}"/>
    <cellStyle name="SAPBEXfilterDrill 2 27 5 3" xfId="43329" xr:uid="{00000000-0005-0000-0000-0000EEF40000}"/>
    <cellStyle name="SAPBEXfilterDrill 2 27 6" xfId="18610" xr:uid="{00000000-0005-0000-0000-0000EFF40000}"/>
    <cellStyle name="SAPBEXfilterDrill 2 27 6 2" xfId="46293" xr:uid="{00000000-0005-0000-0000-0000F0F40000}"/>
    <cellStyle name="SAPBEXfilterDrill 2 27 7" xfId="32376" xr:uid="{00000000-0005-0000-0000-0000F1F40000}"/>
    <cellStyle name="SAPBEXfilterDrill 2 28" xfId="5002" xr:uid="{00000000-0005-0000-0000-0000F2F40000}"/>
    <cellStyle name="SAPBEXfilterDrill 2 28 2" xfId="8406" xr:uid="{00000000-0005-0000-0000-0000F3F40000}"/>
    <cellStyle name="SAPBEXfilterDrill 2 28 2 2" xfId="22327" xr:uid="{00000000-0005-0000-0000-0000F4F40000}"/>
    <cellStyle name="SAPBEXfilterDrill 2 28 2 2 2" xfId="50010" xr:uid="{00000000-0005-0000-0000-0000F5F40000}"/>
    <cellStyle name="SAPBEXfilterDrill 2 28 2 3" xfId="36093" xr:uid="{00000000-0005-0000-0000-0000F6F40000}"/>
    <cellStyle name="SAPBEXfilterDrill 2 28 3" xfId="10855" xr:uid="{00000000-0005-0000-0000-0000F7F40000}"/>
    <cellStyle name="SAPBEXfilterDrill 2 28 3 2" xfId="24776" xr:uid="{00000000-0005-0000-0000-0000F8F40000}"/>
    <cellStyle name="SAPBEXfilterDrill 2 28 3 2 2" xfId="52459" xr:uid="{00000000-0005-0000-0000-0000F9F40000}"/>
    <cellStyle name="SAPBEXfilterDrill 2 28 3 3" xfId="38542" xr:uid="{00000000-0005-0000-0000-0000FAF40000}"/>
    <cellStyle name="SAPBEXfilterDrill 2 28 4" xfId="13258" xr:uid="{00000000-0005-0000-0000-0000FBF40000}"/>
    <cellStyle name="SAPBEXfilterDrill 2 28 4 2" xfId="27179" xr:uid="{00000000-0005-0000-0000-0000FCF40000}"/>
    <cellStyle name="SAPBEXfilterDrill 2 28 4 2 2" xfId="54862" xr:uid="{00000000-0005-0000-0000-0000FDF40000}"/>
    <cellStyle name="SAPBEXfilterDrill 2 28 4 3" xfId="40945" xr:uid="{00000000-0005-0000-0000-0000FEF40000}"/>
    <cellStyle name="SAPBEXfilterDrill 2 28 5" xfId="16008" xr:uid="{00000000-0005-0000-0000-0000FFF40000}"/>
    <cellStyle name="SAPBEXfilterDrill 2 28 5 2" xfId="29929" xr:uid="{00000000-0005-0000-0000-000000F50000}"/>
    <cellStyle name="SAPBEXfilterDrill 2 28 5 2 2" xfId="57612" xr:uid="{00000000-0005-0000-0000-000001F50000}"/>
    <cellStyle name="SAPBEXfilterDrill 2 28 5 3" xfId="43695" xr:uid="{00000000-0005-0000-0000-000002F50000}"/>
    <cellStyle name="SAPBEXfilterDrill 2 28 6" xfId="18976" xr:uid="{00000000-0005-0000-0000-000003F50000}"/>
    <cellStyle name="SAPBEXfilterDrill 2 28 6 2" xfId="46659" xr:uid="{00000000-0005-0000-0000-000004F50000}"/>
    <cellStyle name="SAPBEXfilterDrill 2 28 7" xfId="32742" xr:uid="{00000000-0005-0000-0000-000005F50000}"/>
    <cellStyle name="SAPBEXfilterDrill 2 29" xfId="5030" xr:uid="{00000000-0005-0000-0000-000006F50000}"/>
    <cellStyle name="SAPBEXfilterDrill 2 29 2" xfId="8434" xr:uid="{00000000-0005-0000-0000-000007F50000}"/>
    <cellStyle name="SAPBEXfilterDrill 2 29 2 2" xfId="22355" xr:uid="{00000000-0005-0000-0000-000008F50000}"/>
    <cellStyle name="SAPBEXfilterDrill 2 29 2 2 2" xfId="50038" xr:uid="{00000000-0005-0000-0000-000009F50000}"/>
    <cellStyle name="SAPBEXfilterDrill 2 29 2 3" xfId="36121" xr:uid="{00000000-0005-0000-0000-00000AF50000}"/>
    <cellStyle name="SAPBEXfilterDrill 2 29 3" xfId="10881" xr:uid="{00000000-0005-0000-0000-00000BF50000}"/>
    <cellStyle name="SAPBEXfilterDrill 2 29 3 2" xfId="24802" xr:uid="{00000000-0005-0000-0000-00000CF50000}"/>
    <cellStyle name="SAPBEXfilterDrill 2 29 3 2 2" xfId="52485" xr:uid="{00000000-0005-0000-0000-00000DF50000}"/>
    <cellStyle name="SAPBEXfilterDrill 2 29 3 3" xfId="38568" xr:uid="{00000000-0005-0000-0000-00000EF50000}"/>
    <cellStyle name="SAPBEXfilterDrill 2 29 4" xfId="13285" xr:uid="{00000000-0005-0000-0000-00000FF50000}"/>
    <cellStyle name="SAPBEXfilterDrill 2 29 4 2" xfId="27206" xr:uid="{00000000-0005-0000-0000-000010F50000}"/>
    <cellStyle name="SAPBEXfilterDrill 2 29 4 2 2" xfId="54889" xr:uid="{00000000-0005-0000-0000-000011F50000}"/>
    <cellStyle name="SAPBEXfilterDrill 2 29 4 3" xfId="40972" xr:uid="{00000000-0005-0000-0000-000012F50000}"/>
    <cellStyle name="SAPBEXfilterDrill 2 29 5" xfId="16035" xr:uid="{00000000-0005-0000-0000-000013F50000}"/>
    <cellStyle name="SAPBEXfilterDrill 2 29 5 2" xfId="29956" xr:uid="{00000000-0005-0000-0000-000014F50000}"/>
    <cellStyle name="SAPBEXfilterDrill 2 29 5 2 2" xfId="57639" xr:uid="{00000000-0005-0000-0000-000015F50000}"/>
    <cellStyle name="SAPBEXfilterDrill 2 29 5 3" xfId="43722" xr:uid="{00000000-0005-0000-0000-000016F50000}"/>
    <cellStyle name="SAPBEXfilterDrill 2 29 6" xfId="19003" xr:uid="{00000000-0005-0000-0000-000017F50000}"/>
    <cellStyle name="SAPBEXfilterDrill 2 29 6 2" xfId="46686" xr:uid="{00000000-0005-0000-0000-000018F50000}"/>
    <cellStyle name="SAPBEXfilterDrill 2 29 7" xfId="32769" xr:uid="{00000000-0005-0000-0000-000019F50000}"/>
    <cellStyle name="SAPBEXfilterDrill 2 3" xfId="2368" xr:uid="{00000000-0005-0000-0000-00001AF50000}"/>
    <cellStyle name="SAPBEXfilterDrill 2 3 2" xfId="5826" xr:uid="{00000000-0005-0000-0000-00001BF50000}"/>
    <cellStyle name="SAPBEXfilterDrill 2 3 2 2" xfId="19776" xr:uid="{00000000-0005-0000-0000-00001CF50000}"/>
    <cellStyle name="SAPBEXfilterDrill 2 3 2 2 2" xfId="47459" xr:uid="{00000000-0005-0000-0000-00001DF50000}"/>
    <cellStyle name="SAPBEXfilterDrill 2 3 2 3" xfId="33542" xr:uid="{00000000-0005-0000-0000-00001EF50000}"/>
    <cellStyle name="SAPBEXfilterDrill 2 3 3" xfId="8596" xr:uid="{00000000-0005-0000-0000-00001FF50000}"/>
    <cellStyle name="SAPBEXfilterDrill 2 3 3 2" xfId="22517" xr:uid="{00000000-0005-0000-0000-000020F50000}"/>
    <cellStyle name="SAPBEXfilterDrill 2 3 3 2 2" xfId="50200" xr:uid="{00000000-0005-0000-0000-000021F50000}"/>
    <cellStyle name="SAPBEXfilterDrill 2 3 3 3" xfId="36283" xr:uid="{00000000-0005-0000-0000-000022F50000}"/>
    <cellStyle name="SAPBEXfilterDrill 2 3 4" xfId="7976" xr:uid="{00000000-0005-0000-0000-000023F50000}"/>
    <cellStyle name="SAPBEXfilterDrill 2 3 4 2" xfId="21900" xr:uid="{00000000-0005-0000-0000-000024F50000}"/>
    <cellStyle name="SAPBEXfilterDrill 2 3 4 2 2" xfId="49583" xr:uid="{00000000-0005-0000-0000-000025F50000}"/>
    <cellStyle name="SAPBEXfilterDrill 2 3 4 3" xfId="35666" xr:uid="{00000000-0005-0000-0000-000026F50000}"/>
    <cellStyle name="SAPBEXfilterDrill 2 3 5" xfId="13474" xr:uid="{00000000-0005-0000-0000-000027F50000}"/>
    <cellStyle name="SAPBEXfilterDrill 2 3 5 2" xfId="27395" xr:uid="{00000000-0005-0000-0000-000028F50000}"/>
    <cellStyle name="SAPBEXfilterDrill 2 3 5 2 2" xfId="55078" xr:uid="{00000000-0005-0000-0000-000029F50000}"/>
    <cellStyle name="SAPBEXfilterDrill 2 3 5 3" xfId="41161" xr:uid="{00000000-0005-0000-0000-00002AF50000}"/>
    <cellStyle name="SAPBEXfilterDrill 2 3 6" xfId="16436" xr:uid="{00000000-0005-0000-0000-00002BF50000}"/>
    <cellStyle name="SAPBEXfilterDrill 2 3 6 2" xfId="44119" xr:uid="{00000000-0005-0000-0000-00002CF50000}"/>
    <cellStyle name="SAPBEXfilterDrill 2 3 7" xfId="30329" xr:uid="{00000000-0005-0000-0000-00002DF50000}"/>
    <cellStyle name="SAPBEXfilterDrill 2 30" xfId="5304" xr:uid="{00000000-0005-0000-0000-00002EF50000}"/>
    <cellStyle name="SAPBEXfilterDrill 2 30 2" xfId="19271" xr:uid="{00000000-0005-0000-0000-00002FF50000}"/>
    <cellStyle name="SAPBEXfilterDrill 2 30 2 2" xfId="46954" xr:uid="{00000000-0005-0000-0000-000030F50000}"/>
    <cellStyle name="SAPBEXfilterDrill 2 30 3" xfId="33037" xr:uid="{00000000-0005-0000-0000-000031F50000}"/>
    <cellStyle name="SAPBEXfilterDrill 2 31" xfId="30212" xr:uid="{00000000-0005-0000-0000-000032F50000}"/>
    <cellStyle name="SAPBEXfilterDrill 2 4" xfId="3166" xr:uid="{00000000-0005-0000-0000-000033F50000}"/>
    <cellStyle name="SAPBEXfilterDrill 2 4 2" xfId="6608" xr:uid="{00000000-0005-0000-0000-000034F50000}"/>
    <cellStyle name="SAPBEXfilterDrill 2 4 2 2" xfId="20552" xr:uid="{00000000-0005-0000-0000-000035F50000}"/>
    <cellStyle name="SAPBEXfilterDrill 2 4 2 2 2" xfId="48235" xr:uid="{00000000-0005-0000-0000-000036F50000}"/>
    <cellStyle name="SAPBEXfilterDrill 2 4 2 3" xfId="34318" xr:uid="{00000000-0005-0000-0000-000037F50000}"/>
    <cellStyle name="SAPBEXfilterDrill 2 4 3" xfId="9352" xr:uid="{00000000-0005-0000-0000-000038F50000}"/>
    <cellStyle name="SAPBEXfilterDrill 2 4 3 2" xfId="23273" xr:uid="{00000000-0005-0000-0000-000039F50000}"/>
    <cellStyle name="SAPBEXfilterDrill 2 4 3 2 2" xfId="50956" xr:uid="{00000000-0005-0000-0000-00003AF50000}"/>
    <cellStyle name="SAPBEXfilterDrill 2 4 3 3" xfId="37039" xr:uid="{00000000-0005-0000-0000-00003BF50000}"/>
    <cellStyle name="SAPBEXfilterDrill 2 4 4" xfId="11490" xr:uid="{00000000-0005-0000-0000-00003CF50000}"/>
    <cellStyle name="SAPBEXfilterDrill 2 4 4 2" xfId="25411" xr:uid="{00000000-0005-0000-0000-00003DF50000}"/>
    <cellStyle name="SAPBEXfilterDrill 2 4 4 2 2" xfId="53094" xr:uid="{00000000-0005-0000-0000-00003EF50000}"/>
    <cellStyle name="SAPBEXfilterDrill 2 4 4 3" xfId="39177" xr:uid="{00000000-0005-0000-0000-00003FF50000}"/>
    <cellStyle name="SAPBEXfilterDrill 2 4 5" xfId="14240" xr:uid="{00000000-0005-0000-0000-000040F50000}"/>
    <cellStyle name="SAPBEXfilterDrill 2 4 5 2" xfId="28161" xr:uid="{00000000-0005-0000-0000-000041F50000}"/>
    <cellStyle name="SAPBEXfilterDrill 2 4 5 2 2" xfId="55844" xr:uid="{00000000-0005-0000-0000-000042F50000}"/>
    <cellStyle name="SAPBEXfilterDrill 2 4 5 3" xfId="41927" xr:uid="{00000000-0005-0000-0000-000043F50000}"/>
    <cellStyle name="SAPBEXfilterDrill 2 4 6" xfId="17208" xr:uid="{00000000-0005-0000-0000-000044F50000}"/>
    <cellStyle name="SAPBEXfilterDrill 2 4 6 2" xfId="44891" xr:uid="{00000000-0005-0000-0000-000045F50000}"/>
    <cellStyle name="SAPBEXfilterDrill 2 4 7" xfId="31009" xr:uid="{00000000-0005-0000-0000-000046F50000}"/>
    <cellStyle name="SAPBEXfilterDrill 2 5" xfId="3261" xr:uid="{00000000-0005-0000-0000-000047F50000}"/>
    <cellStyle name="SAPBEXfilterDrill 2 5 2" xfId="6703" xr:uid="{00000000-0005-0000-0000-000048F50000}"/>
    <cellStyle name="SAPBEXfilterDrill 2 5 2 2" xfId="20645" xr:uid="{00000000-0005-0000-0000-000049F50000}"/>
    <cellStyle name="SAPBEXfilterDrill 2 5 2 2 2" xfId="48328" xr:uid="{00000000-0005-0000-0000-00004AF50000}"/>
    <cellStyle name="SAPBEXfilterDrill 2 5 2 3" xfId="34411" xr:uid="{00000000-0005-0000-0000-00004BF50000}"/>
    <cellStyle name="SAPBEXfilterDrill 2 5 3" xfId="9445" xr:uid="{00000000-0005-0000-0000-00004CF50000}"/>
    <cellStyle name="SAPBEXfilterDrill 2 5 3 2" xfId="23366" xr:uid="{00000000-0005-0000-0000-00004DF50000}"/>
    <cellStyle name="SAPBEXfilterDrill 2 5 3 2 2" xfId="51049" xr:uid="{00000000-0005-0000-0000-00004EF50000}"/>
    <cellStyle name="SAPBEXfilterDrill 2 5 3 3" xfId="37132" xr:uid="{00000000-0005-0000-0000-00004FF50000}"/>
    <cellStyle name="SAPBEXfilterDrill 2 5 4" xfId="11583" xr:uid="{00000000-0005-0000-0000-000050F50000}"/>
    <cellStyle name="SAPBEXfilterDrill 2 5 4 2" xfId="25504" xr:uid="{00000000-0005-0000-0000-000051F50000}"/>
    <cellStyle name="SAPBEXfilterDrill 2 5 4 2 2" xfId="53187" xr:uid="{00000000-0005-0000-0000-000052F50000}"/>
    <cellStyle name="SAPBEXfilterDrill 2 5 4 3" xfId="39270" xr:uid="{00000000-0005-0000-0000-000053F50000}"/>
    <cellStyle name="SAPBEXfilterDrill 2 5 5" xfId="14333" xr:uid="{00000000-0005-0000-0000-000054F50000}"/>
    <cellStyle name="SAPBEXfilterDrill 2 5 5 2" xfId="28254" xr:uid="{00000000-0005-0000-0000-000055F50000}"/>
    <cellStyle name="SAPBEXfilterDrill 2 5 5 2 2" xfId="55937" xr:uid="{00000000-0005-0000-0000-000056F50000}"/>
    <cellStyle name="SAPBEXfilterDrill 2 5 5 3" xfId="42020" xr:uid="{00000000-0005-0000-0000-000057F50000}"/>
    <cellStyle name="SAPBEXfilterDrill 2 5 6" xfId="17301" xr:uid="{00000000-0005-0000-0000-000058F50000}"/>
    <cellStyle name="SAPBEXfilterDrill 2 5 6 2" xfId="44984" xr:uid="{00000000-0005-0000-0000-000059F50000}"/>
    <cellStyle name="SAPBEXfilterDrill 2 5 7" xfId="31089" xr:uid="{00000000-0005-0000-0000-00005AF50000}"/>
    <cellStyle name="SAPBEXfilterDrill 2 6" xfId="3320" xr:uid="{00000000-0005-0000-0000-00005BF50000}"/>
    <cellStyle name="SAPBEXfilterDrill 2 6 2" xfId="6760" xr:uid="{00000000-0005-0000-0000-00005CF50000}"/>
    <cellStyle name="SAPBEXfilterDrill 2 6 2 2" xfId="20701" xr:uid="{00000000-0005-0000-0000-00005DF50000}"/>
    <cellStyle name="SAPBEXfilterDrill 2 6 2 2 2" xfId="48384" xr:uid="{00000000-0005-0000-0000-00005EF50000}"/>
    <cellStyle name="SAPBEXfilterDrill 2 6 2 3" xfId="34467" xr:uid="{00000000-0005-0000-0000-00005FF50000}"/>
    <cellStyle name="SAPBEXfilterDrill 2 6 3" xfId="9500" xr:uid="{00000000-0005-0000-0000-000060F50000}"/>
    <cellStyle name="SAPBEXfilterDrill 2 6 3 2" xfId="23421" xr:uid="{00000000-0005-0000-0000-000061F50000}"/>
    <cellStyle name="SAPBEXfilterDrill 2 6 3 2 2" xfId="51104" xr:uid="{00000000-0005-0000-0000-000062F50000}"/>
    <cellStyle name="SAPBEXfilterDrill 2 6 3 3" xfId="37187" xr:uid="{00000000-0005-0000-0000-000063F50000}"/>
    <cellStyle name="SAPBEXfilterDrill 2 6 4" xfId="11639" xr:uid="{00000000-0005-0000-0000-000064F50000}"/>
    <cellStyle name="SAPBEXfilterDrill 2 6 4 2" xfId="25560" xr:uid="{00000000-0005-0000-0000-000065F50000}"/>
    <cellStyle name="SAPBEXfilterDrill 2 6 4 2 2" xfId="53243" xr:uid="{00000000-0005-0000-0000-000066F50000}"/>
    <cellStyle name="SAPBEXfilterDrill 2 6 4 3" xfId="39326" xr:uid="{00000000-0005-0000-0000-000067F50000}"/>
    <cellStyle name="SAPBEXfilterDrill 2 6 5" xfId="14389" xr:uid="{00000000-0005-0000-0000-000068F50000}"/>
    <cellStyle name="SAPBEXfilterDrill 2 6 5 2" xfId="28310" xr:uid="{00000000-0005-0000-0000-000069F50000}"/>
    <cellStyle name="SAPBEXfilterDrill 2 6 5 2 2" xfId="55993" xr:uid="{00000000-0005-0000-0000-00006AF50000}"/>
    <cellStyle name="SAPBEXfilterDrill 2 6 5 3" xfId="42076" xr:uid="{00000000-0005-0000-0000-00006BF50000}"/>
    <cellStyle name="SAPBEXfilterDrill 2 6 6" xfId="17357" xr:uid="{00000000-0005-0000-0000-00006CF50000}"/>
    <cellStyle name="SAPBEXfilterDrill 2 6 6 2" xfId="45040" xr:uid="{00000000-0005-0000-0000-00006DF50000}"/>
    <cellStyle name="SAPBEXfilterDrill 2 6 7" xfId="31141" xr:uid="{00000000-0005-0000-0000-00006EF50000}"/>
    <cellStyle name="SAPBEXfilterDrill 2 7" xfId="3009" xr:uid="{00000000-0005-0000-0000-00006FF50000}"/>
    <cellStyle name="SAPBEXfilterDrill 2 7 2" xfId="6453" xr:uid="{00000000-0005-0000-0000-000070F50000}"/>
    <cellStyle name="SAPBEXfilterDrill 2 7 2 2" xfId="20398" xr:uid="{00000000-0005-0000-0000-000071F50000}"/>
    <cellStyle name="SAPBEXfilterDrill 2 7 2 2 2" xfId="48081" xr:uid="{00000000-0005-0000-0000-000072F50000}"/>
    <cellStyle name="SAPBEXfilterDrill 2 7 2 3" xfId="34164" xr:uid="{00000000-0005-0000-0000-000073F50000}"/>
    <cellStyle name="SAPBEXfilterDrill 2 7 3" xfId="9202" xr:uid="{00000000-0005-0000-0000-000074F50000}"/>
    <cellStyle name="SAPBEXfilterDrill 2 7 3 2" xfId="23123" xr:uid="{00000000-0005-0000-0000-000075F50000}"/>
    <cellStyle name="SAPBEXfilterDrill 2 7 3 2 2" xfId="50806" xr:uid="{00000000-0005-0000-0000-000076F50000}"/>
    <cellStyle name="SAPBEXfilterDrill 2 7 3 3" xfId="36889" xr:uid="{00000000-0005-0000-0000-000077F50000}"/>
    <cellStyle name="SAPBEXfilterDrill 2 7 4" xfId="11338" xr:uid="{00000000-0005-0000-0000-000078F50000}"/>
    <cellStyle name="SAPBEXfilterDrill 2 7 4 2" xfId="25259" xr:uid="{00000000-0005-0000-0000-000079F50000}"/>
    <cellStyle name="SAPBEXfilterDrill 2 7 4 2 2" xfId="52942" xr:uid="{00000000-0005-0000-0000-00007AF50000}"/>
    <cellStyle name="SAPBEXfilterDrill 2 7 4 3" xfId="39025" xr:uid="{00000000-0005-0000-0000-00007BF50000}"/>
    <cellStyle name="SAPBEXfilterDrill 2 7 5" xfId="14089" xr:uid="{00000000-0005-0000-0000-00007CF50000}"/>
    <cellStyle name="SAPBEXfilterDrill 2 7 5 2" xfId="28010" xr:uid="{00000000-0005-0000-0000-00007DF50000}"/>
    <cellStyle name="SAPBEXfilterDrill 2 7 5 2 2" xfId="55693" xr:uid="{00000000-0005-0000-0000-00007EF50000}"/>
    <cellStyle name="SAPBEXfilterDrill 2 7 5 3" xfId="41776" xr:uid="{00000000-0005-0000-0000-00007FF50000}"/>
    <cellStyle name="SAPBEXfilterDrill 2 7 6" xfId="17056" xr:uid="{00000000-0005-0000-0000-000080F50000}"/>
    <cellStyle name="SAPBEXfilterDrill 2 7 6 2" xfId="44739" xr:uid="{00000000-0005-0000-0000-000081F50000}"/>
    <cellStyle name="SAPBEXfilterDrill 2 7 7" xfId="30867" xr:uid="{00000000-0005-0000-0000-000082F50000}"/>
    <cellStyle name="SAPBEXfilterDrill 2 8" xfId="2497" xr:uid="{00000000-0005-0000-0000-000083F50000}"/>
    <cellStyle name="SAPBEXfilterDrill 2 8 2" xfId="5954" xr:uid="{00000000-0005-0000-0000-000084F50000}"/>
    <cellStyle name="SAPBEXfilterDrill 2 8 2 2" xfId="19903" xr:uid="{00000000-0005-0000-0000-000085F50000}"/>
    <cellStyle name="SAPBEXfilterDrill 2 8 2 2 2" xfId="47586" xr:uid="{00000000-0005-0000-0000-000086F50000}"/>
    <cellStyle name="SAPBEXfilterDrill 2 8 2 3" xfId="33669" xr:uid="{00000000-0005-0000-0000-000087F50000}"/>
    <cellStyle name="SAPBEXfilterDrill 2 8 3" xfId="8719" xr:uid="{00000000-0005-0000-0000-000088F50000}"/>
    <cellStyle name="SAPBEXfilterDrill 2 8 3 2" xfId="22640" xr:uid="{00000000-0005-0000-0000-000089F50000}"/>
    <cellStyle name="SAPBEXfilterDrill 2 8 3 2 2" xfId="50323" xr:uid="{00000000-0005-0000-0000-00008AF50000}"/>
    <cellStyle name="SAPBEXfilterDrill 2 8 3 3" xfId="36406" xr:uid="{00000000-0005-0000-0000-00008BF50000}"/>
    <cellStyle name="SAPBEXfilterDrill 2 8 4" xfId="5568" xr:uid="{00000000-0005-0000-0000-00008CF50000}"/>
    <cellStyle name="SAPBEXfilterDrill 2 8 4 2" xfId="19521" xr:uid="{00000000-0005-0000-0000-00008DF50000}"/>
    <cellStyle name="SAPBEXfilterDrill 2 8 4 2 2" xfId="47204" xr:uid="{00000000-0005-0000-0000-00008EF50000}"/>
    <cellStyle name="SAPBEXfilterDrill 2 8 4 3" xfId="33287" xr:uid="{00000000-0005-0000-0000-00008FF50000}"/>
    <cellStyle name="SAPBEXfilterDrill 2 8 5" xfId="13601" xr:uid="{00000000-0005-0000-0000-000090F50000}"/>
    <cellStyle name="SAPBEXfilterDrill 2 8 5 2" xfId="27522" xr:uid="{00000000-0005-0000-0000-000091F50000}"/>
    <cellStyle name="SAPBEXfilterDrill 2 8 5 2 2" xfId="55205" xr:uid="{00000000-0005-0000-0000-000092F50000}"/>
    <cellStyle name="SAPBEXfilterDrill 2 8 5 3" xfId="41288" xr:uid="{00000000-0005-0000-0000-000093F50000}"/>
    <cellStyle name="SAPBEXfilterDrill 2 8 6" xfId="16563" xr:uid="{00000000-0005-0000-0000-000094F50000}"/>
    <cellStyle name="SAPBEXfilterDrill 2 8 6 2" xfId="44246" xr:uid="{00000000-0005-0000-0000-000095F50000}"/>
    <cellStyle name="SAPBEXfilterDrill 2 8 7" xfId="30435" xr:uid="{00000000-0005-0000-0000-000096F50000}"/>
    <cellStyle name="SAPBEXfilterDrill 2 9" xfId="3440" xr:uid="{00000000-0005-0000-0000-000097F50000}"/>
    <cellStyle name="SAPBEXfilterDrill 2 9 2" xfId="6879" xr:uid="{00000000-0005-0000-0000-000098F50000}"/>
    <cellStyle name="SAPBEXfilterDrill 2 9 2 2" xfId="20820" xr:uid="{00000000-0005-0000-0000-000099F50000}"/>
    <cellStyle name="SAPBEXfilterDrill 2 9 2 2 2" xfId="48503" xr:uid="{00000000-0005-0000-0000-00009AF50000}"/>
    <cellStyle name="SAPBEXfilterDrill 2 9 2 3" xfId="34586" xr:uid="{00000000-0005-0000-0000-00009BF50000}"/>
    <cellStyle name="SAPBEXfilterDrill 2 9 3" xfId="9617" xr:uid="{00000000-0005-0000-0000-00009CF50000}"/>
    <cellStyle name="SAPBEXfilterDrill 2 9 3 2" xfId="23538" xr:uid="{00000000-0005-0000-0000-00009DF50000}"/>
    <cellStyle name="SAPBEXfilterDrill 2 9 3 2 2" xfId="51221" xr:uid="{00000000-0005-0000-0000-00009EF50000}"/>
    <cellStyle name="SAPBEXfilterDrill 2 9 3 3" xfId="37304" xr:uid="{00000000-0005-0000-0000-00009FF50000}"/>
    <cellStyle name="SAPBEXfilterDrill 2 9 4" xfId="11758" xr:uid="{00000000-0005-0000-0000-0000A0F50000}"/>
    <cellStyle name="SAPBEXfilterDrill 2 9 4 2" xfId="25679" xr:uid="{00000000-0005-0000-0000-0000A1F50000}"/>
    <cellStyle name="SAPBEXfilterDrill 2 9 4 2 2" xfId="53362" xr:uid="{00000000-0005-0000-0000-0000A2F50000}"/>
    <cellStyle name="SAPBEXfilterDrill 2 9 4 3" xfId="39445" xr:uid="{00000000-0005-0000-0000-0000A3F50000}"/>
    <cellStyle name="SAPBEXfilterDrill 2 9 5" xfId="14508" xr:uid="{00000000-0005-0000-0000-0000A4F50000}"/>
    <cellStyle name="SAPBEXfilterDrill 2 9 5 2" xfId="28429" xr:uid="{00000000-0005-0000-0000-0000A5F50000}"/>
    <cellStyle name="SAPBEXfilterDrill 2 9 5 2 2" xfId="56112" xr:uid="{00000000-0005-0000-0000-0000A6F50000}"/>
    <cellStyle name="SAPBEXfilterDrill 2 9 5 3" xfId="42195" xr:uid="{00000000-0005-0000-0000-0000A7F50000}"/>
    <cellStyle name="SAPBEXfilterDrill 2 9 6" xfId="17476" xr:uid="{00000000-0005-0000-0000-0000A8F50000}"/>
    <cellStyle name="SAPBEXfilterDrill 2 9 6 2" xfId="45159" xr:uid="{00000000-0005-0000-0000-0000A9F50000}"/>
    <cellStyle name="SAPBEXfilterDrill 2 9 7" xfId="31252" xr:uid="{00000000-0005-0000-0000-0000AAF50000}"/>
    <cellStyle name="SAPBEXfilterDrill 3" xfId="2045" xr:uid="{00000000-0005-0000-0000-0000ABF50000}"/>
    <cellStyle name="SAPBEXfilterDrill 3 10" xfId="2904" xr:uid="{00000000-0005-0000-0000-0000ACF50000}"/>
    <cellStyle name="SAPBEXfilterDrill 3 10 2" xfId="6350" xr:uid="{00000000-0005-0000-0000-0000ADF50000}"/>
    <cellStyle name="SAPBEXfilterDrill 3 10 2 2" xfId="20297" xr:uid="{00000000-0005-0000-0000-0000AEF50000}"/>
    <cellStyle name="SAPBEXfilterDrill 3 10 2 2 2" xfId="47980" xr:uid="{00000000-0005-0000-0000-0000AFF50000}"/>
    <cellStyle name="SAPBEXfilterDrill 3 10 2 3" xfId="34063" xr:uid="{00000000-0005-0000-0000-0000B0F50000}"/>
    <cellStyle name="SAPBEXfilterDrill 3 10 3" xfId="9102" xr:uid="{00000000-0005-0000-0000-0000B1F50000}"/>
    <cellStyle name="SAPBEXfilterDrill 3 10 3 2" xfId="23023" xr:uid="{00000000-0005-0000-0000-0000B2F50000}"/>
    <cellStyle name="SAPBEXfilterDrill 3 10 3 2 2" xfId="50706" xr:uid="{00000000-0005-0000-0000-0000B3F50000}"/>
    <cellStyle name="SAPBEXfilterDrill 3 10 3 3" xfId="36789" xr:uid="{00000000-0005-0000-0000-0000B4F50000}"/>
    <cellStyle name="SAPBEXfilterDrill 3 10 4" xfId="11237" xr:uid="{00000000-0005-0000-0000-0000B5F50000}"/>
    <cellStyle name="SAPBEXfilterDrill 3 10 4 2" xfId="25158" xr:uid="{00000000-0005-0000-0000-0000B6F50000}"/>
    <cellStyle name="SAPBEXfilterDrill 3 10 4 2 2" xfId="52841" xr:uid="{00000000-0005-0000-0000-0000B7F50000}"/>
    <cellStyle name="SAPBEXfilterDrill 3 10 4 3" xfId="38924" xr:uid="{00000000-0005-0000-0000-0000B8F50000}"/>
    <cellStyle name="SAPBEXfilterDrill 3 10 5" xfId="13989" xr:uid="{00000000-0005-0000-0000-0000B9F50000}"/>
    <cellStyle name="SAPBEXfilterDrill 3 10 5 2" xfId="27910" xr:uid="{00000000-0005-0000-0000-0000BAF50000}"/>
    <cellStyle name="SAPBEXfilterDrill 3 10 5 2 2" xfId="55593" xr:uid="{00000000-0005-0000-0000-0000BBF50000}"/>
    <cellStyle name="SAPBEXfilterDrill 3 10 5 3" xfId="41676" xr:uid="{00000000-0005-0000-0000-0000BCF50000}"/>
    <cellStyle name="SAPBEXfilterDrill 3 10 6" xfId="16955" xr:uid="{00000000-0005-0000-0000-0000BDF50000}"/>
    <cellStyle name="SAPBEXfilterDrill 3 10 6 2" xfId="44638" xr:uid="{00000000-0005-0000-0000-0000BEF50000}"/>
    <cellStyle name="SAPBEXfilterDrill 3 10 7" xfId="30777" xr:uid="{00000000-0005-0000-0000-0000BFF50000}"/>
    <cellStyle name="SAPBEXfilterDrill 3 11" xfId="3063" xr:uid="{00000000-0005-0000-0000-0000C0F50000}"/>
    <cellStyle name="SAPBEXfilterDrill 3 11 2" xfId="6507" xr:uid="{00000000-0005-0000-0000-0000C1F50000}"/>
    <cellStyle name="SAPBEXfilterDrill 3 11 2 2" xfId="20452" xr:uid="{00000000-0005-0000-0000-0000C2F50000}"/>
    <cellStyle name="SAPBEXfilterDrill 3 11 2 2 2" xfId="48135" xr:uid="{00000000-0005-0000-0000-0000C3F50000}"/>
    <cellStyle name="SAPBEXfilterDrill 3 11 2 3" xfId="34218" xr:uid="{00000000-0005-0000-0000-0000C4F50000}"/>
    <cellStyle name="SAPBEXfilterDrill 3 11 3" xfId="9254" xr:uid="{00000000-0005-0000-0000-0000C5F50000}"/>
    <cellStyle name="SAPBEXfilterDrill 3 11 3 2" xfId="23175" xr:uid="{00000000-0005-0000-0000-0000C6F50000}"/>
    <cellStyle name="SAPBEXfilterDrill 3 11 3 2 2" xfId="50858" xr:uid="{00000000-0005-0000-0000-0000C7F50000}"/>
    <cellStyle name="SAPBEXfilterDrill 3 11 3 3" xfId="36941" xr:uid="{00000000-0005-0000-0000-0000C8F50000}"/>
    <cellStyle name="SAPBEXfilterDrill 3 11 4" xfId="11391" xr:uid="{00000000-0005-0000-0000-0000C9F50000}"/>
    <cellStyle name="SAPBEXfilterDrill 3 11 4 2" xfId="25312" xr:uid="{00000000-0005-0000-0000-0000CAF50000}"/>
    <cellStyle name="SAPBEXfilterDrill 3 11 4 2 2" xfId="52995" xr:uid="{00000000-0005-0000-0000-0000CBF50000}"/>
    <cellStyle name="SAPBEXfilterDrill 3 11 4 3" xfId="39078" xr:uid="{00000000-0005-0000-0000-0000CCF50000}"/>
    <cellStyle name="SAPBEXfilterDrill 3 11 5" xfId="14141" xr:uid="{00000000-0005-0000-0000-0000CDF50000}"/>
    <cellStyle name="SAPBEXfilterDrill 3 11 5 2" xfId="28062" xr:uid="{00000000-0005-0000-0000-0000CEF50000}"/>
    <cellStyle name="SAPBEXfilterDrill 3 11 5 2 2" xfId="55745" xr:uid="{00000000-0005-0000-0000-0000CFF50000}"/>
    <cellStyle name="SAPBEXfilterDrill 3 11 5 3" xfId="41828" xr:uid="{00000000-0005-0000-0000-0000D0F50000}"/>
    <cellStyle name="SAPBEXfilterDrill 3 11 6" xfId="17109" xr:uid="{00000000-0005-0000-0000-0000D1F50000}"/>
    <cellStyle name="SAPBEXfilterDrill 3 11 6 2" xfId="44792" xr:uid="{00000000-0005-0000-0000-0000D2F50000}"/>
    <cellStyle name="SAPBEXfilterDrill 3 11 7" xfId="30916" xr:uid="{00000000-0005-0000-0000-0000D3F50000}"/>
    <cellStyle name="SAPBEXfilterDrill 3 12" xfId="3060" xr:uid="{00000000-0005-0000-0000-0000D4F50000}"/>
    <cellStyle name="SAPBEXfilterDrill 3 12 2" xfId="6504" xr:uid="{00000000-0005-0000-0000-0000D5F50000}"/>
    <cellStyle name="SAPBEXfilterDrill 3 12 2 2" xfId="20449" xr:uid="{00000000-0005-0000-0000-0000D6F50000}"/>
    <cellStyle name="SAPBEXfilterDrill 3 12 2 2 2" xfId="48132" xr:uid="{00000000-0005-0000-0000-0000D7F50000}"/>
    <cellStyle name="SAPBEXfilterDrill 3 12 2 3" xfId="34215" xr:uid="{00000000-0005-0000-0000-0000D8F50000}"/>
    <cellStyle name="SAPBEXfilterDrill 3 12 3" xfId="9252" xr:uid="{00000000-0005-0000-0000-0000D9F50000}"/>
    <cellStyle name="SAPBEXfilterDrill 3 12 3 2" xfId="23173" xr:uid="{00000000-0005-0000-0000-0000DAF50000}"/>
    <cellStyle name="SAPBEXfilterDrill 3 12 3 2 2" xfId="50856" xr:uid="{00000000-0005-0000-0000-0000DBF50000}"/>
    <cellStyle name="SAPBEXfilterDrill 3 12 3 3" xfId="36939" xr:uid="{00000000-0005-0000-0000-0000DCF50000}"/>
    <cellStyle name="SAPBEXfilterDrill 3 12 4" xfId="11389" xr:uid="{00000000-0005-0000-0000-0000DDF50000}"/>
    <cellStyle name="SAPBEXfilterDrill 3 12 4 2" xfId="25310" xr:uid="{00000000-0005-0000-0000-0000DEF50000}"/>
    <cellStyle name="SAPBEXfilterDrill 3 12 4 2 2" xfId="52993" xr:uid="{00000000-0005-0000-0000-0000DFF50000}"/>
    <cellStyle name="SAPBEXfilterDrill 3 12 4 3" xfId="39076" xr:uid="{00000000-0005-0000-0000-0000E0F50000}"/>
    <cellStyle name="SAPBEXfilterDrill 3 12 5" xfId="14139" xr:uid="{00000000-0005-0000-0000-0000E1F50000}"/>
    <cellStyle name="SAPBEXfilterDrill 3 12 5 2" xfId="28060" xr:uid="{00000000-0005-0000-0000-0000E2F50000}"/>
    <cellStyle name="SAPBEXfilterDrill 3 12 5 2 2" xfId="55743" xr:uid="{00000000-0005-0000-0000-0000E3F50000}"/>
    <cellStyle name="SAPBEXfilterDrill 3 12 5 3" xfId="41826" xr:uid="{00000000-0005-0000-0000-0000E4F50000}"/>
    <cellStyle name="SAPBEXfilterDrill 3 12 6" xfId="17107" xr:uid="{00000000-0005-0000-0000-0000E5F50000}"/>
    <cellStyle name="SAPBEXfilterDrill 3 12 6 2" xfId="44790" xr:uid="{00000000-0005-0000-0000-0000E6F50000}"/>
    <cellStyle name="SAPBEXfilterDrill 3 12 7" xfId="30914" xr:uid="{00000000-0005-0000-0000-0000E7F50000}"/>
    <cellStyle name="SAPBEXfilterDrill 3 13" xfId="2302" xr:uid="{00000000-0005-0000-0000-0000E8F50000}"/>
    <cellStyle name="SAPBEXfilterDrill 3 13 2" xfId="5765" xr:uid="{00000000-0005-0000-0000-0000E9F50000}"/>
    <cellStyle name="SAPBEXfilterDrill 3 13 2 2" xfId="19715" xr:uid="{00000000-0005-0000-0000-0000EAF50000}"/>
    <cellStyle name="SAPBEXfilterDrill 3 13 2 2 2" xfId="47398" xr:uid="{00000000-0005-0000-0000-0000EBF50000}"/>
    <cellStyle name="SAPBEXfilterDrill 3 13 2 3" xfId="33481" xr:uid="{00000000-0005-0000-0000-0000ECF50000}"/>
    <cellStyle name="SAPBEXfilterDrill 3 13 3" xfId="8534" xr:uid="{00000000-0005-0000-0000-0000EDF50000}"/>
    <cellStyle name="SAPBEXfilterDrill 3 13 3 2" xfId="22455" xr:uid="{00000000-0005-0000-0000-0000EEF50000}"/>
    <cellStyle name="SAPBEXfilterDrill 3 13 3 2 2" xfId="50138" xr:uid="{00000000-0005-0000-0000-0000EFF50000}"/>
    <cellStyle name="SAPBEXfilterDrill 3 13 3 3" xfId="36221" xr:uid="{00000000-0005-0000-0000-0000F0F50000}"/>
    <cellStyle name="SAPBEXfilterDrill 3 13 4" xfId="5414" xr:uid="{00000000-0005-0000-0000-0000F1F50000}"/>
    <cellStyle name="SAPBEXfilterDrill 3 13 4 2" xfId="19367" xr:uid="{00000000-0005-0000-0000-0000F2F50000}"/>
    <cellStyle name="SAPBEXfilterDrill 3 13 4 2 2" xfId="47050" xr:uid="{00000000-0005-0000-0000-0000F3F50000}"/>
    <cellStyle name="SAPBEXfilterDrill 3 13 4 3" xfId="33133" xr:uid="{00000000-0005-0000-0000-0000F4F50000}"/>
    <cellStyle name="SAPBEXfilterDrill 3 13 5" xfId="13413" xr:uid="{00000000-0005-0000-0000-0000F5F50000}"/>
    <cellStyle name="SAPBEXfilterDrill 3 13 5 2" xfId="27334" xr:uid="{00000000-0005-0000-0000-0000F6F50000}"/>
    <cellStyle name="SAPBEXfilterDrill 3 13 5 2 2" xfId="55017" xr:uid="{00000000-0005-0000-0000-0000F7F50000}"/>
    <cellStyle name="SAPBEXfilterDrill 3 13 5 3" xfId="41100" xr:uid="{00000000-0005-0000-0000-0000F8F50000}"/>
    <cellStyle name="SAPBEXfilterDrill 3 13 6" xfId="16375" xr:uid="{00000000-0005-0000-0000-0000F9F50000}"/>
    <cellStyle name="SAPBEXfilterDrill 3 13 6 2" xfId="44058" xr:uid="{00000000-0005-0000-0000-0000FAF50000}"/>
    <cellStyle name="SAPBEXfilterDrill 3 13 7" xfId="30268" xr:uid="{00000000-0005-0000-0000-0000FBF50000}"/>
    <cellStyle name="SAPBEXfilterDrill 3 14" xfId="2417" xr:uid="{00000000-0005-0000-0000-0000FCF50000}"/>
    <cellStyle name="SAPBEXfilterDrill 3 14 2" xfId="5874" xr:uid="{00000000-0005-0000-0000-0000FDF50000}"/>
    <cellStyle name="SAPBEXfilterDrill 3 14 2 2" xfId="19824" xr:uid="{00000000-0005-0000-0000-0000FEF50000}"/>
    <cellStyle name="SAPBEXfilterDrill 3 14 2 2 2" xfId="47507" xr:uid="{00000000-0005-0000-0000-0000FFF50000}"/>
    <cellStyle name="SAPBEXfilterDrill 3 14 2 3" xfId="33590" xr:uid="{00000000-0005-0000-0000-000000F60000}"/>
    <cellStyle name="SAPBEXfilterDrill 3 14 3" xfId="8642" xr:uid="{00000000-0005-0000-0000-000001F60000}"/>
    <cellStyle name="SAPBEXfilterDrill 3 14 3 2" xfId="22563" xr:uid="{00000000-0005-0000-0000-000002F60000}"/>
    <cellStyle name="SAPBEXfilterDrill 3 14 3 2 2" xfId="50246" xr:uid="{00000000-0005-0000-0000-000003F60000}"/>
    <cellStyle name="SAPBEXfilterDrill 3 14 3 3" xfId="36329" xr:uid="{00000000-0005-0000-0000-000004F60000}"/>
    <cellStyle name="SAPBEXfilterDrill 3 14 4" xfId="5510" xr:uid="{00000000-0005-0000-0000-000005F60000}"/>
    <cellStyle name="SAPBEXfilterDrill 3 14 4 2" xfId="19463" xr:uid="{00000000-0005-0000-0000-000006F60000}"/>
    <cellStyle name="SAPBEXfilterDrill 3 14 4 2 2" xfId="47146" xr:uid="{00000000-0005-0000-0000-000007F60000}"/>
    <cellStyle name="SAPBEXfilterDrill 3 14 4 3" xfId="33229" xr:uid="{00000000-0005-0000-0000-000008F60000}"/>
    <cellStyle name="SAPBEXfilterDrill 3 14 5" xfId="13522" xr:uid="{00000000-0005-0000-0000-000009F60000}"/>
    <cellStyle name="SAPBEXfilterDrill 3 14 5 2" xfId="27443" xr:uid="{00000000-0005-0000-0000-00000AF60000}"/>
    <cellStyle name="SAPBEXfilterDrill 3 14 5 2 2" xfId="55126" xr:uid="{00000000-0005-0000-0000-00000BF60000}"/>
    <cellStyle name="SAPBEXfilterDrill 3 14 5 3" xfId="41209" xr:uid="{00000000-0005-0000-0000-00000CF60000}"/>
    <cellStyle name="SAPBEXfilterDrill 3 14 6" xfId="16484" xr:uid="{00000000-0005-0000-0000-00000DF60000}"/>
    <cellStyle name="SAPBEXfilterDrill 3 14 6 2" xfId="44167" xr:uid="{00000000-0005-0000-0000-00000EF60000}"/>
    <cellStyle name="SAPBEXfilterDrill 3 14 7" xfId="30365" xr:uid="{00000000-0005-0000-0000-00000FF60000}"/>
    <cellStyle name="SAPBEXfilterDrill 3 15" xfId="3307" xr:uid="{00000000-0005-0000-0000-000010F60000}"/>
    <cellStyle name="SAPBEXfilterDrill 3 15 2" xfId="6748" xr:uid="{00000000-0005-0000-0000-000011F60000}"/>
    <cellStyle name="SAPBEXfilterDrill 3 15 2 2" xfId="20689" xr:uid="{00000000-0005-0000-0000-000012F60000}"/>
    <cellStyle name="SAPBEXfilterDrill 3 15 2 2 2" xfId="48372" xr:uid="{00000000-0005-0000-0000-000013F60000}"/>
    <cellStyle name="SAPBEXfilterDrill 3 15 2 3" xfId="34455" xr:uid="{00000000-0005-0000-0000-000014F60000}"/>
    <cellStyle name="SAPBEXfilterDrill 3 15 3" xfId="9488" xr:uid="{00000000-0005-0000-0000-000015F60000}"/>
    <cellStyle name="SAPBEXfilterDrill 3 15 3 2" xfId="23409" xr:uid="{00000000-0005-0000-0000-000016F60000}"/>
    <cellStyle name="SAPBEXfilterDrill 3 15 3 2 2" xfId="51092" xr:uid="{00000000-0005-0000-0000-000017F60000}"/>
    <cellStyle name="SAPBEXfilterDrill 3 15 3 3" xfId="37175" xr:uid="{00000000-0005-0000-0000-000018F60000}"/>
    <cellStyle name="SAPBEXfilterDrill 3 15 4" xfId="11627" xr:uid="{00000000-0005-0000-0000-000019F60000}"/>
    <cellStyle name="SAPBEXfilterDrill 3 15 4 2" xfId="25548" xr:uid="{00000000-0005-0000-0000-00001AF60000}"/>
    <cellStyle name="SAPBEXfilterDrill 3 15 4 2 2" xfId="53231" xr:uid="{00000000-0005-0000-0000-00001BF60000}"/>
    <cellStyle name="SAPBEXfilterDrill 3 15 4 3" xfId="39314" xr:uid="{00000000-0005-0000-0000-00001CF60000}"/>
    <cellStyle name="SAPBEXfilterDrill 3 15 5" xfId="14377" xr:uid="{00000000-0005-0000-0000-00001DF60000}"/>
    <cellStyle name="SAPBEXfilterDrill 3 15 5 2" xfId="28298" xr:uid="{00000000-0005-0000-0000-00001EF60000}"/>
    <cellStyle name="SAPBEXfilterDrill 3 15 5 2 2" xfId="55981" xr:uid="{00000000-0005-0000-0000-00001FF60000}"/>
    <cellStyle name="SAPBEXfilterDrill 3 15 5 3" xfId="42064" xr:uid="{00000000-0005-0000-0000-000020F60000}"/>
    <cellStyle name="SAPBEXfilterDrill 3 15 6" xfId="17345" xr:uid="{00000000-0005-0000-0000-000021F60000}"/>
    <cellStyle name="SAPBEXfilterDrill 3 15 6 2" xfId="45028" xr:uid="{00000000-0005-0000-0000-000022F60000}"/>
    <cellStyle name="SAPBEXfilterDrill 3 15 7" xfId="31130" xr:uid="{00000000-0005-0000-0000-000023F60000}"/>
    <cellStyle name="SAPBEXfilterDrill 3 16" xfId="2594" xr:uid="{00000000-0005-0000-0000-000024F60000}"/>
    <cellStyle name="SAPBEXfilterDrill 3 16 2" xfId="6050" xr:uid="{00000000-0005-0000-0000-000025F60000}"/>
    <cellStyle name="SAPBEXfilterDrill 3 16 2 2" xfId="19997" xr:uid="{00000000-0005-0000-0000-000026F60000}"/>
    <cellStyle name="SAPBEXfilterDrill 3 16 2 2 2" xfId="47680" xr:uid="{00000000-0005-0000-0000-000027F60000}"/>
    <cellStyle name="SAPBEXfilterDrill 3 16 2 3" xfId="33763" xr:uid="{00000000-0005-0000-0000-000028F60000}"/>
    <cellStyle name="SAPBEXfilterDrill 3 16 3" xfId="8811" xr:uid="{00000000-0005-0000-0000-000029F60000}"/>
    <cellStyle name="SAPBEXfilterDrill 3 16 3 2" xfId="22732" xr:uid="{00000000-0005-0000-0000-00002AF60000}"/>
    <cellStyle name="SAPBEXfilterDrill 3 16 3 2 2" xfId="50415" xr:uid="{00000000-0005-0000-0000-00002BF60000}"/>
    <cellStyle name="SAPBEXfilterDrill 3 16 3 3" xfId="36498" xr:uid="{00000000-0005-0000-0000-00002CF60000}"/>
    <cellStyle name="SAPBEXfilterDrill 3 16 4" xfId="5124" xr:uid="{00000000-0005-0000-0000-00002DF60000}"/>
    <cellStyle name="SAPBEXfilterDrill 3 16 4 2" xfId="19094" xr:uid="{00000000-0005-0000-0000-00002EF60000}"/>
    <cellStyle name="SAPBEXfilterDrill 3 16 4 2 2" xfId="46777" xr:uid="{00000000-0005-0000-0000-00002FF60000}"/>
    <cellStyle name="SAPBEXfilterDrill 3 16 4 3" xfId="32860" xr:uid="{00000000-0005-0000-0000-000030F60000}"/>
    <cellStyle name="SAPBEXfilterDrill 3 16 5" xfId="13692" xr:uid="{00000000-0005-0000-0000-000031F60000}"/>
    <cellStyle name="SAPBEXfilterDrill 3 16 5 2" xfId="27613" xr:uid="{00000000-0005-0000-0000-000032F60000}"/>
    <cellStyle name="SAPBEXfilterDrill 3 16 5 2 2" xfId="55296" xr:uid="{00000000-0005-0000-0000-000033F60000}"/>
    <cellStyle name="SAPBEXfilterDrill 3 16 5 3" xfId="41379" xr:uid="{00000000-0005-0000-0000-000034F60000}"/>
    <cellStyle name="SAPBEXfilterDrill 3 16 6" xfId="16656" xr:uid="{00000000-0005-0000-0000-000035F60000}"/>
    <cellStyle name="SAPBEXfilterDrill 3 16 6 2" xfId="44339" xr:uid="{00000000-0005-0000-0000-000036F60000}"/>
    <cellStyle name="SAPBEXfilterDrill 3 16 7" xfId="30519" xr:uid="{00000000-0005-0000-0000-000037F60000}"/>
    <cellStyle name="SAPBEXfilterDrill 3 17" xfId="3445" xr:uid="{00000000-0005-0000-0000-000038F60000}"/>
    <cellStyle name="SAPBEXfilterDrill 3 17 2" xfId="6884" xr:uid="{00000000-0005-0000-0000-000039F60000}"/>
    <cellStyle name="SAPBEXfilterDrill 3 17 2 2" xfId="20824" xr:uid="{00000000-0005-0000-0000-00003AF60000}"/>
    <cellStyle name="SAPBEXfilterDrill 3 17 2 2 2" xfId="48507" xr:uid="{00000000-0005-0000-0000-00003BF60000}"/>
    <cellStyle name="SAPBEXfilterDrill 3 17 2 3" xfId="34590" xr:uid="{00000000-0005-0000-0000-00003CF60000}"/>
    <cellStyle name="SAPBEXfilterDrill 3 17 3" xfId="9621" xr:uid="{00000000-0005-0000-0000-00003DF60000}"/>
    <cellStyle name="SAPBEXfilterDrill 3 17 3 2" xfId="23542" xr:uid="{00000000-0005-0000-0000-00003EF60000}"/>
    <cellStyle name="SAPBEXfilterDrill 3 17 3 2 2" xfId="51225" xr:uid="{00000000-0005-0000-0000-00003FF60000}"/>
    <cellStyle name="SAPBEXfilterDrill 3 17 3 3" xfId="37308" xr:uid="{00000000-0005-0000-0000-000040F60000}"/>
    <cellStyle name="SAPBEXfilterDrill 3 17 4" xfId="11762" xr:uid="{00000000-0005-0000-0000-000041F60000}"/>
    <cellStyle name="SAPBEXfilterDrill 3 17 4 2" xfId="25683" xr:uid="{00000000-0005-0000-0000-000042F60000}"/>
    <cellStyle name="SAPBEXfilterDrill 3 17 4 2 2" xfId="53366" xr:uid="{00000000-0005-0000-0000-000043F60000}"/>
    <cellStyle name="SAPBEXfilterDrill 3 17 4 3" xfId="39449" xr:uid="{00000000-0005-0000-0000-000044F60000}"/>
    <cellStyle name="SAPBEXfilterDrill 3 17 5" xfId="14512" xr:uid="{00000000-0005-0000-0000-000045F60000}"/>
    <cellStyle name="SAPBEXfilterDrill 3 17 5 2" xfId="28433" xr:uid="{00000000-0005-0000-0000-000046F60000}"/>
    <cellStyle name="SAPBEXfilterDrill 3 17 5 2 2" xfId="56116" xr:uid="{00000000-0005-0000-0000-000047F60000}"/>
    <cellStyle name="SAPBEXfilterDrill 3 17 5 3" xfId="42199" xr:uid="{00000000-0005-0000-0000-000048F60000}"/>
    <cellStyle name="SAPBEXfilterDrill 3 17 6" xfId="17480" xr:uid="{00000000-0005-0000-0000-000049F60000}"/>
    <cellStyle name="SAPBEXfilterDrill 3 17 6 2" xfId="45163" xr:uid="{00000000-0005-0000-0000-00004AF60000}"/>
    <cellStyle name="SAPBEXfilterDrill 3 17 7" xfId="31255" xr:uid="{00000000-0005-0000-0000-00004BF60000}"/>
    <cellStyle name="SAPBEXfilterDrill 3 18" xfId="3550" xr:uid="{00000000-0005-0000-0000-00004CF60000}"/>
    <cellStyle name="SAPBEXfilterDrill 3 18 2" xfId="6988" xr:uid="{00000000-0005-0000-0000-00004DF60000}"/>
    <cellStyle name="SAPBEXfilterDrill 3 18 2 2" xfId="20927" xr:uid="{00000000-0005-0000-0000-00004EF60000}"/>
    <cellStyle name="SAPBEXfilterDrill 3 18 2 2 2" xfId="48610" xr:uid="{00000000-0005-0000-0000-00004FF60000}"/>
    <cellStyle name="SAPBEXfilterDrill 3 18 2 3" xfId="34693" xr:uid="{00000000-0005-0000-0000-000050F60000}"/>
    <cellStyle name="SAPBEXfilterDrill 3 18 3" xfId="9724" xr:uid="{00000000-0005-0000-0000-000051F60000}"/>
    <cellStyle name="SAPBEXfilterDrill 3 18 3 2" xfId="23645" xr:uid="{00000000-0005-0000-0000-000052F60000}"/>
    <cellStyle name="SAPBEXfilterDrill 3 18 3 2 2" xfId="51328" xr:uid="{00000000-0005-0000-0000-000053F60000}"/>
    <cellStyle name="SAPBEXfilterDrill 3 18 3 3" xfId="37411" xr:uid="{00000000-0005-0000-0000-000054F60000}"/>
    <cellStyle name="SAPBEXfilterDrill 3 18 4" xfId="11865" xr:uid="{00000000-0005-0000-0000-000055F60000}"/>
    <cellStyle name="SAPBEXfilterDrill 3 18 4 2" xfId="25786" xr:uid="{00000000-0005-0000-0000-000056F60000}"/>
    <cellStyle name="SAPBEXfilterDrill 3 18 4 2 2" xfId="53469" xr:uid="{00000000-0005-0000-0000-000057F60000}"/>
    <cellStyle name="SAPBEXfilterDrill 3 18 4 3" xfId="39552" xr:uid="{00000000-0005-0000-0000-000058F60000}"/>
    <cellStyle name="SAPBEXfilterDrill 3 18 5" xfId="14615" xr:uid="{00000000-0005-0000-0000-000059F60000}"/>
    <cellStyle name="SAPBEXfilterDrill 3 18 5 2" xfId="28536" xr:uid="{00000000-0005-0000-0000-00005AF60000}"/>
    <cellStyle name="SAPBEXfilterDrill 3 18 5 2 2" xfId="56219" xr:uid="{00000000-0005-0000-0000-00005BF60000}"/>
    <cellStyle name="SAPBEXfilterDrill 3 18 5 3" xfId="42302" xr:uid="{00000000-0005-0000-0000-00005CF60000}"/>
    <cellStyle name="SAPBEXfilterDrill 3 18 6" xfId="17583" xr:uid="{00000000-0005-0000-0000-00005DF60000}"/>
    <cellStyle name="SAPBEXfilterDrill 3 18 6 2" xfId="45266" xr:uid="{00000000-0005-0000-0000-00005EF60000}"/>
    <cellStyle name="SAPBEXfilterDrill 3 18 7" xfId="31354" xr:uid="{00000000-0005-0000-0000-00005FF60000}"/>
    <cellStyle name="SAPBEXfilterDrill 3 19" xfId="3587" xr:uid="{00000000-0005-0000-0000-000060F60000}"/>
    <cellStyle name="SAPBEXfilterDrill 3 19 2" xfId="7025" xr:uid="{00000000-0005-0000-0000-000061F60000}"/>
    <cellStyle name="SAPBEXfilterDrill 3 19 2 2" xfId="20962" xr:uid="{00000000-0005-0000-0000-000062F60000}"/>
    <cellStyle name="SAPBEXfilterDrill 3 19 2 2 2" xfId="48645" xr:uid="{00000000-0005-0000-0000-000063F60000}"/>
    <cellStyle name="SAPBEXfilterDrill 3 19 2 3" xfId="34728" xr:uid="{00000000-0005-0000-0000-000064F60000}"/>
    <cellStyle name="SAPBEXfilterDrill 3 19 3" xfId="9758" xr:uid="{00000000-0005-0000-0000-000065F60000}"/>
    <cellStyle name="SAPBEXfilterDrill 3 19 3 2" xfId="23679" xr:uid="{00000000-0005-0000-0000-000066F60000}"/>
    <cellStyle name="SAPBEXfilterDrill 3 19 3 2 2" xfId="51362" xr:uid="{00000000-0005-0000-0000-000067F60000}"/>
    <cellStyle name="SAPBEXfilterDrill 3 19 3 3" xfId="37445" xr:uid="{00000000-0005-0000-0000-000068F60000}"/>
    <cellStyle name="SAPBEXfilterDrill 3 19 4" xfId="11900" xr:uid="{00000000-0005-0000-0000-000069F60000}"/>
    <cellStyle name="SAPBEXfilterDrill 3 19 4 2" xfId="25821" xr:uid="{00000000-0005-0000-0000-00006AF60000}"/>
    <cellStyle name="SAPBEXfilterDrill 3 19 4 2 2" xfId="53504" xr:uid="{00000000-0005-0000-0000-00006BF60000}"/>
    <cellStyle name="SAPBEXfilterDrill 3 19 4 3" xfId="39587" xr:uid="{00000000-0005-0000-0000-00006CF60000}"/>
    <cellStyle name="SAPBEXfilterDrill 3 19 5" xfId="14650" xr:uid="{00000000-0005-0000-0000-00006DF60000}"/>
    <cellStyle name="SAPBEXfilterDrill 3 19 5 2" xfId="28571" xr:uid="{00000000-0005-0000-0000-00006EF60000}"/>
    <cellStyle name="SAPBEXfilterDrill 3 19 5 2 2" xfId="56254" xr:uid="{00000000-0005-0000-0000-00006FF60000}"/>
    <cellStyle name="SAPBEXfilterDrill 3 19 5 3" xfId="42337" xr:uid="{00000000-0005-0000-0000-000070F60000}"/>
    <cellStyle name="SAPBEXfilterDrill 3 19 6" xfId="17618" xr:uid="{00000000-0005-0000-0000-000071F60000}"/>
    <cellStyle name="SAPBEXfilterDrill 3 19 6 2" xfId="45301" xr:uid="{00000000-0005-0000-0000-000072F60000}"/>
    <cellStyle name="SAPBEXfilterDrill 3 19 7" xfId="31389" xr:uid="{00000000-0005-0000-0000-000073F60000}"/>
    <cellStyle name="SAPBEXfilterDrill 3 2" xfId="3085" xr:uid="{00000000-0005-0000-0000-000074F60000}"/>
    <cellStyle name="SAPBEXfilterDrill 3 2 2" xfId="6527" xr:uid="{00000000-0005-0000-0000-000075F60000}"/>
    <cellStyle name="SAPBEXfilterDrill 3 2 2 2" xfId="20471" xr:uid="{00000000-0005-0000-0000-000076F60000}"/>
    <cellStyle name="SAPBEXfilterDrill 3 2 2 2 2" xfId="48154" xr:uid="{00000000-0005-0000-0000-000077F60000}"/>
    <cellStyle name="SAPBEXfilterDrill 3 2 2 3" xfId="34237" xr:uid="{00000000-0005-0000-0000-000078F60000}"/>
    <cellStyle name="SAPBEXfilterDrill 3 2 3" xfId="9272" xr:uid="{00000000-0005-0000-0000-000079F60000}"/>
    <cellStyle name="SAPBEXfilterDrill 3 2 3 2" xfId="23193" xr:uid="{00000000-0005-0000-0000-00007AF60000}"/>
    <cellStyle name="SAPBEXfilterDrill 3 2 3 2 2" xfId="50876" xr:uid="{00000000-0005-0000-0000-00007BF60000}"/>
    <cellStyle name="SAPBEXfilterDrill 3 2 3 3" xfId="36959" xr:uid="{00000000-0005-0000-0000-00007CF60000}"/>
    <cellStyle name="SAPBEXfilterDrill 3 2 4" xfId="11409" xr:uid="{00000000-0005-0000-0000-00007DF60000}"/>
    <cellStyle name="SAPBEXfilterDrill 3 2 4 2" xfId="25330" xr:uid="{00000000-0005-0000-0000-00007EF60000}"/>
    <cellStyle name="SAPBEXfilterDrill 3 2 4 2 2" xfId="53013" xr:uid="{00000000-0005-0000-0000-00007FF60000}"/>
    <cellStyle name="SAPBEXfilterDrill 3 2 4 3" xfId="39096" xr:uid="{00000000-0005-0000-0000-000080F60000}"/>
    <cellStyle name="SAPBEXfilterDrill 3 2 5" xfId="14159" xr:uid="{00000000-0005-0000-0000-000081F60000}"/>
    <cellStyle name="SAPBEXfilterDrill 3 2 5 2" xfId="28080" xr:uid="{00000000-0005-0000-0000-000082F60000}"/>
    <cellStyle name="SAPBEXfilterDrill 3 2 5 2 2" xfId="55763" xr:uid="{00000000-0005-0000-0000-000083F60000}"/>
    <cellStyle name="SAPBEXfilterDrill 3 2 5 3" xfId="41846" xr:uid="{00000000-0005-0000-0000-000084F60000}"/>
    <cellStyle name="SAPBEXfilterDrill 3 2 6" xfId="17127" xr:uid="{00000000-0005-0000-0000-000085F60000}"/>
    <cellStyle name="SAPBEXfilterDrill 3 2 6 2" xfId="44810" xr:uid="{00000000-0005-0000-0000-000086F60000}"/>
    <cellStyle name="SAPBEXfilterDrill 3 2 7" xfId="30931" xr:uid="{00000000-0005-0000-0000-000087F60000}"/>
    <cellStyle name="SAPBEXfilterDrill 3 20" xfId="4132" xr:uid="{00000000-0005-0000-0000-000088F60000}"/>
    <cellStyle name="SAPBEXfilterDrill 3 20 2" xfId="7558" xr:uid="{00000000-0005-0000-0000-000089F60000}"/>
    <cellStyle name="SAPBEXfilterDrill 3 20 2 2" xfId="21486" xr:uid="{00000000-0005-0000-0000-00008AF60000}"/>
    <cellStyle name="SAPBEXfilterDrill 3 20 2 2 2" xfId="49169" xr:uid="{00000000-0005-0000-0000-00008BF60000}"/>
    <cellStyle name="SAPBEXfilterDrill 3 20 2 3" xfId="35252" xr:uid="{00000000-0005-0000-0000-00008CF60000}"/>
    <cellStyle name="SAPBEXfilterDrill 3 20 3" xfId="10257" xr:uid="{00000000-0005-0000-0000-00008DF60000}"/>
    <cellStyle name="SAPBEXfilterDrill 3 20 3 2" xfId="24178" xr:uid="{00000000-0005-0000-0000-00008EF60000}"/>
    <cellStyle name="SAPBEXfilterDrill 3 20 3 2 2" xfId="51861" xr:uid="{00000000-0005-0000-0000-00008FF60000}"/>
    <cellStyle name="SAPBEXfilterDrill 3 20 3 3" xfId="37944" xr:uid="{00000000-0005-0000-0000-000090F60000}"/>
    <cellStyle name="SAPBEXfilterDrill 3 20 4" xfId="12409" xr:uid="{00000000-0005-0000-0000-000091F60000}"/>
    <cellStyle name="SAPBEXfilterDrill 3 20 4 2" xfId="26330" xr:uid="{00000000-0005-0000-0000-000092F60000}"/>
    <cellStyle name="SAPBEXfilterDrill 3 20 4 2 2" xfId="54013" xr:uid="{00000000-0005-0000-0000-000093F60000}"/>
    <cellStyle name="SAPBEXfilterDrill 3 20 4 3" xfId="40096" xr:uid="{00000000-0005-0000-0000-000094F60000}"/>
    <cellStyle name="SAPBEXfilterDrill 3 20 5" xfId="15159" xr:uid="{00000000-0005-0000-0000-000095F60000}"/>
    <cellStyle name="SAPBEXfilterDrill 3 20 5 2" xfId="29080" xr:uid="{00000000-0005-0000-0000-000096F60000}"/>
    <cellStyle name="SAPBEXfilterDrill 3 20 5 2 2" xfId="56763" xr:uid="{00000000-0005-0000-0000-000097F60000}"/>
    <cellStyle name="SAPBEXfilterDrill 3 20 5 3" xfId="42846" xr:uid="{00000000-0005-0000-0000-000098F60000}"/>
    <cellStyle name="SAPBEXfilterDrill 3 20 6" xfId="18127" xr:uid="{00000000-0005-0000-0000-000099F60000}"/>
    <cellStyle name="SAPBEXfilterDrill 3 20 6 2" xfId="45810" xr:uid="{00000000-0005-0000-0000-00009AF60000}"/>
    <cellStyle name="SAPBEXfilterDrill 3 20 7" xfId="31893" xr:uid="{00000000-0005-0000-0000-00009BF60000}"/>
    <cellStyle name="SAPBEXfilterDrill 3 21" xfId="3955" xr:uid="{00000000-0005-0000-0000-00009CF60000}"/>
    <cellStyle name="SAPBEXfilterDrill 3 21 2" xfId="7381" xr:uid="{00000000-0005-0000-0000-00009DF60000}"/>
    <cellStyle name="SAPBEXfilterDrill 3 21 2 2" xfId="21312" xr:uid="{00000000-0005-0000-0000-00009EF60000}"/>
    <cellStyle name="SAPBEXfilterDrill 3 21 2 2 2" xfId="48995" xr:uid="{00000000-0005-0000-0000-00009FF60000}"/>
    <cellStyle name="SAPBEXfilterDrill 3 21 2 3" xfId="35078" xr:uid="{00000000-0005-0000-0000-0000A0F60000}"/>
    <cellStyle name="SAPBEXfilterDrill 3 21 3" xfId="10085" xr:uid="{00000000-0005-0000-0000-0000A1F60000}"/>
    <cellStyle name="SAPBEXfilterDrill 3 21 3 2" xfId="24006" xr:uid="{00000000-0005-0000-0000-0000A2F60000}"/>
    <cellStyle name="SAPBEXfilterDrill 3 21 3 2 2" xfId="51689" xr:uid="{00000000-0005-0000-0000-0000A3F60000}"/>
    <cellStyle name="SAPBEXfilterDrill 3 21 3 3" xfId="37772" xr:uid="{00000000-0005-0000-0000-0000A4F60000}"/>
    <cellStyle name="SAPBEXfilterDrill 3 21 4" xfId="12237" xr:uid="{00000000-0005-0000-0000-0000A5F60000}"/>
    <cellStyle name="SAPBEXfilterDrill 3 21 4 2" xfId="26158" xr:uid="{00000000-0005-0000-0000-0000A6F60000}"/>
    <cellStyle name="SAPBEXfilterDrill 3 21 4 2 2" xfId="53841" xr:uid="{00000000-0005-0000-0000-0000A7F60000}"/>
    <cellStyle name="SAPBEXfilterDrill 3 21 4 3" xfId="39924" xr:uid="{00000000-0005-0000-0000-0000A8F60000}"/>
    <cellStyle name="SAPBEXfilterDrill 3 21 5" xfId="14987" xr:uid="{00000000-0005-0000-0000-0000A9F60000}"/>
    <cellStyle name="SAPBEXfilterDrill 3 21 5 2" xfId="28908" xr:uid="{00000000-0005-0000-0000-0000AAF60000}"/>
    <cellStyle name="SAPBEXfilterDrill 3 21 5 2 2" xfId="56591" xr:uid="{00000000-0005-0000-0000-0000ABF60000}"/>
    <cellStyle name="SAPBEXfilterDrill 3 21 5 3" xfId="42674" xr:uid="{00000000-0005-0000-0000-0000ACF60000}"/>
    <cellStyle name="SAPBEXfilterDrill 3 21 6" xfId="17955" xr:uid="{00000000-0005-0000-0000-0000ADF60000}"/>
    <cellStyle name="SAPBEXfilterDrill 3 21 6 2" xfId="45638" xr:uid="{00000000-0005-0000-0000-0000AEF60000}"/>
    <cellStyle name="SAPBEXfilterDrill 3 21 7" xfId="31721" xr:uid="{00000000-0005-0000-0000-0000AFF60000}"/>
    <cellStyle name="SAPBEXfilterDrill 3 22" xfId="4089" xr:uid="{00000000-0005-0000-0000-0000B0F60000}"/>
    <cellStyle name="SAPBEXfilterDrill 3 22 2" xfId="7515" xr:uid="{00000000-0005-0000-0000-0000B1F60000}"/>
    <cellStyle name="SAPBEXfilterDrill 3 22 2 2" xfId="21445" xr:uid="{00000000-0005-0000-0000-0000B2F60000}"/>
    <cellStyle name="SAPBEXfilterDrill 3 22 2 2 2" xfId="49128" xr:uid="{00000000-0005-0000-0000-0000B3F60000}"/>
    <cellStyle name="SAPBEXfilterDrill 3 22 2 3" xfId="35211" xr:uid="{00000000-0005-0000-0000-0000B4F60000}"/>
    <cellStyle name="SAPBEXfilterDrill 3 22 3" xfId="10217" xr:uid="{00000000-0005-0000-0000-0000B5F60000}"/>
    <cellStyle name="SAPBEXfilterDrill 3 22 3 2" xfId="24138" xr:uid="{00000000-0005-0000-0000-0000B6F60000}"/>
    <cellStyle name="SAPBEXfilterDrill 3 22 3 2 2" xfId="51821" xr:uid="{00000000-0005-0000-0000-0000B7F60000}"/>
    <cellStyle name="SAPBEXfilterDrill 3 22 3 3" xfId="37904" xr:uid="{00000000-0005-0000-0000-0000B8F60000}"/>
    <cellStyle name="SAPBEXfilterDrill 3 22 4" xfId="12369" xr:uid="{00000000-0005-0000-0000-0000B9F60000}"/>
    <cellStyle name="SAPBEXfilterDrill 3 22 4 2" xfId="26290" xr:uid="{00000000-0005-0000-0000-0000BAF60000}"/>
    <cellStyle name="SAPBEXfilterDrill 3 22 4 2 2" xfId="53973" xr:uid="{00000000-0005-0000-0000-0000BBF60000}"/>
    <cellStyle name="SAPBEXfilterDrill 3 22 4 3" xfId="40056" xr:uid="{00000000-0005-0000-0000-0000BCF60000}"/>
    <cellStyle name="SAPBEXfilterDrill 3 22 5" xfId="15119" xr:uid="{00000000-0005-0000-0000-0000BDF60000}"/>
    <cellStyle name="SAPBEXfilterDrill 3 22 5 2" xfId="29040" xr:uid="{00000000-0005-0000-0000-0000BEF60000}"/>
    <cellStyle name="SAPBEXfilterDrill 3 22 5 2 2" xfId="56723" xr:uid="{00000000-0005-0000-0000-0000BFF60000}"/>
    <cellStyle name="SAPBEXfilterDrill 3 22 5 3" xfId="42806" xr:uid="{00000000-0005-0000-0000-0000C0F60000}"/>
    <cellStyle name="SAPBEXfilterDrill 3 22 6" xfId="18087" xr:uid="{00000000-0005-0000-0000-0000C1F60000}"/>
    <cellStyle name="SAPBEXfilterDrill 3 22 6 2" xfId="45770" xr:uid="{00000000-0005-0000-0000-0000C2F60000}"/>
    <cellStyle name="SAPBEXfilterDrill 3 22 7" xfId="31853" xr:uid="{00000000-0005-0000-0000-0000C3F60000}"/>
    <cellStyle name="SAPBEXfilterDrill 3 23" xfId="3978" xr:uid="{00000000-0005-0000-0000-0000C4F60000}"/>
    <cellStyle name="SAPBEXfilterDrill 3 23 2" xfId="7404" xr:uid="{00000000-0005-0000-0000-0000C5F60000}"/>
    <cellStyle name="SAPBEXfilterDrill 3 23 2 2" xfId="21335" xr:uid="{00000000-0005-0000-0000-0000C6F60000}"/>
    <cellStyle name="SAPBEXfilterDrill 3 23 2 2 2" xfId="49018" xr:uid="{00000000-0005-0000-0000-0000C7F60000}"/>
    <cellStyle name="SAPBEXfilterDrill 3 23 2 3" xfId="35101" xr:uid="{00000000-0005-0000-0000-0000C8F60000}"/>
    <cellStyle name="SAPBEXfilterDrill 3 23 3" xfId="10107" xr:uid="{00000000-0005-0000-0000-0000C9F60000}"/>
    <cellStyle name="SAPBEXfilterDrill 3 23 3 2" xfId="24028" xr:uid="{00000000-0005-0000-0000-0000CAF60000}"/>
    <cellStyle name="SAPBEXfilterDrill 3 23 3 2 2" xfId="51711" xr:uid="{00000000-0005-0000-0000-0000CBF60000}"/>
    <cellStyle name="SAPBEXfilterDrill 3 23 3 3" xfId="37794" xr:uid="{00000000-0005-0000-0000-0000CCF60000}"/>
    <cellStyle name="SAPBEXfilterDrill 3 23 4" xfId="12259" xr:uid="{00000000-0005-0000-0000-0000CDF60000}"/>
    <cellStyle name="SAPBEXfilterDrill 3 23 4 2" xfId="26180" xr:uid="{00000000-0005-0000-0000-0000CEF60000}"/>
    <cellStyle name="SAPBEXfilterDrill 3 23 4 2 2" xfId="53863" xr:uid="{00000000-0005-0000-0000-0000CFF60000}"/>
    <cellStyle name="SAPBEXfilterDrill 3 23 4 3" xfId="39946" xr:uid="{00000000-0005-0000-0000-0000D0F60000}"/>
    <cellStyle name="SAPBEXfilterDrill 3 23 5" xfId="15009" xr:uid="{00000000-0005-0000-0000-0000D1F60000}"/>
    <cellStyle name="SAPBEXfilterDrill 3 23 5 2" xfId="28930" xr:uid="{00000000-0005-0000-0000-0000D2F60000}"/>
    <cellStyle name="SAPBEXfilterDrill 3 23 5 2 2" xfId="56613" xr:uid="{00000000-0005-0000-0000-0000D3F60000}"/>
    <cellStyle name="SAPBEXfilterDrill 3 23 5 3" xfId="42696" xr:uid="{00000000-0005-0000-0000-0000D4F60000}"/>
    <cellStyle name="SAPBEXfilterDrill 3 23 6" xfId="17977" xr:uid="{00000000-0005-0000-0000-0000D5F60000}"/>
    <cellStyle name="SAPBEXfilterDrill 3 23 6 2" xfId="45660" xr:uid="{00000000-0005-0000-0000-0000D6F60000}"/>
    <cellStyle name="SAPBEXfilterDrill 3 23 7" xfId="31743" xr:uid="{00000000-0005-0000-0000-0000D7F60000}"/>
    <cellStyle name="SAPBEXfilterDrill 3 24" xfId="4056" xr:uid="{00000000-0005-0000-0000-0000D8F60000}"/>
    <cellStyle name="SAPBEXfilterDrill 3 24 2" xfId="7482" xr:uid="{00000000-0005-0000-0000-0000D9F60000}"/>
    <cellStyle name="SAPBEXfilterDrill 3 24 2 2" xfId="21413" xr:uid="{00000000-0005-0000-0000-0000DAF60000}"/>
    <cellStyle name="SAPBEXfilterDrill 3 24 2 2 2" xfId="49096" xr:uid="{00000000-0005-0000-0000-0000DBF60000}"/>
    <cellStyle name="SAPBEXfilterDrill 3 24 2 3" xfId="35179" xr:uid="{00000000-0005-0000-0000-0000DCF60000}"/>
    <cellStyle name="SAPBEXfilterDrill 3 24 3" xfId="10185" xr:uid="{00000000-0005-0000-0000-0000DDF60000}"/>
    <cellStyle name="SAPBEXfilterDrill 3 24 3 2" xfId="24106" xr:uid="{00000000-0005-0000-0000-0000DEF60000}"/>
    <cellStyle name="SAPBEXfilterDrill 3 24 3 2 2" xfId="51789" xr:uid="{00000000-0005-0000-0000-0000DFF60000}"/>
    <cellStyle name="SAPBEXfilterDrill 3 24 3 3" xfId="37872" xr:uid="{00000000-0005-0000-0000-0000E0F60000}"/>
    <cellStyle name="SAPBEXfilterDrill 3 24 4" xfId="12337" xr:uid="{00000000-0005-0000-0000-0000E1F60000}"/>
    <cellStyle name="SAPBEXfilterDrill 3 24 4 2" xfId="26258" xr:uid="{00000000-0005-0000-0000-0000E2F60000}"/>
    <cellStyle name="SAPBEXfilterDrill 3 24 4 2 2" xfId="53941" xr:uid="{00000000-0005-0000-0000-0000E3F60000}"/>
    <cellStyle name="SAPBEXfilterDrill 3 24 4 3" xfId="40024" xr:uid="{00000000-0005-0000-0000-0000E4F60000}"/>
    <cellStyle name="SAPBEXfilterDrill 3 24 5" xfId="15087" xr:uid="{00000000-0005-0000-0000-0000E5F60000}"/>
    <cellStyle name="SAPBEXfilterDrill 3 24 5 2" xfId="29008" xr:uid="{00000000-0005-0000-0000-0000E6F60000}"/>
    <cellStyle name="SAPBEXfilterDrill 3 24 5 2 2" xfId="56691" xr:uid="{00000000-0005-0000-0000-0000E7F60000}"/>
    <cellStyle name="SAPBEXfilterDrill 3 24 5 3" xfId="42774" xr:uid="{00000000-0005-0000-0000-0000E8F60000}"/>
    <cellStyle name="SAPBEXfilterDrill 3 24 6" xfId="18055" xr:uid="{00000000-0005-0000-0000-0000E9F60000}"/>
    <cellStyle name="SAPBEXfilterDrill 3 24 6 2" xfId="45738" xr:uid="{00000000-0005-0000-0000-0000EAF60000}"/>
    <cellStyle name="SAPBEXfilterDrill 3 24 7" xfId="31821" xr:uid="{00000000-0005-0000-0000-0000EBF60000}"/>
    <cellStyle name="SAPBEXfilterDrill 3 25" xfId="4777" xr:uid="{00000000-0005-0000-0000-0000ECF60000}"/>
    <cellStyle name="SAPBEXfilterDrill 3 25 2" xfId="8183" xr:uid="{00000000-0005-0000-0000-0000EDF60000}"/>
    <cellStyle name="SAPBEXfilterDrill 3 25 2 2" xfId="22106" xr:uid="{00000000-0005-0000-0000-0000EEF60000}"/>
    <cellStyle name="SAPBEXfilterDrill 3 25 2 2 2" xfId="49789" xr:uid="{00000000-0005-0000-0000-0000EFF60000}"/>
    <cellStyle name="SAPBEXfilterDrill 3 25 2 3" xfId="35872" xr:uid="{00000000-0005-0000-0000-0000F0F60000}"/>
    <cellStyle name="SAPBEXfilterDrill 3 25 3" xfId="10713" xr:uid="{00000000-0005-0000-0000-0000F1F60000}"/>
    <cellStyle name="SAPBEXfilterDrill 3 25 3 2" xfId="24634" xr:uid="{00000000-0005-0000-0000-0000F2F60000}"/>
    <cellStyle name="SAPBEXfilterDrill 3 25 3 2 2" xfId="52317" xr:uid="{00000000-0005-0000-0000-0000F3F60000}"/>
    <cellStyle name="SAPBEXfilterDrill 3 25 3 3" xfId="38400" xr:uid="{00000000-0005-0000-0000-0000F4F60000}"/>
    <cellStyle name="SAPBEXfilterDrill 3 25 4" xfId="13038" xr:uid="{00000000-0005-0000-0000-0000F5F60000}"/>
    <cellStyle name="SAPBEXfilterDrill 3 25 4 2" xfId="26959" xr:uid="{00000000-0005-0000-0000-0000F6F60000}"/>
    <cellStyle name="SAPBEXfilterDrill 3 25 4 2 2" xfId="54642" xr:uid="{00000000-0005-0000-0000-0000F7F60000}"/>
    <cellStyle name="SAPBEXfilterDrill 3 25 4 3" xfId="40725" xr:uid="{00000000-0005-0000-0000-0000F8F60000}"/>
    <cellStyle name="SAPBEXfilterDrill 3 25 5" xfId="15788" xr:uid="{00000000-0005-0000-0000-0000F9F60000}"/>
    <cellStyle name="SAPBEXfilterDrill 3 25 5 2" xfId="29709" xr:uid="{00000000-0005-0000-0000-0000FAF60000}"/>
    <cellStyle name="SAPBEXfilterDrill 3 25 5 2 2" xfId="57392" xr:uid="{00000000-0005-0000-0000-0000FBF60000}"/>
    <cellStyle name="SAPBEXfilterDrill 3 25 5 3" xfId="43475" xr:uid="{00000000-0005-0000-0000-0000FCF60000}"/>
    <cellStyle name="SAPBEXfilterDrill 3 25 6" xfId="18756" xr:uid="{00000000-0005-0000-0000-0000FDF60000}"/>
    <cellStyle name="SAPBEXfilterDrill 3 25 6 2" xfId="46439" xr:uid="{00000000-0005-0000-0000-0000FEF60000}"/>
    <cellStyle name="SAPBEXfilterDrill 3 25 7" xfId="32522" xr:uid="{00000000-0005-0000-0000-0000FFF60000}"/>
    <cellStyle name="SAPBEXfilterDrill 3 26" xfId="4328" xr:uid="{00000000-0005-0000-0000-000000F70000}"/>
    <cellStyle name="SAPBEXfilterDrill 3 26 2" xfId="7753" xr:uid="{00000000-0005-0000-0000-000001F70000}"/>
    <cellStyle name="SAPBEXfilterDrill 3 26 2 2" xfId="21677" xr:uid="{00000000-0005-0000-0000-000002F70000}"/>
    <cellStyle name="SAPBEXfilterDrill 3 26 2 2 2" xfId="49360" xr:uid="{00000000-0005-0000-0000-000003F70000}"/>
    <cellStyle name="SAPBEXfilterDrill 3 26 2 3" xfId="35443" xr:uid="{00000000-0005-0000-0000-000004F70000}"/>
    <cellStyle name="SAPBEXfilterDrill 3 26 3" xfId="10427" xr:uid="{00000000-0005-0000-0000-000005F70000}"/>
    <cellStyle name="SAPBEXfilterDrill 3 26 3 2" xfId="24348" xr:uid="{00000000-0005-0000-0000-000006F70000}"/>
    <cellStyle name="SAPBEXfilterDrill 3 26 3 2 2" xfId="52031" xr:uid="{00000000-0005-0000-0000-000007F70000}"/>
    <cellStyle name="SAPBEXfilterDrill 3 26 3 3" xfId="38114" xr:uid="{00000000-0005-0000-0000-000008F70000}"/>
    <cellStyle name="SAPBEXfilterDrill 3 26 4" xfId="12596" xr:uid="{00000000-0005-0000-0000-000009F70000}"/>
    <cellStyle name="SAPBEXfilterDrill 3 26 4 2" xfId="26517" xr:uid="{00000000-0005-0000-0000-00000AF70000}"/>
    <cellStyle name="SAPBEXfilterDrill 3 26 4 2 2" xfId="54200" xr:uid="{00000000-0005-0000-0000-00000BF70000}"/>
    <cellStyle name="SAPBEXfilterDrill 3 26 4 3" xfId="40283" xr:uid="{00000000-0005-0000-0000-00000CF70000}"/>
    <cellStyle name="SAPBEXfilterDrill 3 26 5" xfId="15346" xr:uid="{00000000-0005-0000-0000-00000DF70000}"/>
    <cellStyle name="SAPBEXfilterDrill 3 26 5 2" xfId="29267" xr:uid="{00000000-0005-0000-0000-00000EF70000}"/>
    <cellStyle name="SAPBEXfilterDrill 3 26 5 2 2" xfId="56950" xr:uid="{00000000-0005-0000-0000-00000FF70000}"/>
    <cellStyle name="SAPBEXfilterDrill 3 26 5 3" xfId="43033" xr:uid="{00000000-0005-0000-0000-000010F70000}"/>
    <cellStyle name="SAPBEXfilterDrill 3 26 6" xfId="18314" xr:uid="{00000000-0005-0000-0000-000011F70000}"/>
    <cellStyle name="SAPBEXfilterDrill 3 26 6 2" xfId="45997" xr:uid="{00000000-0005-0000-0000-000012F70000}"/>
    <cellStyle name="SAPBEXfilterDrill 3 26 7" xfId="32080" xr:uid="{00000000-0005-0000-0000-000013F70000}"/>
    <cellStyle name="SAPBEXfilterDrill 3 27" xfId="4703" xr:uid="{00000000-0005-0000-0000-000014F70000}"/>
    <cellStyle name="SAPBEXfilterDrill 3 27 2" xfId="8109" xr:uid="{00000000-0005-0000-0000-000015F70000}"/>
    <cellStyle name="SAPBEXfilterDrill 3 27 2 2" xfId="22033" xr:uid="{00000000-0005-0000-0000-000016F70000}"/>
    <cellStyle name="SAPBEXfilterDrill 3 27 2 2 2" xfId="49716" xr:uid="{00000000-0005-0000-0000-000017F70000}"/>
    <cellStyle name="SAPBEXfilterDrill 3 27 2 3" xfId="35799" xr:uid="{00000000-0005-0000-0000-000018F70000}"/>
    <cellStyle name="SAPBEXfilterDrill 3 27 3" xfId="10672" xr:uid="{00000000-0005-0000-0000-000019F70000}"/>
    <cellStyle name="SAPBEXfilterDrill 3 27 3 2" xfId="24593" xr:uid="{00000000-0005-0000-0000-00001AF70000}"/>
    <cellStyle name="SAPBEXfilterDrill 3 27 3 2 2" xfId="52276" xr:uid="{00000000-0005-0000-0000-00001BF70000}"/>
    <cellStyle name="SAPBEXfilterDrill 3 27 3 3" xfId="38359" xr:uid="{00000000-0005-0000-0000-00001CF70000}"/>
    <cellStyle name="SAPBEXfilterDrill 3 27 4" xfId="12965" xr:uid="{00000000-0005-0000-0000-00001DF70000}"/>
    <cellStyle name="SAPBEXfilterDrill 3 27 4 2" xfId="26886" xr:uid="{00000000-0005-0000-0000-00001EF70000}"/>
    <cellStyle name="SAPBEXfilterDrill 3 27 4 2 2" xfId="54569" xr:uid="{00000000-0005-0000-0000-00001FF70000}"/>
    <cellStyle name="SAPBEXfilterDrill 3 27 4 3" xfId="40652" xr:uid="{00000000-0005-0000-0000-000020F70000}"/>
    <cellStyle name="SAPBEXfilterDrill 3 27 5" xfId="15715" xr:uid="{00000000-0005-0000-0000-000021F70000}"/>
    <cellStyle name="SAPBEXfilterDrill 3 27 5 2" xfId="29636" xr:uid="{00000000-0005-0000-0000-000022F70000}"/>
    <cellStyle name="SAPBEXfilterDrill 3 27 5 2 2" xfId="57319" xr:uid="{00000000-0005-0000-0000-000023F70000}"/>
    <cellStyle name="SAPBEXfilterDrill 3 27 5 3" xfId="43402" xr:uid="{00000000-0005-0000-0000-000024F70000}"/>
    <cellStyle name="SAPBEXfilterDrill 3 27 6" xfId="18683" xr:uid="{00000000-0005-0000-0000-000025F70000}"/>
    <cellStyle name="SAPBEXfilterDrill 3 27 6 2" xfId="46366" xr:uid="{00000000-0005-0000-0000-000026F70000}"/>
    <cellStyle name="SAPBEXfilterDrill 3 27 7" xfId="32449" xr:uid="{00000000-0005-0000-0000-000027F70000}"/>
    <cellStyle name="SAPBEXfilterDrill 3 28" xfId="4353" xr:uid="{00000000-0005-0000-0000-000028F70000}"/>
    <cellStyle name="SAPBEXfilterDrill 3 28 2" xfId="7778" xr:uid="{00000000-0005-0000-0000-000029F70000}"/>
    <cellStyle name="SAPBEXfilterDrill 3 28 2 2" xfId="21702" xr:uid="{00000000-0005-0000-0000-00002AF70000}"/>
    <cellStyle name="SAPBEXfilterDrill 3 28 2 2 2" xfId="49385" xr:uid="{00000000-0005-0000-0000-00002BF70000}"/>
    <cellStyle name="SAPBEXfilterDrill 3 28 2 3" xfId="35468" xr:uid="{00000000-0005-0000-0000-00002CF70000}"/>
    <cellStyle name="SAPBEXfilterDrill 3 28 3" xfId="10451" xr:uid="{00000000-0005-0000-0000-00002DF70000}"/>
    <cellStyle name="SAPBEXfilterDrill 3 28 3 2" xfId="24372" xr:uid="{00000000-0005-0000-0000-00002EF70000}"/>
    <cellStyle name="SAPBEXfilterDrill 3 28 3 2 2" xfId="52055" xr:uid="{00000000-0005-0000-0000-00002FF70000}"/>
    <cellStyle name="SAPBEXfilterDrill 3 28 3 3" xfId="38138" xr:uid="{00000000-0005-0000-0000-000030F70000}"/>
    <cellStyle name="SAPBEXfilterDrill 3 28 4" xfId="12620" xr:uid="{00000000-0005-0000-0000-000031F70000}"/>
    <cellStyle name="SAPBEXfilterDrill 3 28 4 2" xfId="26541" xr:uid="{00000000-0005-0000-0000-000032F70000}"/>
    <cellStyle name="SAPBEXfilterDrill 3 28 4 2 2" xfId="54224" xr:uid="{00000000-0005-0000-0000-000033F70000}"/>
    <cellStyle name="SAPBEXfilterDrill 3 28 4 3" xfId="40307" xr:uid="{00000000-0005-0000-0000-000034F70000}"/>
    <cellStyle name="SAPBEXfilterDrill 3 28 5" xfId="15370" xr:uid="{00000000-0005-0000-0000-000035F70000}"/>
    <cellStyle name="SAPBEXfilterDrill 3 28 5 2" xfId="29291" xr:uid="{00000000-0005-0000-0000-000036F70000}"/>
    <cellStyle name="SAPBEXfilterDrill 3 28 5 2 2" xfId="56974" xr:uid="{00000000-0005-0000-0000-000037F70000}"/>
    <cellStyle name="SAPBEXfilterDrill 3 28 5 3" xfId="43057" xr:uid="{00000000-0005-0000-0000-000038F70000}"/>
    <cellStyle name="SAPBEXfilterDrill 3 28 6" xfId="18338" xr:uid="{00000000-0005-0000-0000-000039F70000}"/>
    <cellStyle name="SAPBEXfilterDrill 3 28 6 2" xfId="46021" xr:uid="{00000000-0005-0000-0000-00003AF70000}"/>
    <cellStyle name="SAPBEXfilterDrill 3 28 7" xfId="32104" xr:uid="{00000000-0005-0000-0000-00003BF70000}"/>
    <cellStyle name="SAPBEXfilterDrill 3 29" xfId="4310" xr:uid="{00000000-0005-0000-0000-00003CF70000}"/>
    <cellStyle name="SAPBEXfilterDrill 3 29 2" xfId="7735" xr:uid="{00000000-0005-0000-0000-00003DF70000}"/>
    <cellStyle name="SAPBEXfilterDrill 3 29 2 2" xfId="21661" xr:uid="{00000000-0005-0000-0000-00003EF70000}"/>
    <cellStyle name="SAPBEXfilterDrill 3 29 2 2 2" xfId="49344" xr:uid="{00000000-0005-0000-0000-00003FF70000}"/>
    <cellStyle name="SAPBEXfilterDrill 3 29 2 3" xfId="35427" xr:uid="{00000000-0005-0000-0000-000040F70000}"/>
    <cellStyle name="SAPBEXfilterDrill 3 29 3" xfId="10416" xr:uid="{00000000-0005-0000-0000-000041F70000}"/>
    <cellStyle name="SAPBEXfilterDrill 3 29 3 2" xfId="24337" xr:uid="{00000000-0005-0000-0000-000042F70000}"/>
    <cellStyle name="SAPBEXfilterDrill 3 29 3 2 2" xfId="52020" xr:uid="{00000000-0005-0000-0000-000043F70000}"/>
    <cellStyle name="SAPBEXfilterDrill 3 29 3 3" xfId="38103" xr:uid="{00000000-0005-0000-0000-000044F70000}"/>
    <cellStyle name="SAPBEXfilterDrill 3 29 4" xfId="12580" xr:uid="{00000000-0005-0000-0000-000045F70000}"/>
    <cellStyle name="SAPBEXfilterDrill 3 29 4 2" xfId="26501" xr:uid="{00000000-0005-0000-0000-000046F70000}"/>
    <cellStyle name="SAPBEXfilterDrill 3 29 4 2 2" xfId="54184" xr:uid="{00000000-0005-0000-0000-000047F70000}"/>
    <cellStyle name="SAPBEXfilterDrill 3 29 4 3" xfId="40267" xr:uid="{00000000-0005-0000-0000-000048F70000}"/>
    <cellStyle name="SAPBEXfilterDrill 3 29 5" xfId="15330" xr:uid="{00000000-0005-0000-0000-000049F70000}"/>
    <cellStyle name="SAPBEXfilterDrill 3 29 5 2" xfId="29251" xr:uid="{00000000-0005-0000-0000-00004AF70000}"/>
    <cellStyle name="SAPBEXfilterDrill 3 29 5 2 2" xfId="56934" xr:uid="{00000000-0005-0000-0000-00004BF70000}"/>
    <cellStyle name="SAPBEXfilterDrill 3 29 5 3" xfId="43017" xr:uid="{00000000-0005-0000-0000-00004CF70000}"/>
    <cellStyle name="SAPBEXfilterDrill 3 29 6" xfId="18298" xr:uid="{00000000-0005-0000-0000-00004DF70000}"/>
    <cellStyle name="SAPBEXfilterDrill 3 29 6 2" xfId="45981" xr:uid="{00000000-0005-0000-0000-00004EF70000}"/>
    <cellStyle name="SAPBEXfilterDrill 3 29 7" xfId="32064" xr:uid="{00000000-0005-0000-0000-00004FF70000}"/>
    <cellStyle name="SAPBEXfilterDrill 3 3" xfId="2356" xr:uid="{00000000-0005-0000-0000-000050F70000}"/>
    <cellStyle name="SAPBEXfilterDrill 3 3 2" xfId="5815" xr:uid="{00000000-0005-0000-0000-000051F70000}"/>
    <cellStyle name="SAPBEXfilterDrill 3 3 2 2" xfId="19765" xr:uid="{00000000-0005-0000-0000-000052F70000}"/>
    <cellStyle name="SAPBEXfilterDrill 3 3 2 2 2" xfId="47448" xr:uid="{00000000-0005-0000-0000-000053F70000}"/>
    <cellStyle name="SAPBEXfilterDrill 3 3 2 3" xfId="33531" xr:uid="{00000000-0005-0000-0000-000054F70000}"/>
    <cellStyle name="SAPBEXfilterDrill 3 3 3" xfId="8585" xr:uid="{00000000-0005-0000-0000-000055F70000}"/>
    <cellStyle name="SAPBEXfilterDrill 3 3 3 2" xfId="22506" xr:uid="{00000000-0005-0000-0000-000056F70000}"/>
    <cellStyle name="SAPBEXfilterDrill 3 3 3 2 2" xfId="50189" xr:uid="{00000000-0005-0000-0000-000057F70000}"/>
    <cellStyle name="SAPBEXfilterDrill 3 3 3 3" xfId="36272" xr:uid="{00000000-0005-0000-0000-000058F70000}"/>
    <cellStyle name="SAPBEXfilterDrill 3 3 4" xfId="5464" xr:uid="{00000000-0005-0000-0000-000059F70000}"/>
    <cellStyle name="SAPBEXfilterDrill 3 3 4 2" xfId="19417" xr:uid="{00000000-0005-0000-0000-00005AF70000}"/>
    <cellStyle name="SAPBEXfilterDrill 3 3 4 2 2" xfId="47100" xr:uid="{00000000-0005-0000-0000-00005BF70000}"/>
    <cellStyle name="SAPBEXfilterDrill 3 3 4 3" xfId="33183" xr:uid="{00000000-0005-0000-0000-00005CF70000}"/>
    <cellStyle name="SAPBEXfilterDrill 3 3 5" xfId="13463" xr:uid="{00000000-0005-0000-0000-00005DF70000}"/>
    <cellStyle name="SAPBEXfilterDrill 3 3 5 2" xfId="27384" xr:uid="{00000000-0005-0000-0000-00005EF70000}"/>
    <cellStyle name="SAPBEXfilterDrill 3 3 5 2 2" xfId="55067" xr:uid="{00000000-0005-0000-0000-00005FF70000}"/>
    <cellStyle name="SAPBEXfilterDrill 3 3 5 3" xfId="41150" xr:uid="{00000000-0005-0000-0000-000060F70000}"/>
    <cellStyle name="SAPBEXfilterDrill 3 3 6" xfId="16425" xr:uid="{00000000-0005-0000-0000-000061F70000}"/>
    <cellStyle name="SAPBEXfilterDrill 3 3 6 2" xfId="44108" xr:uid="{00000000-0005-0000-0000-000062F70000}"/>
    <cellStyle name="SAPBEXfilterDrill 3 3 7" xfId="30318" xr:uid="{00000000-0005-0000-0000-000063F70000}"/>
    <cellStyle name="SAPBEXfilterDrill 3 30" xfId="4680" xr:uid="{00000000-0005-0000-0000-000064F70000}"/>
    <cellStyle name="SAPBEXfilterDrill 3 30 2" xfId="8086" xr:uid="{00000000-0005-0000-0000-000065F70000}"/>
    <cellStyle name="SAPBEXfilterDrill 3 30 2 2" xfId="22010" xr:uid="{00000000-0005-0000-0000-000066F70000}"/>
    <cellStyle name="SAPBEXfilterDrill 3 30 2 2 2" xfId="49693" xr:uid="{00000000-0005-0000-0000-000067F70000}"/>
    <cellStyle name="SAPBEXfilterDrill 3 30 2 3" xfId="35776" xr:uid="{00000000-0005-0000-0000-000068F70000}"/>
    <cellStyle name="SAPBEXfilterDrill 3 30 3" xfId="10668" xr:uid="{00000000-0005-0000-0000-000069F70000}"/>
    <cellStyle name="SAPBEXfilterDrill 3 30 3 2" xfId="24589" xr:uid="{00000000-0005-0000-0000-00006AF70000}"/>
    <cellStyle name="SAPBEXfilterDrill 3 30 3 2 2" xfId="52272" xr:uid="{00000000-0005-0000-0000-00006BF70000}"/>
    <cellStyle name="SAPBEXfilterDrill 3 30 3 3" xfId="38355" xr:uid="{00000000-0005-0000-0000-00006CF70000}"/>
    <cellStyle name="SAPBEXfilterDrill 3 30 4" xfId="12943" xr:uid="{00000000-0005-0000-0000-00006DF70000}"/>
    <cellStyle name="SAPBEXfilterDrill 3 30 4 2" xfId="26864" xr:uid="{00000000-0005-0000-0000-00006EF70000}"/>
    <cellStyle name="SAPBEXfilterDrill 3 30 4 2 2" xfId="54547" xr:uid="{00000000-0005-0000-0000-00006FF70000}"/>
    <cellStyle name="SAPBEXfilterDrill 3 30 4 3" xfId="40630" xr:uid="{00000000-0005-0000-0000-000070F70000}"/>
    <cellStyle name="SAPBEXfilterDrill 3 30 5" xfId="15693" xr:uid="{00000000-0005-0000-0000-000071F70000}"/>
    <cellStyle name="SAPBEXfilterDrill 3 30 5 2" xfId="29614" xr:uid="{00000000-0005-0000-0000-000072F70000}"/>
    <cellStyle name="SAPBEXfilterDrill 3 30 5 2 2" xfId="57297" xr:uid="{00000000-0005-0000-0000-000073F70000}"/>
    <cellStyle name="SAPBEXfilterDrill 3 30 5 3" xfId="43380" xr:uid="{00000000-0005-0000-0000-000074F70000}"/>
    <cellStyle name="SAPBEXfilterDrill 3 30 6" xfId="18661" xr:uid="{00000000-0005-0000-0000-000075F70000}"/>
    <cellStyle name="SAPBEXfilterDrill 3 30 6 2" xfId="46344" xr:uid="{00000000-0005-0000-0000-000076F70000}"/>
    <cellStyle name="SAPBEXfilterDrill 3 30 7" xfId="32427" xr:uid="{00000000-0005-0000-0000-000077F70000}"/>
    <cellStyle name="SAPBEXfilterDrill 3 31" xfId="4337" xr:uid="{00000000-0005-0000-0000-000078F70000}"/>
    <cellStyle name="SAPBEXfilterDrill 3 31 2" xfId="7762" xr:uid="{00000000-0005-0000-0000-000079F70000}"/>
    <cellStyle name="SAPBEXfilterDrill 3 31 2 2" xfId="21686" xr:uid="{00000000-0005-0000-0000-00007AF70000}"/>
    <cellStyle name="SAPBEXfilterDrill 3 31 2 2 2" xfId="49369" xr:uid="{00000000-0005-0000-0000-00007BF70000}"/>
    <cellStyle name="SAPBEXfilterDrill 3 31 2 3" xfId="35452" xr:uid="{00000000-0005-0000-0000-00007CF70000}"/>
    <cellStyle name="SAPBEXfilterDrill 3 31 3" xfId="10435" xr:uid="{00000000-0005-0000-0000-00007DF70000}"/>
    <cellStyle name="SAPBEXfilterDrill 3 31 3 2" xfId="24356" xr:uid="{00000000-0005-0000-0000-00007EF70000}"/>
    <cellStyle name="SAPBEXfilterDrill 3 31 3 2 2" xfId="52039" xr:uid="{00000000-0005-0000-0000-00007FF70000}"/>
    <cellStyle name="SAPBEXfilterDrill 3 31 3 3" xfId="38122" xr:uid="{00000000-0005-0000-0000-000080F70000}"/>
    <cellStyle name="SAPBEXfilterDrill 3 31 4" xfId="12604" xr:uid="{00000000-0005-0000-0000-000081F70000}"/>
    <cellStyle name="SAPBEXfilterDrill 3 31 4 2" xfId="26525" xr:uid="{00000000-0005-0000-0000-000082F70000}"/>
    <cellStyle name="SAPBEXfilterDrill 3 31 4 2 2" xfId="54208" xr:uid="{00000000-0005-0000-0000-000083F70000}"/>
    <cellStyle name="SAPBEXfilterDrill 3 31 4 3" xfId="40291" xr:uid="{00000000-0005-0000-0000-000084F70000}"/>
    <cellStyle name="SAPBEXfilterDrill 3 31 5" xfId="15354" xr:uid="{00000000-0005-0000-0000-000085F70000}"/>
    <cellStyle name="SAPBEXfilterDrill 3 31 5 2" xfId="29275" xr:uid="{00000000-0005-0000-0000-000086F70000}"/>
    <cellStyle name="SAPBEXfilterDrill 3 31 5 2 2" xfId="56958" xr:uid="{00000000-0005-0000-0000-000087F70000}"/>
    <cellStyle name="SAPBEXfilterDrill 3 31 5 3" xfId="43041" xr:uid="{00000000-0005-0000-0000-000088F70000}"/>
    <cellStyle name="SAPBEXfilterDrill 3 31 6" xfId="18322" xr:uid="{00000000-0005-0000-0000-000089F70000}"/>
    <cellStyle name="SAPBEXfilterDrill 3 31 6 2" xfId="46005" xr:uid="{00000000-0005-0000-0000-00008AF70000}"/>
    <cellStyle name="SAPBEXfilterDrill 3 31 7" xfId="32088" xr:uid="{00000000-0005-0000-0000-00008BF70000}"/>
    <cellStyle name="SAPBEXfilterDrill 3 32" xfId="5618" xr:uid="{00000000-0005-0000-0000-00008CF70000}"/>
    <cellStyle name="SAPBEXfilterDrill 3 32 2" xfId="19571" xr:uid="{00000000-0005-0000-0000-00008DF70000}"/>
    <cellStyle name="SAPBEXfilterDrill 3 32 2 2" xfId="47254" xr:uid="{00000000-0005-0000-0000-00008EF70000}"/>
    <cellStyle name="SAPBEXfilterDrill 3 32 3" xfId="33337" xr:uid="{00000000-0005-0000-0000-00008FF70000}"/>
    <cellStyle name="SAPBEXfilterDrill 3 33" xfId="16178" xr:uid="{00000000-0005-0000-0000-000090F70000}"/>
    <cellStyle name="SAPBEXfilterDrill 3 33 2" xfId="30095" xr:uid="{00000000-0005-0000-0000-000091F70000}"/>
    <cellStyle name="SAPBEXfilterDrill 3 33 2 2" xfId="57778" xr:uid="{00000000-0005-0000-0000-000092F70000}"/>
    <cellStyle name="SAPBEXfilterDrill 3 33 3" xfId="43861" xr:uid="{00000000-0005-0000-0000-000093F70000}"/>
    <cellStyle name="SAPBEXfilterDrill 3 34" xfId="16124" xr:uid="{00000000-0005-0000-0000-000094F70000}"/>
    <cellStyle name="SAPBEXfilterDrill 3 34 2" xfId="30041" xr:uid="{00000000-0005-0000-0000-000095F70000}"/>
    <cellStyle name="SAPBEXfilterDrill 3 34 2 2" xfId="57724" xr:uid="{00000000-0005-0000-0000-000096F70000}"/>
    <cellStyle name="SAPBEXfilterDrill 3 34 3" xfId="43807" xr:uid="{00000000-0005-0000-0000-000097F70000}"/>
    <cellStyle name="SAPBEXfilterDrill 3 35" xfId="30213" xr:uid="{00000000-0005-0000-0000-000098F70000}"/>
    <cellStyle name="SAPBEXfilterDrill 3 4" xfId="3109" xr:uid="{00000000-0005-0000-0000-000099F70000}"/>
    <cellStyle name="SAPBEXfilterDrill 3 4 2" xfId="6551" xr:uid="{00000000-0005-0000-0000-00009AF70000}"/>
    <cellStyle name="SAPBEXfilterDrill 3 4 2 2" xfId="20495" xr:uid="{00000000-0005-0000-0000-00009BF70000}"/>
    <cellStyle name="SAPBEXfilterDrill 3 4 2 2 2" xfId="48178" xr:uid="{00000000-0005-0000-0000-00009CF70000}"/>
    <cellStyle name="SAPBEXfilterDrill 3 4 2 3" xfId="34261" xr:uid="{00000000-0005-0000-0000-00009DF70000}"/>
    <cellStyle name="SAPBEXfilterDrill 3 4 3" xfId="9295" xr:uid="{00000000-0005-0000-0000-00009EF70000}"/>
    <cellStyle name="SAPBEXfilterDrill 3 4 3 2" xfId="23216" xr:uid="{00000000-0005-0000-0000-00009FF70000}"/>
    <cellStyle name="SAPBEXfilterDrill 3 4 3 2 2" xfId="50899" xr:uid="{00000000-0005-0000-0000-0000A0F70000}"/>
    <cellStyle name="SAPBEXfilterDrill 3 4 3 3" xfId="36982" xr:uid="{00000000-0005-0000-0000-0000A1F70000}"/>
    <cellStyle name="SAPBEXfilterDrill 3 4 4" xfId="11433" xr:uid="{00000000-0005-0000-0000-0000A2F70000}"/>
    <cellStyle name="SAPBEXfilterDrill 3 4 4 2" xfId="25354" xr:uid="{00000000-0005-0000-0000-0000A3F70000}"/>
    <cellStyle name="SAPBEXfilterDrill 3 4 4 2 2" xfId="53037" xr:uid="{00000000-0005-0000-0000-0000A4F70000}"/>
    <cellStyle name="SAPBEXfilterDrill 3 4 4 3" xfId="39120" xr:uid="{00000000-0005-0000-0000-0000A5F70000}"/>
    <cellStyle name="SAPBEXfilterDrill 3 4 5" xfId="14183" xr:uid="{00000000-0005-0000-0000-0000A6F70000}"/>
    <cellStyle name="SAPBEXfilterDrill 3 4 5 2" xfId="28104" xr:uid="{00000000-0005-0000-0000-0000A7F70000}"/>
    <cellStyle name="SAPBEXfilterDrill 3 4 5 2 2" xfId="55787" xr:uid="{00000000-0005-0000-0000-0000A8F70000}"/>
    <cellStyle name="SAPBEXfilterDrill 3 4 5 3" xfId="41870" xr:uid="{00000000-0005-0000-0000-0000A9F70000}"/>
    <cellStyle name="SAPBEXfilterDrill 3 4 6" xfId="17151" xr:uid="{00000000-0005-0000-0000-0000AAF70000}"/>
    <cellStyle name="SAPBEXfilterDrill 3 4 6 2" xfId="44834" xr:uid="{00000000-0005-0000-0000-0000ABF70000}"/>
    <cellStyle name="SAPBEXfilterDrill 3 4 7" xfId="30955" xr:uid="{00000000-0005-0000-0000-0000ACF70000}"/>
    <cellStyle name="SAPBEXfilterDrill 3 5" xfId="3267" xr:uid="{00000000-0005-0000-0000-0000ADF70000}"/>
    <cellStyle name="SAPBEXfilterDrill 3 5 2" xfId="6709" xr:uid="{00000000-0005-0000-0000-0000AEF70000}"/>
    <cellStyle name="SAPBEXfilterDrill 3 5 2 2" xfId="20651" xr:uid="{00000000-0005-0000-0000-0000AFF70000}"/>
    <cellStyle name="SAPBEXfilterDrill 3 5 2 2 2" xfId="48334" xr:uid="{00000000-0005-0000-0000-0000B0F70000}"/>
    <cellStyle name="SAPBEXfilterDrill 3 5 2 3" xfId="34417" xr:uid="{00000000-0005-0000-0000-0000B1F70000}"/>
    <cellStyle name="SAPBEXfilterDrill 3 5 3" xfId="9451" xr:uid="{00000000-0005-0000-0000-0000B2F70000}"/>
    <cellStyle name="SAPBEXfilterDrill 3 5 3 2" xfId="23372" xr:uid="{00000000-0005-0000-0000-0000B3F70000}"/>
    <cellStyle name="SAPBEXfilterDrill 3 5 3 2 2" xfId="51055" xr:uid="{00000000-0005-0000-0000-0000B4F70000}"/>
    <cellStyle name="SAPBEXfilterDrill 3 5 3 3" xfId="37138" xr:uid="{00000000-0005-0000-0000-0000B5F70000}"/>
    <cellStyle name="SAPBEXfilterDrill 3 5 4" xfId="11589" xr:uid="{00000000-0005-0000-0000-0000B6F70000}"/>
    <cellStyle name="SAPBEXfilterDrill 3 5 4 2" xfId="25510" xr:uid="{00000000-0005-0000-0000-0000B7F70000}"/>
    <cellStyle name="SAPBEXfilterDrill 3 5 4 2 2" xfId="53193" xr:uid="{00000000-0005-0000-0000-0000B8F70000}"/>
    <cellStyle name="SAPBEXfilterDrill 3 5 4 3" xfId="39276" xr:uid="{00000000-0005-0000-0000-0000B9F70000}"/>
    <cellStyle name="SAPBEXfilterDrill 3 5 5" xfId="14339" xr:uid="{00000000-0005-0000-0000-0000BAF70000}"/>
    <cellStyle name="SAPBEXfilterDrill 3 5 5 2" xfId="28260" xr:uid="{00000000-0005-0000-0000-0000BBF70000}"/>
    <cellStyle name="SAPBEXfilterDrill 3 5 5 2 2" xfId="55943" xr:uid="{00000000-0005-0000-0000-0000BCF70000}"/>
    <cellStyle name="SAPBEXfilterDrill 3 5 5 3" xfId="42026" xr:uid="{00000000-0005-0000-0000-0000BDF70000}"/>
    <cellStyle name="SAPBEXfilterDrill 3 5 6" xfId="17307" xr:uid="{00000000-0005-0000-0000-0000BEF70000}"/>
    <cellStyle name="SAPBEXfilterDrill 3 5 6 2" xfId="44990" xr:uid="{00000000-0005-0000-0000-0000BFF70000}"/>
    <cellStyle name="SAPBEXfilterDrill 3 5 7" xfId="31095" xr:uid="{00000000-0005-0000-0000-0000C0F70000}"/>
    <cellStyle name="SAPBEXfilterDrill 3 6" xfId="2400" xr:uid="{00000000-0005-0000-0000-0000C1F70000}"/>
    <cellStyle name="SAPBEXfilterDrill 3 6 2" xfId="5857" xr:uid="{00000000-0005-0000-0000-0000C2F70000}"/>
    <cellStyle name="SAPBEXfilterDrill 3 6 2 2" xfId="19807" xr:uid="{00000000-0005-0000-0000-0000C3F70000}"/>
    <cellStyle name="SAPBEXfilterDrill 3 6 2 2 2" xfId="47490" xr:uid="{00000000-0005-0000-0000-0000C4F70000}"/>
    <cellStyle name="SAPBEXfilterDrill 3 6 2 3" xfId="33573" xr:uid="{00000000-0005-0000-0000-0000C5F70000}"/>
    <cellStyle name="SAPBEXfilterDrill 3 6 3" xfId="8625" xr:uid="{00000000-0005-0000-0000-0000C6F70000}"/>
    <cellStyle name="SAPBEXfilterDrill 3 6 3 2" xfId="22546" xr:uid="{00000000-0005-0000-0000-0000C7F70000}"/>
    <cellStyle name="SAPBEXfilterDrill 3 6 3 2 2" xfId="50229" xr:uid="{00000000-0005-0000-0000-0000C8F70000}"/>
    <cellStyle name="SAPBEXfilterDrill 3 6 3 3" xfId="36312" xr:uid="{00000000-0005-0000-0000-0000C9F70000}"/>
    <cellStyle name="SAPBEXfilterDrill 3 6 4" xfId="5501" xr:uid="{00000000-0005-0000-0000-0000CAF70000}"/>
    <cellStyle name="SAPBEXfilterDrill 3 6 4 2" xfId="19454" xr:uid="{00000000-0005-0000-0000-0000CBF70000}"/>
    <cellStyle name="SAPBEXfilterDrill 3 6 4 2 2" xfId="47137" xr:uid="{00000000-0005-0000-0000-0000CCF70000}"/>
    <cellStyle name="SAPBEXfilterDrill 3 6 4 3" xfId="33220" xr:uid="{00000000-0005-0000-0000-0000CDF70000}"/>
    <cellStyle name="SAPBEXfilterDrill 3 6 5" xfId="13505" xr:uid="{00000000-0005-0000-0000-0000CEF70000}"/>
    <cellStyle name="SAPBEXfilterDrill 3 6 5 2" xfId="27426" xr:uid="{00000000-0005-0000-0000-0000CFF70000}"/>
    <cellStyle name="SAPBEXfilterDrill 3 6 5 2 2" xfId="55109" xr:uid="{00000000-0005-0000-0000-0000D0F70000}"/>
    <cellStyle name="SAPBEXfilterDrill 3 6 5 3" xfId="41192" xr:uid="{00000000-0005-0000-0000-0000D1F70000}"/>
    <cellStyle name="SAPBEXfilterDrill 3 6 6" xfId="16467" xr:uid="{00000000-0005-0000-0000-0000D2F70000}"/>
    <cellStyle name="SAPBEXfilterDrill 3 6 6 2" xfId="44150" xr:uid="{00000000-0005-0000-0000-0000D3F70000}"/>
    <cellStyle name="SAPBEXfilterDrill 3 6 7" xfId="30353" xr:uid="{00000000-0005-0000-0000-0000D4F70000}"/>
    <cellStyle name="SAPBEXfilterDrill 3 7" xfId="3222" xr:uid="{00000000-0005-0000-0000-0000D5F70000}"/>
    <cellStyle name="SAPBEXfilterDrill 3 7 2" xfId="6664" xr:uid="{00000000-0005-0000-0000-0000D6F70000}"/>
    <cellStyle name="SAPBEXfilterDrill 3 7 2 2" xfId="20606" xr:uid="{00000000-0005-0000-0000-0000D7F70000}"/>
    <cellStyle name="SAPBEXfilterDrill 3 7 2 2 2" xfId="48289" xr:uid="{00000000-0005-0000-0000-0000D8F70000}"/>
    <cellStyle name="SAPBEXfilterDrill 3 7 2 3" xfId="34372" xr:uid="{00000000-0005-0000-0000-0000D9F70000}"/>
    <cellStyle name="SAPBEXfilterDrill 3 7 3" xfId="9406" xr:uid="{00000000-0005-0000-0000-0000DAF70000}"/>
    <cellStyle name="SAPBEXfilterDrill 3 7 3 2" xfId="23327" xr:uid="{00000000-0005-0000-0000-0000DBF70000}"/>
    <cellStyle name="SAPBEXfilterDrill 3 7 3 2 2" xfId="51010" xr:uid="{00000000-0005-0000-0000-0000DCF70000}"/>
    <cellStyle name="SAPBEXfilterDrill 3 7 3 3" xfId="37093" xr:uid="{00000000-0005-0000-0000-0000DDF70000}"/>
    <cellStyle name="SAPBEXfilterDrill 3 7 4" xfId="11544" xr:uid="{00000000-0005-0000-0000-0000DEF70000}"/>
    <cellStyle name="SAPBEXfilterDrill 3 7 4 2" xfId="25465" xr:uid="{00000000-0005-0000-0000-0000DFF70000}"/>
    <cellStyle name="SAPBEXfilterDrill 3 7 4 2 2" xfId="53148" xr:uid="{00000000-0005-0000-0000-0000E0F70000}"/>
    <cellStyle name="SAPBEXfilterDrill 3 7 4 3" xfId="39231" xr:uid="{00000000-0005-0000-0000-0000E1F70000}"/>
    <cellStyle name="SAPBEXfilterDrill 3 7 5" xfId="14294" xr:uid="{00000000-0005-0000-0000-0000E2F70000}"/>
    <cellStyle name="SAPBEXfilterDrill 3 7 5 2" xfId="28215" xr:uid="{00000000-0005-0000-0000-0000E3F70000}"/>
    <cellStyle name="SAPBEXfilterDrill 3 7 5 2 2" xfId="55898" xr:uid="{00000000-0005-0000-0000-0000E4F70000}"/>
    <cellStyle name="SAPBEXfilterDrill 3 7 5 3" xfId="41981" xr:uid="{00000000-0005-0000-0000-0000E5F70000}"/>
    <cellStyle name="SAPBEXfilterDrill 3 7 6" xfId="17262" xr:uid="{00000000-0005-0000-0000-0000E6F70000}"/>
    <cellStyle name="SAPBEXfilterDrill 3 7 6 2" xfId="44945" xr:uid="{00000000-0005-0000-0000-0000E7F70000}"/>
    <cellStyle name="SAPBEXfilterDrill 3 7 7" xfId="31054" xr:uid="{00000000-0005-0000-0000-0000E8F70000}"/>
    <cellStyle name="SAPBEXfilterDrill 3 8" xfId="2378" xr:uid="{00000000-0005-0000-0000-0000E9F70000}"/>
    <cellStyle name="SAPBEXfilterDrill 3 8 2" xfId="5835" xr:uid="{00000000-0005-0000-0000-0000EAF70000}"/>
    <cellStyle name="SAPBEXfilterDrill 3 8 2 2" xfId="19785" xr:uid="{00000000-0005-0000-0000-0000EBF70000}"/>
    <cellStyle name="SAPBEXfilterDrill 3 8 2 2 2" xfId="47468" xr:uid="{00000000-0005-0000-0000-0000ECF70000}"/>
    <cellStyle name="SAPBEXfilterDrill 3 8 2 3" xfId="33551" xr:uid="{00000000-0005-0000-0000-0000EDF70000}"/>
    <cellStyle name="SAPBEXfilterDrill 3 8 3" xfId="8605" xr:uid="{00000000-0005-0000-0000-0000EEF70000}"/>
    <cellStyle name="SAPBEXfilterDrill 3 8 3 2" xfId="22526" xr:uid="{00000000-0005-0000-0000-0000EFF70000}"/>
    <cellStyle name="SAPBEXfilterDrill 3 8 3 2 2" xfId="50209" xr:uid="{00000000-0005-0000-0000-0000F0F70000}"/>
    <cellStyle name="SAPBEXfilterDrill 3 8 3 3" xfId="36292" xr:uid="{00000000-0005-0000-0000-0000F1F70000}"/>
    <cellStyle name="SAPBEXfilterDrill 3 8 4" xfId="5482" xr:uid="{00000000-0005-0000-0000-0000F2F70000}"/>
    <cellStyle name="SAPBEXfilterDrill 3 8 4 2" xfId="19435" xr:uid="{00000000-0005-0000-0000-0000F3F70000}"/>
    <cellStyle name="SAPBEXfilterDrill 3 8 4 2 2" xfId="47118" xr:uid="{00000000-0005-0000-0000-0000F4F70000}"/>
    <cellStyle name="SAPBEXfilterDrill 3 8 4 3" xfId="33201" xr:uid="{00000000-0005-0000-0000-0000F5F70000}"/>
    <cellStyle name="SAPBEXfilterDrill 3 8 5" xfId="13483" xr:uid="{00000000-0005-0000-0000-0000F6F70000}"/>
    <cellStyle name="SAPBEXfilterDrill 3 8 5 2" xfId="27404" xr:uid="{00000000-0005-0000-0000-0000F7F70000}"/>
    <cellStyle name="SAPBEXfilterDrill 3 8 5 2 2" xfId="55087" xr:uid="{00000000-0005-0000-0000-0000F8F70000}"/>
    <cellStyle name="SAPBEXfilterDrill 3 8 5 3" xfId="41170" xr:uid="{00000000-0005-0000-0000-0000F9F70000}"/>
    <cellStyle name="SAPBEXfilterDrill 3 8 6" xfId="16445" xr:uid="{00000000-0005-0000-0000-0000FAF70000}"/>
    <cellStyle name="SAPBEXfilterDrill 3 8 6 2" xfId="44128" xr:uid="{00000000-0005-0000-0000-0000FBF70000}"/>
    <cellStyle name="SAPBEXfilterDrill 3 8 7" xfId="30338" xr:uid="{00000000-0005-0000-0000-0000FCF70000}"/>
    <cellStyle name="SAPBEXfilterDrill 3 9" xfId="2876" xr:uid="{00000000-0005-0000-0000-0000FDF70000}"/>
    <cellStyle name="SAPBEXfilterDrill 3 9 2" xfId="6323" xr:uid="{00000000-0005-0000-0000-0000FEF70000}"/>
    <cellStyle name="SAPBEXfilterDrill 3 9 2 2" xfId="20270" xr:uid="{00000000-0005-0000-0000-0000FFF70000}"/>
    <cellStyle name="SAPBEXfilterDrill 3 9 2 2 2" xfId="47953" xr:uid="{00000000-0005-0000-0000-000000F80000}"/>
    <cellStyle name="SAPBEXfilterDrill 3 9 2 3" xfId="34036" xr:uid="{00000000-0005-0000-0000-000001F80000}"/>
    <cellStyle name="SAPBEXfilterDrill 3 9 3" xfId="9075" xr:uid="{00000000-0005-0000-0000-000002F80000}"/>
    <cellStyle name="SAPBEXfilterDrill 3 9 3 2" xfId="22996" xr:uid="{00000000-0005-0000-0000-000003F80000}"/>
    <cellStyle name="SAPBEXfilterDrill 3 9 3 2 2" xfId="50679" xr:uid="{00000000-0005-0000-0000-000004F80000}"/>
    <cellStyle name="SAPBEXfilterDrill 3 9 3 3" xfId="36762" xr:uid="{00000000-0005-0000-0000-000005F80000}"/>
    <cellStyle name="SAPBEXfilterDrill 3 9 4" xfId="11210" xr:uid="{00000000-0005-0000-0000-000006F80000}"/>
    <cellStyle name="SAPBEXfilterDrill 3 9 4 2" xfId="25131" xr:uid="{00000000-0005-0000-0000-000007F80000}"/>
    <cellStyle name="SAPBEXfilterDrill 3 9 4 2 2" xfId="52814" xr:uid="{00000000-0005-0000-0000-000008F80000}"/>
    <cellStyle name="SAPBEXfilterDrill 3 9 4 3" xfId="38897" xr:uid="{00000000-0005-0000-0000-000009F80000}"/>
    <cellStyle name="SAPBEXfilterDrill 3 9 5" xfId="13962" xr:uid="{00000000-0005-0000-0000-00000AF80000}"/>
    <cellStyle name="SAPBEXfilterDrill 3 9 5 2" xfId="27883" xr:uid="{00000000-0005-0000-0000-00000BF80000}"/>
    <cellStyle name="SAPBEXfilterDrill 3 9 5 2 2" xfId="55566" xr:uid="{00000000-0005-0000-0000-00000CF80000}"/>
    <cellStyle name="SAPBEXfilterDrill 3 9 5 3" xfId="41649" xr:uid="{00000000-0005-0000-0000-00000DF80000}"/>
    <cellStyle name="SAPBEXfilterDrill 3 9 6" xfId="16928" xr:uid="{00000000-0005-0000-0000-00000EF80000}"/>
    <cellStyle name="SAPBEXfilterDrill 3 9 6 2" xfId="44611" xr:uid="{00000000-0005-0000-0000-00000FF80000}"/>
    <cellStyle name="SAPBEXfilterDrill 3 9 7" xfId="30751" xr:uid="{00000000-0005-0000-0000-000010F80000}"/>
    <cellStyle name="SAPBEXfilterDrill 4" xfId="2184" xr:uid="{00000000-0005-0000-0000-000011F80000}"/>
    <cellStyle name="SAPBEXfilterDrill 4 10" xfId="3592" xr:uid="{00000000-0005-0000-0000-000012F80000}"/>
    <cellStyle name="SAPBEXfilterDrill 4 10 2" xfId="7030" xr:uid="{00000000-0005-0000-0000-000013F80000}"/>
    <cellStyle name="SAPBEXfilterDrill 4 10 2 2" xfId="20967" xr:uid="{00000000-0005-0000-0000-000014F80000}"/>
    <cellStyle name="SAPBEXfilterDrill 4 10 2 2 2" xfId="48650" xr:uid="{00000000-0005-0000-0000-000015F80000}"/>
    <cellStyle name="SAPBEXfilterDrill 4 10 2 3" xfId="34733" xr:uid="{00000000-0005-0000-0000-000016F80000}"/>
    <cellStyle name="SAPBEXfilterDrill 4 10 3" xfId="9763" xr:uid="{00000000-0005-0000-0000-000017F80000}"/>
    <cellStyle name="SAPBEXfilterDrill 4 10 3 2" xfId="23684" xr:uid="{00000000-0005-0000-0000-000018F80000}"/>
    <cellStyle name="SAPBEXfilterDrill 4 10 3 2 2" xfId="51367" xr:uid="{00000000-0005-0000-0000-000019F80000}"/>
    <cellStyle name="SAPBEXfilterDrill 4 10 3 3" xfId="37450" xr:uid="{00000000-0005-0000-0000-00001AF80000}"/>
    <cellStyle name="SAPBEXfilterDrill 4 10 4" xfId="11905" xr:uid="{00000000-0005-0000-0000-00001BF80000}"/>
    <cellStyle name="SAPBEXfilterDrill 4 10 4 2" xfId="25826" xr:uid="{00000000-0005-0000-0000-00001CF80000}"/>
    <cellStyle name="SAPBEXfilterDrill 4 10 4 2 2" xfId="53509" xr:uid="{00000000-0005-0000-0000-00001DF80000}"/>
    <cellStyle name="SAPBEXfilterDrill 4 10 4 3" xfId="39592" xr:uid="{00000000-0005-0000-0000-00001EF80000}"/>
    <cellStyle name="SAPBEXfilterDrill 4 10 5" xfId="14655" xr:uid="{00000000-0005-0000-0000-00001FF80000}"/>
    <cellStyle name="SAPBEXfilterDrill 4 10 5 2" xfId="28576" xr:uid="{00000000-0005-0000-0000-000020F80000}"/>
    <cellStyle name="SAPBEXfilterDrill 4 10 5 2 2" xfId="56259" xr:uid="{00000000-0005-0000-0000-000021F80000}"/>
    <cellStyle name="SAPBEXfilterDrill 4 10 5 3" xfId="42342" xr:uid="{00000000-0005-0000-0000-000022F80000}"/>
    <cellStyle name="SAPBEXfilterDrill 4 10 6" xfId="17623" xr:uid="{00000000-0005-0000-0000-000023F80000}"/>
    <cellStyle name="SAPBEXfilterDrill 4 10 6 2" xfId="45306" xr:uid="{00000000-0005-0000-0000-000024F80000}"/>
    <cellStyle name="SAPBEXfilterDrill 4 10 7" xfId="31394" xr:uid="{00000000-0005-0000-0000-000025F80000}"/>
    <cellStyle name="SAPBEXfilterDrill 4 11" xfId="3619" xr:uid="{00000000-0005-0000-0000-000026F80000}"/>
    <cellStyle name="SAPBEXfilterDrill 4 11 2" xfId="7057" xr:uid="{00000000-0005-0000-0000-000027F80000}"/>
    <cellStyle name="SAPBEXfilterDrill 4 11 2 2" xfId="20993" xr:uid="{00000000-0005-0000-0000-000028F80000}"/>
    <cellStyle name="SAPBEXfilterDrill 4 11 2 2 2" xfId="48676" xr:uid="{00000000-0005-0000-0000-000029F80000}"/>
    <cellStyle name="SAPBEXfilterDrill 4 11 2 3" xfId="34759" xr:uid="{00000000-0005-0000-0000-00002AF80000}"/>
    <cellStyle name="SAPBEXfilterDrill 4 11 3" xfId="9789" xr:uid="{00000000-0005-0000-0000-00002BF80000}"/>
    <cellStyle name="SAPBEXfilterDrill 4 11 3 2" xfId="23710" xr:uid="{00000000-0005-0000-0000-00002CF80000}"/>
    <cellStyle name="SAPBEXfilterDrill 4 11 3 2 2" xfId="51393" xr:uid="{00000000-0005-0000-0000-00002DF80000}"/>
    <cellStyle name="SAPBEXfilterDrill 4 11 3 3" xfId="37476" xr:uid="{00000000-0005-0000-0000-00002EF80000}"/>
    <cellStyle name="SAPBEXfilterDrill 4 11 4" xfId="11931" xr:uid="{00000000-0005-0000-0000-00002FF80000}"/>
    <cellStyle name="SAPBEXfilterDrill 4 11 4 2" xfId="25852" xr:uid="{00000000-0005-0000-0000-000030F80000}"/>
    <cellStyle name="SAPBEXfilterDrill 4 11 4 2 2" xfId="53535" xr:uid="{00000000-0005-0000-0000-000031F80000}"/>
    <cellStyle name="SAPBEXfilterDrill 4 11 4 3" xfId="39618" xr:uid="{00000000-0005-0000-0000-000032F80000}"/>
    <cellStyle name="SAPBEXfilterDrill 4 11 5" xfId="14681" xr:uid="{00000000-0005-0000-0000-000033F80000}"/>
    <cellStyle name="SAPBEXfilterDrill 4 11 5 2" xfId="28602" xr:uid="{00000000-0005-0000-0000-000034F80000}"/>
    <cellStyle name="SAPBEXfilterDrill 4 11 5 2 2" xfId="56285" xr:uid="{00000000-0005-0000-0000-000035F80000}"/>
    <cellStyle name="SAPBEXfilterDrill 4 11 5 3" xfId="42368" xr:uid="{00000000-0005-0000-0000-000036F80000}"/>
    <cellStyle name="SAPBEXfilterDrill 4 11 6" xfId="17649" xr:uid="{00000000-0005-0000-0000-000037F80000}"/>
    <cellStyle name="SAPBEXfilterDrill 4 11 6 2" xfId="45332" xr:uid="{00000000-0005-0000-0000-000038F80000}"/>
    <cellStyle name="SAPBEXfilterDrill 4 11 7" xfId="31420" xr:uid="{00000000-0005-0000-0000-000039F80000}"/>
    <cellStyle name="SAPBEXfilterDrill 4 12" xfId="3653" xr:uid="{00000000-0005-0000-0000-00003AF80000}"/>
    <cellStyle name="SAPBEXfilterDrill 4 12 2" xfId="7091" xr:uid="{00000000-0005-0000-0000-00003BF80000}"/>
    <cellStyle name="SAPBEXfilterDrill 4 12 2 2" xfId="21027" xr:uid="{00000000-0005-0000-0000-00003CF80000}"/>
    <cellStyle name="SAPBEXfilterDrill 4 12 2 2 2" xfId="48710" xr:uid="{00000000-0005-0000-0000-00003DF80000}"/>
    <cellStyle name="SAPBEXfilterDrill 4 12 2 3" xfId="34793" xr:uid="{00000000-0005-0000-0000-00003EF80000}"/>
    <cellStyle name="SAPBEXfilterDrill 4 12 3" xfId="9823" xr:uid="{00000000-0005-0000-0000-00003FF80000}"/>
    <cellStyle name="SAPBEXfilterDrill 4 12 3 2" xfId="23744" xr:uid="{00000000-0005-0000-0000-000040F80000}"/>
    <cellStyle name="SAPBEXfilterDrill 4 12 3 2 2" xfId="51427" xr:uid="{00000000-0005-0000-0000-000041F80000}"/>
    <cellStyle name="SAPBEXfilterDrill 4 12 3 3" xfId="37510" xr:uid="{00000000-0005-0000-0000-000042F80000}"/>
    <cellStyle name="SAPBEXfilterDrill 4 12 4" xfId="11965" xr:uid="{00000000-0005-0000-0000-000043F80000}"/>
    <cellStyle name="SAPBEXfilterDrill 4 12 4 2" xfId="25886" xr:uid="{00000000-0005-0000-0000-000044F80000}"/>
    <cellStyle name="SAPBEXfilterDrill 4 12 4 2 2" xfId="53569" xr:uid="{00000000-0005-0000-0000-000045F80000}"/>
    <cellStyle name="SAPBEXfilterDrill 4 12 4 3" xfId="39652" xr:uid="{00000000-0005-0000-0000-000046F80000}"/>
    <cellStyle name="SAPBEXfilterDrill 4 12 5" xfId="14715" xr:uid="{00000000-0005-0000-0000-000047F80000}"/>
    <cellStyle name="SAPBEXfilterDrill 4 12 5 2" xfId="28636" xr:uid="{00000000-0005-0000-0000-000048F80000}"/>
    <cellStyle name="SAPBEXfilterDrill 4 12 5 2 2" xfId="56319" xr:uid="{00000000-0005-0000-0000-000049F80000}"/>
    <cellStyle name="SAPBEXfilterDrill 4 12 5 3" xfId="42402" xr:uid="{00000000-0005-0000-0000-00004AF80000}"/>
    <cellStyle name="SAPBEXfilterDrill 4 12 6" xfId="17683" xr:uid="{00000000-0005-0000-0000-00004BF80000}"/>
    <cellStyle name="SAPBEXfilterDrill 4 12 6 2" xfId="45366" xr:uid="{00000000-0005-0000-0000-00004CF80000}"/>
    <cellStyle name="SAPBEXfilterDrill 4 12 7" xfId="31453" xr:uid="{00000000-0005-0000-0000-00004DF80000}"/>
    <cellStyle name="SAPBEXfilterDrill 4 13" xfId="3689" xr:uid="{00000000-0005-0000-0000-00004EF80000}"/>
    <cellStyle name="SAPBEXfilterDrill 4 13 2" xfId="7126" xr:uid="{00000000-0005-0000-0000-00004FF80000}"/>
    <cellStyle name="SAPBEXfilterDrill 4 13 2 2" xfId="21061" xr:uid="{00000000-0005-0000-0000-000050F80000}"/>
    <cellStyle name="SAPBEXfilterDrill 4 13 2 2 2" xfId="48744" xr:uid="{00000000-0005-0000-0000-000051F80000}"/>
    <cellStyle name="SAPBEXfilterDrill 4 13 2 3" xfId="34827" xr:uid="{00000000-0005-0000-0000-000052F80000}"/>
    <cellStyle name="SAPBEXfilterDrill 4 13 3" xfId="9856" xr:uid="{00000000-0005-0000-0000-000053F80000}"/>
    <cellStyle name="SAPBEXfilterDrill 4 13 3 2" xfId="23777" xr:uid="{00000000-0005-0000-0000-000054F80000}"/>
    <cellStyle name="SAPBEXfilterDrill 4 13 3 2 2" xfId="51460" xr:uid="{00000000-0005-0000-0000-000055F80000}"/>
    <cellStyle name="SAPBEXfilterDrill 4 13 3 3" xfId="37543" xr:uid="{00000000-0005-0000-0000-000056F80000}"/>
    <cellStyle name="SAPBEXfilterDrill 4 13 4" xfId="11999" xr:uid="{00000000-0005-0000-0000-000057F80000}"/>
    <cellStyle name="SAPBEXfilterDrill 4 13 4 2" xfId="25920" xr:uid="{00000000-0005-0000-0000-000058F80000}"/>
    <cellStyle name="SAPBEXfilterDrill 4 13 4 2 2" xfId="53603" xr:uid="{00000000-0005-0000-0000-000059F80000}"/>
    <cellStyle name="SAPBEXfilterDrill 4 13 4 3" xfId="39686" xr:uid="{00000000-0005-0000-0000-00005AF80000}"/>
    <cellStyle name="SAPBEXfilterDrill 4 13 5" xfId="14749" xr:uid="{00000000-0005-0000-0000-00005BF80000}"/>
    <cellStyle name="SAPBEXfilterDrill 4 13 5 2" xfId="28670" xr:uid="{00000000-0005-0000-0000-00005CF80000}"/>
    <cellStyle name="SAPBEXfilterDrill 4 13 5 2 2" xfId="56353" xr:uid="{00000000-0005-0000-0000-00005DF80000}"/>
    <cellStyle name="SAPBEXfilterDrill 4 13 5 3" xfId="42436" xr:uid="{00000000-0005-0000-0000-00005EF80000}"/>
    <cellStyle name="SAPBEXfilterDrill 4 13 6" xfId="17717" xr:uid="{00000000-0005-0000-0000-00005FF80000}"/>
    <cellStyle name="SAPBEXfilterDrill 4 13 6 2" xfId="45400" xr:uid="{00000000-0005-0000-0000-000060F80000}"/>
    <cellStyle name="SAPBEXfilterDrill 4 13 7" xfId="31487" xr:uid="{00000000-0005-0000-0000-000061F80000}"/>
    <cellStyle name="SAPBEXfilterDrill 4 14" xfId="3715" xr:uid="{00000000-0005-0000-0000-000062F80000}"/>
    <cellStyle name="SAPBEXfilterDrill 4 14 2" xfId="7152" xr:uid="{00000000-0005-0000-0000-000063F80000}"/>
    <cellStyle name="SAPBEXfilterDrill 4 14 2 2" xfId="21087" xr:uid="{00000000-0005-0000-0000-000064F80000}"/>
    <cellStyle name="SAPBEXfilterDrill 4 14 2 2 2" xfId="48770" xr:uid="{00000000-0005-0000-0000-000065F80000}"/>
    <cellStyle name="SAPBEXfilterDrill 4 14 2 3" xfId="34853" xr:uid="{00000000-0005-0000-0000-000066F80000}"/>
    <cellStyle name="SAPBEXfilterDrill 4 14 3" xfId="9880" xr:uid="{00000000-0005-0000-0000-000067F80000}"/>
    <cellStyle name="SAPBEXfilterDrill 4 14 3 2" xfId="23801" xr:uid="{00000000-0005-0000-0000-000068F80000}"/>
    <cellStyle name="SAPBEXfilterDrill 4 14 3 2 2" xfId="51484" xr:uid="{00000000-0005-0000-0000-000069F80000}"/>
    <cellStyle name="SAPBEXfilterDrill 4 14 3 3" xfId="37567" xr:uid="{00000000-0005-0000-0000-00006AF80000}"/>
    <cellStyle name="SAPBEXfilterDrill 4 14 4" xfId="12025" xr:uid="{00000000-0005-0000-0000-00006BF80000}"/>
    <cellStyle name="SAPBEXfilterDrill 4 14 4 2" xfId="25946" xr:uid="{00000000-0005-0000-0000-00006CF80000}"/>
    <cellStyle name="SAPBEXfilterDrill 4 14 4 2 2" xfId="53629" xr:uid="{00000000-0005-0000-0000-00006DF80000}"/>
    <cellStyle name="SAPBEXfilterDrill 4 14 4 3" xfId="39712" xr:uid="{00000000-0005-0000-0000-00006EF80000}"/>
    <cellStyle name="SAPBEXfilterDrill 4 14 5" xfId="14775" xr:uid="{00000000-0005-0000-0000-00006FF80000}"/>
    <cellStyle name="SAPBEXfilterDrill 4 14 5 2" xfId="28696" xr:uid="{00000000-0005-0000-0000-000070F80000}"/>
    <cellStyle name="SAPBEXfilterDrill 4 14 5 2 2" xfId="56379" xr:uid="{00000000-0005-0000-0000-000071F80000}"/>
    <cellStyle name="SAPBEXfilterDrill 4 14 5 3" xfId="42462" xr:uid="{00000000-0005-0000-0000-000072F80000}"/>
    <cellStyle name="SAPBEXfilterDrill 4 14 6" xfId="17743" xr:uid="{00000000-0005-0000-0000-000073F80000}"/>
    <cellStyle name="SAPBEXfilterDrill 4 14 6 2" xfId="45426" xr:uid="{00000000-0005-0000-0000-000074F80000}"/>
    <cellStyle name="SAPBEXfilterDrill 4 14 7" xfId="31513" xr:uid="{00000000-0005-0000-0000-000075F80000}"/>
    <cellStyle name="SAPBEXfilterDrill 4 15" xfId="3753" xr:uid="{00000000-0005-0000-0000-000076F80000}"/>
    <cellStyle name="SAPBEXfilterDrill 4 15 2" xfId="7187" xr:uid="{00000000-0005-0000-0000-000077F80000}"/>
    <cellStyle name="SAPBEXfilterDrill 4 15 2 2" xfId="21122" xr:uid="{00000000-0005-0000-0000-000078F80000}"/>
    <cellStyle name="SAPBEXfilterDrill 4 15 2 2 2" xfId="48805" xr:uid="{00000000-0005-0000-0000-000079F80000}"/>
    <cellStyle name="SAPBEXfilterDrill 4 15 2 3" xfId="34888" xr:uid="{00000000-0005-0000-0000-00007AF80000}"/>
    <cellStyle name="SAPBEXfilterDrill 4 15 3" xfId="9912" xr:uid="{00000000-0005-0000-0000-00007BF80000}"/>
    <cellStyle name="SAPBEXfilterDrill 4 15 3 2" xfId="23833" xr:uid="{00000000-0005-0000-0000-00007CF80000}"/>
    <cellStyle name="SAPBEXfilterDrill 4 15 3 2 2" xfId="51516" xr:uid="{00000000-0005-0000-0000-00007DF80000}"/>
    <cellStyle name="SAPBEXfilterDrill 4 15 3 3" xfId="37599" xr:uid="{00000000-0005-0000-0000-00007EF80000}"/>
    <cellStyle name="SAPBEXfilterDrill 4 15 4" xfId="12060" xr:uid="{00000000-0005-0000-0000-00007FF80000}"/>
    <cellStyle name="SAPBEXfilterDrill 4 15 4 2" xfId="25981" xr:uid="{00000000-0005-0000-0000-000080F80000}"/>
    <cellStyle name="SAPBEXfilterDrill 4 15 4 2 2" xfId="53664" xr:uid="{00000000-0005-0000-0000-000081F80000}"/>
    <cellStyle name="SAPBEXfilterDrill 4 15 4 3" xfId="39747" xr:uid="{00000000-0005-0000-0000-000082F80000}"/>
    <cellStyle name="SAPBEXfilterDrill 4 15 5" xfId="14810" xr:uid="{00000000-0005-0000-0000-000083F80000}"/>
    <cellStyle name="SAPBEXfilterDrill 4 15 5 2" xfId="28731" xr:uid="{00000000-0005-0000-0000-000084F80000}"/>
    <cellStyle name="SAPBEXfilterDrill 4 15 5 2 2" xfId="56414" xr:uid="{00000000-0005-0000-0000-000085F80000}"/>
    <cellStyle name="SAPBEXfilterDrill 4 15 5 3" xfId="42497" xr:uid="{00000000-0005-0000-0000-000086F80000}"/>
    <cellStyle name="SAPBEXfilterDrill 4 15 6" xfId="17778" xr:uid="{00000000-0005-0000-0000-000087F80000}"/>
    <cellStyle name="SAPBEXfilterDrill 4 15 6 2" xfId="45461" xr:uid="{00000000-0005-0000-0000-000088F80000}"/>
    <cellStyle name="SAPBEXfilterDrill 4 15 7" xfId="31544" xr:uid="{00000000-0005-0000-0000-000089F80000}"/>
    <cellStyle name="SAPBEXfilterDrill 4 16" xfId="3783" xr:uid="{00000000-0005-0000-0000-00008AF80000}"/>
    <cellStyle name="SAPBEXfilterDrill 4 16 2" xfId="7217" xr:uid="{00000000-0005-0000-0000-00008BF80000}"/>
    <cellStyle name="SAPBEXfilterDrill 4 16 2 2" xfId="21151" xr:uid="{00000000-0005-0000-0000-00008CF80000}"/>
    <cellStyle name="SAPBEXfilterDrill 4 16 2 2 2" xfId="48834" xr:uid="{00000000-0005-0000-0000-00008DF80000}"/>
    <cellStyle name="SAPBEXfilterDrill 4 16 2 3" xfId="34917" xr:uid="{00000000-0005-0000-0000-00008EF80000}"/>
    <cellStyle name="SAPBEXfilterDrill 4 16 3" xfId="9939" xr:uid="{00000000-0005-0000-0000-00008FF80000}"/>
    <cellStyle name="SAPBEXfilterDrill 4 16 3 2" xfId="23860" xr:uid="{00000000-0005-0000-0000-000090F80000}"/>
    <cellStyle name="SAPBEXfilterDrill 4 16 3 2 2" xfId="51543" xr:uid="{00000000-0005-0000-0000-000091F80000}"/>
    <cellStyle name="SAPBEXfilterDrill 4 16 3 3" xfId="37626" xr:uid="{00000000-0005-0000-0000-000092F80000}"/>
    <cellStyle name="SAPBEXfilterDrill 4 16 4" xfId="12089" xr:uid="{00000000-0005-0000-0000-000093F80000}"/>
    <cellStyle name="SAPBEXfilterDrill 4 16 4 2" xfId="26010" xr:uid="{00000000-0005-0000-0000-000094F80000}"/>
    <cellStyle name="SAPBEXfilterDrill 4 16 4 2 2" xfId="53693" xr:uid="{00000000-0005-0000-0000-000095F80000}"/>
    <cellStyle name="SAPBEXfilterDrill 4 16 4 3" xfId="39776" xr:uid="{00000000-0005-0000-0000-000096F80000}"/>
    <cellStyle name="SAPBEXfilterDrill 4 16 5" xfId="14839" xr:uid="{00000000-0005-0000-0000-000097F80000}"/>
    <cellStyle name="SAPBEXfilterDrill 4 16 5 2" xfId="28760" xr:uid="{00000000-0005-0000-0000-000098F80000}"/>
    <cellStyle name="SAPBEXfilterDrill 4 16 5 2 2" xfId="56443" xr:uid="{00000000-0005-0000-0000-000099F80000}"/>
    <cellStyle name="SAPBEXfilterDrill 4 16 5 3" xfId="42526" xr:uid="{00000000-0005-0000-0000-00009AF80000}"/>
    <cellStyle name="SAPBEXfilterDrill 4 16 6" xfId="17807" xr:uid="{00000000-0005-0000-0000-00009BF80000}"/>
    <cellStyle name="SAPBEXfilterDrill 4 16 6 2" xfId="45490" xr:uid="{00000000-0005-0000-0000-00009CF80000}"/>
    <cellStyle name="SAPBEXfilterDrill 4 16 7" xfId="31573" xr:uid="{00000000-0005-0000-0000-00009DF80000}"/>
    <cellStyle name="SAPBEXfilterDrill 4 17" xfId="3811" xr:uid="{00000000-0005-0000-0000-00009EF80000}"/>
    <cellStyle name="SAPBEXfilterDrill 4 17 2" xfId="7245" xr:uid="{00000000-0005-0000-0000-00009FF80000}"/>
    <cellStyle name="SAPBEXfilterDrill 4 17 2 2" xfId="21178" xr:uid="{00000000-0005-0000-0000-0000A0F80000}"/>
    <cellStyle name="SAPBEXfilterDrill 4 17 2 2 2" xfId="48861" xr:uid="{00000000-0005-0000-0000-0000A1F80000}"/>
    <cellStyle name="SAPBEXfilterDrill 4 17 2 3" xfId="34944" xr:uid="{00000000-0005-0000-0000-0000A2F80000}"/>
    <cellStyle name="SAPBEXfilterDrill 4 17 3" xfId="9964" xr:uid="{00000000-0005-0000-0000-0000A3F80000}"/>
    <cellStyle name="SAPBEXfilterDrill 4 17 3 2" xfId="23885" xr:uid="{00000000-0005-0000-0000-0000A4F80000}"/>
    <cellStyle name="SAPBEXfilterDrill 4 17 3 2 2" xfId="51568" xr:uid="{00000000-0005-0000-0000-0000A5F80000}"/>
    <cellStyle name="SAPBEXfilterDrill 4 17 3 3" xfId="37651" xr:uid="{00000000-0005-0000-0000-0000A6F80000}"/>
    <cellStyle name="SAPBEXfilterDrill 4 17 4" xfId="12116" xr:uid="{00000000-0005-0000-0000-0000A7F80000}"/>
    <cellStyle name="SAPBEXfilterDrill 4 17 4 2" xfId="26037" xr:uid="{00000000-0005-0000-0000-0000A8F80000}"/>
    <cellStyle name="SAPBEXfilterDrill 4 17 4 2 2" xfId="53720" xr:uid="{00000000-0005-0000-0000-0000A9F80000}"/>
    <cellStyle name="SAPBEXfilterDrill 4 17 4 3" xfId="39803" xr:uid="{00000000-0005-0000-0000-0000AAF80000}"/>
    <cellStyle name="SAPBEXfilterDrill 4 17 5" xfId="14866" xr:uid="{00000000-0005-0000-0000-0000ABF80000}"/>
    <cellStyle name="SAPBEXfilterDrill 4 17 5 2" xfId="28787" xr:uid="{00000000-0005-0000-0000-0000ACF80000}"/>
    <cellStyle name="SAPBEXfilterDrill 4 17 5 2 2" xfId="56470" xr:uid="{00000000-0005-0000-0000-0000ADF80000}"/>
    <cellStyle name="SAPBEXfilterDrill 4 17 5 3" xfId="42553" xr:uid="{00000000-0005-0000-0000-0000AEF80000}"/>
    <cellStyle name="SAPBEXfilterDrill 4 17 6" xfId="17834" xr:uid="{00000000-0005-0000-0000-0000AFF80000}"/>
    <cellStyle name="SAPBEXfilterDrill 4 17 6 2" xfId="45517" xr:uid="{00000000-0005-0000-0000-0000B0F80000}"/>
    <cellStyle name="SAPBEXfilterDrill 4 17 7" xfId="31600" xr:uid="{00000000-0005-0000-0000-0000B1F80000}"/>
    <cellStyle name="SAPBEXfilterDrill 4 18" xfId="3843" xr:uid="{00000000-0005-0000-0000-0000B2F80000}"/>
    <cellStyle name="SAPBEXfilterDrill 4 18 2" xfId="7277" xr:uid="{00000000-0005-0000-0000-0000B3F80000}"/>
    <cellStyle name="SAPBEXfilterDrill 4 18 2 2" xfId="21210" xr:uid="{00000000-0005-0000-0000-0000B4F80000}"/>
    <cellStyle name="SAPBEXfilterDrill 4 18 2 2 2" xfId="48893" xr:uid="{00000000-0005-0000-0000-0000B5F80000}"/>
    <cellStyle name="SAPBEXfilterDrill 4 18 2 3" xfId="34976" xr:uid="{00000000-0005-0000-0000-0000B6F80000}"/>
    <cellStyle name="SAPBEXfilterDrill 4 18 3" xfId="9996" xr:uid="{00000000-0005-0000-0000-0000B7F80000}"/>
    <cellStyle name="SAPBEXfilterDrill 4 18 3 2" xfId="23917" xr:uid="{00000000-0005-0000-0000-0000B8F80000}"/>
    <cellStyle name="SAPBEXfilterDrill 4 18 3 2 2" xfId="51600" xr:uid="{00000000-0005-0000-0000-0000B9F80000}"/>
    <cellStyle name="SAPBEXfilterDrill 4 18 3 3" xfId="37683" xr:uid="{00000000-0005-0000-0000-0000BAF80000}"/>
    <cellStyle name="SAPBEXfilterDrill 4 18 4" xfId="12148" xr:uid="{00000000-0005-0000-0000-0000BBF80000}"/>
    <cellStyle name="SAPBEXfilterDrill 4 18 4 2" xfId="26069" xr:uid="{00000000-0005-0000-0000-0000BCF80000}"/>
    <cellStyle name="SAPBEXfilterDrill 4 18 4 2 2" xfId="53752" xr:uid="{00000000-0005-0000-0000-0000BDF80000}"/>
    <cellStyle name="SAPBEXfilterDrill 4 18 4 3" xfId="39835" xr:uid="{00000000-0005-0000-0000-0000BEF80000}"/>
    <cellStyle name="SAPBEXfilterDrill 4 18 5" xfId="14898" xr:uid="{00000000-0005-0000-0000-0000BFF80000}"/>
    <cellStyle name="SAPBEXfilterDrill 4 18 5 2" xfId="28819" xr:uid="{00000000-0005-0000-0000-0000C0F80000}"/>
    <cellStyle name="SAPBEXfilterDrill 4 18 5 2 2" xfId="56502" xr:uid="{00000000-0005-0000-0000-0000C1F80000}"/>
    <cellStyle name="SAPBEXfilterDrill 4 18 5 3" xfId="42585" xr:uid="{00000000-0005-0000-0000-0000C2F80000}"/>
    <cellStyle name="SAPBEXfilterDrill 4 18 6" xfId="17866" xr:uid="{00000000-0005-0000-0000-0000C3F80000}"/>
    <cellStyle name="SAPBEXfilterDrill 4 18 6 2" xfId="45549" xr:uid="{00000000-0005-0000-0000-0000C4F80000}"/>
    <cellStyle name="SAPBEXfilterDrill 4 18 7" xfId="31632" xr:uid="{00000000-0005-0000-0000-0000C5F80000}"/>
    <cellStyle name="SAPBEXfilterDrill 4 19" xfId="3865" xr:uid="{00000000-0005-0000-0000-0000C6F80000}"/>
    <cellStyle name="SAPBEXfilterDrill 4 19 2" xfId="7299" xr:uid="{00000000-0005-0000-0000-0000C7F80000}"/>
    <cellStyle name="SAPBEXfilterDrill 4 19 2 2" xfId="21232" xr:uid="{00000000-0005-0000-0000-0000C8F80000}"/>
    <cellStyle name="SAPBEXfilterDrill 4 19 2 2 2" xfId="48915" xr:uid="{00000000-0005-0000-0000-0000C9F80000}"/>
    <cellStyle name="SAPBEXfilterDrill 4 19 2 3" xfId="34998" xr:uid="{00000000-0005-0000-0000-0000CAF80000}"/>
    <cellStyle name="SAPBEXfilterDrill 4 19 3" xfId="10018" xr:uid="{00000000-0005-0000-0000-0000CBF80000}"/>
    <cellStyle name="SAPBEXfilterDrill 4 19 3 2" xfId="23939" xr:uid="{00000000-0005-0000-0000-0000CCF80000}"/>
    <cellStyle name="SAPBEXfilterDrill 4 19 3 2 2" xfId="51622" xr:uid="{00000000-0005-0000-0000-0000CDF80000}"/>
    <cellStyle name="SAPBEXfilterDrill 4 19 3 3" xfId="37705" xr:uid="{00000000-0005-0000-0000-0000CEF80000}"/>
    <cellStyle name="SAPBEXfilterDrill 4 19 4" xfId="12170" xr:uid="{00000000-0005-0000-0000-0000CFF80000}"/>
    <cellStyle name="SAPBEXfilterDrill 4 19 4 2" xfId="26091" xr:uid="{00000000-0005-0000-0000-0000D0F80000}"/>
    <cellStyle name="SAPBEXfilterDrill 4 19 4 2 2" xfId="53774" xr:uid="{00000000-0005-0000-0000-0000D1F80000}"/>
    <cellStyle name="SAPBEXfilterDrill 4 19 4 3" xfId="39857" xr:uid="{00000000-0005-0000-0000-0000D2F80000}"/>
    <cellStyle name="SAPBEXfilterDrill 4 19 5" xfId="14920" xr:uid="{00000000-0005-0000-0000-0000D3F80000}"/>
    <cellStyle name="SAPBEXfilterDrill 4 19 5 2" xfId="28841" xr:uid="{00000000-0005-0000-0000-0000D4F80000}"/>
    <cellStyle name="SAPBEXfilterDrill 4 19 5 2 2" xfId="56524" xr:uid="{00000000-0005-0000-0000-0000D5F80000}"/>
    <cellStyle name="SAPBEXfilterDrill 4 19 5 3" xfId="42607" xr:uid="{00000000-0005-0000-0000-0000D6F80000}"/>
    <cellStyle name="SAPBEXfilterDrill 4 19 6" xfId="17888" xr:uid="{00000000-0005-0000-0000-0000D7F80000}"/>
    <cellStyle name="SAPBEXfilterDrill 4 19 6 2" xfId="45571" xr:uid="{00000000-0005-0000-0000-0000D8F80000}"/>
    <cellStyle name="SAPBEXfilterDrill 4 19 7" xfId="31654" xr:uid="{00000000-0005-0000-0000-0000D9F80000}"/>
    <cellStyle name="SAPBEXfilterDrill 4 2" xfId="3173" xr:uid="{00000000-0005-0000-0000-0000DAF80000}"/>
    <cellStyle name="SAPBEXfilterDrill 4 2 2" xfId="6615" xr:uid="{00000000-0005-0000-0000-0000DBF80000}"/>
    <cellStyle name="SAPBEXfilterDrill 4 2 2 2" xfId="20559" xr:uid="{00000000-0005-0000-0000-0000DCF80000}"/>
    <cellStyle name="SAPBEXfilterDrill 4 2 2 2 2" xfId="48242" xr:uid="{00000000-0005-0000-0000-0000DDF80000}"/>
    <cellStyle name="SAPBEXfilterDrill 4 2 2 3" xfId="34325" xr:uid="{00000000-0005-0000-0000-0000DEF80000}"/>
    <cellStyle name="SAPBEXfilterDrill 4 2 3" xfId="9359" xr:uid="{00000000-0005-0000-0000-0000DFF80000}"/>
    <cellStyle name="SAPBEXfilterDrill 4 2 3 2" xfId="23280" xr:uid="{00000000-0005-0000-0000-0000E0F80000}"/>
    <cellStyle name="SAPBEXfilterDrill 4 2 3 2 2" xfId="50963" xr:uid="{00000000-0005-0000-0000-0000E1F80000}"/>
    <cellStyle name="SAPBEXfilterDrill 4 2 3 3" xfId="37046" xr:uid="{00000000-0005-0000-0000-0000E2F80000}"/>
    <cellStyle name="SAPBEXfilterDrill 4 2 4" xfId="11497" xr:uid="{00000000-0005-0000-0000-0000E3F80000}"/>
    <cellStyle name="SAPBEXfilterDrill 4 2 4 2" xfId="25418" xr:uid="{00000000-0005-0000-0000-0000E4F80000}"/>
    <cellStyle name="SAPBEXfilterDrill 4 2 4 2 2" xfId="53101" xr:uid="{00000000-0005-0000-0000-0000E5F80000}"/>
    <cellStyle name="SAPBEXfilterDrill 4 2 4 3" xfId="39184" xr:uid="{00000000-0005-0000-0000-0000E6F80000}"/>
    <cellStyle name="SAPBEXfilterDrill 4 2 5" xfId="14247" xr:uid="{00000000-0005-0000-0000-0000E7F80000}"/>
    <cellStyle name="SAPBEXfilterDrill 4 2 5 2" xfId="28168" xr:uid="{00000000-0005-0000-0000-0000E8F80000}"/>
    <cellStyle name="SAPBEXfilterDrill 4 2 5 2 2" xfId="55851" xr:uid="{00000000-0005-0000-0000-0000E9F80000}"/>
    <cellStyle name="SAPBEXfilterDrill 4 2 5 3" xfId="41934" xr:uid="{00000000-0005-0000-0000-0000EAF80000}"/>
    <cellStyle name="SAPBEXfilterDrill 4 2 6" xfId="17215" xr:uid="{00000000-0005-0000-0000-0000EBF80000}"/>
    <cellStyle name="SAPBEXfilterDrill 4 2 6 2" xfId="44898" xr:uid="{00000000-0005-0000-0000-0000ECF80000}"/>
    <cellStyle name="SAPBEXfilterDrill 4 2 7" xfId="31016" xr:uid="{00000000-0005-0000-0000-0000EDF80000}"/>
    <cellStyle name="SAPBEXfilterDrill 4 20" xfId="4195" xr:uid="{00000000-0005-0000-0000-0000EEF80000}"/>
    <cellStyle name="SAPBEXfilterDrill 4 20 2" xfId="7620" xr:uid="{00000000-0005-0000-0000-0000EFF80000}"/>
    <cellStyle name="SAPBEXfilterDrill 4 20 2 2" xfId="21548" xr:uid="{00000000-0005-0000-0000-0000F0F80000}"/>
    <cellStyle name="SAPBEXfilterDrill 4 20 2 2 2" xfId="49231" xr:uid="{00000000-0005-0000-0000-0000F1F80000}"/>
    <cellStyle name="SAPBEXfilterDrill 4 20 2 3" xfId="35314" xr:uid="{00000000-0005-0000-0000-0000F2F80000}"/>
    <cellStyle name="SAPBEXfilterDrill 4 20 3" xfId="10313" xr:uid="{00000000-0005-0000-0000-0000F3F80000}"/>
    <cellStyle name="SAPBEXfilterDrill 4 20 3 2" xfId="24234" xr:uid="{00000000-0005-0000-0000-0000F4F80000}"/>
    <cellStyle name="SAPBEXfilterDrill 4 20 3 2 2" xfId="51917" xr:uid="{00000000-0005-0000-0000-0000F5F80000}"/>
    <cellStyle name="SAPBEXfilterDrill 4 20 3 3" xfId="38000" xr:uid="{00000000-0005-0000-0000-0000F6F80000}"/>
    <cellStyle name="SAPBEXfilterDrill 4 20 4" xfId="12469" xr:uid="{00000000-0005-0000-0000-0000F7F80000}"/>
    <cellStyle name="SAPBEXfilterDrill 4 20 4 2" xfId="26390" xr:uid="{00000000-0005-0000-0000-0000F8F80000}"/>
    <cellStyle name="SAPBEXfilterDrill 4 20 4 2 2" xfId="54073" xr:uid="{00000000-0005-0000-0000-0000F9F80000}"/>
    <cellStyle name="SAPBEXfilterDrill 4 20 4 3" xfId="40156" xr:uid="{00000000-0005-0000-0000-0000FAF80000}"/>
    <cellStyle name="SAPBEXfilterDrill 4 20 5" xfId="15219" xr:uid="{00000000-0005-0000-0000-0000FBF80000}"/>
    <cellStyle name="SAPBEXfilterDrill 4 20 5 2" xfId="29140" xr:uid="{00000000-0005-0000-0000-0000FCF80000}"/>
    <cellStyle name="SAPBEXfilterDrill 4 20 5 2 2" xfId="56823" xr:uid="{00000000-0005-0000-0000-0000FDF80000}"/>
    <cellStyle name="SAPBEXfilterDrill 4 20 5 3" xfId="42906" xr:uid="{00000000-0005-0000-0000-0000FEF80000}"/>
    <cellStyle name="SAPBEXfilterDrill 4 20 6" xfId="18187" xr:uid="{00000000-0005-0000-0000-0000FFF80000}"/>
    <cellStyle name="SAPBEXfilterDrill 4 20 6 2" xfId="45870" xr:uid="{00000000-0005-0000-0000-000000F90000}"/>
    <cellStyle name="SAPBEXfilterDrill 4 20 7" xfId="31953" xr:uid="{00000000-0005-0000-0000-000001F90000}"/>
    <cellStyle name="SAPBEXfilterDrill 4 21" xfId="4222" xr:uid="{00000000-0005-0000-0000-000002F90000}"/>
    <cellStyle name="SAPBEXfilterDrill 4 21 2" xfId="7647" xr:uid="{00000000-0005-0000-0000-000003F90000}"/>
    <cellStyle name="SAPBEXfilterDrill 4 21 2 2" xfId="21575" xr:uid="{00000000-0005-0000-0000-000004F90000}"/>
    <cellStyle name="SAPBEXfilterDrill 4 21 2 2 2" xfId="49258" xr:uid="{00000000-0005-0000-0000-000005F90000}"/>
    <cellStyle name="SAPBEXfilterDrill 4 21 2 3" xfId="35341" xr:uid="{00000000-0005-0000-0000-000006F90000}"/>
    <cellStyle name="SAPBEXfilterDrill 4 21 3" xfId="10340" xr:uid="{00000000-0005-0000-0000-000007F90000}"/>
    <cellStyle name="SAPBEXfilterDrill 4 21 3 2" xfId="24261" xr:uid="{00000000-0005-0000-0000-000008F90000}"/>
    <cellStyle name="SAPBEXfilterDrill 4 21 3 2 2" xfId="51944" xr:uid="{00000000-0005-0000-0000-000009F90000}"/>
    <cellStyle name="SAPBEXfilterDrill 4 21 3 3" xfId="38027" xr:uid="{00000000-0005-0000-0000-00000AF90000}"/>
    <cellStyle name="SAPBEXfilterDrill 4 21 4" xfId="12496" xr:uid="{00000000-0005-0000-0000-00000BF90000}"/>
    <cellStyle name="SAPBEXfilterDrill 4 21 4 2" xfId="26417" xr:uid="{00000000-0005-0000-0000-00000CF90000}"/>
    <cellStyle name="SAPBEXfilterDrill 4 21 4 2 2" xfId="54100" xr:uid="{00000000-0005-0000-0000-00000DF90000}"/>
    <cellStyle name="SAPBEXfilterDrill 4 21 4 3" xfId="40183" xr:uid="{00000000-0005-0000-0000-00000EF90000}"/>
    <cellStyle name="SAPBEXfilterDrill 4 21 5" xfId="15246" xr:uid="{00000000-0005-0000-0000-00000FF90000}"/>
    <cellStyle name="SAPBEXfilterDrill 4 21 5 2" xfId="29167" xr:uid="{00000000-0005-0000-0000-000010F90000}"/>
    <cellStyle name="SAPBEXfilterDrill 4 21 5 2 2" xfId="56850" xr:uid="{00000000-0005-0000-0000-000011F90000}"/>
    <cellStyle name="SAPBEXfilterDrill 4 21 5 3" xfId="42933" xr:uid="{00000000-0005-0000-0000-000012F90000}"/>
    <cellStyle name="SAPBEXfilterDrill 4 21 6" xfId="18214" xr:uid="{00000000-0005-0000-0000-000013F90000}"/>
    <cellStyle name="SAPBEXfilterDrill 4 21 6 2" xfId="45897" xr:uid="{00000000-0005-0000-0000-000014F90000}"/>
    <cellStyle name="SAPBEXfilterDrill 4 21 7" xfId="31980" xr:uid="{00000000-0005-0000-0000-000015F90000}"/>
    <cellStyle name="SAPBEXfilterDrill 4 22" xfId="4256" xr:uid="{00000000-0005-0000-0000-000016F90000}"/>
    <cellStyle name="SAPBEXfilterDrill 4 22 2" xfId="7681" xr:uid="{00000000-0005-0000-0000-000017F90000}"/>
    <cellStyle name="SAPBEXfilterDrill 4 22 2 2" xfId="21609" xr:uid="{00000000-0005-0000-0000-000018F90000}"/>
    <cellStyle name="SAPBEXfilterDrill 4 22 2 2 2" xfId="49292" xr:uid="{00000000-0005-0000-0000-000019F90000}"/>
    <cellStyle name="SAPBEXfilterDrill 4 22 2 3" xfId="35375" xr:uid="{00000000-0005-0000-0000-00001AF90000}"/>
    <cellStyle name="SAPBEXfilterDrill 4 22 3" xfId="10374" xr:uid="{00000000-0005-0000-0000-00001BF90000}"/>
    <cellStyle name="SAPBEXfilterDrill 4 22 3 2" xfId="24295" xr:uid="{00000000-0005-0000-0000-00001CF90000}"/>
    <cellStyle name="SAPBEXfilterDrill 4 22 3 2 2" xfId="51978" xr:uid="{00000000-0005-0000-0000-00001DF90000}"/>
    <cellStyle name="SAPBEXfilterDrill 4 22 3 3" xfId="38061" xr:uid="{00000000-0005-0000-0000-00001EF90000}"/>
    <cellStyle name="SAPBEXfilterDrill 4 22 4" xfId="12530" xr:uid="{00000000-0005-0000-0000-00001FF90000}"/>
    <cellStyle name="SAPBEXfilterDrill 4 22 4 2" xfId="26451" xr:uid="{00000000-0005-0000-0000-000020F90000}"/>
    <cellStyle name="SAPBEXfilterDrill 4 22 4 2 2" xfId="54134" xr:uid="{00000000-0005-0000-0000-000021F90000}"/>
    <cellStyle name="SAPBEXfilterDrill 4 22 4 3" xfId="40217" xr:uid="{00000000-0005-0000-0000-000022F90000}"/>
    <cellStyle name="SAPBEXfilterDrill 4 22 5" xfId="15280" xr:uid="{00000000-0005-0000-0000-000023F90000}"/>
    <cellStyle name="SAPBEXfilterDrill 4 22 5 2" xfId="29201" xr:uid="{00000000-0005-0000-0000-000024F90000}"/>
    <cellStyle name="SAPBEXfilterDrill 4 22 5 2 2" xfId="56884" xr:uid="{00000000-0005-0000-0000-000025F90000}"/>
    <cellStyle name="SAPBEXfilterDrill 4 22 5 3" xfId="42967" xr:uid="{00000000-0005-0000-0000-000026F90000}"/>
    <cellStyle name="SAPBEXfilterDrill 4 22 6" xfId="18248" xr:uid="{00000000-0005-0000-0000-000027F90000}"/>
    <cellStyle name="SAPBEXfilterDrill 4 22 6 2" xfId="45931" xr:uid="{00000000-0005-0000-0000-000028F90000}"/>
    <cellStyle name="SAPBEXfilterDrill 4 22 7" xfId="32014" xr:uid="{00000000-0005-0000-0000-000029F90000}"/>
    <cellStyle name="SAPBEXfilterDrill 4 23" xfId="4189" xr:uid="{00000000-0005-0000-0000-00002AF90000}"/>
    <cellStyle name="SAPBEXfilterDrill 4 23 2" xfId="7615" xr:uid="{00000000-0005-0000-0000-00002BF90000}"/>
    <cellStyle name="SAPBEXfilterDrill 4 23 2 2" xfId="21543" xr:uid="{00000000-0005-0000-0000-00002CF90000}"/>
    <cellStyle name="SAPBEXfilterDrill 4 23 2 2 2" xfId="49226" xr:uid="{00000000-0005-0000-0000-00002DF90000}"/>
    <cellStyle name="SAPBEXfilterDrill 4 23 2 3" xfId="35309" xr:uid="{00000000-0005-0000-0000-00002EF90000}"/>
    <cellStyle name="SAPBEXfilterDrill 4 23 3" xfId="10307" xr:uid="{00000000-0005-0000-0000-00002FF90000}"/>
    <cellStyle name="SAPBEXfilterDrill 4 23 3 2" xfId="24228" xr:uid="{00000000-0005-0000-0000-000030F90000}"/>
    <cellStyle name="SAPBEXfilterDrill 4 23 3 2 2" xfId="51911" xr:uid="{00000000-0005-0000-0000-000031F90000}"/>
    <cellStyle name="SAPBEXfilterDrill 4 23 3 3" xfId="37994" xr:uid="{00000000-0005-0000-0000-000032F90000}"/>
    <cellStyle name="SAPBEXfilterDrill 4 23 4" xfId="12464" xr:uid="{00000000-0005-0000-0000-000033F90000}"/>
    <cellStyle name="SAPBEXfilterDrill 4 23 4 2" xfId="26385" xr:uid="{00000000-0005-0000-0000-000034F90000}"/>
    <cellStyle name="SAPBEXfilterDrill 4 23 4 2 2" xfId="54068" xr:uid="{00000000-0005-0000-0000-000035F90000}"/>
    <cellStyle name="SAPBEXfilterDrill 4 23 4 3" xfId="40151" xr:uid="{00000000-0005-0000-0000-000036F90000}"/>
    <cellStyle name="SAPBEXfilterDrill 4 23 5" xfId="15214" xr:uid="{00000000-0005-0000-0000-000037F90000}"/>
    <cellStyle name="SAPBEXfilterDrill 4 23 5 2" xfId="29135" xr:uid="{00000000-0005-0000-0000-000038F90000}"/>
    <cellStyle name="SAPBEXfilterDrill 4 23 5 2 2" xfId="56818" xr:uid="{00000000-0005-0000-0000-000039F90000}"/>
    <cellStyle name="SAPBEXfilterDrill 4 23 5 3" xfId="42901" xr:uid="{00000000-0005-0000-0000-00003AF90000}"/>
    <cellStyle name="SAPBEXfilterDrill 4 23 6" xfId="18182" xr:uid="{00000000-0005-0000-0000-00003BF90000}"/>
    <cellStyle name="SAPBEXfilterDrill 4 23 6 2" xfId="45865" xr:uid="{00000000-0005-0000-0000-00003CF90000}"/>
    <cellStyle name="SAPBEXfilterDrill 4 23 7" xfId="31948" xr:uid="{00000000-0005-0000-0000-00003DF90000}"/>
    <cellStyle name="SAPBEXfilterDrill 4 24" xfId="4931" xr:uid="{00000000-0005-0000-0000-00003EF90000}"/>
    <cellStyle name="SAPBEXfilterDrill 4 24 2" xfId="8335" xr:uid="{00000000-0005-0000-0000-00003FF90000}"/>
    <cellStyle name="SAPBEXfilterDrill 4 24 2 2" xfId="22256" xr:uid="{00000000-0005-0000-0000-000040F90000}"/>
    <cellStyle name="SAPBEXfilterDrill 4 24 2 2 2" xfId="49939" xr:uid="{00000000-0005-0000-0000-000041F90000}"/>
    <cellStyle name="SAPBEXfilterDrill 4 24 2 3" xfId="36022" xr:uid="{00000000-0005-0000-0000-000042F90000}"/>
    <cellStyle name="SAPBEXfilterDrill 4 24 3" xfId="10788" xr:uid="{00000000-0005-0000-0000-000043F90000}"/>
    <cellStyle name="SAPBEXfilterDrill 4 24 3 2" xfId="24709" xr:uid="{00000000-0005-0000-0000-000044F90000}"/>
    <cellStyle name="SAPBEXfilterDrill 4 24 3 2 2" xfId="52392" xr:uid="{00000000-0005-0000-0000-000045F90000}"/>
    <cellStyle name="SAPBEXfilterDrill 4 24 3 3" xfId="38475" xr:uid="{00000000-0005-0000-0000-000046F90000}"/>
    <cellStyle name="SAPBEXfilterDrill 4 24 4" xfId="13189" xr:uid="{00000000-0005-0000-0000-000047F90000}"/>
    <cellStyle name="SAPBEXfilterDrill 4 24 4 2" xfId="27110" xr:uid="{00000000-0005-0000-0000-000048F90000}"/>
    <cellStyle name="SAPBEXfilterDrill 4 24 4 2 2" xfId="54793" xr:uid="{00000000-0005-0000-0000-000049F90000}"/>
    <cellStyle name="SAPBEXfilterDrill 4 24 4 3" xfId="40876" xr:uid="{00000000-0005-0000-0000-00004AF90000}"/>
    <cellStyle name="SAPBEXfilterDrill 4 24 5" xfId="15939" xr:uid="{00000000-0005-0000-0000-00004BF90000}"/>
    <cellStyle name="SAPBEXfilterDrill 4 24 5 2" xfId="29860" xr:uid="{00000000-0005-0000-0000-00004CF90000}"/>
    <cellStyle name="SAPBEXfilterDrill 4 24 5 2 2" xfId="57543" xr:uid="{00000000-0005-0000-0000-00004DF90000}"/>
    <cellStyle name="SAPBEXfilterDrill 4 24 5 3" xfId="43626" xr:uid="{00000000-0005-0000-0000-00004EF90000}"/>
    <cellStyle name="SAPBEXfilterDrill 4 24 6" xfId="18907" xr:uid="{00000000-0005-0000-0000-00004FF90000}"/>
    <cellStyle name="SAPBEXfilterDrill 4 24 6 2" xfId="46590" xr:uid="{00000000-0005-0000-0000-000050F90000}"/>
    <cellStyle name="SAPBEXfilterDrill 4 24 7" xfId="32673" xr:uid="{00000000-0005-0000-0000-000051F90000}"/>
    <cellStyle name="SAPBEXfilterDrill 4 25" xfId="4969" xr:uid="{00000000-0005-0000-0000-000052F90000}"/>
    <cellStyle name="SAPBEXfilterDrill 4 25 2" xfId="8373" xr:uid="{00000000-0005-0000-0000-000053F90000}"/>
    <cellStyle name="SAPBEXfilterDrill 4 25 2 2" xfId="22294" xr:uid="{00000000-0005-0000-0000-000054F90000}"/>
    <cellStyle name="SAPBEXfilterDrill 4 25 2 2 2" xfId="49977" xr:uid="{00000000-0005-0000-0000-000055F90000}"/>
    <cellStyle name="SAPBEXfilterDrill 4 25 2 3" xfId="36060" xr:uid="{00000000-0005-0000-0000-000056F90000}"/>
    <cellStyle name="SAPBEXfilterDrill 4 25 3" xfId="10822" xr:uid="{00000000-0005-0000-0000-000057F90000}"/>
    <cellStyle name="SAPBEXfilterDrill 4 25 3 2" xfId="24743" xr:uid="{00000000-0005-0000-0000-000058F90000}"/>
    <cellStyle name="SAPBEXfilterDrill 4 25 3 2 2" xfId="52426" xr:uid="{00000000-0005-0000-0000-000059F90000}"/>
    <cellStyle name="SAPBEXfilterDrill 4 25 3 3" xfId="38509" xr:uid="{00000000-0005-0000-0000-00005AF90000}"/>
    <cellStyle name="SAPBEXfilterDrill 4 25 4" xfId="13225" xr:uid="{00000000-0005-0000-0000-00005BF90000}"/>
    <cellStyle name="SAPBEXfilterDrill 4 25 4 2" xfId="27146" xr:uid="{00000000-0005-0000-0000-00005CF90000}"/>
    <cellStyle name="SAPBEXfilterDrill 4 25 4 2 2" xfId="54829" xr:uid="{00000000-0005-0000-0000-00005DF90000}"/>
    <cellStyle name="SAPBEXfilterDrill 4 25 4 3" xfId="40912" xr:uid="{00000000-0005-0000-0000-00005EF90000}"/>
    <cellStyle name="SAPBEXfilterDrill 4 25 5" xfId="15975" xr:uid="{00000000-0005-0000-0000-00005FF90000}"/>
    <cellStyle name="SAPBEXfilterDrill 4 25 5 2" xfId="29896" xr:uid="{00000000-0005-0000-0000-000060F90000}"/>
    <cellStyle name="SAPBEXfilterDrill 4 25 5 2 2" xfId="57579" xr:uid="{00000000-0005-0000-0000-000061F90000}"/>
    <cellStyle name="SAPBEXfilterDrill 4 25 5 3" xfId="43662" xr:uid="{00000000-0005-0000-0000-000062F90000}"/>
    <cellStyle name="SAPBEXfilterDrill 4 25 6" xfId="18943" xr:uid="{00000000-0005-0000-0000-000063F90000}"/>
    <cellStyle name="SAPBEXfilterDrill 4 25 6 2" xfId="46626" xr:uid="{00000000-0005-0000-0000-000064F90000}"/>
    <cellStyle name="SAPBEXfilterDrill 4 25 7" xfId="32709" xr:uid="{00000000-0005-0000-0000-000065F90000}"/>
    <cellStyle name="SAPBEXfilterDrill 4 26" xfId="5006" xr:uid="{00000000-0005-0000-0000-000066F90000}"/>
    <cellStyle name="SAPBEXfilterDrill 4 26 2" xfId="8410" xr:uid="{00000000-0005-0000-0000-000067F90000}"/>
    <cellStyle name="SAPBEXfilterDrill 4 26 2 2" xfId="22331" xr:uid="{00000000-0005-0000-0000-000068F90000}"/>
    <cellStyle name="SAPBEXfilterDrill 4 26 2 2 2" xfId="50014" xr:uid="{00000000-0005-0000-0000-000069F90000}"/>
    <cellStyle name="SAPBEXfilterDrill 4 26 2 3" xfId="36097" xr:uid="{00000000-0005-0000-0000-00006AF90000}"/>
    <cellStyle name="SAPBEXfilterDrill 4 26 3" xfId="10859" xr:uid="{00000000-0005-0000-0000-00006BF90000}"/>
    <cellStyle name="SAPBEXfilterDrill 4 26 3 2" xfId="24780" xr:uid="{00000000-0005-0000-0000-00006CF90000}"/>
    <cellStyle name="SAPBEXfilterDrill 4 26 3 2 2" xfId="52463" xr:uid="{00000000-0005-0000-0000-00006DF90000}"/>
    <cellStyle name="SAPBEXfilterDrill 4 26 3 3" xfId="38546" xr:uid="{00000000-0005-0000-0000-00006EF90000}"/>
    <cellStyle name="SAPBEXfilterDrill 4 26 4" xfId="13262" xr:uid="{00000000-0005-0000-0000-00006FF90000}"/>
    <cellStyle name="SAPBEXfilterDrill 4 26 4 2" xfId="27183" xr:uid="{00000000-0005-0000-0000-000070F90000}"/>
    <cellStyle name="SAPBEXfilterDrill 4 26 4 2 2" xfId="54866" xr:uid="{00000000-0005-0000-0000-000071F90000}"/>
    <cellStyle name="SAPBEXfilterDrill 4 26 4 3" xfId="40949" xr:uid="{00000000-0005-0000-0000-000072F90000}"/>
    <cellStyle name="SAPBEXfilterDrill 4 26 5" xfId="16012" xr:uid="{00000000-0005-0000-0000-000073F90000}"/>
    <cellStyle name="SAPBEXfilterDrill 4 26 5 2" xfId="29933" xr:uid="{00000000-0005-0000-0000-000074F90000}"/>
    <cellStyle name="SAPBEXfilterDrill 4 26 5 2 2" xfId="57616" xr:uid="{00000000-0005-0000-0000-000075F90000}"/>
    <cellStyle name="SAPBEXfilterDrill 4 26 5 3" xfId="43699" xr:uid="{00000000-0005-0000-0000-000076F90000}"/>
    <cellStyle name="SAPBEXfilterDrill 4 26 6" xfId="18980" xr:uid="{00000000-0005-0000-0000-000077F90000}"/>
    <cellStyle name="SAPBEXfilterDrill 4 26 6 2" xfId="46663" xr:uid="{00000000-0005-0000-0000-000078F90000}"/>
    <cellStyle name="SAPBEXfilterDrill 4 26 7" xfId="32746" xr:uid="{00000000-0005-0000-0000-000079F90000}"/>
    <cellStyle name="SAPBEXfilterDrill 4 27" xfId="5032" xr:uid="{00000000-0005-0000-0000-00007AF90000}"/>
    <cellStyle name="SAPBEXfilterDrill 4 27 2" xfId="8436" xr:uid="{00000000-0005-0000-0000-00007BF90000}"/>
    <cellStyle name="SAPBEXfilterDrill 4 27 2 2" xfId="22357" xr:uid="{00000000-0005-0000-0000-00007CF90000}"/>
    <cellStyle name="SAPBEXfilterDrill 4 27 2 2 2" xfId="50040" xr:uid="{00000000-0005-0000-0000-00007DF90000}"/>
    <cellStyle name="SAPBEXfilterDrill 4 27 2 3" xfId="36123" xr:uid="{00000000-0005-0000-0000-00007EF90000}"/>
    <cellStyle name="SAPBEXfilterDrill 4 27 3" xfId="10883" xr:uid="{00000000-0005-0000-0000-00007FF90000}"/>
    <cellStyle name="SAPBEXfilterDrill 4 27 3 2" xfId="24804" xr:uid="{00000000-0005-0000-0000-000080F90000}"/>
    <cellStyle name="SAPBEXfilterDrill 4 27 3 2 2" xfId="52487" xr:uid="{00000000-0005-0000-0000-000081F90000}"/>
    <cellStyle name="SAPBEXfilterDrill 4 27 3 3" xfId="38570" xr:uid="{00000000-0005-0000-0000-000082F90000}"/>
    <cellStyle name="SAPBEXfilterDrill 4 27 4" xfId="13287" xr:uid="{00000000-0005-0000-0000-000083F90000}"/>
    <cellStyle name="SAPBEXfilterDrill 4 27 4 2" xfId="27208" xr:uid="{00000000-0005-0000-0000-000084F90000}"/>
    <cellStyle name="SAPBEXfilterDrill 4 27 4 2 2" xfId="54891" xr:uid="{00000000-0005-0000-0000-000085F90000}"/>
    <cellStyle name="SAPBEXfilterDrill 4 27 4 3" xfId="40974" xr:uid="{00000000-0005-0000-0000-000086F90000}"/>
    <cellStyle name="SAPBEXfilterDrill 4 27 5" xfId="16037" xr:uid="{00000000-0005-0000-0000-000087F90000}"/>
    <cellStyle name="SAPBEXfilterDrill 4 27 5 2" xfId="29958" xr:uid="{00000000-0005-0000-0000-000088F90000}"/>
    <cellStyle name="SAPBEXfilterDrill 4 27 5 2 2" xfId="57641" xr:uid="{00000000-0005-0000-0000-000089F90000}"/>
    <cellStyle name="SAPBEXfilterDrill 4 27 5 3" xfId="43724" xr:uid="{00000000-0005-0000-0000-00008AF90000}"/>
    <cellStyle name="SAPBEXfilterDrill 4 27 6" xfId="19005" xr:uid="{00000000-0005-0000-0000-00008BF90000}"/>
    <cellStyle name="SAPBEXfilterDrill 4 27 6 2" xfId="46688" xr:uid="{00000000-0005-0000-0000-00008CF90000}"/>
    <cellStyle name="SAPBEXfilterDrill 4 27 7" xfId="32771" xr:uid="{00000000-0005-0000-0000-00008DF90000}"/>
    <cellStyle name="SAPBEXfilterDrill 4 28" xfId="5055" xr:uid="{00000000-0005-0000-0000-00008EF90000}"/>
    <cellStyle name="SAPBEXfilterDrill 4 28 2" xfId="8458" xr:uid="{00000000-0005-0000-0000-00008FF90000}"/>
    <cellStyle name="SAPBEXfilterDrill 4 28 2 2" xfId="22379" xr:uid="{00000000-0005-0000-0000-000090F90000}"/>
    <cellStyle name="SAPBEXfilterDrill 4 28 2 2 2" xfId="50062" xr:uid="{00000000-0005-0000-0000-000091F90000}"/>
    <cellStyle name="SAPBEXfilterDrill 4 28 2 3" xfId="36145" xr:uid="{00000000-0005-0000-0000-000092F90000}"/>
    <cellStyle name="SAPBEXfilterDrill 4 28 3" xfId="10904" xr:uid="{00000000-0005-0000-0000-000093F90000}"/>
    <cellStyle name="SAPBEXfilterDrill 4 28 3 2" xfId="24825" xr:uid="{00000000-0005-0000-0000-000094F90000}"/>
    <cellStyle name="SAPBEXfilterDrill 4 28 3 2 2" xfId="52508" xr:uid="{00000000-0005-0000-0000-000095F90000}"/>
    <cellStyle name="SAPBEXfilterDrill 4 28 3 3" xfId="38591" xr:uid="{00000000-0005-0000-0000-000096F90000}"/>
    <cellStyle name="SAPBEXfilterDrill 4 28 4" xfId="13309" xr:uid="{00000000-0005-0000-0000-000097F90000}"/>
    <cellStyle name="SAPBEXfilterDrill 4 28 4 2" xfId="27230" xr:uid="{00000000-0005-0000-0000-000098F90000}"/>
    <cellStyle name="SAPBEXfilterDrill 4 28 4 2 2" xfId="54913" xr:uid="{00000000-0005-0000-0000-000099F90000}"/>
    <cellStyle name="SAPBEXfilterDrill 4 28 4 3" xfId="40996" xr:uid="{00000000-0005-0000-0000-00009AF90000}"/>
    <cellStyle name="SAPBEXfilterDrill 4 28 5" xfId="16059" xr:uid="{00000000-0005-0000-0000-00009BF90000}"/>
    <cellStyle name="SAPBEXfilterDrill 4 28 5 2" xfId="29980" xr:uid="{00000000-0005-0000-0000-00009CF90000}"/>
    <cellStyle name="SAPBEXfilterDrill 4 28 5 2 2" xfId="57663" xr:uid="{00000000-0005-0000-0000-00009DF90000}"/>
    <cellStyle name="SAPBEXfilterDrill 4 28 5 3" xfId="43746" xr:uid="{00000000-0005-0000-0000-00009EF90000}"/>
    <cellStyle name="SAPBEXfilterDrill 4 28 6" xfId="19027" xr:uid="{00000000-0005-0000-0000-00009FF90000}"/>
    <cellStyle name="SAPBEXfilterDrill 4 28 6 2" xfId="46710" xr:uid="{00000000-0005-0000-0000-0000A0F90000}"/>
    <cellStyle name="SAPBEXfilterDrill 4 28 7" xfId="32793" xr:uid="{00000000-0005-0000-0000-0000A1F90000}"/>
    <cellStyle name="SAPBEXfilterDrill 4 29" xfId="5077" xr:uid="{00000000-0005-0000-0000-0000A2F90000}"/>
    <cellStyle name="SAPBEXfilterDrill 4 29 2" xfId="8480" xr:uid="{00000000-0005-0000-0000-0000A3F90000}"/>
    <cellStyle name="SAPBEXfilterDrill 4 29 2 2" xfId="22401" xr:uid="{00000000-0005-0000-0000-0000A4F90000}"/>
    <cellStyle name="SAPBEXfilterDrill 4 29 2 2 2" xfId="50084" xr:uid="{00000000-0005-0000-0000-0000A5F90000}"/>
    <cellStyle name="SAPBEXfilterDrill 4 29 2 3" xfId="36167" xr:uid="{00000000-0005-0000-0000-0000A6F90000}"/>
    <cellStyle name="SAPBEXfilterDrill 4 29 3" xfId="10926" xr:uid="{00000000-0005-0000-0000-0000A7F90000}"/>
    <cellStyle name="SAPBEXfilterDrill 4 29 3 2" xfId="24847" xr:uid="{00000000-0005-0000-0000-0000A8F90000}"/>
    <cellStyle name="SAPBEXfilterDrill 4 29 3 2 2" xfId="52530" xr:uid="{00000000-0005-0000-0000-0000A9F90000}"/>
    <cellStyle name="SAPBEXfilterDrill 4 29 3 3" xfId="38613" xr:uid="{00000000-0005-0000-0000-0000AAF90000}"/>
    <cellStyle name="SAPBEXfilterDrill 4 29 4" xfId="13331" xr:uid="{00000000-0005-0000-0000-0000ABF90000}"/>
    <cellStyle name="SAPBEXfilterDrill 4 29 4 2" xfId="27252" xr:uid="{00000000-0005-0000-0000-0000ACF90000}"/>
    <cellStyle name="SAPBEXfilterDrill 4 29 4 2 2" xfId="54935" xr:uid="{00000000-0005-0000-0000-0000ADF90000}"/>
    <cellStyle name="SAPBEXfilterDrill 4 29 4 3" xfId="41018" xr:uid="{00000000-0005-0000-0000-0000AEF90000}"/>
    <cellStyle name="SAPBEXfilterDrill 4 29 5" xfId="16081" xr:uid="{00000000-0005-0000-0000-0000AFF90000}"/>
    <cellStyle name="SAPBEXfilterDrill 4 29 5 2" xfId="30002" xr:uid="{00000000-0005-0000-0000-0000B0F90000}"/>
    <cellStyle name="SAPBEXfilterDrill 4 29 5 2 2" xfId="57685" xr:uid="{00000000-0005-0000-0000-0000B1F90000}"/>
    <cellStyle name="SAPBEXfilterDrill 4 29 5 3" xfId="43768" xr:uid="{00000000-0005-0000-0000-0000B2F90000}"/>
    <cellStyle name="SAPBEXfilterDrill 4 29 6" xfId="19049" xr:uid="{00000000-0005-0000-0000-0000B3F90000}"/>
    <cellStyle name="SAPBEXfilterDrill 4 29 6 2" xfId="46732" xr:uid="{00000000-0005-0000-0000-0000B4F90000}"/>
    <cellStyle name="SAPBEXfilterDrill 4 29 7" xfId="32815" xr:uid="{00000000-0005-0000-0000-0000B5F90000}"/>
    <cellStyle name="SAPBEXfilterDrill 4 3" xfId="3227" xr:uid="{00000000-0005-0000-0000-0000B6F90000}"/>
    <cellStyle name="SAPBEXfilterDrill 4 3 2" xfId="6669" xr:uid="{00000000-0005-0000-0000-0000B7F90000}"/>
    <cellStyle name="SAPBEXfilterDrill 4 3 2 2" xfId="20611" xr:uid="{00000000-0005-0000-0000-0000B8F90000}"/>
    <cellStyle name="SAPBEXfilterDrill 4 3 2 2 2" xfId="48294" xr:uid="{00000000-0005-0000-0000-0000B9F90000}"/>
    <cellStyle name="SAPBEXfilterDrill 4 3 2 3" xfId="34377" xr:uid="{00000000-0005-0000-0000-0000BAF90000}"/>
    <cellStyle name="SAPBEXfilterDrill 4 3 3" xfId="9411" xr:uid="{00000000-0005-0000-0000-0000BBF90000}"/>
    <cellStyle name="SAPBEXfilterDrill 4 3 3 2" xfId="23332" xr:uid="{00000000-0005-0000-0000-0000BCF90000}"/>
    <cellStyle name="SAPBEXfilterDrill 4 3 3 2 2" xfId="51015" xr:uid="{00000000-0005-0000-0000-0000BDF90000}"/>
    <cellStyle name="SAPBEXfilterDrill 4 3 3 3" xfId="37098" xr:uid="{00000000-0005-0000-0000-0000BEF90000}"/>
    <cellStyle name="SAPBEXfilterDrill 4 3 4" xfId="11549" xr:uid="{00000000-0005-0000-0000-0000BFF90000}"/>
    <cellStyle name="SAPBEXfilterDrill 4 3 4 2" xfId="25470" xr:uid="{00000000-0005-0000-0000-0000C0F90000}"/>
    <cellStyle name="SAPBEXfilterDrill 4 3 4 2 2" xfId="53153" xr:uid="{00000000-0005-0000-0000-0000C1F90000}"/>
    <cellStyle name="SAPBEXfilterDrill 4 3 4 3" xfId="39236" xr:uid="{00000000-0005-0000-0000-0000C2F90000}"/>
    <cellStyle name="SAPBEXfilterDrill 4 3 5" xfId="14299" xr:uid="{00000000-0005-0000-0000-0000C3F90000}"/>
    <cellStyle name="SAPBEXfilterDrill 4 3 5 2" xfId="28220" xr:uid="{00000000-0005-0000-0000-0000C4F90000}"/>
    <cellStyle name="SAPBEXfilterDrill 4 3 5 2 2" xfId="55903" xr:uid="{00000000-0005-0000-0000-0000C5F90000}"/>
    <cellStyle name="SAPBEXfilterDrill 4 3 5 3" xfId="41986" xr:uid="{00000000-0005-0000-0000-0000C6F90000}"/>
    <cellStyle name="SAPBEXfilterDrill 4 3 6" xfId="17267" xr:uid="{00000000-0005-0000-0000-0000C7F90000}"/>
    <cellStyle name="SAPBEXfilterDrill 4 3 6 2" xfId="44950" xr:uid="{00000000-0005-0000-0000-0000C8F90000}"/>
    <cellStyle name="SAPBEXfilterDrill 4 3 7" xfId="31057" xr:uid="{00000000-0005-0000-0000-0000C9F90000}"/>
    <cellStyle name="SAPBEXfilterDrill 4 30" xfId="16219" xr:uid="{00000000-0005-0000-0000-0000CAF90000}"/>
    <cellStyle name="SAPBEXfilterDrill 4 30 2" xfId="30136" xr:uid="{00000000-0005-0000-0000-0000CBF90000}"/>
    <cellStyle name="SAPBEXfilterDrill 4 30 2 2" xfId="57819" xr:uid="{00000000-0005-0000-0000-0000CCF90000}"/>
    <cellStyle name="SAPBEXfilterDrill 4 30 3" xfId="43902" xr:uid="{00000000-0005-0000-0000-0000CDF90000}"/>
    <cellStyle name="SAPBEXfilterDrill 4 31" xfId="16247" xr:uid="{00000000-0005-0000-0000-0000CEF90000}"/>
    <cellStyle name="SAPBEXfilterDrill 4 31 2" xfId="30164" xr:uid="{00000000-0005-0000-0000-0000CFF90000}"/>
    <cellStyle name="SAPBEXfilterDrill 4 31 2 2" xfId="57847" xr:uid="{00000000-0005-0000-0000-0000D0F90000}"/>
    <cellStyle name="SAPBEXfilterDrill 4 31 3" xfId="43930" xr:uid="{00000000-0005-0000-0000-0000D1F90000}"/>
    <cellStyle name="SAPBEXfilterDrill 4 32" xfId="30217" xr:uid="{00000000-0005-0000-0000-0000D2F90000}"/>
    <cellStyle name="SAPBEXfilterDrill 4 4" xfId="3276" xr:uid="{00000000-0005-0000-0000-0000D3F90000}"/>
    <cellStyle name="SAPBEXfilterDrill 4 4 2" xfId="6717" xr:uid="{00000000-0005-0000-0000-0000D4F90000}"/>
    <cellStyle name="SAPBEXfilterDrill 4 4 2 2" xfId="20659" xr:uid="{00000000-0005-0000-0000-0000D5F90000}"/>
    <cellStyle name="SAPBEXfilterDrill 4 4 2 2 2" xfId="48342" xr:uid="{00000000-0005-0000-0000-0000D6F90000}"/>
    <cellStyle name="SAPBEXfilterDrill 4 4 2 3" xfId="34425" xr:uid="{00000000-0005-0000-0000-0000D7F90000}"/>
    <cellStyle name="SAPBEXfilterDrill 4 4 3" xfId="9458" xr:uid="{00000000-0005-0000-0000-0000D8F90000}"/>
    <cellStyle name="SAPBEXfilterDrill 4 4 3 2" xfId="23379" xr:uid="{00000000-0005-0000-0000-0000D9F90000}"/>
    <cellStyle name="SAPBEXfilterDrill 4 4 3 2 2" xfId="51062" xr:uid="{00000000-0005-0000-0000-0000DAF90000}"/>
    <cellStyle name="SAPBEXfilterDrill 4 4 3 3" xfId="37145" xr:uid="{00000000-0005-0000-0000-0000DBF90000}"/>
    <cellStyle name="SAPBEXfilterDrill 4 4 4" xfId="11597" xr:uid="{00000000-0005-0000-0000-0000DCF90000}"/>
    <cellStyle name="SAPBEXfilterDrill 4 4 4 2" xfId="25518" xr:uid="{00000000-0005-0000-0000-0000DDF90000}"/>
    <cellStyle name="SAPBEXfilterDrill 4 4 4 2 2" xfId="53201" xr:uid="{00000000-0005-0000-0000-0000DEF90000}"/>
    <cellStyle name="SAPBEXfilterDrill 4 4 4 3" xfId="39284" xr:uid="{00000000-0005-0000-0000-0000DFF90000}"/>
    <cellStyle name="SAPBEXfilterDrill 4 4 5" xfId="14347" xr:uid="{00000000-0005-0000-0000-0000E0F90000}"/>
    <cellStyle name="SAPBEXfilterDrill 4 4 5 2" xfId="28268" xr:uid="{00000000-0005-0000-0000-0000E1F90000}"/>
    <cellStyle name="SAPBEXfilterDrill 4 4 5 2 2" xfId="55951" xr:uid="{00000000-0005-0000-0000-0000E2F90000}"/>
    <cellStyle name="SAPBEXfilterDrill 4 4 5 3" xfId="42034" xr:uid="{00000000-0005-0000-0000-0000E3F90000}"/>
    <cellStyle name="SAPBEXfilterDrill 4 4 6" xfId="17315" xr:uid="{00000000-0005-0000-0000-0000E4F90000}"/>
    <cellStyle name="SAPBEXfilterDrill 4 4 6 2" xfId="44998" xr:uid="{00000000-0005-0000-0000-0000E5F90000}"/>
    <cellStyle name="SAPBEXfilterDrill 4 4 7" xfId="31103" xr:uid="{00000000-0005-0000-0000-0000E6F90000}"/>
    <cellStyle name="SAPBEXfilterDrill 4 5" xfId="3362" xr:uid="{00000000-0005-0000-0000-0000E7F90000}"/>
    <cellStyle name="SAPBEXfilterDrill 4 5 2" xfId="6802" xr:uid="{00000000-0005-0000-0000-0000E8F90000}"/>
    <cellStyle name="SAPBEXfilterDrill 4 5 2 2" xfId="20743" xr:uid="{00000000-0005-0000-0000-0000E9F90000}"/>
    <cellStyle name="SAPBEXfilterDrill 4 5 2 2 2" xfId="48426" xr:uid="{00000000-0005-0000-0000-0000EAF90000}"/>
    <cellStyle name="SAPBEXfilterDrill 4 5 2 3" xfId="34509" xr:uid="{00000000-0005-0000-0000-0000EBF90000}"/>
    <cellStyle name="SAPBEXfilterDrill 4 5 3" xfId="9540" xr:uid="{00000000-0005-0000-0000-0000ECF90000}"/>
    <cellStyle name="SAPBEXfilterDrill 4 5 3 2" xfId="23461" xr:uid="{00000000-0005-0000-0000-0000EDF90000}"/>
    <cellStyle name="SAPBEXfilterDrill 4 5 3 2 2" xfId="51144" xr:uid="{00000000-0005-0000-0000-0000EEF90000}"/>
    <cellStyle name="SAPBEXfilterDrill 4 5 3 3" xfId="37227" xr:uid="{00000000-0005-0000-0000-0000EFF90000}"/>
    <cellStyle name="SAPBEXfilterDrill 4 5 4" xfId="11681" xr:uid="{00000000-0005-0000-0000-0000F0F90000}"/>
    <cellStyle name="SAPBEXfilterDrill 4 5 4 2" xfId="25602" xr:uid="{00000000-0005-0000-0000-0000F1F90000}"/>
    <cellStyle name="SAPBEXfilterDrill 4 5 4 2 2" xfId="53285" xr:uid="{00000000-0005-0000-0000-0000F2F90000}"/>
    <cellStyle name="SAPBEXfilterDrill 4 5 4 3" xfId="39368" xr:uid="{00000000-0005-0000-0000-0000F3F90000}"/>
    <cellStyle name="SAPBEXfilterDrill 4 5 5" xfId="14431" xr:uid="{00000000-0005-0000-0000-0000F4F90000}"/>
    <cellStyle name="SAPBEXfilterDrill 4 5 5 2" xfId="28352" xr:uid="{00000000-0005-0000-0000-0000F5F90000}"/>
    <cellStyle name="SAPBEXfilterDrill 4 5 5 2 2" xfId="56035" xr:uid="{00000000-0005-0000-0000-0000F6F90000}"/>
    <cellStyle name="SAPBEXfilterDrill 4 5 5 3" xfId="42118" xr:uid="{00000000-0005-0000-0000-0000F7F90000}"/>
    <cellStyle name="SAPBEXfilterDrill 4 5 6" xfId="17399" xr:uid="{00000000-0005-0000-0000-0000F8F90000}"/>
    <cellStyle name="SAPBEXfilterDrill 4 5 6 2" xfId="45082" xr:uid="{00000000-0005-0000-0000-0000F9F90000}"/>
    <cellStyle name="SAPBEXfilterDrill 4 5 7" xfId="31179" xr:uid="{00000000-0005-0000-0000-0000FAF90000}"/>
    <cellStyle name="SAPBEXfilterDrill 4 6" xfId="3406" xr:uid="{00000000-0005-0000-0000-0000FBF90000}"/>
    <cellStyle name="SAPBEXfilterDrill 4 6 2" xfId="6846" xr:uid="{00000000-0005-0000-0000-0000FCF90000}"/>
    <cellStyle name="SAPBEXfilterDrill 4 6 2 2" xfId="20787" xr:uid="{00000000-0005-0000-0000-0000FDF90000}"/>
    <cellStyle name="SAPBEXfilterDrill 4 6 2 2 2" xfId="48470" xr:uid="{00000000-0005-0000-0000-0000FEF90000}"/>
    <cellStyle name="SAPBEXfilterDrill 4 6 2 3" xfId="34553" xr:uid="{00000000-0005-0000-0000-0000FFF90000}"/>
    <cellStyle name="SAPBEXfilterDrill 4 6 3" xfId="9584" xr:uid="{00000000-0005-0000-0000-000000FA0000}"/>
    <cellStyle name="SAPBEXfilterDrill 4 6 3 2" xfId="23505" xr:uid="{00000000-0005-0000-0000-000001FA0000}"/>
    <cellStyle name="SAPBEXfilterDrill 4 6 3 2 2" xfId="51188" xr:uid="{00000000-0005-0000-0000-000002FA0000}"/>
    <cellStyle name="SAPBEXfilterDrill 4 6 3 3" xfId="37271" xr:uid="{00000000-0005-0000-0000-000003FA0000}"/>
    <cellStyle name="SAPBEXfilterDrill 4 6 4" xfId="11725" xr:uid="{00000000-0005-0000-0000-000004FA0000}"/>
    <cellStyle name="SAPBEXfilterDrill 4 6 4 2" xfId="25646" xr:uid="{00000000-0005-0000-0000-000005FA0000}"/>
    <cellStyle name="SAPBEXfilterDrill 4 6 4 2 2" xfId="53329" xr:uid="{00000000-0005-0000-0000-000006FA0000}"/>
    <cellStyle name="SAPBEXfilterDrill 4 6 4 3" xfId="39412" xr:uid="{00000000-0005-0000-0000-000007FA0000}"/>
    <cellStyle name="SAPBEXfilterDrill 4 6 5" xfId="14475" xr:uid="{00000000-0005-0000-0000-000008FA0000}"/>
    <cellStyle name="SAPBEXfilterDrill 4 6 5 2" xfId="28396" xr:uid="{00000000-0005-0000-0000-000009FA0000}"/>
    <cellStyle name="SAPBEXfilterDrill 4 6 5 2 2" xfId="56079" xr:uid="{00000000-0005-0000-0000-00000AFA0000}"/>
    <cellStyle name="SAPBEXfilterDrill 4 6 5 3" xfId="42162" xr:uid="{00000000-0005-0000-0000-00000BFA0000}"/>
    <cellStyle name="SAPBEXfilterDrill 4 6 6" xfId="17443" xr:uid="{00000000-0005-0000-0000-00000CFA0000}"/>
    <cellStyle name="SAPBEXfilterDrill 4 6 6 2" xfId="45126" xr:uid="{00000000-0005-0000-0000-00000DFA0000}"/>
    <cellStyle name="SAPBEXfilterDrill 4 6 7" xfId="31220" xr:uid="{00000000-0005-0000-0000-00000EFA0000}"/>
    <cellStyle name="SAPBEXfilterDrill 4 7" xfId="3452" xr:uid="{00000000-0005-0000-0000-00000FFA0000}"/>
    <cellStyle name="SAPBEXfilterDrill 4 7 2" xfId="6891" xr:uid="{00000000-0005-0000-0000-000010FA0000}"/>
    <cellStyle name="SAPBEXfilterDrill 4 7 2 2" xfId="20831" xr:uid="{00000000-0005-0000-0000-000011FA0000}"/>
    <cellStyle name="SAPBEXfilterDrill 4 7 2 2 2" xfId="48514" xr:uid="{00000000-0005-0000-0000-000012FA0000}"/>
    <cellStyle name="SAPBEXfilterDrill 4 7 2 3" xfId="34597" xr:uid="{00000000-0005-0000-0000-000013FA0000}"/>
    <cellStyle name="SAPBEXfilterDrill 4 7 3" xfId="9628" xr:uid="{00000000-0005-0000-0000-000014FA0000}"/>
    <cellStyle name="SAPBEXfilterDrill 4 7 3 2" xfId="23549" xr:uid="{00000000-0005-0000-0000-000015FA0000}"/>
    <cellStyle name="SAPBEXfilterDrill 4 7 3 2 2" xfId="51232" xr:uid="{00000000-0005-0000-0000-000016FA0000}"/>
    <cellStyle name="SAPBEXfilterDrill 4 7 3 3" xfId="37315" xr:uid="{00000000-0005-0000-0000-000017FA0000}"/>
    <cellStyle name="SAPBEXfilterDrill 4 7 4" xfId="11769" xr:uid="{00000000-0005-0000-0000-000018FA0000}"/>
    <cellStyle name="SAPBEXfilterDrill 4 7 4 2" xfId="25690" xr:uid="{00000000-0005-0000-0000-000019FA0000}"/>
    <cellStyle name="SAPBEXfilterDrill 4 7 4 2 2" xfId="53373" xr:uid="{00000000-0005-0000-0000-00001AFA0000}"/>
    <cellStyle name="SAPBEXfilterDrill 4 7 4 3" xfId="39456" xr:uid="{00000000-0005-0000-0000-00001BFA0000}"/>
    <cellStyle name="SAPBEXfilterDrill 4 7 5" xfId="14519" xr:uid="{00000000-0005-0000-0000-00001CFA0000}"/>
    <cellStyle name="SAPBEXfilterDrill 4 7 5 2" xfId="28440" xr:uid="{00000000-0005-0000-0000-00001DFA0000}"/>
    <cellStyle name="SAPBEXfilterDrill 4 7 5 2 2" xfId="56123" xr:uid="{00000000-0005-0000-0000-00001EFA0000}"/>
    <cellStyle name="SAPBEXfilterDrill 4 7 5 3" xfId="42206" xr:uid="{00000000-0005-0000-0000-00001FFA0000}"/>
    <cellStyle name="SAPBEXfilterDrill 4 7 6" xfId="17487" xr:uid="{00000000-0005-0000-0000-000020FA0000}"/>
    <cellStyle name="SAPBEXfilterDrill 4 7 6 2" xfId="45170" xr:uid="{00000000-0005-0000-0000-000021FA0000}"/>
    <cellStyle name="SAPBEXfilterDrill 4 7 7" xfId="31260" xr:uid="{00000000-0005-0000-0000-000022FA0000}"/>
    <cellStyle name="SAPBEXfilterDrill 4 8" xfId="3520" xr:uid="{00000000-0005-0000-0000-000023FA0000}"/>
    <cellStyle name="SAPBEXfilterDrill 4 8 2" xfId="6958" xr:uid="{00000000-0005-0000-0000-000024FA0000}"/>
    <cellStyle name="SAPBEXfilterDrill 4 8 2 2" xfId="20898" xr:uid="{00000000-0005-0000-0000-000025FA0000}"/>
    <cellStyle name="SAPBEXfilterDrill 4 8 2 2 2" xfId="48581" xr:uid="{00000000-0005-0000-0000-000026FA0000}"/>
    <cellStyle name="SAPBEXfilterDrill 4 8 2 3" xfId="34664" xr:uid="{00000000-0005-0000-0000-000027FA0000}"/>
    <cellStyle name="SAPBEXfilterDrill 4 8 3" xfId="9696" xr:uid="{00000000-0005-0000-0000-000028FA0000}"/>
    <cellStyle name="SAPBEXfilterDrill 4 8 3 2" xfId="23617" xr:uid="{00000000-0005-0000-0000-000029FA0000}"/>
    <cellStyle name="SAPBEXfilterDrill 4 8 3 2 2" xfId="51300" xr:uid="{00000000-0005-0000-0000-00002AFA0000}"/>
    <cellStyle name="SAPBEXfilterDrill 4 8 3 3" xfId="37383" xr:uid="{00000000-0005-0000-0000-00002BFA0000}"/>
    <cellStyle name="SAPBEXfilterDrill 4 8 4" xfId="11836" xr:uid="{00000000-0005-0000-0000-00002CFA0000}"/>
    <cellStyle name="SAPBEXfilterDrill 4 8 4 2" xfId="25757" xr:uid="{00000000-0005-0000-0000-00002DFA0000}"/>
    <cellStyle name="SAPBEXfilterDrill 4 8 4 2 2" xfId="53440" xr:uid="{00000000-0005-0000-0000-00002EFA0000}"/>
    <cellStyle name="SAPBEXfilterDrill 4 8 4 3" xfId="39523" xr:uid="{00000000-0005-0000-0000-00002FFA0000}"/>
    <cellStyle name="SAPBEXfilterDrill 4 8 5" xfId="14586" xr:uid="{00000000-0005-0000-0000-000030FA0000}"/>
    <cellStyle name="SAPBEXfilterDrill 4 8 5 2" xfId="28507" xr:uid="{00000000-0005-0000-0000-000031FA0000}"/>
    <cellStyle name="SAPBEXfilterDrill 4 8 5 2 2" xfId="56190" xr:uid="{00000000-0005-0000-0000-000032FA0000}"/>
    <cellStyle name="SAPBEXfilterDrill 4 8 5 3" xfId="42273" xr:uid="{00000000-0005-0000-0000-000033FA0000}"/>
    <cellStyle name="SAPBEXfilterDrill 4 8 6" xfId="17554" xr:uid="{00000000-0005-0000-0000-000034FA0000}"/>
    <cellStyle name="SAPBEXfilterDrill 4 8 6 2" xfId="45237" xr:uid="{00000000-0005-0000-0000-000035FA0000}"/>
    <cellStyle name="SAPBEXfilterDrill 4 8 7" xfId="31325" xr:uid="{00000000-0005-0000-0000-000036FA0000}"/>
    <cellStyle name="SAPBEXfilterDrill 4 9" xfId="3559" xr:uid="{00000000-0005-0000-0000-000037FA0000}"/>
    <cellStyle name="SAPBEXfilterDrill 4 9 2" xfId="6997" xr:uid="{00000000-0005-0000-0000-000038FA0000}"/>
    <cellStyle name="SAPBEXfilterDrill 4 9 2 2" xfId="20936" xr:uid="{00000000-0005-0000-0000-000039FA0000}"/>
    <cellStyle name="SAPBEXfilterDrill 4 9 2 2 2" xfId="48619" xr:uid="{00000000-0005-0000-0000-00003AFA0000}"/>
    <cellStyle name="SAPBEXfilterDrill 4 9 2 3" xfId="34702" xr:uid="{00000000-0005-0000-0000-00003BFA0000}"/>
    <cellStyle name="SAPBEXfilterDrill 4 9 3" xfId="9732" xr:uid="{00000000-0005-0000-0000-00003CFA0000}"/>
    <cellStyle name="SAPBEXfilterDrill 4 9 3 2" xfId="23653" xr:uid="{00000000-0005-0000-0000-00003DFA0000}"/>
    <cellStyle name="SAPBEXfilterDrill 4 9 3 2 2" xfId="51336" xr:uid="{00000000-0005-0000-0000-00003EFA0000}"/>
    <cellStyle name="SAPBEXfilterDrill 4 9 3 3" xfId="37419" xr:uid="{00000000-0005-0000-0000-00003FFA0000}"/>
    <cellStyle name="SAPBEXfilterDrill 4 9 4" xfId="11874" xr:uid="{00000000-0005-0000-0000-000040FA0000}"/>
    <cellStyle name="SAPBEXfilterDrill 4 9 4 2" xfId="25795" xr:uid="{00000000-0005-0000-0000-000041FA0000}"/>
    <cellStyle name="SAPBEXfilterDrill 4 9 4 2 2" xfId="53478" xr:uid="{00000000-0005-0000-0000-000042FA0000}"/>
    <cellStyle name="SAPBEXfilterDrill 4 9 4 3" xfId="39561" xr:uid="{00000000-0005-0000-0000-000043FA0000}"/>
    <cellStyle name="SAPBEXfilterDrill 4 9 5" xfId="14624" xr:uid="{00000000-0005-0000-0000-000044FA0000}"/>
    <cellStyle name="SAPBEXfilterDrill 4 9 5 2" xfId="28545" xr:uid="{00000000-0005-0000-0000-000045FA0000}"/>
    <cellStyle name="SAPBEXfilterDrill 4 9 5 2 2" xfId="56228" xr:uid="{00000000-0005-0000-0000-000046FA0000}"/>
    <cellStyle name="SAPBEXfilterDrill 4 9 5 3" xfId="42311" xr:uid="{00000000-0005-0000-0000-000047FA0000}"/>
    <cellStyle name="SAPBEXfilterDrill 4 9 6" xfId="17592" xr:uid="{00000000-0005-0000-0000-000048FA0000}"/>
    <cellStyle name="SAPBEXfilterDrill 4 9 6 2" xfId="45275" xr:uid="{00000000-0005-0000-0000-000049FA0000}"/>
    <cellStyle name="SAPBEXfilterDrill 4 9 7" xfId="31363" xr:uid="{00000000-0005-0000-0000-00004AFA0000}"/>
    <cellStyle name="SAPBEXfilterDrill 5" xfId="2259" xr:uid="{00000000-0005-0000-0000-00004BFA0000}"/>
    <cellStyle name="SAPBEXfilterDrill 5 2" xfId="5727" xr:uid="{00000000-0005-0000-0000-00004CFA0000}"/>
    <cellStyle name="SAPBEXfilterDrill 5 2 2" xfId="19678" xr:uid="{00000000-0005-0000-0000-00004DFA0000}"/>
    <cellStyle name="SAPBEXfilterDrill 5 2 2 2" xfId="47361" xr:uid="{00000000-0005-0000-0000-00004EFA0000}"/>
    <cellStyle name="SAPBEXfilterDrill 5 2 3" xfId="33444" xr:uid="{00000000-0005-0000-0000-00004FFA0000}"/>
    <cellStyle name="SAPBEXfilterDrill 5 3" xfId="5155" xr:uid="{00000000-0005-0000-0000-000050FA0000}"/>
    <cellStyle name="SAPBEXfilterDrill 5 3 2" xfId="19125" xr:uid="{00000000-0005-0000-0000-000051FA0000}"/>
    <cellStyle name="SAPBEXfilterDrill 5 3 2 2" xfId="46808" xr:uid="{00000000-0005-0000-0000-000052FA0000}"/>
    <cellStyle name="SAPBEXfilterDrill 5 3 3" xfId="32891" xr:uid="{00000000-0005-0000-0000-000053FA0000}"/>
    <cellStyle name="SAPBEXfilterDrill 5 4" xfId="5646" xr:uid="{00000000-0005-0000-0000-000054FA0000}"/>
    <cellStyle name="SAPBEXfilterDrill 5 4 2" xfId="19598" xr:uid="{00000000-0005-0000-0000-000055FA0000}"/>
    <cellStyle name="SAPBEXfilterDrill 5 4 2 2" xfId="47281" xr:uid="{00000000-0005-0000-0000-000056FA0000}"/>
    <cellStyle name="SAPBEXfilterDrill 5 4 3" xfId="33364" xr:uid="{00000000-0005-0000-0000-000057FA0000}"/>
    <cellStyle name="SAPBEXfilterDrill 5 5" xfId="13376" xr:uid="{00000000-0005-0000-0000-000058FA0000}"/>
    <cellStyle name="SAPBEXfilterDrill 5 5 2" xfId="27297" xr:uid="{00000000-0005-0000-0000-000059FA0000}"/>
    <cellStyle name="SAPBEXfilterDrill 5 5 2 2" xfId="54980" xr:uid="{00000000-0005-0000-0000-00005AFA0000}"/>
    <cellStyle name="SAPBEXfilterDrill 5 5 3" xfId="41063" xr:uid="{00000000-0005-0000-0000-00005BFA0000}"/>
    <cellStyle name="SAPBEXfilterDrill 5 6" xfId="16338" xr:uid="{00000000-0005-0000-0000-00005CFA0000}"/>
    <cellStyle name="SAPBEXfilterDrill 5 6 2" xfId="44021" xr:uid="{00000000-0005-0000-0000-00005DFA0000}"/>
    <cellStyle name="SAPBEXfilterDrill 5 7" xfId="30236" xr:uid="{00000000-0005-0000-0000-00005EFA0000}"/>
    <cellStyle name="SAPBEXfilterDrill 6" xfId="2370" xr:uid="{00000000-0005-0000-0000-00005FFA0000}"/>
    <cellStyle name="SAPBEXfilterDrill 6 2" xfId="5828" xr:uid="{00000000-0005-0000-0000-000060FA0000}"/>
    <cellStyle name="SAPBEXfilterDrill 6 2 2" xfId="19778" xr:uid="{00000000-0005-0000-0000-000061FA0000}"/>
    <cellStyle name="SAPBEXfilterDrill 6 2 2 2" xfId="47461" xr:uid="{00000000-0005-0000-0000-000062FA0000}"/>
    <cellStyle name="SAPBEXfilterDrill 6 2 3" xfId="33544" xr:uid="{00000000-0005-0000-0000-000063FA0000}"/>
    <cellStyle name="SAPBEXfilterDrill 6 3" xfId="8598" xr:uid="{00000000-0005-0000-0000-000064FA0000}"/>
    <cellStyle name="SAPBEXfilterDrill 6 3 2" xfId="22519" xr:uid="{00000000-0005-0000-0000-000065FA0000}"/>
    <cellStyle name="SAPBEXfilterDrill 6 3 2 2" xfId="50202" xr:uid="{00000000-0005-0000-0000-000066FA0000}"/>
    <cellStyle name="SAPBEXfilterDrill 6 3 3" xfId="36285" xr:uid="{00000000-0005-0000-0000-000067FA0000}"/>
    <cellStyle name="SAPBEXfilterDrill 6 4" xfId="7975" xr:uid="{00000000-0005-0000-0000-000068FA0000}"/>
    <cellStyle name="SAPBEXfilterDrill 6 4 2" xfId="21899" xr:uid="{00000000-0005-0000-0000-000069FA0000}"/>
    <cellStyle name="SAPBEXfilterDrill 6 4 2 2" xfId="49582" xr:uid="{00000000-0005-0000-0000-00006AFA0000}"/>
    <cellStyle name="SAPBEXfilterDrill 6 4 3" xfId="35665" xr:uid="{00000000-0005-0000-0000-00006BFA0000}"/>
    <cellStyle name="SAPBEXfilterDrill 6 5" xfId="13476" xr:uid="{00000000-0005-0000-0000-00006CFA0000}"/>
    <cellStyle name="SAPBEXfilterDrill 6 5 2" xfId="27397" xr:uid="{00000000-0005-0000-0000-00006DFA0000}"/>
    <cellStyle name="SAPBEXfilterDrill 6 5 2 2" xfId="55080" xr:uid="{00000000-0005-0000-0000-00006EFA0000}"/>
    <cellStyle name="SAPBEXfilterDrill 6 5 3" xfId="41163" xr:uid="{00000000-0005-0000-0000-00006FFA0000}"/>
    <cellStyle name="SAPBEXfilterDrill 6 6" xfId="16438" xr:uid="{00000000-0005-0000-0000-000070FA0000}"/>
    <cellStyle name="SAPBEXfilterDrill 6 6 2" xfId="44121" xr:uid="{00000000-0005-0000-0000-000071FA0000}"/>
    <cellStyle name="SAPBEXfilterDrill 6 7" xfId="30331" xr:uid="{00000000-0005-0000-0000-000072FA0000}"/>
    <cellStyle name="SAPBEXfilterDrill 7" xfId="2475" xr:uid="{00000000-0005-0000-0000-000073FA0000}"/>
    <cellStyle name="SAPBEXfilterDrill 7 2" xfId="5932" xr:uid="{00000000-0005-0000-0000-000074FA0000}"/>
    <cellStyle name="SAPBEXfilterDrill 7 2 2" xfId="19881" xr:uid="{00000000-0005-0000-0000-000075FA0000}"/>
    <cellStyle name="SAPBEXfilterDrill 7 2 2 2" xfId="47564" xr:uid="{00000000-0005-0000-0000-000076FA0000}"/>
    <cellStyle name="SAPBEXfilterDrill 7 2 3" xfId="33647" xr:uid="{00000000-0005-0000-0000-000077FA0000}"/>
    <cellStyle name="SAPBEXfilterDrill 7 3" xfId="8697" xr:uid="{00000000-0005-0000-0000-000078FA0000}"/>
    <cellStyle name="SAPBEXfilterDrill 7 3 2" xfId="22618" xr:uid="{00000000-0005-0000-0000-000079FA0000}"/>
    <cellStyle name="SAPBEXfilterDrill 7 3 2 2" xfId="50301" xr:uid="{00000000-0005-0000-0000-00007AFA0000}"/>
    <cellStyle name="SAPBEXfilterDrill 7 3 3" xfId="36384" xr:uid="{00000000-0005-0000-0000-00007BFA0000}"/>
    <cellStyle name="SAPBEXfilterDrill 7 4" xfId="5546" xr:uid="{00000000-0005-0000-0000-00007CFA0000}"/>
    <cellStyle name="SAPBEXfilterDrill 7 4 2" xfId="19499" xr:uid="{00000000-0005-0000-0000-00007DFA0000}"/>
    <cellStyle name="SAPBEXfilterDrill 7 4 2 2" xfId="47182" xr:uid="{00000000-0005-0000-0000-00007EFA0000}"/>
    <cellStyle name="SAPBEXfilterDrill 7 4 3" xfId="33265" xr:uid="{00000000-0005-0000-0000-00007FFA0000}"/>
    <cellStyle name="SAPBEXfilterDrill 7 5" xfId="13579" xr:uid="{00000000-0005-0000-0000-000080FA0000}"/>
    <cellStyle name="SAPBEXfilterDrill 7 5 2" xfId="27500" xr:uid="{00000000-0005-0000-0000-000081FA0000}"/>
    <cellStyle name="SAPBEXfilterDrill 7 5 2 2" xfId="55183" xr:uid="{00000000-0005-0000-0000-000082FA0000}"/>
    <cellStyle name="SAPBEXfilterDrill 7 5 3" xfId="41266" xr:uid="{00000000-0005-0000-0000-000083FA0000}"/>
    <cellStyle name="SAPBEXfilterDrill 7 6" xfId="16541" xr:uid="{00000000-0005-0000-0000-000084FA0000}"/>
    <cellStyle name="SAPBEXfilterDrill 7 6 2" xfId="44224" xr:uid="{00000000-0005-0000-0000-000085FA0000}"/>
    <cellStyle name="SAPBEXfilterDrill 7 7" xfId="30417" xr:uid="{00000000-0005-0000-0000-000086FA0000}"/>
    <cellStyle name="SAPBEXfilterDrill 8" xfId="4275" xr:uid="{00000000-0005-0000-0000-000087FA0000}"/>
    <cellStyle name="SAPBEXfilterDrill 8 2" xfId="7700" xr:uid="{00000000-0005-0000-0000-000088FA0000}"/>
    <cellStyle name="SAPBEXfilterDrill 8 2 2" xfId="21628" xr:uid="{00000000-0005-0000-0000-000089FA0000}"/>
    <cellStyle name="SAPBEXfilterDrill 8 2 2 2" xfId="49311" xr:uid="{00000000-0005-0000-0000-00008AFA0000}"/>
    <cellStyle name="SAPBEXfilterDrill 8 2 3" xfId="35394" xr:uid="{00000000-0005-0000-0000-00008BFA0000}"/>
    <cellStyle name="SAPBEXfilterDrill 8 3" xfId="10393" xr:uid="{00000000-0005-0000-0000-00008CFA0000}"/>
    <cellStyle name="SAPBEXfilterDrill 8 3 2" xfId="24314" xr:uid="{00000000-0005-0000-0000-00008DFA0000}"/>
    <cellStyle name="SAPBEXfilterDrill 8 3 2 2" xfId="51997" xr:uid="{00000000-0005-0000-0000-00008EFA0000}"/>
    <cellStyle name="SAPBEXfilterDrill 8 3 3" xfId="38080" xr:uid="{00000000-0005-0000-0000-00008FFA0000}"/>
    <cellStyle name="SAPBEXfilterDrill 8 4" xfId="12549" xr:uid="{00000000-0005-0000-0000-000090FA0000}"/>
    <cellStyle name="SAPBEXfilterDrill 8 4 2" xfId="26470" xr:uid="{00000000-0005-0000-0000-000091FA0000}"/>
    <cellStyle name="SAPBEXfilterDrill 8 4 2 2" xfId="54153" xr:uid="{00000000-0005-0000-0000-000092FA0000}"/>
    <cellStyle name="SAPBEXfilterDrill 8 4 3" xfId="40236" xr:uid="{00000000-0005-0000-0000-000093FA0000}"/>
    <cellStyle name="SAPBEXfilterDrill 8 5" xfId="15299" xr:uid="{00000000-0005-0000-0000-000094FA0000}"/>
    <cellStyle name="SAPBEXfilterDrill 8 5 2" xfId="29220" xr:uid="{00000000-0005-0000-0000-000095FA0000}"/>
    <cellStyle name="SAPBEXfilterDrill 8 5 2 2" xfId="56903" xr:uid="{00000000-0005-0000-0000-000096FA0000}"/>
    <cellStyle name="SAPBEXfilterDrill 8 5 3" xfId="42986" xr:uid="{00000000-0005-0000-0000-000097FA0000}"/>
    <cellStyle name="SAPBEXfilterDrill 8 6" xfId="18267" xr:uid="{00000000-0005-0000-0000-000098FA0000}"/>
    <cellStyle name="SAPBEXfilterDrill 8 6 2" xfId="45950" xr:uid="{00000000-0005-0000-0000-000099FA0000}"/>
    <cellStyle name="SAPBEXfilterDrill 8 7" xfId="32033" xr:uid="{00000000-0005-0000-0000-00009AFA0000}"/>
    <cellStyle name="SAPBEXfilterDrill 9" xfId="4301" xr:uid="{00000000-0005-0000-0000-00009BFA0000}"/>
    <cellStyle name="SAPBEXfilterDrill 9 2" xfId="7726" xr:uid="{00000000-0005-0000-0000-00009CFA0000}"/>
    <cellStyle name="SAPBEXfilterDrill 9 2 2" xfId="21652" xr:uid="{00000000-0005-0000-0000-00009DFA0000}"/>
    <cellStyle name="SAPBEXfilterDrill 9 2 2 2" xfId="49335" xr:uid="{00000000-0005-0000-0000-00009EFA0000}"/>
    <cellStyle name="SAPBEXfilterDrill 9 2 3" xfId="35418" xr:uid="{00000000-0005-0000-0000-00009FFA0000}"/>
    <cellStyle name="SAPBEXfilterDrill 9 3" xfId="10411" xr:uid="{00000000-0005-0000-0000-0000A0FA0000}"/>
    <cellStyle name="SAPBEXfilterDrill 9 3 2" xfId="24332" xr:uid="{00000000-0005-0000-0000-0000A1FA0000}"/>
    <cellStyle name="SAPBEXfilterDrill 9 3 2 2" xfId="52015" xr:uid="{00000000-0005-0000-0000-0000A2FA0000}"/>
    <cellStyle name="SAPBEXfilterDrill 9 3 3" xfId="38098" xr:uid="{00000000-0005-0000-0000-0000A3FA0000}"/>
    <cellStyle name="SAPBEXfilterDrill 9 4" xfId="12572" xr:uid="{00000000-0005-0000-0000-0000A4FA0000}"/>
    <cellStyle name="SAPBEXfilterDrill 9 4 2" xfId="26493" xr:uid="{00000000-0005-0000-0000-0000A5FA0000}"/>
    <cellStyle name="SAPBEXfilterDrill 9 4 2 2" xfId="54176" xr:uid="{00000000-0005-0000-0000-0000A6FA0000}"/>
    <cellStyle name="SAPBEXfilterDrill 9 4 3" xfId="40259" xr:uid="{00000000-0005-0000-0000-0000A7FA0000}"/>
    <cellStyle name="SAPBEXfilterDrill 9 5" xfId="15322" xr:uid="{00000000-0005-0000-0000-0000A8FA0000}"/>
    <cellStyle name="SAPBEXfilterDrill 9 5 2" xfId="29243" xr:uid="{00000000-0005-0000-0000-0000A9FA0000}"/>
    <cellStyle name="SAPBEXfilterDrill 9 5 2 2" xfId="56926" xr:uid="{00000000-0005-0000-0000-0000AAFA0000}"/>
    <cellStyle name="SAPBEXfilterDrill 9 5 3" xfId="43009" xr:uid="{00000000-0005-0000-0000-0000ABFA0000}"/>
    <cellStyle name="SAPBEXfilterDrill 9 6" xfId="18290" xr:uid="{00000000-0005-0000-0000-0000ACFA0000}"/>
    <cellStyle name="SAPBEXfilterDrill 9 6 2" xfId="45973" xr:uid="{00000000-0005-0000-0000-0000ADFA0000}"/>
    <cellStyle name="SAPBEXfilterDrill 9 7" xfId="32056" xr:uid="{00000000-0005-0000-0000-0000AEFA0000}"/>
    <cellStyle name="SAPBEXfilterItem" xfId="51" xr:uid="{00000000-0005-0000-0000-0000AFFA0000}"/>
    <cellStyle name="SAPBEXfilterText" xfId="52" xr:uid="{00000000-0005-0000-0000-0000B0FA0000}"/>
    <cellStyle name="SAPBEXformats" xfId="53" xr:uid="{00000000-0005-0000-0000-0000B1FA0000}"/>
    <cellStyle name="SAPBEXformats 2" xfId="2016" xr:uid="{00000000-0005-0000-0000-0000B2FA0000}"/>
    <cellStyle name="SAPBEXformats 2 2" xfId="4765" xr:uid="{00000000-0005-0000-0000-0000B3FA0000}"/>
    <cellStyle name="SAPBEXformats 2 2 2" xfId="8171" xr:uid="{00000000-0005-0000-0000-0000B4FA0000}"/>
    <cellStyle name="SAPBEXformats 2 2 2 2" xfId="22094" xr:uid="{00000000-0005-0000-0000-0000B5FA0000}"/>
    <cellStyle name="SAPBEXformats 2 2 2 2 2" xfId="49777" xr:uid="{00000000-0005-0000-0000-0000B6FA0000}"/>
    <cellStyle name="SAPBEXformats 2 2 2 3" xfId="35860" xr:uid="{00000000-0005-0000-0000-0000B7FA0000}"/>
    <cellStyle name="SAPBEXformats 2 2 3" xfId="13026" xr:uid="{00000000-0005-0000-0000-0000B8FA0000}"/>
    <cellStyle name="SAPBEXformats 2 2 3 2" xfId="26947" xr:uid="{00000000-0005-0000-0000-0000B9FA0000}"/>
    <cellStyle name="SAPBEXformats 2 2 3 2 2" xfId="54630" xr:uid="{00000000-0005-0000-0000-0000BAFA0000}"/>
    <cellStyle name="SAPBEXformats 2 2 3 3" xfId="40713" xr:uid="{00000000-0005-0000-0000-0000BBFA0000}"/>
    <cellStyle name="SAPBEXformats 2 2 4" xfId="15776" xr:uid="{00000000-0005-0000-0000-0000BCFA0000}"/>
    <cellStyle name="SAPBEXformats 2 2 4 2" xfId="29697" xr:uid="{00000000-0005-0000-0000-0000BDFA0000}"/>
    <cellStyle name="SAPBEXformats 2 2 4 2 2" xfId="57380" xr:uid="{00000000-0005-0000-0000-0000BEFA0000}"/>
    <cellStyle name="SAPBEXformats 2 2 4 3" xfId="43463" xr:uid="{00000000-0005-0000-0000-0000BFFA0000}"/>
    <cellStyle name="SAPBEXformats 2 2 5" xfId="18744" xr:uid="{00000000-0005-0000-0000-0000C0FA0000}"/>
    <cellStyle name="SAPBEXformats 2 2 5 2" xfId="46427" xr:uid="{00000000-0005-0000-0000-0000C1FA0000}"/>
    <cellStyle name="SAPBEXformats 2 2 6" xfId="32510" xr:uid="{00000000-0005-0000-0000-0000C2FA0000}"/>
    <cellStyle name="SAPBEXheaderItem" xfId="54" xr:uid="{00000000-0005-0000-0000-0000C3FA0000}"/>
    <cellStyle name="SAPBEXheaderText" xfId="55" xr:uid="{00000000-0005-0000-0000-0000C4FA0000}"/>
    <cellStyle name="SAPBEXresData" xfId="56" xr:uid="{00000000-0005-0000-0000-0000C5FA0000}"/>
    <cellStyle name="SAPBEXresData 2" xfId="2017" xr:uid="{00000000-0005-0000-0000-0000C6FA0000}"/>
    <cellStyle name="SAPBEXresData 2 2" xfId="4766" xr:uid="{00000000-0005-0000-0000-0000C7FA0000}"/>
    <cellStyle name="SAPBEXresData 2 2 2" xfId="8172" xr:uid="{00000000-0005-0000-0000-0000C8FA0000}"/>
    <cellStyle name="SAPBEXresData 2 2 2 2" xfId="22095" xr:uid="{00000000-0005-0000-0000-0000C9FA0000}"/>
    <cellStyle name="SAPBEXresData 2 2 2 2 2" xfId="49778" xr:uid="{00000000-0005-0000-0000-0000CAFA0000}"/>
    <cellStyle name="SAPBEXresData 2 2 2 3" xfId="35861" xr:uid="{00000000-0005-0000-0000-0000CBFA0000}"/>
    <cellStyle name="SAPBEXresData 2 2 3" xfId="13027" xr:uid="{00000000-0005-0000-0000-0000CCFA0000}"/>
    <cellStyle name="SAPBEXresData 2 2 3 2" xfId="26948" xr:uid="{00000000-0005-0000-0000-0000CDFA0000}"/>
    <cellStyle name="SAPBEXresData 2 2 3 2 2" xfId="54631" xr:uid="{00000000-0005-0000-0000-0000CEFA0000}"/>
    <cellStyle name="SAPBEXresData 2 2 3 3" xfId="40714" xr:uid="{00000000-0005-0000-0000-0000CFFA0000}"/>
    <cellStyle name="SAPBEXresData 2 2 4" xfId="15777" xr:uid="{00000000-0005-0000-0000-0000D0FA0000}"/>
    <cellStyle name="SAPBEXresData 2 2 4 2" xfId="29698" xr:uid="{00000000-0005-0000-0000-0000D1FA0000}"/>
    <cellStyle name="SAPBEXresData 2 2 4 2 2" xfId="57381" xr:uid="{00000000-0005-0000-0000-0000D2FA0000}"/>
    <cellStyle name="SAPBEXresData 2 2 4 3" xfId="43464" xr:uid="{00000000-0005-0000-0000-0000D3FA0000}"/>
    <cellStyle name="SAPBEXresData 2 2 5" xfId="18745" xr:uid="{00000000-0005-0000-0000-0000D4FA0000}"/>
    <cellStyle name="SAPBEXresData 2 2 5 2" xfId="46428" xr:uid="{00000000-0005-0000-0000-0000D5FA0000}"/>
    <cellStyle name="SAPBEXresData 2 2 6" xfId="32511" xr:uid="{00000000-0005-0000-0000-0000D6FA0000}"/>
    <cellStyle name="SAPBEXresDataEmph" xfId="57" xr:uid="{00000000-0005-0000-0000-0000D7FA0000}"/>
    <cellStyle name="SAPBEXresDataEmph 2" xfId="2018" xr:uid="{00000000-0005-0000-0000-0000D8FA0000}"/>
    <cellStyle name="SAPBEXresDataEmph 2 2" xfId="4767" xr:uid="{00000000-0005-0000-0000-0000D9FA0000}"/>
    <cellStyle name="SAPBEXresDataEmph 2 2 2" xfId="8173" xr:uid="{00000000-0005-0000-0000-0000DAFA0000}"/>
    <cellStyle name="SAPBEXresDataEmph 2 2 2 2" xfId="22096" xr:uid="{00000000-0005-0000-0000-0000DBFA0000}"/>
    <cellStyle name="SAPBEXresDataEmph 2 2 2 2 2" xfId="49779" xr:uid="{00000000-0005-0000-0000-0000DCFA0000}"/>
    <cellStyle name="SAPBEXresDataEmph 2 2 2 3" xfId="35862" xr:uid="{00000000-0005-0000-0000-0000DDFA0000}"/>
    <cellStyle name="SAPBEXresDataEmph 2 2 3" xfId="13028" xr:uid="{00000000-0005-0000-0000-0000DEFA0000}"/>
    <cellStyle name="SAPBEXresDataEmph 2 2 3 2" xfId="26949" xr:uid="{00000000-0005-0000-0000-0000DFFA0000}"/>
    <cellStyle name="SAPBEXresDataEmph 2 2 3 2 2" xfId="54632" xr:uid="{00000000-0005-0000-0000-0000E0FA0000}"/>
    <cellStyle name="SAPBEXresDataEmph 2 2 3 3" xfId="40715" xr:uid="{00000000-0005-0000-0000-0000E1FA0000}"/>
    <cellStyle name="SAPBEXresDataEmph 2 2 4" xfId="15778" xr:uid="{00000000-0005-0000-0000-0000E2FA0000}"/>
    <cellStyle name="SAPBEXresDataEmph 2 2 4 2" xfId="29699" xr:uid="{00000000-0005-0000-0000-0000E3FA0000}"/>
    <cellStyle name="SAPBEXresDataEmph 2 2 4 2 2" xfId="57382" xr:uid="{00000000-0005-0000-0000-0000E4FA0000}"/>
    <cellStyle name="SAPBEXresDataEmph 2 2 4 3" xfId="43465" xr:uid="{00000000-0005-0000-0000-0000E5FA0000}"/>
    <cellStyle name="SAPBEXresDataEmph 2 2 5" xfId="18746" xr:uid="{00000000-0005-0000-0000-0000E6FA0000}"/>
    <cellStyle name="SAPBEXresDataEmph 2 2 5 2" xfId="46429" xr:uid="{00000000-0005-0000-0000-0000E7FA0000}"/>
    <cellStyle name="SAPBEXresDataEmph 2 2 6" xfId="32512" xr:uid="{00000000-0005-0000-0000-0000E8FA0000}"/>
    <cellStyle name="SAPBEXresItem" xfId="58" xr:uid="{00000000-0005-0000-0000-0000E9FA0000}"/>
    <cellStyle name="SAPBEXresItem 2" xfId="2019" xr:uid="{00000000-0005-0000-0000-0000EAFA0000}"/>
    <cellStyle name="SAPBEXresItem 2 2" xfId="4768" xr:uid="{00000000-0005-0000-0000-0000EBFA0000}"/>
    <cellStyle name="SAPBEXresItem 2 2 2" xfId="8174" xr:uid="{00000000-0005-0000-0000-0000ECFA0000}"/>
    <cellStyle name="SAPBEXresItem 2 2 2 2" xfId="22097" xr:uid="{00000000-0005-0000-0000-0000EDFA0000}"/>
    <cellStyle name="SAPBEXresItem 2 2 2 2 2" xfId="49780" xr:uid="{00000000-0005-0000-0000-0000EEFA0000}"/>
    <cellStyle name="SAPBEXresItem 2 2 2 3" xfId="35863" xr:uid="{00000000-0005-0000-0000-0000EFFA0000}"/>
    <cellStyle name="SAPBEXresItem 2 2 3" xfId="13029" xr:uid="{00000000-0005-0000-0000-0000F0FA0000}"/>
    <cellStyle name="SAPBEXresItem 2 2 3 2" xfId="26950" xr:uid="{00000000-0005-0000-0000-0000F1FA0000}"/>
    <cellStyle name="SAPBEXresItem 2 2 3 2 2" xfId="54633" xr:uid="{00000000-0005-0000-0000-0000F2FA0000}"/>
    <cellStyle name="SAPBEXresItem 2 2 3 3" xfId="40716" xr:uid="{00000000-0005-0000-0000-0000F3FA0000}"/>
    <cellStyle name="SAPBEXresItem 2 2 4" xfId="15779" xr:uid="{00000000-0005-0000-0000-0000F4FA0000}"/>
    <cellStyle name="SAPBEXresItem 2 2 4 2" xfId="29700" xr:uid="{00000000-0005-0000-0000-0000F5FA0000}"/>
    <cellStyle name="SAPBEXresItem 2 2 4 2 2" xfId="57383" xr:uid="{00000000-0005-0000-0000-0000F6FA0000}"/>
    <cellStyle name="SAPBEXresItem 2 2 4 3" xfId="43466" xr:uid="{00000000-0005-0000-0000-0000F7FA0000}"/>
    <cellStyle name="SAPBEXresItem 2 2 5" xfId="18747" xr:uid="{00000000-0005-0000-0000-0000F8FA0000}"/>
    <cellStyle name="SAPBEXresItem 2 2 5 2" xfId="46430" xr:uid="{00000000-0005-0000-0000-0000F9FA0000}"/>
    <cellStyle name="SAPBEXresItem 2 2 6" xfId="32513" xr:uid="{00000000-0005-0000-0000-0000FAFA0000}"/>
    <cellStyle name="SAPBEXstdData" xfId="59" xr:uid="{00000000-0005-0000-0000-0000FBFA0000}"/>
    <cellStyle name="SAPBEXstdData 2" xfId="2020" xr:uid="{00000000-0005-0000-0000-0000FCFA0000}"/>
    <cellStyle name="SAPBEXstdData 2 2" xfId="4769" xr:uid="{00000000-0005-0000-0000-0000FDFA0000}"/>
    <cellStyle name="SAPBEXstdData 2 2 2" xfId="8175" xr:uid="{00000000-0005-0000-0000-0000FEFA0000}"/>
    <cellStyle name="SAPBEXstdData 2 2 2 2" xfId="22098" xr:uid="{00000000-0005-0000-0000-0000FFFA0000}"/>
    <cellStyle name="SAPBEXstdData 2 2 2 2 2" xfId="49781" xr:uid="{00000000-0005-0000-0000-000000FB0000}"/>
    <cellStyle name="SAPBEXstdData 2 2 2 3" xfId="35864" xr:uid="{00000000-0005-0000-0000-000001FB0000}"/>
    <cellStyle name="SAPBEXstdData 2 2 3" xfId="13030" xr:uid="{00000000-0005-0000-0000-000002FB0000}"/>
    <cellStyle name="SAPBEXstdData 2 2 3 2" xfId="26951" xr:uid="{00000000-0005-0000-0000-000003FB0000}"/>
    <cellStyle name="SAPBEXstdData 2 2 3 2 2" xfId="54634" xr:uid="{00000000-0005-0000-0000-000004FB0000}"/>
    <cellStyle name="SAPBEXstdData 2 2 3 3" xfId="40717" xr:uid="{00000000-0005-0000-0000-000005FB0000}"/>
    <cellStyle name="SAPBEXstdData 2 2 4" xfId="15780" xr:uid="{00000000-0005-0000-0000-000006FB0000}"/>
    <cellStyle name="SAPBEXstdData 2 2 4 2" xfId="29701" xr:uid="{00000000-0005-0000-0000-000007FB0000}"/>
    <cellStyle name="SAPBEXstdData 2 2 4 2 2" xfId="57384" xr:uid="{00000000-0005-0000-0000-000008FB0000}"/>
    <cellStyle name="SAPBEXstdData 2 2 4 3" xfId="43467" xr:uid="{00000000-0005-0000-0000-000009FB0000}"/>
    <cellStyle name="SAPBEXstdData 2 2 5" xfId="18748" xr:uid="{00000000-0005-0000-0000-00000AFB0000}"/>
    <cellStyle name="SAPBEXstdData 2 2 5 2" xfId="46431" xr:uid="{00000000-0005-0000-0000-00000BFB0000}"/>
    <cellStyle name="SAPBEXstdData 2 2 6" xfId="32514" xr:uid="{00000000-0005-0000-0000-00000CFB0000}"/>
    <cellStyle name="SAPBEXstdDataEmph" xfId="60" xr:uid="{00000000-0005-0000-0000-00000DFB0000}"/>
    <cellStyle name="SAPBEXstdDataEmph 2" xfId="2021" xr:uid="{00000000-0005-0000-0000-00000EFB0000}"/>
    <cellStyle name="SAPBEXstdDataEmph 2 2" xfId="4770" xr:uid="{00000000-0005-0000-0000-00000FFB0000}"/>
    <cellStyle name="SAPBEXstdDataEmph 2 2 2" xfId="8176" xr:uid="{00000000-0005-0000-0000-000010FB0000}"/>
    <cellStyle name="SAPBEXstdDataEmph 2 2 2 2" xfId="22099" xr:uid="{00000000-0005-0000-0000-000011FB0000}"/>
    <cellStyle name="SAPBEXstdDataEmph 2 2 2 2 2" xfId="49782" xr:uid="{00000000-0005-0000-0000-000012FB0000}"/>
    <cellStyle name="SAPBEXstdDataEmph 2 2 2 3" xfId="35865" xr:uid="{00000000-0005-0000-0000-000013FB0000}"/>
    <cellStyle name="SAPBEXstdDataEmph 2 2 3" xfId="13031" xr:uid="{00000000-0005-0000-0000-000014FB0000}"/>
    <cellStyle name="SAPBEXstdDataEmph 2 2 3 2" xfId="26952" xr:uid="{00000000-0005-0000-0000-000015FB0000}"/>
    <cellStyle name="SAPBEXstdDataEmph 2 2 3 2 2" xfId="54635" xr:uid="{00000000-0005-0000-0000-000016FB0000}"/>
    <cellStyle name="SAPBEXstdDataEmph 2 2 3 3" xfId="40718" xr:uid="{00000000-0005-0000-0000-000017FB0000}"/>
    <cellStyle name="SAPBEXstdDataEmph 2 2 4" xfId="15781" xr:uid="{00000000-0005-0000-0000-000018FB0000}"/>
    <cellStyle name="SAPBEXstdDataEmph 2 2 4 2" xfId="29702" xr:uid="{00000000-0005-0000-0000-000019FB0000}"/>
    <cellStyle name="SAPBEXstdDataEmph 2 2 4 2 2" xfId="57385" xr:uid="{00000000-0005-0000-0000-00001AFB0000}"/>
    <cellStyle name="SAPBEXstdDataEmph 2 2 4 3" xfId="43468" xr:uid="{00000000-0005-0000-0000-00001BFB0000}"/>
    <cellStyle name="SAPBEXstdDataEmph 2 2 5" xfId="18749" xr:uid="{00000000-0005-0000-0000-00001CFB0000}"/>
    <cellStyle name="SAPBEXstdDataEmph 2 2 5 2" xfId="46432" xr:uid="{00000000-0005-0000-0000-00001DFB0000}"/>
    <cellStyle name="SAPBEXstdDataEmph 2 2 6" xfId="32515" xr:uid="{00000000-0005-0000-0000-00001EFB0000}"/>
    <cellStyle name="SAPBEXstdItem" xfId="61" xr:uid="{00000000-0005-0000-0000-00001FFB0000}"/>
    <cellStyle name="SAPBEXstdItem 2" xfId="2022" xr:uid="{00000000-0005-0000-0000-000020FB0000}"/>
    <cellStyle name="SAPBEXstdItem 2 2" xfId="4771" xr:uid="{00000000-0005-0000-0000-000021FB0000}"/>
    <cellStyle name="SAPBEXstdItem 2 2 2" xfId="8177" xr:uid="{00000000-0005-0000-0000-000022FB0000}"/>
    <cellStyle name="SAPBEXstdItem 2 2 2 2" xfId="22100" xr:uid="{00000000-0005-0000-0000-000023FB0000}"/>
    <cellStyle name="SAPBEXstdItem 2 2 2 2 2" xfId="49783" xr:uid="{00000000-0005-0000-0000-000024FB0000}"/>
    <cellStyle name="SAPBEXstdItem 2 2 2 3" xfId="35866" xr:uid="{00000000-0005-0000-0000-000025FB0000}"/>
    <cellStyle name="SAPBEXstdItem 2 2 3" xfId="13032" xr:uid="{00000000-0005-0000-0000-000026FB0000}"/>
    <cellStyle name="SAPBEXstdItem 2 2 3 2" xfId="26953" xr:uid="{00000000-0005-0000-0000-000027FB0000}"/>
    <cellStyle name="SAPBEXstdItem 2 2 3 2 2" xfId="54636" xr:uid="{00000000-0005-0000-0000-000028FB0000}"/>
    <cellStyle name="SAPBEXstdItem 2 2 3 3" xfId="40719" xr:uid="{00000000-0005-0000-0000-000029FB0000}"/>
    <cellStyle name="SAPBEXstdItem 2 2 4" xfId="15782" xr:uid="{00000000-0005-0000-0000-00002AFB0000}"/>
    <cellStyle name="SAPBEXstdItem 2 2 4 2" xfId="29703" xr:uid="{00000000-0005-0000-0000-00002BFB0000}"/>
    <cellStyle name="SAPBEXstdItem 2 2 4 2 2" xfId="57386" xr:uid="{00000000-0005-0000-0000-00002CFB0000}"/>
    <cellStyle name="SAPBEXstdItem 2 2 4 3" xfId="43469" xr:uid="{00000000-0005-0000-0000-00002DFB0000}"/>
    <cellStyle name="SAPBEXstdItem 2 2 5" xfId="18750" xr:uid="{00000000-0005-0000-0000-00002EFB0000}"/>
    <cellStyle name="SAPBEXstdItem 2 2 5 2" xfId="46433" xr:uid="{00000000-0005-0000-0000-00002FFB0000}"/>
    <cellStyle name="SAPBEXstdItem 2 2 6" xfId="32516" xr:uid="{00000000-0005-0000-0000-000030FB0000}"/>
    <cellStyle name="SAPBEXtitle" xfId="62" xr:uid="{00000000-0005-0000-0000-000031FB0000}"/>
    <cellStyle name="SAPBEXtitle 2" xfId="2023" xr:uid="{00000000-0005-0000-0000-000032FB0000}"/>
    <cellStyle name="SAPBEXtitle 2 2" xfId="4772" xr:uid="{00000000-0005-0000-0000-000033FB0000}"/>
    <cellStyle name="SAPBEXtitle 2 2 2" xfId="8178" xr:uid="{00000000-0005-0000-0000-000034FB0000}"/>
    <cellStyle name="SAPBEXtitle 2 2 2 2" xfId="22101" xr:uid="{00000000-0005-0000-0000-000035FB0000}"/>
    <cellStyle name="SAPBEXtitle 2 2 2 2 2" xfId="49784" xr:uid="{00000000-0005-0000-0000-000036FB0000}"/>
    <cellStyle name="SAPBEXtitle 2 2 2 3" xfId="35867" xr:uid="{00000000-0005-0000-0000-000037FB0000}"/>
    <cellStyle name="SAPBEXtitle 2 2 3" xfId="13033" xr:uid="{00000000-0005-0000-0000-000038FB0000}"/>
    <cellStyle name="SAPBEXtitle 2 2 3 2" xfId="26954" xr:uid="{00000000-0005-0000-0000-000039FB0000}"/>
    <cellStyle name="SAPBEXtitle 2 2 3 2 2" xfId="54637" xr:uid="{00000000-0005-0000-0000-00003AFB0000}"/>
    <cellStyle name="SAPBEXtitle 2 2 3 3" xfId="40720" xr:uid="{00000000-0005-0000-0000-00003BFB0000}"/>
    <cellStyle name="SAPBEXtitle 2 2 4" xfId="15783" xr:uid="{00000000-0005-0000-0000-00003CFB0000}"/>
    <cellStyle name="SAPBEXtitle 2 2 4 2" xfId="29704" xr:uid="{00000000-0005-0000-0000-00003DFB0000}"/>
    <cellStyle name="SAPBEXtitle 2 2 4 2 2" xfId="57387" xr:uid="{00000000-0005-0000-0000-00003EFB0000}"/>
    <cellStyle name="SAPBEXtitle 2 2 4 3" xfId="43470" xr:uid="{00000000-0005-0000-0000-00003FFB0000}"/>
    <cellStyle name="SAPBEXtitle 2 2 5" xfId="18751" xr:uid="{00000000-0005-0000-0000-000040FB0000}"/>
    <cellStyle name="SAPBEXtitle 2 2 5 2" xfId="46434" xr:uid="{00000000-0005-0000-0000-000041FB0000}"/>
    <cellStyle name="SAPBEXtitle 2 2 6" xfId="32517" xr:uid="{00000000-0005-0000-0000-000042FB0000}"/>
    <cellStyle name="SAPBEXundefined" xfId="63" xr:uid="{00000000-0005-0000-0000-000043FB0000}"/>
    <cellStyle name="SAPBEXundefined 2" xfId="2024" xr:uid="{00000000-0005-0000-0000-000044FB0000}"/>
    <cellStyle name="SAPBEXundefined 2 2" xfId="4773" xr:uid="{00000000-0005-0000-0000-000045FB0000}"/>
    <cellStyle name="SAPBEXundefined 2 2 2" xfId="8179" xr:uid="{00000000-0005-0000-0000-000046FB0000}"/>
    <cellStyle name="SAPBEXundefined 2 2 2 2" xfId="22102" xr:uid="{00000000-0005-0000-0000-000047FB0000}"/>
    <cellStyle name="SAPBEXundefined 2 2 2 2 2" xfId="49785" xr:uid="{00000000-0005-0000-0000-000048FB0000}"/>
    <cellStyle name="SAPBEXundefined 2 2 2 3" xfId="35868" xr:uid="{00000000-0005-0000-0000-000049FB0000}"/>
    <cellStyle name="SAPBEXundefined 2 2 3" xfId="13034" xr:uid="{00000000-0005-0000-0000-00004AFB0000}"/>
    <cellStyle name="SAPBEXundefined 2 2 3 2" xfId="26955" xr:uid="{00000000-0005-0000-0000-00004BFB0000}"/>
    <cellStyle name="SAPBEXundefined 2 2 3 2 2" xfId="54638" xr:uid="{00000000-0005-0000-0000-00004CFB0000}"/>
    <cellStyle name="SAPBEXundefined 2 2 3 3" xfId="40721" xr:uid="{00000000-0005-0000-0000-00004DFB0000}"/>
    <cellStyle name="SAPBEXundefined 2 2 4" xfId="15784" xr:uid="{00000000-0005-0000-0000-00004EFB0000}"/>
    <cellStyle name="SAPBEXundefined 2 2 4 2" xfId="29705" xr:uid="{00000000-0005-0000-0000-00004FFB0000}"/>
    <cellStyle name="SAPBEXundefined 2 2 4 2 2" xfId="57388" xr:uid="{00000000-0005-0000-0000-000050FB0000}"/>
    <cellStyle name="SAPBEXundefined 2 2 4 3" xfId="43471" xr:uid="{00000000-0005-0000-0000-000051FB0000}"/>
    <cellStyle name="SAPBEXundefined 2 2 5" xfId="18752" xr:uid="{00000000-0005-0000-0000-000052FB0000}"/>
    <cellStyle name="SAPBEXundefined 2 2 5 2" xfId="46435" xr:uid="{00000000-0005-0000-0000-000053FB0000}"/>
    <cellStyle name="SAPBEXundefined 2 2 6" xfId="32518" xr:uid="{00000000-0005-0000-0000-000054FB0000}"/>
    <cellStyle name="SDEntry" xfId="64" xr:uid="{00000000-0005-0000-0000-000055FB0000}"/>
    <cellStyle name="SDHeader" xfId="65" xr:uid="{00000000-0005-0000-0000-000056FB0000}"/>
    <cellStyle name="SECategory" xfId="66" xr:uid="{00000000-0005-0000-0000-000057FB0000}"/>
    <cellStyle name="SEEntry" xfId="67" xr:uid="{00000000-0005-0000-0000-000058FB0000}"/>
    <cellStyle name="SEFormula" xfId="68" xr:uid="{00000000-0005-0000-0000-000059FB0000}"/>
    <cellStyle name="SEHeader" xfId="69" xr:uid="{00000000-0005-0000-0000-00005AFB0000}"/>
    <cellStyle name="SELocked" xfId="70" xr:uid="{00000000-0005-0000-0000-00005BFB0000}"/>
    <cellStyle name="SEPEntry" xfId="71" xr:uid="{00000000-0005-0000-0000-00005CFB0000}"/>
    <cellStyle name="SPEntry" xfId="72" xr:uid="{00000000-0005-0000-0000-00005DFB0000}"/>
    <cellStyle name="SPFormula" xfId="73" xr:uid="{00000000-0005-0000-0000-00005EFB0000}"/>
    <cellStyle name="SPHeader" xfId="74" xr:uid="{00000000-0005-0000-0000-00005FFB0000}"/>
    <cellStyle name="SPLocked" xfId="75" xr:uid="{00000000-0005-0000-0000-000060FB0000}"/>
    <cellStyle name="SRHeader" xfId="76" xr:uid="{00000000-0005-0000-0000-000061FB0000}"/>
    <cellStyle name="Style 1" xfId="77" xr:uid="{00000000-0005-0000-0000-000062FB0000}"/>
    <cellStyle name="Style 1 2" xfId="89" xr:uid="{00000000-0005-0000-0000-000063FB0000}"/>
  </cellStyles>
  <dxfs count="1">
    <dxf>
      <font>
        <color rgb="FFA71B19"/>
      </font>
      <fill>
        <patternFill patternType="solid">
          <bgColor rgb="FFF8A9A7"/>
        </patternFill>
      </fill>
    </dxf>
  </dxfs>
  <tableStyles count="0" defaultTableStyle="TableStyleMedium9" defaultPivotStyle="PivotStyleLight16"/>
  <colors>
    <mruColors>
      <color rgb="FFCCFF66"/>
      <color rgb="FFCC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423864</xdr:colOff>
      <xdr:row>0</xdr:row>
      <xdr:rowOff>142875</xdr:rowOff>
    </xdr:from>
    <xdr:to>
      <xdr:col>0</xdr:col>
      <xdr:colOff>1524002</xdr:colOff>
      <xdr:row>9</xdr:row>
      <xdr:rowOff>24728</xdr:rowOff>
    </xdr:to>
    <xdr:pic>
      <xdr:nvPicPr>
        <xdr:cNvPr id="4" name="Picture 3" descr="cid:image001.png@01CDF24C.7E52E3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4" y="142875"/>
          <a:ext cx="1100138" cy="149634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1</xdr:row>
      <xdr:rowOff>30478</xdr:rowOff>
    </xdr:from>
    <xdr:to>
      <xdr:col>18</xdr:col>
      <xdr:colOff>90488</xdr:colOff>
      <xdr:row>47</xdr:row>
      <xdr:rowOff>147638</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33400" y="211453"/>
          <a:ext cx="11215688" cy="84420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Non IFRS Measures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This XLS file contains financial measures not prepared in accordance with IFRS. These measures are referred to as “non-IFRS” measures and include: non-IFRS service revenue, non-IFRS EBITDA, and non-IFRS Capex, among others defined below. Annual growth rates for these non-IFRS measures are often expressed in organic constant currency terms to exclude the effect of changes in foreign exchange rates, the adoption of new accounting standards such as IFRS 16, and are proforma for material changes in perimeter due to acquisitions and divestitures. The non-IFRS financial measures are presented in this press release as Millicom’s management believes they provide investors with an additional information for the analysis of Millicom’s results of operations, particularly in evaluating performance from one period to another. Millicom’s management uses non-IFRS financial measures to make operating decisions, as they facilitate additional internal comparisons of Millicom’s performance to historical results and to competitors' results, and provides them to investors as a supplement to Millicom’s reported results to provide additional insight into Millicom’s operating performance. Millicom’s Remuneration Committee uses certain non-IFRS measures when assessing the performance and compensation of employees, including Millicom’s executive directors.</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non-IFRS financial measures used by Millicom may be calculated differently from, and therefore may not be comparable to, similarly titled measures used by other companies - refer to the section “Non-IFRS Financial Measure Descriptions” for additional information. In addition, these non-IFRS measures should not be considered in isolation as a substitute for, or as superior to, financial measures calculated in accordance with IFRS, and Millicom’s financial results calculated in accordance with IFRS and reconciliations to those financial statements should be carefully evaluated.</a:t>
          </a: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Non-IFRS Financial Measure Descriptions</a:t>
          </a:r>
          <a:endParaRPr lang="en-US" sz="1100">
            <a:solidFill>
              <a:schemeClr val="dk1"/>
            </a:solidFill>
            <a:effectLst/>
            <a:latin typeface="+mn-lt"/>
            <a:ea typeface="+mn-ea"/>
            <a:cs typeface="+mn-cs"/>
          </a:endParaRPr>
        </a:p>
        <a:p>
          <a:r>
            <a:rPr lang="en-US" b="1"/>
            <a:t>Service revenue </a:t>
          </a:r>
          <a:r>
            <a:rPr lang="en-US" b="0"/>
            <a:t>is revenue related to the provision of ongoing services such as monthly subscription fees, airtime and data usage fees, interconnection fees, roaming fees, mobile finance service commissions and fees from other telecommunications services such as data services, short message services and other value-added services excluding telephone and equipment sales. </a:t>
          </a:r>
        </a:p>
        <a:p>
          <a:r>
            <a:rPr lang="en-US" b="1"/>
            <a:t>EBITDA </a:t>
          </a:r>
          <a:r>
            <a:rPr lang="en-US" b="0"/>
            <a:t>is operating profit excluding impairment losses, depreciation and amortization, and gains/losses on fixed asset disposals. </a:t>
          </a:r>
        </a:p>
        <a:p>
          <a:r>
            <a:rPr lang="en-US" b="1"/>
            <a:t>EBITDA Margin </a:t>
          </a:r>
          <a:r>
            <a:rPr lang="en-US" b="0"/>
            <a:t>represents EBITDA in relation to Revenue.Proportionate EBITDA is the sum of the EBITDA in every country where Millicom operates, including its Guatemala and Honduras joint ventures, pro rata for Millicom’s ownership stake in each country, less corporate costs that are not allocated to any country and inter-company eliminations. </a:t>
          </a:r>
        </a:p>
        <a:p>
          <a:r>
            <a:rPr lang="en-US" b="1"/>
            <a:t>Organic growth </a:t>
          </a:r>
          <a:r>
            <a:rPr lang="en-US" b="0"/>
            <a:t>represents year-on-year growth excluding the impact of changes in FX rates, perimeter, and accounting. Changes in perimeter are the result of acquisitions and divestitures. Results from divested assets are immediately removed from both periods, whereas the results from acquired assets are included in both periods at the beginning (January 1) of the first full calendar year of ownership.</a:t>
          </a:r>
        </a:p>
        <a:p>
          <a:r>
            <a:rPr lang="en-US" b="1"/>
            <a:t>Net debt </a:t>
          </a:r>
          <a:r>
            <a:rPr lang="en-US" b="0"/>
            <a:t>is Debt and financial liabilities less cash and pledged deposits.</a:t>
          </a:r>
        </a:p>
        <a:p>
          <a:r>
            <a:rPr lang="en-US" b="1"/>
            <a:t>Net financial obligations </a:t>
          </a:r>
          <a:r>
            <a:rPr lang="en-US" b="0"/>
            <a:t>is Net debt plus lease liabilities.</a:t>
          </a:r>
        </a:p>
        <a:p>
          <a:r>
            <a:rPr lang="en-US" b="1"/>
            <a:t>Proportionate financial obligations </a:t>
          </a:r>
          <a:r>
            <a:rPr lang="en-US" b="0"/>
            <a:t>is the sum of the net financial obligations in every country where Millicom operates, including its Guatemala and Honduras joint ventures, pro rata for Millicom’s ownership stake in each country. </a:t>
          </a:r>
        </a:p>
        <a:p>
          <a:r>
            <a:rPr lang="en-US" b="1"/>
            <a:t>Leverage </a:t>
          </a:r>
          <a:r>
            <a:rPr lang="en-US" b="0"/>
            <a:t>is the ratio of net financial obligations over LTM (last twelve month) EBITDA, proforma for acquisitions made during the last twelve months.</a:t>
          </a:r>
        </a:p>
        <a:p>
          <a:r>
            <a:rPr lang="en-US" b="1"/>
            <a:t>Proportionate leverage</a:t>
          </a:r>
          <a:r>
            <a:rPr lang="en-US" b="0"/>
            <a:t> is the ratio of proportionate net financial obligations over LTM proportionate EBITDA, proforma for acquisitions made during the last twelve months.</a:t>
          </a:r>
        </a:p>
        <a:p>
          <a:r>
            <a:rPr lang="en-US" b="1"/>
            <a:t>Capex </a:t>
          </a:r>
          <a:r>
            <a:rPr lang="en-US" b="0"/>
            <a:t>is balance sheet capital expenditure excluding spectrum and license costs and lease capitalizations. Cash Capex represents the cash spent in relation to capital expenditure, excluding spectrum and licenses costs. </a:t>
          </a:r>
        </a:p>
        <a:p>
          <a:r>
            <a:rPr lang="en-US" b="1"/>
            <a:t>Operating Cash Flow (OCF) </a:t>
          </a:r>
          <a:r>
            <a:rPr lang="en-US" b="0"/>
            <a:t>is EBITDA less Capex. </a:t>
          </a:r>
        </a:p>
        <a:p>
          <a:r>
            <a:rPr lang="en-US" b="1"/>
            <a:t>Operating Free Cash Flow </a:t>
          </a:r>
          <a:r>
            <a:rPr lang="en-US" b="0"/>
            <a:t>is OCF less changes in working capital and other non-cash items and taxes paid</a:t>
          </a:r>
          <a:r>
            <a:rPr lang="en-US" b="1"/>
            <a:t>. </a:t>
          </a:r>
        </a:p>
        <a:p>
          <a:r>
            <a:rPr lang="en-US" b="1"/>
            <a:t>Equity Free Cash Flow </a:t>
          </a:r>
          <a:r>
            <a:rPr lang="en-US" b="0"/>
            <a:t>is Operating Free Cash Flow less finance charges paid (net), less advances for dividends to non-controlling interests, plus dividends received from joint ventures. Operating Profit After Tax displays the profit generated from the operations of the company after statutory taxes. </a:t>
          </a:r>
        </a:p>
        <a:p>
          <a:r>
            <a:rPr lang="en-US" b="1"/>
            <a:t>Return on Invested Capital (ROIC) </a:t>
          </a:r>
          <a:r>
            <a:rPr lang="en-US" b="0"/>
            <a:t>is used to assess the Group’s efficiency at allocating the capital under its control to and is defined as Operating Profit After Tax, including Guatemala and Honduras as if fully consolidated, divided by the average invested Capital during the period. </a:t>
          </a:r>
          <a:br>
            <a:rPr lang="en-US" b="0"/>
          </a:br>
          <a:r>
            <a:rPr lang="en-US" b="1"/>
            <a:t>Average Invested Capital </a:t>
          </a:r>
          <a:r>
            <a:rPr lang="en-US" b="0"/>
            <a:t>is the capital invested in the company operation throughout the year and is calculated with the average of opening and closing balances of the total assets minus current liabilities (excluding debt, joint ventures, accrued interests, deferred and current tax, cash as well as investments and non-controlling interests), less assets and liabilities held for sale.</a:t>
          </a:r>
        </a:p>
        <a:p>
          <a:r>
            <a:rPr lang="en-US" b="1"/>
            <a:t>Underlying </a:t>
          </a:r>
          <a:r>
            <a:rPr lang="en-US" b="0"/>
            <a:t>measures, such as </a:t>
          </a:r>
          <a:r>
            <a:rPr lang="en-US" b="1"/>
            <a:t>Underlying service revenue, Underlying EBITDA, Underlying equity free cash flow, Underlying net debt, Underlying leverage, etc., </a:t>
          </a:r>
          <a:r>
            <a:rPr lang="en-US" b="0"/>
            <a:t>include Guatemala and Honduras, as if fully consolidated.</a:t>
          </a:r>
        </a:p>
        <a:p>
          <a:r>
            <a:rPr lang="en-US" b="1"/>
            <a:t>Average Revenue per User per Month (ARPU</a:t>
          </a:r>
          <a:r>
            <a:rPr lang="en-US" b="0"/>
            <a:t>) for our Mobile customers is (x) the total mobile and mobile financial services revenue (excluding revenue earned from tower rentals, call center, data and mobile virtual network operator, visitor roaming, national third parties roaming and mobile telephone equipment sales revenue) for the period, divided by (y) the average number of mobile subscribers for the period, divided by (z) the number of months in the period. We define ARPU for our Home customers in our Latin America segment as (x) the total Home revenue (excluding equipment sales, TV advertising and equipment rental) for the period, divided by (y) the average number of customer relationships for the period, divided by (z) the number of months in the period. ARPU is not subject to a standard industry definition and our definition of ARPU may be different to other industry participants.</a:t>
          </a:r>
        </a:p>
        <a:p>
          <a:endParaRPr lang="en-US" b="1" i="1"/>
        </a:p>
        <a:p>
          <a:r>
            <a:rPr lang="en-US" b="1" i="1"/>
            <a:t>Please refer to our 2019 Annual Report for a complete list of non-IFRS measures and their descriptions. </a:t>
          </a:r>
          <a:endParaRPr lang="en-US" sz="1100" b="1" i="1">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rah.inmon@millicom.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J24"/>
  <sheetViews>
    <sheetView tabSelected="1" zoomScaleNormal="100" workbookViewId="0">
      <selection activeCell="C29" sqref="C29"/>
    </sheetView>
  </sheetViews>
  <sheetFormatPr defaultColWidth="9.1328125" defaultRowHeight="13.15"/>
  <cols>
    <col min="1" max="1" width="29.59765625" style="59" customWidth="1"/>
    <col min="2" max="2" width="47.1328125" style="59" bestFit="1" customWidth="1"/>
    <col min="3" max="3" width="9.1328125" style="59" customWidth="1"/>
    <col min="4" max="6" width="9.1328125" style="59"/>
    <col min="7" max="7" width="37.3984375" style="59" customWidth="1"/>
    <col min="8" max="16384" width="9.1328125" style="59"/>
  </cols>
  <sheetData>
    <row r="1" spans="1:3">
      <c r="A1" s="60"/>
    </row>
    <row r="2" spans="1:3" ht="14.25">
      <c r="A2" s="60"/>
      <c r="B2" s="107" t="s">
        <v>0</v>
      </c>
    </row>
    <row r="3" spans="1:3" ht="14.25">
      <c r="B3" s="107" t="s">
        <v>1</v>
      </c>
    </row>
    <row r="4" spans="1:3" ht="14.25">
      <c r="B4" s="204" t="s">
        <v>2</v>
      </c>
    </row>
    <row r="5" spans="1:3" ht="14.25">
      <c r="B5" s="107" t="s">
        <v>3</v>
      </c>
    </row>
    <row r="6" spans="1:3" ht="14.25">
      <c r="B6" s="107" t="s">
        <v>4</v>
      </c>
    </row>
    <row r="7" spans="1:3" ht="14.25">
      <c r="B7" s="107" t="s">
        <v>5</v>
      </c>
    </row>
    <row r="8" spans="1:3" ht="14.25">
      <c r="B8" s="107" t="s">
        <v>6</v>
      </c>
    </row>
    <row r="9" spans="1:3" ht="14.25">
      <c r="B9" s="59" t="s">
        <v>7</v>
      </c>
      <c r="C9" s="107" t="s">
        <v>8</v>
      </c>
    </row>
    <row r="10" spans="1:3" ht="14.25">
      <c r="C10" s="107" t="s">
        <v>9</v>
      </c>
    </row>
    <row r="11" spans="1:3" ht="14.25">
      <c r="C11" s="107" t="s">
        <v>10</v>
      </c>
    </row>
    <row r="12" spans="1:3" ht="14.25">
      <c r="C12" s="107" t="s">
        <v>11</v>
      </c>
    </row>
    <row r="13" spans="1:3">
      <c r="A13" s="60" t="s">
        <v>12</v>
      </c>
    </row>
    <row r="15" spans="1:3" ht="14.25">
      <c r="A15" s="60" t="s">
        <v>13</v>
      </c>
      <c r="B15" s="59" t="s">
        <v>14</v>
      </c>
      <c r="C15" s="107" t="s">
        <v>15</v>
      </c>
    </row>
    <row r="16" spans="1:3">
      <c r="A16" s="60"/>
      <c r="B16" s="59" t="s">
        <v>439</v>
      </c>
      <c r="C16" s="61"/>
    </row>
    <row r="17" spans="1:10">
      <c r="B17" s="59" t="s">
        <v>477</v>
      </c>
      <c r="C17" s="59" t="s">
        <v>478</v>
      </c>
    </row>
    <row r="19" spans="1:10" ht="14.25">
      <c r="A19" s="60" t="s">
        <v>532</v>
      </c>
      <c r="B19" s="59" t="s">
        <v>16</v>
      </c>
      <c r="C19" s="107" t="s">
        <v>17</v>
      </c>
      <c r="H19" s="61"/>
    </row>
    <row r="20" spans="1:10">
      <c r="A20" s="60"/>
      <c r="B20" s="59" t="str">
        <f>B16</f>
        <v>255 Giralda Ave, Suite 800, Miami 33134, USA</v>
      </c>
      <c r="C20" s="61"/>
      <c r="H20" s="61"/>
    </row>
    <row r="21" spans="1:10">
      <c r="B21" s="59" t="s">
        <v>477</v>
      </c>
      <c r="C21" s="59" t="s">
        <v>479</v>
      </c>
    </row>
    <row r="24" spans="1:10" ht="23.85" customHeight="1">
      <c r="A24" s="615" t="s">
        <v>536</v>
      </c>
      <c r="B24" s="615"/>
      <c r="C24" s="615"/>
      <c r="D24" s="615"/>
      <c r="E24" s="615"/>
      <c r="F24" s="615"/>
      <c r="G24" s="615"/>
      <c r="H24" s="615"/>
      <c r="I24" s="615"/>
      <c r="J24" s="615"/>
    </row>
  </sheetData>
  <mergeCells count="1">
    <mergeCell ref="A24:J24"/>
  </mergeCells>
  <hyperlinks>
    <hyperlink ref="B3" location="'Group (Underlying)'!A1" display="Group (Underlying)" xr:uid="{00000000-0004-0000-0000-000000000000}"/>
    <hyperlink ref="B5" location="Africa!A1" display="Africa" xr:uid="{00000000-0004-0000-0000-000001000000}"/>
    <hyperlink ref="B7" location="'FX rates'!A1" display="FX rates" xr:uid="{00000000-0004-0000-0000-000002000000}"/>
    <hyperlink ref="C15" display="michel.morin@millicom.com" xr:uid="{00000000-0004-0000-0000-000003000000}"/>
    <hyperlink ref="C19" r:id="rId1" xr:uid="{00000000-0004-0000-0000-000004000000}"/>
    <hyperlink ref="C9" location="PL!A1" display="P&amp;L" xr:uid="{00000000-0004-0000-0000-000005000000}"/>
    <hyperlink ref="C10" location="Assets!A1" display="Assets" xr:uid="{00000000-0004-0000-0000-000006000000}"/>
    <hyperlink ref="C11" location="'Equity and Liabilities'!A1" display="Equity &amp; liabilities" xr:uid="{00000000-0004-0000-0000-000007000000}"/>
    <hyperlink ref="C12" location="'Cash Flow'!A1" display="Cash flow statement" xr:uid="{00000000-0004-0000-0000-000008000000}"/>
    <hyperlink ref="B6" location="'Market details'!A1" display="Market Details" xr:uid="{00000000-0004-0000-0000-000009000000}"/>
    <hyperlink ref="B2" location="'Group IFRS'!A1" display="Group IFRS" xr:uid="{00000000-0004-0000-0000-00000A000000}"/>
    <hyperlink ref="B8" location="Disclaimers!A1" display="Non-IFRS descriptions" xr:uid="{00000000-0004-0000-0000-00000B000000}"/>
    <hyperlink ref="B4" location="'Latin America'!A1" display="Latin America" xr:uid="{00000000-0004-0000-0000-00000C000000}"/>
  </hyperlinks>
  <pageMargins left="0.7" right="0.7" top="0.75" bottom="0.75" header="0.3" footer="0.3"/>
  <pageSetup paperSize="9" scale="9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O95"/>
  <sheetViews>
    <sheetView showGridLines="0" workbookViewId="0">
      <pane ySplit="2" topLeftCell="A3" activePane="bottomLeft" state="frozen"/>
      <selection activeCell="S72" sqref="S72"/>
      <selection pane="bottomLeft" activeCell="S72" sqref="S72"/>
    </sheetView>
  </sheetViews>
  <sheetFormatPr defaultRowHeight="14.25"/>
  <cols>
    <col min="1" max="1" width="7" customWidth="1"/>
    <col min="2" max="2" width="39" bestFit="1" customWidth="1"/>
    <col min="3" max="3" width="9.59765625" bestFit="1" customWidth="1"/>
    <col min="4" max="5" width="12.1328125" customWidth="1"/>
    <col min="6" max="6" width="9.59765625" bestFit="1" customWidth="1"/>
    <col min="9" max="9" width="36.1328125" customWidth="1"/>
    <col min="11" max="11" width="14.1328125" bestFit="1" customWidth="1"/>
  </cols>
  <sheetData>
    <row r="1" spans="1:7" s="2" customFormat="1" ht="13.15">
      <c r="A1" s="23" t="s">
        <v>18</v>
      </c>
      <c r="B1" s="23"/>
      <c r="C1" s="53" t="s">
        <v>30</v>
      </c>
      <c r="D1" s="53" t="s">
        <v>338</v>
      </c>
      <c r="E1" s="53" t="s">
        <v>407</v>
      </c>
      <c r="F1" s="53" t="s">
        <v>422</v>
      </c>
      <c r="G1" s="53" t="s">
        <v>423</v>
      </c>
    </row>
    <row r="2" spans="1:7" s="8" customFormat="1" ht="12.75">
      <c r="A2" s="8" t="s">
        <v>126</v>
      </c>
      <c r="B2" s="27"/>
      <c r="C2" s="33"/>
      <c r="D2" s="33"/>
      <c r="E2" s="33"/>
    </row>
    <row r="3" spans="1:7" s="3" customFormat="1" ht="13.15">
      <c r="A3" s="9" t="s">
        <v>52</v>
      </c>
      <c r="B3" s="9"/>
      <c r="C3" s="34"/>
      <c r="D3" s="34"/>
      <c r="E3" s="34"/>
      <c r="F3" s="34"/>
      <c r="G3" s="34"/>
    </row>
    <row r="4" spans="1:7">
      <c r="A4" t="s">
        <v>342</v>
      </c>
      <c r="C4" s="202">
        <v>42.093000000000004</v>
      </c>
      <c r="D4" s="202">
        <v>37.884</v>
      </c>
      <c r="E4" s="202">
        <v>43.6</v>
      </c>
      <c r="F4" s="202">
        <v>47</v>
      </c>
      <c r="G4" s="202">
        <v>171</v>
      </c>
    </row>
    <row r="5" spans="1:7">
      <c r="A5" t="s">
        <v>343</v>
      </c>
      <c r="C5" s="202">
        <v>8.3000000000000007</v>
      </c>
      <c r="D5" s="202">
        <v>8.3000000000000007</v>
      </c>
      <c r="E5" s="202">
        <v>9.14</v>
      </c>
      <c r="F5" s="202">
        <v>9</v>
      </c>
      <c r="G5" s="202">
        <v>34</v>
      </c>
    </row>
    <row r="6" spans="1:7">
      <c r="A6" t="s">
        <v>344</v>
      </c>
      <c r="C6" s="202">
        <v>35.638000000000005</v>
      </c>
      <c r="D6" s="202">
        <v>32.61</v>
      </c>
      <c r="E6" s="202">
        <v>38.49</v>
      </c>
      <c r="F6" s="202">
        <v>42</v>
      </c>
      <c r="G6" s="202">
        <v>149</v>
      </c>
    </row>
    <row r="7" spans="1:7">
      <c r="A7" t="s">
        <v>207</v>
      </c>
      <c r="C7" s="202">
        <v>51.204000000000001</v>
      </c>
      <c r="D7" s="202">
        <v>47.026000000000003</v>
      </c>
      <c r="E7" s="202">
        <v>53.53</v>
      </c>
      <c r="F7" s="202">
        <f>F6+F17</f>
        <v>57</v>
      </c>
      <c r="G7" s="202">
        <f>G6+G17</f>
        <v>209</v>
      </c>
    </row>
    <row r="8" spans="1:7" ht="6.75" customHeight="1"/>
    <row r="9" spans="1:7">
      <c r="A9" s="9" t="s">
        <v>345</v>
      </c>
      <c r="B9" s="9"/>
      <c r="C9" s="34"/>
      <c r="D9" s="34"/>
      <c r="E9" s="34"/>
      <c r="F9" s="34"/>
      <c r="G9" s="34"/>
    </row>
    <row r="10" spans="1:7">
      <c r="A10" s="201" t="s">
        <v>344</v>
      </c>
    </row>
    <row r="11" spans="1:7">
      <c r="B11" t="s">
        <v>52</v>
      </c>
      <c r="C11" s="202">
        <v>35.638173580000007</v>
      </c>
      <c r="D11" s="202">
        <v>32.609842100000002</v>
      </c>
      <c r="E11" s="202">
        <v>38</v>
      </c>
      <c r="F11" s="202">
        <v>42</v>
      </c>
      <c r="G11" s="202">
        <v>149</v>
      </c>
    </row>
    <row r="12" spans="1:7">
      <c r="B12" t="s">
        <v>346</v>
      </c>
      <c r="C12" s="279">
        <v>-18.425185309999996</v>
      </c>
      <c r="D12" s="279">
        <v>-32.155608989999998</v>
      </c>
      <c r="E12" s="279">
        <v>-28.4</v>
      </c>
      <c r="F12" s="279">
        <v>-30</v>
      </c>
      <c r="G12" s="279">
        <v>-109</v>
      </c>
    </row>
    <row r="13" spans="1:7">
      <c r="B13" t="s">
        <v>347</v>
      </c>
      <c r="C13" s="279">
        <v>-15.611937299999997</v>
      </c>
      <c r="D13" s="279">
        <v>-16.339233440000001</v>
      </c>
      <c r="E13" s="279">
        <v>-16.399999999999999</v>
      </c>
      <c r="F13" s="279">
        <v>-24</v>
      </c>
      <c r="G13" s="279">
        <v>-72</v>
      </c>
    </row>
    <row r="14" spans="1:7">
      <c r="B14" t="s">
        <v>348</v>
      </c>
      <c r="C14" s="279">
        <v>-1.5490461000000018</v>
      </c>
      <c r="D14" s="279">
        <v>-16.105677619999998</v>
      </c>
      <c r="E14" s="279">
        <f>E11+E12+E13</f>
        <v>-6.7999999999999972</v>
      </c>
      <c r="F14" s="279">
        <v>-11</v>
      </c>
      <c r="G14" s="279">
        <v>-36</v>
      </c>
    </row>
    <row r="15" spans="1:7" ht="6.75" customHeight="1"/>
    <row r="16" spans="1:7">
      <c r="A16" s="201" t="s">
        <v>205</v>
      </c>
    </row>
    <row r="17" spans="1:7">
      <c r="B17" t="s">
        <v>52</v>
      </c>
      <c r="C17" s="202">
        <v>15.58495716</v>
      </c>
      <c r="D17" s="202">
        <v>14.431281539999999</v>
      </c>
      <c r="E17" s="202">
        <v>15</v>
      </c>
      <c r="F17" s="202">
        <v>15</v>
      </c>
      <c r="G17" s="202">
        <v>60</v>
      </c>
    </row>
    <row r="18" spans="1:7">
      <c r="B18" t="s">
        <v>346</v>
      </c>
      <c r="C18" s="83">
        <v>-10.951135999999998</v>
      </c>
      <c r="D18" s="83">
        <v>-11.030990970000001</v>
      </c>
      <c r="E18" s="83">
        <v>-11</v>
      </c>
      <c r="F18" s="83">
        <v>-12</v>
      </c>
      <c r="G18" s="83">
        <v>-45</v>
      </c>
    </row>
    <row r="19" spans="1:7">
      <c r="B19" t="s">
        <v>347</v>
      </c>
      <c r="C19" s="83">
        <v>-7.5296920000000007</v>
      </c>
      <c r="D19" s="83">
        <v>-7.4300048899999993</v>
      </c>
      <c r="E19" s="83">
        <v>-7</v>
      </c>
      <c r="F19" s="83">
        <v>-6</v>
      </c>
      <c r="G19" s="83">
        <v>-29</v>
      </c>
    </row>
    <row r="20" spans="1:7">
      <c r="B20" t="s">
        <v>348</v>
      </c>
      <c r="C20" s="83">
        <v>-1.5441025600000002</v>
      </c>
      <c r="D20" s="83">
        <v>-1.6298189999999999</v>
      </c>
      <c r="E20" s="83">
        <v>-2</v>
      </c>
      <c r="F20" s="83">
        <v>-1</v>
      </c>
      <c r="G20" s="83">
        <v>-6</v>
      </c>
    </row>
    <row r="21" spans="1:7" ht="6.75" customHeight="1"/>
    <row r="22" spans="1:7">
      <c r="A22" s="201" t="s">
        <v>207</v>
      </c>
    </row>
    <row r="23" spans="1:7">
      <c r="B23" t="s">
        <v>52</v>
      </c>
      <c r="C23" s="202">
        <v>51.223130740000009</v>
      </c>
      <c r="D23" s="202">
        <v>47.041123640000002</v>
      </c>
      <c r="E23" s="202">
        <f t="shared" ref="E23:G25" si="0">E11+E17</f>
        <v>53</v>
      </c>
      <c r="F23" s="202">
        <f t="shared" si="0"/>
        <v>57</v>
      </c>
      <c r="G23" s="202">
        <f t="shared" si="0"/>
        <v>209</v>
      </c>
    </row>
    <row r="24" spans="1:7">
      <c r="B24" t="s">
        <v>346</v>
      </c>
      <c r="C24" s="83">
        <v>-29.376321309999994</v>
      </c>
      <c r="D24" s="83">
        <v>-43.186599959999995</v>
      </c>
      <c r="E24" s="83">
        <f t="shared" si="0"/>
        <v>-39.4</v>
      </c>
      <c r="F24" s="83">
        <f t="shared" si="0"/>
        <v>-42</v>
      </c>
      <c r="G24" s="83">
        <f t="shared" si="0"/>
        <v>-154</v>
      </c>
    </row>
    <row r="25" spans="1:7">
      <c r="B25" t="s">
        <v>347</v>
      </c>
      <c r="C25" s="83">
        <v>-23.141629299999998</v>
      </c>
      <c r="D25" s="83">
        <v>-23.76923833</v>
      </c>
      <c r="E25" s="83">
        <f t="shared" si="0"/>
        <v>-23.4</v>
      </c>
      <c r="F25" s="83">
        <f t="shared" si="0"/>
        <v>-30</v>
      </c>
      <c r="G25" s="83">
        <f t="shared" si="0"/>
        <v>-101</v>
      </c>
    </row>
    <row r="26" spans="1:7">
      <c r="B26" t="s">
        <v>348</v>
      </c>
      <c r="C26" s="83">
        <v>-3.093148660000002</v>
      </c>
      <c r="D26" s="83">
        <v>-17.735496619999999</v>
      </c>
      <c r="E26" s="83">
        <f>E23+E24+E25</f>
        <v>-9.7999999999999972</v>
      </c>
      <c r="F26" s="83">
        <f>F14+F20</f>
        <v>-12</v>
      </c>
      <c r="G26" s="83">
        <f>G14+G20</f>
        <v>-42</v>
      </c>
    </row>
    <row r="27" spans="1:7" ht="6.75" customHeight="1"/>
    <row r="28" spans="1:7">
      <c r="A28" s="9" t="s">
        <v>349</v>
      </c>
      <c r="B28" s="9"/>
      <c r="C28" s="34"/>
      <c r="D28" s="34"/>
      <c r="E28" s="34"/>
      <c r="F28" s="34"/>
      <c r="G28" s="34"/>
    </row>
    <row r="29" spans="1:7">
      <c r="A29" s="201" t="s">
        <v>344</v>
      </c>
    </row>
    <row r="30" spans="1:7">
      <c r="B30" t="s">
        <v>350</v>
      </c>
      <c r="C30" s="83">
        <v>-11.006999999999998</v>
      </c>
      <c r="D30" s="83">
        <v>-13.047000000000001</v>
      </c>
      <c r="E30" s="83">
        <v>-16</v>
      </c>
      <c r="F30" s="83">
        <v>-22</v>
      </c>
      <c r="G30" s="83">
        <v>-62</v>
      </c>
    </row>
    <row r="31" spans="1:7">
      <c r="B31" t="s">
        <v>351</v>
      </c>
      <c r="C31" s="83">
        <v>-21.217000000000002</v>
      </c>
      <c r="D31" s="83">
        <v>-24.922999999999998</v>
      </c>
      <c r="E31" s="83">
        <v>-19</v>
      </c>
      <c r="F31" s="83">
        <v>-20</v>
      </c>
      <c r="G31" s="83">
        <v>-90</v>
      </c>
    </row>
    <row r="32" spans="1:7" ht="7.5" customHeight="1"/>
    <row r="33" spans="1:7">
      <c r="A33" s="201" t="s">
        <v>205</v>
      </c>
    </row>
    <row r="34" spans="1:7">
      <c r="B34" t="s">
        <v>350</v>
      </c>
      <c r="C34" s="83">
        <v>-4.8270000000000008</v>
      </c>
      <c r="D34" s="83">
        <v>-7.415</v>
      </c>
      <c r="E34" s="83">
        <v>-7</v>
      </c>
      <c r="F34" s="83">
        <v>-6</v>
      </c>
      <c r="G34" s="83">
        <v>-26</v>
      </c>
    </row>
    <row r="35" spans="1:7">
      <c r="B35" t="s">
        <v>351</v>
      </c>
      <c r="C35" s="83">
        <v>-10.037999999999998</v>
      </c>
      <c r="D35" s="83">
        <v>-7.3879999999999999</v>
      </c>
      <c r="E35" s="83">
        <v>-8</v>
      </c>
      <c r="F35" s="83">
        <v>-8</v>
      </c>
      <c r="G35" s="83">
        <v>-33</v>
      </c>
    </row>
    <row r="36" spans="1:7" ht="9.75" customHeight="1"/>
    <row r="37" spans="1:7">
      <c r="A37" s="201" t="s">
        <v>207</v>
      </c>
    </row>
    <row r="38" spans="1:7">
      <c r="B38" t="s">
        <v>350</v>
      </c>
      <c r="C38" s="83">
        <v>-15.834</v>
      </c>
      <c r="D38" s="83">
        <v>-20.462</v>
      </c>
      <c r="E38" s="83">
        <f t="shared" ref="E38:E39" si="1">E30+E34</f>
        <v>-23</v>
      </c>
      <c r="F38" s="83">
        <f>F30+F34</f>
        <v>-28</v>
      </c>
      <c r="G38" s="83">
        <f>G30+G34</f>
        <v>-88</v>
      </c>
    </row>
    <row r="39" spans="1:7">
      <c r="B39" t="s">
        <v>351</v>
      </c>
      <c r="C39" s="83">
        <v>-31.255000000000003</v>
      </c>
      <c r="D39" s="83">
        <v>-32.311</v>
      </c>
      <c r="E39" s="83">
        <f t="shared" si="1"/>
        <v>-27</v>
      </c>
      <c r="F39" s="83">
        <f>F31+F35</f>
        <v>-28</v>
      </c>
      <c r="G39" s="83">
        <f>G31+G35</f>
        <v>-123</v>
      </c>
    </row>
    <row r="41" spans="1:7">
      <c r="A41" s="9" t="s">
        <v>352</v>
      </c>
      <c r="B41" s="9"/>
      <c r="C41" s="34"/>
      <c r="D41" s="34"/>
      <c r="E41" s="34"/>
      <c r="F41" s="34"/>
      <c r="G41" s="34"/>
    </row>
    <row r="42" spans="1:7">
      <c r="A42" s="201" t="s">
        <v>344</v>
      </c>
    </row>
    <row r="43" spans="1:7">
      <c r="B43" t="s">
        <v>353</v>
      </c>
      <c r="C43" s="83">
        <v>519.93328979026603</v>
      </c>
      <c r="D43" s="83">
        <v>590.93299999999999</v>
      </c>
      <c r="E43" s="83">
        <v>596</v>
      </c>
      <c r="F43" s="83">
        <v>714</v>
      </c>
      <c r="G43" s="83">
        <v>714</v>
      </c>
    </row>
    <row r="44" spans="1:7" ht="10.5" customHeight="1"/>
    <row r="45" spans="1:7">
      <c r="A45" s="201" t="s">
        <v>205</v>
      </c>
    </row>
    <row r="46" spans="1:7">
      <c r="B46" t="s">
        <v>353</v>
      </c>
      <c r="C46" s="83">
        <v>333.84980964497998</v>
      </c>
      <c r="D46" s="83">
        <v>327.81400000000002</v>
      </c>
      <c r="E46" s="83">
        <v>322</v>
      </c>
      <c r="F46" s="83">
        <v>310</v>
      </c>
      <c r="G46" s="83">
        <v>310</v>
      </c>
    </row>
    <row r="47" spans="1:7" ht="10.5" customHeight="1"/>
    <row r="48" spans="1:7">
      <c r="A48" s="201" t="s">
        <v>207</v>
      </c>
    </row>
    <row r="49" spans="1:15">
      <c r="B49" t="s">
        <v>353</v>
      </c>
      <c r="C49" s="203">
        <f>C43+C46</f>
        <v>853.78309943524596</v>
      </c>
      <c r="D49" s="203">
        <f>D43+D46</f>
        <v>918.74700000000007</v>
      </c>
      <c r="E49" s="203">
        <f>E43+E46</f>
        <v>918</v>
      </c>
      <c r="F49" s="203">
        <f>F43+F46</f>
        <v>1024</v>
      </c>
      <c r="G49" s="203">
        <f>G43+G46</f>
        <v>1024</v>
      </c>
    </row>
    <row r="50" spans="1:15">
      <c r="F50" s="83"/>
      <c r="G50" s="83"/>
    </row>
    <row r="52" spans="1:15" ht="14.65" thickBot="1"/>
    <row r="53" spans="1:15" ht="22.5" customHeight="1">
      <c r="A53" s="232" t="s">
        <v>371</v>
      </c>
      <c r="B53" s="230"/>
      <c r="C53" s="647" t="s">
        <v>424</v>
      </c>
      <c r="D53" s="649" t="s">
        <v>372</v>
      </c>
      <c r="E53" s="649" t="s">
        <v>372</v>
      </c>
      <c r="F53" s="649" t="s">
        <v>194</v>
      </c>
      <c r="G53" s="651" t="s">
        <v>373</v>
      </c>
      <c r="H53" s="221"/>
      <c r="I53" s="232" t="s">
        <v>371</v>
      </c>
      <c r="J53" s="230"/>
      <c r="K53" s="647" t="s">
        <v>426</v>
      </c>
      <c r="L53" s="649" t="s">
        <v>372</v>
      </c>
      <c r="M53" s="649" t="s">
        <v>427</v>
      </c>
      <c r="N53" s="649" t="s">
        <v>428</v>
      </c>
      <c r="O53" s="651" t="s">
        <v>373</v>
      </c>
    </row>
    <row r="54" spans="1:15" ht="22.5" customHeight="1" thickBot="1">
      <c r="A54" s="233" t="s">
        <v>368</v>
      </c>
      <c r="B54" s="231"/>
      <c r="C54" s="648"/>
      <c r="D54" s="650"/>
      <c r="E54" s="650"/>
      <c r="F54" s="650"/>
      <c r="G54" s="652"/>
      <c r="H54" s="221"/>
      <c r="I54" s="233" t="s">
        <v>368</v>
      </c>
      <c r="J54" s="231"/>
      <c r="K54" s="648"/>
      <c r="L54" s="650"/>
      <c r="M54" s="650"/>
      <c r="N54" s="650"/>
      <c r="O54" s="652"/>
    </row>
    <row r="55" spans="1:15" ht="15" customHeight="1">
      <c r="A55" s="653" t="s">
        <v>120</v>
      </c>
      <c r="B55" s="654"/>
      <c r="C55" s="308">
        <v>1150</v>
      </c>
      <c r="D55" s="308">
        <v>0</v>
      </c>
      <c r="E55" s="308">
        <v>1150</v>
      </c>
      <c r="F55" s="308">
        <v>980</v>
      </c>
      <c r="G55" s="330">
        <v>0.17</v>
      </c>
      <c r="H55" s="221"/>
      <c r="I55" s="653" t="s">
        <v>120</v>
      </c>
      <c r="J55" s="654"/>
      <c r="K55" s="307">
        <v>4336</v>
      </c>
      <c r="L55" s="308">
        <v>0</v>
      </c>
      <c r="M55" s="308">
        <v>4336</v>
      </c>
      <c r="N55" s="308">
        <v>3946</v>
      </c>
      <c r="O55" s="309">
        <v>9.9000000000000005E-2</v>
      </c>
    </row>
    <row r="56" spans="1:15" ht="15" customHeight="1">
      <c r="A56" s="644" t="s">
        <v>208</v>
      </c>
      <c r="B56" s="626"/>
      <c r="C56" s="209">
        <v>-310</v>
      </c>
      <c r="D56" s="209">
        <v>0</v>
      </c>
      <c r="E56" s="209">
        <v>-310</v>
      </c>
      <c r="F56" s="209">
        <v>-277</v>
      </c>
      <c r="G56" s="269">
        <v>0.12</v>
      </c>
      <c r="H56" s="221"/>
      <c r="I56" s="644" t="s">
        <v>208</v>
      </c>
      <c r="J56" s="626"/>
      <c r="K56" s="209">
        <v>-1201</v>
      </c>
      <c r="L56" s="209">
        <v>0</v>
      </c>
      <c r="M56" s="209">
        <v>-1201</v>
      </c>
      <c r="N56" s="209">
        <v>-1117</v>
      </c>
      <c r="O56" s="268">
        <v>7.4999999999999997E-2</v>
      </c>
    </row>
    <row r="57" spans="1:15" ht="15" customHeight="1">
      <c r="A57" s="645" t="s">
        <v>209</v>
      </c>
      <c r="B57" s="646"/>
      <c r="C57" s="315">
        <v>839</v>
      </c>
      <c r="D57" s="315">
        <f>SUM(D55:D56)</f>
        <v>0</v>
      </c>
      <c r="E57" s="315">
        <v>839</v>
      </c>
      <c r="F57" s="315">
        <v>703</v>
      </c>
      <c r="G57" s="333">
        <v>0.19</v>
      </c>
      <c r="H57" s="221"/>
      <c r="I57" s="645" t="s">
        <v>209</v>
      </c>
      <c r="J57" s="646"/>
      <c r="K57" s="315">
        <f>K55+K56</f>
        <v>3135</v>
      </c>
      <c r="L57" s="315">
        <f>L55+L56</f>
        <v>0</v>
      </c>
      <c r="M57" s="315">
        <v>3135</v>
      </c>
      <c r="N57" s="315">
        <v>2829</v>
      </c>
      <c r="O57" s="316">
        <v>0.108</v>
      </c>
    </row>
    <row r="58" spans="1:15" ht="15" customHeight="1">
      <c r="A58" s="644" t="s">
        <v>210</v>
      </c>
      <c r="B58" s="626"/>
      <c r="C58" s="209">
        <v>-415</v>
      </c>
      <c r="D58" s="209">
        <v>42</v>
      </c>
      <c r="E58" s="209">
        <v>-457</v>
      </c>
      <c r="F58" s="209">
        <v>-447</v>
      </c>
      <c r="G58" s="269">
        <v>0.02</v>
      </c>
      <c r="H58" s="221"/>
      <c r="I58" s="644" t="s">
        <v>210</v>
      </c>
      <c r="J58" s="626"/>
      <c r="K58" s="209">
        <v>-1604.4</v>
      </c>
      <c r="L58" s="209">
        <v>148.4</v>
      </c>
      <c r="M58" s="209">
        <v>-1753</v>
      </c>
      <c r="N58" s="209">
        <v>-1616</v>
      </c>
      <c r="O58" s="268">
        <v>8.4000000000000005E-2</v>
      </c>
    </row>
    <row r="59" spans="1:15" ht="15" customHeight="1">
      <c r="A59" s="645" t="s">
        <v>52</v>
      </c>
      <c r="B59" s="646"/>
      <c r="C59" s="315">
        <v>424</v>
      </c>
      <c r="D59" s="315">
        <v>42</v>
      </c>
      <c r="E59" s="315">
        <v>383</v>
      </c>
      <c r="F59" s="315">
        <v>257</v>
      </c>
      <c r="G59" s="340">
        <v>0.49</v>
      </c>
      <c r="H59" s="221"/>
      <c r="I59" s="645" t="s">
        <v>52</v>
      </c>
      <c r="J59" s="646"/>
      <c r="K59" s="315">
        <v>1530</v>
      </c>
      <c r="L59" s="315">
        <v>148</v>
      </c>
      <c r="M59" s="315">
        <v>1382</v>
      </c>
      <c r="N59" s="315">
        <v>1213</v>
      </c>
      <c r="O59" s="316">
        <v>0.13900000000000001</v>
      </c>
    </row>
    <row r="60" spans="1:15" ht="15" customHeight="1">
      <c r="A60" s="644" t="s">
        <v>56</v>
      </c>
      <c r="B60" s="626"/>
      <c r="C60" s="209">
        <v>-213</v>
      </c>
      <c r="D60" s="209">
        <v>-30</v>
      </c>
      <c r="E60" s="209">
        <v>-183</v>
      </c>
      <c r="F60" s="209">
        <v>-164</v>
      </c>
      <c r="G60" s="269">
        <v>0.11</v>
      </c>
      <c r="H60" s="221"/>
      <c r="I60" s="644" t="s">
        <v>56</v>
      </c>
      <c r="J60" s="626"/>
      <c r="K60" s="209">
        <v>-825</v>
      </c>
      <c r="L60" s="209">
        <v>-109</v>
      </c>
      <c r="M60" s="209">
        <v>-716</v>
      </c>
      <c r="N60" s="209">
        <v>-662</v>
      </c>
      <c r="O60" s="268">
        <v>8.1000000000000003E-2</v>
      </c>
    </row>
    <row r="61" spans="1:15" ht="15" customHeight="1">
      <c r="A61" s="644" t="s">
        <v>57</v>
      </c>
      <c r="B61" s="626"/>
      <c r="C61" s="209">
        <v>-84</v>
      </c>
      <c r="D61" s="209">
        <v>0</v>
      </c>
      <c r="E61" s="209">
        <v>-84</v>
      </c>
      <c r="F61" s="209">
        <v>-40</v>
      </c>
      <c r="G61" s="270" t="s">
        <v>357</v>
      </c>
      <c r="H61" s="221"/>
      <c r="I61" s="644" t="s">
        <v>57</v>
      </c>
      <c r="J61" s="626"/>
      <c r="K61" s="209">
        <v>-275</v>
      </c>
      <c r="L61" s="209">
        <v>0</v>
      </c>
      <c r="M61" s="209">
        <v>-275</v>
      </c>
      <c r="N61" s="209">
        <v>-140</v>
      </c>
      <c r="O61" s="268">
        <v>0.95899999999999996</v>
      </c>
    </row>
    <row r="62" spans="1:15" ht="15" customHeight="1">
      <c r="A62" s="644" t="s">
        <v>374</v>
      </c>
      <c r="B62" s="626"/>
      <c r="C62" s="209">
        <v>42</v>
      </c>
      <c r="D62" s="209">
        <v>-1</v>
      </c>
      <c r="E62" s="209">
        <v>43</v>
      </c>
      <c r="F62" s="209">
        <v>45</v>
      </c>
      <c r="G62" s="269">
        <v>-0.04</v>
      </c>
      <c r="H62" s="221"/>
      <c r="I62" s="644" t="s">
        <v>374</v>
      </c>
      <c r="J62" s="626"/>
      <c r="K62" s="209">
        <v>179</v>
      </c>
      <c r="L62" s="209">
        <v>-6</v>
      </c>
      <c r="M62" s="209">
        <v>185</v>
      </c>
      <c r="N62" s="209">
        <v>154</v>
      </c>
      <c r="O62" s="268">
        <v>0.2</v>
      </c>
    </row>
    <row r="63" spans="1:15" ht="15" customHeight="1">
      <c r="A63" s="644" t="s">
        <v>58</v>
      </c>
      <c r="B63" s="626"/>
      <c r="C63" s="209">
        <v>-41</v>
      </c>
      <c r="D63" s="209">
        <v>7</v>
      </c>
      <c r="E63" s="209">
        <v>-48</v>
      </c>
      <c r="F63" s="209">
        <v>10</v>
      </c>
      <c r="G63" s="270" t="s">
        <v>357</v>
      </c>
      <c r="H63" s="221"/>
      <c r="I63" s="644" t="s">
        <v>58</v>
      </c>
      <c r="J63" s="626"/>
      <c r="K63" s="209">
        <v>-34</v>
      </c>
      <c r="L63" s="209">
        <v>1</v>
      </c>
      <c r="M63" s="209">
        <v>-35</v>
      </c>
      <c r="N63" s="209">
        <v>75</v>
      </c>
      <c r="O63" s="268" t="s">
        <v>357</v>
      </c>
    </row>
    <row r="64" spans="1:15" ht="15" customHeight="1">
      <c r="A64" s="645" t="s">
        <v>59</v>
      </c>
      <c r="B64" s="646"/>
      <c r="C64" s="315">
        <v>129</v>
      </c>
      <c r="D64" s="315">
        <v>18</v>
      </c>
      <c r="E64" s="315">
        <v>111</v>
      </c>
      <c r="F64" s="315">
        <v>107</v>
      </c>
      <c r="G64" s="333">
        <v>0.04</v>
      </c>
      <c r="H64" s="221"/>
      <c r="I64" s="645" t="s">
        <v>59</v>
      </c>
      <c r="J64" s="646"/>
      <c r="K64" s="315">
        <v>575</v>
      </c>
      <c r="L64" s="315">
        <v>35</v>
      </c>
      <c r="M64" s="315">
        <v>540</v>
      </c>
      <c r="N64" s="315">
        <v>640</v>
      </c>
      <c r="O64" s="316">
        <v>-0.156</v>
      </c>
    </row>
    <row r="65" spans="1:15" ht="15" customHeight="1">
      <c r="A65" s="644" t="s">
        <v>214</v>
      </c>
      <c r="B65" s="626"/>
      <c r="C65" s="209">
        <v>-152</v>
      </c>
      <c r="D65" s="209">
        <v>-24</v>
      </c>
      <c r="E65" s="209">
        <v>-128</v>
      </c>
      <c r="F65" s="209">
        <v>-90</v>
      </c>
      <c r="G65" s="269">
        <v>0.41</v>
      </c>
      <c r="H65" s="221"/>
      <c r="I65" s="644" t="s">
        <v>214</v>
      </c>
      <c r="J65" s="626"/>
      <c r="K65" s="209">
        <v>-544</v>
      </c>
      <c r="L65" s="209">
        <v>-72</v>
      </c>
      <c r="M65" s="209">
        <v>-472</v>
      </c>
      <c r="N65" s="209">
        <v>-346</v>
      </c>
      <c r="O65" s="268">
        <v>0.36299999999999999</v>
      </c>
    </row>
    <row r="66" spans="1:15" ht="15" customHeight="1">
      <c r="A66" s="644" t="s">
        <v>64</v>
      </c>
      <c r="B66" s="626"/>
      <c r="C66" s="209">
        <v>309</v>
      </c>
      <c r="D66" s="209">
        <v>-4</v>
      </c>
      <c r="E66" s="209">
        <v>312</v>
      </c>
      <c r="F66" s="209">
        <v>-46</v>
      </c>
      <c r="G66" s="270" t="s">
        <v>357</v>
      </c>
      <c r="H66" s="221"/>
      <c r="I66" s="644" t="s">
        <v>64</v>
      </c>
      <c r="J66" s="626"/>
      <c r="K66" s="209">
        <v>227</v>
      </c>
      <c r="L66" s="209">
        <v>-4</v>
      </c>
      <c r="M66" s="209">
        <v>231</v>
      </c>
      <c r="N66" s="209">
        <v>-39</v>
      </c>
      <c r="O66" s="268" t="s">
        <v>357</v>
      </c>
    </row>
    <row r="67" spans="1:15" ht="15" customHeight="1">
      <c r="A67" s="644" t="s">
        <v>375</v>
      </c>
      <c r="B67" s="626"/>
      <c r="C67" s="209">
        <v>-9</v>
      </c>
      <c r="D67" s="209">
        <v>0</v>
      </c>
      <c r="E67" s="209">
        <v>-9</v>
      </c>
      <c r="F67" s="209">
        <v>-35</v>
      </c>
      <c r="G67" s="269">
        <v>-0.75</v>
      </c>
      <c r="H67" s="221"/>
      <c r="I67" s="644" t="s">
        <v>375</v>
      </c>
      <c r="J67" s="626"/>
      <c r="K67" s="209">
        <v>-40</v>
      </c>
      <c r="L67" s="209">
        <v>0</v>
      </c>
      <c r="M67" s="209">
        <v>-40</v>
      </c>
      <c r="N67" s="209">
        <v>-136</v>
      </c>
      <c r="O67" s="268">
        <v>-0.70299999999999996</v>
      </c>
    </row>
    <row r="68" spans="1:15" ht="15" customHeight="1">
      <c r="A68" s="645" t="s">
        <v>369</v>
      </c>
      <c r="B68" s="646"/>
      <c r="C68" s="315">
        <v>277</v>
      </c>
      <c r="D68" s="315">
        <v>-10</v>
      </c>
      <c r="E68" s="315">
        <v>287</v>
      </c>
      <c r="F68" s="315">
        <v>-65</v>
      </c>
      <c r="G68" s="344" t="s">
        <v>357</v>
      </c>
      <c r="H68" s="221"/>
      <c r="I68" s="645" t="s">
        <v>369</v>
      </c>
      <c r="J68" s="646"/>
      <c r="K68" s="315">
        <v>218</v>
      </c>
      <c r="L68" s="315">
        <v>-41</v>
      </c>
      <c r="M68" s="315">
        <v>259</v>
      </c>
      <c r="N68" s="315">
        <v>119</v>
      </c>
      <c r="O68" s="316">
        <v>1.169</v>
      </c>
    </row>
    <row r="69" spans="1:15" ht="15" customHeight="1">
      <c r="A69" s="644" t="s">
        <v>217</v>
      </c>
      <c r="B69" s="626"/>
      <c r="C69" s="209">
        <v>-31</v>
      </c>
      <c r="D69" s="209">
        <v>-4</v>
      </c>
      <c r="E69" s="209">
        <v>-28</v>
      </c>
      <c r="F69" s="209">
        <v>-45</v>
      </c>
      <c r="G69" s="270">
        <v>-0.39</v>
      </c>
      <c r="H69" s="221"/>
      <c r="I69" s="644" t="s">
        <v>217</v>
      </c>
      <c r="J69" s="626"/>
      <c r="K69" s="209">
        <v>-120</v>
      </c>
      <c r="L69" s="209">
        <v>0</v>
      </c>
      <c r="M69" s="209">
        <v>-121</v>
      </c>
      <c r="N69" s="268">
        <v>41.31</v>
      </c>
      <c r="O69" s="268">
        <v>7.5999999999999998E-2</v>
      </c>
    </row>
    <row r="70" spans="1:15" ht="15" customHeight="1">
      <c r="A70" s="645" t="s">
        <v>376</v>
      </c>
      <c r="B70" s="646"/>
      <c r="C70" s="315">
        <v>246</v>
      </c>
      <c r="D70" s="315">
        <v>-14</v>
      </c>
      <c r="E70" s="315">
        <v>259</v>
      </c>
      <c r="F70" s="315">
        <v>-111</v>
      </c>
      <c r="G70" s="344" t="s">
        <v>357</v>
      </c>
      <c r="H70" s="221"/>
      <c r="I70" s="645" t="s">
        <v>376</v>
      </c>
      <c r="J70" s="646"/>
      <c r="K70" s="315">
        <v>97</v>
      </c>
      <c r="L70" s="315">
        <v>-40</v>
      </c>
      <c r="M70" s="315">
        <v>138</v>
      </c>
      <c r="N70" s="268">
        <v>39.54</v>
      </c>
      <c r="O70" s="316" t="s">
        <v>357</v>
      </c>
    </row>
    <row r="71" spans="1:15" ht="15" customHeight="1">
      <c r="A71" s="644" t="s">
        <v>69</v>
      </c>
      <c r="B71" s="626"/>
      <c r="C71" s="209">
        <v>-20</v>
      </c>
      <c r="D71" s="209">
        <v>3</v>
      </c>
      <c r="E71" s="209">
        <v>-23</v>
      </c>
      <c r="F71" s="209">
        <v>17</v>
      </c>
      <c r="G71" s="270" t="s">
        <v>357</v>
      </c>
      <c r="H71" s="221"/>
      <c r="I71" s="644" t="s">
        <v>69</v>
      </c>
      <c r="J71" s="626"/>
      <c r="K71" s="209">
        <v>-5</v>
      </c>
      <c r="L71" s="209">
        <v>5</v>
      </c>
      <c r="M71" s="209">
        <v>-9</v>
      </c>
      <c r="N71" s="268">
        <v>13.33</v>
      </c>
      <c r="O71" s="268" t="s">
        <v>357</v>
      </c>
    </row>
    <row r="72" spans="1:15" ht="15" customHeight="1">
      <c r="A72" s="644" t="s">
        <v>219</v>
      </c>
      <c r="B72" s="626"/>
      <c r="C72" s="209">
        <v>-3</v>
      </c>
      <c r="D72" s="209">
        <v>0</v>
      </c>
      <c r="E72" s="209">
        <v>-3</v>
      </c>
      <c r="F72" s="209">
        <v>-1</v>
      </c>
      <c r="G72" s="270" t="s">
        <v>357</v>
      </c>
      <c r="H72" s="221"/>
      <c r="I72" s="644" t="s">
        <v>219</v>
      </c>
      <c r="J72" s="626"/>
      <c r="K72" s="209">
        <v>57</v>
      </c>
      <c r="L72" s="209">
        <v>0</v>
      </c>
      <c r="M72" s="209">
        <v>57</v>
      </c>
      <c r="N72" s="209">
        <v>-33</v>
      </c>
      <c r="O72" s="268" t="s">
        <v>357</v>
      </c>
    </row>
    <row r="73" spans="1:15" ht="15" customHeight="1" thickBot="1">
      <c r="A73" s="642" t="s">
        <v>370</v>
      </c>
      <c r="B73" s="643"/>
      <c r="C73" s="283">
        <v>223</v>
      </c>
      <c r="D73" s="283">
        <v>-11</v>
      </c>
      <c r="E73" s="283">
        <v>234</v>
      </c>
      <c r="F73" s="283">
        <v>-94</v>
      </c>
      <c r="G73" s="345" t="s">
        <v>357</v>
      </c>
      <c r="H73" s="221"/>
      <c r="I73" s="642" t="s">
        <v>370</v>
      </c>
      <c r="J73" s="643"/>
      <c r="K73" s="283">
        <v>149</v>
      </c>
      <c r="L73" s="283">
        <v>-36</v>
      </c>
      <c r="M73" s="283">
        <v>185</v>
      </c>
      <c r="N73" s="283">
        <v>-10</v>
      </c>
      <c r="O73" s="326" t="s">
        <v>357</v>
      </c>
    </row>
    <row r="75" spans="1:15" ht="24.75" customHeight="1"/>
    <row r="76" spans="1:15" ht="24.75" customHeight="1"/>
    <row r="77" spans="1:15">
      <c r="H77" s="178"/>
      <c r="I77" s="178"/>
      <c r="J77" s="178"/>
      <c r="K77" s="178"/>
      <c r="L77" s="178"/>
    </row>
    <row r="78" spans="1:15">
      <c r="H78" s="178"/>
      <c r="I78" s="178"/>
      <c r="J78" s="178"/>
      <c r="K78" s="178"/>
      <c r="L78" s="178"/>
    </row>
    <row r="79" spans="1:15">
      <c r="H79" s="178"/>
      <c r="I79" s="178"/>
      <c r="J79" s="178"/>
      <c r="K79" s="178"/>
      <c r="L79" s="178"/>
    </row>
    <row r="80" spans="1:15">
      <c r="H80" s="178"/>
      <c r="I80" s="178"/>
      <c r="J80" s="178"/>
      <c r="K80" s="178"/>
      <c r="L80" s="178"/>
    </row>
    <row r="81" spans="8:12">
      <c r="H81" s="178"/>
      <c r="I81" s="178"/>
      <c r="J81" s="178"/>
      <c r="K81" s="178"/>
      <c r="L81" s="178"/>
    </row>
    <row r="82" spans="8:12">
      <c r="H82" s="178"/>
      <c r="I82" s="178"/>
      <c r="J82" s="178"/>
      <c r="K82" s="178"/>
      <c r="L82" s="178"/>
    </row>
    <row r="83" spans="8:12">
      <c r="H83" s="178"/>
      <c r="I83" s="178"/>
      <c r="J83" s="178"/>
      <c r="K83" s="178"/>
      <c r="L83" s="178"/>
    </row>
    <row r="84" spans="8:12">
      <c r="H84" s="178"/>
      <c r="I84" s="178"/>
      <c r="J84" s="178"/>
      <c r="K84" s="178"/>
      <c r="L84" s="178"/>
    </row>
    <row r="85" spans="8:12">
      <c r="H85" s="178"/>
      <c r="I85" s="178"/>
      <c r="J85" s="178"/>
      <c r="K85" s="178"/>
      <c r="L85" s="178"/>
    </row>
    <row r="86" spans="8:12">
      <c r="H86" s="178"/>
      <c r="I86" s="178"/>
      <c r="J86" s="178"/>
      <c r="K86" s="178"/>
      <c r="L86" s="178"/>
    </row>
    <row r="87" spans="8:12">
      <c r="H87" s="178"/>
      <c r="I87" s="178"/>
      <c r="J87" s="178"/>
      <c r="K87" s="178"/>
      <c r="L87" s="178"/>
    </row>
    <row r="88" spans="8:12">
      <c r="H88" s="178"/>
      <c r="I88" s="178"/>
      <c r="J88" s="178"/>
      <c r="K88" s="178"/>
      <c r="L88" s="178"/>
    </row>
    <row r="89" spans="8:12">
      <c r="H89" s="178"/>
      <c r="I89" s="178"/>
      <c r="J89" s="178"/>
      <c r="K89" s="178"/>
      <c r="L89" s="178"/>
    </row>
    <row r="90" spans="8:12">
      <c r="H90" s="178"/>
      <c r="I90" s="178"/>
      <c r="J90" s="178"/>
      <c r="K90" s="178"/>
      <c r="L90" s="178"/>
    </row>
    <row r="91" spans="8:12">
      <c r="H91" s="178"/>
      <c r="I91" s="178"/>
      <c r="J91" s="178"/>
      <c r="K91" s="178"/>
      <c r="L91" s="178"/>
    </row>
    <row r="92" spans="8:12">
      <c r="H92" s="178"/>
      <c r="I92" s="178"/>
      <c r="J92" s="178"/>
      <c r="K92" s="178"/>
      <c r="L92" s="178"/>
    </row>
    <row r="93" spans="8:12">
      <c r="H93" s="178"/>
      <c r="I93" s="178"/>
      <c r="J93" s="178"/>
      <c r="K93" s="178"/>
      <c r="L93" s="178"/>
    </row>
    <row r="94" spans="8:12">
      <c r="H94" s="178"/>
      <c r="I94" s="178"/>
      <c r="J94" s="178"/>
      <c r="K94" s="178"/>
      <c r="L94" s="178"/>
    </row>
    <row r="95" spans="8:12">
      <c r="H95" s="178"/>
      <c r="I95" s="178"/>
      <c r="J95" s="178"/>
      <c r="K95" s="178"/>
      <c r="L95" s="178"/>
    </row>
  </sheetData>
  <mergeCells count="48">
    <mergeCell ref="G53:G54"/>
    <mergeCell ref="C53:C54"/>
    <mergeCell ref="D53:D54"/>
    <mergeCell ref="A73:B73"/>
    <mergeCell ref="A65:B65"/>
    <mergeCell ref="A66:B66"/>
    <mergeCell ref="A67:B67"/>
    <mergeCell ref="A68:B68"/>
    <mergeCell ref="A69:B69"/>
    <mergeCell ref="A70:B70"/>
    <mergeCell ref="O53:O54"/>
    <mergeCell ref="I55:J55"/>
    <mergeCell ref="F53:F54"/>
    <mergeCell ref="A71:B71"/>
    <mergeCell ref="A72:B72"/>
    <mergeCell ref="A59:B59"/>
    <mergeCell ref="A60:B60"/>
    <mergeCell ref="A61:B61"/>
    <mergeCell ref="A62:B62"/>
    <mergeCell ref="A63:B63"/>
    <mergeCell ref="A64:B64"/>
    <mergeCell ref="A55:B55"/>
    <mergeCell ref="A56:B56"/>
    <mergeCell ref="A57:B57"/>
    <mergeCell ref="A58:B58"/>
    <mergeCell ref="E53:E54"/>
    <mergeCell ref="I61:J61"/>
    <mergeCell ref="K53:K54"/>
    <mergeCell ref="L53:L54"/>
    <mergeCell ref="M53:M54"/>
    <mergeCell ref="N53:N54"/>
    <mergeCell ref="I56:J56"/>
    <mergeCell ref="I57:J57"/>
    <mergeCell ref="I58:J58"/>
    <mergeCell ref="I59:J59"/>
    <mergeCell ref="I60:J60"/>
    <mergeCell ref="I73:J73"/>
    <mergeCell ref="I62:J62"/>
    <mergeCell ref="I63:J63"/>
    <mergeCell ref="I64:J64"/>
    <mergeCell ref="I65:J65"/>
    <mergeCell ref="I66:J66"/>
    <mergeCell ref="I67:J67"/>
    <mergeCell ref="I68:J68"/>
    <mergeCell ref="I69:J69"/>
    <mergeCell ref="I70:J70"/>
    <mergeCell ref="I71:J71"/>
    <mergeCell ref="I72:J72"/>
  </mergeCells>
  <conditionalFormatting sqref="K55">
    <cfRule type="cellIs" dxfId="0" priority="1" operator="equal">
      <formula>"CHECK"</formula>
    </cfRule>
  </conditionalFormatting>
  <hyperlinks>
    <hyperlink ref="A1" display="Back to index" xr:uid="{00000000-0004-0000-0700-000000000000}"/>
  </hyperlink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N69:N71"/>
  <sheetViews>
    <sheetView showGridLines="0" zoomScaleNormal="100" workbookViewId="0">
      <selection activeCell="H51" sqref="H51"/>
    </sheetView>
  </sheetViews>
  <sheetFormatPr defaultRowHeight="14.25"/>
  <sheetData>
    <row r="69" spans="14:14">
      <c r="N69">
        <v>41.31</v>
      </c>
    </row>
    <row r="70" spans="14:14">
      <c r="N70">
        <v>39.54</v>
      </c>
    </row>
    <row r="71" spans="14:14">
      <c r="N71">
        <v>13.33</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N69:N71"/>
  <sheetViews>
    <sheetView workbookViewId="0">
      <selection activeCell="S72" sqref="S72"/>
    </sheetView>
  </sheetViews>
  <sheetFormatPr defaultRowHeight="14.25"/>
  <sheetData>
    <row r="69" spans="14:14">
      <c r="N69">
        <v>41.31</v>
      </c>
    </row>
    <row r="70" spans="14:14">
      <c r="N70">
        <v>39.54</v>
      </c>
    </row>
    <row r="71" spans="14:14">
      <c r="N71">
        <v>13.33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N71"/>
  <sheetViews>
    <sheetView zoomScaleNormal="100" zoomScaleSheetLayoutView="99" workbookViewId="0">
      <selection activeCell="G41" sqref="G41"/>
    </sheetView>
  </sheetViews>
  <sheetFormatPr defaultRowHeight="14.25"/>
  <cols>
    <col min="1" max="1" width="40.1328125" customWidth="1"/>
    <col min="2" max="2" width="19.59765625" customWidth="1"/>
    <col min="3" max="3" width="18" customWidth="1"/>
    <col min="4" max="4" width="9.1328125" customWidth="1"/>
    <col min="5" max="5" width="19.59765625" customWidth="1"/>
  </cols>
  <sheetData>
    <row r="1" spans="1:7" ht="14.85" customHeight="1">
      <c r="A1" s="655" t="s">
        <v>204</v>
      </c>
      <c r="B1" s="288" t="s">
        <v>502</v>
      </c>
      <c r="C1" s="655" t="s">
        <v>205</v>
      </c>
      <c r="D1" s="655" t="s">
        <v>206</v>
      </c>
      <c r="E1" s="657" t="s">
        <v>510</v>
      </c>
    </row>
    <row r="2" spans="1:7" ht="14.65" thickBot="1">
      <c r="A2" s="656"/>
      <c r="B2" s="96" t="s">
        <v>207</v>
      </c>
      <c r="C2" s="656"/>
      <c r="D2" s="656"/>
      <c r="E2" s="656"/>
    </row>
    <row r="3" spans="1:7">
      <c r="A3" s="187" t="s">
        <v>120</v>
      </c>
      <c r="B3" s="470">
        <v>1538.4059</v>
      </c>
      <c r="C3" s="471">
        <f>E3-B3</f>
        <v>-512.4558199999999</v>
      </c>
      <c r="D3" s="472"/>
      <c r="E3" s="470">
        <v>1025.9500800000001</v>
      </c>
    </row>
    <row r="4" spans="1:7">
      <c r="A4" s="99" t="s">
        <v>208</v>
      </c>
      <c r="B4" s="147">
        <v>-414.42318</v>
      </c>
      <c r="C4" s="464">
        <f>E4-B4</f>
        <v>128.37276000000003</v>
      </c>
      <c r="D4" s="465"/>
      <c r="E4" s="147">
        <v>-286.05041999999997</v>
      </c>
    </row>
    <row r="5" spans="1:7">
      <c r="A5" s="97" t="s">
        <v>209</v>
      </c>
      <c r="B5" s="466">
        <f>B3+B4</f>
        <v>1123.98272</v>
      </c>
      <c r="C5" s="466">
        <f>SUM(C3:C4)</f>
        <v>-384.08305999999988</v>
      </c>
      <c r="D5" s="473"/>
      <c r="E5" s="466">
        <f>E3+E4</f>
        <v>739.89966000000004</v>
      </c>
    </row>
    <row r="6" spans="1:7">
      <c r="A6" s="99" t="s">
        <v>210</v>
      </c>
      <c r="B6" s="147">
        <v>-511.10129000000001</v>
      </c>
      <c r="C6" s="464">
        <f t="shared" ref="C6" si="0">E6-B6</f>
        <v>141.89648</v>
      </c>
      <c r="D6" s="465"/>
      <c r="E6" s="147">
        <v>-369.20481000000001</v>
      </c>
    </row>
    <row r="7" spans="1:7">
      <c r="A7" s="97" t="s">
        <v>52</v>
      </c>
      <c r="B7" s="466">
        <f>B5+B6</f>
        <v>612.88142999999991</v>
      </c>
      <c r="C7" s="466">
        <f>SUM(C5:C6)</f>
        <v>-242.18657999999988</v>
      </c>
      <c r="D7" s="473"/>
      <c r="E7" s="466">
        <f>E5+E6</f>
        <v>370.69485000000003</v>
      </c>
    </row>
    <row r="8" spans="1:7">
      <c r="A8" s="97" t="s">
        <v>211</v>
      </c>
      <c r="B8" s="474">
        <f>B7/B3</f>
        <v>0.39838733717804897</v>
      </c>
      <c r="C8" s="475">
        <f>C7/C3</f>
        <v>0.47259992090635233</v>
      </c>
      <c r="D8" s="476"/>
      <c r="E8" s="474">
        <f>E7/E3</f>
        <v>0.3613186033378934</v>
      </c>
      <c r="G8" s="247"/>
    </row>
    <row r="9" spans="1:7">
      <c r="A9" s="99" t="s">
        <v>212</v>
      </c>
      <c r="B9" s="147">
        <v>-418.62441999999999</v>
      </c>
      <c r="C9" s="464">
        <f t="shared" ref="C9" si="1">E9-B9</f>
        <v>113.95281</v>
      </c>
      <c r="D9" s="465"/>
      <c r="E9" s="147">
        <v>-304.67160999999999</v>
      </c>
      <c r="G9" s="247"/>
    </row>
    <row r="10" spans="1:7">
      <c r="A10" s="99" t="s">
        <v>213</v>
      </c>
      <c r="B10" s="147">
        <v>0</v>
      </c>
      <c r="C10" s="464"/>
      <c r="D10" s="464">
        <f>C21</f>
        <v>-22.011049999999884</v>
      </c>
      <c r="E10" s="147">
        <v>22.015630000000002</v>
      </c>
      <c r="F10" s="98"/>
      <c r="G10" s="247"/>
    </row>
    <row r="11" spans="1:7">
      <c r="A11" s="99" t="s">
        <v>58</v>
      </c>
      <c r="B11" s="147">
        <v>8.0885600000000011</v>
      </c>
      <c r="C11" s="464">
        <f>E11-B11</f>
        <v>0.42556999999999867</v>
      </c>
      <c r="D11" s="465"/>
      <c r="E11" s="147">
        <v>8.5141299999999998</v>
      </c>
      <c r="G11" s="248"/>
    </row>
    <row r="12" spans="1:7">
      <c r="A12" s="123" t="s">
        <v>59</v>
      </c>
      <c r="B12" s="466">
        <f>B11+B10+B9+B7</f>
        <v>202.34556999999995</v>
      </c>
      <c r="C12" s="466">
        <f>C11+C10+C9+C7</f>
        <v>-127.80819999999989</v>
      </c>
      <c r="D12" s="466">
        <f>D11+D10+D9+D7</f>
        <v>-22.011049999999884</v>
      </c>
      <c r="E12" s="466">
        <f>E11+E10+E9+E7</f>
        <v>96.553000000000054</v>
      </c>
      <c r="G12" s="247"/>
    </row>
    <row r="13" spans="1:7">
      <c r="A13" s="124" t="s">
        <v>214</v>
      </c>
      <c r="B13" s="147">
        <v>-200.49512999999999</v>
      </c>
      <c r="C13" s="464">
        <f t="shared" ref="C13:C15" si="2">E13-B13</f>
        <v>60.418239999999997</v>
      </c>
      <c r="D13" s="465"/>
      <c r="E13" s="147">
        <v>-140.07688999999999</v>
      </c>
      <c r="G13" s="247"/>
    </row>
    <row r="14" spans="1:7">
      <c r="A14" s="124" t="s">
        <v>64</v>
      </c>
      <c r="B14" s="147">
        <v>-13.98686</v>
      </c>
      <c r="C14" s="464">
        <f t="shared" si="2"/>
        <v>3.7624700000000004</v>
      </c>
      <c r="D14" s="465"/>
      <c r="E14" s="147">
        <v>-10.22439</v>
      </c>
      <c r="G14" s="247"/>
    </row>
    <row r="15" spans="1:7">
      <c r="A15" s="124" t="s">
        <v>215</v>
      </c>
      <c r="B15" s="147">
        <v>1.23342</v>
      </c>
      <c r="C15" s="464">
        <f t="shared" si="2"/>
        <v>0</v>
      </c>
      <c r="D15" s="465"/>
      <c r="E15" s="147">
        <v>1.23342</v>
      </c>
    </row>
    <row r="16" spans="1:7">
      <c r="A16" s="123" t="s">
        <v>216</v>
      </c>
      <c r="B16" s="466">
        <f>B12+B13+B14+B15</f>
        <v>-10.903000000000036</v>
      </c>
      <c r="C16" s="466">
        <f>SUM(C12:C15)</f>
        <v>-63.627489999999888</v>
      </c>
      <c r="D16" s="466">
        <f>D12+D13+D14+D15</f>
        <v>-22.011049999999884</v>
      </c>
      <c r="E16" s="466">
        <f>E12+E13+E14+E15</f>
        <v>-52.514859999999935</v>
      </c>
    </row>
    <row r="17" spans="1:5">
      <c r="A17" s="124" t="s">
        <v>217</v>
      </c>
      <c r="B17" s="147">
        <v>-21.192900000000002</v>
      </c>
      <c r="C17" s="464">
        <f t="shared" ref="C17" si="3">E17-B17</f>
        <v>22.645050000000001</v>
      </c>
      <c r="D17" s="465"/>
      <c r="E17" s="147">
        <v>1.4521500000000001</v>
      </c>
    </row>
    <row r="18" spans="1:5">
      <c r="A18" s="123" t="s">
        <v>218</v>
      </c>
      <c r="B18" s="466">
        <f>B16+B17</f>
        <v>-32.095900000000036</v>
      </c>
      <c r="C18" s="466">
        <f>C16+C17</f>
        <v>-40.982439999999883</v>
      </c>
      <c r="D18" s="466">
        <f>D16+D17</f>
        <v>-22.011049999999884</v>
      </c>
      <c r="E18" s="466">
        <f>E16+E17</f>
        <v>-51.062709999999932</v>
      </c>
    </row>
    <row r="19" spans="1:5">
      <c r="A19" s="124" t="s">
        <v>219</v>
      </c>
      <c r="B19" s="147">
        <v>-8.1762499999999996</v>
      </c>
      <c r="C19" s="464">
        <f t="shared" ref="C19" si="4">E19-B19</f>
        <v>0</v>
      </c>
      <c r="D19" s="465"/>
      <c r="E19" s="147">
        <v>-8.1762499999999996</v>
      </c>
    </row>
    <row r="20" spans="1:5">
      <c r="A20" s="124" t="s">
        <v>69</v>
      </c>
      <c r="B20" s="147">
        <v>-10.426</v>
      </c>
      <c r="C20" s="464">
        <f>E20-B20</f>
        <v>18.97139</v>
      </c>
      <c r="D20" s="465"/>
      <c r="E20" s="147">
        <v>8.5453899999999994</v>
      </c>
    </row>
    <row r="21" spans="1:5" ht="14.65" thickBot="1">
      <c r="A21" s="125" t="s">
        <v>220</v>
      </c>
      <c r="B21" s="467">
        <f>B18+B19+B20</f>
        <v>-50.698150000000041</v>
      </c>
      <c r="C21" s="467">
        <f>C18+C19+C20</f>
        <v>-22.011049999999884</v>
      </c>
      <c r="D21" s="467">
        <f>D18+D19+D20</f>
        <v>-22.011049999999884</v>
      </c>
      <c r="E21" s="467">
        <f>E18+E19+E20</f>
        <v>-50.693569999999937</v>
      </c>
    </row>
    <row r="22" spans="1:5">
      <c r="A22" s="185"/>
      <c r="B22" s="186"/>
      <c r="C22" s="186"/>
      <c r="D22" s="186"/>
      <c r="E22" s="186"/>
    </row>
    <row r="23" spans="1:5">
      <c r="A23" s="185"/>
      <c r="B23" s="186"/>
      <c r="C23" s="186"/>
      <c r="D23" s="186"/>
      <c r="E23" s="186"/>
    </row>
    <row r="24" spans="1:5">
      <c r="A24" s="185"/>
      <c r="B24" s="186"/>
      <c r="C24" s="186"/>
      <c r="D24" s="186"/>
      <c r="E24" s="186"/>
    </row>
    <row r="25" spans="1:5" ht="14.85" customHeight="1"/>
    <row r="26" spans="1:5" ht="14.65" thickBot="1"/>
    <row r="27" spans="1:5">
      <c r="A27" s="655" t="s">
        <v>204</v>
      </c>
      <c r="B27" s="503" t="s">
        <v>511</v>
      </c>
      <c r="C27" s="655" t="s">
        <v>205</v>
      </c>
      <c r="D27" s="655" t="s">
        <v>206</v>
      </c>
      <c r="E27" s="655" t="s">
        <v>512</v>
      </c>
    </row>
    <row r="28" spans="1:5" ht="14.65" thickBot="1">
      <c r="A28" s="656"/>
      <c r="B28" s="96" t="s">
        <v>207</v>
      </c>
      <c r="C28" s="656"/>
      <c r="D28" s="656"/>
      <c r="E28" s="656"/>
    </row>
    <row r="29" spans="1:5">
      <c r="A29" s="187" t="s">
        <v>120</v>
      </c>
      <c r="B29" s="470">
        <v>4576.8144899999998</v>
      </c>
      <c r="C29" s="471">
        <f>E29-B29</f>
        <v>-1493.6277599999999</v>
      </c>
      <c r="D29" s="472"/>
      <c r="E29" s="470">
        <v>3083.1867299999999</v>
      </c>
    </row>
    <row r="30" spans="1:5">
      <c r="A30" s="99" t="s">
        <v>208</v>
      </c>
      <c r="B30" s="147">
        <v>-1246.8856599999999</v>
      </c>
      <c r="C30" s="464">
        <f>E30-B30</f>
        <v>359.93328999999994</v>
      </c>
      <c r="D30" s="465"/>
      <c r="E30" s="147">
        <v>-886.95236999999997</v>
      </c>
    </row>
    <row r="31" spans="1:5">
      <c r="A31" s="97" t="s">
        <v>209</v>
      </c>
      <c r="B31" s="466">
        <f>B29+B30</f>
        <v>3329.9288299999998</v>
      </c>
      <c r="C31" s="466">
        <f>SUM(C29:C30)</f>
        <v>-1133.6944699999999</v>
      </c>
      <c r="D31" s="473"/>
      <c r="E31" s="466">
        <f>E29+E30</f>
        <v>2196.2343599999999</v>
      </c>
    </row>
    <row r="32" spans="1:5">
      <c r="A32" s="99" t="s">
        <v>210</v>
      </c>
      <c r="B32" s="147">
        <v>-1515.1158399999999</v>
      </c>
      <c r="C32" s="464">
        <f t="shared" ref="C32" si="5">E32-B32</f>
        <v>414.45838999999978</v>
      </c>
      <c r="D32" s="465"/>
      <c r="E32" s="147">
        <v>-1100.6574500000002</v>
      </c>
    </row>
    <row r="33" spans="1:6">
      <c r="A33" s="97" t="s">
        <v>52</v>
      </c>
      <c r="B33" s="466">
        <f>SUM(B31:B32)</f>
        <v>1814.8129899999999</v>
      </c>
      <c r="C33" s="466">
        <f>SUM(C31:C32)</f>
        <v>-719.23608000000013</v>
      </c>
      <c r="D33" s="473"/>
      <c r="E33" s="466">
        <f>SUM(E31:E32)</f>
        <v>1095.5769099999998</v>
      </c>
    </row>
    <row r="34" spans="1:6">
      <c r="A34" s="97" t="s">
        <v>211</v>
      </c>
      <c r="B34" s="474">
        <f>B33/B29</f>
        <v>0.39652316998323434</v>
      </c>
      <c r="C34" s="475">
        <f>C33/C29</f>
        <v>0.48153636351804296</v>
      </c>
      <c r="D34" s="476"/>
      <c r="E34" s="474">
        <f>E33/E29</f>
        <v>0.35533913640060322</v>
      </c>
    </row>
    <row r="35" spans="1:6">
      <c r="A35" s="99" t="s">
        <v>212</v>
      </c>
      <c r="B35" s="147">
        <v>-1244.94804</v>
      </c>
      <c r="C35" s="464">
        <f t="shared" ref="C35" si="6">E35-B35</f>
        <v>340.80247999999995</v>
      </c>
      <c r="D35" s="465"/>
      <c r="E35" s="147">
        <v>-904.14556000000005</v>
      </c>
    </row>
    <row r="36" spans="1:6">
      <c r="A36" s="99" t="s">
        <v>213</v>
      </c>
      <c r="B36" s="147">
        <v>0</v>
      </c>
      <c r="C36" s="464"/>
      <c r="D36" s="464">
        <f>C47</f>
        <v>-100.52539000000016</v>
      </c>
      <c r="E36" s="147">
        <v>100.54531</v>
      </c>
    </row>
    <row r="37" spans="1:6">
      <c r="A37" s="99" t="s">
        <v>58</v>
      </c>
      <c r="B37" s="147">
        <v>29.907900000000001</v>
      </c>
      <c r="C37" s="464">
        <f>E37-B37</f>
        <v>1.1379400000000004</v>
      </c>
      <c r="D37" s="465"/>
      <c r="E37" s="147">
        <v>31.045840000000002</v>
      </c>
    </row>
    <row r="38" spans="1:6">
      <c r="A38" s="123" t="s">
        <v>59</v>
      </c>
      <c r="B38" s="466">
        <f>B33+B35+B36+B37</f>
        <v>599.77284999999995</v>
      </c>
      <c r="C38" s="466">
        <f>C33+C35+C36+C37</f>
        <v>-377.29566000000017</v>
      </c>
      <c r="D38" s="466">
        <f>D33+D35+D36+D37</f>
        <v>-100.52539000000016</v>
      </c>
      <c r="E38" s="466">
        <f>E33+E35+E36+E37</f>
        <v>323.0224999999997</v>
      </c>
    </row>
    <row r="39" spans="1:6">
      <c r="A39" s="124" t="s">
        <v>214</v>
      </c>
      <c r="B39" s="147">
        <v>-558.52656999999999</v>
      </c>
      <c r="C39" s="464">
        <f t="shared" ref="C39:C41" si="7">E39-B39</f>
        <v>110.08323999999999</v>
      </c>
      <c r="D39" s="465"/>
      <c r="E39" s="147">
        <v>-448.44333</v>
      </c>
    </row>
    <row r="40" spans="1:6">
      <c r="A40" s="124" t="s">
        <v>64</v>
      </c>
      <c r="B40" s="147">
        <v>-154.17080999999999</v>
      </c>
      <c r="C40" s="464">
        <f t="shared" si="7"/>
        <v>7.5961800000000039</v>
      </c>
      <c r="D40" s="465"/>
      <c r="E40" s="147">
        <v>-146.57462999999998</v>
      </c>
    </row>
    <row r="41" spans="1:6">
      <c r="A41" s="124" t="s">
        <v>215</v>
      </c>
      <c r="B41" s="147">
        <v>-0.22234000000000001</v>
      </c>
      <c r="C41" s="464">
        <f t="shared" si="7"/>
        <v>0</v>
      </c>
      <c r="D41" s="465"/>
      <c r="E41" s="147">
        <v>-0.22234000000000001</v>
      </c>
    </row>
    <row r="42" spans="1:6">
      <c r="A42" s="123" t="s">
        <v>216</v>
      </c>
      <c r="B42" s="466">
        <f>B38+B39+B40+B41</f>
        <v>-113.14687000000004</v>
      </c>
      <c r="C42" s="466">
        <f>C38+C39+C40+C41</f>
        <v>-259.61624000000018</v>
      </c>
      <c r="D42" s="466">
        <f>D38+D39+D40+D41</f>
        <v>-100.52539000000016</v>
      </c>
      <c r="E42" s="466">
        <f>E38+E39+E40+E41</f>
        <v>-272.2178000000003</v>
      </c>
    </row>
    <row r="43" spans="1:6">
      <c r="A43" s="124" t="s">
        <v>217</v>
      </c>
      <c r="B43" s="147">
        <v>-120.31524</v>
      </c>
      <c r="C43" s="464">
        <f>E43-B43</f>
        <v>72.742950000000008</v>
      </c>
      <c r="D43" s="465"/>
      <c r="E43" s="147">
        <v>-47.572290000000002</v>
      </c>
    </row>
    <row r="44" spans="1:6">
      <c r="A44" s="123" t="s">
        <v>218</v>
      </c>
      <c r="B44" s="466">
        <f>B42+B43</f>
        <v>-233.46211000000005</v>
      </c>
      <c r="C44" s="466">
        <f>C42+C43</f>
        <v>-186.87329000000017</v>
      </c>
      <c r="D44" s="466">
        <f>D42+D43</f>
        <v>-100.52539000000016</v>
      </c>
      <c r="E44" s="466">
        <f>E42+E43</f>
        <v>-319.7900900000003</v>
      </c>
      <c r="F44" s="466"/>
    </row>
    <row r="45" spans="1:6">
      <c r="A45" s="124" t="s">
        <v>219</v>
      </c>
      <c r="B45" s="147">
        <v>-9.1392000000000007</v>
      </c>
      <c r="C45" s="609">
        <f>E45-B45</f>
        <v>0</v>
      </c>
      <c r="D45" s="465"/>
      <c r="E45" s="147">
        <v>-9.1392000000000007</v>
      </c>
    </row>
    <row r="46" spans="1:6">
      <c r="A46" s="124" t="s">
        <v>69</v>
      </c>
      <c r="B46" s="147">
        <v>-45.89</v>
      </c>
      <c r="C46" s="464">
        <f>E46-B46</f>
        <v>86.34790000000001</v>
      </c>
      <c r="D46" s="465"/>
      <c r="E46" s="147">
        <v>40.457900000000002</v>
      </c>
    </row>
    <row r="47" spans="1:6" ht="14.65" thickBot="1">
      <c r="A47" s="125" t="s">
        <v>220</v>
      </c>
      <c r="B47" s="467">
        <f>B44+B45+B46</f>
        <v>-288.49131000000006</v>
      </c>
      <c r="C47" s="467">
        <f>C44+C45+C46</f>
        <v>-100.52539000000016</v>
      </c>
      <c r="D47" s="467">
        <f>D44+D45+D46</f>
        <v>-100.52539000000016</v>
      </c>
      <c r="E47" s="467">
        <f>E44+E45+E46</f>
        <v>-288.47139000000033</v>
      </c>
    </row>
    <row r="48" spans="1:6">
      <c r="B48" s="122"/>
      <c r="E48" s="122"/>
    </row>
    <row r="49" spans="2:5">
      <c r="B49" s="122"/>
      <c r="E49" s="122"/>
    </row>
    <row r="69" spans="14:14">
      <c r="N69">
        <v>41.31</v>
      </c>
    </row>
    <row r="70" spans="14:14">
      <c r="N70">
        <v>39.54</v>
      </c>
    </row>
    <row r="71" spans="14:14">
      <c r="N71">
        <v>13.33</v>
      </c>
    </row>
  </sheetData>
  <mergeCells count="8">
    <mergeCell ref="A1:A2"/>
    <mergeCell ref="C1:C2"/>
    <mergeCell ref="D1:D2"/>
    <mergeCell ref="E1:E2"/>
    <mergeCell ref="A27:A28"/>
    <mergeCell ref="C27:C28"/>
    <mergeCell ref="D27:D28"/>
    <mergeCell ref="E27:E28"/>
  </mergeCells>
  <pageMargins left="0.7" right="0.7"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F29"/>
  <sheetViews>
    <sheetView topLeftCell="A4" zoomScale="102" zoomScaleNormal="102" zoomScaleSheetLayoutView="102" workbookViewId="0">
      <selection activeCell="B11" sqref="B11"/>
    </sheetView>
  </sheetViews>
  <sheetFormatPr defaultRowHeight="14.25"/>
  <cols>
    <col min="1" max="1" width="61.86328125" customWidth="1"/>
    <col min="2" max="4" width="16.59765625" style="111" customWidth="1"/>
    <col min="5" max="5" width="21" style="111" customWidth="1"/>
  </cols>
  <sheetData>
    <row r="1" spans="1:6" ht="23.65" thickBot="1">
      <c r="A1" s="108" t="s">
        <v>221</v>
      </c>
      <c r="B1" s="451" t="s">
        <v>508</v>
      </c>
      <c r="C1" s="109" t="s">
        <v>222</v>
      </c>
      <c r="D1" s="109" t="s">
        <v>509</v>
      </c>
      <c r="E1" s="106" t="s">
        <v>464</v>
      </c>
    </row>
    <row r="2" spans="1:6">
      <c r="A2" s="116" t="s">
        <v>223</v>
      </c>
      <c r="B2" s="452"/>
      <c r="C2" s="255"/>
      <c r="D2" s="255"/>
      <c r="E2" s="250"/>
    </row>
    <row r="3" spans="1:6">
      <c r="A3" s="116" t="s">
        <v>224</v>
      </c>
      <c r="B3" s="453"/>
      <c r="C3" s="255"/>
      <c r="D3" s="255"/>
      <c r="E3" s="250"/>
    </row>
    <row r="4" spans="1:6">
      <c r="A4" s="113" t="s">
        <v>225</v>
      </c>
      <c r="B4" s="253">
        <v>6227.2678100000003</v>
      </c>
      <c r="C4" s="252">
        <f>D4-B4</f>
        <v>-2852.5431600000002</v>
      </c>
      <c r="D4" s="252">
        <v>3374.7246500000001</v>
      </c>
      <c r="E4" s="252">
        <v>6045.7322800000002</v>
      </c>
    </row>
    <row r="5" spans="1:6">
      <c r="A5" s="113" t="s">
        <v>226</v>
      </c>
      <c r="B5" s="253">
        <v>1154.0142000000001</v>
      </c>
      <c r="C5" s="252">
        <f t="shared" ref="C5:C13" si="0">D5-B5</f>
        <v>-279.87037000000009</v>
      </c>
      <c r="D5" s="252">
        <v>874.14382999999998</v>
      </c>
      <c r="E5" s="252">
        <v>1313.6619599999999</v>
      </c>
    </row>
    <row r="6" spans="1:6">
      <c r="A6" s="113" t="s">
        <v>227</v>
      </c>
      <c r="B6" s="253">
        <v>3420.7321099999999</v>
      </c>
      <c r="C6" s="252">
        <f t="shared" si="0"/>
        <v>-861.36743999999999</v>
      </c>
      <c r="D6" s="252">
        <v>2559.3646699999999</v>
      </c>
      <c r="E6" s="252">
        <v>3828.0066000000002</v>
      </c>
    </row>
    <row r="7" spans="1:6">
      <c r="A7" s="113" t="s">
        <v>228</v>
      </c>
      <c r="B7" s="253">
        <v>1.0000000000000001E-5</v>
      </c>
      <c r="C7" s="252">
        <f t="shared" si="0"/>
        <v>2648.6115199999999</v>
      </c>
      <c r="D7" s="252">
        <v>2648.6115300000001</v>
      </c>
      <c r="E7" s="252">
        <v>-8.8999999999999995E-4</v>
      </c>
    </row>
    <row r="8" spans="1:6">
      <c r="A8" s="113" t="s">
        <v>229</v>
      </c>
      <c r="B8" s="253">
        <v>24.588049999999999</v>
      </c>
      <c r="C8" s="252">
        <f t="shared" si="0"/>
        <v>0</v>
      </c>
      <c r="D8" s="252">
        <v>24.588049999999999</v>
      </c>
      <c r="E8" s="252">
        <v>24.837129999999998</v>
      </c>
    </row>
    <row r="9" spans="1:6">
      <c r="A9" s="113" t="s">
        <v>230</v>
      </c>
      <c r="B9" s="253">
        <v>7.9170199999999999</v>
      </c>
      <c r="C9" s="252">
        <f t="shared" si="0"/>
        <v>-3.6689999999999996</v>
      </c>
      <c r="D9" s="252">
        <v>4.2480200000000004</v>
      </c>
      <c r="E9" s="252">
        <v>9.9180700000000002</v>
      </c>
    </row>
    <row r="10" spans="1:6">
      <c r="A10" s="113" t="s">
        <v>231</v>
      </c>
      <c r="B10" s="253">
        <v>251.24930000000001</v>
      </c>
      <c r="C10" s="252">
        <f t="shared" si="0"/>
        <v>-24.087170000000015</v>
      </c>
      <c r="D10" s="252">
        <v>227.16212999999999</v>
      </c>
      <c r="E10" s="252">
        <v>220.39894000000001</v>
      </c>
    </row>
    <row r="11" spans="1:6">
      <c r="A11" s="113" t="s">
        <v>232</v>
      </c>
      <c r="B11" s="253">
        <v>61.768529999999998</v>
      </c>
      <c r="C11" s="252">
        <f t="shared" si="0"/>
        <v>-23.106999999999999</v>
      </c>
      <c r="D11" s="252">
        <v>38.661529999999999</v>
      </c>
      <c r="E11" s="252">
        <v>181.91853</v>
      </c>
    </row>
    <row r="12" spans="1:6">
      <c r="A12" s="113" t="s">
        <v>233</v>
      </c>
      <c r="B12" s="253">
        <v>12.591150000000001</v>
      </c>
      <c r="C12" s="252">
        <f t="shared" si="0"/>
        <v>0</v>
      </c>
      <c r="D12" s="252">
        <v>12.591150000000001</v>
      </c>
      <c r="E12" s="252">
        <v>0</v>
      </c>
      <c r="F12" s="104"/>
    </row>
    <row r="13" spans="1:6">
      <c r="A13" s="113" t="s">
        <v>234</v>
      </c>
      <c r="B13" s="253">
        <v>69.059550000000002</v>
      </c>
      <c r="C13" s="252">
        <f t="shared" si="0"/>
        <v>-3.7298600000000022</v>
      </c>
      <c r="D13" s="252">
        <v>65.329689999999999</v>
      </c>
      <c r="E13" s="252">
        <v>69.618489999999994</v>
      </c>
    </row>
    <row r="14" spans="1:6">
      <c r="A14" s="613" t="s">
        <v>235</v>
      </c>
      <c r="B14" s="249">
        <f>SUM(B4:B13)</f>
        <v>11229.18773</v>
      </c>
      <c r="C14" s="249">
        <f>SUM(C4:C13)</f>
        <v>-1399.7624800000003</v>
      </c>
      <c r="D14" s="249">
        <f>SUM(D4:D13)</f>
        <v>9829.4252500000021</v>
      </c>
      <c r="E14" s="249">
        <f>SUM(E4:E13)</f>
        <v>11694.091110000001</v>
      </c>
      <c r="F14" s="136"/>
    </row>
    <row r="15" spans="1:6">
      <c r="A15" s="614"/>
      <c r="B15" s="249"/>
      <c r="C15" s="256"/>
      <c r="D15" s="256"/>
      <c r="E15" s="257"/>
    </row>
    <row r="16" spans="1:6">
      <c r="A16" s="116" t="s">
        <v>236</v>
      </c>
      <c r="B16" s="454"/>
      <c r="C16" s="256"/>
      <c r="D16" s="588"/>
      <c r="E16" s="257"/>
    </row>
    <row r="17" spans="1:6">
      <c r="A17" s="113" t="s">
        <v>237</v>
      </c>
      <c r="B17" s="253">
        <v>81.890289999999993</v>
      </c>
      <c r="C17" s="252">
        <f t="shared" ref="C17:C26" si="1">D17-B17</f>
        <v>-35.332399999999993</v>
      </c>
      <c r="D17" s="252">
        <v>46.55789</v>
      </c>
      <c r="E17" s="252">
        <v>69.805480000000003</v>
      </c>
    </row>
    <row r="18" spans="1:6">
      <c r="A18" s="113" t="s">
        <v>238</v>
      </c>
      <c r="B18" s="253">
        <v>429.10341</v>
      </c>
      <c r="C18" s="252">
        <f t="shared" si="1"/>
        <v>-91.485180000000014</v>
      </c>
      <c r="D18" s="252">
        <v>337.61822999999998</v>
      </c>
      <c r="E18" s="252">
        <v>446.92435999999998</v>
      </c>
    </row>
    <row r="19" spans="1:6">
      <c r="A19" s="113" t="s">
        <v>239</v>
      </c>
      <c r="B19" s="253">
        <v>81.735439999999997</v>
      </c>
      <c r="C19" s="252">
        <f t="shared" si="1"/>
        <v>-48.42089</v>
      </c>
      <c r="D19" s="252">
        <v>33.314549999999997</v>
      </c>
      <c r="E19" s="252">
        <v>100.18510000000001</v>
      </c>
    </row>
    <row r="20" spans="1:6">
      <c r="A20" s="113" t="s">
        <v>240</v>
      </c>
      <c r="B20" s="253">
        <v>156.67376999999999</v>
      </c>
      <c r="C20" s="252">
        <f t="shared" si="1"/>
        <v>-133.20717999999999</v>
      </c>
      <c r="D20" s="252">
        <v>23.46659</v>
      </c>
      <c r="E20" s="252">
        <v>147.43349000000001</v>
      </c>
    </row>
    <row r="21" spans="1:6">
      <c r="A21" s="113" t="s">
        <v>241</v>
      </c>
      <c r="B21" s="253">
        <v>217.99126999999999</v>
      </c>
      <c r="C21" s="252">
        <f t="shared" si="1"/>
        <v>-38.271869999999979</v>
      </c>
      <c r="D21" s="252">
        <v>179.71940000000001</v>
      </c>
      <c r="E21" s="252">
        <v>194.64069000000001</v>
      </c>
    </row>
    <row r="22" spans="1:6">
      <c r="A22" s="113" t="s">
        <v>242</v>
      </c>
      <c r="B22" s="253">
        <v>94.347040000000007</v>
      </c>
      <c r="C22" s="252">
        <f t="shared" si="1"/>
        <v>-3.4553900000000084</v>
      </c>
      <c r="D22" s="252">
        <v>90.891649999999998</v>
      </c>
      <c r="E22" s="252">
        <v>126.0715</v>
      </c>
    </row>
    <row r="23" spans="1:6">
      <c r="A23" s="113" t="s">
        <v>243</v>
      </c>
      <c r="B23" s="253">
        <v>37.680210000000002</v>
      </c>
      <c r="C23" s="252">
        <f t="shared" si="1"/>
        <v>-13.419270000000001</v>
      </c>
      <c r="D23" s="252">
        <v>24.260940000000002</v>
      </c>
      <c r="E23" s="252">
        <v>29.487130000000001</v>
      </c>
    </row>
    <row r="24" spans="1:6">
      <c r="A24" s="113" t="s">
        <v>244</v>
      </c>
      <c r="B24" s="253">
        <v>542.92462</v>
      </c>
      <c r="C24" s="252">
        <f t="shared" si="1"/>
        <v>-94.002150000000029</v>
      </c>
      <c r="D24" s="252">
        <v>448.92246999999998</v>
      </c>
      <c r="E24" s="252">
        <v>664.92569999999989</v>
      </c>
    </row>
    <row r="25" spans="1:6">
      <c r="A25" s="113" t="s">
        <v>245</v>
      </c>
      <c r="B25" s="253">
        <v>188.46688</v>
      </c>
      <c r="C25" s="252">
        <f t="shared" si="1"/>
        <v>-18.271940000000001</v>
      </c>
      <c r="D25" s="252">
        <v>170.19494</v>
      </c>
      <c r="E25" s="252">
        <v>168.70393000000001</v>
      </c>
    </row>
    <row r="26" spans="1:6">
      <c r="A26" s="113" t="s">
        <v>246</v>
      </c>
      <c r="B26" s="253">
        <v>1502.32464</v>
      </c>
      <c r="C26" s="252">
        <f t="shared" si="1"/>
        <v>-358.77520000000004</v>
      </c>
      <c r="D26" s="252">
        <v>1143.54944</v>
      </c>
      <c r="E26" s="252">
        <v>1392.7901699999998</v>
      </c>
    </row>
    <row r="27" spans="1:6">
      <c r="A27" s="116" t="s">
        <v>247</v>
      </c>
      <c r="B27" s="251">
        <f>SUM(B17:B26)</f>
        <v>3333.1375699999999</v>
      </c>
      <c r="C27" s="249">
        <f>SUM(C17:C26)</f>
        <v>-834.64147000000003</v>
      </c>
      <c r="D27" s="249">
        <f>SUM(D17:D26)</f>
        <v>2498.4961000000003</v>
      </c>
      <c r="E27" s="249">
        <f>SUM(E17:E26)</f>
        <v>3340.9675499999998</v>
      </c>
      <c r="F27" s="136"/>
    </row>
    <row r="28" spans="1:6">
      <c r="A28" s="113" t="s">
        <v>105</v>
      </c>
      <c r="B28" s="253">
        <v>1.7490300000000001</v>
      </c>
      <c r="C28" s="252">
        <v>0</v>
      </c>
      <c r="D28" s="252">
        <v>1.7490300000000001</v>
      </c>
      <c r="E28" s="252">
        <v>4.5823</v>
      </c>
    </row>
    <row r="29" spans="1:6" ht="14.65" thickBot="1">
      <c r="A29" s="117" t="s">
        <v>248</v>
      </c>
      <c r="B29" s="254">
        <f>B28+B27+B14</f>
        <v>14564.074329999999</v>
      </c>
      <c r="C29" s="254">
        <f>C28+C27+C14</f>
        <v>-2234.4039500000003</v>
      </c>
      <c r="D29" s="254">
        <f>D28+D27+D14</f>
        <v>12329.670380000003</v>
      </c>
      <c r="E29" s="254">
        <f>E28+E27+E14</f>
        <v>15039.640960000001</v>
      </c>
      <c r="F29" s="136"/>
    </row>
  </sheetData>
  <pageMargins left="0.7" right="0.7" top="0.75" bottom="0.75" header="0.3" footer="0.3"/>
  <pageSetup scale="6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36"/>
  <sheetViews>
    <sheetView zoomScaleNormal="100" zoomScaleSheetLayoutView="96" workbookViewId="0">
      <selection activeCell="B5" sqref="B5"/>
    </sheetView>
  </sheetViews>
  <sheetFormatPr defaultRowHeight="14.25"/>
  <cols>
    <col min="1" max="1" width="56.1328125" bestFit="1" customWidth="1"/>
    <col min="2" max="5" width="16.59765625" customWidth="1"/>
  </cols>
  <sheetData>
    <row r="1" spans="1:5" ht="23.65" thickBot="1">
      <c r="A1" s="101" t="s">
        <v>221</v>
      </c>
      <c r="B1" s="109" t="s">
        <v>508</v>
      </c>
      <c r="C1" s="109" t="s">
        <v>222</v>
      </c>
      <c r="D1" s="109" t="s">
        <v>509</v>
      </c>
      <c r="E1" s="106" t="s">
        <v>464</v>
      </c>
    </row>
    <row r="2" spans="1:5">
      <c r="A2" s="102" t="s">
        <v>249</v>
      </c>
      <c r="B2" s="255"/>
      <c r="C2" s="255"/>
      <c r="D2" s="255"/>
      <c r="E2" s="255"/>
    </row>
    <row r="3" spans="1:5">
      <c r="A3" s="102" t="s">
        <v>250</v>
      </c>
      <c r="B3" s="255"/>
      <c r="C3" s="255"/>
      <c r="D3" s="255"/>
      <c r="E3" s="255"/>
    </row>
    <row r="4" spans="1:5">
      <c r="A4" s="103" t="s">
        <v>251</v>
      </c>
      <c r="B4" s="252">
        <v>630.49486999999999</v>
      </c>
      <c r="C4" s="252">
        <f>D4-B4</f>
        <v>0</v>
      </c>
      <c r="D4" s="252">
        <v>630.49486999999999</v>
      </c>
      <c r="E4" s="252">
        <v>632.90653999999995</v>
      </c>
    </row>
    <row r="5" spans="1:5">
      <c r="A5" s="103" t="s">
        <v>252</v>
      </c>
      <c r="B5" s="252">
        <v>-30.32582</v>
      </c>
      <c r="C5" s="252">
        <f t="shared" ref="C5:C11" si="0">D5-B5</f>
        <v>0</v>
      </c>
      <c r="D5" s="252">
        <v>-30.32582</v>
      </c>
      <c r="E5" s="252">
        <v>-51.233330000000002</v>
      </c>
    </row>
    <row r="6" spans="1:5">
      <c r="A6" s="103" t="s">
        <v>253</v>
      </c>
      <c r="B6" s="252">
        <v>0</v>
      </c>
      <c r="C6" s="252">
        <f t="shared" si="0"/>
        <v>0</v>
      </c>
      <c r="D6" s="252">
        <v>0</v>
      </c>
      <c r="E6" s="252">
        <v>0</v>
      </c>
    </row>
    <row r="7" spans="1:5">
      <c r="A7" s="103" t="s">
        <v>254</v>
      </c>
      <c r="B7" s="252">
        <v>-801.84681</v>
      </c>
      <c r="C7" s="252">
        <f t="shared" si="0"/>
        <v>184.93548999999996</v>
      </c>
      <c r="D7" s="252">
        <v>-616.91132000000005</v>
      </c>
      <c r="E7" s="252">
        <v>-728.14179000000001</v>
      </c>
    </row>
    <row r="8" spans="1:5">
      <c r="A8" s="103" t="s">
        <v>255</v>
      </c>
      <c r="B8" s="252">
        <v>2507.8573900000001</v>
      </c>
      <c r="C8" s="252">
        <f t="shared" si="0"/>
        <v>-143.30382000000009</v>
      </c>
      <c r="D8" s="252">
        <v>2364.55357</v>
      </c>
      <c r="E8" s="252">
        <v>2365.6086100000002</v>
      </c>
    </row>
    <row r="9" spans="1:5">
      <c r="A9" s="103" t="s">
        <v>256</v>
      </c>
      <c r="B9" s="252">
        <v>-288.47597999999999</v>
      </c>
      <c r="C9" s="252">
        <f t="shared" si="0"/>
        <v>4.6199999999885222E-3</v>
      </c>
      <c r="D9" s="252">
        <v>-288.47136</v>
      </c>
      <c r="E9" s="252">
        <v>149.46942000000001</v>
      </c>
    </row>
    <row r="10" spans="1:5">
      <c r="A10" s="102" t="s">
        <v>257</v>
      </c>
      <c r="B10" s="249">
        <f>SUM(B4:B9)</f>
        <v>2017.7036500000002</v>
      </c>
      <c r="C10" s="249">
        <f>SUM(C4:C9)</f>
        <v>41.63628999999986</v>
      </c>
      <c r="D10" s="249">
        <f>SUM(D4:D9)</f>
        <v>2059.3399399999998</v>
      </c>
      <c r="E10" s="249">
        <f>SUM(E4:E9)</f>
        <v>2368.6094499999999</v>
      </c>
    </row>
    <row r="11" spans="1:5">
      <c r="A11" s="103" t="s">
        <v>69</v>
      </c>
      <c r="B11" s="252">
        <v>684.39517999999998</v>
      </c>
      <c r="C11" s="252">
        <f t="shared" si="0"/>
        <v>-477.26904000000002</v>
      </c>
      <c r="D11" s="252">
        <v>207.12613999999999</v>
      </c>
      <c r="E11" s="252">
        <v>859.42740000000003</v>
      </c>
    </row>
    <row r="12" spans="1:5">
      <c r="A12" s="102" t="s">
        <v>258</v>
      </c>
      <c r="B12" s="249">
        <f>B10+B11</f>
        <v>2702.0988299999999</v>
      </c>
      <c r="C12" s="249">
        <f>C10+C11</f>
        <v>-435.63275000000016</v>
      </c>
      <c r="D12" s="249">
        <f>D10+D11</f>
        <v>2266.4660799999997</v>
      </c>
      <c r="E12" s="249">
        <f>E10+E11</f>
        <v>3228.03685</v>
      </c>
    </row>
    <row r="13" spans="1:5">
      <c r="A13" s="103"/>
      <c r="B13" s="259"/>
      <c r="C13" s="259"/>
      <c r="D13" s="259"/>
      <c r="E13" s="259"/>
    </row>
    <row r="14" spans="1:5">
      <c r="A14" s="102" t="s">
        <v>259</v>
      </c>
      <c r="B14" s="259"/>
      <c r="C14" s="259"/>
      <c r="D14" s="259"/>
      <c r="E14" s="259"/>
    </row>
    <row r="15" spans="1:5">
      <c r="A15" s="102" t="s">
        <v>260</v>
      </c>
      <c r="B15" s="259"/>
      <c r="C15" s="259"/>
      <c r="D15" s="259"/>
      <c r="E15" s="259"/>
    </row>
    <row r="16" spans="1:5">
      <c r="A16" s="103" t="s">
        <v>261</v>
      </c>
      <c r="B16" s="252">
        <v>7413.4229500000001</v>
      </c>
      <c r="C16" s="252">
        <f>D16-B16</f>
        <v>-745.73189000000002</v>
      </c>
      <c r="D16" s="252">
        <v>6667.6910600000001</v>
      </c>
      <c r="E16" s="252">
        <v>8309.7923499999997</v>
      </c>
    </row>
    <row r="17" spans="1:13">
      <c r="A17" s="103" t="s">
        <v>233</v>
      </c>
      <c r="B17" s="252">
        <v>11.12683</v>
      </c>
      <c r="C17" s="252">
        <f t="shared" ref="C17:C20" si="1">D17-B17</f>
        <v>0</v>
      </c>
      <c r="D17" s="252">
        <v>11.12683</v>
      </c>
      <c r="E17" s="252">
        <v>17.146609999999999</v>
      </c>
    </row>
    <row r="18" spans="1:13">
      <c r="A18" s="103" t="s">
        <v>262</v>
      </c>
      <c r="B18" s="252">
        <v>0.60699999999999998</v>
      </c>
      <c r="C18" s="252">
        <f t="shared" si="1"/>
        <v>218.80901</v>
      </c>
      <c r="D18" s="252">
        <v>219.41601</v>
      </c>
      <c r="E18" s="252">
        <v>0.60699999999999998</v>
      </c>
      <c r="M18" s="145"/>
    </row>
    <row r="19" spans="1:13">
      <c r="A19" s="103" t="s">
        <v>263</v>
      </c>
      <c r="B19" s="252">
        <v>828.36297000000002</v>
      </c>
      <c r="C19" s="252">
        <f t="shared" si="1"/>
        <v>-86.960950000000025</v>
      </c>
      <c r="D19" s="252">
        <v>741.40201999999999</v>
      </c>
      <c r="E19" s="252">
        <v>470.07717000000002</v>
      </c>
      <c r="M19" s="146"/>
    </row>
    <row r="20" spans="1:13">
      <c r="A20" s="103" t="s">
        <v>264</v>
      </c>
      <c r="B20" s="252">
        <v>274.20163000000002</v>
      </c>
      <c r="C20" s="252">
        <f t="shared" si="1"/>
        <v>-50.902290000000022</v>
      </c>
      <c r="D20" s="252">
        <v>223.29934</v>
      </c>
      <c r="E20" s="252">
        <v>346.96507000000003</v>
      </c>
      <c r="M20" s="145"/>
    </row>
    <row r="21" spans="1:13">
      <c r="A21" s="102" t="s">
        <v>265</v>
      </c>
      <c r="B21" s="249">
        <f>SUM(B16:B20)</f>
        <v>8527.721379999999</v>
      </c>
      <c r="C21" s="249">
        <f>SUM(C16:C20)</f>
        <v>-664.7861200000001</v>
      </c>
      <c r="D21" s="249">
        <f>SUM(D16:D20)</f>
        <v>7862.9352600000002</v>
      </c>
      <c r="E21" s="249">
        <f>SUM(E16:E20)</f>
        <v>9144.5882000000001</v>
      </c>
      <c r="M21" s="145"/>
    </row>
    <row r="22" spans="1:13">
      <c r="A22" s="103"/>
      <c r="B22" s="259"/>
      <c r="C22" s="259"/>
      <c r="D22" s="259"/>
      <c r="E22" s="259"/>
    </row>
    <row r="23" spans="1:13">
      <c r="A23" s="102" t="s">
        <v>112</v>
      </c>
      <c r="B23" s="259"/>
      <c r="C23" s="259"/>
      <c r="D23" s="259"/>
      <c r="E23" s="259"/>
    </row>
    <row r="24" spans="1:13">
      <c r="A24" s="103" t="s">
        <v>261</v>
      </c>
      <c r="B24" s="252">
        <v>1084.6300900000001</v>
      </c>
      <c r="C24" s="252">
        <f>D24-B24</f>
        <v>-855.07310000000007</v>
      </c>
      <c r="D24" s="252">
        <v>229.55699000000001</v>
      </c>
      <c r="E24" s="252">
        <v>353.45933000000002</v>
      </c>
    </row>
    <row r="25" spans="1:13">
      <c r="A25" s="103" t="s">
        <v>266</v>
      </c>
      <c r="B25" s="252">
        <v>267.7</v>
      </c>
      <c r="C25" s="252">
        <f t="shared" ref="C25:C32" si="2">D25-B25</f>
        <v>0</v>
      </c>
      <c r="D25" s="252">
        <v>267.7</v>
      </c>
      <c r="E25" s="252">
        <v>264.084</v>
      </c>
    </row>
    <row r="26" spans="1:13">
      <c r="A26" s="103" t="s">
        <v>267</v>
      </c>
      <c r="B26" s="252">
        <v>273.16374999999999</v>
      </c>
      <c r="C26" s="252">
        <f t="shared" si="2"/>
        <v>-45.321349999999995</v>
      </c>
      <c r="D26" s="252">
        <v>227.8424</v>
      </c>
      <c r="E26" s="252">
        <v>416.43975</v>
      </c>
    </row>
    <row r="27" spans="1:13">
      <c r="A27" s="103" t="s">
        <v>268</v>
      </c>
      <c r="B27" s="252">
        <v>314.19412999999997</v>
      </c>
      <c r="C27" s="252">
        <f t="shared" si="2"/>
        <v>-47.593969999999956</v>
      </c>
      <c r="D27" s="252">
        <v>266.60016000000002</v>
      </c>
      <c r="E27" s="252">
        <v>347.71886999999998</v>
      </c>
    </row>
    <row r="28" spans="1:13">
      <c r="A28" s="103" t="s">
        <v>269</v>
      </c>
      <c r="B28" s="252">
        <v>9.8121200000000002</v>
      </c>
      <c r="C28" s="252">
        <f t="shared" si="2"/>
        <v>-0.87086000000000041</v>
      </c>
      <c r="D28" s="252">
        <v>8.9412599999999998</v>
      </c>
      <c r="E28" s="252">
        <v>91.97372</v>
      </c>
    </row>
    <row r="29" spans="1:13">
      <c r="A29" s="103" t="s">
        <v>270</v>
      </c>
      <c r="B29" s="252">
        <v>4.1606100000000001</v>
      </c>
      <c r="C29" s="252">
        <f t="shared" si="2"/>
        <v>110.31430999999999</v>
      </c>
      <c r="D29" s="252">
        <v>114.47492</v>
      </c>
      <c r="E29" s="252">
        <v>4.7674799999999999</v>
      </c>
    </row>
    <row r="30" spans="1:13">
      <c r="A30" s="103" t="s">
        <v>271</v>
      </c>
      <c r="B30" s="252">
        <v>613.10083999999995</v>
      </c>
      <c r="C30" s="252">
        <f t="shared" si="2"/>
        <v>-165.45701999999994</v>
      </c>
      <c r="D30" s="252">
        <v>447.64382000000001</v>
      </c>
      <c r="E30" s="252">
        <v>543.46623999999997</v>
      </c>
    </row>
    <row r="31" spans="1:13">
      <c r="A31" s="103" t="s">
        <v>272</v>
      </c>
      <c r="B31" s="252">
        <v>111.49064</v>
      </c>
      <c r="C31" s="252">
        <f t="shared" si="2"/>
        <v>-27.818569999999994</v>
      </c>
      <c r="D31" s="252">
        <v>83.672070000000005</v>
      </c>
      <c r="E31" s="252">
        <v>92.229439999999997</v>
      </c>
    </row>
    <row r="32" spans="1:13">
      <c r="A32" s="103" t="s">
        <v>273</v>
      </c>
      <c r="B32" s="252">
        <v>655.90973000000008</v>
      </c>
      <c r="C32" s="252">
        <f t="shared" si="2"/>
        <v>-102.16433000000006</v>
      </c>
      <c r="D32" s="252">
        <v>553.74540000000002</v>
      </c>
      <c r="E32" s="252">
        <v>552.78543999999988</v>
      </c>
    </row>
    <row r="33" spans="1:5">
      <c r="A33" s="102" t="s">
        <v>274</v>
      </c>
      <c r="B33" s="249">
        <f>SUM(B24:B32)</f>
        <v>3334.1619099999998</v>
      </c>
      <c r="C33" s="249">
        <f>SUM(C24:C32)</f>
        <v>-1133.98489</v>
      </c>
      <c r="D33" s="249">
        <f>SUM(D24:D32)</f>
        <v>2200.1770200000001</v>
      </c>
      <c r="E33" s="249">
        <f>SUM(E24:E32)</f>
        <v>2666.9242699999995</v>
      </c>
    </row>
    <row r="34" spans="1:5">
      <c r="A34" s="103" t="s">
        <v>113</v>
      </c>
      <c r="B34" s="252">
        <v>8.9620000000000005E-2</v>
      </c>
      <c r="C34" s="252">
        <v>0</v>
      </c>
      <c r="D34" s="252">
        <v>8.9620000000000005E-2</v>
      </c>
      <c r="E34" s="252">
        <v>8.9620000000000005E-2</v>
      </c>
    </row>
    <row r="35" spans="1:5">
      <c r="A35" s="102" t="s">
        <v>275</v>
      </c>
      <c r="B35" s="249">
        <f>B34+B33+B21</f>
        <v>11861.972909999999</v>
      </c>
      <c r="C35" s="249">
        <f>C34+C33+C21</f>
        <v>-1798.7710099999999</v>
      </c>
      <c r="D35" s="249">
        <f>D34+D33+D21</f>
        <v>10063.2019</v>
      </c>
      <c r="E35" s="249">
        <f>E34+E33+E21</f>
        <v>11811.60209</v>
      </c>
    </row>
    <row r="36" spans="1:5" ht="14.65" thickBot="1">
      <c r="A36" s="105" t="s">
        <v>276</v>
      </c>
      <c r="B36" s="258">
        <f>B35+B12</f>
        <v>14564.071739999999</v>
      </c>
      <c r="C36" s="258">
        <f>C35+C12</f>
        <v>-2234.4037600000001</v>
      </c>
      <c r="D36" s="258">
        <f>D35+D12</f>
        <v>12329.66798</v>
      </c>
      <c r="E36" s="258">
        <f>E35+E12</f>
        <v>15039.638940000001</v>
      </c>
    </row>
  </sheetData>
  <pageMargins left="0.7" right="0.7" top="0.75" bottom="0.75" header="0.3" footer="0.3"/>
  <pageSetup paperSize="9" scale="7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J58"/>
  <sheetViews>
    <sheetView zoomScaleNormal="100" zoomScaleSheetLayoutView="99" workbookViewId="0">
      <selection activeCell="A18" sqref="A18"/>
    </sheetView>
  </sheetViews>
  <sheetFormatPr defaultColWidth="25.3984375" defaultRowHeight="11.65"/>
  <cols>
    <col min="1" max="1" width="64.1328125" style="151" customWidth="1"/>
    <col min="2" max="4" width="12.86328125" style="151" customWidth="1"/>
    <col min="5" max="5" width="12.86328125" style="599" customWidth="1"/>
    <col min="6" max="6" width="7.1328125" style="151" customWidth="1"/>
    <col min="7" max="7" width="51.1328125" style="151" customWidth="1"/>
    <col min="8" max="8" width="10.1328125" style="151" customWidth="1"/>
    <col min="9" max="9" width="11.86328125" style="151" customWidth="1"/>
    <col min="10" max="16384" width="25.3984375" style="151"/>
  </cols>
  <sheetData>
    <row r="1" spans="1:10" ht="44.85" customHeight="1" thickBot="1">
      <c r="A1" s="110" t="s">
        <v>277</v>
      </c>
      <c r="B1" s="118" t="s">
        <v>517</v>
      </c>
      <c r="C1" s="118" t="s">
        <v>222</v>
      </c>
      <c r="D1" s="194" t="s">
        <v>518</v>
      </c>
      <c r="E1" s="194" t="s">
        <v>519</v>
      </c>
      <c r="G1" s="149" t="s">
        <v>278</v>
      </c>
      <c r="H1" s="194" t="s">
        <v>520</v>
      </c>
      <c r="I1" s="194" t="s">
        <v>517</v>
      </c>
    </row>
    <row r="2" spans="1:10" ht="14.25">
      <c r="A2" s="112" t="s">
        <v>279</v>
      </c>
      <c r="B2" s="139"/>
      <c r="C2" s="260"/>
      <c r="D2" s="261"/>
      <c r="E2" s="261"/>
      <c r="G2" s="189" t="s">
        <v>280</v>
      </c>
      <c r="H2" s="195"/>
      <c r="I2" s="602"/>
    </row>
    <row r="3" spans="1:10">
      <c r="A3" s="113" t="s">
        <v>281</v>
      </c>
      <c r="B3" s="253">
        <v>-113.14685811873599</v>
      </c>
      <c r="C3" s="262">
        <f>B3-D3</f>
        <v>159.07093929764406</v>
      </c>
      <c r="D3" s="253">
        <v>-272.21779741638005</v>
      </c>
      <c r="E3" s="253">
        <v>132.577</v>
      </c>
      <c r="F3" s="152"/>
      <c r="G3" s="190" t="s">
        <v>281</v>
      </c>
      <c r="H3" s="100">
        <f>+D3</f>
        <v>-272.21779741638005</v>
      </c>
      <c r="I3" s="100">
        <f>+B3</f>
        <v>-113.14685811873599</v>
      </c>
    </row>
    <row r="4" spans="1:10">
      <c r="A4" s="114" t="s">
        <v>282</v>
      </c>
      <c r="B4" s="253">
        <v>-9.1392350000000011</v>
      </c>
      <c r="C4" s="262">
        <f>B4-D4</f>
        <v>0</v>
      </c>
      <c r="D4" s="253">
        <v>-9.1392350000000011</v>
      </c>
      <c r="E4" s="253">
        <v>61.640999999999998</v>
      </c>
      <c r="F4" s="152"/>
      <c r="G4" s="190" t="s">
        <v>282</v>
      </c>
      <c r="H4" s="100">
        <f>+D4</f>
        <v>-9.1392350000000011</v>
      </c>
      <c r="I4" s="100">
        <f>+B4</f>
        <v>-9.1392350000000011</v>
      </c>
    </row>
    <row r="5" spans="1:10">
      <c r="A5" s="112" t="s">
        <v>283</v>
      </c>
      <c r="B5" s="251">
        <f>SUM(B3:B4)</f>
        <v>-122.28609311873599</v>
      </c>
      <c r="C5" s="263">
        <f>B5-D5</f>
        <v>159.07093929764403</v>
      </c>
      <c r="D5" s="251">
        <f>SUM(D3:D4)</f>
        <v>-281.35703241638004</v>
      </c>
      <c r="E5" s="251">
        <v>194.21799999999999</v>
      </c>
      <c r="F5" s="152"/>
      <c r="G5" s="190" t="s">
        <v>284</v>
      </c>
      <c r="H5" s="100">
        <f>+D7</f>
        <v>456.56903784835299</v>
      </c>
      <c r="I5" s="100">
        <f>+B7</f>
        <v>574.71711357464699</v>
      </c>
    </row>
    <row r="6" spans="1:10">
      <c r="A6" s="112" t="s">
        <v>285</v>
      </c>
      <c r="B6" s="253"/>
      <c r="C6" s="262"/>
      <c r="D6" s="253"/>
      <c r="E6" s="253"/>
      <c r="F6" s="153"/>
      <c r="G6" s="190" t="s">
        <v>286</v>
      </c>
      <c r="H6" s="100">
        <f>+D8</f>
        <v>-8.1257072382573998</v>
      </c>
      <c r="I6" s="100">
        <f>+B8</f>
        <v>-16.190543983121401</v>
      </c>
    </row>
    <row r="7" spans="1:10">
      <c r="A7" s="115" t="s">
        <v>284</v>
      </c>
      <c r="B7" s="253">
        <v>574.71711357464699</v>
      </c>
      <c r="C7" s="262">
        <f>B7-D7</f>
        <v>118.148075726294</v>
      </c>
      <c r="D7" s="253">
        <v>456.56903784835299</v>
      </c>
      <c r="E7" s="253">
        <v>499.23099999999999</v>
      </c>
      <c r="F7" s="153"/>
      <c r="G7" s="190" t="s">
        <v>287</v>
      </c>
      <c r="H7" s="100">
        <f>+D10</f>
        <v>904.14555594983301</v>
      </c>
      <c r="I7" s="100">
        <f>+B10</f>
        <v>1244.94804260815</v>
      </c>
    </row>
    <row r="8" spans="1:10">
      <c r="A8" s="115" t="s">
        <v>286</v>
      </c>
      <c r="B8" s="253">
        <v>-16.190543983121401</v>
      </c>
      <c r="C8" s="262">
        <f>B8-D8</f>
        <v>-8.0648367448640013</v>
      </c>
      <c r="D8" s="253">
        <v>-8.1257072382573998</v>
      </c>
      <c r="E8" s="253">
        <v>-24.623000000000001</v>
      </c>
      <c r="F8" s="153"/>
      <c r="G8" s="190" t="s">
        <v>288</v>
      </c>
      <c r="H8" s="100">
        <f>+D11</f>
        <v>-100.545311881838</v>
      </c>
      <c r="I8" s="100">
        <f>+B11</f>
        <v>0</v>
      </c>
    </row>
    <row r="9" spans="1:10">
      <c r="A9" s="112" t="s">
        <v>289</v>
      </c>
      <c r="B9" s="253"/>
      <c r="C9" s="262"/>
      <c r="D9" s="253"/>
      <c r="E9" s="253"/>
      <c r="F9" s="153"/>
      <c r="G9" s="190" t="s">
        <v>290</v>
      </c>
      <c r="H9" s="100">
        <f>+D13</f>
        <v>-3.0333427919665858</v>
      </c>
      <c r="I9" s="100">
        <f>+B13</f>
        <v>-3.6042174344149691</v>
      </c>
    </row>
    <row r="10" spans="1:10">
      <c r="A10" s="113" t="s">
        <v>287</v>
      </c>
      <c r="B10" s="253">
        <v>1244.94804260815</v>
      </c>
      <c r="C10" s="262">
        <f t="shared" ref="C10:C18" si="0">B10-D10</f>
        <v>340.80248665831698</v>
      </c>
      <c r="D10" s="253">
        <v>904.14555594983301</v>
      </c>
      <c r="E10" s="253">
        <v>1139.559</v>
      </c>
      <c r="F10" s="153"/>
      <c r="G10" s="190" t="s">
        <v>291</v>
      </c>
      <c r="H10" s="100">
        <f>+D14</f>
        <v>-8.353337740293421</v>
      </c>
      <c r="I10" s="100">
        <f>+B14</f>
        <v>-6.63168422752128</v>
      </c>
    </row>
    <row r="11" spans="1:10">
      <c r="A11" s="113" t="s">
        <v>288</v>
      </c>
      <c r="B11" s="253"/>
      <c r="C11" s="262">
        <f t="shared" si="0"/>
        <v>100.545311881838</v>
      </c>
      <c r="D11" s="253">
        <v>-100.545311881838</v>
      </c>
      <c r="E11" s="253"/>
      <c r="F11" s="153"/>
      <c r="G11" s="190" t="s">
        <v>292</v>
      </c>
      <c r="H11" s="100">
        <f>+D16</f>
        <v>0.22233525423313799</v>
      </c>
      <c r="I11" s="100">
        <f>+B16</f>
        <v>0.22233525423313799</v>
      </c>
    </row>
    <row r="12" spans="1:10">
      <c r="A12" s="113" t="s">
        <v>293</v>
      </c>
      <c r="B12" s="253">
        <v>-11.004014011077698</v>
      </c>
      <c r="C12" s="262">
        <f t="shared" si="0"/>
        <v>-1.2858888560598913E-2</v>
      </c>
      <c r="D12" s="253">
        <v>-10.9911551225171</v>
      </c>
      <c r="E12" s="253">
        <v>-74.22</v>
      </c>
      <c r="F12" s="153"/>
      <c r="G12" s="190" t="s">
        <v>294</v>
      </c>
      <c r="H12" s="100">
        <f>+D17</f>
        <v>146.5775605200013</v>
      </c>
      <c r="I12" s="100">
        <f>+B17</f>
        <v>154.1735745945393</v>
      </c>
    </row>
    <row r="13" spans="1:10">
      <c r="A13" s="113" t="s">
        <v>290</v>
      </c>
      <c r="B13" s="253">
        <v>-3.6042174344149691</v>
      </c>
      <c r="C13" s="262">
        <f t="shared" si="0"/>
        <v>-0.57087464244838326</v>
      </c>
      <c r="D13" s="253">
        <v>-3.0333427919665858</v>
      </c>
      <c r="E13" s="253">
        <v>1.996</v>
      </c>
      <c r="F13" s="153"/>
      <c r="G13" s="190" t="s">
        <v>293</v>
      </c>
      <c r="H13" s="100">
        <f>D12</f>
        <v>-10.9911551225171</v>
      </c>
      <c r="I13" s="100">
        <f>B12</f>
        <v>-11.004014011077698</v>
      </c>
    </row>
    <row r="14" spans="1:10">
      <c r="A14" s="113" t="s">
        <v>291</v>
      </c>
      <c r="B14" s="253">
        <v>-6.63168422752128</v>
      </c>
      <c r="C14" s="262">
        <f t="shared" si="0"/>
        <v>1.7216535127721411</v>
      </c>
      <c r="D14" s="253">
        <v>-8.353337740293421</v>
      </c>
      <c r="E14" s="253">
        <v>-2.9550000000000001</v>
      </c>
      <c r="F14" s="153"/>
      <c r="G14" s="191" t="s">
        <v>92</v>
      </c>
      <c r="H14" s="137">
        <f>SUM(H3:H13)</f>
        <v>1095.1086023811681</v>
      </c>
      <c r="I14" s="137">
        <f>SUM(I3:I13)</f>
        <v>1814.3445132566981</v>
      </c>
      <c r="J14" s="154"/>
    </row>
    <row r="15" spans="1:10">
      <c r="A15" s="113" t="s">
        <v>295</v>
      </c>
      <c r="B15" s="253">
        <v>20.424596468292101</v>
      </c>
      <c r="C15" s="262">
        <f t="shared" si="0"/>
        <v>0.34559532001980386</v>
      </c>
      <c r="D15" s="253">
        <v>20.079001148272297</v>
      </c>
      <c r="E15" s="253">
        <v>22.876000000000001</v>
      </c>
      <c r="F15" s="153"/>
      <c r="G15" s="190" t="s">
        <v>296</v>
      </c>
      <c r="H15" s="100">
        <f>+D31</f>
        <v>-201.23938768546</v>
      </c>
      <c r="I15" s="100">
        <f>+B31</f>
        <v>-316.30244336626299</v>
      </c>
    </row>
    <row r="16" spans="1:10">
      <c r="A16" s="114" t="s">
        <v>292</v>
      </c>
      <c r="B16" s="253">
        <v>0.22233525423313799</v>
      </c>
      <c r="C16" s="262">
        <f t="shared" si="0"/>
        <v>0</v>
      </c>
      <c r="D16" s="253">
        <v>0.22233525423313799</v>
      </c>
      <c r="E16" s="253">
        <v>31.498999999999999</v>
      </c>
      <c r="F16" s="153"/>
      <c r="G16" s="190" t="s">
        <v>297</v>
      </c>
      <c r="H16" s="100">
        <f>+D32</f>
        <v>0</v>
      </c>
      <c r="I16" s="100">
        <f>+B32</f>
        <v>0</v>
      </c>
    </row>
    <row r="17" spans="1:10">
      <c r="A17" s="114" t="s">
        <v>294</v>
      </c>
      <c r="B17" s="253">
        <v>154.1735745945393</v>
      </c>
      <c r="C17" s="262">
        <f t="shared" si="0"/>
        <v>7.5960140745380045</v>
      </c>
      <c r="D17" s="253">
        <v>146.5775605200013</v>
      </c>
      <c r="E17" s="253">
        <v>85.747</v>
      </c>
      <c r="F17" s="153"/>
      <c r="G17" s="190" t="s">
        <v>298</v>
      </c>
      <c r="H17" s="100">
        <f>+D33</f>
        <v>-440.19237021304497</v>
      </c>
      <c r="I17" s="100">
        <f>+B33</f>
        <v>-599.09567656206195</v>
      </c>
    </row>
    <row r="18" spans="1:10">
      <c r="A18" s="114" t="s">
        <v>299</v>
      </c>
      <c r="B18" s="253">
        <v>18.58409830950098</v>
      </c>
      <c r="C18" s="262">
        <f t="shared" si="0"/>
        <v>12.013610841216739</v>
      </c>
      <c r="D18" s="253">
        <v>6.5704874682842407</v>
      </c>
      <c r="E18" s="253">
        <v>-10.154999999999999</v>
      </c>
      <c r="F18" s="153"/>
      <c r="G18" s="190" t="s">
        <v>300</v>
      </c>
      <c r="H18" s="100">
        <f>+D34</f>
        <v>5.9172038965601992</v>
      </c>
      <c r="I18" s="100">
        <f>+B34</f>
        <v>6.1564748896111894</v>
      </c>
    </row>
    <row r="19" spans="1:10">
      <c r="A19" s="113" t="s">
        <v>301</v>
      </c>
      <c r="B19" s="264">
        <f>SUM(B7:B18)</f>
        <v>1975.6393011532271</v>
      </c>
      <c r="C19" s="265">
        <f>SUM(C7:C18)</f>
        <v>572.52417773912259</v>
      </c>
      <c r="D19" s="264">
        <f>SUM(D7:D18)</f>
        <v>1403.1151234141043</v>
      </c>
      <c r="E19" s="264">
        <v>1668.9550000000002</v>
      </c>
      <c r="F19" s="153"/>
      <c r="G19" s="190" t="s">
        <v>302</v>
      </c>
      <c r="H19" s="147"/>
      <c r="I19" s="147"/>
    </row>
    <row r="20" spans="1:10">
      <c r="A20" s="114" t="s">
        <v>303</v>
      </c>
      <c r="B20" s="253">
        <v>-100.71135043753534</v>
      </c>
      <c r="C20" s="262">
        <f t="shared" ref="C20:C25" si="1">B20-D20</f>
        <v>-10.329620129109884</v>
      </c>
      <c r="D20" s="253">
        <v>-90.38173030842546</v>
      </c>
      <c r="E20" s="253">
        <v>-134.61099999999999</v>
      </c>
      <c r="G20" s="190" t="s">
        <v>304</v>
      </c>
      <c r="H20" s="147">
        <v>94.778000000000006</v>
      </c>
      <c r="I20" s="147">
        <v>177.83199999999999</v>
      </c>
    </row>
    <row r="21" spans="1:10">
      <c r="A21" s="114" t="s">
        <v>305</v>
      </c>
      <c r="B21" s="253">
        <v>-15.542992481031101</v>
      </c>
      <c r="C21" s="262">
        <f t="shared" si="1"/>
        <v>2.2589133246588009</v>
      </c>
      <c r="D21" s="253">
        <v>-17.801905805689902</v>
      </c>
      <c r="E21" s="253">
        <v>-5.4340000000000002</v>
      </c>
      <c r="G21" s="191" t="s">
        <v>306</v>
      </c>
      <c r="H21" s="137">
        <f>+H15+H16+H17+H18+H19+H20</f>
        <v>-540.7365540019448</v>
      </c>
      <c r="I21" s="137">
        <f>+I15+I16+I17+I18+I19+I20</f>
        <v>-731.40964503871373</v>
      </c>
      <c r="J21" s="154"/>
    </row>
    <row r="22" spans="1:10">
      <c r="A22" s="114" t="s">
        <v>307</v>
      </c>
      <c r="B22" s="253">
        <v>69.093817614405793</v>
      </c>
      <c r="C22" s="262">
        <f t="shared" si="1"/>
        <v>33.886519587260423</v>
      </c>
      <c r="D22" s="253">
        <v>35.20729802714537</v>
      </c>
      <c r="E22" s="253">
        <v>-10.834</v>
      </c>
      <c r="G22" s="190" t="s">
        <v>303</v>
      </c>
      <c r="H22" s="100">
        <f>+D20</f>
        <v>-90.38173030842546</v>
      </c>
      <c r="I22" s="100">
        <f>+B20</f>
        <v>-100.71135043753534</v>
      </c>
    </row>
    <row r="23" spans="1:10">
      <c r="A23" s="113" t="s">
        <v>301</v>
      </c>
      <c r="B23" s="264">
        <f>SUM(B20:B22)</f>
        <v>-47.160525304160657</v>
      </c>
      <c r="C23" s="266">
        <f t="shared" si="1"/>
        <v>25.815812782809331</v>
      </c>
      <c r="D23" s="264">
        <f>SUM(D20:D22)</f>
        <v>-72.976338086969989</v>
      </c>
      <c r="E23" s="264">
        <v>-150.87899999999999</v>
      </c>
      <c r="G23" s="190" t="s">
        <v>305</v>
      </c>
      <c r="H23" s="100">
        <f>+D21</f>
        <v>-17.801905805689902</v>
      </c>
      <c r="I23" s="100">
        <f>+B21</f>
        <v>-15.542992481031101</v>
      </c>
    </row>
    <row r="24" spans="1:10">
      <c r="A24" s="113" t="s">
        <v>308</v>
      </c>
      <c r="B24" s="253">
        <v>-520.49469442740497</v>
      </c>
      <c r="C24" s="262">
        <f t="shared" si="1"/>
        <v>-96.455414519181943</v>
      </c>
      <c r="D24" s="253">
        <v>-424.03927990822302</v>
      </c>
      <c r="E24" s="253">
        <v>-458.58100000000002</v>
      </c>
      <c r="G24" s="190" t="s">
        <v>307</v>
      </c>
      <c r="H24" s="100">
        <f>+D22</f>
        <v>35.20729802714537</v>
      </c>
      <c r="I24" s="100">
        <f>+B22</f>
        <v>69.093817614405793</v>
      </c>
    </row>
    <row r="25" spans="1:10">
      <c r="A25" s="113" t="s">
        <v>309</v>
      </c>
      <c r="B25" s="253">
        <v>17.095523000557602</v>
      </c>
      <c r="C25" s="262">
        <f t="shared" si="1"/>
        <v>8.719494390787272</v>
      </c>
      <c r="D25" s="253">
        <v>8.37602860977033</v>
      </c>
      <c r="E25" s="253">
        <v>21.573</v>
      </c>
      <c r="G25" s="190" t="s">
        <v>295</v>
      </c>
      <c r="H25" s="100">
        <f>+D15</f>
        <v>20.079001148272297</v>
      </c>
      <c r="I25" s="100">
        <f>+B15</f>
        <v>20.424596468292101</v>
      </c>
    </row>
    <row r="26" spans="1:10">
      <c r="A26" s="113" t="s">
        <v>310</v>
      </c>
      <c r="B26" s="253">
        <v>-204.701858231182</v>
      </c>
      <c r="C26" s="262">
        <f>B26-D26</f>
        <v>-96.607531595575992</v>
      </c>
      <c r="D26" s="253">
        <v>-108.09432663560601</v>
      </c>
      <c r="E26" s="253">
        <v>-161.86699999999999</v>
      </c>
      <c r="G26" s="190" t="s">
        <v>311</v>
      </c>
      <c r="H26" s="100">
        <f>+D18</f>
        <v>6.5704874682842407</v>
      </c>
      <c r="I26" s="100">
        <f>+B18</f>
        <v>18.58409830950098</v>
      </c>
    </row>
    <row r="27" spans="1:10">
      <c r="A27" s="112" t="s">
        <v>312</v>
      </c>
      <c r="B27" s="264">
        <f>B5+B19+B23+B24+B25+B26</f>
        <v>1098.0916530723009</v>
      </c>
      <c r="C27" s="264">
        <f>C5+C19+C23+C24+C25+C26</f>
        <v>573.06747809560522</v>
      </c>
      <c r="D27" s="264">
        <f>D5+D19+D23+D24+D25+D26</f>
        <v>525.02417497669569</v>
      </c>
      <c r="E27" s="264">
        <v>1113.4190000000003</v>
      </c>
      <c r="F27" s="152"/>
      <c r="G27" s="191" t="s">
        <v>501</v>
      </c>
      <c r="H27" s="137">
        <f>+H22+H23+H24+H25+H26</f>
        <v>-46.32684947041345</v>
      </c>
      <c r="I27" s="137">
        <f>+I22+I23+I24+I25+I26</f>
        <v>-8.1518305263675757</v>
      </c>
      <c r="J27" s="154"/>
    </row>
    <row r="28" spans="1:10">
      <c r="A28" s="112" t="s">
        <v>313</v>
      </c>
      <c r="B28" s="253"/>
      <c r="C28" s="262"/>
      <c r="D28" s="253"/>
      <c r="E28" s="253"/>
      <c r="G28" s="191" t="s">
        <v>314</v>
      </c>
      <c r="H28" s="137">
        <f>+H14+H21+H27</f>
        <v>508.04519890880988</v>
      </c>
      <c r="I28" s="137">
        <f>+I14+I21+I27</f>
        <v>1074.7830376916168</v>
      </c>
    </row>
    <row r="29" spans="1:10">
      <c r="A29" s="114" t="s">
        <v>315</v>
      </c>
      <c r="B29" s="253">
        <v>0.842846740227717</v>
      </c>
      <c r="C29" s="262">
        <f t="shared" ref="C29:C38" si="2">B29-D29</f>
        <v>-2.3250255882704529</v>
      </c>
      <c r="D29" s="253">
        <v>3.16787232849817</v>
      </c>
      <c r="E29" s="253">
        <v>-1013.106</v>
      </c>
      <c r="G29" s="190" t="s">
        <v>310</v>
      </c>
      <c r="H29" s="100">
        <f>+D26</f>
        <v>-108.09432663560601</v>
      </c>
      <c r="I29" s="100">
        <f>+B26</f>
        <v>-204.701858231182</v>
      </c>
    </row>
    <row r="30" spans="1:10">
      <c r="A30" s="113" t="s">
        <v>316</v>
      </c>
      <c r="B30" s="253"/>
      <c r="C30" s="262">
        <f t="shared" si="2"/>
        <v>0</v>
      </c>
      <c r="D30" s="253">
        <v>0</v>
      </c>
      <c r="E30" s="253">
        <v>0.29109364492846801</v>
      </c>
      <c r="G30" s="191" t="s">
        <v>354</v>
      </c>
      <c r="H30" s="137">
        <f>+H28+H29</f>
        <v>399.95087227320386</v>
      </c>
      <c r="I30" s="137">
        <f>+I28+I29</f>
        <v>870.08117946043478</v>
      </c>
      <c r="J30" s="154"/>
    </row>
    <row r="31" spans="1:10">
      <c r="A31" s="114" t="s">
        <v>296</v>
      </c>
      <c r="B31" s="253">
        <v>-316.30244336626299</v>
      </c>
      <c r="C31" s="262">
        <f t="shared" si="2"/>
        <v>-115.06305568080299</v>
      </c>
      <c r="D31" s="253">
        <v>-201.23938768546</v>
      </c>
      <c r="E31" s="253">
        <v>-180.547</v>
      </c>
      <c r="G31" s="190" t="s">
        <v>308</v>
      </c>
      <c r="H31" s="100">
        <f>+D24</f>
        <v>-424.03927990822302</v>
      </c>
      <c r="I31" s="100">
        <f>+B24</f>
        <v>-520.49469442740497</v>
      </c>
    </row>
    <row r="32" spans="1:10">
      <c r="A32" s="114" t="s">
        <v>297</v>
      </c>
      <c r="B32" s="253"/>
      <c r="C32" s="262">
        <f t="shared" si="2"/>
        <v>0</v>
      </c>
      <c r="D32" s="253">
        <v>0</v>
      </c>
      <c r="E32" s="253">
        <v>0</v>
      </c>
      <c r="G32" s="190" t="s">
        <v>309</v>
      </c>
      <c r="H32" s="100">
        <f>+D25</f>
        <v>8.37602860977033</v>
      </c>
      <c r="I32" s="100">
        <f>+B25</f>
        <v>17.095523000557602</v>
      </c>
    </row>
    <row r="33" spans="1:10">
      <c r="A33" s="114" t="s">
        <v>298</v>
      </c>
      <c r="B33" s="253">
        <v>-599.09567656206195</v>
      </c>
      <c r="C33" s="262">
        <f t="shared" si="2"/>
        <v>-158.90330634901699</v>
      </c>
      <c r="D33" s="253">
        <v>-440.19237021304497</v>
      </c>
      <c r="E33" s="253">
        <v>-679.26800000000003</v>
      </c>
      <c r="G33" s="191" t="s">
        <v>98</v>
      </c>
      <c r="H33" s="137">
        <f>+H31+H32</f>
        <v>-415.66325129845268</v>
      </c>
      <c r="I33" s="137">
        <f>+I31+I32</f>
        <v>-503.39917142684737</v>
      </c>
    </row>
    <row r="34" spans="1:10">
      <c r="A34" s="114" t="s">
        <v>300</v>
      </c>
      <c r="B34" s="253">
        <v>6.1564748896111894</v>
      </c>
      <c r="C34" s="262">
        <f t="shared" si="2"/>
        <v>0.2392709930509902</v>
      </c>
      <c r="D34" s="253">
        <v>5.9172038965601992</v>
      </c>
      <c r="E34" s="253">
        <v>21.071999999999999</v>
      </c>
      <c r="G34" s="191" t="s">
        <v>317</v>
      </c>
      <c r="H34" s="137">
        <f>+H30+H33</f>
        <v>-15.712379025248822</v>
      </c>
      <c r="I34" s="137">
        <f>+I30+I33</f>
        <v>366.68200803358741</v>
      </c>
      <c r="J34" s="154"/>
    </row>
    <row r="35" spans="1:10">
      <c r="A35" s="114" t="s">
        <v>318</v>
      </c>
      <c r="B35" s="253"/>
      <c r="C35" s="262">
        <f t="shared" si="2"/>
        <v>0</v>
      </c>
      <c r="D35" s="253"/>
      <c r="E35" s="253">
        <v>0</v>
      </c>
      <c r="G35" s="190" t="s">
        <v>319</v>
      </c>
      <c r="H35" s="100">
        <f>+D37</f>
        <v>67.050885052095836</v>
      </c>
      <c r="I35" s="100">
        <v>0.14000000000000001</v>
      </c>
    </row>
    <row r="36" spans="1:10" ht="15" customHeight="1">
      <c r="A36" s="188" t="s">
        <v>340</v>
      </c>
      <c r="B36" s="253">
        <v>10.0987378092582</v>
      </c>
      <c r="C36" s="262">
        <f t="shared" si="2"/>
        <v>1.285888856060069E-2</v>
      </c>
      <c r="D36" s="253">
        <v>10.085878920697599</v>
      </c>
      <c r="E36" s="253">
        <v>110.29300000000001</v>
      </c>
      <c r="G36" s="192" t="s">
        <v>320</v>
      </c>
      <c r="H36" s="100">
        <f>+D48</f>
        <v>-4.90505680777596</v>
      </c>
      <c r="I36" s="100">
        <f>+B48</f>
        <v>-69.320048152127399</v>
      </c>
    </row>
    <row r="37" spans="1:10" ht="12" thickBot="1">
      <c r="A37" s="114" t="s">
        <v>319</v>
      </c>
      <c r="B37" s="253"/>
      <c r="C37" s="262">
        <f t="shared" si="2"/>
        <v>-67.050885052095836</v>
      </c>
      <c r="D37" s="253">
        <v>67.050885052095836</v>
      </c>
      <c r="E37" s="253"/>
      <c r="G37" s="193" t="s">
        <v>321</v>
      </c>
      <c r="H37" s="138">
        <f>+H34+H35+H36</f>
        <v>46.433449219071051</v>
      </c>
      <c r="I37" s="138">
        <f>+I34+I35+I36</f>
        <v>297.50195988145998</v>
      </c>
    </row>
    <row r="38" spans="1:10">
      <c r="A38" s="114" t="s">
        <v>322</v>
      </c>
      <c r="B38" s="253">
        <v>91.281421369306003</v>
      </c>
      <c r="C38" s="262">
        <f t="shared" si="2"/>
        <v>-18.078999999999994</v>
      </c>
      <c r="D38" s="253">
        <v>109.360421369306</v>
      </c>
      <c r="E38" s="253">
        <v>2.4809999999999999</v>
      </c>
      <c r="G38" s="154"/>
    </row>
    <row r="39" spans="1:10">
      <c r="A39" s="112" t="s">
        <v>323</v>
      </c>
      <c r="B39" s="251">
        <f>SUM(B29:B38)</f>
        <v>-807.01863911992177</v>
      </c>
      <c r="C39" s="251">
        <f>SUM(C29:C38)</f>
        <v>-361.16914278857467</v>
      </c>
      <c r="D39" s="251">
        <f>SUM(D29:D38)</f>
        <v>-445.84949633134715</v>
      </c>
      <c r="E39" s="251">
        <v>-1738.7839063550716</v>
      </c>
      <c r="F39" s="152"/>
      <c r="G39" s="154"/>
    </row>
    <row r="40" spans="1:10">
      <c r="A40" s="112" t="s">
        <v>324</v>
      </c>
      <c r="B40" s="251"/>
      <c r="C40" s="267"/>
      <c r="D40" s="251"/>
      <c r="E40" s="251"/>
      <c r="G40" s="154"/>
    </row>
    <row r="41" spans="1:10">
      <c r="A41" s="114" t="s">
        <v>325</v>
      </c>
      <c r="B41" s="253"/>
      <c r="C41" s="262"/>
      <c r="D41" s="253"/>
      <c r="E41" s="253"/>
      <c r="G41" s="154"/>
    </row>
    <row r="42" spans="1:10">
      <c r="A42" s="114" t="s">
        <v>326</v>
      </c>
      <c r="B42" s="253">
        <v>918.78354994427002</v>
      </c>
      <c r="C42" s="262">
        <f>B42-D42</f>
        <v>108.40654880259206</v>
      </c>
      <c r="D42" s="253">
        <v>810.37700114167797</v>
      </c>
      <c r="E42" s="253">
        <v>2311.9050000000002</v>
      </c>
      <c r="G42" s="154"/>
    </row>
    <row r="43" spans="1:10">
      <c r="A43" s="114" t="s">
        <v>327</v>
      </c>
      <c r="B43" s="253">
        <v>-990.62539796007616</v>
      </c>
      <c r="C43" s="262">
        <f>B43-D43</f>
        <v>-124.40542914939704</v>
      </c>
      <c r="D43" s="253">
        <v>-866.21996881067912</v>
      </c>
      <c r="E43" s="253">
        <v>-1259.3920000000001</v>
      </c>
      <c r="G43" s="154"/>
    </row>
    <row r="44" spans="1:10">
      <c r="A44" s="114" t="s">
        <v>328</v>
      </c>
      <c r="B44" s="253"/>
      <c r="C44" s="262"/>
      <c r="D44" s="253"/>
      <c r="E44" s="253">
        <v>-133.37</v>
      </c>
      <c r="G44" s="154"/>
    </row>
    <row r="45" spans="1:10">
      <c r="A45" s="114" t="s">
        <v>329</v>
      </c>
      <c r="B45" s="253"/>
      <c r="C45" s="262"/>
      <c r="D45" s="253"/>
      <c r="E45" s="253"/>
      <c r="G45" s="154"/>
    </row>
    <row r="46" spans="1:10">
      <c r="A46" s="114" t="s">
        <v>463</v>
      </c>
      <c r="B46" s="253">
        <v>-10.3942628</v>
      </c>
      <c r="C46" s="262"/>
      <c r="D46" s="253">
        <v>-10.3942628</v>
      </c>
      <c r="E46" s="253"/>
      <c r="G46" s="154"/>
    </row>
    <row r="47" spans="1:10">
      <c r="A47" s="114" t="s">
        <v>330</v>
      </c>
      <c r="B47" s="253"/>
      <c r="C47" s="262"/>
      <c r="D47" s="253"/>
      <c r="E47" s="253"/>
      <c r="G47" s="154"/>
    </row>
    <row r="48" spans="1:10">
      <c r="A48" s="114" t="s">
        <v>320</v>
      </c>
      <c r="B48" s="253">
        <v>-69.320048152127399</v>
      </c>
      <c r="C48" s="262">
        <f t="shared" ref="C48" si="3">B48-D48</f>
        <v>-64.414991344351435</v>
      </c>
      <c r="D48" s="253">
        <v>-4.90505680777596</v>
      </c>
      <c r="E48" s="253">
        <v>-153.45099999999999</v>
      </c>
      <c r="G48" s="154"/>
    </row>
    <row r="49" spans="1:7">
      <c r="A49" s="114" t="s">
        <v>331</v>
      </c>
      <c r="B49" s="253"/>
      <c r="C49" s="262"/>
      <c r="D49" s="253"/>
      <c r="E49" s="253"/>
      <c r="G49" s="154"/>
    </row>
    <row r="50" spans="1:7">
      <c r="A50" s="116" t="s">
        <v>332</v>
      </c>
      <c r="B50" s="469">
        <f>SUM(B42:B49)</f>
        <v>-151.55615896793353</v>
      </c>
      <c r="C50" s="469">
        <f>SUM(C42:C49)</f>
        <v>-80.413871691156416</v>
      </c>
      <c r="D50" s="251">
        <f>SUM(D42:D49)</f>
        <v>-71.142287276777125</v>
      </c>
      <c r="E50" s="251">
        <v>765.69200000000012</v>
      </c>
      <c r="F50" s="152"/>
      <c r="G50" s="154"/>
    </row>
    <row r="51" spans="1:7">
      <c r="A51" s="113" t="s">
        <v>333</v>
      </c>
      <c r="B51" s="253">
        <v>-29.9323978106457</v>
      </c>
      <c r="C51" s="262">
        <f t="shared" ref="C51:C54" si="4">B51-D51</f>
        <v>-1.7968003258688015</v>
      </c>
      <c r="D51" s="253">
        <v>-28.135597484776898</v>
      </c>
      <c r="E51" s="253">
        <v>-15.984999999999999</v>
      </c>
      <c r="G51" s="154"/>
    </row>
    <row r="52" spans="1:7">
      <c r="A52" s="116" t="s">
        <v>334</v>
      </c>
      <c r="B52" s="469">
        <f>B27+B39+B50+B51</f>
        <v>109.58445717379992</v>
      </c>
      <c r="C52" s="251">
        <f>C27+C39+C50+C51</f>
        <v>129.68766329000533</v>
      </c>
      <c r="D52" s="251">
        <f>D27+D39+D50+D51</f>
        <v>-20.103206116205488</v>
      </c>
      <c r="E52" s="251">
        <v>124.34209364492882</v>
      </c>
      <c r="F52" s="152"/>
      <c r="G52" s="154"/>
    </row>
    <row r="53" spans="1:7">
      <c r="A53" s="113" t="s">
        <v>335</v>
      </c>
      <c r="B53" s="253">
        <v>1392.79</v>
      </c>
      <c r="C53" s="262">
        <f t="shared" si="4"/>
        <v>229.13699999999994</v>
      </c>
      <c r="D53" s="253">
        <v>1163.653</v>
      </c>
      <c r="E53" s="253">
        <v>-768.70699999999999</v>
      </c>
      <c r="F53" s="152"/>
      <c r="G53" s="154"/>
    </row>
    <row r="54" spans="1:7">
      <c r="A54" s="113" t="s">
        <v>336</v>
      </c>
      <c r="B54" s="253">
        <v>0</v>
      </c>
      <c r="C54" s="262">
        <f t="shared" si="4"/>
        <v>0</v>
      </c>
      <c r="D54" s="253">
        <v>0</v>
      </c>
      <c r="E54" s="253">
        <v>-9.343</v>
      </c>
      <c r="F54" s="152"/>
      <c r="G54" s="154"/>
    </row>
    <row r="55" spans="1:7" ht="12" thickBot="1">
      <c r="A55" s="117" t="s">
        <v>337</v>
      </c>
      <c r="B55" s="254">
        <f>B52+B53</f>
        <v>1502.3744571737998</v>
      </c>
      <c r="C55" s="254">
        <f>SUM(C52:C54)</f>
        <v>358.82466329000528</v>
      </c>
      <c r="D55" s="254">
        <f>D53+D52</f>
        <v>1143.5497938837946</v>
      </c>
      <c r="E55" s="254">
        <v>884</v>
      </c>
      <c r="F55" s="152"/>
      <c r="G55" s="154"/>
    </row>
    <row r="56" spans="1:7">
      <c r="E56" s="601" t="s">
        <v>521</v>
      </c>
      <c r="G56" s="154"/>
    </row>
    <row r="57" spans="1:7">
      <c r="B57" s="154"/>
      <c r="D57" s="154"/>
      <c r="G57" s="154"/>
    </row>
    <row r="58" spans="1:7">
      <c r="E58" s="600"/>
      <c r="G58" s="154"/>
    </row>
  </sheetData>
  <pageMargins left="0.7" right="0.7" top="0.75" bottom="0.75" header="0.3" footer="0.3"/>
  <pageSetup scale="5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V136"/>
  <sheetViews>
    <sheetView showGridLines="0" zoomScaleNormal="100" zoomScaleSheetLayoutView="80" workbookViewId="0">
      <pane xSplit="2" ySplit="1" topLeftCell="K2" activePane="bottomRight" state="frozen"/>
      <selection activeCell="T113" sqref="T113:T115"/>
      <selection pane="topRight" activeCell="T113" sqref="T113:T115"/>
      <selection pane="bottomLeft" activeCell="T113" sqref="T113:T115"/>
      <selection pane="bottomRight" activeCell="X15" sqref="X15"/>
    </sheetView>
  </sheetViews>
  <sheetFormatPr defaultColWidth="9.1328125" defaultRowHeight="12.75"/>
  <cols>
    <col min="1" max="1" width="3.86328125" style="3" customWidth="1"/>
    <col min="2" max="2" width="55.3984375" style="17" bestFit="1" customWidth="1"/>
    <col min="3" max="13" width="9.1328125" style="17" customWidth="1"/>
    <col min="14" max="14" width="9.1328125" style="17"/>
    <col min="15" max="16" width="9.86328125" style="17" bestFit="1" customWidth="1"/>
    <col min="17" max="17" width="9.59765625" style="3" bestFit="1" customWidth="1"/>
    <col min="18" max="18" width="9.1328125" style="3"/>
    <col min="19" max="21" width="9.1328125" style="3" customWidth="1"/>
    <col min="22" max="16384" width="9.1328125" style="3"/>
  </cols>
  <sheetData>
    <row r="1" spans="1:22" s="2" customFormat="1" ht="13.15">
      <c r="A1" s="1" t="s">
        <v>18</v>
      </c>
      <c r="B1" s="53"/>
      <c r="C1" s="53" t="s">
        <v>19</v>
      </c>
      <c r="D1" s="53" t="s">
        <v>20</v>
      </c>
      <c r="E1" s="53" t="s">
        <v>21</v>
      </c>
      <c r="F1" s="53" t="s">
        <v>22</v>
      </c>
      <c r="G1" s="53" t="s">
        <v>23</v>
      </c>
      <c r="H1" s="53" t="s">
        <v>24</v>
      </c>
      <c r="I1" s="53" t="s">
        <v>25</v>
      </c>
      <c r="J1" s="53" t="s">
        <v>26</v>
      </c>
      <c r="K1" s="53" t="s">
        <v>27</v>
      </c>
      <c r="L1" s="53" t="s">
        <v>28</v>
      </c>
      <c r="M1" s="53" t="s">
        <v>29</v>
      </c>
      <c r="N1" s="53" t="s">
        <v>30</v>
      </c>
      <c r="O1" s="53" t="s">
        <v>338</v>
      </c>
      <c r="P1" s="53" t="s">
        <v>407</v>
      </c>
      <c r="Q1" s="53" t="s">
        <v>422</v>
      </c>
      <c r="R1" s="53" t="s">
        <v>423</v>
      </c>
      <c r="S1" s="53" t="s">
        <v>461</v>
      </c>
      <c r="T1" s="53" t="s">
        <v>480</v>
      </c>
      <c r="U1" s="53" t="s">
        <v>502</v>
      </c>
    </row>
    <row r="2" spans="1:22" s="28" customFormat="1" ht="13.15">
      <c r="A2" s="9" t="s">
        <v>31</v>
      </c>
      <c r="B2" s="78"/>
      <c r="C2" s="78"/>
      <c r="D2" s="78"/>
      <c r="E2" s="78"/>
      <c r="F2" s="78"/>
      <c r="G2" s="78"/>
      <c r="H2" s="78"/>
      <c r="I2" s="78"/>
      <c r="J2" s="78"/>
      <c r="K2" s="78"/>
      <c r="L2" s="78"/>
      <c r="M2" s="78"/>
      <c r="N2" s="78"/>
      <c r="O2" s="78"/>
      <c r="P2" s="78"/>
      <c r="Q2" s="78"/>
      <c r="R2" s="78"/>
      <c r="S2" s="78"/>
      <c r="T2" s="78"/>
      <c r="U2" s="78"/>
    </row>
    <row r="3" spans="1:22" s="2" customFormat="1" ht="13.15">
      <c r="B3" s="2" t="s">
        <v>32</v>
      </c>
      <c r="C3" s="520">
        <v>4176</v>
      </c>
      <c r="D3" s="18">
        <v>979</v>
      </c>
      <c r="E3" s="18">
        <v>976.66521926710345</v>
      </c>
      <c r="F3" s="18">
        <v>967.13248996281516</v>
      </c>
      <c r="G3" s="18">
        <v>983.88155594392651</v>
      </c>
      <c r="H3" s="520">
        <v>3843.6976337668066</v>
      </c>
      <c r="I3" s="18">
        <v>900.29186336072917</v>
      </c>
      <c r="J3" s="18">
        <v>899.00608495716551</v>
      </c>
      <c r="K3" s="18">
        <v>899.38762573945758</v>
      </c>
      <c r="L3" s="18">
        <v>902.81341503733677</v>
      </c>
      <c r="M3" s="520">
        <v>3601.4989890946854</v>
      </c>
      <c r="N3" s="18">
        <v>868.84843648284186</v>
      </c>
      <c r="O3" s="18">
        <v>891.87190683618701</v>
      </c>
      <c r="P3" s="18">
        <v>914.42818845233205</v>
      </c>
      <c r="Q3" s="18">
        <v>954.60787900262505</v>
      </c>
      <c r="R3" s="520">
        <v>3629.7564107739904</v>
      </c>
      <c r="S3" s="18">
        <v>929.13877611082103</v>
      </c>
      <c r="T3" s="18">
        <v>834.29011787984803</v>
      </c>
      <c r="U3" s="18">
        <v>881.90141261034603</v>
      </c>
      <c r="V3" s="3"/>
    </row>
    <row r="4" spans="1:22" s="29" customFormat="1" ht="10.15">
      <c r="B4" s="29" t="s">
        <v>33</v>
      </c>
      <c r="C4" s="521">
        <v>3847</v>
      </c>
      <c r="D4" s="159">
        <v>900</v>
      </c>
      <c r="E4" s="159">
        <v>896.70743558676645</v>
      </c>
      <c r="F4" s="159">
        <v>885.88430752345982</v>
      </c>
      <c r="G4" s="159">
        <v>900.15682839980127</v>
      </c>
      <c r="H4" s="521">
        <v>3521.7386284637887</v>
      </c>
      <c r="I4" s="159">
        <v>827.65488533207065</v>
      </c>
      <c r="J4" s="159">
        <v>828.04237231013519</v>
      </c>
      <c r="K4" s="159">
        <v>827.0578194836429</v>
      </c>
      <c r="L4" s="159">
        <v>827.16734588366012</v>
      </c>
      <c r="M4" s="521">
        <v>3309.9224230095087</v>
      </c>
      <c r="N4" s="159">
        <v>799.76853828741901</v>
      </c>
      <c r="O4" s="159">
        <v>817.67374556883397</v>
      </c>
      <c r="P4" s="159">
        <v>834.78883148555292</v>
      </c>
      <c r="Q4" s="159">
        <v>869.86860452908002</v>
      </c>
      <c r="R4" s="521">
        <v>3322.0997198708901</v>
      </c>
      <c r="S4" s="159">
        <v>846.17086008136903</v>
      </c>
      <c r="T4" s="159">
        <v>757.54960439477998</v>
      </c>
      <c r="U4" s="159">
        <v>803.51054979820503</v>
      </c>
    </row>
    <row r="5" spans="1:22" s="2" customFormat="1" ht="13.15">
      <c r="B5" s="2" t="s">
        <v>34</v>
      </c>
      <c r="C5" s="520">
        <v>1633</v>
      </c>
      <c r="D5" s="18">
        <v>430</v>
      </c>
      <c r="E5" s="18">
        <v>434.51203473103925</v>
      </c>
      <c r="F5" s="18">
        <v>444.35700635454367</v>
      </c>
      <c r="G5" s="18">
        <v>459.63754080074705</v>
      </c>
      <c r="H5" s="520">
        <v>1768.4019528319741</v>
      </c>
      <c r="I5" s="18">
        <v>444.74325220681521</v>
      </c>
      <c r="J5" s="18">
        <v>464.80667278191368</v>
      </c>
      <c r="K5" s="18">
        <v>459.30925995781541</v>
      </c>
      <c r="L5" s="18">
        <v>449.20548474462595</v>
      </c>
      <c r="M5" s="520">
        <v>1818.0646696911692</v>
      </c>
      <c r="N5" s="18">
        <v>543.54511285149863</v>
      </c>
      <c r="O5" s="18">
        <v>545.331959564302</v>
      </c>
      <c r="P5" s="18">
        <v>555.09332412033598</v>
      </c>
      <c r="Q5" s="18">
        <v>561.96721869386602</v>
      </c>
      <c r="R5" s="520">
        <v>2205.9376152300001</v>
      </c>
      <c r="S5" s="18">
        <v>540.16015023421096</v>
      </c>
      <c r="T5" s="18">
        <v>507.78892094177002</v>
      </c>
      <c r="U5" s="18">
        <v>515.17446500772496</v>
      </c>
    </row>
    <row r="6" spans="1:22" s="2" customFormat="1" ht="13.15">
      <c r="B6" s="29" t="s">
        <v>35</v>
      </c>
      <c r="C6" s="521">
        <v>1032</v>
      </c>
      <c r="D6" s="159">
        <v>277</v>
      </c>
      <c r="E6" s="159">
        <v>278.5290476954998</v>
      </c>
      <c r="F6" s="159">
        <v>281.77891701923778</v>
      </c>
      <c r="G6" s="159">
        <v>288.61227082715328</v>
      </c>
      <c r="H6" s="521">
        <v>1125.9382317841523</v>
      </c>
      <c r="I6" s="159">
        <v>301.68409864979003</v>
      </c>
      <c r="J6" s="159">
        <v>319.235181732527</v>
      </c>
      <c r="K6" s="159">
        <v>320.62894770591856</v>
      </c>
      <c r="L6" s="159">
        <v>315.77634882089768</v>
      </c>
      <c r="M6" s="521">
        <v>1257.3245769091382</v>
      </c>
      <c r="N6" s="159">
        <v>379.1559568559984</v>
      </c>
      <c r="O6" s="159">
        <v>384.85515031293903</v>
      </c>
      <c r="P6" s="159">
        <v>390.04667410335202</v>
      </c>
      <c r="Q6" s="159">
        <v>391.68240103100601</v>
      </c>
      <c r="R6" s="521">
        <v>1545.7401823032999</v>
      </c>
      <c r="S6" s="159">
        <v>386.28211844819998</v>
      </c>
      <c r="T6" s="159">
        <v>367.91700284163602</v>
      </c>
      <c r="U6" s="159">
        <v>373.45470085449097</v>
      </c>
    </row>
    <row r="7" spans="1:22" s="29" customFormat="1" ht="10.15">
      <c r="B7" s="29" t="s">
        <v>36</v>
      </c>
      <c r="C7" s="521">
        <v>601</v>
      </c>
      <c r="D7" s="159">
        <v>153</v>
      </c>
      <c r="E7" s="159">
        <v>155.98298703553945</v>
      </c>
      <c r="F7" s="159">
        <v>162.57808933530589</v>
      </c>
      <c r="G7" s="159">
        <v>171.02526997359377</v>
      </c>
      <c r="H7" s="521">
        <v>642.46372104782188</v>
      </c>
      <c r="I7" s="159">
        <v>143.05915355702501</v>
      </c>
      <c r="J7" s="159">
        <v>145.57149104938645</v>
      </c>
      <c r="K7" s="159">
        <v>138.68031225189631</v>
      </c>
      <c r="L7" s="159">
        <v>133.42913592372844</v>
      </c>
      <c r="M7" s="521">
        <v>560.74009278203641</v>
      </c>
      <c r="N7" s="159">
        <v>164.38915599550086</v>
      </c>
      <c r="O7" s="159">
        <v>160.47680925136399</v>
      </c>
      <c r="P7" s="159">
        <v>165.04665001698399</v>
      </c>
      <c r="Q7" s="159">
        <v>170.28481766286001</v>
      </c>
      <c r="R7" s="521">
        <v>660.19743292670796</v>
      </c>
      <c r="S7" s="159">
        <v>153.87803178600998</v>
      </c>
      <c r="T7" s="159">
        <v>139.871918100134</v>
      </c>
      <c r="U7" s="159">
        <v>141.719764153233</v>
      </c>
    </row>
    <row r="8" spans="1:22" s="2" customFormat="1" ht="13.15">
      <c r="B8" s="3" t="s">
        <v>37</v>
      </c>
      <c r="C8" s="522">
        <v>46</v>
      </c>
      <c r="D8" s="94">
        <v>12</v>
      </c>
      <c r="E8" s="94">
        <v>11.339045461714363</v>
      </c>
      <c r="F8" s="94">
        <v>11.445809904363983</v>
      </c>
      <c r="G8" s="94">
        <v>12.904434898022402</v>
      </c>
      <c r="H8" s="522">
        <v>47.1972662505068</v>
      </c>
      <c r="I8" s="94">
        <v>11.069908515715497</v>
      </c>
      <c r="J8" s="94">
        <v>12.347397049001756</v>
      </c>
      <c r="K8" s="94">
        <v>11.836564229473765</v>
      </c>
      <c r="L8" s="94">
        <v>13.262154504986142</v>
      </c>
      <c r="M8" s="522">
        <v>48.516024299186938</v>
      </c>
      <c r="N8" s="94">
        <v>12.212669050752197</v>
      </c>
      <c r="O8" s="94">
        <v>12.616239014441135</v>
      </c>
      <c r="P8" s="94">
        <v>11.57485316398197</v>
      </c>
      <c r="Q8" s="94">
        <v>23.021657123598857</v>
      </c>
      <c r="R8" s="522">
        <v>59.425418352779616</v>
      </c>
      <c r="S8" s="94">
        <f>S9-S5-S3</f>
        <v>13.484748077717995</v>
      </c>
      <c r="T8" s="94">
        <f>T9-T5-T3</f>
        <v>13.942300022102017</v>
      </c>
      <c r="U8" s="94">
        <f>U9-U5-U3</f>
        <v>14.989040743028909</v>
      </c>
    </row>
    <row r="9" spans="1:22" s="2" customFormat="1" ht="13.15">
      <c r="A9" s="2" t="s">
        <v>38</v>
      </c>
      <c r="C9" s="523">
        <v>5855</v>
      </c>
      <c r="D9" s="93">
        <v>1421</v>
      </c>
      <c r="E9" s="93">
        <v>1422.516299459857</v>
      </c>
      <c r="F9" s="93">
        <v>1422.9353062217228</v>
      </c>
      <c r="G9" s="93">
        <v>1456.4235316426959</v>
      </c>
      <c r="H9" s="523">
        <v>5659.2968528492875</v>
      </c>
      <c r="I9" s="93">
        <v>1356.1050240832599</v>
      </c>
      <c r="J9" s="93">
        <v>1376.1601547880809</v>
      </c>
      <c r="K9" s="93">
        <v>1370.5334499267467</v>
      </c>
      <c r="L9" s="93">
        <v>1365.2810542869488</v>
      </c>
      <c r="M9" s="523">
        <v>5468.0796830850413</v>
      </c>
      <c r="N9" s="93">
        <v>1424.6062183850927</v>
      </c>
      <c r="O9" s="93">
        <v>1449.8201054149301</v>
      </c>
      <c r="P9" s="93">
        <v>1481.0963657366501</v>
      </c>
      <c r="Q9" s="93">
        <v>1539.5967548200899</v>
      </c>
      <c r="R9" s="523">
        <v>5895.1194443567701</v>
      </c>
      <c r="S9" s="93">
        <v>1482.78367442275</v>
      </c>
      <c r="T9" s="93">
        <v>1356.0213388437201</v>
      </c>
      <c r="U9" s="93">
        <v>1412.0649183610999</v>
      </c>
    </row>
    <row r="10" spans="1:22" s="2" customFormat="1" ht="13.15">
      <c r="B10" s="49" t="s">
        <v>39</v>
      </c>
      <c r="C10" s="524">
        <v>1.2200008540145598E-2</v>
      </c>
      <c r="D10" s="51">
        <v>-1.5435591454997908E-2</v>
      </c>
      <c r="E10" s="51">
        <v>-1.2999244465505932E-2</v>
      </c>
      <c r="F10" s="51">
        <v>1.6541255508379551E-2</v>
      </c>
      <c r="G10" s="51">
        <v>2.0416046942099315E-2</v>
      </c>
      <c r="H10" s="524">
        <v>1.7925746104468269E-3</v>
      </c>
      <c r="I10" s="51">
        <v>3.1851865703375136E-2</v>
      </c>
      <c r="J10" s="51">
        <v>5.2832140037580015E-2</v>
      </c>
      <c r="K10" s="51">
        <v>4.2192278520443896E-2</v>
      </c>
      <c r="L10" s="51">
        <v>3.1843346956705369E-2</v>
      </c>
      <c r="M10" s="524">
        <v>3.970457982860668E-2</v>
      </c>
      <c r="N10" s="51">
        <v>2.9471561660404478E-2</v>
      </c>
      <c r="O10" s="51">
        <v>1.6106676435791178E-2</v>
      </c>
      <c r="P10" s="51">
        <v>6.8517135459527688E-3</v>
      </c>
      <c r="Q10" s="51">
        <v>1.8305481753344784E-2</v>
      </c>
      <c r="R10" s="524">
        <v>1.8528506696107117E-2</v>
      </c>
      <c r="S10" s="51">
        <v>-2.0776720128821533E-3</v>
      </c>
      <c r="T10" s="51">
        <v>-6.8169103060788244E-2</v>
      </c>
      <c r="U10" s="51">
        <v>-3.1742081979528242E-2</v>
      </c>
    </row>
    <row r="11" spans="1:22" s="2" customFormat="1" ht="13.5" thickBot="1">
      <c r="B11" s="3" t="s">
        <v>40</v>
      </c>
      <c r="C11" s="525">
        <v>394.36672427512099</v>
      </c>
      <c r="D11" s="19">
        <v>84.266983026153866</v>
      </c>
      <c r="E11" s="19">
        <v>94.311344179688675</v>
      </c>
      <c r="F11" s="19">
        <v>85.889657680939308</v>
      </c>
      <c r="G11" s="19">
        <v>101.32522427933019</v>
      </c>
      <c r="H11" s="525">
        <v>365.01536911055831</v>
      </c>
      <c r="I11" s="19">
        <v>94.148020783692317</v>
      </c>
      <c r="J11" s="19">
        <v>104.318034232269</v>
      </c>
      <c r="K11" s="19">
        <v>99.404915532242995</v>
      </c>
      <c r="L11" s="19">
        <v>118.208171777563</v>
      </c>
      <c r="M11" s="525">
        <v>416.07914232576701</v>
      </c>
      <c r="N11" s="19">
        <v>94.851600853924097</v>
      </c>
      <c r="O11" s="19">
        <v>103.33057678177501</v>
      </c>
      <c r="P11" s="19">
        <f t="shared" ref="P11:U11" si="0">P12-P9</f>
        <v>116.78509187081977</v>
      </c>
      <c r="Q11" s="19">
        <f t="shared" si="0"/>
        <v>134.74568223329015</v>
      </c>
      <c r="R11" s="525">
        <f t="shared" si="0"/>
        <v>449.63248948599994</v>
      </c>
      <c r="S11" s="19">
        <f t="shared" si="0"/>
        <v>109.68216165245008</v>
      </c>
      <c r="T11" s="19">
        <f t="shared" si="0"/>
        <v>89.921414413229968</v>
      </c>
      <c r="U11" s="19">
        <f t="shared" si="0"/>
        <v>126.3409839343401</v>
      </c>
    </row>
    <row r="12" spans="1:22" s="2" customFormat="1" ht="13.5" thickBot="1">
      <c r="A12" s="133" t="s">
        <v>41</v>
      </c>
      <c r="B12" s="121"/>
      <c r="C12" s="526">
        <v>6248.7031206195506</v>
      </c>
      <c r="D12" s="134">
        <v>1504.976348972632</v>
      </c>
      <c r="E12" s="134">
        <v>1516.8276436395479</v>
      </c>
      <c r="F12" s="134">
        <v>1508.8249639026621</v>
      </c>
      <c r="G12" s="134">
        <v>1557.7487559220203</v>
      </c>
      <c r="H12" s="526">
        <v>6024.3122219598499</v>
      </c>
      <c r="I12" s="134">
        <v>1450.098046089375</v>
      </c>
      <c r="J12" s="134">
        <v>1480.3641544777909</v>
      </c>
      <c r="K12" s="134">
        <v>1469.8025467118673</v>
      </c>
      <c r="L12" s="134">
        <v>1483.377974178507</v>
      </c>
      <c r="M12" s="526">
        <v>5883.6427214575451</v>
      </c>
      <c r="N12" s="134">
        <v>1519.3773569852117</v>
      </c>
      <c r="O12" s="134">
        <v>1553.15068219671</v>
      </c>
      <c r="P12" s="134">
        <v>1597.8814576074699</v>
      </c>
      <c r="Q12" s="134">
        <v>1674.3424370533801</v>
      </c>
      <c r="R12" s="526">
        <v>6344.7519338427701</v>
      </c>
      <c r="S12" s="134">
        <v>1592.4658360752001</v>
      </c>
      <c r="T12" s="134">
        <v>1445.94275325695</v>
      </c>
      <c r="U12" s="134">
        <v>1538.40590229544</v>
      </c>
    </row>
    <row r="13" spans="1:22" s="50" customFormat="1" ht="10.15">
      <c r="B13" s="128" t="s">
        <v>42</v>
      </c>
      <c r="C13" s="524">
        <v>-4.9126270097868185E-2</v>
      </c>
      <c r="D13" s="51">
        <v>4.0000000000000001E-3</v>
      </c>
      <c r="E13" s="51">
        <v>-3.4957287086577082E-2</v>
      </c>
      <c r="F13" s="51">
        <v>1.5665286168073903E-2</v>
      </c>
      <c r="G13" s="51">
        <v>2.1046922496573247E-2</v>
      </c>
      <c r="H13" s="524">
        <v>7.5247760628830594E-3</v>
      </c>
      <c r="I13" s="51">
        <v>-1.1985388485257875E-2</v>
      </c>
      <c r="J13" s="51">
        <v>-2.5466298495452344E-3</v>
      </c>
      <c r="K13" s="51">
        <v>-6.9671364297830829E-3</v>
      </c>
      <c r="L13" s="51">
        <v>-2.0630314481272168E-2</v>
      </c>
      <c r="M13" s="524">
        <v>7.2912934072781738E-3</v>
      </c>
      <c r="N13" s="51">
        <v>4.7775604610094558E-2</v>
      </c>
      <c r="O13" s="51">
        <v>4.91679884971249E-2</v>
      </c>
      <c r="P13" s="51">
        <v>8.7140215658306083E-2</v>
      </c>
      <c r="Q13" s="51">
        <v>0.12873621302123917</v>
      </c>
      <c r="R13" s="524">
        <v>7.8371382188718156E-2</v>
      </c>
      <c r="S13" s="51">
        <v>4.8104230824536146E-2</v>
      </c>
      <c r="T13" s="51">
        <v>-6.9026096545976898E-2</v>
      </c>
      <c r="U13" s="51">
        <v>-3.7221506657361299E-2</v>
      </c>
    </row>
    <row r="14" spans="1:22" s="50" customFormat="1" ht="10.15">
      <c r="B14" s="49" t="s">
        <v>43</v>
      </c>
      <c r="C14" s="524">
        <v>-4.2127894224599201E-3</v>
      </c>
      <c r="D14" s="51">
        <v>-2.1999999999999999E-2</v>
      </c>
      <c r="E14" s="51">
        <v>-1.7805353052088302E-2</v>
      </c>
      <c r="F14" s="51">
        <v>1.3397945146139767E-2</v>
      </c>
      <c r="G14" s="51">
        <v>1.2793143634092639E-2</v>
      </c>
      <c r="H14" s="524">
        <v>-3.559436448855579E-3</v>
      </c>
      <c r="I14" s="51">
        <v>2.4276582231712824E-2</v>
      </c>
      <c r="J14" s="51">
        <v>4.1960223871401775E-2</v>
      </c>
      <c r="K14" s="51">
        <v>3.4516704683891342E-2</v>
      </c>
      <c r="L14" s="51">
        <v>3.0084291677162513E-2</v>
      </c>
      <c r="M14" s="524">
        <v>3.2791701192775448E-2</v>
      </c>
      <c r="N14" s="51">
        <v>3.1607629677323772E-2</v>
      </c>
      <c r="O14" s="51">
        <v>1.7199369112499183E-2</v>
      </c>
      <c r="P14" s="51">
        <v>1.8630565408674155E-2</v>
      </c>
      <c r="Q14" s="51">
        <v>2.4583316136931276E-2</v>
      </c>
      <c r="R14" s="524">
        <v>2.3851134721652564E-2</v>
      </c>
      <c r="S14" s="51">
        <v>4.7484639212269798E-3</v>
      </c>
      <c r="T14" s="51">
        <v>-7.4652705357370563E-2</v>
      </c>
      <c r="U14" s="51">
        <v>-2.2617145953824757E-2</v>
      </c>
    </row>
    <row r="15" spans="1:22" s="12" customFormat="1">
      <c r="A15" s="42"/>
      <c r="B15" s="43"/>
      <c r="C15" s="527"/>
      <c r="D15" s="127"/>
      <c r="E15" s="127"/>
      <c r="F15" s="127"/>
      <c r="G15" s="127"/>
      <c r="H15" s="527"/>
      <c r="I15" s="127"/>
      <c r="J15" s="127"/>
      <c r="K15" s="127"/>
      <c r="L15" s="127"/>
      <c r="M15" s="527"/>
      <c r="N15" s="127"/>
      <c r="O15" s="127"/>
      <c r="P15" s="127"/>
      <c r="R15" s="547"/>
    </row>
    <row r="16" spans="1:22" s="12" customFormat="1" ht="13.15">
      <c r="A16" s="40" t="s">
        <v>44</v>
      </c>
      <c r="B16" s="38"/>
      <c r="C16" s="528">
        <v>-1655.0431266182468</v>
      </c>
      <c r="D16" s="82">
        <v>-387.27681168220687</v>
      </c>
      <c r="E16" s="82">
        <v>-399.02034341057237</v>
      </c>
      <c r="F16" s="82">
        <v>-392.37548851740002</v>
      </c>
      <c r="G16" s="82">
        <v>-421.5808356940766</v>
      </c>
      <c r="H16" s="528">
        <v>-1579.6922814724485</v>
      </c>
      <c r="I16" s="82">
        <v>-366.98857646386654</v>
      </c>
      <c r="J16" s="82">
        <v>-396.26363398314822</v>
      </c>
      <c r="K16" s="82">
        <v>-385.44423525261971</v>
      </c>
      <c r="L16" s="82">
        <v>-391.8431330513032</v>
      </c>
      <c r="M16" s="528">
        <v>-1540.5395787509358</v>
      </c>
      <c r="N16" s="82">
        <v>-398.49298513505039</v>
      </c>
      <c r="O16" s="82">
        <v>-408.41799825311017</v>
      </c>
      <c r="P16" s="82">
        <v>-422.31321359857179</v>
      </c>
      <c r="Q16" s="82">
        <v>-440.48199090529937</v>
      </c>
      <c r="R16" s="528">
        <v>-1669.7061878920306</v>
      </c>
      <c r="S16" s="82">
        <v>-420.54777760128866</v>
      </c>
      <c r="T16" s="82">
        <v>-411.91469011618676</v>
      </c>
      <c r="U16" s="82">
        <v>-414.42318813423566</v>
      </c>
    </row>
    <row r="17" spans="1:21" s="50" customFormat="1" ht="10.15">
      <c r="B17" s="49" t="s">
        <v>45</v>
      </c>
      <c r="C17" s="524">
        <v>-0.26486185928035438</v>
      </c>
      <c r="D17" s="51">
        <v>-0.25733082911673683</v>
      </c>
      <c r="E17" s="51">
        <v>-0.26306241522151069</v>
      </c>
      <c r="F17" s="51">
        <v>-0.26005368276947005</v>
      </c>
      <c r="G17" s="51">
        <v>-0.27063467975267036</v>
      </c>
      <c r="H17" s="524">
        <v>-0.2622195237016679</v>
      </c>
      <c r="I17" s="51">
        <f t="shared" ref="I17:U17" si="1">I16/I12</f>
        <v>-0.25307845731780793</v>
      </c>
      <c r="J17" s="51">
        <f t="shared" si="1"/>
        <v>-0.26767983592721689</v>
      </c>
      <c r="K17" s="51">
        <f t="shared" si="1"/>
        <v>-0.26224218764275981</v>
      </c>
      <c r="L17" s="51">
        <f t="shared" si="1"/>
        <v>-0.26415596016133747</v>
      </c>
      <c r="M17" s="524">
        <f t="shared" si="1"/>
        <v>-0.26183431790183553</v>
      </c>
      <c r="N17" s="51">
        <f t="shared" si="1"/>
        <v>-0.26227387377007555</v>
      </c>
      <c r="O17" s="51">
        <f t="shared" si="1"/>
        <v>-0.26296096247111145</v>
      </c>
      <c r="P17" s="51">
        <f t="shared" si="1"/>
        <v>-0.26429570953962206</v>
      </c>
      <c r="Q17" s="51">
        <f t="shared" si="1"/>
        <v>-0.2630776005895718</v>
      </c>
      <c r="R17" s="524">
        <f t="shared" si="1"/>
        <v>-0.26316335221647574</v>
      </c>
      <c r="S17" s="51">
        <f t="shared" si="1"/>
        <v>-0.26408590255083464</v>
      </c>
      <c r="T17" s="51">
        <f t="shared" si="1"/>
        <v>-0.28487620909497224</v>
      </c>
      <c r="U17" s="51">
        <f t="shared" si="1"/>
        <v>-0.2693848141871264</v>
      </c>
    </row>
    <row r="18" spans="1:21" s="12" customFormat="1" ht="13.15">
      <c r="A18" s="11" t="s">
        <v>46</v>
      </c>
      <c r="B18" s="38"/>
      <c r="C18" s="528">
        <v>4593.6599940013002</v>
      </c>
      <c r="D18" s="82">
        <v>1117.699537290426</v>
      </c>
      <c r="E18" s="82">
        <v>1117.8073002289741</v>
      </c>
      <c r="F18" s="82">
        <v>1116.4494753852621</v>
      </c>
      <c r="G18" s="82">
        <v>1136.1679202279329</v>
      </c>
      <c r="H18" s="528">
        <v>4444.6199404873842</v>
      </c>
      <c r="I18" s="82">
        <v>1083.1094696255034</v>
      </c>
      <c r="J18" s="82">
        <v>1084.1005204946418</v>
      </c>
      <c r="K18" s="82">
        <v>1084.3583114592502</v>
      </c>
      <c r="L18" s="82">
        <v>1091.5348411272166</v>
      </c>
      <c r="M18" s="528">
        <v>4343.1031427066146</v>
      </c>
      <c r="N18" s="82">
        <v>1120.8843718501594</v>
      </c>
      <c r="O18" s="82">
        <v>1144.7326839435998</v>
      </c>
      <c r="P18" s="82">
        <v>1175.5682440088981</v>
      </c>
      <c r="Q18" s="82">
        <v>1233.8604461480807</v>
      </c>
      <c r="R18" s="528">
        <v>4675.0457459507397</v>
      </c>
      <c r="S18" s="82">
        <v>1171.9180584739115</v>
      </c>
      <c r="T18" s="82">
        <v>1034.0280631407632</v>
      </c>
      <c r="U18" s="82">
        <v>1123.9827141612043</v>
      </c>
    </row>
    <row r="19" spans="1:21" s="50" customFormat="1" ht="10.15">
      <c r="B19" s="50" t="s">
        <v>47</v>
      </c>
      <c r="C19" s="524">
        <v>0.73513814071964501</v>
      </c>
      <c r="D19" s="51">
        <v>0.74266917088326367</v>
      </c>
      <c r="E19" s="51">
        <v>0.73693758477848836</v>
      </c>
      <c r="F19" s="51">
        <v>0.73994631723052995</v>
      </c>
      <c r="G19" s="51">
        <v>0.7293653202473227</v>
      </c>
      <c r="H19" s="524">
        <v>0.73778047629832921</v>
      </c>
      <c r="I19" s="51">
        <f t="shared" ref="I19:U19" si="2">I18/I12</f>
        <v>0.74692154268218858</v>
      </c>
      <c r="J19" s="51">
        <f t="shared" si="2"/>
        <v>0.73232016407278255</v>
      </c>
      <c r="K19" s="51">
        <f t="shared" si="2"/>
        <v>0.73775781235724203</v>
      </c>
      <c r="L19" s="51">
        <f t="shared" si="2"/>
        <v>0.73584403983867119</v>
      </c>
      <c r="M19" s="524">
        <f t="shared" si="2"/>
        <v>0.73816568209816535</v>
      </c>
      <c r="N19" s="51">
        <f t="shared" si="2"/>
        <v>0.73772612622992317</v>
      </c>
      <c r="O19" s="51">
        <f t="shared" si="2"/>
        <v>0.73703903752888855</v>
      </c>
      <c r="P19" s="51">
        <f t="shared" si="2"/>
        <v>0.73570429046037789</v>
      </c>
      <c r="Q19" s="51">
        <f t="shared" si="2"/>
        <v>0.73692239941042814</v>
      </c>
      <c r="R19" s="524">
        <f t="shared" si="2"/>
        <v>0.73683664778352431</v>
      </c>
      <c r="S19" s="51">
        <f t="shared" si="2"/>
        <v>0.73591409744916547</v>
      </c>
      <c r="T19" s="51">
        <f t="shared" si="2"/>
        <v>0.71512379090502765</v>
      </c>
      <c r="U19" s="51">
        <f t="shared" si="2"/>
        <v>0.73061518581287355</v>
      </c>
    </row>
    <row r="20" spans="1:21" s="12" customFormat="1" ht="13.15">
      <c r="A20" s="57" t="s">
        <v>48</v>
      </c>
      <c r="B20" s="45"/>
      <c r="C20" s="528">
        <v>-2421.8771753713704</v>
      </c>
      <c r="D20" s="82">
        <v>-563.19173997830694</v>
      </c>
      <c r="E20" s="82">
        <v>-582.32717156052274</v>
      </c>
      <c r="F20" s="82">
        <v>-560.53930330204992</v>
      </c>
      <c r="G20" s="82">
        <v>-574.87019757929215</v>
      </c>
      <c r="H20" s="528">
        <v>-2254.7441436071058</v>
      </c>
      <c r="I20" s="82">
        <v>-541.30997958501234</v>
      </c>
      <c r="J20" s="82">
        <v>-542.19169289096476</v>
      </c>
      <c r="K20" s="82">
        <v>-528.12613998331017</v>
      </c>
      <c r="L20" s="82">
        <v>-596.54655533321966</v>
      </c>
      <c r="M20" s="528">
        <v>-2208.1743677925147</v>
      </c>
      <c r="N20" s="82">
        <v>-504.24766826175335</v>
      </c>
      <c r="O20" s="82">
        <v>-563.09998265131981</v>
      </c>
      <c r="P20" s="82">
        <v>-523.28169699920204</v>
      </c>
      <c r="Q20" s="82">
        <v>-562.23744487929571</v>
      </c>
      <c r="R20" s="528">
        <v>-2152.8667927915894</v>
      </c>
      <c r="S20" s="82">
        <v>-542.33477025654554</v>
      </c>
      <c r="T20" s="82">
        <v>-461.67966206408607</v>
      </c>
      <c r="U20" s="82">
        <f>U25-U18</f>
        <v>-511.10120340855326</v>
      </c>
    </row>
    <row r="21" spans="1:21">
      <c r="B21" s="27" t="s">
        <v>49</v>
      </c>
      <c r="C21" s="529">
        <v>-1145.51094592236</v>
      </c>
      <c r="D21" s="83">
        <v>-279.13039139046663</v>
      </c>
      <c r="E21" s="83">
        <v>-283.88350045561668</v>
      </c>
      <c r="F21" s="83">
        <v>-288.72356342570998</v>
      </c>
      <c r="G21" s="83">
        <v>-288.37908519054565</v>
      </c>
      <c r="H21" s="529">
        <v>-1128.3564105241203</v>
      </c>
      <c r="I21" s="83">
        <v>-256.99375050122404</v>
      </c>
      <c r="J21" s="83">
        <v>-259.028272214293</v>
      </c>
      <c r="K21" s="83">
        <v>-247.59864288737299</v>
      </c>
      <c r="L21" s="83">
        <v>-251.1038563505</v>
      </c>
      <c r="M21" s="529">
        <v>-1014.72452195339</v>
      </c>
      <c r="N21" s="83">
        <v>-238.148494779961</v>
      </c>
      <c r="O21" s="83">
        <v>-250.457226543247</v>
      </c>
      <c r="P21" s="83">
        <v>-245.95490822532602</v>
      </c>
      <c r="Q21" s="83">
        <v>-270.67472219158998</v>
      </c>
      <c r="R21" s="529">
        <v>-1005.23535174012</v>
      </c>
      <c r="S21" s="83">
        <v>-254.58032934057599</v>
      </c>
      <c r="T21" s="83">
        <v>-207.197068407355</v>
      </c>
      <c r="U21" s="83">
        <v>-247.86162639705799</v>
      </c>
    </row>
    <row r="22" spans="1:21">
      <c r="B22" s="27" t="s">
        <v>50</v>
      </c>
      <c r="C22" s="529">
        <v>-1262.298506390799</v>
      </c>
      <c r="D22" s="83">
        <v>-278.33661071827652</v>
      </c>
      <c r="E22" s="83">
        <v>-292.00194900000002</v>
      </c>
      <c r="F22" s="83">
        <v>-266.43635810633998</v>
      </c>
      <c r="G22" s="83">
        <v>-280.12942168874656</v>
      </c>
      <c r="H22" s="529">
        <v>-1102.4812006834215</v>
      </c>
      <c r="I22" s="83">
        <v>-277.33496328441851</v>
      </c>
      <c r="J22" s="83">
        <v>-279.77641832460995</v>
      </c>
      <c r="K22" s="83">
        <v>-275.50934761700455</v>
      </c>
      <c r="L22" s="83">
        <v>-338.71790343220607</v>
      </c>
      <c r="M22" s="529">
        <v>-1171.338632658247</v>
      </c>
      <c r="N22" s="83">
        <v>-259.46546122875611</v>
      </c>
      <c r="O22" s="83">
        <v>-304.84340553190407</v>
      </c>
      <c r="P22" s="83">
        <v>-270.68955696570197</v>
      </c>
      <c r="Q22" s="83">
        <v>-284.2558765897017</v>
      </c>
      <c r="R22" s="529">
        <v>-1119.2543003160861</v>
      </c>
      <c r="S22" s="83">
        <v>-281.08871951570802</v>
      </c>
      <c r="T22" s="83">
        <v>-247.18588221244812</v>
      </c>
      <c r="U22" s="83">
        <f>U20-U23-U21</f>
        <v>-256.77741338774763</v>
      </c>
    </row>
    <row r="23" spans="1:21">
      <c r="B23" s="27" t="s">
        <v>51</v>
      </c>
      <c r="C23" s="529">
        <v>-14.0677230582115</v>
      </c>
      <c r="D23" s="83">
        <v>-5.7247378695638602</v>
      </c>
      <c r="E23" s="83">
        <v>-6.44172206</v>
      </c>
      <c r="F23" s="83">
        <v>-5.3783817699999998</v>
      </c>
      <c r="G23" s="83">
        <v>-6.3616907000000005</v>
      </c>
      <c r="H23" s="529">
        <v>-23.906532399563901</v>
      </c>
      <c r="I23" s="83">
        <v>-6.9812657993697798</v>
      </c>
      <c r="J23" s="83">
        <v>-3.3870023520618497</v>
      </c>
      <c r="K23" s="83">
        <v>-5.0181494789326093</v>
      </c>
      <c r="L23" s="142">
        <v>-6.7247955505135844</v>
      </c>
      <c r="M23" s="529">
        <v>-22.111213180877829</v>
      </c>
      <c r="N23" s="83">
        <v>-6.6337122530361992</v>
      </c>
      <c r="O23" s="83">
        <v>-7.7993505761688198</v>
      </c>
      <c r="P23" s="83">
        <v>-6.6372318081740804</v>
      </c>
      <c r="Q23" s="83">
        <v>-7.3068460980040504</v>
      </c>
      <c r="R23" s="529">
        <v>-28.37714073538314</v>
      </c>
      <c r="S23" s="83">
        <v>-6.6657214002615603</v>
      </c>
      <c r="T23" s="83">
        <v>-7.2967114442829608</v>
      </c>
      <c r="U23" s="83">
        <v>-6.4621636237476299</v>
      </c>
    </row>
    <row r="24" spans="1:21" s="2" customFormat="1" ht="13.15">
      <c r="A24" s="4"/>
      <c r="B24" s="35"/>
      <c r="C24" s="530"/>
      <c r="D24" s="35"/>
      <c r="E24" s="35"/>
      <c r="F24" s="35"/>
      <c r="G24" s="35"/>
      <c r="H24" s="530"/>
      <c r="I24" s="35"/>
      <c r="J24" s="35"/>
      <c r="K24" s="35"/>
      <c r="L24" s="35"/>
      <c r="M24" s="530"/>
      <c r="N24" s="35"/>
      <c r="O24" s="35"/>
      <c r="P24" s="35"/>
      <c r="R24" s="548"/>
    </row>
    <row r="25" spans="1:21" s="2" customFormat="1" ht="13.15">
      <c r="A25" s="2" t="s">
        <v>52</v>
      </c>
      <c r="B25" s="237"/>
      <c r="C25" s="520">
        <v>2171.7828186299298</v>
      </c>
      <c r="D25" s="18">
        <v>554.5077973121189</v>
      </c>
      <c r="E25" s="18">
        <v>535.48012866845136</v>
      </c>
      <c r="F25" s="18">
        <v>555.91017208321216</v>
      </c>
      <c r="G25" s="18">
        <v>561.29776291240114</v>
      </c>
      <c r="H25" s="520">
        <v>2189.8757609140962</v>
      </c>
      <c r="I25" s="18">
        <v>541.79949004049104</v>
      </c>
      <c r="J25" s="18">
        <v>541.90882760367708</v>
      </c>
      <c r="K25" s="18">
        <v>556.23217147594005</v>
      </c>
      <c r="L25" s="18">
        <v>494.98828579399702</v>
      </c>
      <c r="M25" s="520">
        <v>2134.9287749140999</v>
      </c>
      <c r="N25" s="18">
        <v>616.63670358840602</v>
      </c>
      <c r="O25" s="18">
        <v>581.63270129227999</v>
      </c>
      <c r="P25" s="18">
        <v>652.28654700969605</v>
      </c>
      <c r="Q25" s="18">
        <v>671.62300126878404</v>
      </c>
      <c r="R25" s="520">
        <v>2522.1789531591503</v>
      </c>
      <c r="S25" s="18">
        <v>629.58328821736598</v>
      </c>
      <c r="T25" s="18">
        <v>572.34840107667708</v>
      </c>
      <c r="U25" s="18">
        <v>612.88151075265102</v>
      </c>
    </row>
    <row r="26" spans="1:21" s="11" customFormat="1" ht="13.15">
      <c r="B26" s="44" t="s">
        <v>53</v>
      </c>
      <c r="C26" s="531">
        <v>0.34755736937852799</v>
      </c>
      <c r="D26" s="46">
        <v>0.36844950931664283</v>
      </c>
      <c r="E26" s="46">
        <v>0.35302635135498656</v>
      </c>
      <c r="F26" s="46">
        <v>0.36843913998169719</v>
      </c>
      <c r="G26" s="46">
        <v>0.36032624694999227</v>
      </c>
      <c r="H26" s="531">
        <v>0.36350635229886513</v>
      </c>
      <c r="I26" s="46">
        <f t="shared" ref="I26:T26" si="3">I25/I12</f>
        <v>0.37362955663695718</v>
      </c>
      <c r="J26" s="46">
        <f t="shared" si="3"/>
        <v>0.3660645429467585</v>
      </c>
      <c r="K26" s="46">
        <f t="shared" si="3"/>
        <v>0.37844006510963069</v>
      </c>
      <c r="L26" s="46">
        <f t="shared" si="3"/>
        <v>0.3336899255687823</v>
      </c>
      <c r="M26" s="531">
        <f t="shared" si="3"/>
        <v>0.36285833045709098</v>
      </c>
      <c r="N26" s="46">
        <f t="shared" si="3"/>
        <v>0.40584829091566343</v>
      </c>
      <c r="O26" s="46">
        <f t="shared" si="3"/>
        <v>0.37448568767947454</v>
      </c>
      <c r="P26" s="46">
        <f t="shared" si="3"/>
        <v>0.40821961097563131</v>
      </c>
      <c r="Q26" s="46">
        <f t="shared" si="3"/>
        <v>0.40112642814617488</v>
      </c>
      <c r="R26" s="531">
        <f t="shared" si="3"/>
        <v>0.39752207485148505</v>
      </c>
      <c r="S26" s="46">
        <f t="shared" si="3"/>
        <v>0.39535120563028237</v>
      </c>
      <c r="T26" s="46">
        <f t="shared" si="3"/>
        <v>0.39583060932908759</v>
      </c>
      <c r="U26" s="46">
        <v>0.39838738907474075</v>
      </c>
    </row>
    <row r="27" spans="1:21" s="11" customFormat="1" ht="13.15">
      <c r="B27" s="27" t="s">
        <v>54</v>
      </c>
      <c r="C27" s="524">
        <v>-2.921683535004771E-3</v>
      </c>
      <c r="D27" s="51">
        <v>2.2803645678647788E-2</v>
      </c>
      <c r="E27" s="51">
        <v>-1.1316375844313442E-2</v>
      </c>
      <c r="F27" s="51">
        <v>7.6214978974029624E-3</v>
      </c>
      <c r="G27" s="51">
        <v>4.6706442177156804E-2</v>
      </c>
      <c r="H27" s="524">
        <v>8.3309169448078091E-3</v>
      </c>
      <c r="I27" s="468">
        <v>-1.0446722432817523E-3</v>
      </c>
      <c r="J27" s="468">
        <v>2.9548212153204467E-2</v>
      </c>
      <c r="K27" s="468">
        <v>1.5365713506975132E-2</v>
      </c>
      <c r="L27" s="468">
        <v>-9.7370849821232452E-2</v>
      </c>
      <c r="M27" s="524">
        <v>-6.1869301483938877E-3</v>
      </c>
      <c r="N27" s="468">
        <v>0.12727610217003238</v>
      </c>
      <c r="O27" s="468">
        <v>5.5015324935323795E-2</v>
      </c>
      <c r="P27" s="468">
        <v>0.1556100403349836</v>
      </c>
      <c r="Q27" s="468">
        <v>0.35684625382900859</v>
      </c>
      <c r="R27" s="524">
        <v>0.18138786773374541</v>
      </c>
      <c r="S27" s="51">
        <v>2.0995481705248939E-2</v>
      </c>
      <c r="T27" s="51">
        <v>-1.596247974875779E-2</v>
      </c>
      <c r="U27" s="51">
        <v>-6.0410622352526984E-2</v>
      </c>
    </row>
    <row r="28" spans="1:21" s="11" customFormat="1" ht="13.15">
      <c r="B28" s="27" t="s">
        <v>55</v>
      </c>
      <c r="C28" s="524">
        <v>4.2999999999999997E-2</v>
      </c>
      <c r="D28" s="51">
        <v>0</v>
      </c>
      <c r="E28" s="51">
        <v>-1.2999999999999999E-2</v>
      </c>
      <c r="F28" s="51">
        <v>3.4000000000000002E-2</v>
      </c>
      <c r="G28" s="51">
        <v>6.9000000000000006E-2</v>
      </c>
      <c r="H28" s="524">
        <v>2.1999999999999999E-2</v>
      </c>
      <c r="I28" s="468">
        <v>1.4818662320776629E-2</v>
      </c>
      <c r="J28" s="468">
        <v>4.6129506383182348E-2</v>
      </c>
      <c r="K28" s="468">
        <v>2.5598815472076191E-2</v>
      </c>
      <c r="L28" s="468">
        <v>-6.6000000000000003E-2</v>
      </c>
      <c r="M28" s="524">
        <v>4.0000000000000001E-3</v>
      </c>
      <c r="N28" s="468">
        <v>1.8756375606811225E-2</v>
      </c>
      <c r="O28" s="468">
        <v>-5.6005141923976605E-2</v>
      </c>
      <c r="P28" s="468">
        <v>-9.0904460562861757E-3</v>
      </c>
      <c r="Q28" s="468">
        <v>0.11088195608664851</v>
      </c>
      <c r="R28" s="524">
        <v>1.6601155030739445E-2</v>
      </c>
      <c r="S28" s="51">
        <v>-2.2965647329251292E-2</v>
      </c>
      <c r="T28" s="51">
        <v>-2.5443960963841401E-2</v>
      </c>
      <c r="U28" s="51">
        <v>-4.5890968833473815E-2</v>
      </c>
    </row>
    <row r="29" spans="1:21" s="11" customFormat="1" ht="13.15">
      <c r="A29" s="44"/>
      <c r="B29" s="46"/>
      <c r="C29" s="531"/>
      <c r="D29" s="18"/>
      <c r="E29" s="18"/>
      <c r="F29" s="18"/>
      <c r="G29" s="46"/>
      <c r="H29" s="524"/>
      <c r="I29" s="51"/>
      <c r="J29" s="51"/>
      <c r="K29" s="51"/>
      <c r="M29" s="546"/>
      <c r="R29" s="546"/>
    </row>
    <row r="30" spans="1:21">
      <c r="B30" s="5" t="s">
        <v>56</v>
      </c>
      <c r="C30" s="529">
        <v>-1025.4664075975429</v>
      </c>
      <c r="D30" s="83">
        <v>-252.2375561431779</v>
      </c>
      <c r="E30" s="83">
        <v>-256.2485127342382</v>
      </c>
      <c r="F30" s="83">
        <v>-243.81979058958171</v>
      </c>
      <c r="G30" s="83">
        <v>-249.93261080135719</v>
      </c>
      <c r="H30" s="529">
        <v>-993.39053475761989</v>
      </c>
      <c r="I30" s="83">
        <v>-234.411228179353</v>
      </c>
      <c r="J30" s="83">
        <v>-234.86237104263199</v>
      </c>
      <c r="K30" s="83">
        <v>-233.17509458300702</v>
      </c>
      <c r="L30" s="83">
        <v>-231.34972336934501</v>
      </c>
      <c r="M30" s="529">
        <v>-933.79841717433806</v>
      </c>
      <c r="N30" s="83">
        <v>-275.26296919700201</v>
      </c>
      <c r="O30" s="83">
        <v>-290.40216390933409</v>
      </c>
      <c r="P30" s="83">
        <v>-280.39569993900147</v>
      </c>
      <c r="Q30" s="83">
        <v>-291.29048476426101</v>
      </c>
      <c r="R30" s="529">
        <v>-1137.3513178095991</v>
      </c>
      <c r="S30" s="83">
        <v>-302.89771242966901</v>
      </c>
      <c r="T30" s="83">
        <v>-300.09294907264541</v>
      </c>
      <c r="U30" s="83">
        <v>-297.30879887530034</v>
      </c>
    </row>
    <row r="31" spans="1:21">
      <c r="B31" s="5" t="s">
        <v>57</v>
      </c>
      <c r="C31" s="529">
        <v>-342.63604122182699</v>
      </c>
      <c r="D31" s="83">
        <v>-79.971761199434098</v>
      </c>
      <c r="E31" s="83">
        <v>-80.123425144789806</v>
      </c>
      <c r="F31" s="83">
        <v>-83.665919709627303</v>
      </c>
      <c r="G31" s="83">
        <v>-74.614285849450795</v>
      </c>
      <c r="H31" s="529">
        <v>-316.80431524001</v>
      </c>
      <c r="I31" s="83">
        <v>-75.142545415346007</v>
      </c>
      <c r="J31" s="83">
        <v>-73.0057473941973</v>
      </c>
      <c r="K31" s="83">
        <v>-63.436008638401901</v>
      </c>
      <c r="L31" s="83">
        <v>-72.274480163812697</v>
      </c>
      <c r="M31" s="529">
        <v>-283.85878161175799</v>
      </c>
      <c r="N31" s="83">
        <v>-91.5896660256563</v>
      </c>
      <c r="O31" s="83">
        <v>-94.221762363404991</v>
      </c>
      <c r="P31" s="83">
        <v>-102.69410548427901</v>
      </c>
      <c r="Q31" s="83">
        <v>-117.848882002121</v>
      </c>
      <c r="R31" s="529">
        <v>-406.35441587546103</v>
      </c>
      <c r="S31" s="83">
        <v>-106.250791427701</v>
      </c>
      <c r="T31" s="83">
        <v>-117.082168562031</v>
      </c>
      <c r="U31" s="83">
        <v>-121.31562224080899</v>
      </c>
    </row>
    <row r="32" spans="1:21">
      <c r="B32" s="5" t="s">
        <v>58</v>
      </c>
      <c r="C32" s="529">
        <v>-43.165857437724867</v>
      </c>
      <c r="D32" s="83">
        <v>0.94720945459370576</v>
      </c>
      <c r="E32" s="83">
        <v>-0.90650342920889315</v>
      </c>
      <c r="F32" s="83">
        <v>20.365711064938999</v>
      </c>
      <c r="G32" s="83">
        <v>19.040852561068203</v>
      </c>
      <c r="H32" s="529">
        <v>39.353510925184125</v>
      </c>
      <c r="I32" s="83">
        <v>0.45177244479793899</v>
      </c>
      <c r="J32" s="83">
        <v>19.822284469409169</v>
      </c>
      <c r="K32" s="83">
        <v>32.265325758583913</v>
      </c>
      <c r="L32" s="83">
        <v>2.794630152416687</v>
      </c>
      <c r="M32" s="529">
        <v>55.334012825214359</v>
      </c>
      <c r="N32" s="83">
        <v>3.1559507558882842</v>
      </c>
      <c r="O32" s="83">
        <v>0.75805035328801296</v>
      </c>
      <c r="P32" s="83">
        <v>-2.8995053102304382</v>
      </c>
      <c r="Q32" s="83">
        <v>-43.824784209648897</v>
      </c>
      <c r="R32" s="529">
        <v>-42.810288410718385</v>
      </c>
      <c r="S32" s="83">
        <v>2.1727795959269542</v>
      </c>
      <c r="T32" s="83">
        <v>19.646467750367378</v>
      </c>
      <c r="U32" s="83">
        <f>U33-U31-U30-U25</f>
        <v>8.0884625921783027</v>
      </c>
    </row>
    <row r="33" spans="1:21" s="2" customFormat="1" ht="13.15">
      <c r="A33" s="2" t="s">
        <v>59</v>
      </c>
      <c r="B33" s="18"/>
      <c r="C33" s="520">
        <v>760.51451237283493</v>
      </c>
      <c r="D33" s="18">
        <v>223.24568942410082</v>
      </c>
      <c r="E33" s="18">
        <v>198.20168736021469</v>
      </c>
      <c r="F33" s="18">
        <v>248.79017284894221</v>
      </c>
      <c r="G33" s="18">
        <v>255.7916785589006</v>
      </c>
      <c r="H33" s="520">
        <v>919.03445780782715</v>
      </c>
      <c r="I33" s="18">
        <v>232.69748889058999</v>
      </c>
      <c r="J33" s="18">
        <v>253.86299363625699</v>
      </c>
      <c r="K33" s="18">
        <v>291.88639401311497</v>
      </c>
      <c r="L33" s="18">
        <v>194.15871241325601</v>
      </c>
      <c r="M33" s="520">
        <v>972.60558895321799</v>
      </c>
      <c r="N33" s="18">
        <v>252.940019121636</v>
      </c>
      <c r="O33" s="18">
        <v>197.76682537281698</v>
      </c>
      <c r="P33" s="18">
        <v>266.29723627617699</v>
      </c>
      <c r="Q33" s="18">
        <v>218.65885029275401</v>
      </c>
      <c r="R33" s="520">
        <v>935.66293106337196</v>
      </c>
      <c r="S33" s="18">
        <v>222.60756395592298</v>
      </c>
      <c r="T33" s="18">
        <v>174.81975119236802</v>
      </c>
      <c r="U33" s="18">
        <v>202.34555222871998</v>
      </c>
    </row>
    <row r="34" spans="1:21" s="2" customFormat="1" ht="13.15">
      <c r="B34" s="4" t="s">
        <v>60</v>
      </c>
      <c r="C34" s="532">
        <v>0.12170757638705532</v>
      </c>
      <c r="D34" s="54">
        <v>0.14833833739413838</v>
      </c>
      <c r="E34" s="54">
        <v>0.13066856223996565</v>
      </c>
      <c r="F34" s="54">
        <v>0.16489001627162383</v>
      </c>
      <c r="G34" s="54">
        <v>0.16420599123348317</v>
      </c>
      <c r="H34" s="532">
        <v>0.15255425415332205</v>
      </c>
      <c r="I34" s="54">
        <f t="shared" ref="I34:T34" si="4">I33/I12</f>
        <v>0.1604701761499015</v>
      </c>
      <c r="J34" s="54">
        <f t="shared" si="4"/>
        <v>0.17148685535810546</v>
      </c>
      <c r="K34" s="54">
        <f t="shared" si="4"/>
        <v>0.1985888476422234</v>
      </c>
      <c r="L34" s="54">
        <f t="shared" si="4"/>
        <v>0.13088957487101754</v>
      </c>
      <c r="M34" s="532">
        <f t="shared" si="4"/>
        <v>0.16530670453631419</v>
      </c>
      <c r="N34" s="54">
        <f t="shared" si="4"/>
        <v>0.16647610151537745</v>
      </c>
      <c r="O34" s="54">
        <f t="shared" si="4"/>
        <v>0.127332671349765</v>
      </c>
      <c r="P34" s="54">
        <f t="shared" si="4"/>
        <v>0.16665644063165208</v>
      </c>
      <c r="Q34" s="54">
        <f t="shared" si="4"/>
        <v>0.13059386506237308</v>
      </c>
      <c r="R34" s="532">
        <f t="shared" si="4"/>
        <v>0.14747037249361414</v>
      </c>
      <c r="S34" s="54">
        <f t="shared" si="4"/>
        <v>0.13978796839030644</v>
      </c>
      <c r="T34" s="54">
        <f t="shared" si="4"/>
        <v>0.12090364628792591</v>
      </c>
      <c r="U34" s="54">
        <f>U33/U12</f>
        <v>0.13152936551192518</v>
      </c>
    </row>
    <row r="35" spans="1:21" ht="13.15">
      <c r="A35" s="4"/>
      <c r="B35" s="35"/>
      <c r="C35" s="530"/>
      <c r="D35" s="35"/>
      <c r="E35" s="35"/>
      <c r="F35" s="35"/>
      <c r="G35" s="35"/>
      <c r="H35" s="530"/>
      <c r="I35" s="35"/>
      <c r="J35" s="35"/>
      <c r="K35" s="35"/>
      <c r="L35" s="35"/>
      <c r="M35" s="530"/>
      <c r="N35" s="35"/>
      <c r="O35" s="35"/>
      <c r="P35" s="35"/>
      <c r="R35" s="549"/>
    </row>
    <row r="36" spans="1:21">
      <c r="B36" s="5" t="s">
        <v>61</v>
      </c>
      <c r="C36" s="529">
        <v>-472.00647138200202</v>
      </c>
      <c r="D36" s="83">
        <v>-118.02045524028405</v>
      </c>
      <c r="E36" s="83">
        <v>-125.17117091328808</v>
      </c>
      <c r="F36" s="83">
        <v>-134.43778186224901</v>
      </c>
      <c r="G36" s="83">
        <v>-101.02091835393838</v>
      </c>
      <c r="H36" s="529">
        <v>-471.49765000000002</v>
      </c>
      <c r="I36" s="83">
        <v>-103.09694728274199</v>
      </c>
      <c r="J36" s="83">
        <v>-106.522324939474</v>
      </c>
      <c r="K36" s="83">
        <v>-112.544744584124</v>
      </c>
      <c r="L36" s="83">
        <v>-109.35026507642399</v>
      </c>
      <c r="M36" s="529">
        <v>-431.51428188276401</v>
      </c>
      <c r="N36" s="83">
        <v>-163.44741572925099</v>
      </c>
      <c r="O36" s="83">
        <v>-156.17132148911099</v>
      </c>
      <c r="P36" s="83">
        <v>-153.451572038623</v>
      </c>
      <c r="Q36" s="83">
        <v>-173.47367148421998</v>
      </c>
      <c r="R36" s="529">
        <v>-646.54398074120502</v>
      </c>
      <c r="S36" s="83">
        <v>-166.62464061975498</v>
      </c>
      <c r="T36" s="83">
        <v>-191.406795773211</v>
      </c>
      <c r="U36" s="83">
        <v>-200.49513319855899</v>
      </c>
    </row>
    <row r="37" spans="1:21">
      <c r="B37" s="5" t="s">
        <v>62</v>
      </c>
      <c r="C37" s="529">
        <v>5.1751129503994102</v>
      </c>
      <c r="D37" s="83">
        <v>28.9406696738458</v>
      </c>
      <c r="E37" s="83">
        <v>-8.6986287248299501</v>
      </c>
      <c r="F37" s="83">
        <v>11.054597558217001</v>
      </c>
      <c r="G37" s="83">
        <v>-3.8785645626510101</v>
      </c>
      <c r="H37" s="529">
        <v>28.187586604857501</v>
      </c>
      <c r="I37" s="83">
        <v>24.848630043753101</v>
      </c>
      <c r="J37" s="83">
        <v>-16.690099347585601</v>
      </c>
      <c r="K37" s="83">
        <v>-21.276005740428602</v>
      </c>
      <c r="L37" s="83">
        <v>-51.592661070420206</v>
      </c>
      <c r="M37" s="529">
        <v>-64.710136114681305</v>
      </c>
      <c r="N37" s="83">
        <v>10.527785509482001</v>
      </c>
      <c r="O37" s="83">
        <v>-11.420665389225901</v>
      </c>
      <c r="P37" s="83">
        <v>-42.469625984702702</v>
      </c>
      <c r="Q37" s="83">
        <v>-0.64042559555999501</v>
      </c>
      <c r="R37" s="529">
        <v>-44.002931460006501</v>
      </c>
      <c r="S37" s="83">
        <v>-93.036285859982499</v>
      </c>
      <c r="T37" s="83">
        <v>10.998824137910001</v>
      </c>
      <c r="U37" s="83">
        <v>-38.179032059095697</v>
      </c>
    </row>
    <row r="38" spans="1:21">
      <c r="B38" s="5" t="s">
        <v>63</v>
      </c>
      <c r="C38" s="529">
        <v>-48.984638004364903</v>
      </c>
      <c r="D38" s="83">
        <v>-14.143726402440199</v>
      </c>
      <c r="E38" s="83">
        <v>-24.5018360249381</v>
      </c>
      <c r="F38" s="83">
        <v>-14.9730021808289</v>
      </c>
      <c r="G38" s="83">
        <v>-31.5923039116383</v>
      </c>
      <c r="H38" s="529">
        <v>-85.210868519845505</v>
      </c>
      <c r="I38" s="83">
        <v>-19.6548970699574</v>
      </c>
      <c r="J38" s="83">
        <v>-48.093119292296798</v>
      </c>
      <c r="K38" s="83">
        <v>-32.339934563965301</v>
      </c>
      <c r="L38" s="83">
        <v>-35.499448727599699</v>
      </c>
      <c r="M38" s="529">
        <v>-135.58739965381909</v>
      </c>
      <c r="N38" s="83">
        <v>3.3951391319327975</v>
      </c>
      <c r="O38" s="83">
        <v>-18.253709508610989</v>
      </c>
      <c r="P38" s="83">
        <v>-16.640707680816398</v>
      </c>
      <c r="Q38" s="83">
        <v>-8.72132312661142</v>
      </c>
      <c r="R38" s="529">
        <v>-40.220601184106101</v>
      </c>
      <c r="S38" s="83">
        <v>-0.39352035703782201</v>
      </c>
      <c r="T38" s="83">
        <v>-1.0622304591108001</v>
      </c>
      <c r="U38" s="83">
        <v>1.2334155619154801</v>
      </c>
    </row>
    <row r="39" spans="1:21">
      <c r="B39" s="5" t="s">
        <v>64</v>
      </c>
      <c r="C39" s="529">
        <v>-6.1700913684043996</v>
      </c>
      <c r="D39" s="83">
        <v>-5.5640396702372357</v>
      </c>
      <c r="E39" s="83">
        <v>-9.2325850697326288</v>
      </c>
      <c r="F39" s="83">
        <v>-9.336680224851861</v>
      </c>
      <c r="G39" s="83">
        <v>1.7785105156365262</v>
      </c>
      <c r="H39" s="529">
        <v>-22.404728085011982</v>
      </c>
      <c r="I39" s="83">
        <v>0.39072758708928745</v>
      </c>
      <c r="J39" s="83">
        <v>-3.2806403589198965</v>
      </c>
      <c r="K39" s="83">
        <v>0.5736496954829704</v>
      </c>
      <c r="L39" s="83">
        <v>-2.7452110715592539</v>
      </c>
      <c r="M39" s="529">
        <v>-5.061474147907461</v>
      </c>
      <c r="N39" s="83">
        <v>0.67770240179720531</v>
      </c>
      <c r="O39" s="83">
        <v>43.804113290571593</v>
      </c>
      <c r="P39" s="83">
        <v>-86.604432452116498</v>
      </c>
      <c r="Q39" s="83">
        <v>301.5989033497674</v>
      </c>
      <c r="R39" s="529">
        <v>259.47628659003965</v>
      </c>
      <c r="S39" s="83">
        <v>-68.300497993398693</v>
      </c>
      <c r="T39" s="83">
        <v>10.153996253809709</v>
      </c>
      <c r="U39" s="83">
        <f>U40-U38-U37-U36-U33</f>
        <v>24.192174870753519</v>
      </c>
    </row>
    <row r="40" spans="1:21" s="2" customFormat="1" ht="13.15">
      <c r="A40" s="4" t="s">
        <v>65</v>
      </c>
      <c r="B40" s="35"/>
      <c r="C40" s="528">
        <v>238.52842456846301</v>
      </c>
      <c r="D40" s="82">
        <v>114.45813778498513</v>
      </c>
      <c r="E40" s="82">
        <v>30.597466627425938</v>
      </c>
      <c r="F40" s="82">
        <v>101.09730613922943</v>
      </c>
      <c r="G40" s="82">
        <v>121.07840224630944</v>
      </c>
      <c r="H40" s="528">
        <v>368.10879780782716</v>
      </c>
      <c r="I40" s="82">
        <v>135.18500216873298</v>
      </c>
      <c r="J40" s="82">
        <v>79.276809697980696</v>
      </c>
      <c r="K40" s="82">
        <v>126.29935882008</v>
      </c>
      <c r="L40" s="82">
        <v>-5.0288735327471503</v>
      </c>
      <c r="M40" s="528">
        <v>335.73229715404602</v>
      </c>
      <c r="N40" s="82">
        <v>104.09323043559699</v>
      </c>
      <c r="O40" s="82">
        <v>55.725242276440703</v>
      </c>
      <c r="P40" s="82">
        <v>-32.869101880081601</v>
      </c>
      <c r="Q40" s="82">
        <v>337.42233343613003</v>
      </c>
      <c r="R40" s="528">
        <v>464.37170426809399</v>
      </c>
      <c r="S40" s="82">
        <v>-105.74738087425101</v>
      </c>
      <c r="T40" s="82">
        <v>3.5035453517659199</v>
      </c>
      <c r="U40" s="82">
        <v>-10.9030225962657</v>
      </c>
    </row>
    <row r="41" spans="1:21">
      <c r="B41" s="5" t="s">
        <v>66</v>
      </c>
      <c r="C41" s="529">
        <v>-251.15158953410898</v>
      </c>
      <c r="D41" s="83">
        <v>-63.266299794911518</v>
      </c>
      <c r="E41" s="83">
        <v>-60.4509554074669</v>
      </c>
      <c r="F41" s="83">
        <v>-66.099184553326396</v>
      </c>
      <c r="G41" s="83">
        <v>-62.558125204316397</v>
      </c>
      <c r="H41" s="529">
        <v>-252.27650468249431</v>
      </c>
      <c r="I41" s="83">
        <v>-51.4733010183772</v>
      </c>
      <c r="J41" s="83">
        <v>-58.908403668407196</v>
      </c>
      <c r="K41" s="83">
        <v>-19.266981688639298</v>
      </c>
      <c r="L41" s="83">
        <v>-69.893987836098404</v>
      </c>
      <c r="M41" s="529">
        <v>-199.54267421152201</v>
      </c>
      <c r="N41" s="83">
        <v>-43.7501746344726</v>
      </c>
      <c r="O41" s="83">
        <v>-46.255821889241297</v>
      </c>
      <c r="P41" s="83">
        <v>-72.069788821374502</v>
      </c>
      <c r="Q41" s="83">
        <v>-57.974976206103001</v>
      </c>
      <c r="R41" s="529">
        <v>-220.05076155119102</v>
      </c>
      <c r="S41" s="83">
        <v>-6.9058782453382301</v>
      </c>
      <c r="T41" s="83">
        <v>-92.216461331228601</v>
      </c>
      <c r="U41" s="83">
        <v>-21.1929009070566</v>
      </c>
    </row>
    <row r="42" spans="1:21" s="2" customFormat="1" ht="13.15">
      <c r="A42" s="4" t="s">
        <v>67</v>
      </c>
      <c r="B42" s="35"/>
      <c r="C42" s="528">
        <v>-12.623164965642399</v>
      </c>
      <c r="D42" s="82">
        <v>51.191837990072898</v>
      </c>
      <c r="E42" s="82">
        <v>-29.853488780038958</v>
      </c>
      <c r="F42" s="82">
        <v>34.998121585903036</v>
      </c>
      <c r="G42" s="82">
        <v>58.52027704198656</v>
      </c>
      <c r="H42" s="528">
        <v>115.83229312533285</v>
      </c>
      <c r="I42" s="82">
        <v>83.711701150354997</v>
      </c>
      <c r="J42" s="82">
        <v>20.368406029575198</v>
      </c>
      <c r="K42" s="82">
        <v>107.032377131438</v>
      </c>
      <c r="L42" s="82">
        <v>-74.922861368845105</v>
      </c>
      <c r="M42" s="528">
        <v>136.18962294252302</v>
      </c>
      <c r="N42" s="82">
        <v>60.343055801124606</v>
      </c>
      <c r="O42" s="82">
        <v>9.4694203872006888</v>
      </c>
      <c r="P42" s="82">
        <v>-104.93889070145801</v>
      </c>
      <c r="Q42" s="82">
        <v>279.44735723004601</v>
      </c>
      <c r="R42" s="528">
        <v>244.32094271692102</v>
      </c>
      <c r="S42" s="82">
        <v>-112.65325911958899</v>
      </c>
      <c r="T42" s="82">
        <v>-88.412915979462298</v>
      </c>
      <c r="U42" s="82">
        <v>-32.095923503318204</v>
      </c>
    </row>
    <row r="43" spans="1:21">
      <c r="B43" s="5" t="s">
        <v>68</v>
      </c>
      <c r="C43" s="529">
        <v>18.933465999999999</v>
      </c>
      <c r="D43" s="83">
        <v>4.5996406015161995</v>
      </c>
      <c r="E43" s="83">
        <v>10.945649005616758</v>
      </c>
      <c r="F43" s="83">
        <v>10.32981149448819</v>
      </c>
      <c r="G43" s="83">
        <v>46.304993719339841</v>
      </c>
      <c r="H43" s="529">
        <v>71.200307544224998</v>
      </c>
      <c r="I43" s="83">
        <v>-28.8567803691042</v>
      </c>
      <c r="J43" s="83">
        <v>-2.8320620860229</v>
      </c>
      <c r="K43" s="83">
        <v>-0.48757392680703204</v>
      </c>
      <c r="L43" s="83">
        <v>-0.70661223799886597</v>
      </c>
      <c r="M43" s="529">
        <v>-32.883028619933</v>
      </c>
      <c r="N43" s="83">
        <v>-0.22350650384142198</v>
      </c>
      <c r="O43" s="83">
        <v>64.362833208726101</v>
      </c>
      <c r="P43" s="83">
        <v>-4.3778112172692802</v>
      </c>
      <c r="Q43" s="83">
        <v>-3.0409305271438103</v>
      </c>
      <c r="R43" s="529">
        <v>56.720584960471598</v>
      </c>
      <c r="S43" s="83">
        <v>-6.8474999999999994E-2</v>
      </c>
      <c r="T43" s="83">
        <v>-0.89450800000000008</v>
      </c>
      <c r="U43" s="83">
        <v>-8.1762519999999999</v>
      </c>
    </row>
    <row r="44" spans="1:21">
      <c r="B44" s="5" t="s">
        <v>69</v>
      </c>
      <c r="C44" s="529">
        <v>-38.273238558598401</v>
      </c>
      <c r="D44" s="83">
        <v>-32.126308110600597</v>
      </c>
      <c r="E44" s="83">
        <v>-8.8960228446580096</v>
      </c>
      <c r="F44" s="83">
        <v>-25.165698483655</v>
      </c>
      <c r="G44" s="83">
        <v>-35.8907756568831</v>
      </c>
      <c r="H44" s="529">
        <v>-102.078805092509</v>
      </c>
      <c r="I44" s="83">
        <v>-37.671562109856801</v>
      </c>
      <c r="J44" s="83">
        <v>-18.809870607794497</v>
      </c>
      <c r="K44" s="83">
        <v>-38.109141980720295</v>
      </c>
      <c r="L44" s="83">
        <v>-18.752306759571397</v>
      </c>
      <c r="M44" s="529">
        <v>-113.34288145794301</v>
      </c>
      <c r="N44" s="83">
        <v>-47.092378596509903</v>
      </c>
      <c r="O44" s="83">
        <v>-29.208381617885102</v>
      </c>
      <c r="P44" s="83">
        <v>-21.703256645552198</v>
      </c>
      <c r="Q44" s="83">
        <v>-53.656626532637503</v>
      </c>
      <c r="R44" s="529">
        <v>-151.660643392585</v>
      </c>
      <c r="S44" s="83">
        <v>-9.6829762318209394</v>
      </c>
      <c r="T44" s="83">
        <v>-25.765665536634302</v>
      </c>
      <c r="U44" s="83">
        <v>-10.426004410568599</v>
      </c>
    </row>
    <row r="45" spans="1:21" ht="13.15">
      <c r="A45" s="4" t="s">
        <v>70</v>
      </c>
      <c r="B45" s="35"/>
      <c r="C45" s="528">
        <v>-31.9629375242416</v>
      </c>
      <c r="D45" s="82">
        <v>23.6651704809885</v>
      </c>
      <c r="E45" s="82">
        <v>-27.80386261908021</v>
      </c>
      <c r="F45" s="82">
        <v>20.162234596736226</v>
      </c>
      <c r="G45" s="82">
        <v>68.9344951044433</v>
      </c>
      <c r="H45" s="528">
        <v>84.954060163740408</v>
      </c>
      <c r="I45" s="82">
        <v>17.1833586713934</v>
      </c>
      <c r="J45" s="82">
        <v>-1.27352666424093</v>
      </c>
      <c r="K45" s="82">
        <v>68.435661223911097</v>
      </c>
      <c r="L45" s="82">
        <v>-94.381780366419704</v>
      </c>
      <c r="M45" s="528">
        <v>-10.036287135356</v>
      </c>
      <c r="N45" s="82">
        <v>13.027170700773</v>
      </c>
      <c r="O45" s="82">
        <v>44.623871978041599</v>
      </c>
      <c r="P45" s="82">
        <v>-131.01995856427999</v>
      </c>
      <c r="Q45" s="82">
        <v>222.749800170264</v>
      </c>
      <c r="R45" s="528">
        <v>149.38088428480202</v>
      </c>
      <c r="S45" s="82">
        <v>-122.40471035141</v>
      </c>
      <c r="T45" s="82">
        <v>-115.373089516097</v>
      </c>
      <c r="U45" s="82">
        <v>-50.698179913885795</v>
      </c>
    </row>
    <row r="46" spans="1:21" hidden="1">
      <c r="B46" s="5" t="s">
        <v>71</v>
      </c>
      <c r="C46" s="529">
        <v>0</v>
      </c>
      <c r="D46" s="83">
        <v>0</v>
      </c>
      <c r="E46" s="83">
        <v>0</v>
      </c>
      <c r="F46" s="83">
        <v>0</v>
      </c>
      <c r="G46" s="83">
        <v>0</v>
      </c>
      <c r="H46" s="529">
        <v>0</v>
      </c>
      <c r="I46" s="83">
        <v>0</v>
      </c>
      <c r="J46" s="83">
        <v>0</v>
      </c>
      <c r="K46" s="83">
        <v>0</v>
      </c>
      <c r="L46" s="83">
        <v>0</v>
      </c>
      <c r="M46" s="529">
        <v>0</v>
      </c>
      <c r="N46" s="83">
        <v>0</v>
      </c>
      <c r="O46" s="83"/>
      <c r="P46" s="83">
        <v>0</v>
      </c>
      <c r="R46" s="549">
        <v>0</v>
      </c>
    </row>
    <row r="47" spans="1:21" s="2" customFormat="1" ht="13.15">
      <c r="A47" s="4" t="s">
        <v>72</v>
      </c>
      <c r="C47" s="533">
        <v>-0.31844253510035853</v>
      </c>
      <c r="D47" s="87">
        <v>0.23575583264582689</v>
      </c>
      <c r="E47" s="87">
        <v>0.22467526753454062</v>
      </c>
      <c r="F47" s="87">
        <v>0.20010125174957066</v>
      </c>
      <c r="G47" s="87">
        <v>0.68557429243603485</v>
      </c>
      <c r="H47" s="533">
        <v>0.84629084479339745</v>
      </c>
      <c r="I47" s="87">
        <f t="shared" ref="I47:S47" si="5">I45/I49*1000</f>
        <v>0.17051719397643589</v>
      </c>
      <c r="J47" s="462">
        <f t="shared" si="5"/>
        <v>-1.2635070533081959E-2</v>
      </c>
      <c r="K47" s="87">
        <f t="shared" si="5"/>
        <v>0.6788241950494579</v>
      </c>
      <c r="L47" s="87">
        <f t="shared" si="5"/>
        <v>-0.93615072919211362</v>
      </c>
      <c r="M47" s="533">
        <f t="shared" si="5"/>
        <v>-9.9573255437937158E-2</v>
      </c>
      <c r="N47" s="87">
        <f t="shared" si="5"/>
        <v>0.12895379918010927</v>
      </c>
      <c r="O47" s="87">
        <f t="shared" si="5"/>
        <v>0.44133984747346056</v>
      </c>
      <c r="P47" s="87">
        <f t="shared" si="5"/>
        <v>-1.2952907886652627</v>
      </c>
      <c r="Q47" s="87">
        <f t="shared" si="5"/>
        <v>2.2022165556438487</v>
      </c>
      <c r="R47" s="533">
        <f t="shared" si="5"/>
        <v>1.4769129586016176</v>
      </c>
      <c r="S47" s="87">
        <f t="shared" si="5"/>
        <v>-1.2104537083691149</v>
      </c>
      <c r="T47" s="87">
        <f>T45/T49*1000</f>
        <v>-1.1406251126170006</v>
      </c>
      <c r="U47" s="87">
        <f>U45/U49*1000</f>
        <v>-0.50096520700275493</v>
      </c>
    </row>
    <row r="48" spans="1:21" s="2" customFormat="1" ht="13.15">
      <c r="A48" s="4"/>
      <c r="C48" s="534"/>
      <c r="D48" s="55"/>
      <c r="E48" s="55"/>
      <c r="F48" s="55"/>
      <c r="G48" s="55"/>
      <c r="H48" s="534"/>
      <c r="I48" s="55"/>
      <c r="J48" s="55"/>
      <c r="K48" s="55"/>
      <c r="L48" s="55"/>
      <c r="M48" s="534"/>
      <c r="N48" s="55"/>
      <c r="O48" s="55"/>
      <c r="P48" s="55"/>
      <c r="R48" s="548"/>
    </row>
    <row r="49" spans="1:21">
      <c r="A49" s="5" t="s">
        <v>73</v>
      </c>
      <c r="B49" s="38"/>
      <c r="C49" s="535">
        <v>100337</v>
      </c>
      <c r="D49" s="38">
        <v>100380</v>
      </c>
      <c r="E49" s="38">
        <v>100383</v>
      </c>
      <c r="F49" s="38">
        <v>100548</v>
      </c>
      <c r="G49" s="38">
        <v>100550</v>
      </c>
      <c r="H49" s="535">
        <v>100384</v>
      </c>
      <c r="I49" s="38">
        <v>100772</v>
      </c>
      <c r="J49" s="38">
        <v>100793</v>
      </c>
      <c r="K49" s="38">
        <v>100815</v>
      </c>
      <c r="L49" s="38">
        <v>100819</v>
      </c>
      <c r="M49" s="535">
        <v>100793</v>
      </c>
      <c r="N49" s="38">
        <v>101022</v>
      </c>
      <c r="O49" s="38">
        <v>101110</v>
      </c>
      <c r="P49" s="38">
        <v>101151</v>
      </c>
      <c r="Q49" s="38">
        <v>101148</v>
      </c>
      <c r="R49" s="535">
        <v>101144</v>
      </c>
      <c r="S49" s="38">
        <v>101123</v>
      </c>
      <c r="T49" s="38">
        <v>101149</v>
      </c>
      <c r="U49" s="38">
        <v>101201</v>
      </c>
    </row>
    <row r="50" spans="1:21">
      <c r="A50" s="5" t="s">
        <v>74</v>
      </c>
      <c r="B50" s="38"/>
      <c r="C50" s="535">
        <v>100337</v>
      </c>
      <c r="D50" s="38">
        <v>100380</v>
      </c>
      <c r="E50" s="38">
        <v>100383</v>
      </c>
      <c r="F50" s="38">
        <v>100548</v>
      </c>
      <c r="G50" s="38">
        <v>100550</v>
      </c>
      <c r="H50" s="535">
        <v>100384</v>
      </c>
      <c r="I50" s="38">
        <v>100772</v>
      </c>
      <c r="J50" s="38">
        <v>100793</v>
      </c>
      <c r="K50" s="38">
        <v>100815</v>
      </c>
      <c r="L50" s="38">
        <v>100819</v>
      </c>
      <c r="M50" s="535">
        <v>100793</v>
      </c>
      <c r="N50" s="38">
        <v>101022</v>
      </c>
      <c r="O50" s="38">
        <v>101110</v>
      </c>
      <c r="P50" s="38">
        <v>101151</v>
      </c>
      <c r="Q50" s="38">
        <v>101148</v>
      </c>
      <c r="R50" s="535">
        <v>101144</v>
      </c>
      <c r="S50" s="38">
        <v>101123</v>
      </c>
      <c r="T50" s="38">
        <v>101149</v>
      </c>
      <c r="U50" s="38">
        <v>101201</v>
      </c>
    </row>
    <row r="51" spans="1:21">
      <c r="A51" s="5" t="s">
        <v>75</v>
      </c>
      <c r="B51" s="47"/>
      <c r="C51" s="536">
        <v>-0.3184425351003623</v>
      </c>
      <c r="D51" s="47">
        <v>0.23575583264582689</v>
      </c>
      <c r="E51" s="47">
        <v>0.22467526753454062</v>
      </c>
      <c r="F51" s="47">
        <v>0.20052347731169418</v>
      </c>
      <c r="G51" s="47">
        <v>0.68557429243603485</v>
      </c>
      <c r="H51" s="536">
        <v>0.84629084479339745</v>
      </c>
      <c r="I51" s="47">
        <v>0.17117797506946383</v>
      </c>
      <c r="J51" s="47">
        <f t="shared" ref="J51:U51" si="6">J45/J49*1000</f>
        <v>-1.2635070533081959E-2</v>
      </c>
      <c r="K51" s="47">
        <f t="shared" si="6"/>
        <v>0.6788241950494579</v>
      </c>
      <c r="L51" s="47">
        <f t="shared" si="6"/>
        <v>-0.93615072919211362</v>
      </c>
      <c r="M51" s="536">
        <f t="shared" si="6"/>
        <v>-9.9573255437937158E-2</v>
      </c>
      <c r="N51" s="47">
        <f t="shared" si="6"/>
        <v>0.12895379918010927</v>
      </c>
      <c r="O51" s="47">
        <f t="shared" si="6"/>
        <v>0.44133984747346056</v>
      </c>
      <c r="P51" s="47">
        <f t="shared" si="6"/>
        <v>-1.2952907886652627</v>
      </c>
      <c r="Q51" s="47">
        <f t="shared" si="6"/>
        <v>2.2022165556438487</v>
      </c>
      <c r="R51" s="536">
        <f t="shared" si="6"/>
        <v>1.4769129586016176</v>
      </c>
      <c r="S51" s="47">
        <f t="shared" si="6"/>
        <v>-1.2104537083691149</v>
      </c>
      <c r="T51" s="47">
        <f t="shared" si="6"/>
        <v>-1.1406251126170006</v>
      </c>
      <c r="U51" s="47">
        <f t="shared" si="6"/>
        <v>-0.50096520700275493</v>
      </c>
    </row>
    <row r="52" spans="1:21">
      <c r="A52" s="5"/>
      <c r="B52" s="47"/>
      <c r="C52" s="536"/>
      <c r="D52" s="47"/>
      <c r="E52" s="47"/>
      <c r="F52" s="47"/>
      <c r="G52" s="47"/>
      <c r="H52" s="536"/>
      <c r="I52" s="47"/>
      <c r="J52" s="47"/>
      <c r="K52" s="47"/>
      <c r="L52" s="47"/>
      <c r="M52" s="536"/>
      <c r="N52" s="47"/>
      <c r="O52" s="47"/>
      <c r="P52" s="47"/>
      <c r="R52" s="549"/>
    </row>
    <row r="53" spans="1:21" ht="13.15">
      <c r="A53" s="4" t="s">
        <v>76</v>
      </c>
      <c r="B53" s="47"/>
      <c r="C53" s="536"/>
      <c r="D53" s="47"/>
      <c r="E53" s="47"/>
      <c r="F53" s="47"/>
      <c r="G53" s="47"/>
      <c r="H53" s="536"/>
      <c r="I53" s="47"/>
      <c r="J53" s="47"/>
      <c r="K53" s="47"/>
      <c r="L53" s="47"/>
      <c r="M53" s="536"/>
      <c r="N53" s="47"/>
      <c r="O53" s="47"/>
      <c r="P53" s="47"/>
      <c r="R53" s="549"/>
    </row>
    <row r="54" spans="1:21" s="27" customFormat="1">
      <c r="A54" s="84" t="s">
        <v>77</v>
      </c>
      <c r="B54" s="88"/>
      <c r="C54" s="537">
        <v>-87.158770510035311</v>
      </c>
      <c r="D54" s="89">
        <v>-28.464449943979602</v>
      </c>
      <c r="E54" s="89">
        <v>-25.711916227361197</v>
      </c>
      <c r="F54" s="89">
        <v>-27.383051044926098</v>
      </c>
      <c r="G54" s="89">
        <v>-22.149248430580702</v>
      </c>
      <c r="H54" s="537">
        <v>-103.708665646848</v>
      </c>
      <c r="I54" s="89">
        <v>-29.765612862893299</v>
      </c>
      <c r="J54" s="89">
        <v>-21.946168460715899</v>
      </c>
      <c r="K54" s="89">
        <v>-28.676264680616498</v>
      </c>
      <c r="L54" s="519">
        <v>-27.559067790674998</v>
      </c>
      <c r="M54" s="537">
        <v>-107.947113794901</v>
      </c>
      <c r="N54" s="89">
        <v>-31.9943147584051</v>
      </c>
      <c r="O54" s="89">
        <v>-32.450383914920103</v>
      </c>
      <c r="P54" s="89">
        <v>-32.083792353144197</v>
      </c>
      <c r="Q54" s="89">
        <v>-28.3362401272698</v>
      </c>
      <c r="R54" s="537">
        <v>-124.864731153739</v>
      </c>
      <c r="S54" s="89">
        <v>-33.619601504903898</v>
      </c>
      <c r="T54" s="89">
        <v>-26.711706420217801</v>
      </c>
      <c r="U54" s="89">
        <v>-14.4530609889228</v>
      </c>
    </row>
    <row r="55" spans="1:21" s="27" customFormat="1">
      <c r="A55" s="84" t="s">
        <v>78</v>
      </c>
      <c r="B55" s="88"/>
      <c r="C55" s="537">
        <v>54.930255192792103</v>
      </c>
      <c r="D55" s="89">
        <v>-1.4217823300844801</v>
      </c>
      <c r="E55" s="89">
        <v>19.5058609975084</v>
      </c>
      <c r="F55" s="89">
        <v>7.2890367755182996</v>
      </c>
      <c r="G55" s="89">
        <v>-12.881892250581702</v>
      </c>
      <c r="H55" s="537">
        <v>12.491223192360499</v>
      </c>
      <c r="I55" s="89">
        <v>-5.3529394696157393</v>
      </c>
      <c r="J55" s="89">
        <v>5.2185953118022494</v>
      </c>
      <c r="K55" s="89">
        <v>-3.1450120892105402</v>
      </c>
      <c r="L55" s="519">
        <v>7.93785693411815</v>
      </c>
      <c r="M55" s="537">
        <v>4.6585006870941195</v>
      </c>
      <c r="N55" s="89">
        <v>-13.127761970618</v>
      </c>
      <c r="O55" s="89">
        <v>6.1936317270198398</v>
      </c>
      <c r="P55" s="89">
        <v>14.676823392137401</v>
      </c>
      <c r="Q55" s="89">
        <v>-19.238374238889801</v>
      </c>
      <c r="R55" s="537">
        <v>-11.3956810903506</v>
      </c>
      <c r="S55" s="89">
        <v>26.091434426220701</v>
      </c>
      <c r="T55" s="89">
        <v>-2.9553464487498</v>
      </c>
      <c r="U55" s="89">
        <v>2.21193066165146</v>
      </c>
    </row>
    <row r="56" spans="1:21" s="27" customFormat="1">
      <c r="A56" s="84" t="s">
        <v>79</v>
      </c>
      <c r="B56" s="88"/>
      <c r="C56" s="537">
        <v>-9.3075603384943086</v>
      </c>
      <c r="D56" s="89">
        <v>-3.4194432791451899</v>
      </c>
      <c r="E56" s="89">
        <v>-3.8659451794226203</v>
      </c>
      <c r="F56" s="89">
        <v>-6.4979974155320894</v>
      </c>
      <c r="G56" s="89">
        <v>-1.4772132240561799</v>
      </c>
      <c r="H56" s="537">
        <v>-15.260599098156101</v>
      </c>
      <c r="I56" s="89">
        <v>-3.6863789627319301</v>
      </c>
      <c r="J56" s="89">
        <v>-2.6364361978774902</v>
      </c>
      <c r="K56" s="89">
        <v>-7.0844607395840304</v>
      </c>
      <c r="L56" s="519">
        <v>-8.2865165088780905</v>
      </c>
      <c r="M56" s="537">
        <v>-21.693792409071499</v>
      </c>
      <c r="N56" s="89">
        <v>-5.1148916017420696</v>
      </c>
      <c r="O56" s="89">
        <v>-5.5872300370502899</v>
      </c>
      <c r="P56" s="89">
        <v>-6.0806344028541996</v>
      </c>
      <c r="Q56" s="89">
        <v>-5.7565607452345802</v>
      </c>
      <c r="R56" s="537">
        <v>-22.539316786881201</v>
      </c>
      <c r="S56" s="89">
        <v>-4.3961146983296606</v>
      </c>
      <c r="T56" s="89">
        <v>-2.97737455171431</v>
      </c>
      <c r="U56" s="89">
        <v>-4.6401152040182092</v>
      </c>
    </row>
    <row r="57" spans="1:21" s="27" customFormat="1">
      <c r="A57" s="84" t="s">
        <v>80</v>
      </c>
      <c r="B57" s="88"/>
      <c r="C57" s="537">
        <v>3.0442831252232097</v>
      </c>
      <c r="D57" s="89">
        <v>1.1286168810091799</v>
      </c>
      <c r="E57" s="89">
        <v>1.1438795209950798</v>
      </c>
      <c r="F57" s="89">
        <v>1.38176912809547</v>
      </c>
      <c r="G57" s="89">
        <v>1.0864668457065199</v>
      </c>
      <c r="H57" s="537">
        <v>4.7407323790943705</v>
      </c>
      <c r="I57" s="89">
        <v>1.13252284109381</v>
      </c>
      <c r="J57" s="89">
        <v>0.55434634386650894</v>
      </c>
      <c r="K57" s="89">
        <v>0.79645246711568995</v>
      </c>
      <c r="L57" s="519">
        <v>1.3898750204724</v>
      </c>
      <c r="M57" s="537">
        <v>3.8731966725483997</v>
      </c>
      <c r="N57" s="89">
        <v>1.2678874011598</v>
      </c>
      <c r="O57" s="89">
        <v>1.5332466919999999</v>
      </c>
      <c r="P57" s="89">
        <v>1</v>
      </c>
      <c r="Q57" s="89">
        <v>-3</v>
      </c>
      <c r="R57" s="537">
        <f>SUM(N57:Q57)</f>
        <v>0.80113409315980011</v>
      </c>
      <c r="S57" s="89">
        <v>7.9527244242625306E-2</v>
      </c>
      <c r="T57" s="89">
        <v>0</v>
      </c>
      <c r="U57" s="89">
        <v>0.13350290440605</v>
      </c>
    </row>
    <row r="58" spans="1:21" s="27" customFormat="1">
      <c r="A58" s="84" t="s">
        <v>81</v>
      </c>
      <c r="B58" s="88"/>
      <c r="C58" s="537"/>
      <c r="D58" s="89"/>
      <c r="E58" s="89"/>
      <c r="F58" s="89"/>
      <c r="G58" s="89"/>
      <c r="H58" s="537"/>
      <c r="I58" s="89"/>
      <c r="J58" s="89"/>
      <c r="K58" s="89"/>
      <c r="L58" s="519">
        <v>8</v>
      </c>
      <c r="M58" s="537">
        <v>8</v>
      </c>
      <c r="N58" s="89">
        <v>1.8739278907999999</v>
      </c>
      <c r="O58" s="89">
        <v>1</v>
      </c>
      <c r="P58" s="89">
        <v>0.9</v>
      </c>
      <c r="Q58" s="89">
        <v>2</v>
      </c>
      <c r="R58" s="537">
        <v>6</v>
      </c>
      <c r="S58" s="89">
        <v>2.0501779299609999</v>
      </c>
      <c r="T58" s="89">
        <v>6.3509532447581796</v>
      </c>
      <c r="U58" s="89">
        <v>6.3335274912808002</v>
      </c>
    </row>
    <row r="59" spans="1:21" s="27" customFormat="1" ht="13.15">
      <c r="A59" s="4" t="s">
        <v>82</v>
      </c>
      <c r="B59" s="47"/>
      <c r="C59" s="528">
        <v>-38.290065364378378</v>
      </c>
      <c r="D59" s="82">
        <v>-32.126308110600597</v>
      </c>
      <c r="E59" s="82">
        <v>-8.8887438147958733</v>
      </c>
      <c r="F59" s="82">
        <v>-25.171673835837538</v>
      </c>
      <c r="G59" s="82">
        <v>-35.89850998091395</v>
      </c>
      <c r="H59" s="528">
        <v>-102.09674091273693</v>
      </c>
      <c r="I59" s="82">
        <v>-37.67240845414716</v>
      </c>
      <c r="J59" s="82">
        <v>-18.80966300292463</v>
      </c>
      <c r="K59" s="82">
        <v>-38.109285042295376</v>
      </c>
      <c r="L59" s="82">
        <f>SUM(L54:L58)</f>
        <v>-18.517852344962542</v>
      </c>
      <c r="M59" s="528">
        <f>SUM(M54:M58)</f>
        <v>-113.10920884432997</v>
      </c>
      <c r="N59" s="82">
        <v>-47.095153038805371</v>
      </c>
      <c r="O59" s="82">
        <v>-29.462478002691892</v>
      </c>
      <c r="P59" s="463">
        <v>-21.5581041162154</v>
      </c>
      <c r="Q59" s="82">
        <v>-54.055181313518204</v>
      </c>
      <c r="R59" s="528">
        <v>-152.0643164712308</v>
      </c>
      <c r="S59" s="82">
        <f>SUM(S54:S58)</f>
        <v>-9.7945766028092329</v>
      </c>
      <c r="T59" s="82">
        <f>SUM(T54:T58)</f>
        <v>-26.293474175923734</v>
      </c>
      <c r="U59" s="82">
        <f>SUM(U54:U58)</f>
        <v>-10.414215135602699</v>
      </c>
    </row>
    <row r="60" spans="1:21" ht="13.15">
      <c r="A60" s="5"/>
      <c r="B60" s="47"/>
      <c r="C60" s="528"/>
      <c r="D60" s="82"/>
      <c r="E60" s="82"/>
      <c r="F60" s="82"/>
      <c r="G60" s="82"/>
      <c r="H60" s="528"/>
      <c r="I60" s="82"/>
      <c r="J60" s="82"/>
      <c r="K60" s="82"/>
      <c r="L60" s="82"/>
      <c r="M60" s="528"/>
      <c r="N60" s="82"/>
      <c r="O60" s="82"/>
      <c r="P60" s="82"/>
      <c r="R60" s="549"/>
    </row>
    <row r="61" spans="1:21" ht="13.15">
      <c r="A61" s="5"/>
      <c r="B61" s="47"/>
      <c r="C61" s="528"/>
      <c r="D61" s="82"/>
      <c r="E61" s="82"/>
      <c r="F61" s="82"/>
      <c r="G61" s="82"/>
      <c r="H61" s="528"/>
      <c r="I61" s="82"/>
      <c r="J61" s="82"/>
      <c r="K61" s="82"/>
      <c r="L61" s="82"/>
      <c r="M61" s="528"/>
      <c r="N61" s="82"/>
      <c r="O61" s="82"/>
      <c r="P61" s="82"/>
      <c r="R61" s="549"/>
    </row>
    <row r="62" spans="1:21" ht="13.15">
      <c r="A62" s="9" t="s">
        <v>83</v>
      </c>
      <c r="B62" s="78"/>
      <c r="C62" s="86"/>
      <c r="D62" s="86"/>
      <c r="E62" s="86"/>
      <c r="F62" s="86"/>
      <c r="G62" s="86"/>
      <c r="H62" s="86"/>
      <c r="I62" s="86"/>
      <c r="J62" s="86"/>
      <c r="K62" s="86"/>
      <c r="L62" s="86"/>
      <c r="M62" s="86"/>
      <c r="N62" s="86"/>
      <c r="O62" s="86"/>
      <c r="P62" s="86"/>
      <c r="Q62" s="86"/>
      <c r="R62" s="86"/>
      <c r="S62" s="86"/>
      <c r="T62" s="86"/>
      <c r="U62" s="86"/>
    </row>
    <row r="63" spans="1:21" ht="13.15">
      <c r="A63" s="2" t="s">
        <v>84</v>
      </c>
      <c r="B63" s="48"/>
      <c r="C63" s="528">
        <v>1030.6816183290416</v>
      </c>
      <c r="D63" s="82">
        <v>153.83163091103944</v>
      </c>
      <c r="E63" s="82">
        <v>242.10477622496305</v>
      </c>
      <c r="F63" s="82">
        <v>241.90764371776046</v>
      </c>
      <c r="G63" s="82">
        <v>361.57373115526354</v>
      </c>
      <c r="H63" s="528">
        <v>993.34797451426653</v>
      </c>
      <c r="I63" s="82">
        <v>157.42669649369461</v>
      </c>
      <c r="J63" s="82">
        <v>216.55733747199011</v>
      </c>
      <c r="K63" s="82">
        <v>255.14464858946991</v>
      </c>
      <c r="L63" s="82">
        <v>369.44303719950312</v>
      </c>
      <c r="M63" s="528">
        <v>998.57171975465963</v>
      </c>
      <c r="N63" s="82">
        <v>177.72542911045801</v>
      </c>
      <c r="O63" s="82">
        <f>O69-O67-O65</f>
        <v>235.40517192720185</v>
      </c>
      <c r="P63" s="82">
        <v>256.27240411715638</v>
      </c>
      <c r="Q63" s="82">
        <v>389.04998108175198</v>
      </c>
      <c r="R63" s="528">
        <v>1056.11936198239</v>
      </c>
      <c r="S63" s="82">
        <v>180.71921220158501</v>
      </c>
      <c r="T63" s="82">
        <v>205.670177657831</v>
      </c>
      <c r="U63" s="82">
        <f>U69-U67-U65</f>
        <v>231.44340684307488</v>
      </c>
    </row>
    <row r="64" spans="1:21">
      <c r="B64" s="90" t="s">
        <v>85</v>
      </c>
      <c r="C64" s="524">
        <v>0.16494328477984269</v>
      </c>
      <c r="D64" s="51">
        <v>0.10221531455697107</v>
      </c>
      <c r="E64" s="51">
        <v>0.1596125817195983</v>
      </c>
      <c r="F64" s="51">
        <v>0.1602753852787083</v>
      </c>
      <c r="G64" s="51">
        <v>0.23211299625866216</v>
      </c>
      <c r="H64" s="524">
        <v>0.16488985595622185</v>
      </c>
      <c r="I64" s="51">
        <v>0.10587302937933295</v>
      </c>
      <c r="J64" s="51">
        <v>0.14358378832740337</v>
      </c>
      <c r="K64" s="51">
        <v>0.17028797519891789</v>
      </c>
      <c r="L64" s="51">
        <v>0.24415347337904392</v>
      </c>
      <c r="M64" s="524">
        <v>0.16611368806905252</v>
      </c>
      <c r="N64" s="51">
        <v>0.11468350356472216</v>
      </c>
      <c r="O64" s="51">
        <f>O63/O12</f>
        <v>0.15156621609582324</v>
      </c>
      <c r="P64" s="51">
        <v>0.16038261342670351</v>
      </c>
      <c r="Q64" s="51">
        <f>Q63/Q12</f>
        <v>0.23235986407083378</v>
      </c>
      <c r="R64" s="524">
        <f>R63/R12</f>
        <v>0.16645557982323503</v>
      </c>
      <c r="S64" s="51">
        <f>S63/S12</f>
        <v>0.11348388650332779</v>
      </c>
      <c r="T64" s="51">
        <f>T63/T12</f>
        <v>0.14223950235551447</v>
      </c>
      <c r="U64" s="51">
        <f>U63/U12</f>
        <v>0.15044365501831505</v>
      </c>
    </row>
    <row r="65" spans="1:21" ht="13.15">
      <c r="A65" s="2" t="s">
        <v>86</v>
      </c>
      <c r="B65" s="2"/>
      <c r="C65" s="528">
        <v>0</v>
      </c>
      <c r="D65" s="82">
        <v>0</v>
      </c>
      <c r="E65" s="82">
        <v>0</v>
      </c>
      <c r="F65" s="82">
        <v>0</v>
      </c>
      <c r="G65" s="82">
        <v>145</v>
      </c>
      <c r="H65" s="528">
        <v>145.445771122445</v>
      </c>
      <c r="I65" s="82">
        <v>3.2749548214285702</v>
      </c>
      <c r="J65" s="82">
        <v>11.2632108781792</v>
      </c>
      <c r="K65" s="82">
        <v>5.7934343159123003</v>
      </c>
      <c r="L65" s="82">
        <v>4.9549559477492</v>
      </c>
      <c r="M65" s="528">
        <v>25.286555963269301</v>
      </c>
      <c r="N65" s="82">
        <v>0</v>
      </c>
      <c r="O65" s="82">
        <v>0</v>
      </c>
      <c r="P65" s="82">
        <v>0</v>
      </c>
      <c r="Q65" s="82">
        <v>0</v>
      </c>
      <c r="R65" s="528">
        <v>0</v>
      </c>
      <c r="S65" s="82">
        <v>0</v>
      </c>
      <c r="T65" s="82">
        <v>0</v>
      </c>
      <c r="U65" s="82">
        <v>0</v>
      </c>
    </row>
    <row r="66" spans="1:21">
      <c r="B66" s="3" t="s">
        <v>85</v>
      </c>
      <c r="C66" s="524">
        <v>0</v>
      </c>
      <c r="D66" s="51">
        <v>0</v>
      </c>
      <c r="E66" s="51">
        <v>0</v>
      </c>
      <c r="F66" s="51">
        <v>0</v>
      </c>
      <c r="G66" s="51">
        <v>9.3083046575232559E-2</v>
      </c>
      <c r="H66" s="524">
        <v>2.4143132985748217E-2</v>
      </c>
      <c r="I66" s="51">
        <v>2.2024815088397829E-3</v>
      </c>
      <c r="J66" s="51">
        <v>7.4444630453668311E-3</v>
      </c>
      <c r="K66" s="51">
        <v>3.8666388049235756E-3</v>
      </c>
      <c r="L66" s="51">
        <v>3.2745770884019432E-3</v>
      </c>
      <c r="M66" s="524">
        <v>4.2064510605759678E-3</v>
      </c>
      <c r="N66" s="51">
        <v>0</v>
      </c>
      <c r="O66" s="51">
        <v>0</v>
      </c>
      <c r="P66" s="51">
        <v>0</v>
      </c>
      <c r="Q66" s="51">
        <f>Q65/Q12</f>
        <v>0</v>
      </c>
      <c r="R66" s="524">
        <f>R65/R12</f>
        <v>0</v>
      </c>
      <c r="S66" s="51">
        <f>S65/S12</f>
        <v>0</v>
      </c>
      <c r="T66" s="51">
        <f>T65/T12</f>
        <v>0</v>
      </c>
      <c r="U66" s="51">
        <f>U65/U12</f>
        <v>0</v>
      </c>
    </row>
    <row r="67" spans="1:21" ht="13.15">
      <c r="A67" s="2" t="s">
        <v>87</v>
      </c>
      <c r="B67" s="48"/>
      <c r="C67" s="528">
        <v>93.738116457377615</v>
      </c>
      <c r="D67" s="82">
        <v>1.1953601517635479</v>
      </c>
      <c r="E67" s="82">
        <v>4.6505554110659491</v>
      </c>
      <c r="F67" s="82">
        <v>16.653986396215281</v>
      </c>
      <c r="G67" s="82">
        <v>17.71272940738336</v>
      </c>
      <c r="H67" s="528">
        <v>40.212631366428134</v>
      </c>
      <c r="I67" s="82">
        <v>50.451379890020114</v>
      </c>
      <c r="J67" s="82">
        <v>1.4624762906918087</v>
      </c>
      <c r="K67" s="82">
        <v>8.5439516207090787</v>
      </c>
      <c r="L67" s="82">
        <v>5.3446087942808624</v>
      </c>
      <c r="M67" s="528">
        <v>65.802416595701871</v>
      </c>
      <c r="N67" s="82">
        <v>0.2082756537344895</v>
      </c>
      <c r="O67" s="82">
        <v>48.005028072798133</v>
      </c>
      <c r="P67" s="82">
        <v>16.515473732462599</v>
      </c>
      <c r="Q67" s="82">
        <v>64.426593750023287</v>
      </c>
      <c r="R67" s="528">
        <v>129.15537120901851</v>
      </c>
      <c r="S67" s="82">
        <v>103.95722460748389</v>
      </c>
      <c r="T67" s="82">
        <v>398.7740506960597</v>
      </c>
      <c r="U67" s="82">
        <v>7.2868117481621102</v>
      </c>
    </row>
    <row r="68" spans="1:21">
      <c r="B68" s="84" t="s">
        <v>85</v>
      </c>
      <c r="C68" s="524">
        <v>1.5001211395058821E-2</v>
      </c>
      <c r="D68" s="51">
        <v>7.9427171900711745E-4</v>
      </c>
      <c r="E68" s="51">
        <v>3.0659748525595082E-3</v>
      </c>
      <c r="F68" s="51">
        <v>1.1034062607769514E-2</v>
      </c>
      <c r="G68" s="51">
        <v>1.1370722871737633E-2</v>
      </c>
      <c r="H68" s="524">
        <v>6.6750576472190256E-3</v>
      </c>
      <c r="I68" s="51">
        <v>3.392969899192369E-2</v>
      </c>
      <c r="J68" s="51">
        <v>9.6662939356599955E-4</v>
      </c>
      <c r="K68" s="51">
        <v>5.7023818831060859E-3</v>
      </c>
      <c r="L68" s="51">
        <v>3.5320865995132947E-3</v>
      </c>
      <c r="M68" s="524">
        <v>1.0946316512201886E-2</v>
      </c>
      <c r="N68" s="51">
        <v>1.3439709667353752E-4</v>
      </c>
      <c r="O68" s="51">
        <f>O67/O12</f>
        <v>3.0908158894732526E-2</v>
      </c>
      <c r="P68" s="51">
        <v>1.0335856676872293E-2</v>
      </c>
      <c r="Q68" s="51">
        <f>Q67/Q12</f>
        <v>3.8478743848483897E-2</v>
      </c>
      <c r="R68" s="524">
        <f>R67/R12</f>
        <v>2.0356252309898286E-2</v>
      </c>
      <c r="S68" s="51">
        <f>S67/S12</f>
        <v>6.5280662386891411E-2</v>
      </c>
      <c r="T68" s="51">
        <f>T67/T12</f>
        <v>0.27578827017724672</v>
      </c>
      <c r="U68" s="51">
        <f>U67/U12</f>
        <v>4.736598928338439E-3</v>
      </c>
    </row>
    <row r="69" spans="1:21" ht="13.15">
      <c r="A69" s="2" t="s">
        <v>88</v>
      </c>
      <c r="B69" s="2"/>
      <c r="C69" s="528">
        <v>1124.419734786419</v>
      </c>
      <c r="D69" s="82">
        <v>155.02699106280298</v>
      </c>
      <c r="E69" s="82">
        <v>246.75533163602898</v>
      </c>
      <c r="F69" s="82">
        <v>258.56163011397575</v>
      </c>
      <c r="G69" s="82">
        <v>524.28646056264699</v>
      </c>
      <c r="H69" s="528">
        <v>1179.006377003155</v>
      </c>
      <c r="I69" s="82">
        <v>211.15303120514329</v>
      </c>
      <c r="J69" s="82">
        <v>229.2830246408611</v>
      </c>
      <c r="K69" s="82">
        <v>269.4820345260913</v>
      </c>
      <c r="L69" s="82">
        <v>379.74260194153322</v>
      </c>
      <c r="M69" s="528">
        <v>1089.6606923136296</v>
      </c>
      <c r="N69" s="82">
        <v>177.93370476419301</v>
      </c>
      <c r="O69" s="82">
        <v>283.41019999999997</v>
      </c>
      <c r="P69" s="82">
        <v>272.78787784961901</v>
      </c>
      <c r="Q69" s="82">
        <f>Q63+Q67</f>
        <v>453.47657483177528</v>
      </c>
      <c r="R69" s="528">
        <f>R67+R63</f>
        <v>1185.2747331914086</v>
      </c>
      <c r="S69" s="82">
        <v>284.676436809069</v>
      </c>
      <c r="T69" s="82">
        <v>604.44422835389105</v>
      </c>
      <c r="U69" s="82">
        <v>238.73021859123699</v>
      </c>
    </row>
    <row r="70" spans="1:21">
      <c r="B70" s="84" t="s">
        <v>89</v>
      </c>
      <c r="C70" s="524">
        <v>0.17994449617490152</v>
      </c>
      <c r="D70" s="51">
        <v>0.10300958627597818</v>
      </c>
      <c r="E70" s="51">
        <v>0.1626785565721578</v>
      </c>
      <c r="F70" s="51">
        <v>0.17130944788647781</v>
      </c>
      <c r="G70" s="51">
        <v>0.33656676570563243</v>
      </c>
      <c r="H70" s="524">
        <v>0.19570804658919164</v>
      </c>
      <c r="I70" s="51">
        <v>0.14200520988009641</v>
      </c>
      <c r="J70" s="51">
        <v>0.15199488076633622</v>
      </c>
      <c r="K70" s="51">
        <v>0.17985699588694756</v>
      </c>
      <c r="L70" s="51">
        <v>0.25096013706695919</v>
      </c>
      <c r="M70" s="524">
        <v>0.18126645564183017</v>
      </c>
      <c r="N70" s="51">
        <v>0.11481790066139602</v>
      </c>
      <c r="O70" s="51">
        <f>O69/O12</f>
        <v>0.18247437499055577</v>
      </c>
      <c r="P70" s="51">
        <v>0.17071847010357583</v>
      </c>
      <c r="Q70" s="51">
        <f>Q69/Q12</f>
        <v>0.27083860791931769</v>
      </c>
      <c r="R70" s="524">
        <f>R69/R12</f>
        <v>0.18681183213313332</v>
      </c>
      <c r="S70" s="51">
        <f>S69/S12</f>
        <v>0.17876454889021925</v>
      </c>
      <c r="T70" s="51">
        <f>T69/T12</f>
        <v>0.41802777253276141</v>
      </c>
      <c r="U70" s="51">
        <f>U69/U12</f>
        <v>0.1551802539466535</v>
      </c>
    </row>
    <row r="71" spans="1:21">
      <c r="B71" s="79"/>
      <c r="C71" s="538"/>
      <c r="D71" s="79"/>
      <c r="E71" s="79"/>
      <c r="F71" s="79"/>
      <c r="G71" s="79"/>
      <c r="H71" s="538"/>
      <c r="I71" s="79"/>
      <c r="J71" s="79"/>
      <c r="K71" s="79"/>
      <c r="L71" s="79"/>
      <c r="M71" s="538"/>
      <c r="N71" s="79"/>
      <c r="O71" s="79"/>
      <c r="P71" s="79"/>
      <c r="R71" s="549"/>
    </row>
    <row r="72" spans="1:21" ht="13.15">
      <c r="A72" s="9" t="s">
        <v>90</v>
      </c>
      <c r="B72" s="78"/>
      <c r="C72" s="86"/>
      <c r="D72" s="78"/>
      <c r="E72" s="78"/>
      <c r="F72" s="78"/>
      <c r="G72" s="86"/>
      <c r="H72" s="86"/>
      <c r="I72" s="86"/>
      <c r="J72" s="86"/>
      <c r="K72" s="86"/>
      <c r="L72" s="86"/>
      <c r="M72" s="86"/>
      <c r="N72" s="86"/>
      <c r="O72" s="86"/>
      <c r="P72" s="86"/>
      <c r="Q72" s="86"/>
      <c r="R72" s="86"/>
      <c r="S72" s="86"/>
      <c r="T72" s="86"/>
      <c r="U72" s="86"/>
    </row>
    <row r="73" spans="1:21" ht="13.15">
      <c r="A73" s="14" t="s">
        <v>52</v>
      </c>
      <c r="B73" s="52"/>
      <c r="C73" s="528">
        <v>2171.7828186299298</v>
      </c>
      <c r="D73" s="82">
        <v>554.50699999999995</v>
      </c>
      <c r="E73" s="82">
        <v>535.48013000000003</v>
      </c>
      <c r="F73" s="82">
        <v>555.91017208321216</v>
      </c>
      <c r="G73" s="82">
        <v>561.29776291240114</v>
      </c>
      <c r="H73" s="528">
        <v>2189.8757609140962</v>
      </c>
      <c r="I73" s="82">
        <v>553.92851840758362</v>
      </c>
      <c r="J73" s="82">
        <v>551.30260911417201</v>
      </c>
      <c r="K73" s="82">
        <v>564.45254222542928</v>
      </c>
      <c r="L73" s="82">
        <v>506.64372273486401</v>
      </c>
      <c r="M73" s="528">
        <v>2176.3271525476598</v>
      </c>
      <c r="N73" s="82">
        <v>624.43038111132194</v>
      </c>
      <c r="O73" s="82">
        <f>O25</f>
        <v>581.63270129227999</v>
      </c>
      <c r="P73" s="82">
        <v>652</v>
      </c>
      <c r="Q73" s="82">
        <v>672</v>
      </c>
      <c r="R73" s="528">
        <v>2522.1803011438501</v>
      </c>
      <c r="S73" s="82">
        <v>629.58316220550898</v>
      </c>
      <c r="T73" s="82">
        <v>572.34841170813786</v>
      </c>
      <c r="U73" s="463">
        <v>612.88142039851004</v>
      </c>
    </row>
    <row r="74" spans="1:21">
      <c r="B74" s="37" t="s">
        <v>91</v>
      </c>
      <c r="C74" s="529">
        <v>5.2334213700701184</v>
      </c>
      <c r="D74" s="83">
        <v>6.5981699999999996</v>
      </c>
      <c r="E74" s="83">
        <v>9.0605200000000004</v>
      </c>
      <c r="F74" s="83">
        <v>13.208</v>
      </c>
      <c r="G74" s="83">
        <v>13</v>
      </c>
      <c r="H74" s="529">
        <v>58.457000000000001</v>
      </c>
      <c r="I74" s="83">
        <v>12.243840000000001</v>
      </c>
      <c r="J74" s="83">
        <v>-6</v>
      </c>
      <c r="K74" s="83">
        <v>0.1</v>
      </c>
      <c r="L74" s="83">
        <v>-3.27</v>
      </c>
      <c r="M74" s="529">
        <v>2.9463423571946006</v>
      </c>
      <c r="N74" s="83">
        <v>7.9249999999999998E-3</v>
      </c>
      <c r="O74" s="83">
        <v>-3.5139999999999998</v>
      </c>
      <c r="P74" s="83">
        <v>-4</v>
      </c>
      <c r="Q74" s="83">
        <v>-3.0409305271437987</v>
      </c>
      <c r="R74" s="529">
        <v>-3.1448818863995984</v>
      </c>
      <c r="S74" s="83">
        <v>-6.8474999999999994E-2</v>
      </c>
      <c r="T74" s="83">
        <v>-1.5080000000000098E-3</v>
      </c>
      <c r="U74" s="142">
        <v>-0.401252</v>
      </c>
    </row>
    <row r="75" spans="1:21" ht="13.15">
      <c r="A75" s="14" t="s">
        <v>92</v>
      </c>
      <c r="B75" s="52"/>
      <c r="C75" s="528">
        <v>2177.0162399999999</v>
      </c>
      <c r="D75" s="82">
        <v>561.04969000000006</v>
      </c>
      <c r="E75" s="82">
        <v>544.54065000000014</v>
      </c>
      <c r="F75" s="82">
        <v>569.11817208321213</v>
      </c>
      <c r="G75" s="82">
        <v>574.29776291240114</v>
      </c>
      <c r="H75" s="528">
        <v>2248.3327609140961</v>
      </c>
      <c r="I75" s="82">
        <v>566.17306000000008</v>
      </c>
      <c r="J75" s="82">
        <v>545.3026091141702</v>
      </c>
      <c r="K75" s="82">
        <v>564.55254222542931</v>
      </c>
      <c r="L75" s="82">
        <v>503.37372273486403</v>
      </c>
      <c r="M75" s="528">
        <v>2179.2734949048545</v>
      </c>
      <c r="N75" s="82">
        <v>624.43830611132194</v>
      </c>
      <c r="O75" s="82">
        <f>SUM(O73:O74)</f>
        <v>578.11870129227998</v>
      </c>
      <c r="P75" s="82">
        <v>648</v>
      </c>
      <c r="Q75" s="82">
        <f>SUM(Q73:Q74)</f>
        <v>668.95906947285619</v>
      </c>
      <c r="R75" s="528">
        <f>SUM(R73:R74)</f>
        <v>2519.0354192574505</v>
      </c>
      <c r="S75" s="82">
        <v>629.51468720550906</v>
      </c>
      <c r="T75" s="82">
        <v>572.3469037081378</v>
      </c>
      <c r="U75" s="463">
        <f>U73-U74</f>
        <v>613.28267239851004</v>
      </c>
    </row>
    <row r="76" spans="1:21">
      <c r="B76" s="37" t="s">
        <v>93</v>
      </c>
      <c r="C76" s="529">
        <v>1.7241426893758529</v>
      </c>
      <c r="D76" s="83">
        <v>-70.628</v>
      </c>
      <c r="E76" s="83">
        <v>-33.7461286972853</v>
      </c>
      <c r="F76" s="83">
        <v>-21.392875965530294</v>
      </c>
      <c r="G76" s="83">
        <v>55.731198939452838</v>
      </c>
      <c r="H76" s="529">
        <v>-69.190670400369726</v>
      </c>
      <c r="I76" s="83">
        <v>-86.36139</v>
      </c>
      <c r="J76" s="83">
        <v>-4.9578985020117097</v>
      </c>
      <c r="K76" s="83">
        <v>0.19451397403233539</v>
      </c>
      <c r="L76" s="83">
        <v>90.019055406762391</v>
      </c>
      <c r="M76" s="529">
        <v>-1.1050419695513014</v>
      </c>
      <c r="N76" s="83">
        <v>-122.28051298802005</v>
      </c>
      <c r="O76" s="83">
        <f>5.937+3.008</f>
        <v>8.9450000000000003</v>
      </c>
      <c r="P76" s="83">
        <v>-25</v>
      </c>
      <c r="Q76" s="83">
        <v>13.481620580850338</v>
      </c>
      <c r="R76" s="529">
        <v>-124.67717509218639</v>
      </c>
      <c r="S76" s="83">
        <v>-123.52971402970459</v>
      </c>
      <c r="T76" s="83">
        <v>54.252917184107673</v>
      </c>
      <c r="U76" s="142">
        <v>61</v>
      </c>
    </row>
    <row r="77" spans="1:21">
      <c r="B77" s="37" t="s">
        <v>94</v>
      </c>
      <c r="C77" s="529">
        <v>-1052.877</v>
      </c>
      <c r="D77" s="83">
        <v>-277.339</v>
      </c>
      <c r="E77" s="83">
        <v>-208.86199999999999</v>
      </c>
      <c r="F77" s="83">
        <v>-216.63219108397544</v>
      </c>
      <c r="G77" s="83">
        <v>-251.81722269125089</v>
      </c>
      <c r="H77" s="529">
        <v>-954.6522313488083</v>
      </c>
      <c r="I77" s="83">
        <v>-266.68195100298698</v>
      </c>
      <c r="J77" s="83">
        <v>-209.66499999999999</v>
      </c>
      <c r="K77" s="83">
        <v>-211.24930170487301</v>
      </c>
      <c r="L77" s="83">
        <v>-244.61205200750399</v>
      </c>
      <c r="M77" s="529">
        <v>-932.40897783543176</v>
      </c>
      <c r="N77" s="83">
        <v>-317.56053796949169</v>
      </c>
      <c r="O77" s="83">
        <v>-260.91899999999998</v>
      </c>
      <c r="P77" s="83">
        <v>-238</v>
      </c>
      <c r="Q77" s="83">
        <v>-290.27020813964833</v>
      </c>
      <c r="R77" s="529">
        <v>-1107.0354587154986</v>
      </c>
      <c r="S77" s="83">
        <v>-298.05966809392004</v>
      </c>
      <c r="T77" s="83">
        <v>-195.03496515052726</v>
      </c>
      <c r="U77" s="142">
        <v>-238</v>
      </c>
    </row>
    <row r="78" spans="1:21" ht="13.15">
      <c r="A78" s="14" t="s">
        <v>95</v>
      </c>
      <c r="B78" s="52"/>
      <c r="C78" s="528">
        <v>1125.8633826893756</v>
      </c>
      <c r="D78" s="82">
        <v>213.95500000000004</v>
      </c>
      <c r="E78" s="82">
        <v>302.04441763850696</v>
      </c>
      <c r="F78" s="82">
        <v>331.09310503370642</v>
      </c>
      <c r="G78" s="82">
        <v>378.21173916060309</v>
      </c>
      <c r="H78" s="528">
        <v>1224.4898591649182</v>
      </c>
      <c r="I78" s="82">
        <v>213.12971899701301</v>
      </c>
      <c r="J78" s="82">
        <v>330.67971061215849</v>
      </c>
      <c r="K78" s="82">
        <v>353.49775449458912</v>
      </c>
      <c r="L78" s="82">
        <v>348.78072613412246</v>
      </c>
      <c r="M78" s="528">
        <v>1245.7594750998715</v>
      </c>
      <c r="N78" s="82">
        <v>184.59725515381018</v>
      </c>
      <c r="O78" s="82">
        <f>SUM(O75:O77)</f>
        <v>326.14470129228005</v>
      </c>
      <c r="P78" s="82">
        <f>SUM(P75:P77)</f>
        <v>385</v>
      </c>
      <c r="Q78" s="82">
        <f>SUM(Q75:Q77)</f>
        <v>392.17048191405814</v>
      </c>
      <c r="R78" s="528">
        <f>SUM(R75:R77)</f>
        <v>1287.3227854497657</v>
      </c>
      <c r="S78" s="82">
        <v>207.9253050818844</v>
      </c>
      <c r="T78" s="82">
        <v>431.5648557417183</v>
      </c>
      <c r="U78" s="463">
        <v>435</v>
      </c>
    </row>
    <row r="79" spans="1:21">
      <c r="B79" s="37" t="s">
        <v>96</v>
      </c>
      <c r="C79" s="529">
        <v>-274.88028743266193</v>
      </c>
      <c r="D79" s="83">
        <v>-32.728000000000002</v>
      </c>
      <c r="E79" s="83">
        <v>-73.94</v>
      </c>
      <c r="F79" s="83">
        <v>-69.969455921342799</v>
      </c>
      <c r="G79" s="83">
        <v>-78.778057376094509</v>
      </c>
      <c r="H79" s="529">
        <v>-255.41505096660376</v>
      </c>
      <c r="I79" s="83">
        <v>-38.015000000000001</v>
      </c>
      <c r="J79" s="83">
        <v>-97.445080323889599</v>
      </c>
      <c r="K79" s="83">
        <v>-67.265108321816982</v>
      </c>
      <c r="L79" s="83">
        <v>-91.763437822792014</v>
      </c>
      <c r="M79" s="529">
        <v>-294.48844399743302</v>
      </c>
      <c r="N79" s="83">
        <v>-25.495522292262201</v>
      </c>
      <c r="O79" s="83">
        <v>-81.950999999999993</v>
      </c>
      <c r="P79" s="83">
        <v>-54</v>
      </c>
      <c r="Q79" s="83">
        <v>-81.126894318216017</v>
      </c>
      <c r="R79" s="529">
        <v>-242.994227287634</v>
      </c>
      <c r="S79" s="83">
        <v>-36.648062164253901</v>
      </c>
      <c r="T79" s="83">
        <v>-64.256558593586107</v>
      </c>
      <c r="U79" s="142">
        <v>-104</v>
      </c>
    </row>
    <row r="80" spans="1:21" ht="13.15">
      <c r="A80" s="16" t="s">
        <v>97</v>
      </c>
      <c r="B80" s="52"/>
      <c r="C80" s="528">
        <v>850.98309525671368</v>
      </c>
      <c r="D80" s="82">
        <v>181.22700000000003</v>
      </c>
      <c r="E80" s="82">
        <v>228.10441763850696</v>
      </c>
      <c r="F80" s="82">
        <v>261.12364911236364</v>
      </c>
      <c r="G80" s="82">
        <v>299.43368178450856</v>
      </c>
      <c r="H80" s="528">
        <v>969.07480819831449</v>
      </c>
      <c r="I80" s="82">
        <v>175.11471899701303</v>
      </c>
      <c r="J80" s="82">
        <v>233.23463028826887</v>
      </c>
      <c r="K80" s="82">
        <v>286.23264617277215</v>
      </c>
      <c r="L80" s="82">
        <v>257.01728831133045</v>
      </c>
      <c r="M80" s="528">
        <v>951.27103110243843</v>
      </c>
      <c r="N80" s="82">
        <v>159.10173286154799</v>
      </c>
      <c r="O80" s="82">
        <f>SUM(O78:O79)</f>
        <v>244.19370129228005</v>
      </c>
      <c r="P80" s="82">
        <f>SUM(P78:P79)</f>
        <v>331</v>
      </c>
      <c r="Q80" s="82">
        <f>SUM(Q78:Q79)</f>
        <v>311.04358759584215</v>
      </c>
      <c r="R80" s="528">
        <f>SUM(R78:R79)</f>
        <v>1044.3285581621317</v>
      </c>
      <c r="S80" s="82">
        <v>171.2772429176305</v>
      </c>
      <c r="T80" s="82">
        <v>367.30829714813223</v>
      </c>
      <c r="U80" s="463">
        <v>332</v>
      </c>
    </row>
    <row r="81" spans="1:21">
      <c r="B81" s="37" t="s">
        <v>98</v>
      </c>
      <c r="C81" s="529">
        <v>-427.00999999999993</v>
      </c>
      <c r="D81" s="83">
        <v>-125.95700000000001</v>
      </c>
      <c r="E81" s="83">
        <v>-82.530999999999992</v>
      </c>
      <c r="F81" s="83">
        <v>-143.11383906528124</v>
      </c>
      <c r="G81" s="83">
        <v>-97.386116704479093</v>
      </c>
      <c r="H81" s="529">
        <v>-448.98806005285519</v>
      </c>
      <c r="I81" s="83">
        <v>-126.59699999999999</v>
      </c>
      <c r="J81" s="83">
        <v>-52.9174370781137</v>
      </c>
      <c r="K81" s="83">
        <v>-124.04394580514351</v>
      </c>
      <c r="L81" s="83">
        <v>-75.346998785473701</v>
      </c>
      <c r="M81" s="529">
        <v>-378.90569653287599</v>
      </c>
      <c r="N81" s="83">
        <v>-137.79288714256683</v>
      </c>
      <c r="O81" s="83">
        <f>-84.356-41.815</f>
        <v>-126.17099999999999</v>
      </c>
      <c r="P81" s="83">
        <f>-129-44.5</f>
        <v>-173.5</v>
      </c>
      <c r="Q81" s="83">
        <v>-131.10623929354932</v>
      </c>
      <c r="R81" s="529">
        <v>-568.11507063567865</v>
      </c>
      <c r="S81" s="83">
        <v>-185.66639476128142</v>
      </c>
      <c r="T81" s="83">
        <v>-129.52614119782689</v>
      </c>
      <c r="U81" s="142">
        <v>-188</v>
      </c>
    </row>
    <row r="82" spans="1:21" ht="13.15">
      <c r="A82" s="16" t="s">
        <v>99</v>
      </c>
      <c r="B82" s="52"/>
      <c r="C82" s="528">
        <v>423.97309525671375</v>
      </c>
      <c r="D82" s="82">
        <v>55.270000000000024</v>
      </c>
      <c r="E82" s="82">
        <v>145.47341763850699</v>
      </c>
      <c r="F82" s="82">
        <v>118.0098100470824</v>
      </c>
      <c r="G82" s="82">
        <v>202.04756508002947</v>
      </c>
      <c r="H82" s="528">
        <v>520.0867481454593</v>
      </c>
      <c r="I82" s="82">
        <v>48.517718997013034</v>
      </c>
      <c r="J82" s="82">
        <v>180.31719321015518</v>
      </c>
      <c r="K82" s="82">
        <v>162.18870036762866</v>
      </c>
      <c r="L82" s="82">
        <v>181.67028952585673</v>
      </c>
      <c r="M82" s="528">
        <v>572.36533456956249</v>
      </c>
      <c r="N82" s="82">
        <v>21.308845718981161</v>
      </c>
      <c r="O82" s="82">
        <f>SUM(O80:O81)</f>
        <v>118.02270129228006</v>
      </c>
      <c r="P82" s="82">
        <f>SUM(P80:P81)</f>
        <v>157.5</v>
      </c>
      <c r="Q82" s="82">
        <f>SUM(Q80:Q81)</f>
        <v>179.93734830229283</v>
      </c>
      <c r="R82" s="528">
        <f>SUM(R80:R81)</f>
        <v>476.21348752645304</v>
      </c>
      <c r="S82" s="82">
        <v>-14.389151843650943</v>
      </c>
      <c r="T82" s="82">
        <v>237.78215595030528</v>
      </c>
      <c r="U82" s="463">
        <v>143</v>
      </c>
    </row>
    <row r="83" spans="1:21">
      <c r="B83" s="15" t="s">
        <v>100</v>
      </c>
      <c r="C83" s="529">
        <v>-164.86100000000002</v>
      </c>
      <c r="D83" s="83">
        <v>-5.8220000000000001</v>
      </c>
      <c r="E83" s="83">
        <v>-66.146000000000001</v>
      </c>
      <c r="F83" s="83">
        <v>-41.680737915537172</v>
      </c>
      <c r="G83" s="83">
        <v>-50.085346565527843</v>
      </c>
      <c r="H83" s="529">
        <v>-163.73454215607131</v>
      </c>
      <c r="I83" s="83">
        <v>-3.5940000000000003</v>
      </c>
      <c r="J83" s="83">
        <v>-75.715991287221399</v>
      </c>
      <c r="K83" s="83">
        <v>-68.809264367716708</v>
      </c>
      <c r="L83" s="83">
        <v>-49.532835371118679</v>
      </c>
      <c r="M83" s="529">
        <v>-197.66217808885409</v>
      </c>
      <c r="N83" s="83">
        <v>-50.958053798806297</v>
      </c>
      <c r="O83" s="83">
        <v>-42.683</v>
      </c>
      <c r="P83" s="83">
        <v>-60</v>
      </c>
      <c r="Q83" s="83">
        <v>-50.539881187281019</v>
      </c>
      <c r="R83" s="529">
        <v>-203.9904871382669</v>
      </c>
      <c r="S83" s="83">
        <v>-17.039653312422608</v>
      </c>
      <c r="T83" s="83">
        <v>-36.515321411382786</v>
      </c>
      <c r="U83" s="142">
        <v>-16</v>
      </c>
    </row>
    <row r="84" spans="1:21" ht="13.15">
      <c r="A84" s="14" t="s">
        <v>101</v>
      </c>
      <c r="B84" s="52"/>
      <c r="C84" s="528">
        <v>259.1120952567137</v>
      </c>
      <c r="D84" s="82">
        <v>49.448000000000022</v>
      </c>
      <c r="E84" s="82">
        <v>79.427417638506952</v>
      </c>
      <c r="F84" s="82">
        <v>76.329072131545217</v>
      </c>
      <c r="G84" s="82">
        <v>151.96221851450161</v>
      </c>
      <c r="H84" s="528">
        <v>356.35220598938798</v>
      </c>
      <c r="I84" s="82">
        <v>44.923718997013033</v>
      </c>
      <c r="J84" s="82">
        <v>104.60120192293378</v>
      </c>
      <c r="K84" s="82">
        <v>93.379435999911948</v>
      </c>
      <c r="L84" s="82">
        <v>132.13745415473807</v>
      </c>
      <c r="M84" s="528">
        <v>374.7031564807084</v>
      </c>
      <c r="N84" s="82">
        <v>-29.649208079825137</v>
      </c>
      <c r="O84" s="82">
        <f>SUM(O82:O83)</f>
        <v>75.339701292280068</v>
      </c>
      <c r="P84" s="82">
        <f>SUM(P82:P83)</f>
        <v>97.5</v>
      </c>
      <c r="Q84" s="82">
        <f>SUM(Q82:Q83)</f>
        <v>129.39746711501181</v>
      </c>
      <c r="R84" s="528">
        <f>SUM(R82:R83)</f>
        <v>272.22300038818616</v>
      </c>
      <c r="S84" s="82">
        <v>-31.428805156073551</v>
      </c>
      <c r="T84" s="82">
        <v>201.2668345389225</v>
      </c>
      <c r="U84" s="463">
        <v>128</v>
      </c>
    </row>
    <row r="85" spans="1:21" ht="13.15">
      <c r="A85" s="14"/>
      <c r="B85" s="52"/>
      <c r="C85" s="539"/>
      <c r="D85" s="56"/>
      <c r="E85" s="56"/>
      <c r="F85" s="56"/>
      <c r="G85" s="56"/>
      <c r="H85" s="539"/>
      <c r="I85" s="56"/>
      <c r="J85" s="56"/>
      <c r="K85" s="56"/>
      <c r="L85" s="56"/>
      <c r="M85" s="539"/>
      <c r="N85" s="56"/>
      <c r="O85" s="56"/>
      <c r="P85" s="56"/>
      <c r="R85" s="549"/>
    </row>
    <row r="86" spans="1:21">
      <c r="C86" s="540"/>
      <c r="H86" s="540"/>
      <c r="M86" s="540"/>
      <c r="R86" s="549"/>
    </row>
    <row r="87" spans="1:21" ht="13.15">
      <c r="A87" s="9" t="s">
        <v>102</v>
      </c>
      <c r="B87" s="78"/>
      <c r="C87" s="78"/>
      <c r="D87" s="78"/>
      <c r="E87" s="78"/>
      <c r="F87" s="78"/>
      <c r="G87" s="78"/>
      <c r="H87" s="78"/>
      <c r="I87" s="78"/>
      <c r="J87" s="78"/>
      <c r="K87" s="78"/>
      <c r="L87" s="78"/>
      <c r="M87" s="78"/>
      <c r="N87" s="78"/>
      <c r="O87" s="78"/>
      <c r="P87" s="78"/>
      <c r="Q87" s="78"/>
      <c r="R87" s="78"/>
      <c r="S87" s="78"/>
      <c r="T87" s="78"/>
      <c r="U87" s="78"/>
    </row>
    <row r="88" spans="1:21">
      <c r="C88" s="540"/>
      <c r="H88" s="540"/>
      <c r="M88" s="540"/>
      <c r="R88" s="549"/>
    </row>
    <row r="89" spans="1:21" ht="13.15">
      <c r="A89" s="14" t="s">
        <v>9</v>
      </c>
      <c r="B89" s="52"/>
      <c r="C89" s="541"/>
      <c r="D89" s="65"/>
      <c r="E89" s="65"/>
      <c r="F89" s="65"/>
      <c r="G89" s="65"/>
      <c r="H89" s="541"/>
      <c r="I89" s="65"/>
      <c r="J89" s="65"/>
      <c r="K89" s="65"/>
      <c r="L89" s="65"/>
      <c r="M89" s="541"/>
      <c r="N89" s="65"/>
      <c r="O89" s="65"/>
      <c r="P89" s="65"/>
      <c r="R89" s="549"/>
    </row>
    <row r="90" spans="1:21">
      <c r="B90" s="15" t="s">
        <v>103</v>
      </c>
      <c r="C90" s="542">
        <v>9434.2881225061301</v>
      </c>
      <c r="D90" s="66">
        <v>9126.9234829377801</v>
      </c>
      <c r="E90" s="66">
        <v>8935.7268450625706</v>
      </c>
      <c r="F90" s="66">
        <v>8816.3046846300786</v>
      </c>
      <c r="G90" s="66">
        <v>9031.0089849760316</v>
      </c>
      <c r="H90" s="542">
        <v>9031.0089849760316</v>
      </c>
      <c r="I90" s="66">
        <v>8989.2625231515703</v>
      </c>
      <c r="J90" s="66">
        <v>8648.4868422573891</v>
      </c>
      <c r="K90" s="66">
        <v>8565.1503309849413</v>
      </c>
      <c r="L90" s="66">
        <v>9999.2184154086899</v>
      </c>
      <c r="M90" s="542">
        <v>9999.2184154086899</v>
      </c>
      <c r="N90" s="66">
        <v>10675.555466120601</v>
      </c>
      <c r="O90" s="66">
        <v>10902.734292700499</v>
      </c>
      <c r="P90" s="66">
        <v>11436.076880161401</v>
      </c>
      <c r="Q90" s="66">
        <v>11666.2831968424</v>
      </c>
      <c r="R90" s="542">
        <v>11666.2831968424</v>
      </c>
      <c r="S90" s="66">
        <v>11174.569970843</v>
      </c>
      <c r="T90" s="66">
        <v>11436.909855092101</v>
      </c>
      <c r="U90" s="66">
        <v>11229.187728212999</v>
      </c>
    </row>
    <row r="91" spans="1:21">
      <c r="B91" s="15" t="s">
        <v>104</v>
      </c>
      <c r="C91" s="542">
        <v>2444.5516590843199</v>
      </c>
      <c r="D91" s="66">
        <v>2505.9692697549899</v>
      </c>
      <c r="E91" s="66">
        <v>2465.39341834574</v>
      </c>
      <c r="F91" s="66">
        <v>2598.7471059546801</v>
      </c>
      <c r="G91" s="66">
        <v>2291.85403912843</v>
      </c>
      <c r="H91" s="542">
        <v>2291.85403912843</v>
      </c>
      <c r="I91" s="66">
        <v>2441.07505378004</v>
      </c>
      <c r="J91" s="66">
        <v>2536.0842438096702</v>
      </c>
      <c r="K91" s="66">
        <v>2503.2057634041098</v>
      </c>
      <c r="L91" s="66">
        <v>2212.3024316317001</v>
      </c>
      <c r="M91" s="542">
        <v>2212.3024316317001</v>
      </c>
      <c r="N91" s="66">
        <v>2868.8017249387699</v>
      </c>
      <c r="O91" s="66">
        <v>2926.1136771405104</v>
      </c>
      <c r="P91" s="66">
        <v>2618.3294291207999</v>
      </c>
      <c r="Q91" s="66">
        <v>3330.18943299282</v>
      </c>
      <c r="R91" s="542">
        <v>3330.18943299282</v>
      </c>
      <c r="S91" s="66">
        <v>3659.6888186333299</v>
      </c>
      <c r="T91" s="66">
        <v>3314.4130333724597</v>
      </c>
      <c r="U91" s="66">
        <v>3333.1375725697399</v>
      </c>
    </row>
    <row r="92" spans="1:21">
      <c r="B92" s="15" t="s">
        <v>105</v>
      </c>
      <c r="C92" s="542">
        <v>4.6757743206983298</v>
      </c>
      <c r="D92" s="66">
        <v>196.84238233498399</v>
      </c>
      <c r="E92" s="66">
        <v>240.401113666866</v>
      </c>
      <c r="F92" s="66">
        <v>362.43238453036901</v>
      </c>
      <c r="G92" s="66">
        <v>224.92654300988201</v>
      </c>
      <c r="H92" s="542">
        <v>233.148313255858</v>
      </c>
      <c r="I92" s="66">
        <v>257.55550905582101</v>
      </c>
      <c r="J92" s="66">
        <v>8.4032686857462906</v>
      </c>
      <c r="K92" s="66">
        <v>5.0447422021210198</v>
      </c>
      <c r="L92" s="66">
        <v>3.20671042451246</v>
      </c>
      <c r="M92" s="542">
        <v>3.20671042451246</v>
      </c>
      <c r="N92" s="66">
        <v>5.5697488398915507</v>
      </c>
      <c r="O92" s="66">
        <v>8.3062510568094812</v>
      </c>
      <c r="P92" s="66">
        <v>4.6235449897123999</v>
      </c>
      <c r="Q92" s="66">
        <v>4.5822983852020496</v>
      </c>
      <c r="R92" s="542">
        <v>4.5822983852020496</v>
      </c>
      <c r="S92" s="66">
        <v>4.1139807287101906</v>
      </c>
      <c r="T92" s="66">
        <v>4.0069477065877601</v>
      </c>
      <c r="U92" s="66">
        <v>1.74903275845897</v>
      </c>
    </row>
    <row r="93" spans="1:21" ht="13.15">
      <c r="A93" s="14" t="s">
        <v>106</v>
      </c>
      <c r="B93" s="52"/>
      <c r="C93" s="541">
        <v>11883.515555911099</v>
      </c>
      <c r="D93" s="65">
        <v>11829.735135027699</v>
      </c>
      <c r="E93" s="65">
        <v>11641.591377075199</v>
      </c>
      <c r="F93" s="65">
        <v>11777.4841751151</v>
      </c>
      <c r="G93" s="65">
        <v>11556.0113373603</v>
      </c>
      <c r="H93" s="541">
        <v>11556.0113373603</v>
      </c>
      <c r="I93" s="65">
        <v>11687.8930859874</v>
      </c>
      <c r="J93" s="65">
        <v>11192.9743547528</v>
      </c>
      <c r="K93" s="65">
        <v>11073.400836591201</v>
      </c>
      <c r="L93" s="65">
        <v>12214.727557464903</v>
      </c>
      <c r="M93" s="541">
        <v>12214.727557464903</v>
      </c>
      <c r="N93" s="65">
        <v>13549.926939899262</v>
      </c>
      <c r="O93" s="65">
        <v>13837.154220897819</v>
      </c>
      <c r="P93" s="65">
        <v>14059.029854271914</v>
      </c>
      <c r="Q93" s="65">
        <v>15001.054928220421</v>
      </c>
      <c r="R93" s="541">
        <v>15001.054928220421</v>
      </c>
      <c r="S93" s="65">
        <v>14838.372770205042</v>
      </c>
      <c r="T93" s="65">
        <f>T90+T91+T92</f>
        <v>14755.32983617115</v>
      </c>
      <c r="U93" s="65">
        <f>U90+U91+U92</f>
        <v>14564.074333541197</v>
      </c>
    </row>
    <row r="94" spans="1:21" ht="13.15">
      <c r="A94" s="58"/>
      <c r="B94" s="3"/>
      <c r="C94" s="543"/>
      <c r="D94" s="68"/>
      <c r="E94" s="68"/>
      <c r="F94" s="68"/>
      <c r="G94" s="68"/>
      <c r="H94" s="543"/>
      <c r="I94" s="68"/>
      <c r="J94" s="68"/>
      <c r="K94" s="68"/>
      <c r="L94" s="68"/>
      <c r="M94" s="543"/>
      <c r="N94" s="68"/>
      <c r="O94" s="68"/>
      <c r="P94" s="68"/>
      <c r="Q94" s="68"/>
      <c r="R94" s="543"/>
      <c r="S94" s="68"/>
      <c r="T94" s="68"/>
      <c r="U94" s="68"/>
    </row>
    <row r="95" spans="1:21" ht="13.15">
      <c r="A95" s="58" t="s">
        <v>107</v>
      </c>
      <c r="B95" s="3"/>
      <c r="C95" s="544"/>
      <c r="D95" s="67"/>
      <c r="E95" s="67"/>
      <c r="F95" s="67"/>
      <c r="G95" s="67"/>
      <c r="H95" s="544"/>
      <c r="I95" s="67"/>
      <c r="J95" s="67"/>
      <c r="K95" s="67"/>
      <c r="L95" s="67"/>
      <c r="M95" s="544"/>
      <c r="N95" s="67"/>
      <c r="O95" s="67"/>
      <c r="P95" s="67"/>
      <c r="Q95" s="67"/>
      <c r="R95" s="544"/>
      <c r="S95" s="67"/>
      <c r="T95" s="67"/>
      <c r="U95" s="67"/>
    </row>
    <row r="96" spans="1:21">
      <c r="B96" s="15" t="s">
        <v>108</v>
      </c>
      <c r="C96" s="542">
        <v>2976.2048347707801</v>
      </c>
      <c r="D96" s="66">
        <v>3026.2404115514901</v>
      </c>
      <c r="E96" s="66">
        <v>2724.0599961862499</v>
      </c>
      <c r="F96" s="66">
        <v>2764.7124083027702</v>
      </c>
      <c r="G96" s="66">
        <v>2905.4833206358999</v>
      </c>
      <c r="H96" s="542">
        <v>2905.4833206358999</v>
      </c>
      <c r="I96" s="66">
        <v>3153.77705626847</v>
      </c>
      <c r="J96" s="66">
        <v>2831.3706580456101</v>
      </c>
      <c r="K96" s="66">
        <v>2873.1123778574802</v>
      </c>
      <c r="L96" s="66">
        <v>2499.9727182321599</v>
      </c>
      <c r="M96" s="542">
        <v>2499.9727182321599</v>
      </c>
      <c r="N96" s="66">
        <v>2518.2684080609301</v>
      </c>
      <c r="O96" s="66">
        <v>2302.4008106401898</v>
      </c>
      <c r="P96" s="66">
        <v>2223.8313160901603</v>
      </c>
      <c r="Q96" s="66">
        <v>2368.6094498051698</v>
      </c>
      <c r="R96" s="542">
        <v>2368.6094498051698</v>
      </c>
      <c r="S96" s="66">
        <v>2144.3952195014999</v>
      </c>
      <c r="T96" s="66">
        <v>2065.37453166658</v>
      </c>
      <c r="U96" s="66">
        <v>2017.70365139926</v>
      </c>
    </row>
    <row r="97" spans="1:21">
      <c r="B97" s="15" t="s">
        <v>109</v>
      </c>
      <c r="C97" s="542">
        <v>1095.0215420567299</v>
      </c>
      <c r="D97" s="66">
        <v>929.74527525076599</v>
      </c>
      <c r="E97" s="66">
        <v>927.43717679908195</v>
      </c>
      <c r="F97" s="66">
        <v>956.68435506723301</v>
      </c>
      <c r="G97" s="66">
        <v>963.603639444294</v>
      </c>
      <c r="H97" s="542">
        <v>963.603639444294</v>
      </c>
      <c r="I97" s="66">
        <v>873.877311802637</v>
      </c>
      <c r="J97" s="66">
        <v>730.13200320644</v>
      </c>
      <c r="K97" s="66">
        <v>761.20350795653098</v>
      </c>
      <c r="L97" s="66">
        <v>858.29630877436603</v>
      </c>
      <c r="M97" s="542">
        <v>858.29630877436603</v>
      </c>
      <c r="N97" s="66">
        <v>907.53175070778195</v>
      </c>
      <c r="O97" s="66">
        <v>930.92630782750791</v>
      </c>
      <c r="P97" s="66">
        <v>828.95968923860607</v>
      </c>
      <c r="Q97" s="66">
        <v>859.42740457912498</v>
      </c>
      <c r="R97" s="542">
        <v>859.42740457912498</v>
      </c>
      <c r="S97" s="66">
        <v>839.95943902474005</v>
      </c>
      <c r="T97" s="66">
        <v>706.15858850698999</v>
      </c>
      <c r="U97" s="66">
        <v>684.39517557141994</v>
      </c>
    </row>
    <row r="98" spans="1:21" ht="13.15">
      <c r="A98" s="14" t="s">
        <v>110</v>
      </c>
      <c r="B98" s="52"/>
      <c r="C98" s="541">
        <v>4071.2263768275102</v>
      </c>
      <c r="D98" s="65">
        <v>3955.9856868022603</v>
      </c>
      <c r="E98" s="65">
        <v>3651.4971729853301</v>
      </c>
      <c r="F98" s="65">
        <v>3721.3967633699999</v>
      </c>
      <c r="G98" s="65">
        <v>3869.0869600801902</v>
      </c>
      <c r="H98" s="541">
        <v>3869.0869600801902</v>
      </c>
      <c r="I98" s="65">
        <v>4027.6543680711102</v>
      </c>
      <c r="J98" s="65">
        <v>3561.5026612520501</v>
      </c>
      <c r="K98" s="65">
        <v>3634.31588581401</v>
      </c>
      <c r="L98" s="65">
        <v>3358.2690270065259</v>
      </c>
      <c r="M98" s="541">
        <v>3358.2690270065259</v>
      </c>
      <c r="N98" s="65">
        <v>3425.8001587687122</v>
      </c>
      <c r="O98" s="65">
        <v>3233.3271184676978</v>
      </c>
      <c r="P98" s="65">
        <v>3052.7910053287665</v>
      </c>
      <c r="Q98" s="65">
        <v>3228.0368543842947</v>
      </c>
      <c r="R98" s="541">
        <v>3228.0368543842947</v>
      </c>
      <c r="S98" s="65">
        <v>2984.3546585262402</v>
      </c>
      <c r="T98" s="65">
        <f>T96+T97</f>
        <v>2771.5331201735698</v>
      </c>
      <c r="U98" s="65">
        <f>U96+U97</f>
        <v>2702.09882697068</v>
      </c>
    </row>
    <row r="99" spans="1:21">
      <c r="B99" s="15" t="s">
        <v>111</v>
      </c>
      <c r="C99" s="542">
        <v>5742.0234168220095</v>
      </c>
      <c r="D99" s="66">
        <v>5748.2132565055199</v>
      </c>
      <c r="E99" s="66">
        <v>5550</v>
      </c>
      <c r="F99" s="66">
        <v>5382.11257862803</v>
      </c>
      <c r="G99" s="66">
        <v>5450.2198680455704</v>
      </c>
      <c r="H99" s="542">
        <v>5450.2198680455704</v>
      </c>
      <c r="I99" s="66">
        <v>5568.8521987073</v>
      </c>
      <c r="J99" s="66">
        <v>5344.6191651359395</v>
      </c>
      <c r="K99" s="66">
        <v>5320.3625947228902</v>
      </c>
      <c r="L99" s="66">
        <v>6073.6667732953001</v>
      </c>
      <c r="M99" s="542">
        <v>6073.6667732953001</v>
      </c>
      <c r="N99" s="66">
        <v>7176.8385022593002</v>
      </c>
      <c r="O99" s="66">
        <v>7799.7693953980297</v>
      </c>
      <c r="P99" s="66">
        <v>8326.7273797084999</v>
      </c>
      <c r="Q99" s="66">
        <v>9116.9091898158695</v>
      </c>
      <c r="R99" s="542">
        <v>9116.9091898158695</v>
      </c>
      <c r="S99" s="66">
        <v>9517.344239536289</v>
      </c>
      <c r="T99" s="66">
        <v>9452.8519352992698</v>
      </c>
      <c r="U99" s="66">
        <v>8527.7213795229</v>
      </c>
    </row>
    <row r="100" spans="1:21">
      <c r="B100" s="15" t="s">
        <v>112</v>
      </c>
      <c r="C100" s="542">
        <v>2070.26396086256</v>
      </c>
      <c r="D100" s="66">
        <v>2048.63982580838</v>
      </c>
      <c r="E100" s="66">
        <v>2354</v>
      </c>
      <c r="F100" s="66">
        <v>2485.6224059676701</v>
      </c>
      <c r="G100" s="66">
        <v>2157.6829424815301</v>
      </c>
      <c r="H100" s="542">
        <v>2157.6829424815301</v>
      </c>
      <c r="I100" s="66">
        <v>2002.2736048279601</v>
      </c>
      <c r="J100" s="66">
        <v>2285.17628963072</v>
      </c>
      <c r="K100" s="66">
        <v>2117.4810502639502</v>
      </c>
      <c r="L100" s="66">
        <v>2782.2900674500297</v>
      </c>
      <c r="M100" s="542">
        <v>2782.2900674500297</v>
      </c>
      <c r="N100" s="66">
        <v>2946.87081296322</v>
      </c>
      <c r="O100" s="66">
        <v>2803.64093811864</v>
      </c>
      <c r="P100" s="66">
        <v>2679.4193115185003</v>
      </c>
      <c r="Q100" s="66">
        <v>2656.0172721671802</v>
      </c>
      <c r="R100" s="542">
        <v>2656.0172721671802</v>
      </c>
      <c r="S100" s="66">
        <v>2336.58111848002</v>
      </c>
      <c r="T100" s="66">
        <v>2530.8526200800102</v>
      </c>
      <c r="U100" s="66">
        <v>3334.16190774199</v>
      </c>
    </row>
    <row r="101" spans="1:21">
      <c r="B101" s="15" t="s">
        <v>113</v>
      </c>
      <c r="C101" s="542">
        <v>-2.4629999952552599E-4</v>
      </c>
      <c r="D101" s="66">
        <v>76.894918178469496</v>
      </c>
      <c r="E101" s="66">
        <v>85.163315349434711</v>
      </c>
      <c r="F101" s="66">
        <v>188.35146516286702</v>
      </c>
      <c r="G101" s="66">
        <v>77.182305923514605</v>
      </c>
      <c r="H101" s="542">
        <v>79.020613424766893</v>
      </c>
      <c r="I101" s="66">
        <v>89.111167421884502</v>
      </c>
      <c r="J101" s="66">
        <v>1.6745162990829299</v>
      </c>
      <c r="K101" s="66">
        <v>1.2396068302155601</v>
      </c>
      <c r="L101" s="66">
        <v>0.49846480302254703</v>
      </c>
      <c r="M101" s="542">
        <v>0.49846480302254703</v>
      </c>
      <c r="N101" s="66">
        <v>0.41574985212750604</v>
      </c>
      <c r="O101" s="66">
        <v>0.41451677221327204</v>
      </c>
      <c r="P101" s="66">
        <v>8.9616000000019194E-2</v>
      </c>
      <c r="Q101" s="66">
        <v>8.9616000000019097E-2</v>
      </c>
      <c r="R101" s="542">
        <v>8.9616000000019097E-2</v>
      </c>
      <c r="S101" s="66">
        <v>8.9616000000000001E-2</v>
      </c>
      <c r="T101" s="66">
        <v>8.9616000000000001E-2</v>
      </c>
      <c r="U101" s="66">
        <v>8.9616000000000001E-2</v>
      </c>
    </row>
    <row r="102" spans="1:21" ht="13.15">
      <c r="A102" s="14" t="s">
        <v>114</v>
      </c>
      <c r="B102" s="52"/>
      <c r="C102" s="541">
        <v>11883.513508212101</v>
      </c>
      <c r="D102" s="65">
        <v>11829.7336872946</v>
      </c>
      <c r="E102" s="65">
        <v>11641.5901739194</v>
      </c>
      <c r="F102" s="65">
        <v>11777.4832131286</v>
      </c>
      <c r="G102" s="65">
        <v>11556.010384032001</v>
      </c>
      <c r="H102" s="541">
        <v>11556.010384032001</v>
      </c>
      <c r="I102" s="65">
        <v>11687.8913390282</v>
      </c>
      <c r="J102" s="65">
        <v>11192.9726323178</v>
      </c>
      <c r="K102" s="65">
        <v>11073.399137631101</v>
      </c>
      <c r="L102" s="65">
        <v>12214.724332554877</v>
      </c>
      <c r="M102" s="541">
        <v>12214.724332554877</v>
      </c>
      <c r="N102" s="65">
        <v>13549.92522384336</v>
      </c>
      <c r="O102" s="65">
        <v>13837.15196875658</v>
      </c>
      <c r="P102" s="65">
        <v>14059.027312555767</v>
      </c>
      <c r="Q102" s="65">
        <v>15001.052932367344</v>
      </c>
      <c r="R102" s="541">
        <v>15001.052932367344</v>
      </c>
      <c r="S102" s="65">
        <v>14838.369632542548</v>
      </c>
      <c r="T102" s="65">
        <f>T98+T99+T100+T101</f>
        <v>14755.327291552849</v>
      </c>
      <c r="U102" s="65">
        <f>U98+U99+U100+U101</f>
        <v>14564.071730235568</v>
      </c>
    </row>
    <row r="103" spans="1:21">
      <c r="C103" s="540"/>
      <c r="H103" s="540"/>
      <c r="M103" s="540"/>
      <c r="R103" s="549"/>
    </row>
    <row r="104" spans="1:21" ht="13.15">
      <c r="A104" s="9" t="s">
        <v>115</v>
      </c>
      <c r="B104" s="78"/>
      <c r="C104" s="78"/>
      <c r="D104" s="78"/>
      <c r="E104" s="78"/>
      <c r="F104" s="78"/>
      <c r="G104" s="78"/>
      <c r="H104" s="78"/>
      <c r="I104" s="78"/>
      <c r="J104" s="78"/>
      <c r="K104" s="78"/>
      <c r="L104" s="78"/>
      <c r="M104" s="78"/>
      <c r="N104" s="78"/>
      <c r="O104" s="78"/>
      <c r="P104" s="78"/>
      <c r="Q104" s="78"/>
      <c r="R104" s="78"/>
      <c r="S104" s="78"/>
      <c r="T104" s="78"/>
      <c r="U104" s="78"/>
    </row>
    <row r="105" spans="1:21">
      <c r="C105" s="540"/>
      <c r="H105" s="540"/>
      <c r="M105" s="540"/>
      <c r="R105" s="549"/>
    </row>
    <row r="106" spans="1:21" ht="13.15">
      <c r="A106" s="14" t="s">
        <v>527</v>
      </c>
      <c r="B106" s="52"/>
      <c r="C106" s="541">
        <v>5290.1544112389929</v>
      </c>
      <c r="D106" s="65">
        <v>5307.4646241022592</v>
      </c>
      <c r="E106" s="65">
        <v>5598.8914310525688</v>
      </c>
      <c r="F106" s="65">
        <v>5638.7680068000936</v>
      </c>
      <c r="G106" s="65">
        <v>5167.9135732582927</v>
      </c>
      <c r="H106" s="541">
        <v>5167.9135732582927</v>
      </c>
      <c r="I106" s="65">
        <v>5207.6937433873063</v>
      </c>
      <c r="J106" s="65">
        <v>5228.2808519936825</v>
      </c>
      <c r="K106" s="65">
        <v>5033.4617879213702</v>
      </c>
      <c r="L106" s="65">
        <v>5890.1006220760537</v>
      </c>
      <c r="M106" s="541">
        <v>5890.1006220760537</v>
      </c>
      <c r="N106" s="65">
        <v>7294.2321258988886</v>
      </c>
      <c r="O106" s="65">
        <v>7611.7667994935518</v>
      </c>
      <c r="P106" s="65">
        <v>7941</v>
      </c>
      <c r="Q106" s="65">
        <v>8630.9786760415191</v>
      </c>
      <c r="R106" s="541">
        <v>8630.9786760415191</v>
      </c>
      <c r="S106" s="65">
        <v>8967.1990144193842</v>
      </c>
      <c r="T106" s="65">
        <v>8570</v>
      </c>
      <c r="U106" s="65">
        <v>8498.0530342787097</v>
      </c>
    </row>
    <row r="107" spans="1:21">
      <c r="B107" s="15" t="s">
        <v>522</v>
      </c>
      <c r="C107" s="542">
        <v>3450.6544112389929</v>
      </c>
      <c r="D107" s="66">
        <v>3428.3999999999996</v>
      </c>
      <c r="E107" s="66">
        <v>3731.8914310525688</v>
      </c>
      <c r="F107" s="66">
        <v>3641.7680068000936</v>
      </c>
      <c r="G107" s="66">
        <v>3103.5209316931978</v>
      </c>
      <c r="H107" s="542">
        <v>3103.5209316931978</v>
      </c>
      <c r="I107" s="66">
        <v>3048.6413433873063</v>
      </c>
      <c r="J107" s="66">
        <v>3081.2661261380372</v>
      </c>
      <c r="K107" s="66">
        <v>2823.9219191896382</v>
      </c>
      <c r="L107" s="66">
        <v>3553.5472542701309</v>
      </c>
      <c r="M107" s="542">
        <v>3553.5472542701309</v>
      </c>
      <c r="N107" s="66">
        <v>3442.1246171798944</v>
      </c>
      <c r="O107" s="66">
        <f>O106-O109-O108</f>
        <v>3393.5534252005127</v>
      </c>
      <c r="P107" s="66">
        <f>P106-P109-P108</f>
        <v>3532</v>
      </c>
      <c r="Q107" s="66">
        <v>4566</v>
      </c>
      <c r="R107" s="542">
        <f>Q107</f>
        <v>4566</v>
      </c>
      <c r="S107" s="66">
        <v>5158</v>
      </c>
      <c r="T107" s="66">
        <v>4774</v>
      </c>
      <c r="U107" s="66">
        <v>4765</v>
      </c>
    </row>
    <row r="108" spans="1:21">
      <c r="B108" s="15" t="s">
        <v>523</v>
      </c>
      <c r="C108" s="542">
        <v>1839.5</v>
      </c>
      <c r="D108" s="66">
        <v>1879</v>
      </c>
      <c r="E108" s="66">
        <v>1867</v>
      </c>
      <c r="F108" s="66">
        <v>1997</v>
      </c>
      <c r="G108" s="66">
        <v>2064.1050693547927</v>
      </c>
      <c r="H108" s="542">
        <v>2064.1050693547927</v>
      </c>
      <c r="I108" s="66">
        <v>2159.0524</v>
      </c>
      <c r="J108" s="66">
        <v>2147.0147258556453</v>
      </c>
      <c r="K108" s="66">
        <v>2209.539868731732</v>
      </c>
      <c r="L108" s="66">
        <v>2336.5134667049524</v>
      </c>
      <c r="M108" s="542">
        <v>2336.5134667049524</v>
      </c>
      <c r="N108" s="66">
        <v>3852.1075087189943</v>
      </c>
      <c r="O108" s="66">
        <v>2948</v>
      </c>
      <c r="P108" s="66">
        <v>3139</v>
      </c>
      <c r="Q108" s="66">
        <v>2689</v>
      </c>
      <c r="R108" s="542">
        <f>+Q108</f>
        <v>2689</v>
      </c>
      <c r="S108" s="66">
        <v>2534.4</v>
      </c>
      <c r="T108" s="66">
        <v>2482</v>
      </c>
      <c r="U108" s="481">
        <v>2444</v>
      </c>
    </row>
    <row r="109" spans="1:21">
      <c r="B109" s="15" t="s">
        <v>524</v>
      </c>
      <c r="C109" s="542">
        <v>293.19276000000002</v>
      </c>
      <c r="D109" s="66">
        <v>307.05068</v>
      </c>
      <c r="E109" s="66">
        <v>303.65290999999996</v>
      </c>
      <c r="F109" s="66">
        <v>318.04854999999998</v>
      </c>
      <c r="G109" s="66">
        <v>365.89843000000002</v>
      </c>
      <c r="H109" s="542">
        <v>365.89843000000002</v>
      </c>
      <c r="I109" s="66">
        <v>367.71035000000001</v>
      </c>
      <c r="J109" s="66">
        <v>375.85249999999996</v>
      </c>
      <c r="K109" s="66">
        <v>361.34902</v>
      </c>
      <c r="L109" s="66">
        <v>353.45042000000001</v>
      </c>
      <c r="M109" s="542">
        <v>353.45042000000001</v>
      </c>
      <c r="N109" s="66">
        <v>1211.963455950721</v>
      </c>
      <c r="O109" s="66">
        <v>1270.2133742930394</v>
      </c>
      <c r="P109" s="66">
        <v>1270</v>
      </c>
      <c r="Q109" s="66">
        <v>1375.9070226121869</v>
      </c>
      <c r="R109" s="542">
        <f>+Q109</f>
        <v>1375.9070226121869</v>
      </c>
      <c r="S109" s="66">
        <v>1274.4090784622836</v>
      </c>
      <c r="T109" s="66">
        <v>1314</v>
      </c>
      <c r="U109" s="481">
        <v>1289</v>
      </c>
    </row>
    <row r="110" spans="1:21">
      <c r="B110" s="15"/>
      <c r="C110" s="542"/>
      <c r="D110" s="66"/>
      <c r="E110" s="66"/>
      <c r="F110" s="66"/>
      <c r="G110" s="66"/>
      <c r="H110" s="542"/>
      <c r="I110" s="66"/>
      <c r="J110" s="66"/>
      <c r="K110" s="66"/>
      <c r="L110" s="66"/>
      <c r="M110" s="542"/>
      <c r="N110" s="66"/>
      <c r="O110" s="66"/>
      <c r="P110" s="66"/>
      <c r="Q110" s="66"/>
      <c r="R110" s="542"/>
      <c r="S110" s="66"/>
      <c r="T110" s="66"/>
      <c r="U110" s="66"/>
    </row>
    <row r="111" spans="1:21" ht="13.15">
      <c r="A111" s="14" t="s">
        <v>118</v>
      </c>
      <c r="B111" s="52"/>
      <c r="C111" s="541">
        <v>1108.6935326683329</v>
      </c>
      <c r="D111" s="65">
        <v>1106.6479763301709</v>
      </c>
      <c r="E111" s="65">
        <v>1196.6571083154956</v>
      </c>
      <c r="F111" s="65">
        <v>1364.7857334035705</v>
      </c>
      <c r="G111" s="65">
        <v>1097.2533961789522</v>
      </c>
      <c r="H111" s="541">
        <v>1097.2533961789522</v>
      </c>
      <c r="I111" s="65">
        <v>1108.1490781506734</v>
      </c>
      <c r="J111" s="65">
        <v>1247.3764422749123</v>
      </c>
      <c r="K111" s="65">
        <v>1247.1424697169221</v>
      </c>
      <c r="L111" s="65">
        <v>774.20887000286154</v>
      </c>
      <c r="M111" s="541">
        <v>774.20887000286154</v>
      </c>
      <c r="N111" s="65">
        <v>1244.1358956254633</v>
      </c>
      <c r="O111" s="65">
        <v>1124.604416383648</v>
      </c>
      <c r="P111" s="65">
        <v>886.39148974268414</v>
      </c>
      <c r="Q111" s="65">
        <v>1394.9931211351616</v>
      </c>
      <c r="R111" s="541">
        <v>1394.9931211351616</v>
      </c>
      <c r="S111" s="65">
        <v>1748.6413013706829</v>
      </c>
      <c r="T111" s="480">
        <v>1478.1327615121268</v>
      </c>
      <c r="U111" s="480">
        <v>1503.0580156745282</v>
      </c>
    </row>
    <row r="112" spans="1:21">
      <c r="B112" s="15" t="s">
        <v>116</v>
      </c>
      <c r="C112" s="542">
        <v>573.69353266833286</v>
      </c>
      <c r="D112" s="66">
        <v>624.5</v>
      </c>
      <c r="E112" s="66">
        <v>859.65710831549563</v>
      </c>
      <c r="F112" s="66">
        <v>917.78573340357048</v>
      </c>
      <c r="G112" s="66">
        <v>515.64658956440212</v>
      </c>
      <c r="H112" s="542">
        <v>515.64658956440212</v>
      </c>
      <c r="I112" s="66">
        <v>505.11707815067336</v>
      </c>
      <c r="J112" s="66">
        <v>662.96945794162195</v>
      </c>
      <c r="K112" s="66">
        <v>669.63671614327563</v>
      </c>
      <c r="L112" s="66">
        <v>348.31246426621328</v>
      </c>
      <c r="M112" s="542">
        <v>348.31246426621328</v>
      </c>
      <c r="N112" s="66">
        <v>870.32782030166834</v>
      </c>
      <c r="O112" s="66">
        <f>O111-O113</f>
        <v>602.60441638364796</v>
      </c>
      <c r="P112" s="66">
        <f>P111-P113</f>
        <v>424.39148974268414</v>
      </c>
      <c r="Q112" s="603">
        <v>893.49695473586428</v>
      </c>
      <c r="R112" s="604">
        <f>+Q112</f>
        <v>893.49695473586428</v>
      </c>
      <c r="S112" s="66">
        <v>1377</v>
      </c>
      <c r="T112" s="481">
        <v>1060</v>
      </c>
      <c r="U112" s="481">
        <v>1157</v>
      </c>
    </row>
    <row r="113" spans="1:21">
      <c r="B113" s="15" t="s">
        <v>117</v>
      </c>
      <c r="C113" s="542">
        <v>535</v>
      </c>
      <c r="D113" s="66">
        <v>482</v>
      </c>
      <c r="E113" s="66">
        <v>337</v>
      </c>
      <c r="F113" s="66">
        <v>447</v>
      </c>
      <c r="G113" s="66">
        <v>581.60680661455012</v>
      </c>
      <c r="H113" s="542">
        <v>581.60680661455012</v>
      </c>
      <c r="I113" s="66">
        <v>603.03200000000004</v>
      </c>
      <c r="J113" s="66">
        <v>584.40698433329032</v>
      </c>
      <c r="K113" s="66">
        <v>577.50575357364642</v>
      </c>
      <c r="L113" s="66">
        <v>425.89640573664576</v>
      </c>
      <c r="M113" s="542">
        <v>425.89640573664576</v>
      </c>
      <c r="N113" s="66">
        <v>373.80807532379492</v>
      </c>
      <c r="O113" s="66">
        <v>522</v>
      </c>
      <c r="P113" s="66">
        <v>462</v>
      </c>
      <c r="Q113" s="603">
        <v>501.49616671929607</v>
      </c>
      <c r="R113" s="604">
        <f>+Q113</f>
        <v>501.49616671929607</v>
      </c>
      <c r="S113" s="66">
        <v>372</v>
      </c>
      <c r="T113" s="481">
        <v>418</v>
      </c>
      <c r="U113" s="481">
        <v>346</v>
      </c>
    </row>
    <row r="114" spans="1:21" ht="13.15">
      <c r="A114" s="11"/>
      <c r="B114" s="3"/>
      <c r="C114" s="540"/>
      <c r="H114" s="540"/>
      <c r="M114" s="540"/>
      <c r="Q114" s="38"/>
      <c r="R114" s="535"/>
      <c r="S114" s="38"/>
      <c r="T114" s="477"/>
      <c r="U114" s="477"/>
    </row>
    <row r="115" spans="1:21" ht="13.15">
      <c r="A115" s="14" t="s">
        <v>438</v>
      </c>
      <c r="B115" s="52"/>
      <c r="C115" s="541">
        <v>4181.4608785706596</v>
      </c>
      <c r="D115" s="65">
        <v>4200.8166477720888</v>
      </c>
      <c r="E115" s="65">
        <v>4402.2343227370729</v>
      </c>
      <c r="F115" s="65">
        <v>4273.9822733965239</v>
      </c>
      <c r="G115" s="65">
        <v>4070.6601770793404</v>
      </c>
      <c r="H115" s="541">
        <v>4070.6601770793404</v>
      </c>
      <c r="I115" s="65">
        <v>4099.5446652366327</v>
      </c>
      <c r="J115" s="65">
        <v>3980.9044097187707</v>
      </c>
      <c r="K115" s="65">
        <v>3786.3193182044474</v>
      </c>
      <c r="L115" s="65">
        <v>5115.8917520731929</v>
      </c>
      <c r="M115" s="541">
        <v>5115.8917520731929</v>
      </c>
      <c r="N115" s="65">
        <v>6050.0962302734251</v>
      </c>
      <c r="O115" s="65">
        <v>6487.1623831099041</v>
      </c>
      <c r="P115" s="65">
        <v>7055</v>
      </c>
      <c r="Q115" s="65">
        <v>7235.9855549063577</v>
      </c>
      <c r="R115" s="541">
        <v>7235.9855549063577</v>
      </c>
      <c r="S115" s="65">
        <v>7218.5577130487009</v>
      </c>
      <c r="T115" s="480">
        <f t="shared" ref="T115:U115" si="7">T106-T111</f>
        <v>7091.8672384878737</v>
      </c>
      <c r="U115" s="480">
        <f t="shared" si="7"/>
        <v>6994.9950186041815</v>
      </c>
    </row>
    <row r="116" spans="1:21">
      <c r="B116" s="15" t="s">
        <v>116</v>
      </c>
      <c r="C116" s="542">
        <v>2876.96087857066</v>
      </c>
      <c r="D116" s="66">
        <v>2803.8999999999996</v>
      </c>
      <c r="E116" s="66">
        <v>2872.2343227370729</v>
      </c>
      <c r="F116" s="66">
        <v>2723.9822733965229</v>
      </c>
      <c r="G116" s="66">
        <v>2587.8743421287954</v>
      </c>
      <c r="H116" s="542">
        <v>2587.8743421287954</v>
      </c>
      <c r="I116" s="66">
        <v>2543.5242652366328</v>
      </c>
      <c r="J116" s="66">
        <v>2418.2966681964153</v>
      </c>
      <c r="K116" s="66">
        <v>2154.2852030463628</v>
      </c>
      <c r="L116" s="66">
        <v>3205.2347900039176</v>
      </c>
      <c r="M116" s="542">
        <v>3205.2347900039176</v>
      </c>
      <c r="N116" s="66">
        <v>2571.7967968782259</v>
      </c>
      <c r="O116" s="66">
        <f>O115-O117</f>
        <v>4061.1623831099041</v>
      </c>
      <c r="P116" s="66">
        <f>P115-P117</f>
        <v>4378</v>
      </c>
      <c r="Q116" s="603">
        <v>3985.7618754325667</v>
      </c>
      <c r="R116" s="604">
        <v>3985.7618754325667</v>
      </c>
      <c r="S116" s="66">
        <v>4087.8684510140138</v>
      </c>
      <c r="T116" s="66">
        <v>5028</v>
      </c>
      <c r="U116" s="66">
        <v>4922.0530342787097</v>
      </c>
    </row>
    <row r="117" spans="1:21">
      <c r="B117" s="15" t="s">
        <v>117</v>
      </c>
      <c r="C117" s="542">
        <v>1304.5</v>
      </c>
      <c r="D117" s="66">
        <v>1397</v>
      </c>
      <c r="E117" s="66">
        <v>1530</v>
      </c>
      <c r="F117" s="66">
        <v>1550</v>
      </c>
      <c r="G117" s="66">
        <v>1482.4982627402426</v>
      </c>
      <c r="H117" s="542">
        <v>1482.4982627402426</v>
      </c>
      <c r="I117" s="66">
        <v>1556.0203999999999</v>
      </c>
      <c r="J117" s="66">
        <v>1562.6077415223549</v>
      </c>
      <c r="K117" s="66">
        <v>1632.0341151580856</v>
      </c>
      <c r="L117" s="66">
        <v>1910.6170609683068</v>
      </c>
      <c r="M117" s="542">
        <v>1910.6170609683068</v>
      </c>
      <c r="N117" s="66">
        <v>3478.2994333951992</v>
      </c>
      <c r="O117" s="66">
        <f>O108-O113</f>
        <v>2426</v>
      </c>
      <c r="P117" s="66">
        <v>2677</v>
      </c>
      <c r="Q117" s="603">
        <v>3250.2236791537921</v>
      </c>
      <c r="R117" s="604">
        <v>3250.2236791537921</v>
      </c>
      <c r="S117" s="66">
        <v>3130.9504514869304</v>
      </c>
      <c r="T117" s="66">
        <v>2064</v>
      </c>
      <c r="U117" s="66">
        <v>2073</v>
      </c>
    </row>
    <row r="118" spans="1:21">
      <c r="C118" s="540"/>
      <c r="H118" s="540"/>
      <c r="M118" s="540"/>
      <c r="R118" s="549"/>
    </row>
    <row r="119" spans="1:21" ht="13.15">
      <c r="A119" s="9" t="s">
        <v>119</v>
      </c>
      <c r="B119" s="78"/>
      <c r="C119" s="78"/>
      <c r="D119" s="78"/>
      <c r="E119" s="78"/>
      <c r="F119" s="78"/>
      <c r="G119" s="78"/>
      <c r="H119" s="78"/>
      <c r="I119" s="78"/>
      <c r="J119" s="78"/>
      <c r="K119" s="78"/>
      <c r="L119" s="78"/>
      <c r="M119" s="78"/>
      <c r="N119" s="78"/>
      <c r="O119" s="78"/>
      <c r="P119" s="78"/>
      <c r="Q119" s="78"/>
      <c r="R119" s="78"/>
      <c r="S119" s="78"/>
      <c r="T119" s="78"/>
      <c r="U119" s="78"/>
    </row>
    <row r="120" spans="1:21">
      <c r="B120" s="79"/>
      <c r="C120" s="538"/>
      <c r="D120" s="79"/>
      <c r="E120" s="79"/>
      <c r="F120" s="79"/>
      <c r="G120" s="79"/>
      <c r="H120" s="538"/>
      <c r="I120" s="79"/>
      <c r="J120" s="79"/>
      <c r="K120" s="79"/>
      <c r="L120" s="79"/>
      <c r="M120" s="538"/>
      <c r="N120" s="79"/>
      <c r="O120" s="79"/>
      <c r="P120" s="79"/>
      <c r="R120" s="549"/>
    </row>
    <row r="121" spans="1:21">
      <c r="A121" s="3" t="s">
        <v>120</v>
      </c>
      <c r="B121" s="69"/>
      <c r="C121" s="545">
        <v>4624.473325375443</v>
      </c>
      <c r="D121" s="77">
        <v>1095.9150725751899</v>
      </c>
      <c r="E121" s="77">
        <v>1105.54469624583</v>
      </c>
      <c r="F121" s="77">
        <v>1094.6292803098399</v>
      </c>
      <c r="G121" s="77">
        <v>1129.6469923697741</v>
      </c>
      <c r="H121" s="545">
        <v>4361.6705284531745</v>
      </c>
      <c r="I121" s="77">
        <v>1079.6516960446711</v>
      </c>
      <c r="J121" s="77">
        <v>1095.2439577135215</v>
      </c>
      <c r="K121" s="77">
        <v>1087.4808266316438</v>
      </c>
      <c r="L121" s="77">
        <v>1102.1143304452885</v>
      </c>
      <c r="M121" s="545">
        <v>4364.4908108351265</v>
      </c>
      <c r="N121" s="77">
        <v>1131.3291535687208</v>
      </c>
      <c r="O121" s="77">
        <v>1135.7219161729677</v>
      </c>
      <c r="P121" s="77">
        <v>1176.8815903493899</v>
      </c>
      <c r="Q121" s="77">
        <v>1227.8771833664155</v>
      </c>
      <c r="R121" s="545">
        <v>4641.4836808762902</v>
      </c>
      <c r="S121" s="77">
        <v>1172.200209772684</v>
      </c>
      <c r="T121" s="77">
        <v>1066.7522714416639</v>
      </c>
      <c r="U121" s="77">
        <v>1128.6401883889889</v>
      </c>
    </row>
    <row r="122" spans="1:21">
      <c r="A122" s="3" t="s">
        <v>121</v>
      </c>
      <c r="B122" s="69"/>
      <c r="C122" s="545">
        <v>1567.302132492375</v>
      </c>
      <c r="D122" s="77">
        <v>395.29386156732431</v>
      </c>
      <c r="E122" s="77">
        <v>382.19635098532439</v>
      </c>
      <c r="F122" s="77">
        <v>400.15891384292701</v>
      </c>
      <c r="G122" s="77">
        <v>404.51124459730067</v>
      </c>
      <c r="H122" s="545">
        <v>1564.803527468812</v>
      </c>
      <c r="I122" s="77">
        <v>393.05515235460365</v>
      </c>
      <c r="J122" s="77">
        <v>389.67071956961394</v>
      </c>
      <c r="K122" s="77">
        <v>398.95137734326306</v>
      </c>
      <c r="L122" s="77">
        <v>483.23242981987102</v>
      </c>
      <c r="M122" s="545">
        <v>1664.90967908735</v>
      </c>
      <c r="N122" s="77">
        <v>438.97957613713538</v>
      </c>
      <c r="O122" s="77">
        <v>402.544263525183</v>
      </c>
      <c r="P122" s="77">
        <v>470.36990468948824</v>
      </c>
      <c r="Q122" s="77">
        <v>484.06817183478688</v>
      </c>
      <c r="R122" s="545">
        <v>1788.166311610318</v>
      </c>
      <c r="S122" s="77">
        <v>447.87099999999998</v>
      </c>
      <c r="T122" s="77">
        <v>403.59495553713435</v>
      </c>
      <c r="U122" s="77">
        <v>437.63684387093627</v>
      </c>
    </row>
    <row r="123" spans="1:21">
      <c r="A123" s="3" t="s">
        <v>122</v>
      </c>
      <c r="B123" s="69"/>
      <c r="C123" s="545">
        <v>767.78194443462064</v>
      </c>
      <c r="D123" s="77">
        <v>113.16133918990221</v>
      </c>
      <c r="E123" s="77">
        <v>173.52121299240085</v>
      </c>
      <c r="F123" s="77">
        <v>183.46175312761736</v>
      </c>
      <c r="G123" s="77">
        <v>273.77128653511204</v>
      </c>
      <c r="H123" s="545">
        <v>737.84607754618366</v>
      </c>
      <c r="I123" s="77">
        <v>111.575703921697</v>
      </c>
      <c r="J123" s="77">
        <v>155.16146710383063</v>
      </c>
      <c r="K123" s="77">
        <v>185.51714395603122</v>
      </c>
      <c r="L123" s="77">
        <v>284.96087094942328</v>
      </c>
      <c r="M123" s="545">
        <v>737.21518593098165</v>
      </c>
      <c r="N123" s="77">
        <v>125.07771755126896</v>
      </c>
      <c r="O123" s="77">
        <v>177.21860501857182</v>
      </c>
      <c r="P123" s="77">
        <v>190.57164354956205</v>
      </c>
      <c r="Q123" s="77">
        <v>309.59855473666124</v>
      </c>
      <c r="R123" s="545">
        <v>802.46652085606354</v>
      </c>
      <c r="S123" s="77">
        <v>128.6902044021148</v>
      </c>
      <c r="T123" s="77">
        <v>150.92192827933266</v>
      </c>
      <c r="U123" s="77">
        <v>168.57157175964846</v>
      </c>
    </row>
    <row r="124" spans="1:21">
      <c r="A124" s="3" t="s">
        <v>435</v>
      </c>
      <c r="C124" s="545">
        <v>4276.468012794292</v>
      </c>
      <c r="D124" s="77">
        <v>4273.0144730190677</v>
      </c>
      <c r="E124" s="77">
        <v>4438.1305916165411</v>
      </c>
      <c r="F124" s="77">
        <v>4459.8476715370844</v>
      </c>
      <c r="G124" s="77">
        <v>4011.4967441830941</v>
      </c>
      <c r="H124" s="545">
        <v>4011.4967441830941</v>
      </c>
      <c r="I124" s="77">
        <v>4034.3719028826513</v>
      </c>
      <c r="J124" s="77">
        <v>4076.1076767777104</v>
      </c>
      <c r="K124" s="77">
        <v>3902.2259244695501</v>
      </c>
      <c r="L124" s="77">
        <v>4772.0271536276505</v>
      </c>
      <c r="M124" s="545">
        <v>4772.0271536276505</v>
      </c>
      <c r="N124" s="77">
        <v>5909.123106104571</v>
      </c>
      <c r="O124" s="77">
        <v>6244.3626289684744</v>
      </c>
      <c r="P124" s="77">
        <v>6564.3973534716588</v>
      </c>
      <c r="Q124" s="77">
        <v>7149.0656338742619</v>
      </c>
      <c r="R124" s="545">
        <f>+Q124</f>
        <v>7149.0656338742619</v>
      </c>
      <c r="S124" s="77">
        <v>7585.4354948538967</v>
      </c>
      <c r="T124" s="77">
        <v>7159</v>
      </c>
      <c r="U124" s="77">
        <v>7098.4</v>
      </c>
    </row>
    <row r="125" spans="1:21">
      <c r="A125" s="3" t="s">
        <v>118</v>
      </c>
      <c r="C125" s="545">
        <v>911.97533083200221</v>
      </c>
      <c r="D125" s="77">
        <v>895.97330282469591</v>
      </c>
      <c r="E125" s="77">
        <v>995.88929412088123</v>
      </c>
      <c r="F125" s="77">
        <v>1158.634014382093</v>
      </c>
      <c r="G125" s="77">
        <v>852.07021734207842</v>
      </c>
      <c r="H125" s="545">
        <v>852.07021734207842</v>
      </c>
      <c r="I125" s="77">
        <v>860.0819138445014</v>
      </c>
      <c r="J125" s="77">
        <v>991.90875777233509</v>
      </c>
      <c r="K125" s="77">
        <v>1015.364611999818</v>
      </c>
      <c r="L125" s="77">
        <v>574.78507443746457</v>
      </c>
      <c r="M125" s="545">
        <v>574.78507443746457</v>
      </c>
      <c r="N125" s="77">
        <v>1058.1962855291638</v>
      </c>
      <c r="O125" s="77">
        <v>929.53562629298904</v>
      </c>
      <c r="P125" s="77">
        <v>699.42542374517598</v>
      </c>
      <c r="Q125" s="77">
        <v>1176.9931649217149</v>
      </c>
      <c r="R125" s="545">
        <f t="shared" ref="R125" si="8">+Q125</f>
        <v>1176.9931649217149</v>
      </c>
      <c r="S125" s="77">
        <v>1582.4192456914514</v>
      </c>
      <c r="T125" s="77">
        <v>1270.27138231969</v>
      </c>
      <c r="U125" s="77">
        <v>1267.5</v>
      </c>
    </row>
    <row r="126" spans="1:21">
      <c r="A126" s="3" t="s">
        <v>438</v>
      </c>
      <c r="C126" s="545">
        <v>3364.4926819622897</v>
      </c>
      <c r="D126" s="77">
        <v>3173</v>
      </c>
      <c r="E126" s="77">
        <v>3442.2412974956596</v>
      </c>
      <c r="F126" s="77">
        <v>3301.2136571549913</v>
      </c>
      <c r="G126" s="77">
        <v>3159.4265268410154</v>
      </c>
      <c r="H126" s="545">
        <v>3159.4265268410154</v>
      </c>
      <c r="I126" s="77">
        <v>3174.28998903815</v>
      </c>
      <c r="J126" s="77">
        <v>3084.1989190053755</v>
      </c>
      <c r="K126" s="77">
        <v>2886.8613124697322</v>
      </c>
      <c r="L126" s="77">
        <v>4197.2420791901859</v>
      </c>
      <c r="M126" s="545">
        <v>4197.2420791901859</v>
      </c>
      <c r="N126" s="77">
        <v>4850.926820575407</v>
      </c>
      <c r="O126" s="77">
        <v>5314.8270026754853</v>
      </c>
      <c r="P126" s="77">
        <v>5864.9719297264828</v>
      </c>
      <c r="Q126" s="77">
        <v>5972.0724689525468</v>
      </c>
      <c r="R126" s="545">
        <f>+Q126</f>
        <v>5972.0724689525468</v>
      </c>
      <c r="S126" s="77">
        <v>6003.0162491624451</v>
      </c>
      <c r="T126" s="77">
        <v>5889</v>
      </c>
      <c r="U126" s="77">
        <f>U124-U125</f>
        <v>5830.9</v>
      </c>
    </row>
    <row r="128" spans="1:21">
      <c r="A128" s="21" t="s">
        <v>123</v>
      </c>
      <c r="C128" s="119"/>
      <c r="D128" s="119"/>
      <c r="E128" s="119"/>
      <c r="F128" s="119"/>
      <c r="G128" s="119"/>
      <c r="H128" s="119"/>
      <c r="I128" s="119"/>
      <c r="J128" s="119"/>
      <c r="K128" s="119"/>
      <c r="L128" s="119"/>
      <c r="M128" s="119"/>
      <c r="N128" s="119"/>
      <c r="O128" s="119"/>
      <c r="P128" s="119"/>
      <c r="S128" s="5"/>
      <c r="T128" s="5"/>
      <c r="U128" s="5"/>
    </row>
    <row r="129" spans="2:16">
      <c r="B129" s="141" t="s">
        <v>124</v>
      </c>
    </row>
    <row r="130" spans="2:16">
      <c r="B130" s="3" t="s">
        <v>500</v>
      </c>
    </row>
    <row r="131" spans="2:16">
      <c r="B131" s="21" t="s">
        <v>125</v>
      </c>
      <c r="C131" s="47"/>
      <c r="D131" s="47"/>
      <c r="E131" s="47"/>
      <c r="F131" s="47"/>
      <c r="G131" s="47"/>
      <c r="H131" s="47"/>
      <c r="I131" s="47"/>
      <c r="J131" s="47"/>
      <c r="K131" s="47"/>
      <c r="L131" s="47"/>
      <c r="M131" s="47"/>
      <c r="N131" s="47"/>
      <c r="O131" s="47"/>
      <c r="P131" s="47"/>
    </row>
    <row r="132" spans="2:16">
      <c r="B132" s="21" t="s">
        <v>419</v>
      </c>
      <c r="C132" s="47"/>
      <c r="D132" s="47"/>
      <c r="E132" s="47"/>
      <c r="F132" s="47"/>
      <c r="G132" s="47"/>
      <c r="H132" s="47"/>
      <c r="I132" s="47"/>
      <c r="J132" s="47"/>
      <c r="K132" s="47"/>
      <c r="L132" s="47"/>
      <c r="M132" s="47"/>
      <c r="N132" s="47"/>
      <c r="O132" s="47"/>
      <c r="P132" s="47"/>
    </row>
    <row r="133" spans="2:16" ht="14.25">
      <c r="B133" s="205" t="s">
        <v>456</v>
      </c>
      <c r="C133" s="119"/>
      <c r="D133" s="119"/>
      <c r="E133" s="119"/>
      <c r="F133" s="119"/>
      <c r="G133" s="119"/>
      <c r="H133" s="119"/>
      <c r="I133" s="119"/>
      <c r="J133" s="119"/>
      <c r="K133" s="119"/>
      <c r="L133" s="119"/>
      <c r="M133" s="119"/>
      <c r="N133" s="119"/>
      <c r="O133" s="119"/>
      <c r="P133" s="119"/>
    </row>
    <row r="134" spans="2:16">
      <c r="B134" s="27" t="s">
        <v>533</v>
      </c>
    </row>
    <row r="135" spans="2:16" ht="14.25">
      <c r="B135" s="107" t="s">
        <v>127</v>
      </c>
    </row>
    <row r="136" spans="2:16">
      <c r="B136" s="27" t="s">
        <v>126</v>
      </c>
    </row>
  </sheetData>
  <hyperlinks>
    <hyperlink ref="A1" display="Back to index" xr:uid="{00000000-0004-0000-0100-000000000000}"/>
    <hyperlink ref="B135" location="Disclaimers!A1" display="Link to disclaimers Non-IFRS descriptions tab" xr:uid="{00000000-0004-0000-0100-000001000000}"/>
  </hyperlinks>
  <printOptions horizontalCentered="1" verticalCentered="1"/>
  <pageMargins left="0.25" right="0.25" top="0.75" bottom="0.75" header="0.3" footer="0.3"/>
  <pageSetup paperSize="9" scale="43" fitToHeight="2" orientation="portrait" r:id="rId1"/>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K127"/>
  <sheetViews>
    <sheetView showGridLines="0" zoomScaleNormal="100" zoomScaleSheetLayoutView="80" workbookViewId="0">
      <pane xSplit="2" ySplit="1" topLeftCell="I2" activePane="bottomRight" state="frozen"/>
      <selection activeCell="T111" sqref="T111:T112"/>
      <selection pane="topRight" activeCell="T111" sqref="T111:T112"/>
      <selection pane="bottomLeft" activeCell="T111" sqref="T111:T112"/>
      <selection pane="bottomRight" activeCell="V3" sqref="V3:W127"/>
    </sheetView>
  </sheetViews>
  <sheetFormatPr defaultColWidth="9.1328125" defaultRowHeight="12.75"/>
  <cols>
    <col min="1" max="1" width="3.86328125" style="3" customWidth="1"/>
    <col min="2" max="2" width="39.3984375" style="17" customWidth="1"/>
    <col min="3" max="13" width="9.1328125" style="17" customWidth="1"/>
    <col min="14" max="16" width="9.1328125" style="17"/>
    <col min="17" max="17" width="10" style="3" customWidth="1"/>
    <col min="18" max="21" width="9.1328125" style="3" customWidth="1"/>
    <col min="22" max="37" width="9.1328125" style="347"/>
    <col min="38" max="16384" width="9.1328125" style="3"/>
  </cols>
  <sheetData>
    <row r="1" spans="1:37" s="2" customFormat="1" ht="13.15">
      <c r="A1" s="1" t="s">
        <v>18</v>
      </c>
      <c r="B1" s="53"/>
      <c r="C1" s="53" t="s">
        <v>19</v>
      </c>
      <c r="D1" s="53" t="s">
        <v>20</v>
      </c>
      <c r="E1" s="53" t="s">
        <v>21</v>
      </c>
      <c r="F1" s="53" t="s">
        <v>22</v>
      </c>
      <c r="G1" s="53" t="s">
        <v>23</v>
      </c>
      <c r="H1" s="53" t="s">
        <v>24</v>
      </c>
      <c r="I1" s="53" t="s">
        <v>25</v>
      </c>
      <c r="J1" s="53" t="s">
        <v>26</v>
      </c>
      <c r="K1" s="53" t="s">
        <v>27</v>
      </c>
      <c r="L1" s="53" t="s">
        <v>28</v>
      </c>
      <c r="M1" s="53" t="s">
        <v>29</v>
      </c>
      <c r="N1" s="53" t="s">
        <v>30</v>
      </c>
      <c r="O1" s="53" t="s">
        <v>338</v>
      </c>
      <c r="P1" s="53" t="s">
        <v>407</v>
      </c>
      <c r="Q1" s="53" t="s">
        <v>422</v>
      </c>
      <c r="R1" s="53" t="s">
        <v>423</v>
      </c>
      <c r="S1" s="53" t="s">
        <v>461</v>
      </c>
      <c r="T1" s="53" t="s">
        <v>480</v>
      </c>
      <c r="U1" s="53" t="s">
        <v>502</v>
      </c>
      <c r="V1" s="347"/>
      <c r="W1" s="347"/>
      <c r="X1" s="347"/>
      <c r="Y1" s="347"/>
      <c r="Z1" s="347"/>
      <c r="AA1" s="347"/>
      <c r="AB1" s="347"/>
      <c r="AC1" s="347"/>
      <c r="AD1" s="347"/>
      <c r="AE1" s="347"/>
      <c r="AF1" s="347"/>
      <c r="AG1" s="347"/>
      <c r="AH1" s="347"/>
      <c r="AI1" s="347"/>
      <c r="AJ1" s="347"/>
      <c r="AK1" s="347"/>
    </row>
    <row r="2" spans="1:37" s="28" customFormat="1" ht="13.15">
      <c r="A2" s="9" t="s">
        <v>31</v>
      </c>
      <c r="B2" s="78"/>
      <c r="C2" s="78"/>
      <c r="D2" s="78"/>
      <c r="E2" s="78"/>
      <c r="F2" s="78"/>
      <c r="G2" s="78"/>
      <c r="H2" s="78"/>
      <c r="I2" s="78"/>
      <c r="J2" s="78"/>
      <c r="K2" s="78"/>
      <c r="L2" s="78"/>
      <c r="M2" s="78"/>
      <c r="N2" s="78"/>
      <c r="O2" s="78"/>
      <c r="P2" s="78"/>
      <c r="Q2" s="78"/>
      <c r="R2" s="78"/>
      <c r="S2" s="78"/>
      <c r="T2" s="78"/>
      <c r="U2" s="78"/>
      <c r="V2" s="348"/>
      <c r="W2" s="348"/>
      <c r="X2" s="348"/>
      <c r="Y2" s="348"/>
      <c r="Z2" s="348"/>
      <c r="AA2" s="348"/>
      <c r="AB2" s="348"/>
      <c r="AC2" s="348"/>
      <c r="AD2" s="348"/>
      <c r="AE2" s="348"/>
      <c r="AF2" s="348"/>
      <c r="AG2" s="348"/>
      <c r="AH2" s="348"/>
      <c r="AI2" s="348"/>
      <c r="AJ2" s="348"/>
      <c r="AK2" s="348"/>
    </row>
    <row r="3" spans="1:37" s="2" customFormat="1" ht="13.15">
      <c r="B3" s="2" t="s">
        <v>32</v>
      </c>
      <c r="C3" s="520">
        <v>2343.566941138024</v>
      </c>
      <c r="D3" s="18">
        <v>562.93849169436658</v>
      </c>
      <c r="E3" s="18">
        <v>556.8698472436098</v>
      </c>
      <c r="F3" s="18">
        <v>574.51142228852041</v>
      </c>
      <c r="G3" s="18">
        <v>587.12644840708788</v>
      </c>
      <c r="H3" s="520">
        <v>2281.4462096335856</v>
      </c>
      <c r="I3" s="18">
        <v>529.87119921531007</v>
      </c>
      <c r="J3" s="18">
        <v>531.50531656061798</v>
      </c>
      <c r="K3" s="18">
        <v>534.36253674481907</v>
      </c>
      <c r="L3" s="18">
        <v>530.53921461576704</v>
      </c>
      <c r="M3" s="520">
        <v>2126.2782671365098</v>
      </c>
      <c r="N3" s="18">
        <v>501.33484633923297</v>
      </c>
      <c r="O3" s="18">
        <v>518.77719926033603</v>
      </c>
      <c r="P3" s="18">
        <v>550.63751635768494</v>
      </c>
      <c r="Q3" s="18">
        <v>579.132102974433</v>
      </c>
      <c r="R3" s="520">
        <v>2149.88166493169</v>
      </c>
      <c r="S3" s="18">
        <v>556.06119465405504</v>
      </c>
      <c r="T3" s="18">
        <v>489.75680116474274</v>
      </c>
      <c r="U3" s="18">
        <v>521.91522599903647</v>
      </c>
      <c r="V3" s="347"/>
      <c r="W3" s="347"/>
      <c r="X3" s="347"/>
      <c r="Y3" s="347"/>
      <c r="Z3" s="347"/>
      <c r="AA3" s="347"/>
      <c r="AB3" s="347"/>
      <c r="AC3" s="347"/>
      <c r="AD3" s="347"/>
      <c r="AE3" s="347"/>
      <c r="AF3" s="347"/>
      <c r="AG3" s="347"/>
      <c r="AH3" s="347"/>
      <c r="AI3" s="347"/>
      <c r="AJ3" s="347"/>
      <c r="AK3" s="347"/>
    </row>
    <row r="4" spans="1:37" s="29" customFormat="1" ht="10.5">
      <c r="B4" s="29" t="s">
        <v>33</v>
      </c>
      <c r="C4" s="521">
        <v>2165.69001112263</v>
      </c>
      <c r="D4" s="159">
        <v>520.37630131146204</v>
      </c>
      <c r="E4" s="159">
        <v>513.72349789961004</v>
      </c>
      <c r="F4" s="159">
        <v>529.755364637409</v>
      </c>
      <c r="G4" s="159">
        <v>539.92056776210006</v>
      </c>
      <c r="H4" s="521">
        <v>2103.7757316105799</v>
      </c>
      <c r="I4" s="159">
        <v>487.670100323177</v>
      </c>
      <c r="J4" s="159">
        <v>491.08262228236299</v>
      </c>
      <c r="K4" s="159">
        <v>492.52638601558999</v>
      </c>
      <c r="L4" s="159">
        <v>485.63992268396305</v>
      </c>
      <c r="M4" s="521">
        <v>1956.9190313050901</v>
      </c>
      <c r="N4" s="159">
        <v>462.00916678130704</v>
      </c>
      <c r="O4" s="159">
        <v>474.25079296342801</v>
      </c>
      <c r="P4" s="159">
        <v>501.30199775196797</v>
      </c>
      <c r="Q4" s="159">
        <v>524.81632149671498</v>
      </c>
      <c r="R4" s="521">
        <v>1962.3782789934201</v>
      </c>
      <c r="S4" s="159">
        <v>504.03585840893896</v>
      </c>
      <c r="T4" s="159">
        <v>443.22608324649531</v>
      </c>
      <c r="U4" s="159">
        <v>474.48637451633459</v>
      </c>
      <c r="V4" s="349"/>
      <c r="W4" s="349"/>
      <c r="X4" s="349"/>
      <c r="Y4" s="349"/>
      <c r="Z4" s="349"/>
      <c r="AA4" s="349"/>
      <c r="AB4" s="349"/>
      <c r="AC4" s="349"/>
      <c r="AD4" s="349"/>
      <c r="AE4" s="349"/>
      <c r="AF4" s="349"/>
      <c r="AG4" s="349"/>
      <c r="AH4" s="349"/>
      <c r="AI4" s="349"/>
      <c r="AJ4" s="349"/>
      <c r="AK4" s="349"/>
    </row>
    <row r="5" spans="1:37" s="2" customFormat="1" ht="13.15">
      <c r="B5" s="2" t="s">
        <v>34</v>
      </c>
      <c r="C5" s="520">
        <v>1436.8136066869379</v>
      </c>
      <c r="D5" s="18">
        <v>379.64765730442502</v>
      </c>
      <c r="E5" s="18">
        <v>379.96610105829404</v>
      </c>
      <c r="F5" s="18">
        <v>390.59560247590002</v>
      </c>
      <c r="G5" s="18">
        <v>403.17599220399995</v>
      </c>
      <c r="H5" s="520">
        <v>1553.3853530426181</v>
      </c>
      <c r="I5" s="18">
        <v>386.70754251325798</v>
      </c>
      <c r="J5" s="18">
        <v>402.40329207974901</v>
      </c>
      <c r="K5" s="18">
        <v>393.83649869013504</v>
      </c>
      <c r="L5" s="18">
        <v>382.32736002512496</v>
      </c>
      <c r="M5" s="520">
        <v>1565.2746933082701</v>
      </c>
      <c r="N5" s="18">
        <v>477.03538117032605</v>
      </c>
      <c r="O5" s="18">
        <v>476.204593773505</v>
      </c>
      <c r="P5" s="18">
        <v>484.881213979942</v>
      </c>
      <c r="Q5" s="18">
        <v>490.377318537804</v>
      </c>
      <c r="R5" s="520">
        <v>1928.4985074615799</v>
      </c>
      <c r="S5" s="18">
        <v>467.55354775841499</v>
      </c>
      <c r="T5" s="18">
        <v>434.6334670109905</v>
      </c>
      <c r="U5" s="18">
        <v>439.29349276898517</v>
      </c>
      <c r="V5" s="347"/>
      <c r="W5" s="347"/>
      <c r="X5" s="347"/>
      <c r="Y5" s="347"/>
      <c r="Z5" s="347"/>
      <c r="AA5" s="347"/>
      <c r="AB5" s="347"/>
      <c r="AC5" s="347"/>
      <c r="AD5" s="347"/>
      <c r="AE5" s="347"/>
      <c r="AF5" s="347"/>
      <c r="AG5" s="347"/>
      <c r="AH5" s="347"/>
      <c r="AI5" s="347"/>
      <c r="AJ5" s="347"/>
      <c r="AK5" s="347"/>
    </row>
    <row r="6" spans="1:37" s="2" customFormat="1" ht="13.15">
      <c r="B6" s="29" t="s">
        <v>128</v>
      </c>
      <c r="C6" s="521">
        <v>924.24424250449999</v>
      </c>
      <c r="D6" s="159">
        <v>245.30741590417901</v>
      </c>
      <c r="E6" s="159">
        <v>244.57361029858799</v>
      </c>
      <c r="F6" s="159">
        <v>246.54062236013601</v>
      </c>
      <c r="G6" s="159">
        <v>252.37032095869799</v>
      </c>
      <c r="H6" s="521">
        <v>988.791969521601</v>
      </c>
      <c r="I6" s="159">
        <v>261.47997212357399</v>
      </c>
      <c r="J6" s="159">
        <v>274.05349582964197</v>
      </c>
      <c r="K6" s="159">
        <v>272.92169490969098</v>
      </c>
      <c r="L6" s="159">
        <v>268.305539049559</v>
      </c>
      <c r="M6" s="521">
        <v>1076.76070191247</v>
      </c>
      <c r="N6" s="159">
        <v>331.59680183751101</v>
      </c>
      <c r="O6" s="159">
        <v>332.89790266694598</v>
      </c>
      <c r="P6" s="159">
        <v>337.34818881033902</v>
      </c>
      <c r="Q6" s="159">
        <v>338.32474622782803</v>
      </c>
      <c r="R6" s="521">
        <v>1340.16763954262</v>
      </c>
      <c r="S6" s="159">
        <v>332.18130378493203</v>
      </c>
      <c r="T6" s="159">
        <v>314.12195487882502</v>
      </c>
      <c r="U6" s="159">
        <v>315.84975776909039</v>
      </c>
      <c r="V6" s="347"/>
      <c r="W6" s="347"/>
      <c r="X6" s="347"/>
      <c r="Y6" s="347"/>
      <c r="Z6" s="347"/>
      <c r="AA6" s="347"/>
      <c r="AB6" s="347"/>
      <c r="AC6" s="347"/>
      <c r="AD6" s="347"/>
      <c r="AE6" s="347"/>
      <c r="AF6" s="347"/>
      <c r="AG6" s="347"/>
      <c r="AH6" s="347"/>
      <c r="AI6" s="347"/>
      <c r="AJ6" s="347"/>
      <c r="AK6" s="347"/>
    </row>
    <row r="7" spans="1:37" s="29" customFormat="1" ht="10.5">
      <c r="B7" s="29" t="s">
        <v>36</v>
      </c>
      <c r="C7" s="521">
        <v>512.56936418243799</v>
      </c>
      <c r="D7" s="159">
        <v>134.34024140024601</v>
      </c>
      <c r="E7" s="159">
        <v>135.39249075970602</v>
      </c>
      <c r="F7" s="159">
        <v>144.05498011576398</v>
      </c>
      <c r="G7" s="159">
        <v>150.80567124530199</v>
      </c>
      <c r="H7" s="521">
        <v>564.59338352101702</v>
      </c>
      <c r="I7" s="159">
        <v>123.272859557983</v>
      </c>
      <c r="J7" s="159">
        <v>125.32183623557501</v>
      </c>
      <c r="K7" s="159">
        <v>118.023215762793</v>
      </c>
      <c r="L7" s="159">
        <v>111.423846517586</v>
      </c>
      <c r="M7" s="521">
        <v>478.04175807393699</v>
      </c>
      <c r="N7" s="159">
        <v>143.526512857516</v>
      </c>
      <c r="O7" s="159">
        <v>140.17416914529602</v>
      </c>
      <c r="P7" s="159">
        <v>144.48215453336502</v>
      </c>
      <c r="Q7" s="159">
        <v>149.159452264728</v>
      </c>
      <c r="R7" s="521">
        <v>577.34228880090393</v>
      </c>
      <c r="S7" s="159">
        <v>133.49798021873499</v>
      </c>
      <c r="T7" s="159">
        <v>119.64962321865718</v>
      </c>
      <c r="U7" s="159">
        <v>121.81943331090372</v>
      </c>
      <c r="V7" s="349"/>
      <c r="W7" s="349"/>
      <c r="X7" s="349"/>
      <c r="Y7" s="349"/>
      <c r="Z7" s="349"/>
      <c r="AA7" s="349"/>
      <c r="AB7" s="349"/>
      <c r="AC7" s="349"/>
      <c r="AD7" s="349"/>
      <c r="AE7" s="349"/>
      <c r="AF7" s="349"/>
      <c r="AG7" s="349"/>
      <c r="AH7" s="349"/>
      <c r="AI7" s="349"/>
      <c r="AJ7" s="349"/>
      <c r="AK7" s="349"/>
    </row>
    <row r="8" spans="1:37" s="2" customFormat="1" ht="13.15">
      <c r="B8" s="3" t="s">
        <v>37</v>
      </c>
      <c r="C8" s="522">
        <v>39.343672938757997</v>
      </c>
      <c r="D8" s="94">
        <v>10.064319101144399</v>
      </c>
      <c r="E8" s="94">
        <v>9.7190850024371986</v>
      </c>
      <c r="F8" s="94">
        <v>10.049936968292601</v>
      </c>
      <c r="G8" s="94">
        <v>11.247002212472101</v>
      </c>
      <c r="H8" s="522">
        <v>41.080343284346299</v>
      </c>
      <c r="I8" s="94">
        <v>10.061533933986993</v>
      </c>
      <c r="J8" s="94">
        <v>11.399017198221031</v>
      </c>
      <c r="K8" s="94">
        <v>10.802111173168896</v>
      </c>
      <c r="L8" s="94">
        <v>10.457099457650997</v>
      </c>
      <c r="M8" s="522">
        <v>42.71976176302951</v>
      </c>
      <c r="N8" s="94">
        <v>10.9508812996564</v>
      </c>
      <c r="O8" s="94">
        <v>11.249620266849501</v>
      </c>
      <c r="P8" s="94">
        <v>10.134667139193198</v>
      </c>
      <c r="Q8" s="94">
        <v>18.872823333602923</v>
      </c>
      <c r="R8" s="522">
        <v>51.207001590030359</v>
      </c>
      <c r="S8" s="94">
        <f>S9-S5-S3</f>
        <v>12.015575563469952</v>
      </c>
      <c r="T8" s="94">
        <f>T9-T5-T3</f>
        <v>12.180562266078368</v>
      </c>
      <c r="U8" s="94">
        <v>13.398995683568126</v>
      </c>
      <c r="V8" s="347"/>
      <c r="W8" s="347"/>
      <c r="X8" s="347"/>
      <c r="Y8" s="347"/>
      <c r="Z8" s="347"/>
      <c r="AA8" s="347"/>
      <c r="AB8" s="347"/>
      <c r="AC8" s="347"/>
      <c r="AD8" s="347"/>
      <c r="AE8" s="347"/>
      <c r="AF8" s="347"/>
      <c r="AG8" s="347"/>
      <c r="AH8" s="347"/>
      <c r="AI8" s="347"/>
      <c r="AJ8" s="347"/>
      <c r="AK8" s="347"/>
    </row>
    <row r="9" spans="1:37" s="2" customFormat="1" ht="13.15">
      <c r="A9" s="2" t="s">
        <v>38</v>
      </c>
      <c r="C9" s="523">
        <v>3819.72422076372</v>
      </c>
      <c r="D9" s="93">
        <v>952.65046809993601</v>
      </c>
      <c r="E9" s="93">
        <v>946.55503330434101</v>
      </c>
      <c r="F9" s="93">
        <v>975.15696173271306</v>
      </c>
      <c r="G9" s="93">
        <v>1001.54944282356</v>
      </c>
      <c r="H9" s="523">
        <v>3875.91190596055</v>
      </c>
      <c r="I9" s="93">
        <v>926.64027566255504</v>
      </c>
      <c r="J9" s="93">
        <v>945.30762583858802</v>
      </c>
      <c r="K9" s="93">
        <v>939.00114660812301</v>
      </c>
      <c r="L9" s="93">
        <v>923.32367409854305</v>
      </c>
      <c r="M9" s="523">
        <v>3734.2727222078097</v>
      </c>
      <c r="N9" s="93">
        <v>989.32011835993808</v>
      </c>
      <c r="O9" s="93">
        <v>1006.2314133006901</v>
      </c>
      <c r="P9" s="93">
        <v>1045.6533974768201</v>
      </c>
      <c r="Q9" s="93">
        <v>1088.38224484584</v>
      </c>
      <c r="R9" s="523">
        <v>4129.5871739833001</v>
      </c>
      <c r="S9" s="93">
        <v>1035.63031797594</v>
      </c>
      <c r="T9" s="93">
        <v>936.57083044181161</v>
      </c>
      <c r="U9" s="93">
        <v>974.6077144515906</v>
      </c>
      <c r="V9" s="347"/>
      <c r="W9" s="347"/>
      <c r="X9" s="347"/>
      <c r="Y9" s="347"/>
      <c r="Z9" s="347"/>
      <c r="AA9" s="347"/>
      <c r="AB9" s="347"/>
      <c r="AC9" s="347"/>
      <c r="AD9" s="347"/>
      <c r="AE9" s="347"/>
      <c r="AF9" s="347"/>
      <c r="AG9" s="347"/>
      <c r="AH9" s="347"/>
      <c r="AI9" s="347"/>
      <c r="AJ9" s="347"/>
      <c r="AK9" s="347"/>
    </row>
    <row r="10" spans="1:37" s="2" customFormat="1" ht="13.15">
      <c r="B10" s="49" t="s">
        <v>39</v>
      </c>
      <c r="C10" s="524">
        <v>2.6358938186013203E-2</v>
      </c>
      <c r="D10" s="51">
        <v>-9.6929317441689644E-3</v>
      </c>
      <c r="E10" s="51">
        <v>-1.2755332320161017E-2</v>
      </c>
      <c r="F10" s="51">
        <v>1.6602332414329624E-2</v>
      </c>
      <c r="G10" s="51">
        <v>2.1988910712109178E-2</v>
      </c>
      <c r="H10" s="524">
        <v>4.1654095227416921E-3</v>
      </c>
      <c r="I10" s="51">
        <v>2.8487775419530958E-2</v>
      </c>
      <c r="J10" s="51">
        <v>5.7322156293883486E-2</v>
      </c>
      <c r="K10" s="51">
        <v>3.7520346780488989E-2</v>
      </c>
      <c r="L10" s="51">
        <v>1.8176582640029748E-2</v>
      </c>
      <c r="M10" s="524">
        <v>3.5145610450021403E-2</v>
      </c>
      <c r="N10" s="51">
        <v>1.7562520302445071E-2</v>
      </c>
      <c r="O10" s="51">
        <v>-3.3060952586338537E-3</v>
      </c>
      <c r="P10" s="51">
        <v>-3.1759090668819685E-3</v>
      </c>
      <c r="Q10" s="51">
        <v>1.4828386246533114E-2</v>
      </c>
      <c r="R10" s="524">
        <v>7.7120945844375956E-3</v>
      </c>
      <c r="S10" s="51">
        <v>-1.3940055895979646E-2</v>
      </c>
      <c r="T10" s="51">
        <v>-6.1005199098413739E-2</v>
      </c>
      <c r="U10" s="51">
        <v>-1.2386107518480358E-2</v>
      </c>
      <c r="V10" s="347"/>
      <c r="W10" s="347"/>
      <c r="X10" s="347"/>
      <c r="Y10" s="347"/>
      <c r="Z10" s="347"/>
      <c r="AA10" s="347"/>
      <c r="AB10" s="347"/>
      <c r="AC10" s="347"/>
      <c r="AD10" s="347"/>
      <c r="AE10" s="347"/>
      <c r="AF10" s="347"/>
      <c r="AG10" s="347"/>
      <c r="AH10" s="347"/>
      <c r="AI10" s="347"/>
      <c r="AJ10" s="347"/>
      <c r="AK10" s="347"/>
    </row>
    <row r="11" spans="1:37" s="2" customFormat="1" ht="13.5" thickBot="1">
      <c r="B11" s="3" t="s">
        <v>40</v>
      </c>
      <c r="C11" s="525">
        <v>223.08233502073099</v>
      </c>
      <c r="D11" s="19">
        <v>43.912772312337502</v>
      </c>
      <c r="E11" s="19">
        <v>54.582596295597405</v>
      </c>
      <c r="F11" s="19">
        <v>46.926408624923702</v>
      </c>
      <c r="G11" s="19">
        <v>54.796047054937802</v>
      </c>
      <c r="H11" s="525">
        <v>200.21782428779701</v>
      </c>
      <c r="I11" s="19">
        <v>49.4988860399408</v>
      </c>
      <c r="J11" s="19">
        <v>54.998628389339402</v>
      </c>
      <c r="K11" s="19">
        <v>50.901282992546896</v>
      </c>
      <c r="L11" s="19">
        <v>56.738462962319204</v>
      </c>
      <c r="M11" s="525">
        <v>212.137260384146</v>
      </c>
      <c r="N11" s="19">
        <v>45.413403902716496</v>
      </c>
      <c r="O11" s="19">
        <v>48.140043123274594</v>
      </c>
      <c r="P11" s="19">
        <f>P12-P9</f>
        <v>51.295814258639894</v>
      </c>
      <c r="Q11" s="19">
        <f>Q12-Q9</f>
        <v>61.341735067109994</v>
      </c>
      <c r="R11" s="525">
        <f>R12-R9</f>
        <v>206.19099635173006</v>
      </c>
      <c r="S11" s="19">
        <f>S12-S9</f>
        <v>51.932592133539856</v>
      </c>
      <c r="T11" s="19">
        <f>T12-T9</f>
        <v>33.102906062465422</v>
      </c>
      <c r="U11" s="19">
        <v>51.342365943079827</v>
      </c>
      <c r="V11" s="347"/>
      <c r="W11" s="347"/>
      <c r="X11" s="347"/>
      <c r="Y11" s="347"/>
      <c r="Z11" s="347"/>
      <c r="AA11" s="347"/>
      <c r="AB11" s="347"/>
      <c r="AC11" s="347"/>
      <c r="AD11" s="347"/>
      <c r="AE11" s="347"/>
      <c r="AF11" s="347"/>
      <c r="AG11" s="347"/>
      <c r="AH11" s="347"/>
      <c r="AI11" s="347"/>
      <c r="AJ11" s="347"/>
      <c r="AK11" s="347"/>
    </row>
    <row r="12" spans="1:37" s="2" customFormat="1" ht="13.5" thickBot="1">
      <c r="A12" s="133" t="s">
        <v>41</v>
      </c>
      <c r="B12" s="121"/>
      <c r="C12" s="526">
        <v>4043</v>
      </c>
      <c r="D12" s="134">
        <v>996.56324041227299</v>
      </c>
      <c r="E12" s="134">
        <v>1001.1376295999401</v>
      </c>
      <c r="F12" s="134">
        <v>1022.08337035764</v>
      </c>
      <c r="G12" s="134">
        <v>1056.3454898785001</v>
      </c>
      <c r="H12" s="526">
        <v>4076.1297302483499</v>
      </c>
      <c r="I12" s="134">
        <v>976.13916170249706</v>
      </c>
      <c r="J12" s="134">
        <v>1000.30625422793</v>
      </c>
      <c r="K12" s="134">
        <v>989.90242960067201</v>
      </c>
      <c r="L12" s="134">
        <v>980.06213706086101</v>
      </c>
      <c r="M12" s="526">
        <v>3946.4099825919602</v>
      </c>
      <c r="N12" s="134">
        <v>1034.73352226265</v>
      </c>
      <c r="O12" s="134">
        <v>1054.3714564239699</v>
      </c>
      <c r="P12" s="134">
        <v>1096.94921173546</v>
      </c>
      <c r="Q12" s="134">
        <v>1149.72397991295</v>
      </c>
      <c r="R12" s="526">
        <v>4335.7781703350302</v>
      </c>
      <c r="S12" s="134">
        <v>1087.5629101094798</v>
      </c>
      <c r="T12" s="134">
        <v>969.67373650427703</v>
      </c>
      <c r="U12" s="134">
        <v>1025.9500803946703</v>
      </c>
      <c r="V12" s="349"/>
      <c r="W12" s="347"/>
      <c r="X12" s="347"/>
      <c r="Y12" s="347"/>
      <c r="Z12" s="347"/>
      <c r="AA12" s="347"/>
      <c r="AB12" s="347"/>
      <c r="AC12" s="347"/>
      <c r="AD12" s="347"/>
      <c r="AE12" s="347"/>
      <c r="AF12" s="347"/>
      <c r="AG12" s="347"/>
      <c r="AH12" s="347"/>
      <c r="AI12" s="347"/>
      <c r="AJ12" s="347"/>
      <c r="AK12" s="347"/>
    </row>
    <row r="13" spans="1:37" s="50" customFormat="1" ht="10.5">
      <c r="B13" s="128" t="s">
        <v>42</v>
      </c>
      <c r="C13" s="524">
        <v>-6.3515626053458618E-2</v>
      </c>
      <c r="D13" s="51">
        <v>2.0544775170576512E-2</v>
      </c>
      <c r="E13" s="51">
        <v>-1.5988179958520643E-2</v>
      </c>
      <c r="F13" s="51">
        <v>9.7166871598823867E-3</v>
      </c>
      <c r="G13" s="51">
        <v>1.8995662521566814E-2</v>
      </c>
      <c r="H13" s="524">
        <v>8.2425844531743842E-3</v>
      </c>
      <c r="I13" s="51">
        <v>-2.0494513425286076E-2</v>
      </c>
      <c r="J13" s="51">
        <v>-8.3043064952248447E-4</v>
      </c>
      <c r="K13" s="51">
        <v>-3.148563188706166E-2</v>
      </c>
      <c r="L13" s="51">
        <v>-7.2214397229464322E-2</v>
      </c>
      <c r="M13" s="524">
        <v>-3.182424413378182E-2</v>
      </c>
      <c r="N13" s="51">
        <v>6.0026646669884443E-2</v>
      </c>
      <c r="O13" s="51">
        <v>5.4048649568595585E-2</v>
      </c>
      <c r="P13" s="51">
        <v>0.10813872047770491</v>
      </c>
      <c r="Q13" s="51">
        <v>0.17311335316033449</v>
      </c>
      <c r="R13" s="524">
        <v>9.8663896924195651E-2</v>
      </c>
      <c r="S13" s="51">
        <v>5.105603202195276E-2</v>
      </c>
      <c r="T13" s="51">
        <v>-8.0330057688545148E-2</v>
      </c>
      <c r="U13" s="51">
        <v>-6.4724173718547787E-2</v>
      </c>
      <c r="V13" s="350"/>
      <c r="W13" s="350"/>
      <c r="X13" s="350"/>
      <c r="Y13" s="350"/>
      <c r="Z13" s="350"/>
      <c r="AA13" s="350"/>
      <c r="AB13" s="350"/>
      <c r="AC13" s="350"/>
      <c r="AD13" s="350"/>
      <c r="AE13" s="350"/>
      <c r="AF13" s="350"/>
      <c r="AG13" s="350"/>
      <c r="AH13" s="350"/>
      <c r="AI13" s="350"/>
      <c r="AJ13" s="350"/>
      <c r="AK13" s="350"/>
    </row>
    <row r="14" spans="1:37" s="50" customFormat="1" ht="10.5">
      <c r="B14" s="49" t="s">
        <v>43</v>
      </c>
      <c r="C14" s="524">
        <v>6.3967696806856988E-3</v>
      </c>
      <c r="D14" s="51">
        <v>-2.0048663146370993E-2</v>
      </c>
      <c r="E14" s="51">
        <v>-1.5536680342660314E-2</v>
      </c>
      <c r="F14" s="51">
        <v>1.3187887840554691E-2</v>
      </c>
      <c r="G14" s="51">
        <v>1.1085032070328182E-2</v>
      </c>
      <c r="H14" s="524">
        <v>-2.7269734033085191E-3</v>
      </c>
      <c r="I14" s="51">
        <v>2.2468683785703547E-2</v>
      </c>
      <c r="J14" s="51">
        <v>4.3416660758494929E-2</v>
      </c>
      <c r="K14" s="51">
        <v>2.9214564780564611E-2</v>
      </c>
      <c r="L14" s="51">
        <v>1.3079862426766731E-2</v>
      </c>
      <c r="M14" s="524">
        <v>2.6877168693081988E-2</v>
      </c>
      <c r="N14" s="51">
        <v>1.5822120205213574E-2</v>
      </c>
      <c r="O14" s="51">
        <v>-7.2693787738919713E-3</v>
      </c>
      <c r="P14" s="51">
        <v>-2.7102675937565514E-3</v>
      </c>
      <c r="Q14" s="51">
        <v>1.3810572162019225E-2</v>
      </c>
      <c r="R14" s="524">
        <v>6.1019995741244809E-3</v>
      </c>
      <c r="S14" s="51">
        <v>-1.1159950850273798E-2</v>
      </c>
      <c r="T14" s="51">
        <v>-7.512050820547278E-2</v>
      </c>
      <c r="U14" s="51">
        <v>-8.2482804317677485E-3</v>
      </c>
      <c r="V14" s="350"/>
      <c r="W14" s="350"/>
      <c r="X14" s="350"/>
      <c r="Y14" s="350"/>
      <c r="Z14" s="350"/>
      <c r="AA14" s="350"/>
      <c r="AB14" s="350"/>
      <c r="AC14" s="350"/>
      <c r="AD14" s="350"/>
      <c r="AE14" s="350"/>
      <c r="AF14" s="350"/>
      <c r="AG14" s="350"/>
      <c r="AH14" s="350"/>
      <c r="AI14" s="350"/>
      <c r="AJ14" s="350"/>
      <c r="AK14" s="350"/>
    </row>
    <row r="15" spans="1:37" s="12" customFormat="1">
      <c r="A15" s="42"/>
      <c r="C15" s="527"/>
      <c r="D15" s="127"/>
      <c r="E15" s="127"/>
      <c r="F15" s="127"/>
      <c r="G15" s="127"/>
      <c r="H15" s="527"/>
      <c r="I15" s="127"/>
      <c r="J15" s="127"/>
      <c r="K15" s="127"/>
      <c r="L15" s="127"/>
      <c r="M15" s="527"/>
      <c r="N15" s="127"/>
      <c r="O15" s="127"/>
      <c r="P15" s="127"/>
      <c r="R15" s="547"/>
      <c r="V15" s="350"/>
      <c r="W15" s="350"/>
      <c r="X15" s="350"/>
      <c r="Y15" s="350"/>
      <c r="Z15" s="350"/>
      <c r="AA15" s="350"/>
      <c r="AB15" s="350"/>
      <c r="AC15" s="350"/>
      <c r="AD15" s="350"/>
      <c r="AE15" s="350"/>
      <c r="AF15" s="350"/>
      <c r="AG15" s="350"/>
      <c r="AH15" s="350"/>
      <c r="AI15" s="350"/>
      <c r="AJ15" s="350"/>
      <c r="AK15" s="350"/>
    </row>
    <row r="16" spans="1:37" s="12" customFormat="1" ht="13.15">
      <c r="A16" s="40" t="s">
        <v>44</v>
      </c>
      <c r="B16" s="38"/>
      <c r="C16" s="528">
        <v>-1175</v>
      </c>
      <c r="D16" s="82">
        <v>-264.64741976459817</v>
      </c>
      <c r="E16" s="82">
        <v>-269.72595637784912</v>
      </c>
      <c r="F16" s="82">
        <v>-267.16035210968772</v>
      </c>
      <c r="G16" s="82">
        <v>-283.95271195439176</v>
      </c>
      <c r="H16" s="528">
        <v>-1204.6955113319718</v>
      </c>
      <c r="I16" s="82">
        <v>-268.68937587883903</v>
      </c>
      <c r="J16" s="82">
        <v>-290.77750898957453</v>
      </c>
      <c r="K16" s="82">
        <v>-281.00189891173994</v>
      </c>
      <c r="L16" s="82">
        <v>-276.56412814688588</v>
      </c>
      <c r="M16" s="528">
        <v>-1117.0329119270402</v>
      </c>
      <c r="N16" s="82">
        <v>-291.38680745264651</v>
      </c>
      <c r="O16" s="82">
        <v>-297.65592561230039</v>
      </c>
      <c r="P16" s="82">
        <v>-301.5576863838541</v>
      </c>
      <c r="Q16" s="82">
        <v>-310.60148493280047</v>
      </c>
      <c r="R16" s="528">
        <v>-1201.2019043815974</v>
      </c>
      <c r="S16" s="82">
        <v>-304.57706490798671</v>
      </c>
      <c r="T16" s="82">
        <v>-296.32488808437165</v>
      </c>
      <c r="U16" s="82">
        <v>-286.0504156505009</v>
      </c>
      <c r="V16" s="350"/>
      <c r="W16" s="350"/>
      <c r="X16" s="350"/>
      <c r="Y16" s="350"/>
      <c r="Z16" s="350"/>
      <c r="AA16" s="350"/>
      <c r="AB16" s="350"/>
      <c r="AC16" s="350"/>
      <c r="AD16" s="350"/>
      <c r="AE16" s="350"/>
      <c r="AF16" s="350"/>
      <c r="AG16" s="350"/>
      <c r="AH16" s="350"/>
      <c r="AI16" s="350"/>
      <c r="AJ16" s="350"/>
      <c r="AK16" s="350"/>
    </row>
    <row r="17" spans="1:37" s="50" customFormat="1" ht="10.5">
      <c r="B17" s="49" t="s">
        <v>45</v>
      </c>
      <c r="C17" s="524">
        <v>-0.29062577294088549</v>
      </c>
      <c r="D17" s="51">
        <v>-0.26556008593605651</v>
      </c>
      <c r="E17" s="51">
        <v>-0.26941945682896073</v>
      </c>
      <c r="F17" s="51">
        <v>-0.26138802357796403</v>
      </c>
      <c r="G17" s="51">
        <v>-0.26880666853327667</v>
      </c>
      <c r="H17" s="524">
        <v>-0.29554886400992253</v>
      </c>
      <c r="I17" s="51">
        <f t="shared" ref="I17:T17" si="0">I16/I12</f>
        <v>-0.27525724447958261</v>
      </c>
      <c r="J17" s="51">
        <f t="shared" si="0"/>
        <v>-0.29068848441221273</v>
      </c>
      <c r="K17" s="51">
        <f t="shared" si="0"/>
        <v>-0.28386827884147786</v>
      </c>
      <c r="L17" s="51">
        <f t="shared" si="0"/>
        <v>-0.28219040169869503</v>
      </c>
      <c r="M17" s="524">
        <f t="shared" si="0"/>
        <v>-0.2830503969061483</v>
      </c>
      <c r="N17" s="51">
        <f t="shared" si="0"/>
        <v>-0.28160565129413367</v>
      </c>
      <c r="O17" s="51">
        <f t="shared" si="0"/>
        <v>-0.28230650953112574</v>
      </c>
      <c r="P17" s="51">
        <f t="shared" si="0"/>
        <v>-0.27490578702979884</v>
      </c>
      <c r="Q17" s="51">
        <f t="shared" si="0"/>
        <v>-0.27015308922783127</v>
      </c>
      <c r="R17" s="524">
        <f t="shared" si="0"/>
        <v>-0.27704413306937686</v>
      </c>
      <c r="S17" s="51">
        <f t="shared" si="0"/>
        <v>-0.28005466357557779</v>
      </c>
      <c r="T17" s="51">
        <f t="shared" si="0"/>
        <v>-0.30559236259469902</v>
      </c>
      <c r="U17" s="51">
        <f>U16/U12</f>
        <v>-0.27881514034333993</v>
      </c>
      <c r="V17" s="350"/>
      <c r="W17" s="350"/>
      <c r="X17" s="350"/>
      <c r="Y17" s="350"/>
      <c r="Z17" s="350"/>
      <c r="AA17" s="350"/>
      <c r="AB17" s="350"/>
      <c r="AC17" s="350"/>
      <c r="AD17" s="350"/>
      <c r="AE17" s="350"/>
      <c r="AF17" s="350"/>
      <c r="AG17" s="350"/>
      <c r="AH17" s="350"/>
      <c r="AI17" s="350"/>
      <c r="AJ17" s="350"/>
      <c r="AK17" s="350"/>
    </row>
    <row r="18" spans="1:37" s="12" customFormat="1" ht="13.15">
      <c r="A18" s="11" t="s">
        <v>46</v>
      </c>
      <c r="B18" s="38"/>
      <c r="C18" s="528">
        <v>2868</v>
      </c>
      <c r="D18" s="82">
        <v>709.97865163909273</v>
      </c>
      <c r="E18" s="82">
        <v>705.26339221649789</v>
      </c>
      <c r="F18" s="82">
        <v>721.73582161786226</v>
      </c>
      <c r="G18" s="82">
        <v>734.45635344291827</v>
      </c>
      <c r="H18" s="528">
        <v>2871.4342189163681</v>
      </c>
      <c r="I18" s="82">
        <v>707.44978582365798</v>
      </c>
      <c r="J18" s="82">
        <v>709.52874523835544</v>
      </c>
      <c r="K18" s="82">
        <v>708.90053068893394</v>
      </c>
      <c r="L18" s="82">
        <v>703.49800891397422</v>
      </c>
      <c r="M18" s="528">
        <v>2829.3770706649202</v>
      </c>
      <c r="N18" s="82">
        <v>743.34671481001351</v>
      </c>
      <c r="O18" s="82">
        <v>756.71553081166951</v>
      </c>
      <c r="P18" s="82">
        <v>795.39152535160588</v>
      </c>
      <c r="Q18" s="82">
        <v>839.12249498014944</v>
      </c>
      <c r="R18" s="528">
        <v>3134.576265953433</v>
      </c>
      <c r="S18" s="82">
        <v>782.98584520149313</v>
      </c>
      <c r="T18" s="82">
        <v>673.34884841990731</v>
      </c>
      <c r="U18" s="82">
        <v>739.89966474415917</v>
      </c>
      <c r="V18" s="350"/>
      <c r="W18" s="350"/>
      <c r="X18" s="350"/>
      <c r="Y18" s="350"/>
      <c r="Z18" s="350"/>
      <c r="AA18" s="350"/>
      <c r="AB18" s="350"/>
      <c r="AC18" s="350"/>
      <c r="AD18" s="350"/>
      <c r="AE18" s="350"/>
      <c r="AF18" s="350"/>
      <c r="AG18" s="350"/>
      <c r="AH18" s="350"/>
      <c r="AI18" s="350"/>
      <c r="AJ18" s="350"/>
      <c r="AK18" s="350"/>
    </row>
    <row r="19" spans="1:37" s="50" customFormat="1" ht="10.5">
      <c r="B19" s="50" t="s">
        <v>47</v>
      </c>
      <c r="C19" s="524">
        <v>0.70937422705911457</v>
      </c>
      <c r="D19" s="51">
        <v>0.71242709227903922</v>
      </c>
      <c r="E19" s="51">
        <v>0.70446197542122646</v>
      </c>
      <c r="F19" s="51">
        <v>0.70614183005963371</v>
      </c>
      <c r="G19" s="51">
        <v>0.69528043663763339</v>
      </c>
      <c r="H19" s="524">
        <v>0.70445113599007503</v>
      </c>
      <c r="I19" s="51">
        <f t="shared" ref="I19:U19" si="1">I18/I12</f>
        <v>0.72474275552041734</v>
      </c>
      <c r="J19" s="51">
        <f t="shared" si="1"/>
        <v>0.70931151558778727</v>
      </c>
      <c r="K19" s="51">
        <f t="shared" si="1"/>
        <v>0.71613172115852408</v>
      </c>
      <c r="L19" s="51">
        <f t="shared" si="1"/>
        <v>0.71780959830130409</v>
      </c>
      <c r="M19" s="524">
        <f t="shared" si="1"/>
        <v>0.7169496030938517</v>
      </c>
      <c r="N19" s="51">
        <f t="shared" si="1"/>
        <v>0.71839434870587604</v>
      </c>
      <c r="O19" s="51">
        <f t="shared" si="1"/>
        <v>0.71769349046887421</v>
      </c>
      <c r="P19" s="51">
        <f t="shared" si="1"/>
        <v>0.72509421297020105</v>
      </c>
      <c r="Q19" s="51">
        <f t="shared" si="1"/>
        <v>0.72984691077216868</v>
      </c>
      <c r="R19" s="524">
        <f t="shared" si="1"/>
        <v>0.72295586693062319</v>
      </c>
      <c r="S19" s="51">
        <f t="shared" si="1"/>
        <v>0.71994533642442227</v>
      </c>
      <c r="T19" s="51">
        <f t="shared" si="1"/>
        <v>0.69440763740530298</v>
      </c>
      <c r="U19" s="51">
        <f t="shared" si="1"/>
        <v>0.72118485965665013</v>
      </c>
      <c r="V19" s="350"/>
      <c r="W19" s="350"/>
      <c r="X19" s="350"/>
      <c r="Y19" s="350"/>
      <c r="Z19" s="350"/>
      <c r="AA19" s="350"/>
      <c r="AB19" s="350"/>
      <c r="AC19" s="350"/>
      <c r="AD19" s="350"/>
      <c r="AE19" s="350"/>
      <c r="AF19" s="350"/>
      <c r="AG19" s="350"/>
      <c r="AH19" s="350"/>
      <c r="AI19" s="350"/>
      <c r="AJ19" s="350"/>
      <c r="AK19" s="350"/>
    </row>
    <row r="20" spans="1:37" s="12" customFormat="1" ht="13.15">
      <c r="A20" s="57" t="s">
        <v>48</v>
      </c>
      <c r="B20" s="45"/>
      <c r="C20" s="528">
        <v>-1627</v>
      </c>
      <c r="D20" s="82">
        <v>-384.71299606998372</v>
      </c>
      <c r="E20" s="82">
        <v>-401.07686535541586</v>
      </c>
      <c r="F20" s="82">
        <v>-404.20152294819724</v>
      </c>
      <c r="G20" s="82">
        <v>-403.11050600613129</v>
      </c>
      <c r="H20" s="528">
        <v>-1593.101890379728</v>
      </c>
      <c r="I20" s="82">
        <v>-392.68132680238597</v>
      </c>
      <c r="J20" s="82">
        <v>-390.68052556084643</v>
      </c>
      <c r="K20" s="82">
        <v>-386.17639950503394</v>
      </c>
      <c r="L20" s="82">
        <v>-446.77935129750222</v>
      </c>
      <c r="M20" s="528">
        <v>-1616.3176031657702</v>
      </c>
      <c r="N20" s="82">
        <v>-373.65450222638049</v>
      </c>
      <c r="O20" s="82">
        <v>-423.89452451957646</v>
      </c>
      <c r="P20" s="82">
        <v>-391.72819218272389</v>
      </c>
      <c r="Q20" s="82">
        <v>-414.87717829189745</v>
      </c>
      <c r="R20" s="528">
        <v>-1604.1543972205629</v>
      </c>
      <c r="S20" s="82">
        <v>-401.31076704834317</v>
      </c>
      <c r="T20" s="82">
        <v>-330.14202378754032</v>
      </c>
      <c r="U20" s="82">
        <f>U25-U18</f>
        <v>-369.20480791177721</v>
      </c>
      <c r="V20" s="350"/>
      <c r="W20" s="350"/>
      <c r="X20" s="350"/>
      <c r="Y20" s="350"/>
      <c r="Z20" s="350"/>
      <c r="AA20" s="350"/>
      <c r="AB20" s="350"/>
      <c r="AC20" s="350"/>
      <c r="AD20" s="350"/>
      <c r="AE20" s="350"/>
      <c r="AF20" s="350"/>
      <c r="AG20" s="350"/>
      <c r="AH20" s="350"/>
      <c r="AI20" s="350"/>
      <c r="AJ20" s="350"/>
      <c r="AK20" s="350"/>
    </row>
    <row r="21" spans="1:37">
      <c r="B21" s="27" t="s">
        <v>49</v>
      </c>
      <c r="C21" s="529">
        <v>-760.05373541884603</v>
      </c>
      <c r="D21" s="83">
        <v>-192.52649349765701</v>
      </c>
      <c r="E21" s="83">
        <v>-197.31627065760901</v>
      </c>
      <c r="F21" s="83">
        <v>-207.75488395480801</v>
      </c>
      <c r="G21" s="83">
        <v>-202.051474765222</v>
      </c>
      <c r="H21" s="529">
        <v>-799.64912287529603</v>
      </c>
      <c r="I21" s="83">
        <v>-190.70935457842</v>
      </c>
      <c r="J21" s="83">
        <v>-190.87891718717302</v>
      </c>
      <c r="K21" s="83">
        <v>-181.936419268761</v>
      </c>
      <c r="L21" s="83">
        <v>-179.725801908672</v>
      </c>
      <c r="M21" s="529">
        <v>-743.25049294302596</v>
      </c>
      <c r="N21" s="83">
        <v>-175.05759683396198</v>
      </c>
      <c r="O21" s="83">
        <v>-178.87156244196203</v>
      </c>
      <c r="P21" s="83">
        <v>-181.82618738430298</v>
      </c>
      <c r="Q21" s="83">
        <v>-194.87923575090701</v>
      </c>
      <c r="R21" s="529">
        <v>-730.63458241113494</v>
      </c>
      <c r="S21" s="83">
        <v>-186.30500078531298</v>
      </c>
      <c r="T21" s="83">
        <v>-144.06543003944199</v>
      </c>
      <c r="U21" s="83">
        <v>-177.779092529558</v>
      </c>
    </row>
    <row r="22" spans="1:37">
      <c r="B22" s="27" t="s">
        <v>50</v>
      </c>
      <c r="C22" s="529">
        <v>-853.23406289791001</v>
      </c>
      <c r="D22" s="83">
        <v>-186.96639769416177</v>
      </c>
      <c r="E22" s="83">
        <v>-197.82350595135773</v>
      </c>
      <c r="F22" s="83">
        <v>-191.57262413776158</v>
      </c>
      <c r="G22" s="83">
        <v>-195.20100669256365</v>
      </c>
      <c r="H22" s="529">
        <v>-771.56353447584468</v>
      </c>
      <c r="I22" s="83">
        <v>-195.39085830536658</v>
      </c>
      <c r="J22" s="83">
        <v>-196.81809439089079</v>
      </c>
      <c r="K22" s="83">
        <v>-199.72457131382689</v>
      </c>
      <c r="L22" s="83">
        <v>-260.87888869190101</v>
      </c>
      <c r="M22" s="529">
        <v>-852.81241270198689</v>
      </c>
      <c r="N22" s="83">
        <v>-192.36232188782836</v>
      </c>
      <c r="O22" s="83">
        <v>-237.47579852978211</v>
      </c>
      <c r="P22" s="83">
        <v>-203.4485311459629</v>
      </c>
      <c r="Q22" s="83">
        <v>-212.86867071136629</v>
      </c>
      <c r="R22" s="529">
        <v>-846.15532227492338</v>
      </c>
      <c r="S22" s="83">
        <v>-208.59041252185639</v>
      </c>
      <c r="T22" s="83">
        <v>-178.86819689206217</v>
      </c>
      <c r="U22" s="83">
        <f>U20-U21-U23</f>
        <v>-184.97046483115685</v>
      </c>
    </row>
    <row r="23" spans="1:37">
      <c r="B23" s="27" t="s">
        <v>51</v>
      </c>
      <c r="C23" s="529">
        <v>-14.0677230582115</v>
      </c>
      <c r="D23" s="83">
        <v>-5.22010487816494</v>
      </c>
      <c r="E23" s="83">
        <v>-5.9370887464491204</v>
      </c>
      <c r="F23" s="83">
        <v>-4.8740148556276601</v>
      </c>
      <c r="G23" s="83">
        <v>-5.8580245483456403</v>
      </c>
      <c r="H23" s="529">
        <v>-21.889233028587331</v>
      </c>
      <c r="I23" s="83">
        <v>-6.5811139185993888</v>
      </c>
      <c r="J23" s="83">
        <v>-2.98351398278262</v>
      </c>
      <c r="K23" s="83">
        <v>-4.5154089224460598</v>
      </c>
      <c r="L23" s="83">
        <v>-6.1746606969292284</v>
      </c>
      <c r="M23" s="529">
        <v>-20.254697520757297</v>
      </c>
      <c r="N23" s="83">
        <v>-6.2345835045901392</v>
      </c>
      <c r="O23" s="83">
        <v>-7.5471635478323398</v>
      </c>
      <c r="P23" s="83">
        <v>-6.4534736524579897</v>
      </c>
      <c r="Q23" s="83">
        <v>-7.12927182962415</v>
      </c>
      <c r="R23" s="529">
        <v>-27.364492534504631</v>
      </c>
      <c r="S23" s="83">
        <v>-6.4153537411737904</v>
      </c>
      <c r="T23" s="83">
        <v>-7.2083968560361704</v>
      </c>
      <c r="U23" s="83">
        <v>-6.4552505510623606</v>
      </c>
    </row>
    <row r="24" spans="1:37" s="2" customFormat="1" ht="13.15">
      <c r="A24" s="4"/>
      <c r="B24" s="35"/>
      <c r="C24" s="530"/>
      <c r="D24" s="35"/>
      <c r="E24" s="35"/>
      <c r="F24" s="35"/>
      <c r="G24" s="35"/>
      <c r="H24" s="530"/>
      <c r="I24" s="35"/>
      <c r="J24" s="35"/>
      <c r="K24" s="35"/>
      <c r="L24" s="35"/>
      <c r="M24" s="530"/>
      <c r="N24" s="35"/>
      <c r="O24" s="35"/>
      <c r="P24" s="35"/>
      <c r="R24" s="548"/>
      <c r="V24" s="347"/>
      <c r="W24" s="347"/>
      <c r="X24" s="347"/>
      <c r="Y24" s="347"/>
      <c r="Z24" s="347"/>
      <c r="AA24" s="347"/>
      <c r="AB24" s="347"/>
      <c r="AC24" s="347"/>
      <c r="AD24" s="347"/>
      <c r="AE24" s="347"/>
      <c r="AF24" s="347"/>
      <c r="AG24" s="347"/>
      <c r="AH24" s="347"/>
      <c r="AI24" s="347"/>
      <c r="AJ24" s="347"/>
      <c r="AK24" s="347"/>
    </row>
    <row r="25" spans="1:37" s="2" customFormat="1" ht="13.15">
      <c r="A25" s="2" t="s">
        <v>52</v>
      </c>
      <c r="B25" s="18"/>
      <c r="C25" s="520">
        <v>1240.8526538621002</v>
      </c>
      <c r="D25" s="18">
        <v>325.26565556910901</v>
      </c>
      <c r="E25" s="18">
        <v>304.18652686108203</v>
      </c>
      <c r="F25" s="18">
        <v>317.53429866966502</v>
      </c>
      <c r="G25" s="18">
        <v>331.34584743678698</v>
      </c>
      <c r="H25" s="520">
        <v>1278.33232853664</v>
      </c>
      <c r="I25" s="18">
        <v>315</v>
      </c>
      <c r="J25" s="18">
        <v>318.84821967750901</v>
      </c>
      <c r="K25" s="18">
        <v>322.7241311839</v>
      </c>
      <c r="L25" s="18">
        <v>256.718657616472</v>
      </c>
      <c r="M25" s="520">
        <v>1213.0594674991501</v>
      </c>
      <c r="N25" s="18">
        <v>369.69221258363302</v>
      </c>
      <c r="O25" s="18">
        <v>332.82100629209305</v>
      </c>
      <c r="P25" s="18">
        <v>403.66333316888199</v>
      </c>
      <c r="Q25" s="18">
        <v>424.24531668825199</v>
      </c>
      <c r="R25" s="520">
        <v>1530.4218687328701</v>
      </c>
      <c r="S25" s="18">
        <v>381.67507815314997</v>
      </c>
      <c r="T25" s="18">
        <v>343.20682463236699</v>
      </c>
      <c r="U25" s="18">
        <v>370.69485683238196</v>
      </c>
      <c r="V25" s="347"/>
      <c r="W25" s="347"/>
      <c r="X25" s="347"/>
      <c r="Y25" s="347"/>
      <c r="Z25" s="347"/>
      <c r="AA25" s="347"/>
      <c r="AB25" s="347"/>
      <c r="AC25" s="347"/>
      <c r="AD25" s="347"/>
      <c r="AE25" s="347"/>
      <c r="AF25" s="347"/>
      <c r="AG25" s="347"/>
      <c r="AH25" s="347"/>
      <c r="AI25" s="347"/>
      <c r="AJ25" s="347"/>
      <c r="AK25" s="347"/>
    </row>
    <row r="26" spans="1:37" s="11" customFormat="1" ht="13.15">
      <c r="B26" s="44" t="s">
        <v>53</v>
      </c>
      <c r="C26" s="550">
        <v>0.30692852520650227</v>
      </c>
      <c r="D26" s="148">
        <v>0.32638737049396715</v>
      </c>
      <c r="E26" s="148">
        <v>0.30384086849541014</v>
      </c>
      <c r="F26" s="148">
        <v>0.31067357896504638</v>
      </c>
      <c r="G26" s="148">
        <v>0.31367185320675539</v>
      </c>
      <c r="H26" s="550">
        <v>0.31361424025597778</v>
      </c>
      <c r="I26" s="46">
        <f t="shared" ref="I26:T26" si="2">I25/I12</f>
        <v>0.32269988989131876</v>
      </c>
      <c r="J26" s="46">
        <f t="shared" si="2"/>
        <v>0.31875060095831032</v>
      </c>
      <c r="K26" s="46">
        <f t="shared" si="2"/>
        <v>0.32601610172235596</v>
      </c>
      <c r="L26" s="46">
        <f t="shared" si="2"/>
        <v>0.26194120546923039</v>
      </c>
      <c r="M26" s="531">
        <f t="shared" si="2"/>
        <v>0.30738303238895254</v>
      </c>
      <c r="N26" s="46">
        <f t="shared" si="2"/>
        <v>0.3572825318109224</v>
      </c>
      <c r="O26" s="46">
        <f t="shared" si="2"/>
        <v>0.31565820969859743</v>
      </c>
      <c r="P26" s="46">
        <f t="shared" si="2"/>
        <v>0.3679872585260851</v>
      </c>
      <c r="Q26" s="46">
        <f t="shared" si="2"/>
        <v>0.36899753688739556</v>
      </c>
      <c r="R26" s="531">
        <f t="shared" si="2"/>
        <v>0.35297513124722724</v>
      </c>
      <c r="S26" s="46">
        <f t="shared" si="2"/>
        <v>0.35094528749121146</v>
      </c>
      <c r="T26" s="46">
        <f t="shared" si="2"/>
        <v>0.35394051804439397</v>
      </c>
      <c r="U26" s="46">
        <v>0.36131860985846437</v>
      </c>
      <c r="V26" s="351"/>
      <c r="W26" s="351"/>
      <c r="X26" s="351"/>
      <c r="Y26" s="351"/>
      <c r="Z26" s="351"/>
      <c r="AA26" s="351"/>
      <c r="AB26" s="351"/>
      <c r="AC26" s="351"/>
      <c r="AD26" s="351"/>
      <c r="AE26" s="351"/>
      <c r="AF26" s="351"/>
      <c r="AG26" s="351"/>
      <c r="AH26" s="351"/>
      <c r="AI26" s="351"/>
      <c r="AJ26" s="351"/>
      <c r="AK26" s="351"/>
    </row>
    <row r="27" spans="1:37" s="11" customFormat="1" ht="13.15">
      <c r="B27" s="27" t="s">
        <v>54</v>
      </c>
      <c r="C27" s="524">
        <v>5.6345430579904932E-3</v>
      </c>
      <c r="D27" s="51">
        <v>5.7832864316307298E-2</v>
      </c>
      <c r="E27" s="51">
        <v>-4.4770950934406084E-2</v>
      </c>
      <c r="F27" s="51">
        <v>-8.348969163565978E-3</v>
      </c>
      <c r="G27" s="51">
        <v>0.12278015709433854</v>
      </c>
      <c r="H27" s="524">
        <v>2.9878128685163929E-2</v>
      </c>
      <c r="I27" s="468">
        <v>5.0214869507831938E-3</v>
      </c>
      <c r="J27" s="468">
        <v>7.9075173339041127E-2</v>
      </c>
      <c r="K27" s="468">
        <v>4.2235041409746543E-2</v>
      </c>
      <c r="L27" s="468">
        <v>-0.19005162015696919</v>
      </c>
      <c r="M27" s="524">
        <v>-1.8676272883781486E-2</v>
      </c>
      <c r="N27" s="468">
        <v>0.15475340845321495</v>
      </c>
      <c r="O27" s="468">
        <v>1.3950033984285959E-2</v>
      </c>
      <c r="P27" s="468">
        <v>0.21973272079454431</v>
      </c>
      <c r="Q27" s="468">
        <v>0.65256908331951358</v>
      </c>
      <c r="R27" s="524">
        <v>0.2616214701229847</v>
      </c>
      <c r="S27" s="51">
        <v>3.2413086242104351E-2</v>
      </c>
      <c r="T27" s="51">
        <v>3.1200575036434138E-2</v>
      </c>
      <c r="U27" s="51">
        <v>-8.1673435804745065E-2</v>
      </c>
      <c r="V27" s="351"/>
      <c r="W27" s="351"/>
      <c r="X27" s="351"/>
      <c r="Y27" s="351"/>
      <c r="Z27" s="351"/>
      <c r="AA27" s="351"/>
      <c r="AB27" s="351"/>
      <c r="AC27" s="351"/>
      <c r="AD27" s="351"/>
      <c r="AE27" s="351"/>
      <c r="AF27" s="351"/>
      <c r="AG27" s="351"/>
      <c r="AH27" s="351"/>
      <c r="AI27" s="351"/>
      <c r="AJ27" s="351"/>
      <c r="AK27" s="351"/>
    </row>
    <row r="28" spans="1:37" s="11" customFormat="1" ht="13.15">
      <c r="B28" s="27" t="s">
        <v>55</v>
      </c>
      <c r="C28" s="524">
        <v>8.5940361324788883E-2</v>
      </c>
      <c r="D28" s="51">
        <v>1.2546903590619607E-2</v>
      </c>
      <c r="E28" s="51">
        <v>-4.6849877462295186E-2</v>
      </c>
      <c r="F28" s="51">
        <v>-3.8436392287717336E-3</v>
      </c>
      <c r="G28" s="51">
        <v>0.11491175652938068</v>
      </c>
      <c r="H28" s="524">
        <v>1.767879019744556E-2</v>
      </c>
      <c r="I28" s="468">
        <v>-1.2737393718742496E-2</v>
      </c>
      <c r="J28" s="468">
        <v>6.01252394160674E-2</v>
      </c>
      <c r="K28" s="468">
        <v>3.1333212146292144E-2</v>
      </c>
      <c r="L28" s="468">
        <v>-0.16750401404060689</v>
      </c>
      <c r="M28" s="524">
        <v>-2.4812102606130537E-2</v>
      </c>
      <c r="N28" s="468">
        <v>-1.150089600326052E-2</v>
      </c>
      <c r="O28" s="468">
        <v>-0.14645325429304723</v>
      </c>
      <c r="P28" s="468">
        <v>-2.918398359567179E-2</v>
      </c>
      <c r="Q28" s="468">
        <v>0.21784223468331143</v>
      </c>
      <c r="R28" s="524">
        <v>3.0235814009051997E-3</v>
      </c>
      <c r="S28" s="51">
        <v>-3.8678521373128584E-2</v>
      </c>
      <c r="T28" s="51">
        <v>2.8701177655268615E-2</v>
      </c>
      <c r="U28" s="51">
        <v>-2.2764314922648288E-2</v>
      </c>
      <c r="V28" s="351"/>
      <c r="W28" s="351"/>
      <c r="X28" s="351"/>
      <c r="Y28" s="351"/>
      <c r="Z28" s="351"/>
      <c r="AA28" s="351"/>
      <c r="AB28" s="351"/>
      <c r="AC28" s="351"/>
      <c r="AD28" s="351"/>
      <c r="AE28" s="351"/>
      <c r="AF28" s="351"/>
      <c r="AG28" s="351"/>
      <c r="AH28" s="351"/>
      <c r="AI28" s="351"/>
      <c r="AJ28" s="351"/>
      <c r="AK28" s="351"/>
    </row>
    <row r="29" spans="1:37" s="11" customFormat="1" ht="13.15">
      <c r="A29" s="44"/>
      <c r="B29" s="46"/>
      <c r="C29" s="551"/>
      <c r="D29" s="144"/>
      <c r="E29" s="144"/>
      <c r="F29" s="144"/>
      <c r="G29" s="144"/>
      <c r="H29" s="551"/>
      <c r="I29" s="51"/>
      <c r="J29" s="51"/>
      <c r="K29" s="51"/>
      <c r="L29" s="51"/>
      <c r="M29" s="524"/>
      <c r="N29" s="51"/>
      <c r="O29" s="51"/>
      <c r="P29" s="51"/>
      <c r="R29" s="546"/>
      <c r="V29" s="351"/>
      <c r="W29" s="351"/>
      <c r="X29" s="351"/>
      <c r="Y29" s="351"/>
      <c r="Z29" s="351"/>
      <c r="AA29" s="351"/>
      <c r="AB29" s="351"/>
      <c r="AC29" s="351"/>
      <c r="AD29" s="351"/>
      <c r="AE29" s="351"/>
      <c r="AF29" s="351"/>
      <c r="AG29" s="351"/>
      <c r="AH29" s="351"/>
      <c r="AI29" s="351"/>
      <c r="AJ29" s="351"/>
      <c r="AK29" s="351"/>
    </row>
    <row r="30" spans="1:37">
      <c r="B30" s="5" t="s">
        <v>56</v>
      </c>
      <c r="C30" s="529">
        <v>-678</v>
      </c>
      <c r="D30" s="83">
        <v>-170.38649652227599</v>
      </c>
      <c r="E30" s="83">
        <v>-174.57162628294802</v>
      </c>
      <c r="F30" s="83">
        <v>-173.207412417054</v>
      </c>
      <c r="G30" s="83">
        <v>-176.50860694279399</v>
      </c>
      <c r="H30" s="529">
        <v>-694.674142165072</v>
      </c>
      <c r="I30" s="83">
        <v>-164.872898719978</v>
      </c>
      <c r="J30" s="83">
        <v>-167.59541137989501</v>
      </c>
      <c r="K30" s="83">
        <v>-165.78766666230999</v>
      </c>
      <c r="L30" s="83">
        <v>-163.97707719861</v>
      </c>
      <c r="M30" s="529">
        <v>-662.233053960794</v>
      </c>
      <c r="N30" s="83">
        <v>-198.54366974109772</v>
      </c>
      <c r="O30" s="83">
        <v>-210.39956758881729</v>
      </c>
      <c r="P30" s="83">
        <v>-202.98316460650159</v>
      </c>
      <c r="Q30" s="83">
        <v>-212.8248908096877</v>
      </c>
      <c r="R30" s="529">
        <v>-825</v>
      </c>
      <c r="S30" s="83">
        <v>-222.607010374357</v>
      </c>
      <c r="T30" s="83">
        <v>-220.24209461854852</v>
      </c>
      <c r="U30" s="83">
        <v>-216.87779519488839</v>
      </c>
    </row>
    <row r="31" spans="1:37">
      <c r="B31" s="5" t="s">
        <v>57</v>
      </c>
      <c r="C31" s="529">
        <v>-175</v>
      </c>
      <c r="D31" s="83">
        <v>-38.461219085916795</v>
      </c>
      <c r="E31" s="83">
        <v>-38.287844829468497</v>
      </c>
      <c r="F31" s="83">
        <v>-38.352651392365097</v>
      </c>
      <c r="G31" s="83">
        <v>-31.292480939758903</v>
      </c>
      <c r="H31" s="529">
        <v>-146.394196247509</v>
      </c>
      <c r="I31" s="83">
        <v>-35.073844974315705</v>
      </c>
      <c r="J31" s="83">
        <v>-34.652630232491902</v>
      </c>
      <c r="K31" s="83">
        <v>-30.342294401826198</v>
      </c>
      <c r="L31" s="83">
        <v>-40.413534401166295</v>
      </c>
      <c r="M31" s="529">
        <v>-140.4823040098</v>
      </c>
      <c r="N31" s="83">
        <v>-59.780292245158201</v>
      </c>
      <c r="O31" s="83">
        <v>-62.195113698793101</v>
      </c>
      <c r="P31" s="83">
        <v>-69.32762053757061</v>
      </c>
      <c r="Q31" s="83">
        <v>-83.915491616718995</v>
      </c>
      <c r="R31" s="529">
        <v>-275.21851809824102</v>
      </c>
      <c r="S31" s="83">
        <v>-72.951943404017001</v>
      </c>
      <c r="T31" s="83">
        <v>-83.672896060044295</v>
      </c>
      <c r="U31" s="83">
        <v>-87.793816297977202</v>
      </c>
    </row>
    <row r="32" spans="1:37">
      <c r="B32" s="5" t="s">
        <v>129</v>
      </c>
      <c r="C32" s="529">
        <v>115</v>
      </c>
      <c r="D32" s="83">
        <v>37.657198738600798</v>
      </c>
      <c r="E32" s="83">
        <v>35.115564910946901</v>
      </c>
      <c r="F32" s="83">
        <v>42.419885573743599</v>
      </c>
      <c r="G32" s="83">
        <v>25.256055333513</v>
      </c>
      <c r="H32" s="529">
        <v>140.44870455680402</v>
      </c>
      <c r="I32" s="83">
        <v>38.517937384119001</v>
      </c>
      <c r="J32" s="83">
        <v>26.870067875859</v>
      </c>
      <c r="K32" s="83">
        <v>43.971610638468704</v>
      </c>
      <c r="L32" s="83">
        <v>44.888077982019901</v>
      </c>
      <c r="M32" s="529">
        <v>154.24769388046701</v>
      </c>
      <c r="N32" s="83">
        <v>44.438495052338702</v>
      </c>
      <c r="O32" s="83">
        <v>45.844797529393396</v>
      </c>
      <c r="P32" s="83">
        <v>46.376301666356397</v>
      </c>
      <c r="Q32" s="142">
        <v>42.295724889971495</v>
      </c>
      <c r="R32" s="529">
        <v>178.95531913805999</v>
      </c>
      <c r="S32" s="142">
        <v>44.929975694505401</v>
      </c>
      <c r="T32" s="142">
        <v>33.599701968502799</v>
      </c>
      <c r="U32" s="142">
        <v>22.015634218830201</v>
      </c>
    </row>
    <row r="33" spans="1:37">
      <c r="B33" s="5" t="s">
        <v>58</v>
      </c>
      <c r="C33" s="529">
        <v>-14</v>
      </c>
      <c r="D33" s="83">
        <v>1.5103491028209532</v>
      </c>
      <c r="E33" s="83">
        <v>0.89540310567656434</v>
      </c>
      <c r="F33" s="83">
        <v>21.373713285148483</v>
      </c>
      <c r="G33" s="83">
        <v>43.814993577065877</v>
      </c>
      <c r="H33" s="529">
        <v>67.594459070714038</v>
      </c>
      <c r="I33" s="83">
        <v>1.9979662579517026</v>
      </c>
      <c r="J33" s="83">
        <v>24.865324289436899</v>
      </c>
      <c r="K33" s="83">
        <v>38.734881514076505</v>
      </c>
      <c r="L33" s="83">
        <v>9.5151999934694231</v>
      </c>
      <c r="M33" s="529">
        <v>75.113372054937827</v>
      </c>
      <c r="N33" s="83">
        <v>5.4197896944551758</v>
      </c>
      <c r="O33" s="83">
        <v>2.5359197091040073</v>
      </c>
      <c r="P33" s="83">
        <v>-1.4102962041162073</v>
      </c>
      <c r="Q33" s="83">
        <v>-40.934059896258816</v>
      </c>
      <c r="R33" s="529">
        <v>-34</v>
      </c>
      <c r="S33" s="83">
        <v>2.5637692074386678</v>
      </c>
      <c r="T33" s="83">
        <v>19.968090315472978</v>
      </c>
      <c r="U33" s="83">
        <v>8.5135999859700178</v>
      </c>
    </row>
    <row r="34" spans="1:37" s="2" customFormat="1" ht="13.15">
      <c r="A34" s="2" t="s">
        <v>59</v>
      </c>
      <c r="B34" s="18"/>
      <c r="C34" s="520">
        <v>490</v>
      </c>
      <c r="D34" s="18">
        <v>155.58548780233801</v>
      </c>
      <c r="E34" s="18">
        <v>127.33802376528901</v>
      </c>
      <c r="F34" s="18">
        <v>169.767833719138</v>
      </c>
      <c r="G34" s="18">
        <v>192.615808464813</v>
      </c>
      <c r="H34" s="520">
        <v>645.30715375157706</v>
      </c>
      <c r="I34" s="18">
        <v>155.337618969049</v>
      </c>
      <c r="J34" s="18">
        <v>168.335570230418</v>
      </c>
      <c r="K34" s="18">
        <v>209.30066227230901</v>
      </c>
      <c r="L34" s="18">
        <v>106.731323992185</v>
      </c>
      <c r="M34" s="520">
        <v>639.70517546396093</v>
      </c>
      <c r="N34" s="18">
        <v>161.226535344171</v>
      </c>
      <c r="O34" s="18">
        <v>108.60704224299</v>
      </c>
      <c r="P34" s="18">
        <v>176.31855348701001</v>
      </c>
      <c r="Q34" s="18">
        <v>128.866599255599</v>
      </c>
      <c r="R34" s="520">
        <v>575.01873032976391</v>
      </c>
      <c r="S34" s="18">
        <v>133.60986927672002</v>
      </c>
      <c r="T34" s="18">
        <v>92.859626237749993</v>
      </c>
      <c r="U34" s="18">
        <v>96.553009097581594</v>
      </c>
      <c r="V34" s="347"/>
      <c r="W34" s="347"/>
      <c r="X34" s="347"/>
      <c r="Y34" s="347"/>
      <c r="Z34" s="347"/>
      <c r="AA34" s="347"/>
      <c r="AB34" s="347"/>
      <c r="AC34" s="347"/>
      <c r="AD34" s="347"/>
      <c r="AE34" s="347"/>
      <c r="AF34" s="347"/>
      <c r="AG34" s="347"/>
      <c r="AH34" s="347"/>
      <c r="AI34" s="347"/>
      <c r="AJ34" s="347"/>
      <c r="AK34" s="347"/>
    </row>
    <row r="35" spans="1:37" s="2" customFormat="1" ht="13.15">
      <c r="B35" s="4" t="s">
        <v>60</v>
      </c>
      <c r="C35" s="532">
        <v>0.12119713084343309</v>
      </c>
      <c r="D35" s="54">
        <v>0.15612204172609567</v>
      </c>
      <c r="E35" s="54">
        <v>0.12719332487399757</v>
      </c>
      <c r="F35" s="54">
        <v>0.16609979052856919</v>
      </c>
      <c r="G35" s="54">
        <v>0.18234167733036613</v>
      </c>
      <c r="H35" s="532">
        <v>0.15831369373816762</v>
      </c>
      <c r="I35" s="54">
        <f t="shared" ref="I35:S35" si="3">I34/I12</f>
        <v>0.15913470646759284</v>
      </c>
      <c r="J35" s="54">
        <f t="shared" si="3"/>
        <v>0.16828403253396135</v>
      </c>
      <c r="K35" s="54">
        <f t="shared" si="3"/>
        <v>0.21143564861916864</v>
      </c>
      <c r="L35" s="54">
        <f t="shared" si="3"/>
        <v>0.10890260928992207</v>
      </c>
      <c r="M35" s="532">
        <f t="shared" si="3"/>
        <v>0.16209800256074999</v>
      </c>
      <c r="N35" s="54">
        <f t="shared" si="3"/>
        <v>0.15581454729679309</v>
      </c>
      <c r="O35" s="54">
        <f t="shared" si="3"/>
        <v>0.10300643248760177</v>
      </c>
      <c r="P35" s="54">
        <f t="shared" si="3"/>
        <v>0.1607353846474443</v>
      </c>
      <c r="Q35" s="54">
        <f t="shared" si="3"/>
        <v>0.11208481470948878</v>
      </c>
      <c r="R35" s="532">
        <f t="shared" si="3"/>
        <v>0.13262180576118626</v>
      </c>
      <c r="S35" s="54">
        <f t="shared" si="3"/>
        <v>0.12285254308945691</v>
      </c>
      <c r="T35" s="54">
        <f>T34/T12</f>
        <v>9.5763783984202405E-2</v>
      </c>
      <c r="U35" s="54">
        <f>U34/U12</f>
        <v>9.4110825607069348E-2</v>
      </c>
      <c r="V35" s="347"/>
      <c r="W35" s="347"/>
      <c r="X35" s="347"/>
      <c r="Y35" s="347"/>
      <c r="Z35" s="347"/>
      <c r="AA35" s="347"/>
      <c r="AB35" s="347"/>
      <c r="AC35" s="347"/>
      <c r="AD35" s="347"/>
      <c r="AE35" s="347"/>
      <c r="AF35" s="347"/>
      <c r="AG35" s="347"/>
      <c r="AH35" s="347"/>
      <c r="AI35" s="347"/>
      <c r="AJ35" s="347"/>
      <c r="AK35" s="347"/>
    </row>
    <row r="36" spans="1:37" ht="13.15">
      <c r="A36" s="4"/>
      <c r="B36" s="35"/>
      <c r="C36" s="530"/>
      <c r="D36" s="35"/>
      <c r="E36" s="35"/>
      <c r="F36" s="35"/>
      <c r="G36" s="35"/>
      <c r="H36" s="530"/>
      <c r="I36" s="35"/>
      <c r="J36" s="35"/>
      <c r="K36" s="35"/>
      <c r="L36" s="35"/>
      <c r="M36" s="530"/>
      <c r="N36" s="35"/>
      <c r="O36" s="35"/>
      <c r="P36" s="35"/>
      <c r="R36" s="549"/>
    </row>
    <row r="37" spans="1:37">
      <c r="B37" s="5" t="s">
        <v>61</v>
      </c>
      <c r="C37" s="529">
        <v>-351</v>
      </c>
      <c r="D37" s="83">
        <v>-89.112850087715202</v>
      </c>
      <c r="E37" s="83">
        <v>-98.468478147979397</v>
      </c>
      <c r="F37" s="83">
        <v>-111.039901589612</v>
      </c>
      <c r="G37" s="83">
        <v>-81.422128941746607</v>
      </c>
      <c r="H37" s="529">
        <v>-380.04335876705301</v>
      </c>
      <c r="I37" s="83">
        <v>-80.88608163457171</v>
      </c>
      <c r="J37" s="83">
        <v>-83.124423225185708</v>
      </c>
      <c r="K37" s="83">
        <v>-91.826032358468808</v>
      </c>
      <c r="L37" s="83">
        <v>-90.372566536264301</v>
      </c>
      <c r="M37" s="529">
        <v>-346.20910375449</v>
      </c>
      <c r="N37" s="83">
        <v>-135.907414482539</v>
      </c>
      <c r="O37" s="83">
        <v>-127.949533426831</v>
      </c>
      <c r="P37" s="83">
        <v>-128.33847284204199</v>
      </c>
      <c r="Q37" s="83">
        <v>-151.85113648314098</v>
      </c>
      <c r="R37" s="529">
        <v>-544.04655723455392</v>
      </c>
      <c r="S37" s="83">
        <v>-141.49508600053798</v>
      </c>
      <c r="T37" s="83">
        <v>-166.87135336011701</v>
      </c>
      <c r="U37" s="83">
        <v>-140.07689124944201</v>
      </c>
    </row>
    <row r="38" spans="1:37">
      <c r="B38" s="5" t="s">
        <v>62</v>
      </c>
      <c r="C38" s="529">
        <v>25.344641673267098</v>
      </c>
      <c r="D38" s="83">
        <v>15.820205175970202</v>
      </c>
      <c r="E38" s="83">
        <v>-9.3319008361164713</v>
      </c>
      <c r="F38" s="83">
        <v>11.778716917312</v>
      </c>
      <c r="G38" s="83">
        <v>-0.111984701811893</v>
      </c>
      <c r="H38" s="529">
        <v>18.155036555353799</v>
      </c>
      <c r="I38" s="83">
        <v>27.0220650074817</v>
      </c>
      <c r="J38" s="83">
        <v>-5.98687976574345</v>
      </c>
      <c r="K38" s="83">
        <v>-14.1520640317384</v>
      </c>
      <c r="L38" s="83">
        <v>-46.852533081406001</v>
      </c>
      <c r="M38" s="529">
        <v>-39.969411871406095</v>
      </c>
      <c r="N38" s="83">
        <v>11.6350859403841</v>
      </c>
      <c r="O38" s="83">
        <v>-10.863898026995201</v>
      </c>
      <c r="P38" s="83">
        <v>-40.274862960060098</v>
      </c>
      <c r="Q38" s="83">
        <v>7.0869886891560503</v>
      </c>
      <c r="R38" s="529">
        <v>-32.416686357515196</v>
      </c>
      <c r="S38" s="83">
        <v>-90.340792202161907</v>
      </c>
      <c r="T38" s="83">
        <v>12.1373097364937</v>
      </c>
      <c r="U38" s="83">
        <v>-34.416997240962495</v>
      </c>
    </row>
    <row r="39" spans="1:37">
      <c r="B39" s="5" t="s">
        <v>63</v>
      </c>
      <c r="C39" s="529">
        <v>-49</v>
      </c>
      <c r="D39" s="83">
        <v>-14.143726402440199</v>
      </c>
      <c r="E39" s="83">
        <v>-24.5018360249381</v>
      </c>
      <c r="F39" s="83">
        <v>-14.9730021808289</v>
      </c>
      <c r="G39" s="83">
        <v>-31.5923039116383</v>
      </c>
      <c r="H39" s="529">
        <v>-85.210868519845505</v>
      </c>
      <c r="I39" s="83">
        <v>-19.6548970699574</v>
      </c>
      <c r="J39" s="83">
        <v>-48.093119292296798</v>
      </c>
      <c r="K39" s="83">
        <v>-32.339934563965301</v>
      </c>
      <c r="L39" s="83">
        <v>-35.499448727599699</v>
      </c>
      <c r="M39" s="529">
        <v>-135.58739965381909</v>
      </c>
      <c r="N39" s="83">
        <v>3.3951391319327975</v>
      </c>
      <c r="O39" s="83">
        <v>-18.253709508610989</v>
      </c>
      <c r="P39" s="83">
        <v>-16.640707680816398</v>
      </c>
      <c r="Q39" s="83">
        <v>-8.72132312661142</v>
      </c>
      <c r="R39" s="529">
        <v>-40.220601184106101</v>
      </c>
      <c r="S39" s="83">
        <v>-0.39352035703782201</v>
      </c>
      <c r="T39" s="83">
        <v>-1.0622304591108001</v>
      </c>
      <c r="U39" s="83">
        <v>1.2334155619154801</v>
      </c>
    </row>
    <row r="40" spans="1:37">
      <c r="B40" s="5" t="s">
        <v>64</v>
      </c>
      <c r="C40" s="529">
        <v>-5.7917230989521613</v>
      </c>
      <c r="D40" s="83">
        <v>-5.3970488121009055</v>
      </c>
      <c r="E40" s="83">
        <v>-9.131622930299045</v>
      </c>
      <c r="F40" s="83">
        <v>-9.223491948397708</v>
      </c>
      <c r="G40" s="83">
        <v>1.5984239730985905</v>
      </c>
      <c r="H40" s="529">
        <v>-22.153739717698386</v>
      </c>
      <c r="I40" s="83">
        <v>0.38952672356720086</v>
      </c>
      <c r="J40" s="83">
        <v>-0.2000615705590576</v>
      </c>
      <c r="K40" s="83">
        <v>0.58381199017290442</v>
      </c>
      <c r="L40" s="83">
        <v>0.58529651066379529</v>
      </c>
      <c r="M40" s="529">
        <v>1.3585736538442461</v>
      </c>
      <c r="N40" s="83">
        <v>0.67742460923659564</v>
      </c>
      <c r="O40" s="83">
        <v>43.804440112607367</v>
      </c>
      <c r="P40" s="83">
        <v>-86.604980384491313</v>
      </c>
      <c r="Q40" s="83">
        <v>301.60019360616235</v>
      </c>
      <c r="R40" s="529">
        <v>259.47707794351936</v>
      </c>
      <c r="S40" s="83">
        <v>-68.300327444993286</v>
      </c>
      <c r="T40" s="83">
        <v>10.153556917645219</v>
      </c>
      <c r="U40" s="83">
        <v>24.192614069877735</v>
      </c>
    </row>
    <row r="41" spans="1:37" s="2" customFormat="1" ht="13.15">
      <c r="A41" s="4" t="s">
        <v>65</v>
      </c>
      <c r="B41" s="35"/>
      <c r="C41" s="528">
        <v>109.223547272133</v>
      </c>
      <c r="D41" s="82">
        <v>62.752067676051901</v>
      </c>
      <c r="E41" s="82">
        <v>-14.095814174044001</v>
      </c>
      <c r="F41" s="82">
        <v>46.310154917611399</v>
      </c>
      <c r="G41" s="82">
        <v>81.087814882714795</v>
      </c>
      <c r="H41" s="528">
        <v>176.05422330233398</v>
      </c>
      <c r="I41" s="82">
        <v>82.208231995568795</v>
      </c>
      <c r="J41" s="82">
        <v>30.931086376633001</v>
      </c>
      <c r="K41" s="82">
        <v>71.566443308309402</v>
      </c>
      <c r="L41" s="82">
        <v>-65.407927842421202</v>
      </c>
      <c r="M41" s="528">
        <v>119.29783383809</v>
      </c>
      <c r="N41" s="82">
        <v>41.026770543185499</v>
      </c>
      <c r="O41" s="82">
        <v>-4.6556586068398103</v>
      </c>
      <c r="P41" s="82">
        <v>-95.540470380399796</v>
      </c>
      <c r="Q41" s="82">
        <v>276.98132194116499</v>
      </c>
      <c r="R41" s="528">
        <v>217.811963497108</v>
      </c>
      <c r="S41" s="82">
        <v>-166.91985672801098</v>
      </c>
      <c r="T41" s="82">
        <v>-52.783090927338897</v>
      </c>
      <c r="U41" s="82">
        <v>-52.514849761029701</v>
      </c>
      <c r="V41" s="347"/>
      <c r="W41" s="347"/>
      <c r="X41" s="347"/>
      <c r="Y41" s="347"/>
      <c r="Z41" s="347"/>
      <c r="AA41" s="347"/>
      <c r="AB41" s="347"/>
      <c r="AC41" s="347"/>
      <c r="AD41" s="347"/>
      <c r="AE41" s="347"/>
      <c r="AF41" s="347"/>
      <c r="AG41" s="347"/>
      <c r="AH41" s="347"/>
      <c r="AI41" s="347"/>
      <c r="AJ41" s="347"/>
      <c r="AK41" s="347"/>
    </row>
    <row r="42" spans="1:37">
      <c r="B42" s="5" t="s">
        <v>66</v>
      </c>
      <c r="C42" s="529">
        <v>-178.89885765477598</v>
      </c>
      <c r="D42" s="83">
        <v>-41.5541360832175</v>
      </c>
      <c r="E42" s="83">
        <v>-40.153847730845001</v>
      </c>
      <c r="F42" s="83">
        <v>-42.903477395504403</v>
      </c>
      <c r="G42" s="83">
        <v>-32.9961389127091</v>
      </c>
      <c r="H42" s="529">
        <v>-157.60760012227598</v>
      </c>
      <c r="I42" s="83">
        <v>-31.823029835364199</v>
      </c>
      <c r="J42" s="83">
        <v>-35.026469060029903</v>
      </c>
      <c r="K42" s="83">
        <v>-0.15982803268148602</v>
      </c>
      <c r="L42" s="83">
        <v>-45.227370300756405</v>
      </c>
      <c r="M42" s="529">
        <v>-112.236697228832</v>
      </c>
      <c r="N42" s="83">
        <v>-17.667823163578902</v>
      </c>
      <c r="O42" s="83">
        <v>-23.782717870089897</v>
      </c>
      <c r="P42" s="83">
        <v>-47.429569361232495</v>
      </c>
      <c r="Q42" s="83">
        <v>-31.460062852339298</v>
      </c>
      <c r="R42" s="529">
        <v>-120.340173247241</v>
      </c>
      <c r="S42" s="83">
        <v>16.406438558394502</v>
      </c>
      <c r="T42" s="83">
        <v>-65.430875932659802</v>
      </c>
      <c r="U42" s="83">
        <v>1.4521521557688899</v>
      </c>
    </row>
    <row r="43" spans="1:37" s="2" customFormat="1" ht="13.15">
      <c r="A43" s="4" t="s">
        <v>67</v>
      </c>
      <c r="B43" s="35"/>
      <c r="C43" s="528">
        <v>-69.675310382642095</v>
      </c>
      <c r="D43" s="82">
        <v>21.197931592835399</v>
      </c>
      <c r="E43" s="82">
        <v>-54.2496619048895</v>
      </c>
      <c r="F43" s="82">
        <v>3.4066775221080903</v>
      </c>
      <c r="G43" s="82">
        <v>48.0916759700036</v>
      </c>
      <c r="H43" s="528">
        <v>18.4466231800576</v>
      </c>
      <c r="I43" s="82">
        <v>50.385202160203903</v>
      </c>
      <c r="J43" s="82">
        <v>-4.0953826833967497</v>
      </c>
      <c r="K43" s="82">
        <v>71.406615275627004</v>
      </c>
      <c r="L43" s="82">
        <v>-110.63529814317199</v>
      </c>
      <c r="M43" s="528">
        <v>7.0611366092625403</v>
      </c>
      <c r="N43" s="82">
        <v>23.3589473796055</v>
      </c>
      <c r="O43" s="82">
        <v>-28.438376476933001</v>
      </c>
      <c r="P43" s="82">
        <v>-142.97003974162601</v>
      </c>
      <c r="Q43" s="82">
        <v>245.52125908883698</v>
      </c>
      <c r="R43" s="528">
        <v>97.471790249863403</v>
      </c>
      <c r="S43" s="82">
        <v>-150.51341816961701</v>
      </c>
      <c r="T43" s="82">
        <v>-118.21396685999801</v>
      </c>
      <c r="U43" s="82">
        <v>-51.062697605261604</v>
      </c>
      <c r="V43" s="347"/>
      <c r="W43" s="347"/>
      <c r="X43" s="347"/>
      <c r="Y43" s="347"/>
      <c r="Z43" s="347"/>
      <c r="AA43" s="347"/>
      <c r="AB43" s="347"/>
      <c r="AC43" s="347"/>
      <c r="AD43" s="347"/>
      <c r="AE43" s="347"/>
      <c r="AF43" s="347"/>
      <c r="AG43" s="347"/>
      <c r="AH43" s="347"/>
      <c r="AI43" s="347"/>
      <c r="AJ43" s="347"/>
      <c r="AK43" s="347"/>
    </row>
    <row r="44" spans="1:37">
      <c r="B44" s="5" t="s">
        <v>68</v>
      </c>
      <c r="C44" s="529">
        <v>-20.444448234923701</v>
      </c>
      <c r="D44" s="83">
        <v>2.9272164839419803</v>
      </c>
      <c r="E44" s="83">
        <v>6.0247343442237495</v>
      </c>
      <c r="F44" s="83">
        <v>8.3035187882878905</v>
      </c>
      <c r="G44" s="83">
        <v>33.424280407266799</v>
      </c>
      <c r="H44" s="529">
        <v>50.679750023720402</v>
      </c>
      <c r="I44" s="83">
        <v>-28.8567803691042</v>
      </c>
      <c r="J44" s="83">
        <v>-2.8320620860229</v>
      </c>
      <c r="K44" s="83">
        <v>-0.48757392680703204</v>
      </c>
      <c r="L44" s="83">
        <v>-0.70661223799886597</v>
      </c>
      <c r="M44" s="529">
        <v>-32.883028619933</v>
      </c>
      <c r="N44" s="83">
        <v>-0.22350650384142198</v>
      </c>
      <c r="O44" s="83">
        <v>64.362833208726101</v>
      </c>
      <c r="P44" s="83">
        <v>-4.3778112172692802</v>
      </c>
      <c r="Q44" s="83">
        <v>-3.0409305271438103</v>
      </c>
      <c r="R44" s="529">
        <v>56.720584960471598</v>
      </c>
      <c r="S44" s="83">
        <v>-6.8474999999999994E-2</v>
      </c>
      <c r="T44" s="83">
        <v>-0.89450800000000008</v>
      </c>
      <c r="U44" s="83">
        <v>-8.1762519999999999</v>
      </c>
    </row>
    <row r="45" spans="1:37">
      <c r="B45" s="5" t="s">
        <v>69</v>
      </c>
      <c r="C45" s="529">
        <v>58.157028413362298</v>
      </c>
      <c r="D45" s="83">
        <v>-7.4491550926159902E-2</v>
      </c>
      <c r="E45" s="83">
        <v>20.8065461403767</v>
      </c>
      <c r="F45" s="83">
        <v>8.8330583113572985</v>
      </c>
      <c r="G45" s="83">
        <v>-12.196731535876301</v>
      </c>
      <c r="H45" s="529">
        <v>17.368381364931501</v>
      </c>
      <c r="I45" s="83">
        <v>-4.3450631197037897</v>
      </c>
      <c r="J45" s="83">
        <v>5.6539181051757295</v>
      </c>
      <c r="K45" s="83">
        <v>-2.4833801249077903</v>
      </c>
      <c r="L45" s="83">
        <v>16.960130014761901</v>
      </c>
      <c r="M45" s="529">
        <v>15.785604875325999</v>
      </c>
      <c r="N45" s="83">
        <v>-10.1082701749917</v>
      </c>
      <c r="O45" s="83">
        <v>8.6994152462471597</v>
      </c>
      <c r="P45" s="83">
        <v>16.327892394609901</v>
      </c>
      <c r="Q45" s="83">
        <v>-19.730528391403801</v>
      </c>
      <c r="R45" s="529">
        <v>-4.8114909255383198</v>
      </c>
      <c r="S45" s="83">
        <v>28.177182818207299</v>
      </c>
      <c r="T45" s="83">
        <v>3.73538534390332</v>
      </c>
      <c r="U45" s="83">
        <v>8.5453909155766592</v>
      </c>
    </row>
    <row r="46" spans="1:37" ht="13.15">
      <c r="A46" s="4" t="s">
        <v>70</v>
      </c>
      <c r="B46" s="35"/>
      <c r="C46" s="528">
        <v>-31.9627302042019</v>
      </c>
      <c r="D46" s="82">
        <v>24.050656525850901</v>
      </c>
      <c r="E46" s="82">
        <v>-27.418381420289599</v>
      </c>
      <c r="F46" s="82">
        <v>20.543254621753103</v>
      </c>
      <c r="G46" s="82">
        <v>69.319224841395197</v>
      </c>
      <c r="H46" s="528">
        <v>86.494754568709595</v>
      </c>
      <c r="I46" s="82">
        <v>17.183358671396</v>
      </c>
      <c r="J46" s="82">
        <v>-1.2735266642433101</v>
      </c>
      <c r="K46" s="82">
        <v>68.435661223912106</v>
      </c>
      <c r="L46" s="82">
        <v>-94.3817803664096</v>
      </c>
      <c r="M46" s="528">
        <v>-10.036287135344901</v>
      </c>
      <c r="N46" s="82">
        <v>13.0271707007734</v>
      </c>
      <c r="O46" s="82">
        <v>44.623871978042601</v>
      </c>
      <c r="P46" s="82">
        <v>-131.01995856429201</v>
      </c>
      <c r="Q46" s="82">
        <v>222.74980017028901</v>
      </c>
      <c r="R46" s="528">
        <v>149.380884284796</v>
      </c>
      <c r="S46" s="82">
        <v>-122.40471035140899</v>
      </c>
      <c r="T46" s="82">
        <v>-115.37308951609501</v>
      </c>
      <c r="U46" s="82">
        <v>-50.693558689684501</v>
      </c>
    </row>
    <row r="47" spans="1:37" hidden="1">
      <c r="B47" s="5" t="s">
        <v>71</v>
      </c>
      <c r="C47" s="529">
        <v>0</v>
      </c>
      <c r="D47" s="83">
        <v>0</v>
      </c>
      <c r="E47" s="83">
        <v>0</v>
      </c>
      <c r="F47" s="83">
        <v>0</v>
      </c>
      <c r="G47" s="83">
        <v>0</v>
      </c>
      <c r="H47" s="529">
        <v>0</v>
      </c>
      <c r="I47" s="83">
        <v>0</v>
      </c>
      <c r="J47" s="83">
        <v>0</v>
      </c>
      <c r="K47" s="83">
        <v>0</v>
      </c>
      <c r="L47" s="83">
        <v>0</v>
      </c>
      <c r="M47" s="529">
        <v>0</v>
      </c>
      <c r="N47" s="83"/>
      <c r="O47" s="83"/>
      <c r="P47" s="83">
        <v>0</v>
      </c>
      <c r="Q47" s="3">
        <v>0</v>
      </c>
      <c r="R47" s="549">
        <v>0</v>
      </c>
    </row>
    <row r="48" spans="1:37" s="2" customFormat="1" ht="13.15">
      <c r="A48" s="4" t="s">
        <v>72</v>
      </c>
      <c r="C48" s="533">
        <v>-0.31855377581751398</v>
      </c>
      <c r="D48" s="87">
        <v>0.2395961000782118</v>
      </c>
      <c r="E48" s="87">
        <v>-0.27313769682405986</v>
      </c>
      <c r="F48" s="87">
        <v>0.20431291146271538</v>
      </c>
      <c r="G48" s="87">
        <v>0.68940054541417406</v>
      </c>
      <c r="H48" s="533">
        <v>0.86163885249352079</v>
      </c>
      <c r="I48" s="87">
        <f t="shared" ref="I48:T48" si="4">I46/I50*1000</f>
        <v>0.17051719397646173</v>
      </c>
      <c r="J48" s="87">
        <f t="shared" si="4"/>
        <v>-1.2635070533105574E-2</v>
      </c>
      <c r="K48" s="87">
        <f t="shared" si="4"/>
        <v>0.67882419504946789</v>
      </c>
      <c r="L48" s="87">
        <f t="shared" si="4"/>
        <v>-0.93615072919201336</v>
      </c>
      <c r="M48" s="533">
        <f t="shared" si="4"/>
        <v>-9.9573255437827052E-2</v>
      </c>
      <c r="N48" s="87">
        <f t="shared" si="4"/>
        <v>0.12895379918011324</v>
      </c>
      <c r="O48" s="87">
        <f t="shared" si="4"/>
        <v>0.44133984747347049</v>
      </c>
      <c r="P48" s="87">
        <f t="shared" si="4"/>
        <v>-1.2952907886653817</v>
      </c>
      <c r="Q48" s="87">
        <f t="shared" si="4"/>
        <v>2.2022165556440956</v>
      </c>
      <c r="R48" s="533">
        <f t="shared" si="4"/>
        <v>1.4769129586015581</v>
      </c>
      <c r="S48" s="87">
        <f t="shared" si="4"/>
        <v>-1.2104537083691049</v>
      </c>
      <c r="T48" s="87">
        <f t="shared" si="4"/>
        <v>-1.1406251126169811</v>
      </c>
      <c r="U48" s="87">
        <f>U46/U50*1000</f>
        <v>-0.50091954318321463</v>
      </c>
      <c r="V48" s="347"/>
      <c r="W48" s="347"/>
      <c r="X48" s="347"/>
      <c r="Y48" s="347"/>
      <c r="Z48" s="347"/>
      <c r="AA48" s="347"/>
      <c r="AB48" s="347"/>
      <c r="AC48" s="347"/>
      <c r="AD48" s="347"/>
      <c r="AE48" s="347"/>
      <c r="AF48" s="347"/>
      <c r="AG48" s="347"/>
      <c r="AH48" s="347"/>
      <c r="AI48" s="347"/>
      <c r="AJ48" s="347"/>
      <c r="AK48" s="347"/>
    </row>
    <row r="49" spans="1:37" s="2" customFormat="1" ht="13.15">
      <c r="A49" s="4"/>
      <c r="C49" s="534"/>
      <c r="D49" s="55"/>
      <c r="E49" s="55"/>
      <c r="F49" s="55"/>
      <c r="G49" s="55"/>
      <c r="H49" s="534"/>
      <c r="I49" s="55"/>
      <c r="J49" s="55"/>
      <c r="K49" s="55"/>
      <c r="L49" s="55"/>
      <c r="M49" s="534"/>
      <c r="N49" s="55"/>
      <c r="O49" s="55"/>
      <c r="P49" s="55"/>
      <c r="R49" s="548"/>
      <c r="U49" s="161"/>
      <c r="V49" s="347"/>
      <c r="W49" s="347"/>
      <c r="X49" s="347"/>
      <c r="Y49" s="347"/>
      <c r="Z49" s="347"/>
      <c r="AA49" s="347"/>
      <c r="AB49" s="347"/>
      <c r="AC49" s="347"/>
      <c r="AD49" s="347"/>
      <c r="AE49" s="347"/>
      <c r="AF49" s="347"/>
      <c r="AG49" s="347"/>
      <c r="AH49" s="347"/>
      <c r="AI49" s="347"/>
      <c r="AJ49" s="347"/>
      <c r="AK49" s="347"/>
    </row>
    <row r="50" spans="1:37">
      <c r="A50" s="5" t="s">
        <v>73</v>
      </c>
      <c r="B50" s="38"/>
      <c r="C50" s="535">
        <v>100337</v>
      </c>
      <c r="D50" s="38">
        <v>100380</v>
      </c>
      <c r="E50" s="38">
        <v>100383</v>
      </c>
      <c r="F50" s="38">
        <v>100548</v>
      </c>
      <c r="G50" s="38">
        <v>100550</v>
      </c>
      <c r="H50" s="535">
        <v>100384</v>
      </c>
      <c r="I50" s="477">
        <v>100772</v>
      </c>
      <c r="J50" s="477">
        <v>100793</v>
      </c>
      <c r="K50" s="477">
        <v>100815</v>
      </c>
      <c r="L50" s="477">
        <v>100819</v>
      </c>
      <c r="M50" s="535">
        <v>100793</v>
      </c>
      <c r="N50" s="477">
        <v>101022</v>
      </c>
      <c r="O50" s="477">
        <f>'Group (Underlying)'!O49</f>
        <v>101110</v>
      </c>
      <c r="P50" s="477">
        <v>101151</v>
      </c>
      <c r="Q50" s="477">
        <v>101148</v>
      </c>
      <c r="R50" s="535">
        <v>101144</v>
      </c>
      <c r="S50" s="38">
        <v>101123</v>
      </c>
      <c r="T50" s="38">
        <v>101149</v>
      </c>
      <c r="U50" s="477">
        <v>101201</v>
      </c>
    </row>
    <row r="51" spans="1:37">
      <c r="A51" s="5" t="s">
        <v>74</v>
      </c>
      <c r="B51" s="38"/>
      <c r="C51" s="535">
        <v>100337</v>
      </c>
      <c r="D51" s="38">
        <v>100380</v>
      </c>
      <c r="E51" s="38">
        <v>100383</v>
      </c>
      <c r="F51" s="38">
        <v>100548</v>
      </c>
      <c r="G51" s="38">
        <v>100550</v>
      </c>
      <c r="H51" s="535">
        <v>100384</v>
      </c>
      <c r="I51" s="477">
        <v>100772</v>
      </c>
      <c r="J51" s="477">
        <v>100793</v>
      </c>
      <c r="K51" s="477">
        <v>100815</v>
      </c>
      <c r="L51" s="477">
        <v>100819</v>
      </c>
      <c r="M51" s="535">
        <v>100793</v>
      </c>
      <c r="N51" s="477">
        <v>101022</v>
      </c>
      <c r="O51" s="477">
        <f>'Group (Underlying)'!O50</f>
        <v>101110</v>
      </c>
      <c r="P51" s="477">
        <v>101151</v>
      </c>
      <c r="Q51" s="477">
        <v>101148</v>
      </c>
      <c r="R51" s="535">
        <v>101144</v>
      </c>
      <c r="S51" s="38">
        <v>101123</v>
      </c>
      <c r="T51" s="38">
        <v>101149</v>
      </c>
      <c r="U51" s="477">
        <v>101201</v>
      </c>
    </row>
    <row r="52" spans="1:37">
      <c r="A52" s="5" t="s">
        <v>75</v>
      </c>
      <c r="B52" s="47"/>
      <c r="C52" s="552">
        <v>-0.31855377581751398</v>
      </c>
      <c r="D52" s="184">
        <v>0.2395961000782118</v>
      </c>
      <c r="E52" s="184">
        <v>-0.27313769682405986</v>
      </c>
      <c r="F52" s="184">
        <v>0.20431291146271538</v>
      </c>
      <c r="G52" s="184">
        <v>0.68940054541417406</v>
      </c>
      <c r="H52" s="552">
        <v>0.86163885249352079</v>
      </c>
      <c r="I52" s="478">
        <v>0.17051719397648255</v>
      </c>
      <c r="J52" s="478">
        <v>-1.2635070533145457E-2</v>
      </c>
      <c r="K52" s="478">
        <v>0.67882419504952629</v>
      </c>
      <c r="L52" s="478">
        <v>-0.93615072919211251</v>
      </c>
      <c r="M52" s="552">
        <v>-9.957325543788656E-2</v>
      </c>
      <c r="N52" s="478">
        <v>0.14232118450213915</v>
      </c>
      <c r="O52" s="479">
        <f t="shared" ref="O52:U52" si="5">O46/O50*1000</f>
        <v>0.44133984747347049</v>
      </c>
      <c r="P52" s="479">
        <f t="shared" si="5"/>
        <v>-1.2952907886653817</v>
      </c>
      <c r="Q52" s="479">
        <f t="shared" si="5"/>
        <v>2.2022165556440956</v>
      </c>
      <c r="R52" s="536">
        <f t="shared" si="5"/>
        <v>1.4769129586015581</v>
      </c>
      <c r="S52" s="47">
        <f t="shared" si="5"/>
        <v>-1.2104537083691049</v>
      </c>
      <c r="T52" s="47">
        <f t="shared" si="5"/>
        <v>-1.1406251126169811</v>
      </c>
      <c r="U52" s="47">
        <f t="shared" si="5"/>
        <v>-0.50091954318321463</v>
      </c>
    </row>
    <row r="53" spans="1:37">
      <c r="A53" s="5"/>
      <c r="B53" s="47"/>
      <c r="C53" s="536"/>
      <c r="D53" s="47"/>
      <c r="E53" s="47"/>
      <c r="F53" s="47"/>
      <c r="G53" s="47"/>
      <c r="H53" s="536"/>
      <c r="I53" s="47"/>
      <c r="J53" s="47"/>
      <c r="K53" s="47"/>
      <c r="L53" s="47"/>
      <c r="M53" s="536"/>
      <c r="N53" s="47"/>
      <c r="O53" s="47"/>
      <c r="P53" s="47"/>
      <c r="R53" s="549"/>
    </row>
    <row r="54" spans="1:37" ht="13.15">
      <c r="A54" s="4" t="s">
        <v>76</v>
      </c>
      <c r="B54" s="47"/>
      <c r="C54" s="536"/>
      <c r="D54" s="47"/>
      <c r="E54" s="47"/>
      <c r="F54" s="47"/>
      <c r="G54" s="47"/>
      <c r="H54" s="536"/>
      <c r="I54" s="47"/>
      <c r="J54" s="47"/>
      <c r="K54" s="47"/>
      <c r="L54" s="47"/>
      <c r="M54" s="536"/>
      <c r="N54" s="47"/>
      <c r="O54" s="47"/>
      <c r="P54" s="47"/>
      <c r="R54" s="549"/>
    </row>
    <row r="55" spans="1:37" s="27" customFormat="1">
      <c r="A55" s="84" t="s">
        <v>77</v>
      </c>
      <c r="B55" s="88"/>
      <c r="C55" s="537">
        <v>-3.39413720541848E-2</v>
      </c>
      <c r="D55" s="89">
        <v>-2.41845631939785E-3</v>
      </c>
      <c r="E55" s="89">
        <v>-4.6926406190847404E-2</v>
      </c>
      <c r="F55" s="89">
        <v>-5.40718514259678E-2</v>
      </c>
      <c r="G55" s="89">
        <v>-0.1040635666618</v>
      </c>
      <c r="H55" s="537">
        <v>-0.20748028059801299</v>
      </c>
      <c r="I55" s="89">
        <v>-0.12506959576794702</v>
      </c>
      <c r="J55" s="89">
        <v>-0.11866268805274799</v>
      </c>
      <c r="K55" s="89">
        <v>-0.13570368712511199</v>
      </c>
      <c r="L55" s="519">
        <v>-0.13344657265728402</v>
      </c>
      <c r="M55" s="537">
        <v>-0.51288254360309105</v>
      </c>
      <c r="N55" s="89">
        <v>-0.124963716383414</v>
      </c>
      <c r="O55" s="89">
        <v>-0.12957148172956801</v>
      </c>
      <c r="P55" s="89">
        <v>-0.132792771027439</v>
      </c>
      <c r="Q55" s="89">
        <v>-0.15325946256259998</v>
      </c>
      <c r="R55" s="537">
        <v>-0.54058743170302104</v>
      </c>
      <c r="S55" s="89">
        <v>-0.155557153205344</v>
      </c>
      <c r="T55" s="89">
        <v>-0.18803009139441498</v>
      </c>
      <c r="U55" s="89">
        <v>-0.12178086679632101</v>
      </c>
      <c r="V55" s="349"/>
      <c r="W55" s="349"/>
      <c r="X55" s="349"/>
      <c r="Y55" s="349"/>
      <c r="Z55" s="349"/>
      <c r="AA55" s="349"/>
      <c r="AB55" s="349"/>
      <c r="AC55" s="349"/>
      <c r="AD55" s="349"/>
      <c r="AE55" s="349"/>
      <c r="AF55" s="349"/>
      <c r="AG55" s="349"/>
      <c r="AH55" s="349"/>
      <c r="AI55" s="349"/>
      <c r="AJ55" s="349"/>
      <c r="AK55" s="349"/>
    </row>
    <row r="56" spans="1:37" s="27" customFormat="1">
      <c r="A56" s="84" t="s">
        <v>78</v>
      </c>
      <c r="B56" s="88"/>
      <c r="C56" s="537">
        <v>54.930255192792103</v>
      </c>
      <c r="D56" s="89">
        <v>-1.2563871368214099</v>
      </c>
      <c r="E56" s="89">
        <v>19.671256033066999</v>
      </c>
      <c r="F56" s="89">
        <v>7.4544319054396002</v>
      </c>
      <c r="G56" s="89">
        <v>-12.7164971379164</v>
      </c>
      <c r="H56" s="537">
        <v>13.1528036637688</v>
      </c>
      <c r="I56" s="89">
        <v>-5.3529394696157393</v>
      </c>
      <c r="J56" s="89">
        <v>5.2185953118022494</v>
      </c>
      <c r="K56" s="89">
        <v>-3.1450120892105402</v>
      </c>
      <c r="L56" s="519">
        <v>7.93785693411815</v>
      </c>
      <c r="M56" s="537">
        <v>4.6585006870941195</v>
      </c>
      <c r="N56" s="89">
        <v>-13.127761970618</v>
      </c>
      <c r="O56" s="89">
        <v>6.1936317270198398</v>
      </c>
      <c r="P56" s="89">
        <v>14.7768233921374</v>
      </c>
      <c r="Q56" s="89">
        <v>-19.238374238889801</v>
      </c>
      <c r="R56" s="537">
        <v>-11.3956810903506</v>
      </c>
      <c r="S56" s="89">
        <v>26.091434426220701</v>
      </c>
      <c r="T56" s="89">
        <v>-2.9553464487498</v>
      </c>
      <c r="U56" s="89">
        <v>2.21193066165146</v>
      </c>
      <c r="V56" s="349"/>
      <c r="W56" s="349"/>
      <c r="X56" s="349"/>
      <c r="Y56" s="349"/>
      <c r="Z56" s="349"/>
      <c r="AA56" s="349"/>
      <c r="AB56" s="349"/>
      <c r="AC56" s="349"/>
      <c r="AD56" s="349"/>
      <c r="AE56" s="349"/>
      <c r="AF56" s="349"/>
      <c r="AG56" s="349"/>
      <c r="AH56" s="349"/>
      <c r="AI56" s="349"/>
      <c r="AJ56" s="349"/>
      <c r="AK56" s="349"/>
    </row>
    <row r="57" spans="1:37" s="27" customFormat="1">
      <c r="A57" s="84" t="s">
        <v>80</v>
      </c>
      <c r="B57" s="88"/>
      <c r="C57" s="537">
        <v>3.0442831252232101</v>
      </c>
      <c r="D57" s="89">
        <v>1.1353498957545001</v>
      </c>
      <c r="E57" s="89">
        <v>1.15061253245228</v>
      </c>
      <c r="F57" s="89">
        <v>1.38850213955267</v>
      </c>
      <c r="G57" s="89">
        <v>1.09319985716373</v>
      </c>
      <c r="H57" s="537">
        <v>4.7676644249231801</v>
      </c>
      <c r="I57" s="89">
        <v>1.13252284109381</v>
      </c>
      <c r="J57" s="89">
        <v>0.55434634386650894</v>
      </c>
      <c r="K57" s="89">
        <v>0.79645246711568995</v>
      </c>
      <c r="L57" s="519">
        <v>1.3898750204724</v>
      </c>
      <c r="M57" s="537">
        <v>3.8731966725483997</v>
      </c>
      <c r="N57" s="89">
        <v>1.2678874011598</v>
      </c>
      <c r="O57" s="89">
        <v>1.10145753025866</v>
      </c>
      <c r="P57" s="89">
        <v>0.89728239634557994</v>
      </c>
      <c r="Q57" s="89">
        <v>-2.8055450138181501</v>
      </c>
      <c r="R57" s="537">
        <v>0.461082313945887</v>
      </c>
      <c r="S57" s="89">
        <v>7.9527244242625306E-2</v>
      </c>
      <c r="T57" s="89">
        <v>0.52600000000000002</v>
      </c>
      <c r="U57" s="89">
        <v>0.13350290440605</v>
      </c>
      <c r="V57" s="349"/>
      <c r="W57" s="349"/>
      <c r="X57" s="349"/>
      <c r="Y57" s="349"/>
      <c r="Z57" s="349"/>
      <c r="AA57" s="349"/>
      <c r="AB57" s="349"/>
      <c r="AC57" s="349"/>
      <c r="AD57" s="349"/>
      <c r="AE57" s="349"/>
      <c r="AF57" s="349"/>
      <c r="AG57" s="349"/>
      <c r="AH57" s="349"/>
      <c r="AI57" s="349"/>
      <c r="AJ57" s="349"/>
      <c r="AK57" s="349"/>
    </row>
    <row r="58" spans="1:37" s="27" customFormat="1">
      <c r="A58" s="84" t="s">
        <v>81</v>
      </c>
      <c r="B58" s="88"/>
      <c r="C58" s="537">
        <v>0</v>
      </c>
      <c r="D58" s="89">
        <v>0</v>
      </c>
      <c r="E58" s="89">
        <v>0</v>
      </c>
      <c r="F58" s="89">
        <v>0</v>
      </c>
      <c r="G58" s="89">
        <v>0</v>
      </c>
      <c r="H58" s="537">
        <v>0</v>
      </c>
      <c r="I58" s="89">
        <v>0</v>
      </c>
      <c r="J58" s="89">
        <v>0</v>
      </c>
      <c r="K58" s="89">
        <v>0</v>
      </c>
      <c r="L58" s="519">
        <v>8</v>
      </c>
      <c r="M58" s="537">
        <v>8</v>
      </c>
      <c r="N58" s="89">
        <v>1.5363278908</v>
      </c>
      <c r="O58" s="89">
        <v>1.5332466919999999</v>
      </c>
      <c r="P58" s="89">
        <v>0.53221685130000007</v>
      </c>
      <c r="Q58" s="89">
        <v>2.08153881169412</v>
      </c>
      <c r="R58" s="537">
        <v>6.2743302457941201</v>
      </c>
      <c r="S58" s="89">
        <v>2.0501779299609999</v>
      </c>
      <c r="T58" s="89">
        <v>6.3509532447581796</v>
      </c>
      <c r="U58" s="89">
        <v>6.3335274912808002</v>
      </c>
      <c r="V58" s="349"/>
      <c r="W58" s="349"/>
      <c r="X58" s="349"/>
      <c r="Y58" s="349"/>
      <c r="Z58" s="349"/>
      <c r="AA58" s="349"/>
      <c r="AB58" s="349"/>
      <c r="AC58" s="349"/>
      <c r="AD58" s="349"/>
      <c r="AE58" s="349"/>
      <c r="AF58" s="349"/>
      <c r="AG58" s="349"/>
      <c r="AH58" s="349"/>
      <c r="AI58" s="349"/>
      <c r="AJ58" s="349"/>
      <c r="AK58" s="349"/>
    </row>
    <row r="59" spans="1:37" s="27" customFormat="1">
      <c r="A59" s="84"/>
      <c r="B59" s="88"/>
      <c r="C59" s="537"/>
      <c r="D59" s="89"/>
      <c r="E59" s="89"/>
      <c r="F59" s="89"/>
      <c r="G59" s="89"/>
      <c r="H59" s="537"/>
      <c r="I59" s="89"/>
      <c r="J59" s="89"/>
      <c r="K59" s="89"/>
      <c r="L59" s="519"/>
      <c r="M59" s="537"/>
      <c r="N59" s="89"/>
      <c r="O59" s="89"/>
      <c r="R59" s="553"/>
      <c r="V59" s="349"/>
      <c r="W59" s="349"/>
      <c r="X59" s="349"/>
      <c r="Y59" s="349"/>
      <c r="Z59" s="349"/>
      <c r="AA59" s="349"/>
      <c r="AB59" s="349"/>
      <c r="AC59" s="349"/>
      <c r="AD59" s="349"/>
      <c r="AE59" s="349"/>
      <c r="AF59" s="349"/>
      <c r="AG59" s="349"/>
      <c r="AH59" s="349"/>
      <c r="AI59" s="349"/>
      <c r="AJ59" s="349"/>
      <c r="AK59" s="349"/>
    </row>
    <row r="60" spans="1:37" s="27" customFormat="1" ht="13.15">
      <c r="A60" s="4" t="s">
        <v>82</v>
      </c>
      <c r="B60" s="47"/>
      <c r="C60" s="528">
        <v>58.157028413362283</v>
      </c>
      <c r="D60" s="82">
        <v>-0.12345569738630768</v>
      </c>
      <c r="E60" s="82">
        <v>20.774942159328429</v>
      </c>
      <c r="F60" s="82">
        <v>8.7888621935663025</v>
      </c>
      <c r="G60" s="82">
        <v>-11.72736084741447</v>
      </c>
      <c r="H60" s="528">
        <v>17.35355606890629</v>
      </c>
      <c r="I60" s="82">
        <v>-4.3454862242898766</v>
      </c>
      <c r="J60" s="82">
        <v>5.654278967616011</v>
      </c>
      <c r="K60" s="82">
        <v>-2.484263309219962</v>
      </c>
      <c r="L60" s="463">
        <v>17</v>
      </c>
      <c r="M60" s="528">
        <v>16</v>
      </c>
      <c r="N60" s="82">
        <v>-10.448510395041612</v>
      </c>
      <c r="O60" s="82">
        <f>SUM(O55:O58)</f>
        <v>8.6987644675489317</v>
      </c>
      <c r="P60" s="82">
        <v>16.073529868755539</v>
      </c>
      <c r="Q60" s="82">
        <v>-20.11563990357643</v>
      </c>
      <c r="R60" s="528">
        <v>-5.2008559623136126</v>
      </c>
      <c r="S60" s="82">
        <v>28.065582447218983</v>
      </c>
      <c r="T60" s="82">
        <v>4</v>
      </c>
      <c r="U60" s="82">
        <v>8.5571801905419882</v>
      </c>
      <c r="V60" s="349"/>
      <c r="W60" s="349"/>
      <c r="X60" s="349"/>
      <c r="Y60" s="349"/>
      <c r="Z60" s="349"/>
      <c r="AA60" s="349"/>
      <c r="AB60" s="349"/>
      <c r="AC60" s="349"/>
      <c r="AD60" s="349"/>
      <c r="AE60" s="349"/>
      <c r="AF60" s="349"/>
      <c r="AG60" s="349"/>
      <c r="AH60" s="349"/>
      <c r="AI60" s="349"/>
      <c r="AJ60" s="349"/>
      <c r="AK60" s="349"/>
    </row>
    <row r="61" spans="1:37" ht="13.15">
      <c r="A61" s="5"/>
      <c r="B61" s="47"/>
      <c r="C61" s="528"/>
      <c r="D61" s="82"/>
      <c r="E61" s="82"/>
      <c r="F61" s="82"/>
      <c r="G61" s="82"/>
      <c r="H61" s="528"/>
      <c r="I61" s="82"/>
      <c r="J61" s="82"/>
      <c r="K61" s="82"/>
      <c r="L61" s="82"/>
      <c r="M61" s="528"/>
      <c r="N61" s="82"/>
      <c r="O61" s="82"/>
      <c r="P61" s="82"/>
      <c r="R61" s="549"/>
    </row>
    <row r="62" spans="1:37" ht="13.15">
      <c r="A62" s="5"/>
      <c r="B62" s="47"/>
      <c r="C62" s="528"/>
      <c r="D62" s="82"/>
      <c r="E62" s="82"/>
      <c r="F62" s="82"/>
      <c r="G62" s="82"/>
      <c r="H62" s="528"/>
      <c r="I62" s="82"/>
      <c r="J62" s="82"/>
      <c r="K62" s="82"/>
      <c r="L62" s="82"/>
      <c r="M62" s="528"/>
      <c r="N62" s="82"/>
      <c r="O62" s="82"/>
      <c r="P62" s="82"/>
      <c r="R62" s="549"/>
    </row>
    <row r="63" spans="1:37" ht="13.15">
      <c r="A63" s="9" t="s">
        <v>130</v>
      </c>
      <c r="B63" s="78"/>
      <c r="C63" s="86"/>
      <c r="D63" s="86"/>
      <c r="E63" s="86"/>
      <c r="F63" s="86"/>
      <c r="G63" s="86"/>
      <c r="H63" s="86"/>
      <c r="I63" s="86"/>
      <c r="J63" s="86"/>
      <c r="K63" s="86"/>
      <c r="L63" s="86"/>
      <c r="M63" s="86"/>
      <c r="N63" s="86"/>
      <c r="O63" s="86"/>
      <c r="P63" s="86"/>
      <c r="Q63" s="86"/>
      <c r="R63" s="86"/>
      <c r="S63" s="86"/>
      <c r="T63" s="86"/>
      <c r="U63" s="86"/>
    </row>
    <row r="64" spans="1:37" ht="13.15">
      <c r="A64" s="2" t="s">
        <v>84</v>
      </c>
      <c r="B64" s="48"/>
      <c r="C64" s="528">
        <v>785.48443556852385</v>
      </c>
      <c r="D64" s="82">
        <v>120.12362257852745</v>
      </c>
      <c r="E64" s="82">
        <v>189.66876010129633</v>
      </c>
      <c r="F64" s="82">
        <v>194.50103789547481</v>
      </c>
      <c r="G64" s="82">
        <v>264.43666769430331</v>
      </c>
      <c r="H64" s="528">
        <v>768.7300882696029</v>
      </c>
      <c r="I64" s="82">
        <v>116.35650819119729</v>
      </c>
      <c r="J64" s="82">
        <v>173.238870668701</v>
      </c>
      <c r="K64" s="82">
        <v>190.94608792119894</v>
      </c>
      <c r="L64" s="82">
        <v>280.2505710457001</v>
      </c>
      <c r="M64" s="528">
        <v>760.7920378267969</v>
      </c>
      <c r="N64" s="82">
        <v>138.50053363253349</v>
      </c>
      <c r="O64" s="82">
        <f>O70-O68-O66</f>
        <v>186.75346099990608</v>
      </c>
      <c r="P64" s="82">
        <f>P70-P68-P66</f>
        <v>195.60928084947733</v>
      </c>
      <c r="Q64" s="82">
        <v>299.09072878993163</v>
      </c>
      <c r="R64" s="528">
        <v>816.62034873535617</v>
      </c>
      <c r="S64" s="82">
        <v>131.6863117474125</v>
      </c>
      <c r="T64" s="82">
        <f>T70-T68-T66</f>
        <v>151.52994316877636</v>
      </c>
      <c r="U64" s="82">
        <f>U70-U68-U66</f>
        <v>174.90582498042991</v>
      </c>
    </row>
    <row r="65" spans="1:21">
      <c r="B65" s="90" t="s">
        <v>85</v>
      </c>
      <c r="C65" s="524">
        <v>0.19429186747623436</v>
      </c>
      <c r="D65" s="51">
        <v>0.12053788230121044</v>
      </c>
      <c r="E65" s="51">
        <v>0.18945323249620433</v>
      </c>
      <c r="F65" s="51">
        <v>0.19029860335895732</v>
      </c>
      <c r="G65" s="51">
        <v>0.25033161047028146</v>
      </c>
      <c r="H65" s="524">
        <v>0.18859313592621249</v>
      </c>
      <c r="I65" s="51">
        <v>0.11486558297506323</v>
      </c>
      <c r="J65" s="51">
        <v>0.16771972686875866</v>
      </c>
      <c r="K65" s="51">
        <v>0.18749382829261396</v>
      </c>
      <c r="L65" s="51">
        <f t="shared" ref="L65:S65" si="6">L64/L12</f>
        <v>0.28595183963146692</v>
      </c>
      <c r="M65" s="524">
        <f t="shared" si="6"/>
        <v>0.19278079094233305</v>
      </c>
      <c r="N65" s="51">
        <f t="shared" si="6"/>
        <v>0.13385140294834036</v>
      </c>
      <c r="O65" s="51">
        <f t="shared" si="6"/>
        <v>0.17712302420752488</v>
      </c>
      <c r="P65" s="51">
        <f t="shared" si="6"/>
        <v>0.17832118274647196</v>
      </c>
      <c r="Q65" s="51">
        <f t="shared" si="6"/>
        <v>0.26014133306376452</v>
      </c>
      <c r="R65" s="524">
        <f t="shared" si="6"/>
        <v>0.18834458698154641</v>
      </c>
      <c r="S65" s="51">
        <f t="shared" si="6"/>
        <v>0.1210838568723866</v>
      </c>
      <c r="T65" s="51">
        <f>T64/T12</f>
        <v>0.15626899797765945</v>
      </c>
      <c r="U65" s="51">
        <f>U64/U12</f>
        <v>0.17048180834797128</v>
      </c>
    </row>
    <row r="66" spans="1:21" ht="13.15">
      <c r="A66" s="2" t="s">
        <v>86</v>
      </c>
      <c r="B66" s="2"/>
      <c r="C66" s="528">
        <v>0</v>
      </c>
      <c r="D66" s="82">
        <v>0</v>
      </c>
      <c r="E66" s="82">
        <v>0</v>
      </c>
      <c r="F66" s="82">
        <v>0</v>
      </c>
      <c r="G66" s="82">
        <v>145.445771122445</v>
      </c>
      <c r="H66" s="528">
        <v>145.445771122445</v>
      </c>
      <c r="I66" s="82">
        <v>3.2749548214285702</v>
      </c>
      <c r="J66" s="82">
        <v>11.2632108781792</v>
      </c>
      <c r="K66" s="82">
        <v>5.7934343159123003</v>
      </c>
      <c r="L66" s="82">
        <v>4.9549559477492</v>
      </c>
      <c r="M66" s="528">
        <v>25.286555963269301</v>
      </c>
      <c r="N66" s="82">
        <v>0</v>
      </c>
      <c r="O66" s="82">
        <v>0</v>
      </c>
      <c r="P66" s="82">
        <v>0</v>
      </c>
      <c r="Q66" s="82">
        <v>0</v>
      </c>
      <c r="R66" s="528">
        <v>0</v>
      </c>
      <c r="S66" s="82">
        <v>0</v>
      </c>
      <c r="T66" s="82">
        <v>0</v>
      </c>
      <c r="U66" s="82">
        <v>0</v>
      </c>
    </row>
    <row r="67" spans="1:21">
      <c r="B67" s="3" t="s">
        <v>85</v>
      </c>
      <c r="C67" s="524">
        <v>0</v>
      </c>
      <c r="D67" s="51">
        <v>0</v>
      </c>
      <c r="E67" s="51">
        <v>0</v>
      </c>
      <c r="F67" s="51">
        <v>0</v>
      </c>
      <c r="G67" s="51">
        <v>0.13768769073759574</v>
      </c>
      <c r="H67" s="524">
        <v>3.5682321404815372E-2</v>
      </c>
      <c r="I67" s="51">
        <v>3.2329914383667103E-3</v>
      </c>
      <c r="J67" s="51">
        <v>1.0904381013693268E-2</v>
      </c>
      <c r="K67" s="51">
        <v>5.6886904082605405E-3</v>
      </c>
      <c r="L67" s="51">
        <v>4.9066586745939193E-3</v>
      </c>
      <c r="M67" s="524">
        <v>6.206595779893409E-3</v>
      </c>
      <c r="N67" s="51">
        <v>0</v>
      </c>
      <c r="O67" s="51">
        <v>0</v>
      </c>
      <c r="P67" s="51">
        <f>P66/P12</f>
        <v>0</v>
      </c>
      <c r="Q67" s="51">
        <f>Q66/Q12</f>
        <v>0</v>
      </c>
      <c r="R67" s="524">
        <f>R66/R12</f>
        <v>0</v>
      </c>
      <c r="S67" s="51">
        <v>0</v>
      </c>
      <c r="T67" s="51">
        <f>T66/T12</f>
        <v>0</v>
      </c>
      <c r="U67" s="51">
        <f>U66/U12</f>
        <v>0</v>
      </c>
    </row>
    <row r="68" spans="1:21" ht="13.15">
      <c r="A68" s="2" t="s">
        <v>87</v>
      </c>
      <c r="B68" s="48"/>
      <c r="C68" s="528">
        <v>89.270359582439113</v>
      </c>
      <c r="D68" s="82">
        <v>1.1953601517635479</v>
      </c>
      <c r="E68" s="82">
        <v>4.59707656991369</v>
      </c>
      <c r="F68" s="82">
        <v>16.707735896643197</v>
      </c>
      <c r="G68" s="82">
        <v>17.362256810915657</v>
      </c>
      <c r="H68" s="528">
        <v>39.862429429236087</v>
      </c>
      <c r="I68" s="82">
        <v>50.451379890020114</v>
      </c>
      <c r="J68" s="82">
        <v>1.4624762906918094</v>
      </c>
      <c r="K68" s="82">
        <v>8.5439516207090787</v>
      </c>
      <c r="L68" s="82">
        <v>5.3446087942808616</v>
      </c>
      <c r="M68" s="528">
        <v>65.802416595701871</v>
      </c>
      <c r="N68" s="82">
        <v>0.2082756537344895</v>
      </c>
      <c r="O68" s="82">
        <v>48.342402534019932</v>
      </c>
      <c r="P68" s="82">
        <v>16.179033580238681</v>
      </c>
      <c r="Q68" s="82">
        <v>36.348689305062322</v>
      </c>
      <c r="R68" s="528">
        <v>101.0784010730554</v>
      </c>
      <c r="S68" s="82">
        <v>20.971763690945497</v>
      </c>
      <c r="T68" s="82">
        <v>398.70516901627371</v>
      </c>
      <c r="U68" s="82">
        <v>7.2868117481621102</v>
      </c>
    </row>
    <row r="69" spans="1:21">
      <c r="B69" s="84" t="s">
        <v>85</v>
      </c>
      <c r="C69" s="524">
        <v>2.2081283967127004E-2</v>
      </c>
      <c r="D69" s="51">
        <v>1.1994824846931276E-3</v>
      </c>
      <c r="E69" s="51">
        <v>4.5918527423154656E-3</v>
      </c>
      <c r="F69" s="51">
        <v>1.6346744679738744E-2</v>
      </c>
      <c r="G69" s="51">
        <v>1.6436153680092533E-2</v>
      </c>
      <c r="H69" s="524">
        <v>9.7794800625267027E-3</v>
      </c>
      <c r="I69" s="51">
        <v>4.9804924993460398E-2</v>
      </c>
      <c r="J69" s="51">
        <v>1.4158838780238096E-3</v>
      </c>
      <c r="K69" s="51">
        <v>8.3894790176310321E-3</v>
      </c>
      <c r="L69" s="51">
        <v>5.2925134712209759E-3</v>
      </c>
      <c r="M69" s="524">
        <v>1.6151230786150401E-2</v>
      </c>
      <c r="N69" s="51">
        <v>1.955530349128022E-4</v>
      </c>
      <c r="O69" s="51">
        <v>4.5849498523014953E-2</v>
      </c>
      <c r="P69" s="51">
        <f>P68/P12</f>
        <v>1.4749118197224624E-2</v>
      </c>
      <c r="Q69" s="51">
        <f>Q68/Q12</f>
        <v>3.1615144104252244E-2</v>
      </c>
      <c r="R69" s="524">
        <f>R68/R12</f>
        <v>2.3312632035611031E-2</v>
      </c>
      <c r="S69" s="51">
        <v>1.9283264899898407E-2</v>
      </c>
      <c r="T69" s="51">
        <f>T68/T12</f>
        <v>0.41117455697379829</v>
      </c>
      <c r="U69" s="51">
        <f>U68/U12</f>
        <v>7.1025012692225373E-3</v>
      </c>
    </row>
    <row r="70" spans="1:21" ht="13.15">
      <c r="A70" s="2" t="s">
        <v>131</v>
      </c>
      <c r="B70" s="2"/>
      <c r="C70" s="528">
        <v>874.75479515096299</v>
      </c>
      <c r="D70" s="82">
        <v>121.318982730291</v>
      </c>
      <c r="E70" s="82">
        <v>194.26583667121002</v>
      </c>
      <c r="F70" s="82">
        <v>211.208773792118</v>
      </c>
      <c r="G70" s="82">
        <v>427.24469562766399</v>
      </c>
      <c r="H70" s="528">
        <v>954.03828882128391</v>
      </c>
      <c r="I70" s="82">
        <v>170.08284290264598</v>
      </c>
      <c r="J70" s="82">
        <v>185.96455783757199</v>
      </c>
      <c r="K70" s="82">
        <v>205.2834738578203</v>
      </c>
      <c r="L70" s="82">
        <v>290.5501357877302</v>
      </c>
      <c r="M70" s="528">
        <v>851.88101038576804</v>
      </c>
      <c r="N70" s="82">
        <v>138.70880928626798</v>
      </c>
      <c r="O70" s="82">
        <v>235.09586353392601</v>
      </c>
      <c r="P70" s="82">
        <v>211.788314429716</v>
      </c>
      <c r="Q70" s="82">
        <v>335.43941809499398</v>
      </c>
      <c r="R70" s="528">
        <f>R64+R68</f>
        <v>917.69874980841155</v>
      </c>
      <c r="S70" s="82">
        <v>152.658075438358</v>
      </c>
      <c r="T70" s="82">
        <v>550.23511218505007</v>
      </c>
      <c r="U70" s="82">
        <v>182.19263672859202</v>
      </c>
    </row>
    <row r="71" spans="1:21">
      <c r="B71" s="84" t="s">
        <v>89</v>
      </c>
      <c r="C71" s="524">
        <v>0.21637315144336139</v>
      </c>
      <c r="D71" s="51">
        <v>0.12173736478590358</v>
      </c>
      <c r="E71" s="51">
        <v>0.19404508523851979</v>
      </c>
      <c r="F71" s="51">
        <v>0.20664534803869605</v>
      </c>
      <c r="G71" s="51">
        <v>0.40445545488796975</v>
      </c>
      <c r="H71" s="524">
        <v>0.23405493739355454</v>
      </c>
      <c r="I71" s="51">
        <v>0.16790349940689034</v>
      </c>
      <c r="J71" s="51">
        <v>0.18003999176047572</v>
      </c>
      <c r="K71" s="51">
        <v>0.20157199771850551</v>
      </c>
      <c r="L71" s="51">
        <v>0.28771806635635244</v>
      </c>
      <c r="M71" s="524">
        <v>0.20909455173380789</v>
      </c>
      <c r="N71" s="51">
        <v>0.13023571473048759</v>
      </c>
      <c r="O71" s="51">
        <f>O70/O12</f>
        <v>0.22297252273053983</v>
      </c>
      <c r="P71" s="51">
        <f>P70/P12</f>
        <v>0.19307030094369657</v>
      </c>
      <c r="Q71" s="51">
        <f>Q70/Q12</f>
        <v>0.29175647716801678</v>
      </c>
      <c r="R71" s="524">
        <f>R70/R12</f>
        <v>0.21165721901715742</v>
      </c>
      <c r="S71" s="51">
        <v>0.140367121772285</v>
      </c>
      <c r="T71" s="51">
        <f>T70/T12</f>
        <v>0.56744355495145771</v>
      </c>
      <c r="U71" s="51">
        <f>U70/U12</f>
        <v>0.17758430961719382</v>
      </c>
    </row>
    <row r="72" spans="1:21">
      <c r="B72" s="79"/>
      <c r="C72" s="538"/>
      <c r="D72" s="79"/>
      <c r="E72" s="79"/>
      <c r="F72" s="79"/>
      <c r="G72" s="79"/>
      <c r="H72" s="538"/>
      <c r="I72" s="79"/>
      <c r="J72" s="79"/>
      <c r="K72" s="79"/>
      <c r="L72" s="79"/>
      <c r="M72" s="538"/>
      <c r="N72" s="79"/>
      <c r="O72" s="79"/>
      <c r="P72" s="79"/>
      <c r="R72" s="549"/>
    </row>
    <row r="73" spans="1:21" ht="13.15">
      <c r="A73" s="9" t="s">
        <v>90</v>
      </c>
      <c r="B73" s="78"/>
      <c r="C73" s="86"/>
      <c r="D73" s="86"/>
      <c r="E73" s="86"/>
      <c r="F73" s="86"/>
      <c r="G73" s="86"/>
      <c r="H73" s="86"/>
      <c r="I73" s="86"/>
      <c r="J73" s="86"/>
      <c r="K73" s="86"/>
      <c r="L73" s="86"/>
      <c r="M73" s="86"/>
      <c r="N73" s="86"/>
      <c r="O73" s="86"/>
      <c r="P73" s="86"/>
      <c r="Q73" s="86"/>
      <c r="R73" s="86"/>
      <c r="S73" s="86"/>
      <c r="T73" s="86"/>
      <c r="U73" s="86"/>
    </row>
    <row r="74" spans="1:21" ht="13.15">
      <c r="A74" s="14" t="s">
        <v>52</v>
      </c>
      <c r="B74" s="52"/>
      <c r="C74" s="528">
        <v>1241.25</v>
      </c>
      <c r="D74" s="82">
        <v>325.26565556910901</v>
      </c>
      <c r="E74" s="82">
        <v>304.18652686108203</v>
      </c>
      <c r="F74" s="82">
        <v>317.53429866966502</v>
      </c>
      <c r="G74" s="82">
        <v>331.34584743678698</v>
      </c>
      <c r="H74" s="528">
        <v>1278.33232853664</v>
      </c>
      <c r="I74" s="82">
        <v>326.89764337199699</v>
      </c>
      <c r="J74" s="82">
        <v>328.24201897235804</v>
      </c>
      <c r="K74" s="82">
        <v>330.94408823101202</v>
      </c>
      <c r="L74" s="82">
        <v>268.37409455735997</v>
      </c>
      <c r="M74" s="528">
        <v>1254.45784513273</v>
      </c>
      <c r="N74" s="82">
        <v>377.486167899137</v>
      </c>
      <c r="O74" s="82">
        <v>332.823005444758</v>
      </c>
      <c r="P74" s="82">
        <v>404</v>
      </c>
      <c r="Q74" s="82">
        <v>424.24541998745991</v>
      </c>
      <c r="R74" s="528">
        <v>1530.4224253641098</v>
      </c>
      <c r="S74" s="82">
        <v>381.674781592888</v>
      </c>
      <c r="T74" s="82">
        <v>343.20727459999802</v>
      </c>
      <c r="U74" s="592">
        <v>370.69485683238298</v>
      </c>
    </row>
    <row r="75" spans="1:21">
      <c r="B75" s="37" t="s">
        <v>91</v>
      </c>
      <c r="C75" s="529">
        <v>77.28</v>
      </c>
      <c r="D75" s="83">
        <v>19.547000000000001</v>
      </c>
      <c r="E75" s="83">
        <v>20.347999999999999</v>
      </c>
      <c r="F75" s="83">
        <v>15.433</v>
      </c>
      <c r="G75" s="83">
        <v>18.218</v>
      </c>
      <c r="H75" s="529">
        <v>73.545999999999992</v>
      </c>
      <c r="I75" s="83">
        <v>12.696</v>
      </c>
      <c r="J75" s="83">
        <v>-6.5786600000000002</v>
      </c>
      <c r="K75" s="83">
        <v>0.1</v>
      </c>
      <c r="L75" s="83">
        <v>-3.2709999999999999</v>
      </c>
      <c r="M75" s="529">
        <v>2.9463423571946006</v>
      </c>
      <c r="N75" s="83">
        <v>-7.9249999999999998E-3</v>
      </c>
      <c r="O75" s="83">
        <v>-3.5136336381451776</v>
      </c>
      <c r="P75" s="83">
        <v>-4</v>
      </c>
      <c r="Q75" s="83">
        <v>-3.0409305271437987</v>
      </c>
      <c r="R75" s="529">
        <v>-3.1448818863995984</v>
      </c>
      <c r="S75" s="83">
        <v>-6.8474999999999994E-2</v>
      </c>
      <c r="T75" s="83">
        <v>-1.5080000000000098E-3</v>
      </c>
      <c r="U75" s="593">
        <v>-0.401252</v>
      </c>
    </row>
    <row r="76" spans="1:21" ht="13.15">
      <c r="A76" s="14" t="s">
        <v>92</v>
      </c>
      <c r="B76" s="52"/>
      <c r="C76" s="528">
        <v>1318.53</v>
      </c>
      <c r="D76" s="82">
        <v>344.81265556910904</v>
      </c>
      <c r="E76" s="82">
        <v>324.53452686108204</v>
      </c>
      <c r="F76" s="82">
        <v>332.96729866966501</v>
      </c>
      <c r="G76" s="82">
        <v>349.563847436787</v>
      </c>
      <c r="H76" s="528">
        <v>1351.8783285366401</v>
      </c>
      <c r="I76" s="82">
        <v>339.59364337199702</v>
      </c>
      <c r="J76" s="82">
        <v>321.66335897235803</v>
      </c>
      <c r="K76" s="82">
        <v>331.04408823101204</v>
      </c>
      <c r="L76" s="82">
        <v>265.10309455735995</v>
      </c>
      <c r="M76" s="528">
        <v>1257.4041874899247</v>
      </c>
      <c r="N76" s="82">
        <v>377.478242899137</v>
      </c>
      <c r="O76" s="82">
        <v>329.30937180661289</v>
      </c>
      <c r="P76" s="82">
        <f>SUM(P74:P75)</f>
        <v>400</v>
      </c>
      <c r="Q76" s="82">
        <f>SUM(Q74:Q75)</f>
        <v>421.2044894603161</v>
      </c>
      <c r="R76" s="528">
        <f>SUM(R74:R75)</f>
        <v>1527.2775434777102</v>
      </c>
      <c r="S76" s="82">
        <v>381.60630659288802</v>
      </c>
      <c r="T76" s="82">
        <v>343.20576659999801</v>
      </c>
      <c r="U76" s="594">
        <f>U74+U75</f>
        <v>370.29360483238298</v>
      </c>
    </row>
    <row r="77" spans="1:21">
      <c r="B77" s="37" t="s">
        <v>93</v>
      </c>
      <c r="C77" s="529">
        <v>25.81</v>
      </c>
      <c r="D77" s="83">
        <v>-46.533724853811101</v>
      </c>
      <c r="E77" s="83">
        <v>-34.083829773961</v>
      </c>
      <c r="F77" s="83">
        <v>-10.634850716949181</v>
      </c>
      <c r="G77" s="83">
        <v>46.868034015506197</v>
      </c>
      <c r="H77" s="529">
        <v>-44.384371329215099</v>
      </c>
      <c r="I77" s="83">
        <v>-71.022859990511293</v>
      </c>
      <c r="J77" s="83">
        <v>-34.5783034093879</v>
      </c>
      <c r="K77" s="83">
        <v>-3.2189061604205502</v>
      </c>
      <c r="L77" s="83">
        <v>95.387848250217999</v>
      </c>
      <c r="M77" s="529">
        <v>-13.432221310101724</v>
      </c>
      <c r="N77" s="83">
        <v>-132.41734722984268</v>
      </c>
      <c r="O77" s="83">
        <v>19</v>
      </c>
      <c r="P77" s="83">
        <f>-43+4</f>
        <v>-39</v>
      </c>
      <c r="Q77" s="83">
        <v>10.473455489355079</v>
      </c>
      <c r="R77" s="529">
        <v>-142.57395034567284</v>
      </c>
      <c r="S77" s="83">
        <v>-124.0204565242492</v>
      </c>
      <c r="T77" s="83">
        <v>35.271729757625124</v>
      </c>
      <c r="U77" s="595">
        <v>42.45</v>
      </c>
    </row>
    <row r="78" spans="1:21">
      <c r="B78" s="37" t="s">
        <v>94</v>
      </c>
      <c r="C78" s="529">
        <v>-810.81</v>
      </c>
      <c r="D78" s="83">
        <v>-214.76377170485</v>
      </c>
      <c r="E78" s="83">
        <v>-157.76467421238701</v>
      </c>
      <c r="F78" s="83">
        <v>-159.98087000042</v>
      </c>
      <c r="G78" s="83">
        <v>-183.009426061732</v>
      </c>
      <c r="H78" s="529">
        <v>-715.51874197938901</v>
      </c>
      <c r="I78" s="83">
        <v>-207.10870039738401</v>
      </c>
      <c r="J78" s="83">
        <v>-164.47078900342399</v>
      </c>
      <c r="K78" s="83">
        <v>-158.55490198865701</v>
      </c>
      <c r="L78" s="83">
        <v>-177.59016785124899</v>
      </c>
      <c r="M78" s="529">
        <v>-707.72455924071551</v>
      </c>
      <c r="N78" s="83">
        <v>-240.6842725210951</v>
      </c>
      <c r="O78" s="83">
        <v>-201</v>
      </c>
      <c r="P78" s="83">
        <v>-186</v>
      </c>
      <c r="Q78" s="83">
        <v>-218.05415440940774</v>
      </c>
      <c r="R78" s="529">
        <v>-845.86836286408516</v>
      </c>
      <c r="S78" s="83">
        <v>-231.54869505172962</v>
      </c>
      <c r="T78" s="83">
        <v>-144.01240337270585</v>
      </c>
      <c r="U78" s="595">
        <v>-165.13</v>
      </c>
    </row>
    <row r="79" spans="1:21" ht="13.15">
      <c r="A79" s="14" t="s">
        <v>95</v>
      </c>
      <c r="B79" s="52"/>
      <c r="C79" s="528">
        <v>533.53</v>
      </c>
      <c r="D79" s="82">
        <v>83.515159010447917</v>
      </c>
      <c r="E79" s="82">
        <v>132.68602287473405</v>
      </c>
      <c r="F79" s="82">
        <v>162.35157795229583</v>
      </c>
      <c r="G79" s="82">
        <v>213.42245539056117</v>
      </c>
      <c r="H79" s="528">
        <v>591.97521522803595</v>
      </c>
      <c r="I79" s="82">
        <v>61.462082984101727</v>
      </c>
      <c r="J79" s="82">
        <v>122.61426655954614</v>
      </c>
      <c r="K79" s="82">
        <v>169.27028008193449</v>
      </c>
      <c r="L79" s="82">
        <v>182.90077495632895</v>
      </c>
      <c r="M79" s="528">
        <v>536.24740693910735</v>
      </c>
      <c r="N79" s="82">
        <v>4.3766231481992293</v>
      </c>
      <c r="O79" s="82">
        <v>146.72948911745883</v>
      </c>
      <c r="P79" s="82">
        <v>174.14</v>
      </c>
      <c r="Q79" s="82">
        <f>SUM(Q76:Q78)</f>
        <v>213.62379054026346</v>
      </c>
      <c r="R79" s="528">
        <f>SUM(R76:R78)</f>
        <v>538.83523026795228</v>
      </c>
      <c r="S79" s="82">
        <v>26.037155016909189</v>
      </c>
      <c r="T79" s="82">
        <v>234.46509298491728</v>
      </c>
      <c r="U79" s="596">
        <f>U76+U77+U78</f>
        <v>247.61360483238298</v>
      </c>
    </row>
    <row r="80" spans="1:21">
      <c r="B80" s="37" t="s">
        <v>96</v>
      </c>
      <c r="C80" s="529">
        <v>-129.91</v>
      </c>
      <c r="D80" s="83">
        <v>-10.468</v>
      </c>
      <c r="E80" s="83">
        <v>-44.647648266285501</v>
      </c>
      <c r="F80" s="83">
        <v>-32.3594008288499</v>
      </c>
      <c r="G80" s="83">
        <v>-45.013642249666603</v>
      </c>
      <c r="H80" s="529">
        <v>-132.48869134480202</v>
      </c>
      <c r="I80" s="83">
        <v>-13.867043462291599</v>
      </c>
      <c r="J80" s="83">
        <v>-43.1848752298392</v>
      </c>
      <c r="K80" s="83">
        <v>-36.202635256562601</v>
      </c>
      <c r="L80" s="83">
        <v>-59.954795418431601</v>
      </c>
      <c r="M80" s="529">
        <v>-153.20934936712499</v>
      </c>
      <c r="N80" s="83">
        <v>-3.3477462663023299</v>
      </c>
      <c r="O80" s="83">
        <v>-45.904039881675267</v>
      </c>
      <c r="P80" s="83">
        <v>-24</v>
      </c>
      <c r="Q80" s="83">
        <v>-40.351752331394088</v>
      </c>
      <c r="R80" s="529">
        <v>-113.70885246301999</v>
      </c>
      <c r="S80" s="83">
        <v>-10.880088056210299</v>
      </c>
      <c r="T80" s="83">
        <v>-32.252459953743006</v>
      </c>
      <c r="U80" s="595">
        <v>-64.959999999999994</v>
      </c>
    </row>
    <row r="81" spans="1:21" ht="13.15">
      <c r="A81" s="16" t="s">
        <v>97</v>
      </c>
      <c r="B81" s="52"/>
      <c r="C81" s="528">
        <v>403.62</v>
      </c>
      <c r="D81" s="82">
        <v>73.047159010447913</v>
      </c>
      <c r="E81" s="82">
        <v>88.038374608448549</v>
      </c>
      <c r="F81" s="82">
        <v>129.99217712344591</v>
      </c>
      <c r="G81" s="82">
        <v>168.40881314089455</v>
      </c>
      <c r="H81" s="528">
        <v>459.48652388323393</v>
      </c>
      <c r="I81" s="82">
        <v>47.595039521810129</v>
      </c>
      <c r="J81" s="82">
        <v>79.429391329706931</v>
      </c>
      <c r="K81" s="82">
        <v>133.06764482537187</v>
      </c>
      <c r="L81" s="82">
        <v>122.94597953789734</v>
      </c>
      <c r="M81" s="528">
        <v>383.03805757198234</v>
      </c>
      <c r="N81" s="82">
        <v>1.0288768818968994</v>
      </c>
      <c r="O81" s="82">
        <v>100.82544923578352</v>
      </c>
      <c r="P81" s="82">
        <v>150</v>
      </c>
      <c r="Q81" s="82">
        <f>SUM(Q79:Q80)</f>
        <v>173.27203820886936</v>
      </c>
      <c r="R81" s="528">
        <f>SUM(R79:R80)</f>
        <v>425.1263778049323</v>
      </c>
      <c r="S81" s="82">
        <v>15.15706696069889</v>
      </c>
      <c r="T81" s="82">
        <v>202.21263303117428</v>
      </c>
      <c r="U81" s="596">
        <f>U79+U80</f>
        <v>182.653604832383</v>
      </c>
    </row>
    <row r="82" spans="1:21">
      <c r="B82" s="37" t="s">
        <v>98</v>
      </c>
      <c r="C82" s="529">
        <v>-337.78</v>
      </c>
      <c r="D82" s="83">
        <v>-89.0496151309775</v>
      </c>
      <c r="E82" s="83">
        <v>-73.773524687490905</v>
      </c>
      <c r="F82" s="83">
        <v>-103.402691019247</v>
      </c>
      <c r="G82" s="83">
        <v>-90.162747742032096</v>
      </c>
      <c r="H82" s="529">
        <v>-356.3885785797475</v>
      </c>
      <c r="I82" s="83">
        <v>-86.810938566525905</v>
      </c>
      <c r="J82" s="83">
        <v>-56.479340415823003</v>
      </c>
      <c r="K82" s="83">
        <v>-85.686013649313296</v>
      </c>
      <c r="L82" s="83">
        <v>-69.456428287427102</v>
      </c>
      <c r="M82" s="529">
        <v>-298.43272091908926</v>
      </c>
      <c r="N82" s="83">
        <v>-95.010086176499101</v>
      </c>
      <c r="O82" s="83">
        <v>-126</v>
      </c>
      <c r="P82" s="83">
        <f>-90-36</f>
        <v>-126</v>
      </c>
      <c r="Q82" s="83">
        <v>-122.73122371951268</v>
      </c>
      <c r="R82" s="529">
        <v>-469.90068441320796</v>
      </c>
      <c r="S82" s="83">
        <v>-141.06364161016475</v>
      </c>
      <c r="T82" s="83">
        <v>-128.08444306881256</v>
      </c>
      <c r="U82" s="595">
        <v>-146.52000000000001</v>
      </c>
    </row>
    <row r="83" spans="1:21" ht="13.15">
      <c r="A83" s="16" t="s">
        <v>99</v>
      </c>
      <c r="B83" s="52"/>
      <c r="C83" s="528">
        <v>65.840000000000032</v>
      </c>
      <c r="D83" s="82">
        <v>-16.002456120529587</v>
      </c>
      <c r="E83" s="82">
        <v>14.264849920957644</v>
      </c>
      <c r="F83" s="82">
        <v>26.589486104198912</v>
      </c>
      <c r="G83" s="82">
        <v>78.246065398862456</v>
      </c>
      <c r="H83" s="528">
        <v>103.09794530348643</v>
      </c>
      <c r="I83" s="82">
        <v>-39.215899044715776</v>
      </c>
      <c r="J83" s="82">
        <v>22.950050913883928</v>
      </c>
      <c r="K83" s="82">
        <v>47.381631176058576</v>
      </c>
      <c r="L83" s="82">
        <v>53.489551250470242</v>
      </c>
      <c r="M83" s="528">
        <v>84.605336652893072</v>
      </c>
      <c r="N83" s="82">
        <v>-93.981209294602195</v>
      </c>
      <c r="O83" s="82">
        <v>-25.190544183047706</v>
      </c>
      <c r="P83" s="82">
        <v>24</v>
      </c>
      <c r="Q83" s="82">
        <f>SUM(Q81:Q82)</f>
        <v>50.540814489356677</v>
      </c>
      <c r="R83" s="528">
        <f>SUM(R81:R82)</f>
        <v>-44.774306608275651</v>
      </c>
      <c r="S83" s="82">
        <v>-125.90657464946585</v>
      </c>
      <c r="T83" s="82">
        <v>74.128189962361688</v>
      </c>
      <c r="U83" s="596">
        <f>U81+U82</f>
        <v>36.133604832382986</v>
      </c>
    </row>
    <row r="84" spans="1:21" ht="13.15">
      <c r="A84" s="16"/>
      <c r="B84" s="15" t="s">
        <v>132</v>
      </c>
      <c r="C84" s="529">
        <v>-67.680000000000007</v>
      </c>
      <c r="D84" s="83">
        <v>11.6</v>
      </c>
      <c r="E84" s="83">
        <v>88.998999999999995</v>
      </c>
      <c r="F84" s="83">
        <v>46.762</v>
      </c>
      <c r="G84" s="83">
        <v>55.146000000000001</v>
      </c>
      <c r="H84" s="529">
        <v>202.50700000000001</v>
      </c>
      <c r="I84" s="83">
        <v>0</v>
      </c>
      <c r="J84" s="83">
        <v>93.983999999999995</v>
      </c>
      <c r="K84" s="83">
        <v>86.892632178054299</v>
      </c>
      <c r="L84" s="83">
        <v>62.436296175033</v>
      </c>
      <c r="M84" s="529">
        <v>243.3129283530873</v>
      </c>
      <c r="N84" s="83">
        <v>51.178200020000006</v>
      </c>
      <c r="O84" s="83">
        <v>53.928200020000006</v>
      </c>
      <c r="P84" s="83">
        <v>76</v>
      </c>
      <c r="Q84" s="83">
        <v>56.00540259000001</v>
      </c>
      <c r="R84" s="529">
        <v>237.04000265000002</v>
      </c>
      <c r="S84" s="83">
        <v>23.678200019999998</v>
      </c>
      <c r="T84" s="83">
        <v>34.678200020000006</v>
      </c>
      <c r="U84" s="595">
        <v>8.64</v>
      </c>
    </row>
    <row r="85" spans="1:21">
      <c r="B85" s="15" t="s">
        <v>100</v>
      </c>
      <c r="C85" s="529">
        <v>143</v>
      </c>
      <c r="D85" s="83">
        <v>0</v>
      </c>
      <c r="E85" s="83">
        <v>0</v>
      </c>
      <c r="F85" s="83">
        <v>0</v>
      </c>
      <c r="G85" s="83">
        <v>0</v>
      </c>
      <c r="H85" s="529">
        <v>0</v>
      </c>
      <c r="I85" s="83">
        <v>-9.10281402955809E-4</v>
      </c>
      <c r="J85" s="83">
        <v>-1.36711384434829</v>
      </c>
      <c r="K85" s="83">
        <v>-1.23553607629901E-4</v>
      </c>
      <c r="L85" s="83">
        <v>-0.83859246889899997</v>
      </c>
      <c r="M85" s="529">
        <v>-2.2067401482578797</v>
      </c>
      <c r="N85" s="83">
        <v>-11.413916667797201</v>
      </c>
      <c r="O85" s="83">
        <v>-0.94628700096959983</v>
      </c>
      <c r="P85" s="83">
        <v>0</v>
      </c>
      <c r="Q85" s="83">
        <v>-0.48190291301370053</v>
      </c>
      <c r="R85" s="529">
        <v>-12.8421077715237</v>
      </c>
      <c r="S85" s="83">
        <v>0</v>
      </c>
      <c r="T85" s="83">
        <v>-2.26862823961299</v>
      </c>
      <c r="U85" s="595">
        <v>-2.64</v>
      </c>
    </row>
    <row r="86" spans="1:21" ht="13.15">
      <c r="A86" s="14" t="s">
        <v>101</v>
      </c>
      <c r="B86" s="52"/>
      <c r="C86" s="528">
        <v>141.16000000000003</v>
      </c>
      <c r="D86" s="82">
        <v>-4.4024561205295871</v>
      </c>
      <c r="E86" s="82">
        <v>103.26384992095764</v>
      </c>
      <c r="F86" s="82">
        <v>73.351486104198912</v>
      </c>
      <c r="G86" s="82">
        <v>133.39206539886246</v>
      </c>
      <c r="H86" s="528">
        <v>305.60494530348643</v>
      </c>
      <c r="I86" s="82">
        <v>-39.216809326118735</v>
      </c>
      <c r="J86" s="82">
        <v>115.56693706953563</v>
      </c>
      <c r="K86" s="82">
        <v>134.27413980050522</v>
      </c>
      <c r="L86" s="82">
        <v>115.08725495660424</v>
      </c>
      <c r="M86" s="528">
        <v>325.71152485772251</v>
      </c>
      <c r="N86" s="82">
        <v>-54.216925942399392</v>
      </c>
      <c r="O86" s="82">
        <v>27.791368835982677</v>
      </c>
      <c r="P86" s="82">
        <v>100</v>
      </c>
      <c r="Q86" s="82">
        <f>SUM(Q83:Q85)</f>
        <v>106.064314166343</v>
      </c>
      <c r="R86" s="528">
        <f>SUM(R83:R85)</f>
        <v>179.42358827020067</v>
      </c>
      <c r="S86" s="82">
        <v>-102.22837462946585</v>
      </c>
      <c r="T86" s="82">
        <v>106.5377617427487</v>
      </c>
      <c r="U86" s="596">
        <f>U84+U85+U83</f>
        <v>42.133604832382986</v>
      </c>
    </row>
    <row r="87" spans="1:21" ht="13.15">
      <c r="A87" s="14"/>
      <c r="B87" s="52"/>
      <c r="C87" s="539"/>
      <c r="D87" s="56"/>
      <c r="E87" s="56"/>
      <c r="F87" s="56"/>
      <c r="G87" s="56"/>
      <c r="H87" s="539"/>
      <c r="I87" s="56"/>
      <c r="J87" s="56"/>
      <c r="K87" s="56"/>
      <c r="L87" s="56"/>
      <c r="M87" s="539"/>
      <c r="N87" s="56"/>
      <c r="O87" s="56"/>
      <c r="P87" s="56"/>
      <c r="R87" s="549"/>
    </row>
    <row r="88" spans="1:21">
      <c r="C88" s="540"/>
      <c r="H88" s="540"/>
      <c r="M88" s="540"/>
      <c r="R88" s="549"/>
    </row>
    <row r="89" spans="1:21" ht="13.15">
      <c r="A89" s="9" t="s">
        <v>102</v>
      </c>
      <c r="B89" s="78"/>
      <c r="C89" s="78"/>
      <c r="D89" s="78"/>
      <c r="E89" s="78"/>
      <c r="F89" s="78"/>
      <c r="G89" s="78"/>
      <c r="H89" s="78"/>
      <c r="I89" s="78"/>
      <c r="J89" s="78"/>
      <c r="K89" s="78"/>
      <c r="L89" s="78"/>
      <c r="M89" s="78"/>
      <c r="N89" s="78"/>
      <c r="O89" s="78"/>
      <c r="P89" s="78"/>
      <c r="Q89" s="78"/>
      <c r="R89" s="78"/>
      <c r="S89" s="78"/>
      <c r="T89" s="78"/>
      <c r="U89" s="78"/>
    </row>
    <row r="90" spans="1:21">
      <c r="C90" s="540"/>
      <c r="H90" s="540"/>
      <c r="M90" s="540"/>
      <c r="R90" s="549"/>
    </row>
    <row r="91" spans="1:21" ht="13.15">
      <c r="A91" s="14" t="s">
        <v>9</v>
      </c>
      <c r="B91" s="52"/>
      <c r="C91" s="541"/>
      <c r="D91" s="65"/>
      <c r="E91" s="65"/>
      <c r="F91" s="65"/>
      <c r="G91" s="65"/>
      <c r="H91" s="541"/>
      <c r="I91" s="65"/>
      <c r="J91" s="65"/>
      <c r="K91" s="65"/>
      <c r="L91" s="65"/>
      <c r="M91" s="541"/>
      <c r="N91" s="65"/>
      <c r="O91" s="65"/>
      <c r="P91" s="65"/>
      <c r="R91" s="549"/>
    </row>
    <row r="92" spans="1:21">
      <c r="B92" s="15" t="s">
        <v>103</v>
      </c>
      <c r="C92" s="542">
        <v>7691</v>
      </c>
      <c r="D92" s="66">
        <v>7656.1848598625293</v>
      </c>
      <c r="E92" s="66">
        <v>7533.0060721338405</v>
      </c>
      <c r="F92" s="66">
        <v>7477.1534340955695</v>
      </c>
      <c r="G92" s="66">
        <v>7645.5962616958705</v>
      </c>
      <c r="H92" s="542">
        <v>7645.5962616958705</v>
      </c>
      <c r="I92" s="66">
        <v>7731.4917061017504</v>
      </c>
      <c r="J92" s="66">
        <v>7388.4724589387897</v>
      </c>
      <c r="K92" s="66">
        <v>7335.26597902501</v>
      </c>
      <c r="L92" s="66">
        <v>8783.5567341748992</v>
      </c>
      <c r="M92" s="542">
        <v>8783.5567341748992</v>
      </c>
      <c r="N92" s="66">
        <v>9193.1674409132593</v>
      </c>
      <c r="O92" s="66">
        <v>9602.4512753824583</v>
      </c>
      <c r="P92" s="66">
        <v>10124.4318541057</v>
      </c>
      <c r="Q92" s="66">
        <v>10210.234168700499</v>
      </c>
      <c r="R92" s="542">
        <v>10210.234168700499</v>
      </c>
      <c r="S92" s="66">
        <v>9731.1467219806</v>
      </c>
      <c r="T92" s="66">
        <v>10013.874398284599</v>
      </c>
      <c r="U92" s="66">
        <v>9829.4252487106296</v>
      </c>
    </row>
    <row r="93" spans="1:21">
      <c r="B93" s="15" t="s">
        <v>104</v>
      </c>
      <c r="C93" s="542">
        <v>1661</v>
      </c>
      <c r="D93" s="66">
        <v>1800.8860403107301</v>
      </c>
      <c r="E93" s="66">
        <v>1720.5603050053899</v>
      </c>
      <c r="F93" s="66">
        <v>1875.1481584630499</v>
      </c>
      <c r="G93" s="66">
        <v>1585.2431930134899</v>
      </c>
      <c r="H93" s="542">
        <v>1585.2431930134899</v>
      </c>
      <c r="I93" s="66">
        <v>1611.9517468220301</v>
      </c>
      <c r="J93" s="66">
        <v>1729.6829217116499</v>
      </c>
      <c r="K93" s="66">
        <v>1744.4627667623299</v>
      </c>
      <c r="L93" s="66">
        <v>1528.84370398738</v>
      </c>
      <c r="M93" s="542">
        <v>1528.84370398738</v>
      </c>
      <c r="N93" s="66">
        <v>2157.23602104171</v>
      </c>
      <c r="O93" s="66">
        <v>2065.1899140405203</v>
      </c>
      <c r="P93" s="66">
        <v>1801.0680216372</v>
      </c>
      <c r="Q93" s="66">
        <v>2641.30269292917</v>
      </c>
      <c r="R93" s="542">
        <v>2641.30269292917</v>
      </c>
      <c r="S93" s="66">
        <v>2962.1868974967902</v>
      </c>
      <c r="T93" s="66">
        <v>2534.0407495886302</v>
      </c>
      <c r="U93" s="66">
        <v>2498.4961109874798</v>
      </c>
    </row>
    <row r="94" spans="1:21">
      <c r="B94" s="15" t="s">
        <v>105</v>
      </c>
      <c r="C94" s="542">
        <v>5</v>
      </c>
      <c r="D94" s="66">
        <v>196.84238233498399</v>
      </c>
      <c r="E94" s="66">
        <v>240.401113666866</v>
      </c>
      <c r="F94" s="66">
        <v>362.43238453036901</v>
      </c>
      <c r="G94" s="66">
        <v>233.14831325585899</v>
      </c>
      <c r="H94" s="542">
        <v>233.14831325585899</v>
      </c>
      <c r="I94" s="66">
        <v>257.55550905581902</v>
      </c>
      <c r="J94" s="66">
        <v>8.4032686857462906</v>
      </c>
      <c r="K94" s="66">
        <v>5.0447422021210198</v>
      </c>
      <c r="L94" s="66">
        <v>3.20671042451246</v>
      </c>
      <c r="M94" s="542">
        <v>3.20671042451246</v>
      </c>
      <c r="N94" s="66">
        <v>5.5697488398915507</v>
      </c>
      <c r="O94" s="66">
        <v>8.3062510568094812</v>
      </c>
      <c r="P94" s="66">
        <v>4.6235449897123999</v>
      </c>
      <c r="Q94" s="66">
        <v>4.5822983852020496</v>
      </c>
      <c r="R94" s="542">
        <v>4.5822983852020496</v>
      </c>
      <c r="S94" s="66">
        <v>4.1139807287101906</v>
      </c>
      <c r="T94" s="66">
        <v>4.0069477065877601</v>
      </c>
      <c r="U94" s="66">
        <v>1.74903275845897</v>
      </c>
    </row>
    <row r="95" spans="1:21" ht="13.15">
      <c r="A95" s="14" t="s">
        <v>106</v>
      </c>
      <c r="B95" s="52"/>
      <c r="C95" s="541">
        <v>9627</v>
      </c>
      <c r="D95" s="65">
        <v>9653.9132825082434</v>
      </c>
      <c r="E95" s="65">
        <v>9493.967490806097</v>
      </c>
      <c r="F95" s="65">
        <v>9714.7339770889885</v>
      </c>
      <c r="G95" s="65">
        <v>9463.9877679652182</v>
      </c>
      <c r="H95" s="541">
        <v>9463.9877679652182</v>
      </c>
      <c r="I95" s="65">
        <v>9600.9989619795997</v>
      </c>
      <c r="J95" s="65">
        <v>9126.5586493361861</v>
      </c>
      <c r="K95" s="65">
        <v>9084.7734879894597</v>
      </c>
      <c r="L95" s="65">
        <v>10315.607148586792</v>
      </c>
      <c r="M95" s="541">
        <v>10315.607148586792</v>
      </c>
      <c r="N95" s="65">
        <v>11355.97321079486</v>
      </c>
      <c r="O95" s="65">
        <v>11675.947440479787</v>
      </c>
      <c r="P95" s="65">
        <v>11930.123420732612</v>
      </c>
      <c r="Q95" s="65">
        <v>12856.119160014801</v>
      </c>
      <c r="R95" s="541">
        <v>12856.119160014801</v>
      </c>
      <c r="S95" s="65">
        <v>12697.4476002061</v>
      </c>
      <c r="T95" s="65">
        <v>12551.922095579817</v>
      </c>
      <c r="U95" s="65">
        <f>U92+U93+U94</f>
        <v>12329.670392456568</v>
      </c>
    </row>
    <row r="96" spans="1:21" ht="13.15">
      <c r="A96" s="58"/>
      <c r="B96" s="3"/>
      <c r="C96" s="543"/>
      <c r="D96" s="68"/>
      <c r="E96" s="68"/>
      <c r="F96" s="68"/>
      <c r="G96" s="68"/>
      <c r="H96" s="543"/>
      <c r="I96" s="68"/>
      <c r="J96" s="68"/>
      <c r="K96" s="68"/>
      <c r="L96" s="68"/>
      <c r="M96" s="543"/>
      <c r="N96" s="68"/>
      <c r="O96" s="68"/>
      <c r="P96" s="68"/>
      <c r="Q96" s="68"/>
      <c r="R96" s="543"/>
      <c r="S96" s="68"/>
      <c r="T96" s="68"/>
      <c r="U96" s="68"/>
    </row>
    <row r="97" spans="1:21" ht="13.15">
      <c r="A97" s="58" t="s">
        <v>107</v>
      </c>
      <c r="B97" s="3"/>
      <c r="C97" s="544"/>
      <c r="D97" s="67"/>
      <c r="E97" s="67"/>
      <c r="F97" s="67"/>
      <c r="G97" s="67"/>
      <c r="H97" s="544"/>
      <c r="I97" s="67"/>
      <c r="J97" s="67"/>
      <c r="K97" s="67"/>
      <c r="L97" s="67"/>
      <c r="M97" s="544"/>
      <c r="N97" s="67"/>
      <c r="O97" s="67"/>
      <c r="P97" s="67"/>
      <c r="Q97" s="67"/>
      <c r="R97" s="544"/>
      <c r="S97" s="67"/>
      <c r="T97" s="67"/>
      <c r="U97" s="67"/>
    </row>
    <row r="98" spans="1:21">
      <c r="B98" s="15" t="s">
        <v>108</v>
      </c>
      <c r="C98" s="542">
        <v>3167</v>
      </c>
      <c r="D98" s="66">
        <v>3217.2244073810898</v>
      </c>
      <c r="E98" s="66">
        <v>2915.12601936894</v>
      </c>
      <c r="F98" s="66">
        <v>2955.85917023907</v>
      </c>
      <c r="G98" s="66">
        <v>3095.8306730403101</v>
      </c>
      <c r="H98" s="542">
        <v>3095.8306730403101</v>
      </c>
      <c r="I98" s="66">
        <v>3196.0182086718401</v>
      </c>
      <c r="J98" s="66">
        <v>2871.2429616773102</v>
      </c>
      <c r="K98" s="66">
        <v>2915.5880355325698</v>
      </c>
      <c r="L98" s="66">
        <v>2541.5183967934504</v>
      </c>
      <c r="M98" s="542">
        <v>2541.5183967934504</v>
      </c>
      <c r="N98" s="66">
        <v>2559.51185306149</v>
      </c>
      <c r="O98" s="66">
        <v>2343.3992720228498</v>
      </c>
      <c r="P98" s="66">
        <v>2172.2440557934301</v>
      </c>
      <c r="Q98" s="66">
        <v>2409.5621055434203</v>
      </c>
      <c r="R98" s="542">
        <v>2409.5621055434203</v>
      </c>
      <c r="S98" s="66">
        <v>2184.9568666958703</v>
      </c>
      <c r="T98" s="66">
        <v>2106.07318825931</v>
      </c>
      <c r="U98" s="66">
        <v>2059.3399406427202</v>
      </c>
    </row>
    <row r="99" spans="1:21">
      <c r="B99" s="15" t="s">
        <v>109</v>
      </c>
      <c r="C99" s="542">
        <v>201</v>
      </c>
      <c r="D99" s="66">
        <v>206.94752221723701</v>
      </c>
      <c r="E99" s="66">
        <v>176.96448711308699</v>
      </c>
      <c r="F99" s="66">
        <v>174.75684909082699</v>
      </c>
      <c r="G99" s="66">
        <v>184.74205960508598</v>
      </c>
      <c r="H99" s="542">
        <v>184.74205960508598</v>
      </c>
      <c r="I99" s="66">
        <v>196.12278841419098</v>
      </c>
      <c r="J99" s="66">
        <v>181.09036402950298</v>
      </c>
      <c r="K99" s="66">
        <v>182.03132754168701</v>
      </c>
      <c r="L99" s="66">
        <v>248.52413850961301</v>
      </c>
      <c r="M99" s="542">
        <v>248.52413850961301</v>
      </c>
      <c r="N99" s="66">
        <v>261.89309446625799</v>
      </c>
      <c r="O99" s="66">
        <v>251.57404147400598</v>
      </c>
      <c r="P99" s="66">
        <v>226.48472426920398</v>
      </c>
      <c r="Q99" s="66">
        <v>270.59163918145504</v>
      </c>
      <c r="R99" s="542">
        <v>270.59163918145504</v>
      </c>
      <c r="S99" s="66">
        <v>215.97693656932802</v>
      </c>
      <c r="T99" s="66">
        <v>218.52256828448299</v>
      </c>
      <c r="U99" s="66">
        <v>207.12614205969399</v>
      </c>
    </row>
    <row r="100" spans="1:21" ht="13.15">
      <c r="A100" s="14" t="s">
        <v>110</v>
      </c>
      <c r="B100" s="52"/>
      <c r="C100" s="541">
        <v>3368</v>
      </c>
      <c r="D100" s="65">
        <v>3424.1719295983266</v>
      </c>
      <c r="E100" s="65">
        <v>3092.0905064820272</v>
      </c>
      <c r="F100" s="65">
        <v>3130.616019329897</v>
      </c>
      <c r="G100" s="65">
        <v>3280.5727326453962</v>
      </c>
      <c r="H100" s="541">
        <v>3280.5727326453962</v>
      </c>
      <c r="I100" s="65">
        <v>3392.1409970860309</v>
      </c>
      <c r="J100" s="65">
        <v>3052.333325706813</v>
      </c>
      <c r="K100" s="65">
        <v>3097.6193630742569</v>
      </c>
      <c r="L100" s="65">
        <v>2790.0425353030632</v>
      </c>
      <c r="M100" s="541">
        <v>2790.0425353030632</v>
      </c>
      <c r="N100" s="65">
        <v>2821.4049475277479</v>
      </c>
      <c r="O100" s="65">
        <v>2594.9733134968556</v>
      </c>
      <c r="P100" s="65">
        <v>2398.7287800626341</v>
      </c>
      <c r="Q100" s="65">
        <v>2680.1537447248802</v>
      </c>
      <c r="R100" s="541">
        <v>2680.1537447248802</v>
      </c>
      <c r="S100" s="65">
        <v>2400.9338032651999</v>
      </c>
      <c r="T100" s="65">
        <v>2324.595756543793</v>
      </c>
      <c r="U100" s="65">
        <f>U98+U99</f>
        <v>2266.466082702414</v>
      </c>
    </row>
    <row r="101" spans="1:21">
      <c r="B101" s="15" t="s">
        <v>111</v>
      </c>
      <c r="C101" s="542">
        <v>4361</v>
      </c>
      <c r="D101" s="66">
        <v>4364.9769770843095</v>
      </c>
      <c r="E101" s="66">
        <v>4118.3624284831003</v>
      </c>
      <c r="F101" s="66">
        <v>3997.6518184024599</v>
      </c>
      <c r="G101" s="66">
        <v>4115.6184918199597</v>
      </c>
      <c r="H101" s="542">
        <v>4115.6184918199597</v>
      </c>
      <c r="I101" s="66">
        <v>4256.5878180529098</v>
      </c>
      <c r="J101" s="66">
        <v>3898.06148228339</v>
      </c>
      <c r="K101" s="66">
        <v>3979.2865664815304</v>
      </c>
      <c r="L101" s="66">
        <v>4841.4275395197201</v>
      </c>
      <c r="M101" s="542">
        <v>4841.4275395197201</v>
      </c>
      <c r="N101" s="66">
        <v>5745.8124771704497</v>
      </c>
      <c r="O101" s="66">
        <v>6450.7538233299902</v>
      </c>
      <c r="P101" s="66">
        <v>6927.7356631556304</v>
      </c>
      <c r="Q101" s="66">
        <v>7769.5102804529197</v>
      </c>
      <c r="R101" s="542">
        <v>7769.5102804529197</v>
      </c>
      <c r="S101" s="66">
        <v>8198.5101712580908</v>
      </c>
      <c r="T101" s="66">
        <v>7978.3472911235103</v>
      </c>
      <c r="U101" s="66">
        <v>7862.9352686198399</v>
      </c>
    </row>
    <row r="102" spans="1:21">
      <c r="B102" s="15" t="s">
        <v>112</v>
      </c>
      <c r="C102" s="542">
        <v>1898</v>
      </c>
      <c r="D102" s="66">
        <v>1787.86795557201</v>
      </c>
      <c r="E102" s="66">
        <v>2198.3501312532699</v>
      </c>
      <c r="F102" s="66">
        <v>2398.1139420524901</v>
      </c>
      <c r="G102" s="66">
        <v>1988.7746869273501</v>
      </c>
      <c r="H102" s="542">
        <v>1988.7746869273501</v>
      </c>
      <c r="I102" s="66">
        <v>1863.15743550618</v>
      </c>
      <c r="J102" s="66">
        <v>2174.4878055781701</v>
      </c>
      <c r="K102" s="66">
        <v>2006.6264467756298</v>
      </c>
      <c r="L102" s="66">
        <v>2683.6355776794103</v>
      </c>
      <c r="M102" s="542">
        <v>2683.6355776794103</v>
      </c>
      <c r="N102" s="66">
        <v>2788.3385169194003</v>
      </c>
      <c r="O102" s="66">
        <v>2629.8037294616297</v>
      </c>
      <c r="P102" s="66">
        <v>2603.5670139016902</v>
      </c>
      <c r="Q102" s="66">
        <v>2406.3637182019197</v>
      </c>
      <c r="R102" s="542">
        <v>2406.3637182019197</v>
      </c>
      <c r="S102" s="66">
        <v>2097.9110677411004</v>
      </c>
      <c r="T102" s="66">
        <v>2248.8870825705399</v>
      </c>
      <c r="U102" s="66">
        <v>2200.1770160303399</v>
      </c>
    </row>
    <row r="103" spans="1:21">
      <c r="B103" s="15" t="s">
        <v>113</v>
      </c>
      <c r="C103" s="542">
        <v>0</v>
      </c>
      <c r="D103" s="66">
        <v>76.894918178469496</v>
      </c>
      <c r="E103" s="66">
        <v>85.163315349434711</v>
      </c>
      <c r="F103" s="66">
        <v>188.35146516286702</v>
      </c>
      <c r="G103" s="66">
        <v>79.020613424766992</v>
      </c>
      <c r="H103" s="542">
        <v>79.020613424766992</v>
      </c>
      <c r="I103" s="66">
        <v>89.11116742188419</v>
      </c>
      <c r="J103" s="66">
        <v>1.6745162990829299</v>
      </c>
      <c r="K103" s="66">
        <v>1.2396068302155601</v>
      </c>
      <c r="L103" s="66">
        <v>0.49846480302254703</v>
      </c>
      <c r="M103" s="542">
        <v>0.49846480302254703</v>
      </c>
      <c r="N103" s="66">
        <v>0.41574985212750604</v>
      </c>
      <c r="O103" s="66">
        <v>0.41451677221327204</v>
      </c>
      <c r="P103" s="66">
        <v>8.9616000000019194E-2</v>
      </c>
      <c r="Q103" s="66">
        <v>8.9616000000019097E-2</v>
      </c>
      <c r="R103" s="542">
        <v>8.9616000000019097E-2</v>
      </c>
      <c r="S103" s="66">
        <v>8.9616000000000001E-2</v>
      </c>
      <c r="T103" s="66">
        <v>8.9616000000000001E-2</v>
      </c>
      <c r="U103" s="66">
        <v>8.9616000000000001E-2</v>
      </c>
    </row>
    <row r="104" spans="1:21" ht="13.15">
      <c r="A104" s="14" t="s">
        <v>114</v>
      </c>
      <c r="B104" s="52"/>
      <c r="C104" s="541">
        <v>9627</v>
      </c>
      <c r="D104" s="65">
        <v>9653.9117804331163</v>
      </c>
      <c r="E104" s="65">
        <v>9493.9663815678323</v>
      </c>
      <c r="F104" s="65">
        <v>9714.7332449477144</v>
      </c>
      <c r="G104" s="65">
        <v>9463.9865248174738</v>
      </c>
      <c r="H104" s="541">
        <v>9463.9865248174738</v>
      </c>
      <c r="I104" s="65">
        <v>9600.9974180670051</v>
      </c>
      <c r="J104" s="65">
        <v>9126.5571298674568</v>
      </c>
      <c r="K104" s="65">
        <v>9084.7719831616323</v>
      </c>
      <c r="L104" s="65">
        <v>10315.604117305216</v>
      </c>
      <c r="M104" s="541">
        <v>10315.604117305216</v>
      </c>
      <c r="N104" s="65">
        <v>11355.971691469726</v>
      </c>
      <c r="O104" s="65">
        <v>11675.945383060687</v>
      </c>
      <c r="P104" s="65">
        <v>11930.121073119955</v>
      </c>
      <c r="Q104" s="65">
        <v>12856.117359379699</v>
      </c>
      <c r="R104" s="541">
        <v>12856.117359379699</v>
      </c>
      <c r="S104" s="65">
        <v>12697.4446582644</v>
      </c>
      <c r="T104" s="65">
        <v>12551.919746237843</v>
      </c>
      <c r="U104" s="65">
        <f>SUM(U100:U103)</f>
        <v>12329.667983352594</v>
      </c>
    </row>
    <row r="105" spans="1:21">
      <c r="C105" s="540"/>
      <c r="H105" s="540"/>
      <c r="M105" s="540"/>
      <c r="R105" s="549"/>
    </row>
    <row r="106" spans="1:21" ht="13.15">
      <c r="A106" s="9" t="s">
        <v>115</v>
      </c>
      <c r="B106" s="78"/>
      <c r="C106" s="78"/>
      <c r="D106" s="78"/>
      <c r="E106" s="78"/>
      <c r="F106" s="78"/>
      <c r="G106" s="78"/>
      <c r="H106" s="78"/>
      <c r="I106" s="78"/>
      <c r="J106" s="78"/>
      <c r="K106" s="78"/>
      <c r="L106" s="78"/>
      <c r="M106" s="78"/>
      <c r="N106" s="78"/>
      <c r="O106" s="78"/>
      <c r="P106" s="78"/>
      <c r="Q106" s="78"/>
      <c r="R106" s="78"/>
      <c r="S106" s="78"/>
      <c r="T106" s="78"/>
      <c r="U106" s="78"/>
    </row>
    <row r="107" spans="1:21">
      <c r="C107" s="540"/>
      <c r="H107" s="540"/>
      <c r="M107" s="540"/>
      <c r="R107" s="549"/>
    </row>
    <row r="108" spans="1:21" ht="13.15">
      <c r="A108" s="14" t="s">
        <v>525</v>
      </c>
      <c r="B108" s="52"/>
      <c r="C108" s="541">
        <v>3900.5391436584578</v>
      </c>
      <c r="D108" s="65">
        <v>3916.7276689374071</v>
      </c>
      <c r="E108" s="65">
        <v>4209.7216941625475</v>
      </c>
      <c r="F108" s="65">
        <v>4244.3021080371846</v>
      </c>
      <c r="G108" s="65">
        <v>3785.1627275076657</v>
      </c>
      <c r="H108" s="541">
        <v>3785.1627275076657</v>
      </c>
      <c r="I108" s="65">
        <v>3821.0476516403664</v>
      </c>
      <c r="J108" s="65">
        <v>3845.926061450265</v>
      </c>
      <c r="K108" s="65">
        <v>3644.6407262547727</v>
      </c>
      <c r="L108" s="65">
        <v>4580.2291546947126</v>
      </c>
      <c r="M108" s="541">
        <v>4580.2291546947126</v>
      </c>
      <c r="N108" s="65">
        <v>5654.7820482671477</v>
      </c>
      <c r="O108" s="65">
        <v>5981</v>
      </c>
      <c r="P108" s="65">
        <v>6332</v>
      </c>
      <c r="Q108" s="65">
        <v>7035.8058944251052</v>
      </c>
      <c r="R108" s="541">
        <v>7035.8058944251052</v>
      </c>
      <c r="S108" s="65">
        <v>7377.6487684952153</v>
      </c>
      <c r="T108" s="65">
        <v>6972</v>
      </c>
      <c r="U108" s="65">
        <v>6897.2480524621487</v>
      </c>
    </row>
    <row r="109" spans="1:21">
      <c r="B109" s="15" t="s">
        <v>522</v>
      </c>
      <c r="C109" s="542">
        <v>2394.8690937652159</v>
      </c>
      <c r="D109" s="66">
        <v>2376</v>
      </c>
      <c r="E109" s="66">
        <v>1680</v>
      </c>
      <c r="F109" s="66">
        <v>2616.3539638916154</v>
      </c>
      <c r="G109" s="66">
        <v>2078.4750354741636</v>
      </c>
      <c r="H109" s="542">
        <v>2078.4750354741636</v>
      </c>
      <c r="I109" s="66">
        <v>2004.4410905692275</v>
      </c>
      <c r="J109" s="66">
        <v>2031.9713712162479</v>
      </c>
      <c r="K109" s="66">
        <v>1756.976440374433</v>
      </c>
      <c r="L109" s="66">
        <v>2505.7071423083139</v>
      </c>
      <c r="M109" s="542">
        <v>2505.7071423083139</v>
      </c>
      <c r="N109" s="66">
        <v>2399.851910298351</v>
      </c>
      <c r="O109" s="66">
        <f>O108-O110-O111</f>
        <v>2351.6472507690487</v>
      </c>
      <c r="P109" s="66">
        <f>P108-P110-P111</f>
        <v>2499</v>
      </c>
      <c r="Q109" s="66">
        <v>3535.3567036000818</v>
      </c>
      <c r="R109" s="542">
        <v>3535.3567036000818</v>
      </c>
      <c r="S109" s="66">
        <v>4127</v>
      </c>
      <c r="T109" s="66">
        <v>3768</v>
      </c>
      <c r="U109" s="66">
        <v>3752</v>
      </c>
    </row>
    <row r="110" spans="1:21">
      <c r="B110" s="15" t="s">
        <v>523</v>
      </c>
      <c r="C110" s="542">
        <v>1505.6702720730905</v>
      </c>
      <c r="D110" s="66">
        <v>1541</v>
      </c>
      <c r="E110" s="66">
        <v>1530</v>
      </c>
      <c r="F110" s="66">
        <v>1627.9478342773382</v>
      </c>
      <c r="G110" s="66">
        <v>1706.4001213477034</v>
      </c>
      <c r="H110" s="542">
        <v>1706.4001213477034</v>
      </c>
      <c r="I110" s="66">
        <v>1816.5801797729541</v>
      </c>
      <c r="J110" s="66">
        <v>1813.95478796312</v>
      </c>
      <c r="K110" s="66">
        <v>1887.6648439269384</v>
      </c>
      <c r="L110" s="66">
        <v>2074.5220123863987</v>
      </c>
      <c r="M110" s="542">
        <v>2074.5220123863987</v>
      </c>
      <c r="N110" s="66">
        <v>3254.9301379687968</v>
      </c>
      <c r="O110" s="66">
        <v>2688</v>
      </c>
      <c r="P110" s="66">
        <v>2886</v>
      </c>
      <c r="Q110" s="66">
        <v>2437.0218357968356</v>
      </c>
      <c r="R110" s="542">
        <v>2437.0218357968356</v>
      </c>
      <c r="S110" s="66">
        <v>2282.4</v>
      </c>
      <c r="T110" s="66">
        <v>2192</v>
      </c>
      <c r="U110" s="481">
        <v>2153</v>
      </c>
    </row>
    <row r="111" spans="1:21" ht="13.15">
      <c r="A111" s="11"/>
      <c r="B111" s="15" t="s">
        <v>524</v>
      </c>
      <c r="C111" s="542">
        <v>292.36528000000004</v>
      </c>
      <c r="D111" s="66">
        <v>306.24094000000002</v>
      </c>
      <c r="E111" s="66">
        <v>302.86089000000004</v>
      </c>
      <c r="F111" s="66">
        <v>317.27427</v>
      </c>
      <c r="G111" s="66">
        <v>365.14188999999999</v>
      </c>
      <c r="H111" s="542">
        <v>365.14188999999999</v>
      </c>
      <c r="I111" s="66">
        <v>366.97153000000003</v>
      </c>
      <c r="J111" s="66">
        <v>375.13140999999996</v>
      </c>
      <c r="K111" s="66">
        <v>360.64566000000002</v>
      </c>
      <c r="L111" s="66">
        <v>352.75298000000004</v>
      </c>
      <c r="M111" s="542">
        <v>352.75298000000004</v>
      </c>
      <c r="N111" s="66">
        <v>877.13924343179929</v>
      </c>
      <c r="O111" s="66">
        <v>941.35274923095119</v>
      </c>
      <c r="P111" s="66">
        <v>947</v>
      </c>
      <c r="Q111" s="66">
        <v>1063.4273550281878</v>
      </c>
      <c r="R111" s="542">
        <v>1063.4273550281878</v>
      </c>
      <c r="S111" s="66">
        <v>968.4</v>
      </c>
      <c r="T111" s="481">
        <v>1012</v>
      </c>
      <c r="U111" s="481">
        <v>992</v>
      </c>
    </row>
    <row r="112" spans="1:21" ht="13.15">
      <c r="A112" s="11"/>
      <c r="B112" s="15"/>
      <c r="C112" s="542"/>
      <c r="D112" s="66"/>
      <c r="E112" s="66"/>
      <c r="F112" s="66"/>
      <c r="G112" s="66"/>
      <c r="H112" s="542"/>
      <c r="I112" s="66"/>
      <c r="J112" s="66"/>
      <c r="K112" s="66"/>
      <c r="L112" s="66"/>
      <c r="M112" s="542"/>
      <c r="N112" s="66"/>
      <c r="O112" s="66"/>
      <c r="P112" s="66"/>
      <c r="Q112" s="66"/>
      <c r="R112" s="542"/>
      <c r="S112" s="66"/>
      <c r="T112" s="481"/>
      <c r="U112" s="481"/>
    </row>
    <row r="113" spans="1:21" ht="13.15">
      <c r="A113" s="14" t="s">
        <v>118</v>
      </c>
      <c r="B113" s="52"/>
      <c r="C113" s="541">
        <v>650.17045564499188</v>
      </c>
      <c r="D113" s="65">
        <v>609</v>
      </c>
      <c r="E113" s="65">
        <v>726</v>
      </c>
      <c r="F113" s="65">
        <v>890</v>
      </c>
      <c r="G113" s="65">
        <v>621.17132925658484</v>
      </c>
      <c r="H113" s="541">
        <v>621.17132925658484</v>
      </c>
      <c r="I113" s="65">
        <v>577.65030516900288</v>
      </c>
      <c r="J113" s="65">
        <v>737.96422161796033</v>
      </c>
      <c r="K113" s="65">
        <v>768.07738748354768</v>
      </c>
      <c r="L113" s="65">
        <v>529.47247702840912</v>
      </c>
      <c r="M113" s="541">
        <v>529.47247702840912</v>
      </c>
      <c r="N113" s="65">
        <v>995.95156786122038</v>
      </c>
      <c r="O113" s="65">
        <v>840</v>
      </c>
      <c r="P113" s="65">
        <v>636</v>
      </c>
      <c r="Q113" s="65">
        <v>1165.790849223499</v>
      </c>
      <c r="R113" s="541">
        <v>1165.790849223499</v>
      </c>
      <c r="S113" s="65">
        <v>1546</v>
      </c>
      <c r="T113" s="480">
        <v>1187.1743496400154</v>
      </c>
      <c r="U113" s="480">
        <v>1144.2828147910323</v>
      </c>
    </row>
    <row r="114" spans="1:21">
      <c r="B114" s="15" t="s">
        <v>116</v>
      </c>
      <c r="C114" s="542">
        <v>355.06653007969237</v>
      </c>
      <c r="D114" s="66">
        <v>387</v>
      </c>
      <c r="E114" s="66">
        <v>481</v>
      </c>
      <c r="F114" s="66">
        <v>664</v>
      </c>
      <c r="G114" s="66">
        <v>279.72176440273364</v>
      </c>
      <c r="H114" s="542">
        <v>279.72176440273364</v>
      </c>
      <c r="I114" s="66">
        <v>228.34179766520595</v>
      </c>
      <c r="J114" s="66">
        <v>392.89099557577492</v>
      </c>
      <c r="K114" s="66">
        <v>453.18776547944378</v>
      </c>
      <c r="L114" s="66">
        <v>204.47247702840912</v>
      </c>
      <c r="M114" s="542">
        <v>204.47247702840912</v>
      </c>
      <c r="N114" s="66">
        <v>718.22380249572473</v>
      </c>
      <c r="O114" s="66">
        <f>O113-O115</f>
        <v>412.29829340568529</v>
      </c>
      <c r="P114" s="66">
        <f>P113-P115</f>
        <v>259</v>
      </c>
      <c r="Q114" s="603">
        <v>765.12747828970032</v>
      </c>
      <c r="R114" s="604">
        <v>765.12747828970032</v>
      </c>
      <c r="S114" s="66">
        <v>1260</v>
      </c>
      <c r="T114" s="481">
        <v>888</v>
      </c>
      <c r="U114" s="481">
        <v>868.4</v>
      </c>
    </row>
    <row r="115" spans="1:21">
      <c r="B115" s="15" t="s">
        <v>117</v>
      </c>
      <c r="C115" s="542">
        <v>295.0427325082772</v>
      </c>
      <c r="D115" s="66">
        <v>221</v>
      </c>
      <c r="E115" s="66">
        <v>245</v>
      </c>
      <c r="F115" s="66">
        <v>226</v>
      </c>
      <c r="G115" s="66">
        <v>341.44956485385114</v>
      </c>
      <c r="H115" s="542">
        <v>341.44956485385114</v>
      </c>
      <c r="I115" s="66">
        <v>349.30850750379699</v>
      </c>
      <c r="J115" s="66">
        <v>345.07322604218541</v>
      </c>
      <c r="K115" s="66">
        <v>314.8896220041039</v>
      </c>
      <c r="L115" s="66">
        <v>325</v>
      </c>
      <c r="M115" s="542">
        <v>325</v>
      </c>
      <c r="N115" s="66">
        <v>277.72776536549566</v>
      </c>
      <c r="O115" s="66">
        <v>427.70170659431471</v>
      </c>
      <c r="P115" s="66">
        <v>377</v>
      </c>
      <c r="Q115" s="603">
        <v>400.66337093379866</v>
      </c>
      <c r="R115" s="604">
        <v>400.66337093379866</v>
      </c>
      <c r="S115" s="66">
        <v>286.23446018417576</v>
      </c>
      <c r="T115" s="481">
        <v>299</v>
      </c>
      <c r="U115" s="481">
        <v>275.10000000000002</v>
      </c>
    </row>
    <row r="116" spans="1:21" ht="13.15">
      <c r="A116" s="11"/>
      <c r="B116" s="3"/>
      <c r="C116" s="535"/>
      <c r="D116" s="38"/>
      <c r="E116" s="38"/>
      <c r="F116" s="38"/>
      <c r="G116" s="38"/>
      <c r="H116" s="535"/>
      <c r="I116" s="38"/>
      <c r="J116" s="38"/>
      <c r="K116" s="38"/>
      <c r="L116" s="38"/>
      <c r="M116" s="535"/>
      <c r="N116" s="38"/>
      <c r="O116" s="38"/>
      <c r="P116" s="38"/>
      <c r="Q116" s="38"/>
      <c r="R116" s="535"/>
      <c r="S116" s="38"/>
      <c r="T116" s="38"/>
      <c r="U116" s="38"/>
    </row>
    <row r="117" spans="1:21" ht="13.15">
      <c r="A117" s="14" t="s">
        <v>438</v>
      </c>
      <c r="B117" s="52"/>
      <c r="C117" s="541">
        <v>3250.368688013466</v>
      </c>
      <c r="D117" s="65">
        <v>3172.8818356184597</v>
      </c>
      <c r="E117" s="65">
        <v>3341.6060630697893</v>
      </c>
      <c r="F117" s="65">
        <v>3354.3021080371846</v>
      </c>
      <c r="G117" s="65">
        <v>3163.9913982510807</v>
      </c>
      <c r="H117" s="541">
        <v>3163.9913982510807</v>
      </c>
      <c r="I117" s="65">
        <v>3243.3973464713636</v>
      </c>
      <c r="J117" s="65">
        <v>3107.9618398323046</v>
      </c>
      <c r="K117" s="65">
        <v>2876.5633387712251</v>
      </c>
      <c r="L117" s="65">
        <v>4050.7566776663034</v>
      </c>
      <c r="M117" s="541">
        <v>4050.7566776663034</v>
      </c>
      <c r="N117" s="65">
        <v>4658.8304804059271</v>
      </c>
      <c r="O117" s="65">
        <v>5138.76662646165</v>
      </c>
      <c r="P117" s="65">
        <v>5696</v>
      </c>
      <c r="Q117" s="65">
        <v>5870.015045201606</v>
      </c>
      <c r="R117" s="541">
        <f>Q117</f>
        <v>5870.015045201606</v>
      </c>
      <c r="S117" s="65">
        <v>5831.4303658659874</v>
      </c>
      <c r="T117" s="65">
        <v>5784</v>
      </c>
      <c r="U117" s="65">
        <v>5752.9652376711165</v>
      </c>
    </row>
    <row r="118" spans="1:21">
      <c r="B118" s="15" t="s">
        <v>116</v>
      </c>
      <c r="C118" s="542">
        <v>2039.8025636855236</v>
      </c>
      <c r="D118" s="66">
        <v>1989</v>
      </c>
      <c r="E118" s="66">
        <v>1199</v>
      </c>
      <c r="F118" s="66">
        <v>1952.3539638916154</v>
      </c>
      <c r="G118" s="66">
        <v>1798.7532710714299</v>
      </c>
      <c r="H118" s="542">
        <v>1798.7532710714299</v>
      </c>
      <c r="I118" s="66">
        <v>1776.0992929040217</v>
      </c>
      <c r="J118" s="66">
        <v>1639.080375640473</v>
      </c>
      <c r="K118" s="66">
        <v>1303.7886748949891</v>
      </c>
      <c r="L118" s="66">
        <v>2301.2346652799047</v>
      </c>
      <c r="M118" s="542">
        <v>2301.2346652799047</v>
      </c>
      <c r="N118" s="66">
        <v>1681.6281078026263</v>
      </c>
      <c r="O118" s="66">
        <f>O117-O119</f>
        <v>2877.76662646165</v>
      </c>
      <c r="P118" s="66">
        <f>P117-P119</f>
        <v>3188</v>
      </c>
      <c r="Q118" s="603">
        <v>2770.2292253103815</v>
      </c>
      <c r="R118" s="604">
        <v>2770.2292253103815</v>
      </c>
      <c r="S118" s="605">
        <v>2866.8432279857388</v>
      </c>
      <c r="T118" s="66">
        <v>3891.5</v>
      </c>
      <c r="U118" s="66">
        <v>3900.5</v>
      </c>
    </row>
    <row r="119" spans="1:21">
      <c r="B119" s="15" t="s">
        <v>117</v>
      </c>
      <c r="C119" s="542">
        <v>1210.6275395648133</v>
      </c>
      <c r="D119" s="66">
        <v>1320</v>
      </c>
      <c r="E119" s="66">
        <v>1285</v>
      </c>
      <c r="F119" s="66">
        <v>1401.9478342773382</v>
      </c>
      <c r="G119" s="66">
        <v>1364.9505564938522</v>
      </c>
      <c r="H119" s="542">
        <v>1364.9505564938522</v>
      </c>
      <c r="I119" s="66">
        <v>1467.2716722691571</v>
      </c>
      <c r="J119" s="66">
        <v>1468.8815619209345</v>
      </c>
      <c r="K119" s="66">
        <v>1572.7752219228346</v>
      </c>
      <c r="L119" s="66">
        <v>1749.5220123863987</v>
      </c>
      <c r="M119" s="542">
        <v>1749.5220123863987</v>
      </c>
      <c r="N119" s="66">
        <v>2977.2023726033012</v>
      </c>
      <c r="O119" s="66">
        <v>2261</v>
      </c>
      <c r="P119" s="66">
        <v>2508</v>
      </c>
      <c r="Q119" s="603">
        <v>3099.7858198912245</v>
      </c>
      <c r="R119" s="604">
        <v>3099.7858198912245</v>
      </c>
      <c r="S119" s="605">
        <v>2964.1498083867154</v>
      </c>
      <c r="T119" s="66">
        <v>1892.5</v>
      </c>
      <c r="U119" s="66">
        <v>1852.5</v>
      </c>
    </row>
    <row r="120" spans="1:21">
      <c r="C120" s="38"/>
      <c r="D120" s="38"/>
      <c r="E120" s="38"/>
      <c r="F120" s="38"/>
      <c r="G120" s="38"/>
      <c r="H120" s="38"/>
      <c r="I120" s="38"/>
      <c r="J120" s="38"/>
      <c r="K120" s="38"/>
      <c r="L120" s="38"/>
      <c r="M120" s="38"/>
      <c r="N120" s="38"/>
      <c r="O120" s="38"/>
      <c r="P120" s="38"/>
      <c r="Q120" s="38"/>
    </row>
    <row r="121" spans="1:21">
      <c r="Q121" s="5"/>
      <c r="R121" s="5"/>
      <c r="S121" s="5"/>
      <c r="T121" s="5"/>
      <c r="U121" s="5"/>
    </row>
    <row r="122" spans="1:21">
      <c r="A122" s="21" t="s">
        <v>123</v>
      </c>
      <c r="C122" s="119"/>
      <c r="D122" s="119"/>
      <c r="E122" s="119"/>
      <c r="F122" s="119"/>
      <c r="G122" s="119"/>
      <c r="H122" s="119"/>
      <c r="I122" s="119"/>
      <c r="J122" s="119"/>
      <c r="K122" s="119"/>
      <c r="L122" s="119"/>
      <c r="M122" s="119"/>
      <c r="N122" s="119"/>
      <c r="O122" s="119"/>
      <c r="P122" s="119"/>
    </row>
    <row r="123" spans="1:21">
      <c r="B123" s="141" t="s">
        <v>124</v>
      </c>
    </row>
    <row r="124" spans="1:21">
      <c r="B124" s="3" t="s">
        <v>500</v>
      </c>
    </row>
    <row r="125" spans="1:21">
      <c r="B125" s="21" t="s">
        <v>125</v>
      </c>
      <c r="C125" s="47"/>
      <c r="D125" s="47"/>
      <c r="E125" s="47"/>
      <c r="F125" s="47"/>
      <c r="G125" s="47"/>
      <c r="H125" s="47"/>
      <c r="I125" s="47"/>
      <c r="J125" s="47"/>
      <c r="K125" s="47"/>
      <c r="L125" s="47"/>
      <c r="M125" s="47"/>
      <c r="N125" s="47"/>
      <c r="O125" s="47"/>
      <c r="P125" s="47"/>
    </row>
    <row r="126" spans="1:21">
      <c r="B126" s="27" t="s">
        <v>526</v>
      </c>
      <c r="C126" s="119"/>
      <c r="D126" s="119"/>
      <c r="E126" s="119"/>
      <c r="F126" s="119"/>
      <c r="G126" s="119"/>
      <c r="H126" s="119"/>
      <c r="I126" s="119"/>
      <c r="J126" s="119"/>
      <c r="K126" s="119"/>
      <c r="L126" s="119"/>
      <c r="M126" s="119"/>
      <c r="N126" s="119"/>
      <c r="O126" s="119"/>
      <c r="P126" s="119"/>
    </row>
    <row r="127" spans="1:21">
      <c r="B127" s="27" t="s">
        <v>126</v>
      </c>
    </row>
  </sheetData>
  <hyperlinks>
    <hyperlink ref="A1" display="Back to index" xr:uid="{00000000-0004-0000-0200-000000000000}"/>
  </hyperlinks>
  <printOptions horizontalCentered="1" verticalCentered="1"/>
  <pageMargins left="0.25" right="0.25" top="0.75" bottom="0.75" header="0.3" footer="0.3"/>
  <pageSetup paperSize="9" scale="43"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DS69"/>
  <sheetViews>
    <sheetView view="pageBreakPreview" zoomScaleNormal="100" zoomScaleSheetLayoutView="100" workbookViewId="0">
      <pane xSplit="2" ySplit="2" topLeftCell="I3" activePane="bottomRight" state="frozen"/>
      <selection activeCell="J49" sqref="J49"/>
      <selection pane="topRight" activeCell="J49" sqref="J49"/>
      <selection pane="bottomLeft" activeCell="J49" sqref="J49"/>
      <selection pane="bottomRight" activeCell="B10" sqref="B10"/>
    </sheetView>
  </sheetViews>
  <sheetFormatPr defaultColWidth="9.1328125" defaultRowHeight="12.75"/>
  <cols>
    <col min="1" max="1" width="4.59765625" style="3" customWidth="1"/>
    <col min="2" max="2" width="36.3984375" style="3" customWidth="1"/>
    <col min="3" max="16" width="9.1328125" style="79" customWidth="1"/>
    <col min="17" max="21" width="9.1328125" style="3"/>
    <col min="22" max="28" width="9.1328125" style="347"/>
    <col min="29" max="16384" width="9.1328125" style="3"/>
  </cols>
  <sheetData>
    <row r="1" spans="1:28" s="2" customFormat="1" ht="13.15">
      <c r="A1" s="23" t="s">
        <v>18</v>
      </c>
      <c r="B1" s="23"/>
      <c r="C1" s="53" t="s">
        <v>19</v>
      </c>
      <c r="D1" s="53" t="s">
        <v>20</v>
      </c>
      <c r="E1" s="53" t="s">
        <v>21</v>
      </c>
      <c r="F1" s="53" t="s">
        <v>22</v>
      </c>
      <c r="G1" s="53" t="s">
        <v>23</v>
      </c>
      <c r="H1" s="53" t="s">
        <v>24</v>
      </c>
      <c r="I1" s="53" t="s">
        <v>25</v>
      </c>
      <c r="J1" s="53" t="s">
        <v>26</v>
      </c>
      <c r="K1" s="53" t="s">
        <v>27</v>
      </c>
      <c r="L1" s="53" t="s">
        <v>28</v>
      </c>
      <c r="M1" s="53" t="s">
        <v>29</v>
      </c>
      <c r="N1" s="53" t="s">
        <v>30</v>
      </c>
      <c r="O1" s="53" t="s">
        <v>338</v>
      </c>
      <c r="P1" s="53" t="s">
        <v>407</v>
      </c>
      <c r="Q1" s="53" t="s">
        <v>422</v>
      </c>
      <c r="R1" s="2" t="s">
        <v>423</v>
      </c>
      <c r="S1" s="2" t="s">
        <v>461</v>
      </c>
      <c r="T1" s="2" t="s">
        <v>480</v>
      </c>
      <c r="U1" s="2" t="s">
        <v>502</v>
      </c>
      <c r="V1" s="347"/>
      <c r="W1" s="347"/>
      <c r="X1" s="347"/>
      <c r="Y1" s="347"/>
      <c r="Z1" s="347"/>
      <c r="AA1" s="347"/>
      <c r="AB1" s="347"/>
    </row>
    <row r="2" spans="1:28" s="27" customFormat="1">
      <c r="A2" s="8" t="s">
        <v>133</v>
      </c>
      <c r="C2" s="62"/>
      <c r="D2" s="62"/>
      <c r="E2" s="62"/>
      <c r="F2" s="62"/>
      <c r="G2" s="62"/>
      <c r="H2" s="62"/>
      <c r="I2" s="62"/>
      <c r="J2" s="62"/>
      <c r="K2" s="62"/>
      <c r="L2" s="62"/>
      <c r="M2" s="62"/>
      <c r="N2" s="62"/>
      <c r="O2" s="62"/>
      <c r="P2" s="62"/>
      <c r="V2" s="349"/>
      <c r="W2" s="349"/>
      <c r="X2" s="349"/>
      <c r="Y2" s="349"/>
      <c r="Z2" s="349"/>
      <c r="AA2" s="349"/>
      <c r="AB2" s="349"/>
    </row>
    <row r="3" spans="1:28" s="28" customFormat="1" ht="13.15">
      <c r="A3" s="9" t="s">
        <v>134</v>
      </c>
      <c r="B3" s="9"/>
      <c r="C3" s="78"/>
      <c r="D3" s="78"/>
      <c r="E3" s="78"/>
      <c r="F3" s="78"/>
      <c r="G3" s="78"/>
      <c r="H3" s="78"/>
      <c r="I3" s="78"/>
      <c r="J3" s="78"/>
      <c r="K3" s="78"/>
      <c r="L3" s="78"/>
      <c r="M3" s="78"/>
      <c r="N3" s="78"/>
      <c r="O3" s="78"/>
      <c r="P3" s="78"/>
      <c r="Q3" s="78"/>
      <c r="R3" s="78"/>
      <c r="S3" s="78"/>
      <c r="T3" s="78"/>
      <c r="U3" s="78"/>
      <c r="V3" s="348"/>
      <c r="W3" s="348"/>
      <c r="X3" s="348"/>
      <c r="Y3" s="348"/>
      <c r="Z3" s="348"/>
      <c r="AA3" s="348"/>
      <c r="AB3" s="348"/>
    </row>
    <row r="4" spans="1:28" s="4" customFormat="1" ht="13.15">
      <c r="A4" s="4" t="s">
        <v>135</v>
      </c>
      <c r="C4" s="523">
        <v>32004</v>
      </c>
      <c r="D4" s="93">
        <v>32457.537</v>
      </c>
      <c r="E4" s="93">
        <v>32898.972000000002</v>
      </c>
      <c r="F4" s="93">
        <v>32883.154000000002</v>
      </c>
      <c r="G4" s="93">
        <v>33141.442999999999</v>
      </c>
      <c r="H4" s="523">
        <v>33141.442999999999</v>
      </c>
      <c r="I4" s="93">
        <v>33127.008000000002</v>
      </c>
      <c r="J4" s="93">
        <v>33063.152000000002</v>
      </c>
      <c r="K4" s="93">
        <v>32908.315999999999</v>
      </c>
      <c r="L4" s="93">
        <v>33690.913999999997</v>
      </c>
      <c r="M4" s="523">
        <v>33690.913999999997</v>
      </c>
      <c r="N4" s="93">
        <v>33891.438000000002</v>
      </c>
      <c r="O4" s="93">
        <v>37161.900999999998</v>
      </c>
      <c r="P4" s="93">
        <v>38588.216999999997</v>
      </c>
      <c r="Q4" s="93">
        <v>39845.514999999999</v>
      </c>
      <c r="R4" s="523">
        <v>39845.514999999999</v>
      </c>
      <c r="S4" s="93">
        <v>39449.281000000003</v>
      </c>
      <c r="T4" s="93">
        <v>37777.002999999997</v>
      </c>
      <c r="U4" s="93">
        <v>39483.302000000003</v>
      </c>
      <c r="V4" s="354"/>
      <c r="W4" s="354"/>
      <c r="X4" s="354"/>
      <c r="Y4" s="354"/>
      <c r="Z4" s="354"/>
      <c r="AA4" s="354"/>
      <c r="AB4" s="354"/>
    </row>
    <row r="5" spans="1:28" s="4" customFormat="1" ht="13.15">
      <c r="B5" s="5" t="s">
        <v>136</v>
      </c>
      <c r="C5" s="525">
        <v>30881.85</v>
      </c>
      <c r="D5" s="19">
        <v>31323.635999999999</v>
      </c>
      <c r="E5" s="19">
        <v>31699.014999999999</v>
      </c>
      <c r="F5" s="19">
        <v>31687.370999999999</v>
      </c>
      <c r="G5" s="19">
        <v>31910.973999999998</v>
      </c>
      <c r="H5" s="525">
        <v>31910.973999999998</v>
      </c>
      <c r="I5" s="19">
        <v>31872.861000000001</v>
      </c>
      <c r="J5" s="19">
        <v>31789.715</v>
      </c>
      <c r="K5" s="19">
        <v>31624.796999999999</v>
      </c>
      <c r="L5" s="19">
        <v>32419.092000000001</v>
      </c>
      <c r="M5" s="525">
        <v>32419.092000000001</v>
      </c>
      <c r="N5" s="19">
        <v>32597.448</v>
      </c>
      <c r="O5" s="19">
        <v>35759.631000000001</v>
      </c>
      <c r="P5" s="19">
        <v>37087.455999999998</v>
      </c>
      <c r="Q5" s="19">
        <v>38327.400999999998</v>
      </c>
      <c r="R5" s="525">
        <v>38327.400999999998</v>
      </c>
      <c r="S5" s="19">
        <v>37927.968999999997</v>
      </c>
      <c r="T5" s="19">
        <v>36293.519999999997</v>
      </c>
      <c r="U5" s="19">
        <v>37920.74</v>
      </c>
      <c r="V5" s="354"/>
      <c r="W5" s="354"/>
      <c r="X5" s="354"/>
      <c r="Y5" s="354"/>
      <c r="Z5" s="354"/>
      <c r="AA5" s="354"/>
      <c r="AB5" s="354"/>
    </row>
    <row r="6" spans="1:28" s="4" customFormat="1" ht="13.15">
      <c r="B6" s="5" t="s">
        <v>137</v>
      </c>
      <c r="C6" s="525">
        <v>3630.8450000000003</v>
      </c>
      <c r="D6" s="19">
        <v>4054.6930000000002</v>
      </c>
      <c r="E6" s="19">
        <v>5003.2419999999993</v>
      </c>
      <c r="F6" s="19">
        <v>5926.9610000000002</v>
      </c>
      <c r="G6" s="19">
        <v>7230.3609999999999</v>
      </c>
      <c r="H6" s="525">
        <v>7230.3609999999999</v>
      </c>
      <c r="I6" s="19">
        <v>7892.0320000000002</v>
      </c>
      <c r="J6" s="19">
        <v>8340.9790000000012</v>
      </c>
      <c r="K6" s="19">
        <v>8954.5820000000003</v>
      </c>
      <c r="L6" s="19">
        <v>10487.166999999999</v>
      </c>
      <c r="M6" s="525">
        <v>10487.166999999999</v>
      </c>
      <c r="N6" s="19">
        <v>10755.879000000001</v>
      </c>
      <c r="O6" s="19">
        <v>11946.711000000001</v>
      </c>
      <c r="P6" s="19">
        <v>13535.343000000001</v>
      </c>
      <c r="Q6" s="19">
        <v>15398.397999999999</v>
      </c>
      <c r="R6" s="525">
        <v>15398.397999999999</v>
      </c>
      <c r="S6" s="19">
        <v>14876.016</v>
      </c>
      <c r="T6" s="19">
        <v>14289.884</v>
      </c>
      <c r="U6" s="19">
        <v>16329.966999999999</v>
      </c>
      <c r="V6" s="354"/>
      <c r="W6" s="354"/>
      <c r="X6" s="354"/>
      <c r="Y6" s="354"/>
      <c r="Z6" s="354"/>
      <c r="AA6" s="354"/>
      <c r="AB6" s="354"/>
    </row>
    <row r="7" spans="1:28" s="4" customFormat="1" ht="13.15">
      <c r="B7" s="5" t="s">
        <v>138</v>
      </c>
      <c r="C7" s="525">
        <v>3962.375</v>
      </c>
      <c r="D7" s="19">
        <v>3970.44</v>
      </c>
      <c r="E7" s="19">
        <v>4096.5219999999999</v>
      </c>
      <c r="F7" s="19">
        <v>4081.9949999999999</v>
      </c>
      <c r="G7" s="19">
        <v>4207.0600000000004</v>
      </c>
      <c r="H7" s="525">
        <v>4207.0600000000004</v>
      </c>
      <c r="I7" s="19">
        <v>4269.59</v>
      </c>
      <c r="J7" s="19">
        <v>4325.9539999999997</v>
      </c>
      <c r="K7" s="19">
        <v>4395.1949999999997</v>
      </c>
      <c r="L7" s="19">
        <v>4476.84</v>
      </c>
      <c r="M7" s="525">
        <v>4476.84</v>
      </c>
      <c r="N7" s="19">
        <v>4544.7150000000001</v>
      </c>
      <c r="O7" s="19">
        <v>4824.1109999999999</v>
      </c>
      <c r="P7" s="19">
        <v>5017.5309999999999</v>
      </c>
      <c r="Q7" s="19">
        <v>5134.4049999999997</v>
      </c>
      <c r="R7" s="525">
        <v>5134.4049999999997</v>
      </c>
      <c r="S7" s="19">
        <v>5078.3419999999996</v>
      </c>
      <c r="T7" s="19">
        <v>4635.7820000000002</v>
      </c>
      <c r="U7" s="19">
        <v>4773.4979999999996</v>
      </c>
      <c r="V7" s="354"/>
      <c r="W7" s="354"/>
      <c r="X7" s="354"/>
      <c r="Y7" s="354"/>
      <c r="Z7" s="354"/>
      <c r="AA7" s="354"/>
      <c r="AB7" s="354"/>
    </row>
    <row r="8" spans="1:28" s="4" customFormat="1" ht="12.6" customHeight="1">
      <c r="C8" s="525"/>
      <c r="D8" s="19"/>
      <c r="E8" s="19"/>
      <c r="F8" s="19"/>
      <c r="G8" s="19"/>
      <c r="H8" s="525"/>
      <c r="I8" s="19"/>
      <c r="J8" s="19"/>
      <c r="K8" s="19"/>
      <c r="L8" s="19"/>
      <c r="M8" s="525"/>
      <c r="N8" s="19"/>
      <c r="O8" s="19"/>
      <c r="P8" s="19"/>
      <c r="Q8" s="19"/>
      <c r="R8" s="525"/>
      <c r="S8" s="19"/>
      <c r="T8" s="19"/>
      <c r="U8" s="19"/>
      <c r="V8" s="354"/>
      <c r="W8" s="354"/>
      <c r="X8" s="354"/>
      <c r="Y8" s="354"/>
      <c r="Z8" s="354"/>
      <c r="AA8" s="354"/>
      <c r="AB8" s="354"/>
    </row>
    <row r="9" spans="1:28" s="4" customFormat="1" ht="13.15">
      <c r="A9" s="177" t="s">
        <v>139</v>
      </c>
      <c r="B9" s="177"/>
      <c r="C9" s="554">
        <v>8.4100637357161911</v>
      </c>
      <c r="D9" s="39">
        <v>8.2347871009734792</v>
      </c>
      <c r="E9" s="39">
        <v>8.1366578815260269</v>
      </c>
      <c r="F9" s="39">
        <v>8.2191358407106616</v>
      </c>
      <c r="G9" s="39">
        <v>8.3207937253887359</v>
      </c>
      <c r="H9" s="554">
        <v>8.2346040505252631</v>
      </c>
      <c r="I9" s="39">
        <v>7.9730884386516996</v>
      </c>
      <c r="J9" s="39">
        <v>7.985528757095576</v>
      </c>
      <c r="K9" s="39">
        <v>7.9546580380282697</v>
      </c>
      <c r="L9" s="39">
        <v>7.840920665084095</v>
      </c>
      <c r="M9" s="554">
        <v>7.9246400276637656</v>
      </c>
      <c r="N9" s="39">
        <v>7.4855989314348719</v>
      </c>
      <c r="O9" s="39">
        <v>7.371705219585631</v>
      </c>
      <c r="P9" s="39">
        <v>7.0435678765965504</v>
      </c>
      <c r="Q9" s="39">
        <v>7.2027731987204948</v>
      </c>
      <c r="R9" s="554">
        <v>7.2612783285910671</v>
      </c>
      <c r="S9" s="39">
        <v>6.9841595185696255</v>
      </c>
      <c r="T9" s="39">
        <v>6.4232809618061033</v>
      </c>
      <c r="U9" s="39">
        <v>6.7511649271573644</v>
      </c>
      <c r="V9" s="354"/>
      <c r="W9" s="354"/>
      <c r="X9" s="354"/>
      <c r="Y9" s="354"/>
      <c r="Z9" s="354"/>
      <c r="AA9" s="354"/>
      <c r="AB9" s="354"/>
    </row>
    <row r="10" spans="1:28" s="5" customFormat="1">
      <c r="A10" s="13"/>
      <c r="B10" s="49" t="s">
        <v>140</v>
      </c>
      <c r="C10" s="555">
        <v>-6.127582957763892E-2</v>
      </c>
      <c r="D10" s="51">
        <v>-4.2225813834660259E-2</v>
      </c>
      <c r="E10" s="51">
        <v>-4.0145238530291991E-2</v>
      </c>
      <c r="F10" s="51">
        <v>-2.4163049611330922E-2</v>
      </c>
      <c r="G10" s="51">
        <v>-2.6435081988526357E-2</v>
      </c>
      <c r="H10" s="524">
        <v>-3.2984191047360931E-2</v>
      </c>
      <c r="I10" s="51">
        <v>-1.6325547201717368E-2</v>
      </c>
      <c r="J10" s="51">
        <v>6.8704588558240456E-3</v>
      </c>
      <c r="K10" s="51">
        <v>8.0853354739227126E-3</v>
      </c>
      <c r="L10" s="51">
        <v>-5.5172625450126854E-3</v>
      </c>
      <c r="M10" s="524">
        <v>-4.3196018009355871E-3</v>
      </c>
      <c r="N10" s="51">
        <v>-1.4008237904662461E-2</v>
      </c>
      <c r="O10" s="51">
        <v>-2.244824053153404E-2</v>
      </c>
      <c r="P10" s="51">
        <v>-4.5431869150405389E-2</v>
      </c>
      <c r="Q10" s="51">
        <v>-4.0438297106318986E-2</v>
      </c>
      <c r="R10" s="524">
        <v>-3.0748618421705422E-2</v>
      </c>
      <c r="S10" s="51">
        <v>-4.2008219728044978E-2</v>
      </c>
      <c r="T10" s="51">
        <v>-9.6523810504412319E-2</v>
      </c>
      <c r="U10" s="51">
        <v>-8.1313826156057274E-3</v>
      </c>
      <c r="V10" s="354"/>
      <c r="W10" s="354"/>
      <c r="X10" s="354"/>
      <c r="Y10" s="354"/>
      <c r="Z10" s="354"/>
      <c r="AA10" s="354"/>
      <c r="AB10" s="354"/>
    </row>
    <row r="11" spans="1:28" s="5" customFormat="1">
      <c r="A11" s="13"/>
      <c r="B11" s="49"/>
      <c r="C11" s="556"/>
      <c r="D11" s="20"/>
      <c r="E11" s="20"/>
      <c r="F11" s="20"/>
      <c r="G11" s="20"/>
      <c r="H11" s="556"/>
      <c r="I11" s="20"/>
      <c r="J11" s="20"/>
      <c r="K11" s="20"/>
      <c r="L11" s="51"/>
      <c r="M11" s="556"/>
      <c r="N11" s="20"/>
      <c r="O11" s="20"/>
      <c r="P11" s="20"/>
      <c r="R11" s="564"/>
      <c r="V11" s="354"/>
      <c r="W11" s="354"/>
      <c r="X11" s="354"/>
      <c r="Y11" s="354"/>
      <c r="Z11" s="354"/>
      <c r="AA11" s="354"/>
      <c r="AB11" s="354"/>
    </row>
    <row r="12" spans="1:28" ht="13.15">
      <c r="A12" s="2" t="s">
        <v>141</v>
      </c>
      <c r="B12" s="2"/>
      <c r="C12" s="525"/>
      <c r="D12" s="19"/>
      <c r="E12" s="19"/>
      <c r="F12" s="19"/>
      <c r="G12" s="19"/>
      <c r="H12" s="525"/>
      <c r="I12" s="19"/>
      <c r="J12" s="19"/>
      <c r="K12" s="19"/>
      <c r="L12" s="19"/>
      <c r="M12" s="525"/>
      <c r="N12" s="19"/>
      <c r="O12" s="19"/>
      <c r="P12" s="19"/>
      <c r="R12" s="549"/>
    </row>
    <row r="13" spans="1:28" ht="13.15">
      <c r="A13" s="2"/>
      <c r="B13" s="243" t="s">
        <v>142</v>
      </c>
      <c r="C13" s="538"/>
      <c r="H13" s="538"/>
      <c r="M13" s="538"/>
      <c r="R13" s="549"/>
    </row>
    <row r="14" spans="1:28">
      <c r="B14" s="5" t="s">
        <v>143</v>
      </c>
      <c r="C14" s="525">
        <v>8118.6261050000003</v>
      </c>
      <c r="D14" s="19">
        <v>8404.2839999999997</v>
      </c>
      <c r="E14" s="19">
        <v>8595.1538450000007</v>
      </c>
      <c r="F14" s="19">
        <v>8758.9582599999994</v>
      </c>
      <c r="G14" s="19">
        <v>9075.9286270877601</v>
      </c>
      <c r="H14" s="525">
        <v>9075.9286270877601</v>
      </c>
      <c r="I14" s="19">
        <v>9283.7216270877616</v>
      </c>
      <c r="J14" s="19">
        <v>9638.813259999999</v>
      </c>
      <c r="K14" s="19">
        <v>9907.7352599999995</v>
      </c>
      <c r="L14" s="19">
        <v>11008.073259999999</v>
      </c>
      <c r="M14" s="525">
        <v>11008.073259999999</v>
      </c>
      <c r="N14" s="19">
        <v>11230.67</v>
      </c>
      <c r="O14" s="19">
        <v>11431.548000000001</v>
      </c>
      <c r="P14" s="19">
        <v>11634.772000000001</v>
      </c>
      <c r="Q14" s="19">
        <v>11841.915999999999</v>
      </c>
      <c r="R14" s="525">
        <v>11841.915999999999</v>
      </c>
      <c r="S14" s="19">
        <v>11928.825000000001</v>
      </c>
      <c r="T14" s="19">
        <v>11975.641</v>
      </c>
      <c r="U14" s="19">
        <v>12105.74</v>
      </c>
    </row>
    <row r="15" spans="1:28">
      <c r="B15" s="5" t="s">
        <v>144</v>
      </c>
      <c r="C15" s="525">
        <v>3099.7353984200399</v>
      </c>
      <c r="D15" s="19">
        <v>3119.7916600000003</v>
      </c>
      <c r="E15" s="19">
        <v>3169.7060000000001</v>
      </c>
      <c r="F15" s="19">
        <v>3248.87</v>
      </c>
      <c r="G15" s="19">
        <v>3302.6190000000001</v>
      </c>
      <c r="H15" s="525">
        <v>3302.6190000000001</v>
      </c>
      <c r="I15" s="19">
        <v>3388.9479999999999</v>
      </c>
      <c r="J15" s="19">
        <v>3532.6109999999999</v>
      </c>
      <c r="K15" s="19">
        <v>3592.3919999999998</v>
      </c>
      <c r="L15" s="19">
        <v>4133.2969999999996</v>
      </c>
      <c r="M15" s="525">
        <v>4133.2969999999996</v>
      </c>
      <c r="N15" s="19">
        <v>4187.2939999999999</v>
      </c>
      <c r="O15" s="19">
        <v>4246.18</v>
      </c>
      <c r="P15" s="19">
        <v>4316.3540000000003</v>
      </c>
      <c r="Q15" s="19">
        <v>4340.5039999999999</v>
      </c>
      <c r="R15" s="525">
        <v>4340.5039999999999</v>
      </c>
      <c r="S15" s="19">
        <v>4390.7569999999996</v>
      </c>
      <c r="T15" s="19">
        <v>4295.5169999999998</v>
      </c>
      <c r="U15" s="19">
        <v>4452.723</v>
      </c>
    </row>
    <row r="16" spans="1:28">
      <c r="B16" s="5" t="s">
        <v>145</v>
      </c>
      <c r="C16" s="525">
        <v>5588.0460000000003</v>
      </c>
      <c r="D16" s="19">
        <v>5633.1549999999997</v>
      </c>
      <c r="E16" s="19">
        <v>5762.4629999999997</v>
      </c>
      <c r="F16" s="19">
        <v>5962.9520000000002</v>
      </c>
      <c r="G16" s="19">
        <v>6090.8990000000003</v>
      </c>
      <c r="H16" s="525">
        <v>6090.8990000000003</v>
      </c>
      <c r="I16" s="19">
        <v>6268.2889999999998</v>
      </c>
      <c r="J16" s="19">
        <v>6507.7579999999998</v>
      </c>
      <c r="K16" s="19">
        <v>6654.9129999999996</v>
      </c>
      <c r="L16" s="19">
        <v>7861.2629999999999</v>
      </c>
      <c r="M16" s="525">
        <v>7861.2629999999999</v>
      </c>
      <c r="N16" s="19">
        <v>7924.9070000000002</v>
      </c>
      <c r="O16" s="19">
        <v>8092.1</v>
      </c>
      <c r="P16" s="19">
        <v>8255.0229999999992</v>
      </c>
      <c r="Q16" s="19">
        <v>8355.0580000000009</v>
      </c>
      <c r="R16" s="525">
        <v>8355.0580000000009</v>
      </c>
      <c r="S16" s="19">
        <v>8486.6939999999995</v>
      </c>
      <c r="T16" s="19">
        <v>8300.8259999999991</v>
      </c>
      <c r="U16" s="19">
        <v>8559.5439999999999</v>
      </c>
    </row>
    <row r="17" spans="1:16347">
      <c r="B17" s="5" t="s">
        <v>146</v>
      </c>
      <c r="C17" s="525">
        <v>289.32499999999999</v>
      </c>
      <c r="D17" s="19">
        <v>306.45400000000001</v>
      </c>
      <c r="E17" s="19">
        <v>335.90199999999999</v>
      </c>
      <c r="F17" s="19">
        <v>366.98</v>
      </c>
      <c r="G17" s="19">
        <v>390.96100000000001</v>
      </c>
      <c r="H17" s="525">
        <v>390.96100000000001</v>
      </c>
      <c r="I17" s="19">
        <v>412.52499999999998</v>
      </c>
      <c r="J17" s="19">
        <v>454.51400000000001</v>
      </c>
      <c r="K17" s="19">
        <v>450.16800000000001</v>
      </c>
      <c r="L17" s="19">
        <v>500.13499999999999</v>
      </c>
      <c r="M17" s="525">
        <v>500.13499999999999</v>
      </c>
      <c r="N17" s="19">
        <v>479.32600000000002</v>
      </c>
      <c r="O17" s="19">
        <v>498.80399999999997</v>
      </c>
      <c r="P17" s="19">
        <v>494.62599999999998</v>
      </c>
      <c r="Q17" s="19">
        <v>485.28899999999999</v>
      </c>
      <c r="R17" s="525">
        <v>485.28899999999999</v>
      </c>
      <c r="S17" s="19">
        <v>480.26799999999997</v>
      </c>
      <c r="T17" s="19">
        <v>453.04500000000002</v>
      </c>
      <c r="U17" s="19">
        <v>473.404</v>
      </c>
    </row>
    <row r="18" spans="1:16347">
      <c r="B18" s="244" t="s">
        <v>147</v>
      </c>
      <c r="C18" s="554">
        <v>26.919204115349419</v>
      </c>
      <c r="D18" s="39">
        <v>28.521457426797891</v>
      </c>
      <c r="E18" s="39">
        <v>28.401081342554047</v>
      </c>
      <c r="F18" s="39">
        <v>28.218949820920511</v>
      </c>
      <c r="G18" s="39">
        <v>28.268706970802821</v>
      </c>
      <c r="H18" s="554">
        <v>28.32157261442336</v>
      </c>
      <c r="I18" s="39">
        <v>28.996004585234218</v>
      </c>
      <c r="J18" s="39">
        <v>29.562804294859394</v>
      </c>
      <c r="K18" s="39">
        <v>28.873355075975134</v>
      </c>
      <c r="L18" s="39">
        <v>26.218604328776372</v>
      </c>
      <c r="M18" s="554">
        <v>28.096619258421715</v>
      </c>
      <c r="N18" s="143">
        <v>29.482263</v>
      </c>
      <c r="O18" s="143">
        <v>29.379314658524429</v>
      </c>
      <c r="P18" s="143">
        <v>29.241589305219126</v>
      </c>
      <c r="Q18" s="143">
        <v>28.978229285086574</v>
      </c>
      <c r="R18" s="565">
        <v>29.281622116699282</v>
      </c>
      <c r="S18" s="143">
        <v>28.690449046009814</v>
      </c>
      <c r="T18" s="143">
        <v>27.625098978818386</v>
      </c>
      <c r="U18" s="143">
        <v>27.661915492545553</v>
      </c>
      <c r="V18" s="355"/>
      <c r="W18" s="355"/>
      <c r="X18" s="355"/>
      <c r="Y18" s="355"/>
      <c r="Z18" s="355"/>
      <c r="AA18" s="355"/>
      <c r="AB18" s="355"/>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17"/>
      <c r="BAU18" s="17"/>
      <c r="BAV18" s="17"/>
      <c r="BAW18" s="17"/>
      <c r="BAX18" s="17"/>
      <c r="BAY18" s="17"/>
      <c r="BAZ18" s="17"/>
      <c r="BBA18" s="17"/>
      <c r="BBB18" s="17"/>
      <c r="BBC18" s="17"/>
      <c r="BBD18" s="17"/>
      <c r="BBE18" s="17"/>
      <c r="BBF18" s="17"/>
      <c r="BBG18" s="17"/>
      <c r="BBH18" s="17"/>
      <c r="BBI18" s="17"/>
      <c r="BBJ18" s="17"/>
      <c r="BBK18" s="17"/>
      <c r="BBL18" s="17"/>
      <c r="BBM18" s="17"/>
      <c r="BBN18" s="17"/>
      <c r="BBO18" s="17"/>
      <c r="BBP18" s="17"/>
      <c r="BBQ18" s="17"/>
      <c r="BBR18" s="17"/>
      <c r="BBS18" s="17"/>
      <c r="BBT18" s="17"/>
      <c r="BBU18" s="17"/>
      <c r="BBV18" s="17"/>
      <c r="BBW18" s="17"/>
      <c r="BBX18" s="17"/>
      <c r="BBY18" s="17"/>
      <c r="BBZ18" s="17"/>
      <c r="BCA18" s="17"/>
      <c r="BCB18" s="17"/>
      <c r="BCC18" s="17"/>
      <c r="BCD18" s="17"/>
      <c r="BCE18" s="17"/>
      <c r="BCF18" s="17"/>
      <c r="BCG18" s="17"/>
      <c r="BCH18" s="17"/>
      <c r="BCI18" s="17"/>
      <c r="BCJ18" s="17"/>
      <c r="BCK18" s="17"/>
      <c r="BCL18" s="17"/>
      <c r="BCM18" s="17"/>
      <c r="BCN18" s="17"/>
      <c r="BCO18" s="17"/>
      <c r="BCP18" s="17"/>
      <c r="BCQ18" s="17"/>
      <c r="BCR18" s="17"/>
      <c r="BCS18" s="17"/>
      <c r="BCT18" s="17"/>
      <c r="BCU18" s="17"/>
      <c r="BCV18" s="17"/>
      <c r="BCW18" s="17"/>
      <c r="BCX18" s="17"/>
      <c r="BCY18" s="17"/>
      <c r="BCZ18" s="17"/>
      <c r="BDA18" s="17"/>
      <c r="BDB18" s="17"/>
      <c r="BDC18" s="17"/>
      <c r="BDD18" s="17"/>
      <c r="BDE18" s="17"/>
      <c r="BDF18" s="17"/>
      <c r="BDG18" s="17"/>
      <c r="BDH18" s="17"/>
      <c r="BDI18" s="17"/>
      <c r="BDJ18" s="17"/>
      <c r="BDK18" s="17"/>
      <c r="BDL18" s="17"/>
      <c r="BDM18" s="17"/>
      <c r="BDN18" s="17"/>
      <c r="BDO18" s="17"/>
      <c r="BDP18" s="17"/>
      <c r="BDQ18" s="17"/>
      <c r="BDR18" s="17"/>
      <c r="BDS18" s="17"/>
      <c r="BDT18" s="17"/>
      <c r="BDU18" s="17"/>
      <c r="BDV18" s="17"/>
      <c r="BDW18" s="17"/>
      <c r="BDX18" s="17"/>
      <c r="BDY18" s="17"/>
      <c r="BDZ18" s="17"/>
      <c r="BEA18" s="17"/>
      <c r="BEB18" s="17"/>
      <c r="BEC18" s="17"/>
      <c r="BED18" s="17"/>
      <c r="BEE18" s="17"/>
      <c r="BEF18" s="17"/>
      <c r="BEG18" s="17"/>
      <c r="BEH18" s="17"/>
      <c r="BEI18" s="17"/>
      <c r="BEJ18" s="17"/>
      <c r="BEK18" s="17"/>
      <c r="BEL18" s="17"/>
      <c r="BEM18" s="17"/>
      <c r="BEN18" s="17"/>
      <c r="BEO18" s="17"/>
      <c r="BEP18" s="17"/>
      <c r="BEQ18" s="17"/>
      <c r="BER18" s="17"/>
      <c r="BES18" s="17"/>
      <c r="BET18" s="17"/>
      <c r="BEU18" s="17"/>
      <c r="BEV18" s="17"/>
      <c r="BEW18" s="17"/>
      <c r="BEX18" s="17"/>
      <c r="BEY18" s="17"/>
      <c r="BEZ18" s="17"/>
      <c r="BFA18" s="17"/>
      <c r="BFB18" s="17"/>
      <c r="BFC18" s="17"/>
      <c r="BFD18" s="17"/>
      <c r="BFE18" s="17"/>
      <c r="BFF18" s="17"/>
      <c r="BFG18" s="17"/>
      <c r="BFH18" s="17"/>
      <c r="BFI18" s="17"/>
      <c r="BFJ18" s="17"/>
      <c r="BFK18" s="17"/>
      <c r="BFL18" s="17"/>
      <c r="BFM18" s="17"/>
      <c r="BFN18" s="17"/>
      <c r="BFO18" s="17"/>
      <c r="BFP18" s="17"/>
      <c r="BFQ18" s="17"/>
      <c r="BFR18" s="17"/>
      <c r="BFS18" s="17"/>
      <c r="BFT18" s="17"/>
      <c r="BFU18" s="17"/>
      <c r="BFV18" s="17"/>
      <c r="BFW18" s="17"/>
      <c r="BFX18" s="17"/>
      <c r="BFY18" s="17"/>
      <c r="BFZ18" s="17"/>
      <c r="BGA18" s="17"/>
      <c r="BGB18" s="17"/>
      <c r="BGC18" s="17"/>
      <c r="BGD18" s="17"/>
      <c r="BGE18" s="17"/>
      <c r="BGF18" s="17"/>
      <c r="BGG18" s="17"/>
      <c r="BGH18" s="17"/>
      <c r="BGI18" s="17"/>
      <c r="BGJ18" s="17"/>
      <c r="BGK18" s="17"/>
      <c r="BGL18" s="17"/>
      <c r="BGM18" s="17"/>
      <c r="BGN18" s="17"/>
      <c r="BGO18" s="17"/>
      <c r="BGP18" s="17"/>
      <c r="BGQ18" s="17"/>
      <c r="BGR18" s="17"/>
      <c r="BGS18" s="17"/>
      <c r="BGT18" s="17"/>
      <c r="BGU18" s="17"/>
      <c r="BGV18" s="17"/>
      <c r="BGW18" s="17"/>
      <c r="BGX18" s="17"/>
      <c r="BGY18" s="17"/>
      <c r="BGZ18" s="17"/>
      <c r="BHA18" s="17"/>
      <c r="BHB18" s="17"/>
      <c r="BHC18" s="17"/>
      <c r="BHD18" s="17"/>
      <c r="BHE18" s="17"/>
      <c r="BHF18" s="17"/>
      <c r="BHG18" s="17"/>
      <c r="BHH18" s="17"/>
      <c r="BHI18" s="17"/>
      <c r="BHJ18" s="17"/>
      <c r="BHK18" s="17"/>
      <c r="BHL18" s="17"/>
      <c r="BHM18" s="17"/>
      <c r="BHN18" s="17"/>
      <c r="BHO18" s="17"/>
      <c r="BHP18" s="17"/>
      <c r="BHQ18" s="17"/>
      <c r="BHR18" s="17"/>
      <c r="BHS18" s="17"/>
      <c r="BHT18" s="17"/>
      <c r="BHU18" s="17"/>
      <c r="BHV18" s="17"/>
      <c r="BHW18" s="17"/>
      <c r="BHX18" s="17"/>
      <c r="BHY18" s="17"/>
      <c r="BHZ18" s="17"/>
      <c r="BIA18" s="17"/>
      <c r="BIB18" s="17"/>
      <c r="BIC18" s="17"/>
      <c r="BID18" s="17"/>
      <c r="BIE18" s="17"/>
      <c r="BIF18" s="17"/>
      <c r="BIG18" s="17"/>
      <c r="BIH18" s="17"/>
      <c r="BII18" s="17"/>
      <c r="BIJ18" s="17"/>
      <c r="BIK18" s="17"/>
      <c r="BIL18" s="17"/>
      <c r="BIM18" s="17"/>
      <c r="BIN18" s="17"/>
      <c r="BIO18" s="17"/>
      <c r="BIP18" s="17"/>
      <c r="BIQ18" s="17"/>
      <c r="BIR18" s="17"/>
      <c r="BIS18" s="17"/>
      <c r="BIT18" s="17"/>
      <c r="BIU18" s="17"/>
      <c r="BIV18" s="17"/>
      <c r="BIW18" s="17"/>
      <c r="BIX18" s="17"/>
      <c r="BIY18" s="17"/>
      <c r="BIZ18" s="17"/>
      <c r="BJA18" s="17"/>
      <c r="BJB18" s="17"/>
      <c r="BJC18" s="17"/>
      <c r="BJD18" s="17"/>
      <c r="BJE18" s="17"/>
      <c r="BJF18" s="17"/>
      <c r="BJG18" s="17"/>
      <c r="BJH18" s="17"/>
      <c r="BJI18" s="17"/>
      <c r="BJJ18" s="17"/>
      <c r="BJK18" s="17"/>
      <c r="BJL18" s="17"/>
      <c r="BJM18" s="17"/>
      <c r="BJN18" s="17"/>
      <c r="BJO18" s="17"/>
      <c r="BJP18" s="17"/>
      <c r="BJQ18" s="17"/>
      <c r="BJR18" s="17"/>
      <c r="BJS18" s="17"/>
      <c r="BJT18" s="17"/>
      <c r="BJU18" s="17"/>
      <c r="BJV18" s="17"/>
      <c r="BJW18" s="17"/>
      <c r="BJX18" s="17"/>
      <c r="BJY18" s="17"/>
      <c r="BJZ18" s="17"/>
      <c r="BKA18" s="17"/>
      <c r="BKB18" s="17"/>
      <c r="BKC18" s="17"/>
      <c r="BKD18" s="17"/>
      <c r="BKE18" s="17"/>
      <c r="BKF18" s="17"/>
      <c r="BKG18" s="17"/>
      <c r="BKH18" s="17"/>
      <c r="BKI18" s="17"/>
      <c r="BKJ18" s="17"/>
      <c r="BKK18" s="17"/>
      <c r="BKL18" s="17"/>
      <c r="BKM18" s="17"/>
      <c r="BKN18" s="17"/>
      <c r="BKO18" s="17"/>
      <c r="BKP18" s="17"/>
      <c r="BKQ18" s="17"/>
      <c r="BKR18" s="17"/>
      <c r="BKS18" s="17"/>
      <c r="BKT18" s="17"/>
      <c r="BKU18" s="17"/>
      <c r="BKV18" s="17"/>
      <c r="BKW18" s="17"/>
      <c r="BKX18" s="17"/>
      <c r="BKY18" s="17"/>
      <c r="BKZ18" s="17"/>
      <c r="BLA18" s="17"/>
      <c r="BLB18" s="17"/>
      <c r="BLC18" s="17"/>
      <c r="BLD18" s="17"/>
      <c r="BLE18" s="17"/>
      <c r="BLF18" s="17"/>
      <c r="BLG18" s="17"/>
      <c r="BLH18" s="17"/>
      <c r="BLI18" s="17"/>
      <c r="BLJ18" s="17"/>
      <c r="BLK18" s="17"/>
      <c r="BLL18" s="17"/>
      <c r="BLM18" s="17"/>
      <c r="BLN18" s="17"/>
      <c r="BLO18" s="17"/>
      <c r="BLP18" s="17"/>
      <c r="BLQ18" s="17"/>
      <c r="BLR18" s="17"/>
      <c r="BLS18" s="17"/>
      <c r="BLT18" s="17"/>
      <c r="BLU18" s="17"/>
      <c r="BLV18" s="17"/>
      <c r="BLW18" s="17"/>
      <c r="BLX18" s="17"/>
      <c r="BLY18" s="17"/>
      <c r="BLZ18" s="17"/>
      <c r="BMA18" s="17"/>
      <c r="BMB18" s="17"/>
      <c r="BMC18" s="17"/>
      <c r="BMD18" s="17"/>
      <c r="BME18" s="17"/>
      <c r="BMF18" s="17"/>
      <c r="BMG18" s="17"/>
      <c r="BMH18" s="17"/>
      <c r="BMI18" s="17"/>
      <c r="BMJ18" s="17"/>
      <c r="BMK18" s="17"/>
      <c r="BML18" s="17"/>
      <c r="BMM18" s="17"/>
      <c r="BMN18" s="17"/>
      <c r="BMO18" s="17"/>
      <c r="BMP18" s="17"/>
      <c r="BMQ18" s="17"/>
      <c r="BMR18" s="17"/>
      <c r="BMS18" s="17"/>
      <c r="BMT18" s="17"/>
      <c r="BMU18" s="17"/>
      <c r="BMV18" s="17"/>
      <c r="BMW18" s="17"/>
      <c r="BMX18" s="17"/>
      <c r="BMY18" s="17"/>
      <c r="BMZ18" s="17"/>
      <c r="BNA18" s="17"/>
      <c r="BNB18" s="17"/>
      <c r="BNC18" s="17"/>
      <c r="BND18" s="17"/>
      <c r="BNE18" s="17"/>
      <c r="BNF18" s="17"/>
      <c r="BNG18" s="17"/>
      <c r="BNH18" s="17"/>
      <c r="BNI18" s="17"/>
      <c r="BNJ18" s="17"/>
      <c r="BNK18" s="17"/>
      <c r="BNL18" s="17"/>
      <c r="BNM18" s="17"/>
      <c r="BNN18" s="17"/>
      <c r="BNO18" s="17"/>
      <c r="BNP18" s="17"/>
      <c r="BNQ18" s="17"/>
      <c r="BNR18" s="17"/>
      <c r="BNS18" s="17"/>
      <c r="BNT18" s="17"/>
      <c r="BNU18" s="17"/>
      <c r="BNV18" s="17"/>
      <c r="BNW18" s="17"/>
      <c r="BNX18" s="17"/>
      <c r="BNY18" s="17"/>
      <c r="BNZ18" s="17"/>
      <c r="BOA18" s="17"/>
      <c r="BOB18" s="17"/>
      <c r="BOC18" s="17"/>
      <c r="BOD18" s="17"/>
      <c r="BOE18" s="17"/>
      <c r="BOF18" s="17"/>
      <c r="BOG18" s="17"/>
      <c r="BOH18" s="17"/>
      <c r="BOI18" s="17"/>
      <c r="BOJ18" s="17"/>
      <c r="BOK18" s="17"/>
      <c r="BOL18" s="17"/>
      <c r="BOM18" s="17"/>
      <c r="BON18" s="17"/>
      <c r="BOO18" s="17"/>
      <c r="BOP18" s="17"/>
      <c r="BOQ18" s="17"/>
      <c r="BOR18" s="17"/>
      <c r="BOS18" s="17"/>
      <c r="BOT18" s="17"/>
      <c r="BOU18" s="17"/>
      <c r="BOV18" s="17"/>
      <c r="BOW18" s="17"/>
      <c r="BOX18" s="17"/>
      <c r="BOY18" s="17"/>
      <c r="BOZ18" s="17"/>
      <c r="BPA18" s="17"/>
      <c r="BPB18" s="17"/>
      <c r="BPC18" s="17"/>
      <c r="BPD18" s="17"/>
      <c r="BPE18" s="17"/>
      <c r="BPF18" s="17"/>
      <c r="BPG18" s="17"/>
      <c r="BPH18" s="17"/>
      <c r="BPI18" s="17"/>
      <c r="BPJ18" s="17"/>
      <c r="BPK18" s="17"/>
      <c r="BPL18" s="17"/>
      <c r="BPM18" s="17"/>
      <c r="BPN18" s="17"/>
      <c r="BPO18" s="17"/>
      <c r="BPP18" s="17"/>
      <c r="BPQ18" s="17"/>
      <c r="BPR18" s="17"/>
      <c r="BPS18" s="17"/>
      <c r="BPT18" s="17"/>
      <c r="BPU18" s="17"/>
      <c r="BPV18" s="17"/>
      <c r="BPW18" s="17"/>
      <c r="BPX18" s="17"/>
      <c r="BPY18" s="17"/>
      <c r="BPZ18" s="17"/>
      <c r="BQA18" s="17"/>
      <c r="BQB18" s="17"/>
      <c r="BQC18" s="17"/>
      <c r="BQD18" s="17"/>
      <c r="BQE18" s="17"/>
      <c r="BQF18" s="17"/>
      <c r="BQG18" s="17"/>
      <c r="BQH18" s="17"/>
      <c r="BQI18" s="17"/>
      <c r="BQJ18" s="17"/>
      <c r="BQK18" s="17"/>
      <c r="BQL18" s="17"/>
      <c r="BQM18" s="17"/>
      <c r="BQN18" s="17"/>
      <c r="BQO18" s="17"/>
      <c r="BQP18" s="17"/>
      <c r="BQQ18" s="17"/>
      <c r="BQR18" s="17"/>
      <c r="BQS18" s="17"/>
      <c r="BQT18" s="17"/>
      <c r="BQU18" s="17"/>
      <c r="BQV18" s="17"/>
      <c r="BQW18" s="17"/>
      <c r="BQX18" s="17"/>
      <c r="BQY18" s="17"/>
      <c r="BQZ18" s="17"/>
      <c r="BRA18" s="17"/>
      <c r="BRB18" s="17"/>
      <c r="BRC18" s="17"/>
      <c r="BRD18" s="17"/>
      <c r="BRE18" s="17"/>
      <c r="BRF18" s="17"/>
      <c r="BRG18" s="17"/>
      <c r="BRH18" s="17"/>
      <c r="BRI18" s="17"/>
      <c r="BRJ18" s="17"/>
      <c r="BRK18" s="17"/>
      <c r="BRL18" s="17"/>
      <c r="BRM18" s="17"/>
      <c r="BRN18" s="17"/>
      <c r="BRO18" s="17"/>
      <c r="BRP18" s="17"/>
      <c r="BRQ18" s="17"/>
      <c r="BRR18" s="17"/>
      <c r="BRS18" s="17"/>
      <c r="BRT18" s="17"/>
      <c r="BRU18" s="17"/>
      <c r="BRV18" s="17"/>
      <c r="BRW18" s="17"/>
      <c r="BRX18" s="17"/>
      <c r="BRY18" s="17"/>
      <c r="BRZ18" s="17"/>
      <c r="BSA18" s="17"/>
      <c r="BSB18" s="17"/>
      <c r="BSC18" s="17"/>
      <c r="BSD18" s="17"/>
      <c r="BSE18" s="17"/>
      <c r="BSF18" s="17"/>
      <c r="BSG18" s="17"/>
      <c r="BSH18" s="17"/>
      <c r="BSI18" s="17"/>
      <c r="BSJ18" s="17"/>
      <c r="BSK18" s="17"/>
      <c r="BSL18" s="17"/>
      <c r="BSM18" s="17"/>
      <c r="BSN18" s="17"/>
      <c r="BSO18" s="17"/>
      <c r="BSP18" s="17"/>
      <c r="BSQ18" s="17"/>
      <c r="BSR18" s="17"/>
      <c r="BSS18" s="17"/>
      <c r="BST18" s="17"/>
      <c r="BSU18" s="17"/>
      <c r="BSV18" s="17"/>
      <c r="BSW18" s="17"/>
      <c r="BSX18" s="17"/>
      <c r="BSY18" s="17"/>
      <c r="BSZ18" s="17"/>
      <c r="BTA18" s="17"/>
      <c r="BTB18" s="17"/>
      <c r="BTC18" s="17"/>
      <c r="BTD18" s="17"/>
      <c r="BTE18" s="17"/>
      <c r="BTF18" s="17"/>
      <c r="BTG18" s="17"/>
      <c r="BTH18" s="17"/>
      <c r="BTI18" s="17"/>
      <c r="BTJ18" s="17"/>
      <c r="BTK18" s="17"/>
      <c r="BTL18" s="17"/>
      <c r="BTM18" s="17"/>
      <c r="BTN18" s="17"/>
      <c r="BTO18" s="17"/>
      <c r="BTP18" s="17"/>
      <c r="BTQ18" s="17"/>
      <c r="BTR18" s="17"/>
      <c r="BTS18" s="17"/>
      <c r="BTT18" s="17"/>
      <c r="BTU18" s="17"/>
      <c r="BTV18" s="17"/>
      <c r="BTW18" s="17"/>
      <c r="BTX18" s="17"/>
      <c r="BTY18" s="17"/>
      <c r="BTZ18" s="17"/>
      <c r="BUA18" s="17"/>
      <c r="BUB18" s="17"/>
      <c r="BUC18" s="17"/>
      <c r="BUD18" s="17"/>
      <c r="BUE18" s="17"/>
      <c r="BUF18" s="17"/>
      <c r="BUG18" s="17"/>
      <c r="BUH18" s="17"/>
      <c r="BUI18" s="17"/>
      <c r="BUJ18" s="17"/>
      <c r="BUK18" s="17"/>
      <c r="BUL18" s="17"/>
      <c r="BUM18" s="17"/>
      <c r="BUN18" s="17"/>
      <c r="BUO18" s="17"/>
      <c r="BUP18" s="17"/>
      <c r="BUQ18" s="17"/>
      <c r="BUR18" s="17"/>
      <c r="BUS18" s="17"/>
      <c r="BUT18" s="17"/>
      <c r="BUU18" s="17"/>
      <c r="BUV18" s="17"/>
      <c r="BUW18" s="17"/>
      <c r="BUX18" s="17"/>
      <c r="BUY18" s="17"/>
      <c r="BUZ18" s="17"/>
      <c r="BVA18" s="17"/>
      <c r="BVB18" s="17"/>
      <c r="BVC18" s="17"/>
      <c r="BVD18" s="17"/>
      <c r="BVE18" s="17"/>
      <c r="BVF18" s="17"/>
      <c r="BVG18" s="17"/>
      <c r="BVH18" s="17"/>
      <c r="BVI18" s="17"/>
      <c r="BVJ18" s="17"/>
      <c r="BVK18" s="17"/>
      <c r="BVL18" s="17"/>
      <c r="BVM18" s="17"/>
      <c r="BVN18" s="17"/>
      <c r="BVO18" s="17"/>
      <c r="BVP18" s="17"/>
      <c r="BVQ18" s="17"/>
      <c r="BVR18" s="17"/>
      <c r="BVS18" s="17"/>
      <c r="BVT18" s="17"/>
      <c r="BVU18" s="17"/>
      <c r="BVV18" s="17"/>
      <c r="BVW18" s="17"/>
      <c r="BVX18" s="17"/>
      <c r="BVY18" s="17"/>
      <c r="BVZ18" s="17"/>
      <c r="BWA18" s="17"/>
      <c r="BWB18" s="17"/>
      <c r="BWC18" s="17"/>
      <c r="BWD18" s="17"/>
      <c r="BWE18" s="17"/>
      <c r="BWF18" s="17"/>
      <c r="BWG18" s="17"/>
      <c r="BWH18" s="17"/>
      <c r="BWI18" s="17"/>
      <c r="BWJ18" s="17"/>
      <c r="BWK18" s="17"/>
      <c r="BWL18" s="17"/>
      <c r="BWM18" s="17"/>
      <c r="BWN18" s="17"/>
      <c r="BWO18" s="17"/>
      <c r="BWP18" s="17"/>
      <c r="BWQ18" s="17"/>
      <c r="BWR18" s="17"/>
      <c r="BWS18" s="17"/>
      <c r="BWT18" s="17"/>
      <c r="BWU18" s="17"/>
      <c r="BWV18" s="17"/>
      <c r="BWW18" s="17"/>
      <c r="BWX18" s="17"/>
      <c r="BWY18" s="17"/>
      <c r="BWZ18" s="17"/>
      <c r="BXA18" s="17"/>
      <c r="BXB18" s="17"/>
      <c r="BXC18" s="17"/>
      <c r="BXD18" s="17"/>
      <c r="BXE18" s="17"/>
      <c r="BXF18" s="17"/>
      <c r="BXG18" s="17"/>
      <c r="BXH18" s="17"/>
      <c r="BXI18" s="17"/>
      <c r="BXJ18" s="17"/>
      <c r="BXK18" s="17"/>
      <c r="BXL18" s="17"/>
      <c r="BXM18" s="17"/>
      <c r="BXN18" s="17"/>
      <c r="BXO18" s="17"/>
      <c r="BXP18" s="17"/>
      <c r="BXQ18" s="17"/>
      <c r="BXR18" s="17"/>
      <c r="BXS18" s="17"/>
      <c r="BXT18" s="17"/>
      <c r="BXU18" s="17"/>
      <c r="BXV18" s="17"/>
      <c r="BXW18" s="17"/>
      <c r="BXX18" s="17"/>
      <c r="BXY18" s="17"/>
      <c r="BXZ18" s="17"/>
      <c r="BYA18" s="17"/>
      <c r="BYB18" s="17"/>
      <c r="BYC18" s="17"/>
      <c r="BYD18" s="17"/>
      <c r="BYE18" s="17"/>
      <c r="BYF18" s="17"/>
      <c r="BYG18" s="17"/>
      <c r="BYH18" s="17"/>
      <c r="BYI18" s="17"/>
      <c r="BYJ18" s="17"/>
      <c r="BYK18" s="17"/>
      <c r="BYL18" s="17"/>
      <c r="BYM18" s="17"/>
      <c r="BYN18" s="17"/>
      <c r="BYO18" s="17"/>
      <c r="BYP18" s="17"/>
      <c r="BYQ18" s="17"/>
      <c r="BYR18" s="17"/>
      <c r="BYS18" s="17"/>
      <c r="BYT18" s="17"/>
      <c r="BYU18" s="17"/>
      <c r="BYV18" s="17"/>
      <c r="BYW18" s="17"/>
      <c r="BYX18" s="17"/>
      <c r="BYY18" s="17"/>
      <c r="BYZ18" s="17"/>
      <c r="BZA18" s="17"/>
      <c r="BZB18" s="17"/>
      <c r="BZC18" s="17"/>
      <c r="BZD18" s="17"/>
      <c r="BZE18" s="17"/>
      <c r="BZF18" s="17"/>
      <c r="BZG18" s="17"/>
      <c r="BZH18" s="17"/>
      <c r="BZI18" s="17"/>
      <c r="BZJ18" s="17"/>
      <c r="BZK18" s="17"/>
      <c r="BZL18" s="17"/>
      <c r="BZM18" s="17"/>
      <c r="BZN18" s="17"/>
      <c r="BZO18" s="17"/>
      <c r="BZP18" s="17"/>
      <c r="BZQ18" s="17"/>
      <c r="BZR18" s="17"/>
      <c r="BZS18" s="17"/>
      <c r="BZT18" s="17"/>
      <c r="BZU18" s="17"/>
      <c r="BZV18" s="17"/>
      <c r="BZW18" s="17"/>
      <c r="BZX18" s="17"/>
      <c r="BZY18" s="17"/>
      <c r="BZZ18" s="17"/>
      <c r="CAA18" s="17"/>
      <c r="CAB18" s="17"/>
      <c r="CAC18" s="17"/>
      <c r="CAD18" s="17"/>
      <c r="CAE18" s="17"/>
      <c r="CAF18" s="17"/>
      <c r="CAG18" s="17"/>
      <c r="CAH18" s="17"/>
      <c r="CAI18" s="17"/>
      <c r="CAJ18" s="17"/>
      <c r="CAK18" s="17"/>
      <c r="CAL18" s="17"/>
      <c r="CAM18" s="17"/>
      <c r="CAN18" s="17"/>
      <c r="CAO18" s="17"/>
      <c r="CAP18" s="17"/>
      <c r="CAQ18" s="17"/>
      <c r="CAR18" s="17"/>
      <c r="CAS18" s="17"/>
      <c r="CAT18" s="17"/>
      <c r="CAU18" s="17"/>
      <c r="CAV18" s="17"/>
      <c r="CAW18" s="17"/>
      <c r="CAX18" s="17"/>
      <c r="CAY18" s="17"/>
      <c r="CAZ18" s="17"/>
      <c r="CBA18" s="17"/>
      <c r="CBB18" s="17"/>
      <c r="CBC18" s="17"/>
      <c r="CBD18" s="17"/>
      <c r="CBE18" s="17"/>
      <c r="CBF18" s="17"/>
      <c r="CBG18" s="17"/>
      <c r="CBH18" s="17"/>
      <c r="CBI18" s="17"/>
      <c r="CBJ18" s="17"/>
      <c r="CBK18" s="17"/>
      <c r="CBL18" s="17"/>
      <c r="CBM18" s="17"/>
      <c r="CBN18" s="17"/>
      <c r="CBO18" s="17"/>
      <c r="CBP18" s="17"/>
      <c r="CBQ18" s="17"/>
      <c r="CBR18" s="17"/>
      <c r="CBS18" s="17"/>
      <c r="CBT18" s="17"/>
      <c r="CBU18" s="17"/>
      <c r="CBV18" s="17"/>
      <c r="CBW18" s="17"/>
      <c r="CBX18" s="17"/>
      <c r="CBY18" s="17"/>
      <c r="CBZ18" s="17"/>
      <c r="CCA18" s="17"/>
      <c r="CCB18" s="17"/>
      <c r="CCC18" s="17"/>
      <c r="CCD18" s="17"/>
      <c r="CCE18" s="17"/>
      <c r="CCF18" s="17"/>
      <c r="CCG18" s="17"/>
      <c r="CCH18" s="17"/>
      <c r="CCI18" s="17"/>
      <c r="CCJ18" s="17"/>
      <c r="CCK18" s="17"/>
      <c r="CCL18" s="17"/>
      <c r="CCM18" s="17"/>
      <c r="CCN18" s="17"/>
      <c r="CCO18" s="17"/>
      <c r="CCP18" s="17"/>
      <c r="CCQ18" s="17"/>
      <c r="CCR18" s="17"/>
      <c r="CCS18" s="17"/>
      <c r="CCT18" s="17"/>
      <c r="CCU18" s="17"/>
      <c r="CCV18" s="17"/>
      <c r="CCW18" s="17"/>
      <c r="CCX18" s="17"/>
      <c r="CCY18" s="17"/>
      <c r="CCZ18" s="17"/>
      <c r="CDA18" s="17"/>
      <c r="CDB18" s="17"/>
      <c r="CDC18" s="17"/>
      <c r="CDD18" s="17"/>
      <c r="CDE18" s="17"/>
      <c r="CDF18" s="17"/>
      <c r="CDG18" s="17"/>
      <c r="CDH18" s="17"/>
      <c r="CDI18" s="17"/>
      <c r="CDJ18" s="17"/>
      <c r="CDK18" s="17"/>
      <c r="CDL18" s="17"/>
      <c r="CDM18" s="17"/>
      <c r="CDN18" s="17"/>
      <c r="CDO18" s="17"/>
      <c r="CDP18" s="17"/>
      <c r="CDQ18" s="17"/>
      <c r="CDR18" s="17"/>
      <c r="CDS18" s="17"/>
      <c r="CDT18" s="17"/>
      <c r="CDU18" s="17"/>
      <c r="CDV18" s="17"/>
      <c r="CDW18" s="17"/>
      <c r="CDX18" s="17"/>
      <c r="CDY18" s="17"/>
      <c r="CDZ18" s="17"/>
      <c r="CEA18" s="17"/>
      <c r="CEB18" s="17"/>
      <c r="CEC18" s="17"/>
      <c r="CED18" s="17"/>
      <c r="CEE18" s="17"/>
      <c r="CEF18" s="17"/>
      <c r="CEG18" s="17"/>
      <c r="CEH18" s="17"/>
      <c r="CEI18" s="17"/>
      <c r="CEJ18" s="17"/>
      <c r="CEK18" s="17"/>
      <c r="CEL18" s="17"/>
      <c r="CEM18" s="17"/>
      <c r="CEN18" s="17"/>
      <c r="CEO18" s="17"/>
      <c r="CEP18" s="17"/>
      <c r="CEQ18" s="17"/>
      <c r="CER18" s="17"/>
      <c r="CES18" s="17"/>
      <c r="CET18" s="17"/>
      <c r="CEU18" s="17"/>
      <c r="CEV18" s="17"/>
      <c r="CEW18" s="17"/>
      <c r="CEX18" s="17"/>
      <c r="CEY18" s="17"/>
      <c r="CEZ18" s="17"/>
      <c r="CFA18" s="17"/>
      <c r="CFB18" s="17"/>
      <c r="CFC18" s="17"/>
      <c r="CFD18" s="17"/>
      <c r="CFE18" s="17"/>
      <c r="CFF18" s="17"/>
      <c r="CFG18" s="17"/>
      <c r="CFH18" s="17"/>
      <c r="CFI18" s="17"/>
      <c r="CFJ18" s="17"/>
      <c r="CFK18" s="17"/>
      <c r="CFL18" s="17"/>
      <c r="CFM18" s="17"/>
      <c r="CFN18" s="17"/>
      <c r="CFO18" s="17"/>
      <c r="CFP18" s="17"/>
      <c r="CFQ18" s="17"/>
      <c r="CFR18" s="17"/>
      <c r="CFS18" s="17"/>
      <c r="CFT18" s="17"/>
      <c r="CFU18" s="17"/>
      <c r="CFV18" s="17"/>
      <c r="CFW18" s="17"/>
      <c r="CFX18" s="17"/>
      <c r="CFY18" s="17"/>
      <c r="CFZ18" s="17"/>
      <c r="CGA18" s="17"/>
      <c r="CGB18" s="17"/>
      <c r="CGC18" s="17"/>
      <c r="CGD18" s="17"/>
      <c r="CGE18" s="17"/>
      <c r="CGF18" s="17"/>
      <c r="CGG18" s="17"/>
      <c r="CGH18" s="17"/>
      <c r="CGI18" s="17"/>
      <c r="CGJ18" s="17"/>
      <c r="CGK18" s="17"/>
      <c r="CGL18" s="17"/>
      <c r="CGM18" s="17"/>
      <c r="CGN18" s="17"/>
      <c r="CGO18" s="17"/>
      <c r="CGP18" s="17"/>
      <c r="CGQ18" s="17"/>
      <c r="CGR18" s="17"/>
      <c r="CGS18" s="17"/>
      <c r="CGT18" s="17"/>
      <c r="CGU18" s="17"/>
      <c r="CGV18" s="17"/>
      <c r="CGW18" s="17"/>
      <c r="CGX18" s="17"/>
      <c r="CGY18" s="17"/>
      <c r="CGZ18" s="17"/>
      <c r="CHA18" s="17"/>
      <c r="CHB18" s="17"/>
      <c r="CHC18" s="17"/>
      <c r="CHD18" s="17"/>
      <c r="CHE18" s="17"/>
      <c r="CHF18" s="17"/>
      <c r="CHG18" s="17"/>
      <c r="CHH18" s="17"/>
      <c r="CHI18" s="17"/>
      <c r="CHJ18" s="17"/>
      <c r="CHK18" s="17"/>
      <c r="CHL18" s="17"/>
      <c r="CHM18" s="17"/>
      <c r="CHN18" s="17"/>
      <c r="CHO18" s="17"/>
      <c r="CHP18" s="17"/>
      <c r="CHQ18" s="17"/>
      <c r="CHR18" s="17"/>
      <c r="CHS18" s="17"/>
      <c r="CHT18" s="17"/>
      <c r="CHU18" s="17"/>
      <c r="CHV18" s="17"/>
      <c r="CHW18" s="17"/>
      <c r="CHX18" s="17"/>
      <c r="CHY18" s="17"/>
      <c r="CHZ18" s="17"/>
      <c r="CIA18" s="17"/>
      <c r="CIB18" s="17"/>
      <c r="CIC18" s="17"/>
      <c r="CID18" s="17"/>
      <c r="CIE18" s="17"/>
      <c r="CIF18" s="17"/>
      <c r="CIG18" s="17"/>
      <c r="CIH18" s="17"/>
      <c r="CII18" s="17"/>
      <c r="CIJ18" s="17"/>
      <c r="CIK18" s="17"/>
      <c r="CIL18" s="17"/>
      <c r="CIM18" s="17"/>
      <c r="CIN18" s="17"/>
      <c r="CIO18" s="17"/>
      <c r="CIP18" s="17"/>
      <c r="CIQ18" s="17"/>
      <c r="CIR18" s="17"/>
      <c r="CIS18" s="17"/>
      <c r="CIT18" s="17"/>
      <c r="CIU18" s="17"/>
      <c r="CIV18" s="17"/>
      <c r="CIW18" s="17"/>
      <c r="CIX18" s="17"/>
      <c r="CIY18" s="17"/>
      <c r="CIZ18" s="17"/>
      <c r="CJA18" s="17"/>
      <c r="CJB18" s="17"/>
      <c r="CJC18" s="17"/>
      <c r="CJD18" s="17"/>
      <c r="CJE18" s="17"/>
      <c r="CJF18" s="17"/>
      <c r="CJG18" s="17"/>
      <c r="CJH18" s="17"/>
      <c r="CJI18" s="17"/>
      <c r="CJJ18" s="17"/>
      <c r="CJK18" s="17"/>
      <c r="CJL18" s="17"/>
      <c r="CJM18" s="17"/>
      <c r="CJN18" s="17"/>
      <c r="CJO18" s="17"/>
      <c r="CJP18" s="17"/>
      <c r="CJQ18" s="17"/>
      <c r="CJR18" s="17"/>
      <c r="CJS18" s="17"/>
      <c r="CJT18" s="17"/>
      <c r="CJU18" s="17"/>
      <c r="CJV18" s="17"/>
      <c r="CJW18" s="17"/>
      <c r="CJX18" s="17"/>
      <c r="CJY18" s="17"/>
      <c r="CJZ18" s="17"/>
      <c r="CKA18" s="17"/>
      <c r="CKB18" s="17"/>
      <c r="CKC18" s="17"/>
      <c r="CKD18" s="17"/>
      <c r="CKE18" s="17"/>
      <c r="CKF18" s="17"/>
      <c r="CKG18" s="17"/>
      <c r="CKH18" s="17"/>
      <c r="CKI18" s="17"/>
      <c r="CKJ18" s="17"/>
      <c r="CKK18" s="17"/>
      <c r="CKL18" s="17"/>
      <c r="CKM18" s="17"/>
      <c r="CKN18" s="17"/>
      <c r="CKO18" s="17"/>
      <c r="CKP18" s="17"/>
      <c r="CKQ18" s="17"/>
      <c r="CKR18" s="17"/>
      <c r="CKS18" s="17"/>
      <c r="CKT18" s="17"/>
      <c r="CKU18" s="17"/>
      <c r="CKV18" s="17"/>
      <c r="CKW18" s="17"/>
      <c r="CKX18" s="17"/>
      <c r="CKY18" s="17"/>
      <c r="CKZ18" s="17"/>
      <c r="CLA18" s="17"/>
      <c r="CLB18" s="17"/>
      <c r="CLC18" s="17"/>
      <c r="CLD18" s="17"/>
      <c r="CLE18" s="17"/>
      <c r="CLF18" s="17"/>
      <c r="CLG18" s="17"/>
      <c r="CLH18" s="17"/>
      <c r="CLI18" s="17"/>
      <c r="CLJ18" s="17"/>
      <c r="CLK18" s="17"/>
      <c r="CLL18" s="17"/>
      <c r="CLM18" s="17"/>
      <c r="CLN18" s="17"/>
      <c r="CLO18" s="17"/>
      <c r="CLP18" s="17"/>
      <c r="CLQ18" s="17"/>
      <c r="CLR18" s="17"/>
      <c r="CLS18" s="17"/>
      <c r="CLT18" s="17"/>
      <c r="CLU18" s="17"/>
      <c r="CLV18" s="17"/>
      <c r="CLW18" s="17"/>
      <c r="CLX18" s="17"/>
      <c r="CLY18" s="17"/>
      <c r="CLZ18" s="17"/>
      <c r="CMA18" s="17"/>
      <c r="CMB18" s="17"/>
      <c r="CMC18" s="17"/>
      <c r="CMD18" s="17"/>
      <c r="CME18" s="17"/>
      <c r="CMF18" s="17"/>
      <c r="CMG18" s="17"/>
      <c r="CMH18" s="17"/>
      <c r="CMI18" s="17"/>
      <c r="CMJ18" s="17"/>
      <c r="CMK18" s="17"/>
      <c r="CML18" s="17"/>
      <c r="CMM18" s="17"/>
      <c r="CMN18" s="17"/>
      <c r="CMO18" s="17"/>
      <c r="CMP18" s="17"/>
      <c r="CMQ18" s="17"/>
      <c r="CMR18" s="17"/>
      <c r="CMS18" s="17"/>
      <c r="CMT18" s="17"/>
      <c r="CMU18" s="17"/>
      <c r="CMV18" s="17"/>
      <c r="CMW18" s="17"/>
      <c r="CMX18" s="17"/>
      <c r="CMY18" s="17"/>
      <c r="CMZ18" s="17"/>
      <c r="CNA18" s="17"/>
      <c r="CNB18" s="17"/>
      <c r="CNC18" s="17"/>
      <c r="CND18" s="17"/>
      <c r="CNE18" s="17"/>
      <c r="CNF18" s="17"/>
      <c r="CNG18" s="17"/>
      <c r="CNH18" s="17"/>
      <c r="CNI18" s="17"/>
      <c r="CNJ18" s="17"/>
      <c r="CNK18" s="17"/>
      <c r="CNL18" s="17"/>
      <c r="CNM18" s="17"/>
      <c r="CNN18" s="17"/>
      <c r="CNO18" s="17"/>
      <c r="CNP18" s="17"/>
      <c r="CNQ18" s="17"/>
      <c r="CNR18" s="17"/>
      <c r="CNS18" s="17"/>
      <c r="CNT18" s="17"/>
      <c r="CNU18" s="17"/>
      <c r="CNV18" s="17"/>
      <c r="CNW18" s="17"/>
      <c r="CNX18" s="17"/>
      <c r="CNY18" s="17"/>
      <c r="CNZ18" s="17"/>
      <c r="COA18" s="17"/>
      <c r="COB18" s="17"/>
      <c r="COC18" s="17"/>
      <c r="COD18" s="17"/>
      <c r="COE18" s="17"/>
      <c r="COF18" s="17"/>
      <c r="COG18" s="17"/>
      <c r="COH18" s="17"/>
      <c r="COI18" s="17"/>
      <c r="COJ18" s="17"/>
      <c r="COK18" s="17"/>
      <c r="COL18" s="17"/>
      <c r="COM18" s="17"/>
      <c r="CON18" s="17"/>
      <c r="COO18" s="17"/>
      <c r="COP18" s="17"/>
      <c r="COQ18" s="17"/>
      <c r="COR18" s="17"/>
      <c r="COS18" s="17"/>
      <c r="COT18" s="17"/>
      <c r="COU18" s="17"/>
      <c r="COV18" s="17"/>
      <c r="COW18" s="17"/>
      <c r="COX18" s="17"/>
      <c r="COY18" s="17"/>
      <c r="COZ18" s="17"/>
      <c r="CPA18" s="17"/>
      <c r="CPB18" s="17"/>
      <c r="CPC18" s="17"/>
      <c r="CPD18" s="17"/>
      <c r="CPE18" s="17"/>
      <c r="CPF18" s="17"/>
      <c r="CPG18" s="17"/>
      <c r="CPH18" s="17"/>
      <c r="CPI18" s="17"/>
      <c r="CPJ18" s="17"/>
      <c r="CPK18" s="17"/>
      <c r="CPL18" s="17"/>
      <c r="CPM18" s="17"/>
      <c r="CPN18" s="17"/>
      <c r="CPO18" s="17"/>
      <c r="CPP18" s="17"/>
      <c r="CPQ18" s="17"/>
      <c r="CPR18" s="17"/>
      <c r="CPS18" s="17"/>
      <c r="CPT18" s="17"/>
      <c r="CPU18" s="17"/>
      <c r="CPV18" s="17"/>
      <c r="CPW18" s="17"/>
      <c r="CPX18" s="17"/>
      <c r="CPY18" s="17"/>
      <c r="CPZ18" s="17"/>
      <c r="CQA18" s="17"/>
      <c r="CQB18" s="17"/>
      <c r="CQC18" s="17"/>
      <c r="CQD18" s="17"/>
      <c r="CQE18" s="17"/>
      <c r="CQF18" s="17"/>
      <c r="CQG18" s="17"/>
      <c r="CQH18" s="17"/>
      <c r="CQI18" s="17"/>
      <c r="CQJ18" s="17"/>
      <c r="CQK18" s="17"/>
      <c r="CQL18" s="17"/>
      <c r="CQM18" s="17"/>
      <c r="CQN18" s="17"/>
      <c r="CQO18" s="17"/>
      <c r="CQP18" s="17"/>
      <c r="CQQ18" s="17"/>
      <c r="CQR18" s="17"/>
      <c r="CQS18" s="17"/>
      <c r="CQT18" s="17"/>
      <c r="CQU18" s="17"/>
      <c r="CQV18" s="17"/>
      <c r="CQW18" s="17"/>
      <c r="CQX18" s="17"/>
      <c r="CQY18" s="17"/>
      <c r="CQZ18" s="17"/>
      <c r="CRA18" s="17"/>
      <c r="CRB18" s="17"/>
      <c r="CRC18" s="17"/>
      <c r="CRD18" s="17"/>
      <c r="CRE18" s="17"/>
      <c r="CRF18" s="17"/>
      <c r="CRG18" s="17"/>
      <c r="CRH18" s="17"/>
      <c r="CRI18" s="17"/>
      <c r="CRJ18" s="17"/>
      <c r="CRK18" s="17"/>
      <c r="CRL18" s="17"/>
      <c r="CRM18" s="17"/>
      <c r="CRN18" s="17"/>
      <c r="CRO18" s="17"/>
      <c r="CRP18" s="17"/>
      <c r="CRQ18" s="17"/>
      <c r="CRR18" s="17"/>
      <c r="CRS18" s="17"/>
      <c r="CRT18" s="17"/>
      <c r="CRU18" s="17"/>
      <c r="CRV18" s="17"/>
      <c r="CRW18" s="17"/>
      <c r="CRX18" s="17"/>
      <c r="CRY18" s="17"/>
      <c r="CRZ18" s="17"/>
      <c r="CSA18" s="17"/>
      <c r="CSB18" s="17"/>
      <c r="CSC18" s="17"/>
      <c r="CSD18" s="17"/>
      <c r="CSE18" s="17"/>
      <c r="CSF18" s="17"/>
      <c r="CSG18" s="17"/>
      <c r="CSH18" s="17"/>
      <c r="CSI18" s="17"/>
      <c r="CSJ18" s="17"/>
      <c r="CSK18" s="17"/>
      <c r="CSL18" s="17"/>
      <c r="CSM18" s="17"/>
      <c r="CSN18" s="17"/>
      <c r="CSO18" s="17"/>
      <c r="CSP18" s="17"/>
      <c r="CSQ18" s="17"/>
      <c r="CSR18" s="17"/>
      <c r="CSS18" s="17"/>
      <c r="CST18" s="17"/>
      <c r="CSU18" s="17"/>
      <c r="CSV18" s="17"/>
      <c r="CSW18" s="17"/>
      <c r="CSX18" s="17"/>
      <c r="CSY18" s="17"/>
      <c r="CSZ18" s="17"/>
      <c r="CTA18" s="17"/>
      <c r="CTB18" s="17"/>
      <c r="CTC18" s="17"/>
      <c r="CTD18" s="17"/>
      <c r="CTE18" s="17"/>
      <c r="CTF18" s="17"/>
      <c r="CTG18" s="17"/>
      <c r="CTH18" s="17"/>
      <c r="CTI18" s="17"/>
      <c r="CTJ18" s="17"/>
      <c r="CTK18" s="17"/>
      <c r="CTL18" s="17"/>
      <c r="CTM18" s="17"/>
      <c r="CTN18" s="17"/>
      <c r="CTO18" s="17"/>
      <c r="CTP18" s="17"/>
      <c r="CTQ18" s="17"/>
      <c r="CTR18" s="17"/>
      <c r="CTS18" s="17"/>
      <c r="CTT18" s="17"/>
      <c r="CTU18" s="17"/>
      <c r="CTV18" s="17"/>
      <c r="CTW18" s="17"/>
      <c r="CTX18" s="17"/>
      <c r="CTY18" s="17"/>
      <c r="CTZ18" s="17"/>
      <c r="CUA18" s="17"/>
      <c r="CUB18" s="17"/>
      <c r="CUC18" s="17"/>
      <c r="CUD18" s="17"/>
      <c r="CUE18" s="17"/>
      <c r="CUF18" s="17"/>
      <c r="CUG18" s="17"/>
      <c r="CUH18" s="17"/>
      <c r="CUI18" s="17"/>
      <c r="CUJ18" s="17"/>
      <c r="CUK18" s="17"/>
      <c r="CUL18" s="17"/>
      <c r="CUM18" s="17"/>
      <c r="CUN18" s="17"/>
      <c r="CUO18" s="17"/>
      <c r="CUP18" s="17"/>
      <c r="CUQ18" s="17"/>
      <c r="CUR18" s="17"/>
      <c r="CUS18" s="17"/>
      <c r="CUT18" s="17"/>
      <c r="CUU18" s="17"/>
      <c r="CUV18" s="17"/>
      <c r="CUW18" s="17"/>
      <c r="CUX18" s="17"/>
      <c r="CUY18" s="17"/>
      <c r="CUZ18" s="17"/>
      <c r="CVA18" s="17"/>
      <c r="CVB18" s="17"/>
      <c r="CVC18" s="17"/>
      <c r="CVD18" s="17"/>
      <c r="CVE18" s="17"/>
      <c r="CVF18" s="17"/>
      <c r="CVG18" s="17"/>
      <c r="CVH18" s="17"/>
      <c r="CVI18" s="17"/>
      <c r="CVJ18" s="17"/>
      <c r="CVK18" s="17"/>
      <c r="CVL18" s="17"/>
      <c r="CVM18" s="17"/>
      <c r="CVN18" s="17"/>
      <c r="CVO18" s="17"/>
      <c r="CVP18" s="17"/>
      <c r="CVQ18" s="17"/>
      <c r="CVR18" s="17"/>
      <c r="CVS18" s="17"/>
      <c r="CVT18" s="17"/>
      <c r="CVU18" s="17"/>
      <c r="CVV18" s="17"/>
      <c r="CVW18" s="17"/>
      <c r="CVX18" s="17"/>
      <c r="CVY18" s="17"/>
      <c r="CVZ18" s="17"/>
      <c r="CWA18" s="17"/>
      <c r="CWB18" s="17"/>
      <c r="CWC18" s="17"/>
      <c r="CWD18" s="17"/>
      <c r="CWE18" s="17"/>
      <c r="CWF18" s="17"/>
      <c r="CWG18" s="17"/>
      <c r="CWH18" s="17"/>
      <c r="CWI18" s="17"/>
      <c r="CWJ18" s="17"/>
      <c r="CWK18" s="17"/>
      <c r="CWL18" s="17"/>
      <c r="CWM18" s="17"/>
      <c r="CWN18" s="17"/>
      <c r="CWO18" s="17"/>
      <c r="CWP18" s="17"/>
      <c r="CWQ18" s="17"/>
      <c r="CWR18" s="17"/>
      <c r="CWS18" s="17"/>
      <c r="CWT18" s="17"/>
      <c r="CWU18" s="17"/>
      <c r="CWV18" s="17"/>
      <c r="CWW18" s="17"/>
      <c r="CWX18" s="17"/>
      <c r="CWY18" s="17"/>
      <c r="CWZ18" s="17"/>
      <c r="CXA18" s="17"/>
      <c r="CXB18" s="17"/>
      <c r="CXC18" s="17"/>
      <c r="CXD18" s="17"/>
      <c r="CXE18" s="17"/>
      <c r="CXF18" s="17"/>
      <c r="CXG18" s="17"/>
      <c r="CXH18" s="17"/>
      <c r="CXI18" s="17"/>
      <c r="CXJ18" s="17"/>
      <c r="CXK18" s="17"/>
      <c r="CXL18" s="17"/>
      <c r="CXM18" s="17"/>
      <c r="CXN18" s="17"/>
      <c r="CXO18" s="17"/>
      <c r="CXP18" s="17"/>
      <c r="CXQ18" s="17"/>
      <c r="CXR18" s="17"/>
      <c r="CXS18" s="17"/>
      <c r="CXT18" s="17"/>
      <c r="CXU18" s="17"/>
      <c r="CXV18" s="17"/>
      <c r="CXW18" s="17"/>
      <c r="CXX18" s="17"/>
      <c r="CXY18" s="17"/>
      <c r="CXZ18" s="17"/>
      <c r="CYA18" s="17"/>
      <c r="CYB18" s="17"/>
      <c r="CYC18" s="17"/>
      <c r="CYD18" s="17"/>
      <c r="CYE18" s="17"/>
      <c r="CYF18" s="17"/>
      <c r="CYG18" s="17"/>
      <c r="CYH18" s="17"/>
      <c r="CYI18" s="17"/>
      <c r="CYJ18" s="17"/>
      <c r="CYK18" s="17"/>
      <c r="CYL18" s="17"/>
      <c r="CYM18" s="17"/>
      <c r="CYN18" s="17"/>
      <c r="CYO18" s="17"/>
      <c r="CYP18" s="17"/>
      <c r="CYQ18" s="17"/>
      <c r="CYR18" s="17"/>
      <c r="CYS18" s="17"/>
      <c r="CYT18" s="17"/>
      <c r="CYU18" s="17"/>
      <c r="CYV18" s="17"/>
      <c r="CYW18" s="17"/>
      <c r="CYX18" s="17"/>
      <c r="CYY18" s="17"/>
      <c r="CYZ18" s="17"/>
      <c r="CZA18" s="17"/>
      <c r="CZB18" s="17"/>
      <c r="CZC18" s="17"/>
      <c r="CZD18" s="17"/>
      <c r="CZE18" s="17"/>
      <c r="CZF18" s="17"/>
      <c r="CZG18" s="17"/>
      <c r="CZH18" s="17"/>
      <c r="CZI18" s="17"/>
      <c r="CZJ18" s="17"/>
      <c r="CZK18" s="17"/>
      <c r="CZL18" s="17"/>
      <c r="CZM18" s="17"/>
      <c r="CZN18" s="17"/>
      <c r="CZO18" s="17"/>
      <c r="CZP18" s="17"/>
      <c r="CZQ18" s="17"/>
      <c r="CZR18" s="17"/>
      <c r="CZS18" s="17"/>
      <c r="CZT18" s="17"/>
      <c r="CZU18" s="17"/>
      <c r="CZV18" s="17"/>
      <c r="CZW18" s="17"/>
      <c r="CZX18" s="17"/>
      <c r="CZY18" s="17"/>
      <c r="CZZ18" s="17"/>
      <c r="DAA18" s="17"/>
      <c r="DAB18" s="17"/>
      <c r="DAC18" s="17"/>
      <c r="DAD18" s="17"/>
      <c r="DAE18" s="17"/>
      <c r="DAF18" s="17"/>
      <c r="DAG18" s="17"/>
      <c r="DAH18" s="17"/>
      <c r="DAI18" s="17"/>
      <c r="DAJ18" s="17"/>
      <c r="DAK18" s="17"/>
      <c r="DAL18" s="17"/>
      <c r="DAM18" s="17"/>
      <c r="DAN18" s="17"/>
      <c r="DAO18" s="17"/>
      <c r="DAP18" s="17"/>
      <c r="DAQ18" s="17"/>
      <c r="DAR18" s="17"/>
      <c r="DAS18" s="17"/>
      <c r="DAT18" s="17"/>
      <c r="DAU18" s="17"/>
      <c r="DAV18" s="17"/>
      <c r="DAW18" s="17"/>
      <c r="DAX18" s="17"/>
      <c r="DAY18" s="17"/>
      <c r="DAZ18" s="17"/>
      <c r="DBA18" s="17"/>
      <c r="DBB18" s="17"/>
      <c r="DBC18" s="17"/>
      <c r="DBD18" s="17"/>
      <c r="DBE18" s="17"/>
      <c r="DBF18" s="17"/>
      <c r="DBG18" s="17"/>
      <c r="DBH18" s="17"/>
      <c r="DBI18" s="17"/>
      <c r="DBJ18" s="17"/>
      <c r="DBK18" s="17"/>
      <c r="DBL18" s="17"/>
      <c r="DBM18" s="17"/>
      <c r="DBN18" s="17"/>
      <c r="DBO18" s="17"/>
      <c r="DBP18" s="17"/>
      <c r="DBQ18" s="17"/>
      <c r="DBR18" s="17"/>
      <c r="DBS18" s="17"/>
      <c r="DBT18" s="17"/>
      <c r="DBU18" s="17"/>
      <c r="DBV18" s="17"/>
      <c r="DBW18" s="17"/>
      <c r="DBX18" s="17"/>
      <c r="DBY18" s="17"/>
      <c r="DBZ18" s="17"/>
      <c r="DCA18" s="17"/>
      <c r="DCB18" s="17"/>
      <c r="DCC18" s="17"/>
      <c r="DCD18" s="17"/>
      <c r="DCE18" s="17"/>
      <c r="DCF18" s="17"/>
      <c r="DCG18" s="17"/>
      <c r="DCH18" s="17"/>
      <c r="DCI18" s="17"/>
      <c r="DCJ18" s="17"/>
      <c r="DCK18" s="17"/>
      <c r="DCL18" s="17"/>
      <c r="DCM18" s="17"/>
      <c r="DCN18" s="17"/>
      <c r="DCO18" s="17"/>
      <c r="DCP18" s="17"/>
      <c r="DCQ18" s="17"/>
      <c r="DCR18" s="17"/>
      <c r="DCS18" s="17"/>
      <c r="DCT18" s="17"/>
      <c r="DCU18" s="17"/>
      <c r="DCV18" s="17"/>
      <c r="DCW18" s="17"/>
      <c r="DCX18" s="17"/>
      <c r="DCY18" s="17"/>
      <c r="DCZ18" s="17"/>
      <c r="DDA18" s="17"/>
      <c r="DDB18" s="17"/>
      <c r="DDC18" s="17"/>
      <c r="DDD18" s="17"/>
      <c r="DDE18" s="17"/>
      <c r="DDF18" s="17"/>
      <c r="DDG18" s="17"/>
      <c r="DDH18" s="17"/>
      <c r="DDI18" s="17"/>
      <c r="DDJ18" s="17"/>
      <c r="DDK18" s="17"/>
      <c r="DDL18" s="17"/>
      <c r="DDM18" s="17"/>
      <c r="DDN18" s="17"/>
      <c r="DDO18" s="17"/>
      <c r="DDP18" s="17"/>
      <c r="DDQ18" s="17"/>
      <c r="DDR18" s="17"/>
      <c r="DDS18" s="17"/>
      <c r="DDT18" s="17"/>
      <c r="DDU18" s="17"/>
      <c r="DDV18" s="17"/>
      <c r="DDW18" s="17"/>
      <c r="DDX18" s="17"/>
      <c r="DDY18" s="17"/>
      <c r="DDZ18" s="17"/>
      <c r="DEA18" s="17"/>
      <c r="DEB18" s="17"/>
      <c r="DEC18" s="17"/>
      <c r="DED18" s="17"/>
      <c r="DEE18" s="17"/>
      <c r="DEF18" s="17"/>
      <c r="DEG18" s="17"/>
      <c r="DEH18" s="17"/>
      <c r="DEI18" s="17"/>
      <c r="DEJ18" s="17"/>
      <c r="DEK18" s="17"/>
      <c r="DEL18" s="17"/>
      <c r="DEM18" s="17"/>
      <c r="DEN18" s="17"/>
      <c r="DEO18" s="17"/>
      <c r="DEP18" s="17"/>
      <c r="DEQ18" s="17"/>
      <c r="DER18" s="17"/>
      <c r="DES18" s="17"/>
      <c r="DET18" s="17"/>
      <c r="DEU18" s="17"/>
      <c r="DEV18" s="17"/>
      <c r="DEW18" s="17"/>
      <c r="DEX18" s="17"/>
      <c r="DEY18" s="17"/>
      <c r="DEZ18" s="17"/>
      <c r="DFA18" s="17"/>
      <c r="DFB18" s="17"/>
      <c r="DFC18" s="17"/>
      <c r="DFD18" s="17"/>
      <c r="DFE18" s="17"/>
      <c r="DFF18" s="17"/>
      <c r="DFG18" s="17"/>
      <c r="DFH18" s="17"/>
      <c r="DFI18" s="17"/>
      <c r="DFJ18" s="17"/>
      <c r="DFK18" s="17"/>
      <c r="DFL18" s="17"/>
      <c r="DFM18" s="17"/>
      <c r="DFN18" s="17"/>
      <c r="DFO18" s="17"/>
      <c r="DFP18" s="17"/>
      <c r="DFQ18" s="17"/>
      <c r="DFR18" s="17"/>
      <c r="DFS18" s="17"/>
      <c r="DFT18" s="17"/>
      <c r="DFU18" s="17"/>
      <c r="DFV18" s="17"/>
      <c r="DFW18" s="17"/>
      <c r="DFX18" s="17"/>
      <c r="DFY18" s="17"/>
      <c r="DFZ18" s="17"/>
      <c r="DGA18" s="17"/>
      <c r="DGB18" s="17"/>
      <c r="DGC18" s="17"/>
      <c r="DGD18" s="17"/>
      <c r="DGE18" s="17"/>
      <c r="DGF18" s="17"/>
      <c r="DGG18" s="17"/>
      <c r="DGH18" s="17"/>
      <c r="DGI18" s="17"/>
      <c r="DGJ18" s="17"/>
      <c r="DGK18" s="17"/>
      <c r="DGL18" s="17"/>
      <c r="DGM18" s="17"/>
      <c r="DGN18" s="17"/>
      <c r="DGO18" s="17"/>
      <c r="DGP18" s="17"/>
      <c r="DGQ18" s="17"/>
      <c r="DGR18" s="17"/>
      <c r="DGS18" s="17"/>
      <c r="DGT18" s="17"/>
      <c r="DGU18" s="17"/>
      <c r="DGV18" s="17"/>
      <c r="DGW18" s="17"/>
      <c r="DGX18" s="17"/>
      <c r="DGY18" s="17"/>
      <c r="DGZ18" s="17"/>
      <c r="DHA18" s="17"/>
      <c r="DHB18" s="17"/>
      <c r="DHC18" s="17"/>
      <c r="DHD18" s="17"/>
      <c r="DHE18" s="17"/>
      <c r="DHF18" s="17"/>
      <c r="DHG18" s="17"/>
      <c r="DHH18" s="17"/>
      <c r="DHI18" s="17"/>
      <c r="DHJ18" s="17"/>
      <c r="DHK18" s="17"/>
      <c r="DHL18" s="17"/>
      <c r="DHM18" s="17"/>
      <c r="DHN18" s="17"/>
      <c r="DHO18" s="17"/>
      <c r="DHP18" s="17"/>
      <c r="DHQ18" s="17"/>
      <c r="DHR18" s="17"/>
      <c r="DHS18" s="17"/>
      <c r="DHT18" s="17"/>
      <c r="DHU18" s="17"/>
      <c r="DHV18" s="17"/>
      <c r="DHW18" s="17"/>
      <c r="DHX18" s="17"/>
      <c r="DHY18" s="17"/>
      <c r="DHZ18" s="17"/>
      <c r="DIA18" s="17"/>
      <c r="DIB18" s="17"/>
      <c r="DIC18" s="17"/>
      <c r="DID18" s="17"/>
      <c r="DIE18" s="17"/>
      <c r="DIF18" s="17"/>
      <c r="DIG18" s="17"/>
      <c r="DIH18" s="17"/>
      <c r="DII18" s="17"/>
      <c r="DIJ18" s="17"/>
      <c r="DIK18" s="17"/>
      <c r="DIL18" s="17"/>
      <c r="DIM18" s="17"/>
      <c r="DIN18" s="17"/>
      <c r="DIO18" s="17"/>
      <c r="DIP18" s="17"/>
      <c r="DIQ18" s="17"/>
      <c r="DIR18" s="17"/>
      <c r="DIS18" s="17"/>
      <c r="DIT18" s="17"/>
      <c r="DIU18" s="17"/>
      <c r="DIV18" s="17"/>
      <c r="DIW18" s="17"/>
      <c r="DIX18" s="17"/>
      <c r="DIY18" s="17"/>
      <c r="DIZ18" s="17"/>
      <c r="DJA18" s="17"/>
      <c r="DJB18" s="17"/>
      <c r="DJC18" s="17"/>
      <c r="DJD18" s="17"/>
      <c r="DJE18" s="17"/>
      <c r="DJF18" s="17"/>
      <c r="DJG18" s="17"/>
      <c r="DJH18" s="17"/>
      <c r="DJI18" s="17"/>
      <c r="DJJ18" s="17"/>
      <c r="DJK18" s="17"/>
      <c r="DJL18" s="17"/>
      <c r="DJM18" s="17"/>
      <c r="DJN18" s="17"/>
      <c r="DJO18" s="17"/>
      <c r="DJP18" s="17"/>
      <c r="DJQ18" s="17"/>
      <c r="DJR18" s="17"/>
      <c r="DJS18" s="17"/>
      <c r="DJT18" s="17"/>
      <c r="DJU18" s="17"/>
      <c r="DJV18" s="17"/>
      <c r="DJW18" s="17"/>
      <c r="DJX18" s="17"/>
      <c r="DJY18" s="17"/>
      <c r="DJZ18" s="17"/>
      <c r="DKA18" s="17"/>
      <c r="DKB18" s="17"/>
      <c r="DKC18" s="17"/>
      <c r="DKD18" s="17"/>
      <c r="DKE18" s="17"/>
      <c r="DKF18" s="17"/>
      <c r="DKG18" s="17"/>
      <c r="DKH18" s="17"/>
      <c r="DKI18" s="17"/>
      <c r="DKJ18" s="17"/>
      <c r="DKK18" s="17"/>
      <c r="DKL18" s="17"/>
      <c r="DKM18" s="17"/>
      <c r="DKN18" s="17"/>
      <c r="DKO18" s="17"/>
      <c r="DKP18" s="17"/>
      <c r="DKQ18" s="17"/>
      <c r="DKR18" s="17"/>
      <c r="DKS18" s="17"/>
      <c r="DKT18" s="17"/>
      <c r="DKU18" s="17"/>
      <c r="DKV18" s="17"/>
      <c r="DKW18" s="17"/>
      <c r="DKX18" s="17"/>
      <c r="DKY18" s="17"/>
      <c r="DKZ18" s="17"/>
      <c r="DLA18" s="17"/>
      <c r="DLB18" s="17"/>
      <c r="DLC18" s="17"/>
      <c r="DLD18" s="17"/>
      <c r="DLE18" s="17"/>
      <c r="DLF18" s="17"/>
      <c r="DLG18" s="17"/>
      <c r="DLH18" s="17"/>
      <c r="DLI18" s="17"/>
      <c r="DLJ18" s="17"/>
      <c r="DLK18" s="17"/>
      <c r="DLL18" s="17"/>
      <c r="DLM18" s="17"/>
      <c r="DLN18" s="17"/>
      <c r="DLO18" s="17"/>
      <c r="DLP18" s="17"/>
      <c r="DLQ18" s="17"/>
      <c r="DLR18" s="17"/>
      <c r="DLS18" s="17"/>
      <c r="DLT18" s="17"/>
      <c r="DLU18" s="17"/>
      <c r="DLV18" s="17"/>
      <c r="DLW18" s="17"/>
      <c r="DLX18" s="17"/>
      <c r="DLY18" s="17"/>
      <c r="DLZ18" s="17"/>
      <c r="DMA18" s="17"/>
      <c r="DMB18" s="17"/>
      <c r="DMC18" s="17"/>
      <c r="DMD18" s="17"/>
      <c r="DME18" s="17"/>
      <c r="DMF18" s="17"/>
      <c r="DMG18" s="17"/>
      <c r="DMH18" s="17"/>
      <c r="DMI18" s="17"/>
      <c r="DMJ18" s="17"/>
      <c r="DMK18" s="17"/>
      <c r="DML18" s="17"/>
      <c r="DMM18" s="17"/>
      <c r="DMN18" s="17"/>
      <c r="DMO18" s="17"/>
      <c r="DMP18" s="17"/>
      <c r="DMQ18" s="17"/>
      <c r="DMR18" s="17"/>
      <c r="DMS18" s="17"/>
      <c r="DMT18" s="17"/>
      <c r="DMU18" s="17"/>
      <c r="DMV18" s="17"/>
      <c r="DMW18" s="17"/>
      <c r="DMX18" s="17"/>
      <c r="DMY18" s="17"/>
      <c r="DMZ18" s="17"/>
      <c r="DNA18" s="17"/>
      <c r="DNB18" s="17"/>
      <c r="DNC18" s="17"/>
      <c r="DND18" s="17"/>
      <c r="DNE18" s="17"/>
      <c r="DNF18" s="17"/>
      <c r="DNG18" s="17"/>
      <c r="DNH18" s="17"/>
      <c r="DNI18" s="17"/>
      <c r="DNJ18" s="17"/>
      <c r="DNK18" s="17"/>
      <c r="DNL18" s="17"/>
      <c r="DNM18" s="17"/>
      <c r="DNN18" s="17"/>
      <c r="DNO18" s="17"/>
      <c r="DNP18" s="17"/>
      <c r="DNQ18" s="17"/>
      <c r="DNR18" s="17"/>
      <c r="DNS18" s="17"/>
      <c r="DNT18" s="17"/>
      <c r="DNU18" s="17"/>
      <c r="DNV18" s="17"/>
      <c r="DNW18" s="17"/>
      <c r="DNX18" s="17"/>
      <c r="DNY18" s="17"/>
      <c r="DNZ18" s="17"/>
      <c r="DOA18" s="17"/>
      <c r="DOB18" s="17"/>
      <c r="DOC18" s="17"/>
      <c r="DOD18" s="17"/>
      <c r="DOE18" s="17"/>
      <c r="DOF18" s="17"/>
      <c r="DOG18" s="17"/>
      <c r="DOH18" s="17"/>
      <c r="DOI18" s="17"/>
      <c r="DOJ18" s="17"/>
      <c r="DOK18" s="17"/>
      <c r="DOL18" s="17"/>
      <c r="DOM18" s="17"/>
      <c r="DON18" s="17"/>
      <c r="DOO18" s="17"/>
      <c r="DOP18" s="17"/>
      <c r="DOQ18" s="17"/>
      <c r="DOR18" s="17"/>
      <c r="DOS18" s="17"/>
      <c r="DOT18" s="17"/>
      <c r="DOU18" s="17"/>
      <c r="DOV18" s="17"/>
      <c r="DOW18" s="17"/>
      <c r="DOX18" s="17"/>
      <c r="DOY18" s="17"/>
      <c r="DOZ18" s="17"/>
      <c r="DPA18" s="17"/>
      <c r="DPB18" s="17"/>
      <c r="DPC18" s="17"/>
      <c r="DPD18" s="17"/>
      <c r="DPE18" s="17"/>
      <c r="DPF18" s="17"/>
      <c r="DPG18" s="17"/>
      <c r="DPH18" s="17"/>
      <c r="DPI18" s="17"/>
      <c r="DPJ18" s="17"/>
      <c r="DPK18" s="17"/>
      <c r="DPL18" s="17"/>
      <c r="DPM18" s="17"/>
      <c r="DPN18" s="17"/>
      <c r="DPO18" s="17"/>
      <c r="DPP18" s="17"/>
      <c r="DPQ18" s="17"/>
      <c r="DPR18" s="17"/>
      <c r="DPS18" s="17"/>
      <c r="DPT18" s="17"/>
      <c r="DPU18" s="17"/>
      <c r="DPV18" s="17"/>
      <c r="DPW18" s="17"/>
      <c r="DPX18" s="17"/>
      <c r="DPY18" s="17"/>
      <c r="DPZ18" s="17"/>
      <c r="DQA18" s="17"/>
      <c r="DQB18" s="17"/>
      <c r="DQC18" s="17"/>
      <c r="DQD18" s="17"/>
      <c r="DQE18" s="17"/>
      <c r="DQF18" s="17"/>
      <c r="DQG18" s="17"/>
      <c r="DQH18" s="17"/>
      <c r="DQI18" s="17"/>
      <c r="DQJ18" s="17"/>
      <c r="DQK18" s="17"/>
      <c r="DQL18" s="17"/>
      <c r="DQM18" s="17"/>
      <c r="DQN18" s="17"/>
      <c r="DQO18" s="17"/>
      <c r="DQP18" s="17"/>
      <c r="DQQ18" s="17"/>
      <c r="DQR18" s="17"/>
      <c r="DQS18" s="17"/>
      <c r="DQT18" s="17"/>
      <c r="DQU18" s="17"/>
      <c r="DQV18" s="17"/>
      <c r="DQW18" s="17"/>
      <c r="DQX18" s="17"/>
      <c r="DQY18" s="17"/>
      <c r="DQZ18" s="17"/>
      <c r="DRA18" s="17"/>
      <c r="DRB18" s="17"/>
      <c r="DRC18" s="17"/>
      <c r="DRD18" s="17"/>
      <c r="DRE18" s="17"/>
      <c r="DRF18" s="17"/>
      <c r="DRG18" s="17"/>
      <c r="DRH18" s="17"/>
      <c r="DRI18" s="17"/>
      <c r="DRJ18" s="17"/>
      <c r="DRK18" s="17"/>
      <c r="DRL18" s="17"/>
      <c r="DRM18" s="17"/>
      <c r="DRN18" s="17"/>
      <c r="DRO18" s="17"/>
      <c r="DRP18" s="17"/>
      <c r="DRQ18" s="17"/>
      <c r="DRR18" s="17"/>
      <c r="DRS18" s="17"/>
      <c r="DRT18" s="17"/>
      <c r="DRU18" s="17"/>
      <c r="DRV18" s="17"/>
      <c r="DRW18" s="17"/>
      <c r="DRX18" s="17"/>
      <c r="DRY18" s="17"/>
      <c r="DRZ18" s="17"/>
      <c r="DSA18" s="17"/>
      <c r="DSB18" s="17"/>
      <c r="DSC18" s="17"/>
      <c r="DSD18" s="17"/>
      <c r="DSE18" s="17"/>
      <c r="DSF18" s="17"/>
      <c r="DSG18" s="17"/>
      <c r="DSH18" s="17"/>
      <c r="DSI18" s="17"/>
      <c r="DSJ18" s="17"/>
      <c r="DSK18" s="17"/>
      <c r="DSL18" s="17"/>
      <c r="DSM18" s="17"/>
      <c r="DSN18" s="17"/>
      <c r="DSO18" s="17"/>
      <c r="DSP18" s="17"/>
      <c r="DSQ18" s="17"/>
      <c r="DSR18" s="17"/>
      <c r="DSS18" s="17"/>
      <c r="DST18" s="17"/>
      <c r="DSU18" s="17"/>
      <c r="DSV18" s="17"/>
      <c r="DSW18" s="17"/>
      <c r="DSX18" s="17"/>
      <c r="DSY18" s="17"/>
      <c r="DSZ18" s="17"/>
      <c r="DTA18" s="17"/>
      <c r="DTB18" s="17"/>
      <c r="DTC18" s="17"/>
      <c r="DTD18" s="17"/>
      <c r="DTE18" s="17"/>
      <c r="DTF18" s="17"/>
      <c r="DTG18" s="17"/>
      <c r="DTH18" s="17"/>
      <c r="DTI18" s="17"/>
      <c r="DTJ18" s="17"/>
      <c r="DTK18" s="17"/>
      <c r="DTL18" s="17"/>
      <c r="DTM18" s="17"/>
      <c r="DTN18" s="17"/>
      <c r="DTO18" s="17"/>
      <c r="DTP18" s="17"/>
      <c r="DTQ18" s="17"/>
      <c r="DTR18" s="17"/>
      <c r="DTS18" s="17"/>
      <c r="DTT18" s="17"/>
      <c r="DTU18" s="17"/>
      <c r="DTV18" s="17"/>
      <c r="DTW18" s="17"/>
      <c r="DTX18" s="17"/>
      <c r="DTY18" s="17"/>
      <c r="DTZ18" s="17"/>
      <c r="DUA18" s="17"/>
      <c r="DUB18" s="17"/>
      <c r="DUC18" s="17"/>
      <c r="DUD18" s="17"/>
      <c r="DUE18" s="17"/>
      <c r="DUF18" s="17"/>
      <c r="DUG18" s="17"/>
      <c r="DUH18" s="17"/>
      <c r="DUI18" s="17"/>
      <c r="DUJ18" s="17"/>
      <c r="DUK18" s="17"/>
      <c r="DUL18" s="17"/>
      <c r="DUM18" s="17"/>
      <c r="DUN18" s="17"/>
      <c r="DUO18" s="17"/>
      <c r="DUP18" s="17"/>
      <c r="DUQ18" s="17"/>
      <c r="DUR18" s="17"/>
      <c r="DUS18" s="17"/>
      <c r="DUT18" s="17"/>
      <c r="DUU18" s="17"/>
      <c r="DUV18" s="17"/>
      <c r="DUW18" s="17"/>
      <c r="DUX18" s="17"/>
      <c r="DUY18" s="17"/>
      <c r="DUZ18" s="17"/>
      <c r="DVA18" s="17"/>
      <c r="DVB18" s="17"/>
      <c r="DVC18" s="17"/>
      <c r="DVD18" s="17"/>
      <c r="DVE18" s="17"/>
      <c r="DVF18" s="17"/>
      <c r="DVG18" s="17"/>
      <c r="DVH18" s="17"/>
      <c r="DVI18" s="17"/>
      <c r="DVJ18" s="17"/>
      <c r="DVK18" s="17"/>
      <c r="DVL18" s="17"/>
      <c r="DVM18" s="17"/>
      <c r="DVN18" s="17"/>
      <c r="DVO18" s="17"/>
      <c r="DVP18" s="17"/>
      <c r="DVQ18" s="17"/>
      <c r="DVR18" s="17"/>
      <c r="DVS18" s="17"/>
      <c r="DVT18" s="17"/>
      <c r="DVU18" s="17"/>
      <c r="DVV18" s="17"/>
      <c r="DVW18" s="17"/>
      <c r="DVX18" s="17"/>
      <c r="DVY18" s="17"/>
      <c r="DVZ18" s="17"/>
      <c r="DWA18" s="17"/>
      <c r="DWB18" s="17"/>
      <c r="DWC18" s="17"/>
      <c r="DWD18" s="17"/>
      <c r="DWE18" s="17"/>
      <c r="DWF18" s="17"/>
      <c r="DWG18" s="17"/>
      <c r="DWH18" s="17"/>
      <c r="DWI18" s="17"/>
      <c r="DWJ18" s="17"/>
      <c r="DWK18" s="17"/>
      <c r="DWL18" s="17"/>
      <c r="DWM18" s="17"/>
      <c r="DWN18" s="17"/>
      <c r="DWO18" s="17"/>
      <c r="DWP18" s="17"/>
      <c r="DWQ18" s="17"/>
      <c r="DWR18" s="17"/>
      <c r="DWS18" s="17"/>
      <c r="DWT18" s="17"/>
      <c r="DWU18" s="17"/>
      <c r="DWV18" s="17"/>
      <c r="DWW18" s="17"/>
      <c r="DWX18" s="17"/>
      <c r="DWY18" s="17"/>
      <c r="DWZ18" s="17"/>
      <c r="DXA18" s="17"/>
      <c r="DXB18" s="17"/>
      <c r="DXC18" s="17"/>
      <c r="DXD18" s="17"/>
      <c r="DXE18" s="17"/>
      <c r="DXF18" s="17"/>
      <c r="DXG18" s="17"/>
      <c r="DXH18" s="17"/>
      <c r="DXI18" s="17"/>
      <c r="DXJ18" s="17"/>
      <c r="DXK18" s="17"/>
      <c r="DXL18" s="17"/>
      <c r="DXM18" s="17"/>
      <c r="DXN18" s="17"/>
      <c r="DXO18" s="17"/>
      <c r="DXP18" s="17"/>
      <c r="DXQ18" s="17"/>
      <c r="DXR18" s="17"/>
      <c r="DXS18" s="17"/>
      <c r="DXT18" s="17"/>
      <c r="DXU18" s="17"/>
      <c r="DXV18" s="17"/>
      <c r="DXW18" s="17"/>
      <c r="DXX18" s="17"/>
      <c r="DXY18" s="17"/>
      <c r="DXZ18" s="17"/>
      <c r="DYA18" s="17"/>
      <c r="DYB18" s="17"/>
      <c r="DYC18" s="17"/>
      <c r="DYD18" s="17"/>
      <c r="DYE18" s="17"/>
      <c r="DYF18" s="17"/>
      <c r="DYG18" s="17"/>
      <c r="DYH18" s="17"/>
      <c r="DYI18" s="17"/>
      <c r="DYJ18" s="17"/>
      <c r="DYK18" s="17"/>
      <c r="DYL18" s="17"/>
      <c r="DYM18" s="17"/>
      <c r="DYN18" s="17"/>
      <c r="DYO18" s="17"/>
      <c r="DYP18" s="17"/>
      <c r="DYQ18" s="17"/>
      <c r="DYR18" s="17"/>
      <c r="DYS18" s="17"/>
      <c r="DYT18" s="17"/>
      <c r="DYU18" s="17"/>
      <c r="DYV18" s="17"/>
      <c r="DYW18" s="17"/>
      <c r="DYX18" s="17"/>
      <c r="DYY18" s="17"/>
      <c r="DYZ18" s="17"/>
      <c r="DZA18" s="17"/>
      <c r="DZB18" s="17"/>
      <c r="DZC18" s="17"/>
      <c r="DZD18" s="17"/>
      <c r="DZE18" s="17"/>
      <c r="DZF18" s="17"/>
      <c r="DZG18" s="17"/>
      <c r="DZH18" s="17"/>
      <c r="DZI18" s="17"/>
      <c r="DZJ18" s="17"/>
      <c r="DZK18" s="17"/>
      <c r="DZL18" s="17"/>
      <c r="DZM18" s="17"/>
      <c r="DZN18" s="17"/>
      <c r="DZO18" s="17"/>
      <c r="DZP18" s="17"/>
      <c r="DZQ18" s="17"/>
      <c r="DZR18" s="17"/>
      <c r="DZS18" s="17"/>
      <c r="DZT18" s="17"/>
      <c r="DZU18" s="17"/>
      <c r="DZV18" s="17"/>
      <c r="DZW18" s="17"/>
      <c r="DZX18" s="17"/>
      <c r="DZY18" s="17"/>
      <c r="DZZ18" s="17"/>
      <c r="EAA18" s="17"/>
      <c r="EAB18" s="17"/>
      <c r="EAC18" s="17"/>
      <c r="EAD18" s="17"/>
      <c r="EAE18" s="17"/>
      <c r="EAF18" s="17"/>
      <c r="EAG18" s="17"/>
      <c r="EAH18" s="17"/>
      <c r="EAI18" s="17"/>
      <c r="EAJ18" s="17"/>
      <c r="EAK18" s="17"/>
      <c r="EAL18" s="17"/>
      <c r="EAM18" s="17"/>
      <c r="EAN18" s="17"/>
      <c r="EAO18" s="17"/>
      <c r="EAP18" s="17"/>
      <c r="EAQ18" s="17"/>
      <c r="EAR18" s="17"/>
      <c r="EAS18" s="17"/>
      <c r="EAT18" s="17"/>
      <c r="EAU18" s="17"/>
      <c r="EAV18" s="17"/>
      <c r="EAW18" s="17"/>
      <c r="EAX18" s="17"/>
      <c r="EAY18" s="17"/>
      <c r="EAZ18" s="17"/>
      <c r="EBA18" s="17"/>
      <c r="EBB18" s="17"/>
      <c r="EBC18" s="17"/>
      <c r="EBD18" s="17"/>
      <c r="EBE18" s="17"/>
      <c r="EBF18" s="17"/>
      <c r="EBG18" s="17"/>
      <c r="EBH18" s="17"/>
      <c r="EBI18" s="17"/>
      <c r="EBJ18" s="17"/>
      <c r="EBK18" s="17"/>
      <c r="EBL18" s="17"/>
      <c r="EBM18" s="17"/>
      <c r="EBN18" s="17"/>
      <c r="EBO18" s="17"/>
      <c r="EBP18" s="17"/>
      <c r="EBQ18" s="17"/>
      <c r="EBR18" s="17"/>
      <c r="EBS18" s="17"/>
      <c r="EBT18" s="17"/>
      <c r="EBU18" s="17"/>
      <c r="EBV18" s="17"/>
      <c r="EBW18" s="17"/>
      <c r="EBX18" s="17"/>
      <c r="EBY18" s="17"/>
      <c r="EBZ18" s="17"/>
      <c r="ECA18" s="17"/>
      <c r="ECB18" s="17"/>
      <c r="ECC18" s="17"/>
      <c r="ECD18" s="17"/>
      <c r="ECE18" s="17"/>
      <c r="ECF18" s="17"/>
      <c r="ECG18" s="17"/>
      <c r="ECH18" s="17"/>
      <c r="ECI18" s="17"/>
      <c r="ECJ18" s="17"/>
      <c r="ECK18" s="17"/>
      <c r="ECL18" s="17"/>
      <c r="ECM18" s="17"/>
      <c r="ECN18" s="17"/>
      <c r="ECO18" s="17"/>
      <c r="ECP18" s="17"/>
      <c r="ECQ18" s="17"/>
      <c r="ECR18" s="17"/>
      <c r="ECS18" s="17"/>
      <c r="ECT18" s="17"/>
      <c r="ECU18" s="17"/>
      <c r="ECV18" s="17"/>
      <c r="ECW18" s="17"/>
      <c r="ECX18" s="17"/>
      <c r="ECY18" s="17"/>
      <c r="ECZ18" s="17"/>
      <c r="EDA18" s="17"/>
      <c r="EDB18" s="17"/>
      <c r="EDC18" s="17"/>
      <c r="EDD18" s="17"/>
      <c r="EDE18" s="17"/>
      <c r="EDF18" s="17"/>
      <c r="EDG18" s="17"/>
      <c r="EDH18" s="17"/>
      <c r="EDI18" s="17"/>
      <c r="EDJ18" s="17"/>
      <c r="EDK18" s="17"/>
      <c r="EDL18" s="17"/>
      <c r="EDM18" s="17"/>
      <c r="EDN18" s="17"/>
      <c r="EDO18" s="17"/>
      <c r="EDP18" s="17"/>
      <c r="EDQ18" s="17"/>
      <c r="EDR18" s="17"/>
      <c r="EDS18" s="17"/>
      <c r="EDT18" s="17"/>
      <c r="EDU18" s="17"/>
      <c r="EDV18" s="17"/>
      <c r="EDW18" s="17"/>
      <c r="EDX18" s="17"/>
      <c r="EDY18" s="17"/>
      <c r="EDZ18" s="17"/>
      <c r="EEA18" s="17"/>
      <c r="EEB18" s="17"/>
      <c r="EEC18" s="17"/>
      <c r="EED18" s="17"/>
      <c r="EEE18" s="17"/>
      <c r="EEF18" s="17"/>
      <c r="EEG18" s="17"/>
      <c r="EEH18" s="17"/>
      <c r="EEI18" s="17"/>
      <c r="EEJ18" s="17"/>
      <c r="EEK18" s="17"/>
      <c r="EEL18" s="17"/>
      <c r="EEM18" s="17"/>
      <c r="EEN18" s="17"/>
      <c r="EEO18" s="17"/>
      <c r="EEP18" s="17"/>
      <c r="EEQ18" s="17"/>
      <c r="EER18" s="17"/>
      <c r="EES18" s="17"/>
      <c r="EET18" s="17"/>
      <c r="EEU18" s="17"/>
      <c r="EEV18" s="17"/>
      <c r="EEW18" s="17"/>
      <c r="EEX18" s="17"/>
      <c r="EEY18" s="17"/>
      <c r="EEZ18" s="17"/>
      <c r="EFA18" s="17"/>
      <c r="EFB18" s="17"/>
      <c r="EFC18" s="17"/>
      <c r="EFD18" s="17"/>
      <c r="EFE18" s="17"/>
      <c r="EFF18" s="17"/>
      <c r="EFG18" s="17"/>
      <c r="EFH18" s="17"/>
      <c r="EFI18" s="17"/>
      <c r="EFJ18" s="17"/>
      <c r="EFK18" s="17"/>
      <c r="EFL18" s="17"/>
      <c r="EFM18" s="17"/>
      <c r="EFN18" s="17"/>
      <c r="EFO18" s="17"/>
      <c r="EFP18" s="17"/>
      <c r="EFQ18" s="17"/>
      <c r="EFR18" s="17"/>
      <c r="EFS18" s="17"/>
      <c r="EFT18" s="17"/>
      <c r="EFU18" s="17"/>
      <c r="EFV18" s="17"/>
      <c r="EFW18" s="17"/>
      <c r="EFX18" s="17"/>
      <c r="EFY18" s="17"/>
      <c r="EFZ18" s="17"/>
      <c r="EGA18" s="17"/>
      <c r="EGB18" s="17"/>
      <c r="EGC18" s="17"/>
      <c r="EGD18" s="17"/>
      <c r="EGE18" s="17"/>
      <c r="EGF18" s="17"/>
      <c r="EGG18" s="17"/>
      <c r="EGH18" s="17"/>
      <c r="EGI18" s="17"/>
      <c r="EGJ18" s="17"/>
      <c r="EGK18" s="17"/>
      <c r="EGL18" s="17"/>
      <c r="EGM18" s="17"/>
      <c r="EGN18" s="17"/>
      <c r="EGO18" s="17"/>
      <c r="EGP18" s="17"/>
      <c r="EGQ18" s="17"/>
      <c r="EGR18" s="17"/>
      <c r="EGS18" s="17"/>
      <c r="EGT18" s="17"/>
      <c r="EGU18" s="17"/>
      <c r="EGV18" s="17"/>
      <c r="EGW18" s="17"/>
      <c r="EGX18" s="17"/>
      <c r="EGY18" s="17"/>
      <c r="EGZ18" s="17"/>
      <c r="EHA18" s="17"/>
      <c r="EHB18" s="17"/>
      <c r="EHC18" s="17"/>
      <c r="EHD18" s="17"/>
      <c r="EHE18" s="17"/>
      <c r="EHF18" s="17"/>
      <c r="EHG18" s="17"/>
      <c r="EHH18" s="17"/>
      <c r="EHI18" s="17"/>
      <c r="EHJ18" s="17"/>
      <c r="EHK18" s="17"/>
      <c r="EHL18" s="17"/>
      <c r="EHM18" s="17"/>
      <c r="EHN18" s="17"/>
      <c r="EHO18" s="17"/>
      <c r="EHP18" s="17"/>
      <c r="EHQ18" s="17"/>
      <c r="EHR18" s="17"/>
      <c r="EHS18" s="17"/>
      <c r="EHT18" s="17"/>
      <c r="EHU18" s="17"/>
      <c r="EHV18" s="17"/>
      <c r="EHW18" s="17"/>
      <c r="EHX18" s="17"/>
      <c r="EHY18" s="17"/>
      <c r="EHZ18" s="17"/>
      <c r="EIA18" s="17"/>
      <c r="EIB18" s="17"/>
      <c r="EIC18" s="17"/>
      <c r="EID18" s="17"/>
      <c r="EIE18" s="17"/>
      <c r="EIF18" s="17"/>
      <c r="EIG18" s="17"/>
      <c r="EIH18" s="17"/>
      <c r="EII18" s="17"/>
      <c r="EIJ18" s="17"/>
      <c r="EIK18" s="17"/>
      <c r="EIL18" s="17"/>
      <c r="EIM18" s="17"/>
      <c r="EIN18" s="17"/>
      <c r="EIO18" s="17"/>
      <c r="EIP18" s="17"/>
      <c r="EIQ18" s="17"/>
      <c r="EIR18" s="17"/>
      <c r="EIS18" s="17"/>
      <c r="EIT18" s="17"/>
      <c r="EIU18" s="17"/>
      <c r="EIV18" s="17"/>
      <c r="EIW18" s="17"/>
      <c r="EIX18" s="17"/>
      <c r="EIY18" s="17"/>
      <c r="EIZ18" s="17"/>
      <c r="EJA18" s="17"/>
      <c r="EJB18" s="17"/>
      <c r="EJC18" s="17"/>
      <c r="EJD18" s="17"/>
      <c r="EJE18" s="17"/>
      <c r="EJF18" s="17"/>
      <c r="EJG18" s="17"/>
      <c r="EJH18" s="17"/>
      <c r="EJI18" s="17"/>
      <c r="EJJ18" s="17"/>
      <c r="EJK18" s="17"/>
      <c r="EJL18" s="17"/>
      <c r="EJM18" s="17"/>
      <c r="EJN18" s="17"/>
      <c r="EJO18" s="17"/>
      <c r="EJP18" s="17"/>
      <c r="EJQ18" s="17"/>
      <c r="EJR18" s="17"/>
      <c r="EJS18" s="17"/>
      <c r="EJT18" s="17"/>
      <c r="EJU18" s="17"/>
      <c r="EJV18" s="17"/>
      <c r="EJW18" s="17"/>
      <c r="EJX18" s="17"/>
      <c r="EJY18" s="17"/>
      <c r="EJZ18" s="17"/>
      <c r="EKA18" s="17"/>
      <c r="EKB18" s="17"/>
      <c r="EKC18" s="17"/>
      <c r="EKD18" s="17"/>
      <c r="EKE18" s="17"/>
      <c r="EKF18" s="17"/>
      <c r="EKG18" s="17"/>
      <c r="EKH18" s="17"/>
      <c r="EKI18" s="17"/>
      <c r="EKJ18" s="17"/>
      <c r="EKK18" s="17"/>
      <c r="EKL18" s="17"/>
      <c r="EKM18" s="17"/>
      <c r="EKN18" s="17"/>
      <c r="EKO18" s="17"/>
      <c r="EKP18" s="17"/>
      <c r="EKQ18" s="17"/>
      <c r="EKR18" s="17"/>
      <c r="EKS18" s="17"/>
      <c r="EKT18" s="17"/>
      <c r="EKU18" s="17"/>
      <c r="EKV18" s="17"/>
      <c r="EKW18" s="17"/>
      <c r="EKX18" s="17"/>
      <c r="EKY18" s="17"/>
      <c r="EKZ18" s="17"/>
      <c r="ELA18" s="17"/>
      <c r="ELB18" s="17"/>
      <c r="ELC18" s="17"/>
      <c r="ELD18" s="17"/>
      <c r="ELE18" s="17"/>
      <c r="ELF18" s="17"/>
      <c r="ELG18" s="17"/>
      <c r="ELH18" s="17"/>
      <c r="ELI18" s="17"/>
      <c r="ELJ18" s="17"/>
      <c r="ELK18" s="17"/>
      <c r="ELL18" s="17"/>
      <c r="ELM18" s="17"/>
      <c r="ELN18" s="17"/>
      <c r="ELO18" s="17"/>
      <c r="ELP18" s="17"/>
      <c r="ELQ18" s="17"/>
      <c r="ELR18" s="17"/>
      <c r="ELS18" s="17"/>
      <c r="ELT18" s="17"/>
      <c r="ELU18" s="17"/>
      <c r="ELV18" s="17"/>
      <c r="ELW18" s="17"/>
      <c r="ELX18" s="17"/>
      <c r="ELY18" s="17"/>
      <c r="ELZ18" s="17"/>
      <c r="EMA18" s="17"/>
      <c r="EMB18" s="17"/>
      <c r="EMC18" s="17"/>
      <c r="EMD18" s="17"/>
      <c r="EME18" s="17"/>
      <c r="EMF18" s="17"/>
      <c r="EMG18" s="17"/>
      <c r="EMH18" s="17"/>
      <c r="EMI18" s="17"/>
      <c r="EMJ18" s="17"/>
      <c r="EMK18" s="17"/>
      <c r="EML18" s="17"/>
      <c r="EMM18" s="17"/>
      <c r="EMN18" s="17"/>
      <c r="EMO18" s="17"/>
      <c r="EMP18" s="17"/>
      <c r="EMQ18" s="17"/>
      <c r="EMR18" s="17"/>
      <c r="EMS18" s="17"/>
      <c r="EMT18" s="17"/>
      <c r="EMU18" s="17"/>
      <c r="EMV18" s="17"/>
      <c r="EMW18" s="17"/>
      <c r="EMX18" s="17"/>
      <c r="EMY18" s="17"/>
      <c r="EMZ18" s="17"/>
      <c r="ENA18" s="17"/>
      <c r="ENB18" s="17"/>
      <c r="ENC18" s="17"/>
      <c r="END18" s="17"/>
      <c r="ENE18" s="17"/>
      <c r="ENF18" s="17"/>
      <c r="ENG18" s="17"/>
      <c r="ENH18" s="17"/>
      <c r="ENI18" s="17"/>
      <c r="ENJ18" s="17"/>
      <c r="ENK18" s="17"/>
      <c r="ENL18" s="17"/>
      <c r="ENM18" s="17"/>
      <c r="ENN18" s="17"/>
      <c r="ENO18" s="17"/>
      <c r="ENP18" s="17"/>
      <c r="ENQ18" s="17"/>
      <c r="ENR18" s="17"/>
      <c r="ENS18" s="17"/>
      <c r="ENT18" s="17"/>
      <c r="ENU18" s="17"/>
      <c r="ENV18" s="17"/>
      <c r="ENW18" s="17"/>
      <c r="ENX18" s="17"/>
      <c r="ENY18" s="17"/>
      <c r="ENZ18" s="17"/>
      <c r="EOA18" s="17"/>
      <c r="EOB18" s="17"/>
      <c r="EOC18" s="17"/>
      <c r="EOD18" s="17"/>
      <c r="EOE18" s="17"/>
      <c r="EOF18" s="17"/>
      <c r="EOG18" s="17"/>
      <c r="EOH18" s="17"/>
      <c r="EOI18" s="17"/>
      <c r="EOJ18" s="17"/>
      <c r="EOK18" s="17"/>
      <c r="EOL18" s="17"/>
      <c r="EOM18" s="17"/>
      <c r="EON18" s="17"/>
      <c r="EOO18" s="17"/>
      <c r="EOP18" s="17"/>
      <c r="EOQ18" s="17"/>
      <c r="EOR18" s="17"/>
      <c r="EOS18" s="17"/>
      <c r="EOT18" s="17"/>
      <c r="EOU18" s="17"/>
      <c r="EOV18" s="17"/>
      <c r="EOW18" s="17"/>
      <c r="EOX18" s="17"/>
      <c r="EOY18" s="17"/>
      <c r="EOZ18" s="17"/>
      <c r="EPA18" s="17"/>
      <c r="EPB18" s="17"/>
      <c r="EPC18" s="17"/>
      <c r="EPD18" s="17"/>
      <c r="EPE18" s="17"/>
      <c r="EPF18" s="17"/>
      <c r="EPG18" s="17"/>
      <c r="EPH18" s="17"/>
      <c r="EPI18" s="17"/>
      <c r="EPJ18" s="17"/>
      <c r="EPK18" s="17"/>
      <c r="EPL18" s="17"/>
      <c r="EPM18" s="17"/>
      <c r="EPN18" s="17"/>
      <c r="EPO18" s="17"/>
      <c r="EPP18" s="17"/>
      <c r="EPQ18" s="17"/>
      <c r="EPR18" s="17"/>
      <c r="EPS18" s="17"/>
      <c r="EPT18" s="17"/>
      <c r="EPU18" s="17"/>
      <c r="EPV18" s="17"/>
      <c r="EPW18" s="17"/>
      <c r="EPX18" s="17"/>
      <c r="EPY18" s="17"/>
      <c r="EPZ18" s="17"/>
      <c r="EQA18" s="17"/>
      <c r="EQB18" s="17"/>
      <c r="EQC18" s="17"/>
      <c r="EQD18" s="17"/>
      <c r="EQE18" s="17"/>
      <c r="EQF18" s="17"/>
      <c r="EQG18" s="17"/>
      <c r="EQH18" s="17"/>
      <c r="EQI18" s="17"/>
      <c r="EQJ18" s="17"/>
      <c r="EQK18" s="17"/>
      <c r="EQL18" s="17"/>
      <c r="EQM18" s="17"/>
      <c r="EQN18" s="17"/>
      <c r="EQO18" s="17"/>
      <c r="EQP18" s="17"/>
      <c r="EQQ18" s="17"/>
      <c r="EQR18" s="17"/>
      <c r="EQS18" s="17"/>
      <c r="EQT18" s="17"/>
      <c r="EQU18" s="17"/>
      <c r="EQV18" s="17"/>
      <c r="EQW18" s="17"/>
      <c r="EQX18" s="17"/>
      <c r="EQY18" s="17"/>
      <c r="EQZ18" s="17"/>
      <c r="ERA18" s="17"/>
      <c r="ERB18" s="17"/>
      <c r="ERC18" s="17"/>
      <c r="ERD18" s="17"/>
      <c r="ERE18" s="17"/>
      <c r="ERF18" s="17"/>
      <c r="ERG18" s="17"/>
      <c r="ERH18" s="17"/>
      <c r="ERI18" s="17"/>
      <c r="ERJ18" s="17"/>
      <c r="ERK18" s="17"/>
      <c r="ERL18" s="17"/>
      <c r="ERM18" s="17"/>
      <c r="ERN18" s="17"/>
      <c r="ERO18" s="17"/>
      <c r="ERP18" s="17"/>
      <c r="ERQ18" s="17"/>
      <c r="ERR18" s="17"/>
      <c r="ERS18" s="17"/>
      <c r="ERT18" s="17"/>
      <c r="ERU18" s="17"/>
      <c r="ERV18" s="17"/>
      <c r="ERW18" s="17"/>
      <c r="ERX18" s="17"/>
      <c r="ERY18" s="17"/>
      <c r="ERZ18" s="17"/>
      <c r="ESA18" s="17"/>
      <c r="ESB18" s="17"/>
      <c r="ESC18" s="17"/>
      <c r="ESD18" s="17"/>
      <c r="ESE18" s="17"/>
      <c r="ESF18" s="17"/>
      <c r="ESG18" s="17"/>
      <c r="ESH18" s="17"/>
      <c r="ESI18" s="17"/>
      <c r="ESJ18" s="17"/>
      <c r="ESK18" s="17"/>
      <c r="ESL18" s="17"/>
      <c r="ESM18" s="17"/>
      <c r="ESN18" s="17"/>
      <c r="ESO18" s="17"/>
      <c r="ESP18" s="17"/>
      <c r="ESQ18" s="17"/>
      <c r="ESR18" s="17"/>
      <c r="ESS18" s="17"/>
      <c r="EST18" s="17"/>
      <c r="ESU18" s="17"/>
      <c r="ESV18" s="17"/>
      <c r="ESW18" s="17"/>
      <c r="ESX18" s="17"/>
      <c r="ESY18" s="17"/>
      <c r="ESZ18" s="17"/>
      <c r="ETA18" s="17"/>
      <c r="ETB18" s="17"/>
      <c r="ETC18" s="17"/>
      <c r="ETD18" s="17"/>
      <c r="ETE18" s="17"/>
      <c r="ETF18" s="17"/>
      <c r="ETG18" s="17"/>
      <c r="ETH18" s="17"/>
      <c r="ETI18" s="17"/>
      <c r="ETJ18" s="17"/>
      <c r="ETK18" s="17"/>
      <c r="ETL18" s="17"/>
      <c r="ETM18" s="17"/>
      <c r="ETN18" s="17"/>
      <c r="ETO18" s="17"/>
      <c r="ETP18" s="17"/>
      <c r="ETQ18" s="17"/>
      <c r="ETR18" s="17"/>
      <c r="ETS18" s="17"/>
      <c r="ETT18" s="17"/>
      <c r="ETU18" s="17"/>
      <c r="ETV18" s="17"/>
      <c r="ETW18" s="17"/>
      <c r="ETX18" s="17"/>
      <c r="ETY18" s="17"/>
      <c r="ETZ18" s="17"/>
      <c r="EUA18" s="17"/>
      <c r="EUB18" s="17"/>
      <c r="EUC18" s="17"/>
      <c r="EUD18" s="17"/>
      <c r="EUE18" s="17"/>
      <c r="EUF18" s="17"/>
      <c r="EUG18" s="17"/>
      <c r="EUH18" s="17"/>
      <c r="EUI18" s="17"/>
      <c r="EUJ18" s="17"/>
      <c r="EUK18" s="17"/>
      <c r="EUL18" s="17"/>
      <c r="EUM18" s="17"/>
      <c r="EUN18" s="17"/>
      <c r="EUO18" s="17"/>
      <c r="EUP18" s="17"/>
      <c r="EUQ18" s="17"/>
      <c r="EUR18" s="17"/>
      <c r="EUS18" s="17"/>
      <c r="EUT18" s="17"/>
      <c r="EUU18" s="17"/>
      <c r="EUV18" s="17"/>
      <c r="EUW18" s="17"/>
      <c r="EUX18" s="17"/>
      <c r="EUY18" s="17"/>
      <c r="EUZ18" s="17"/>
      <c r="EVA18" s="17"/>
      <c r="EVB18" s="17"/>
      <c r="EVC18" s="17"/>
      <c r="EVD18" s="17"/>
      <c r="EVE18" s="17"/>
      <c r="EVF18" s="17"/>
      <c r="EVG18" s="17"/>
      <c r="EVH18" s="17"/>
      <c r="EVI18" s="17"/>
      <c r="EVJ18" s="17"/>
      <c r="EVK18" s="17"/>
      <c r="EVL18" s="17"/>
      <c r="EVM18" s="17"/>
      <c r="EVN18" s="17"/>
      <c r="EVO18" s="17"/>
      <c r="EVP18" s="17"/>
      <c r="EVQ18" s="17"/>
      <c r="EVR18" s="17"/>
      <c r="EVS18" s="17"/>
      <c r="EVT18" s="17"/>
      <c r="EVU18" s="17"/>
      <c r="EVV18" s="17"/>
      <c r="EVW18" s="17"/>
      <c r="EVX18" s="17"/>
      <c r="EVY18" s="17"/>
      <c r="EVZ18" s="17"/>
      <c r="EWA18" s="17"/>
      <c r="EWB18" s="17"/>
      <c r="EWC18" s="17"/>
      <c r="EWD18" s="17"/>
      <c r="EWE18" s="17"/>
      <c r="EWF18" s="17"/>
      <c r="EWG18" s="17"/>
      <c r="EWH18" s="17"/>
      <c r="EWI18" s="17"/>
      <c r="EWJ18" s="17"/>
      <c r="EWK18" s="17"/>
      <c r="EWL18" s="17"/>
      <c r="EWM18" s="17"/>
      <c r="EWN18" s="17"/>
      <c r="EWO18" s="17"/>
      <c r="EWP18" s="17"/>
      <c r="EWQ18" s="17"/>
      <c r="EWR18" s="17"/>
      <c r="EWS18" s="17"/>
      <c r="EWT18" s="17"/>
      <c r="EWU18" s="17"/>
      <c r="EWV18" s="17"/>
      <c r="EWW18" s="17"/>
      <c r="EWX18" s="17"/>
      <c r="EWY18" s="17"/>
      <c r="EWZ18" s="17"/>
      <c r="EXA18" s="17"/>
      <c r="EXB18" s="17"/>
      <c r="EXC18" s="17"/>
      <c r="EXD18" s="17"/>
      <c r="EXE18" s="17"/>
      <c r="EXF18" s="17"/>
      <c r="EXG18" s="17"/>
      <c r="EXH18" s="17"/>
      <c r="EXI18" s="17"/>
      <c r="EXJ18" s="17"/>
      <c r="EXK18" s="17"/>
      <c r="EXL18" s="17"/>
      <c r="EXM18" s="17"/>
      <c r="EXN18" s="17"/>
      <c r="EXO18" s="17"/>
      <c r="EXP18" s="17"/>
      <c r="EXQ18" s="17"/>
      <c r="EXR18" s="17"/>
      <c r="EXS18" s="17"/>
      <c r="EXT18" s="17"/>
      <c r="EXU18" s="17"/>
      <c r="EXV18" s="17"/>
      <c r="EXW18" s="17"/>
      <c r="EXX18" s="17"/>
      <c r="EXY18" s="17"/>
      <c r="EXZ18" s="17"/>
      <c r="EYA18" s="17"/>
      <c r="EYB18" s="17"/>
      <c r="EYC18" s="17"/>
      <c r="EYD18" s="17"/>
      <c r="EYE18" s="17"/>
      <c r="EYF18" s="17"/>
      <c r="EYG18" s="17"/>
      <c r="EYH18" s="17"/>
      <c r="EYI18" s="17"/>
      <c r="EYJ18" s="17"/>
      <c r="EYK18" s="17"/>
      <c r="EYL18" s="17"/>
      <c r="EYM18" s="17"/>
      <c r="EYN18" s="17"/>
      <c r="EYO18" s="17"/>
      <c r="EYP18" s="17"/>
      <c r="EYQ18" s="17"/>
      <c r="EYR18" s="17"/>
      <c r="EYS18" s="17"/>
      <c r="EYT18" s="17"/>
      <c r="EYU18" s="17"/>
      <c r="EYV18" s="17"/>
      <c r="EYW18" s="17"/>
      <c r="EYX18" s="17"/>
      <c r="EYY18" s="17"/>
      <c r="EYZ18" s="17"/>
      <c r="EZA18" s="17"/>
      <c r="EZB18" s="17"/>
      <c r="EZC18" s="17"/>
      <c r="EZD18" s="17"/>
      <c r="EZE18" s="17"/>
      <c r="EZF18" s="17"/>
      <c r="EZG18" s="17"/>
      <c r="EZH18" s="17"/>
      <c r="EZI18" s="17"/>
      <c r="EZJ18" s="17"/>
      <c r="EZK18" s="17"/>
      <c r="EZL18" s="17"/>
      <c r="EZM18" s="17"/>
      <c r="EZN18" s="17"/>
      <c r="EZO18" s="17"/>
      <c r="EZP18" s="17"/>
      <c r="EZQ18" s="17"/>
      <c r="EZR18" s="17"/>
      <c r="EZS18" s="17"/>
      <c r="EZT18" s="17"/>
      <c r="EZU18" s="17"/>
      <c r="EZV18" s="17"/>
      <c r="EZW18" s="17"/>
      <c r="EZX18" s="17"/>
      <c r="EZY18" s="17"/>
      <c r="EZZ18" s="17"/>
      <c r="FAA18" s="17"/>
      <c r="FAB18" s="17"/>
      <c r="FAC18" s="17"/>
      <c r="FAD18" s="17"/>
      <c r="FAE18" s="17"/>
      <c r="FAF18" s="17"/>
      <c r="FAG18" s="17"/>
      <c r="FAH18" s="17"/>
      <c r="FAI18" s="17"/>
      <c r="FAJ18" s="17"/>
      <c r="FAK18" s="17"/>
      <c r="FAL18" s="17"/>
      <c r="FAM18" s="17"/>
      <c r="FAN18" s="17"/>
      <c r="FAO18" s="17"/>
      <c r="FAP18" s="17"/>
      <c r="FAQ18" s="17"/>
      <c r="FAR18" s="17"/>
      <c r="FAS18" s="17"/>
      <c r="FAT18" s="17"/>
      <c r="FAU18" s="17"/>
      <c r="FAV18" s="17"/>
      <c r="FAW18" s="17"/>
      <c r="FAX18" s="17"/>
      <c r="FAY18" s="17"/>
      <c r="FAZ18" s="17"/>
      <c r="FBA18" s="17"/>
      <c r="FBB18" s="17"/>
      <c r="FBC18" s="17"/>
      <c r="FBD18" s="17"/>
      <c r="FBE18" s="17"/>
      <c r="FBF18" s="17"/>
      <c r="FBG18" s="17"/>
      <c r="FBH18" s="17"/>
      <c r="FBI18" s="17"/>
      <c r="FBJ18" s="17"/>
      <c r="FBK18" s="17"/>
      <c r="FBL18" s="17"/>
      <c r="FBM18" s="17"/>
      <c r="FBN18" s="17"/>
      <c r="FBO18" s="17"/>
      <c r="FBP18" s="17"/>
      <c r="FBQ18" s="17"/>
      <c r="FBR18" s="17"/>
      <c r="FBS18" s="17"/>
      <c r="FBT18" s="17"/>
      <c r="FBU18" s="17"/>
      <c r="FBV18" s="17"/>
      <c r="FBW18" s="17"/>
      <c r="FBX18" s="17"/>
      <c r="FBY18" s="17"/>
      <c r="FBZ18" s="17"/>
      <c r="FCA18" s="17"/>
      <c r="FCB18" s="17"/>
      <c r="FCC18" s="17"/>
      <c r="FCD18" s="17"/>
      <c r="FCE18" s="17"/>
      <c r="FCF18" s="17"/>
      <c r="FCG18" s="17"/>
      <c r="FCH18" s="17"/>
      <c r="FCI18" s="17"/>
      <c r="FCJ18" s="17"/>
      <c r="FCK18" s="17"/>
      <c r="FCL18" s="17"/>
      <c r="FCM18" s="17"/>
      <c r="FCN18" s="17"/>
      <c r="FCO18" s="17"/>
      <c r="FCP18" s="17"/>
      <c r="FCQ18" s="17"/>
      <c r="FCR18" s="17"/>
      <c r="FCS18" s="17"/>
      <c r="FCT18" s="17"/>
      <c r="FCU18" s="17"/>
      <c r="FCV18" s="17"/>
      <c r="FCW18" s="17"/>
      <c r="FCX18" s="17"/>
      <c r="FCY18" s="17"/>
      <c r="FCZ18" s="17"/>
      <c r="FDA18" s="17"/>
      <c r="FDB18" s="17"/>
      <c r="FDC18" s="17"/>
      <c r="FDD18" s="17"/>
      <c r="FDE18" s="17"/>
      <c r="FDF18" s="17"/>
      <c r="FDG18" s="17"/>
      <c r="FDH18" s="17"/>
      <c r="FDI18" s="17"/>
      <c r="FDJ18" s="17"/>
      <c r="FDK18" s="17"/>
      <c r="FDL18" s="17"/>
      <c r="FDM18" s="17"/>
      <c r="FDN18" s="17"/>
      <c r="FDO18" s="17"/>
      <c r="FDP18" s="17"/>
      <c r="FDQ18" s="17"/>
      <c r="FDR18" s="17"/>
      <c r="FDS18" s="17"/>
      <c r="FDT18" s="17"/>
      <c r="FDU18" s="17"/>
      <c r="FDV18" s="17"/>
      <c r="FDW18" s="17"/>
      <c r="FDX18" s="17"/>
      <c r="FDY18" s="17"/>
      <c r="FDZ18" s="17"/>
      <c r="FEA18" s="17"/>
      <c r="FEB18" s="17"/>
      <c r="FEC18" s="17"/>
      <c r="FED18" s="17"/>
      <c r="FEE18" s="17"/>
      <c r="FEF18" s="17"/>
      <c r="FEG18" s="17"/>
      <c r="FEH18" s="17"/>
      <c r="FEI18" s="17"/>
      <c r="FEJ18" s="17"/>
      <c r="FEK18" s="17"/>
      <c r="FEL18" s="17"/>
      <c r="FEM18" s="17"/>
      <c r="FEN18" s="17"/>
      <c r="FEO18" s="17"/>
      <c r="FEP18" s="17"/>
      <c r="FEQ18" s="17"/>
      <c r="FER18" s="17"/>
      <c r="FES18" s="17"/>
      <c r="FET18" s="17"/>
      <c r="FEU18" s="17"/>
      <c r="FEV18" s="17"/>
      <c r="FEW18" s="17"/>
      <c r="FEX18" s="17"/>
      <c r="FEY18" s="17"/>
      <c r="FEZ18" s="17"/>
      <c r="FFA18" s="17"/>
      <c r="FFB18" s="17"/>
      <c r="FFC18" s="17"/>
      <c r="FFD18" s="17"/>
      <c r="FFE18" s="17"/>
      <c r="FFF18" s="17"/>
      <c r="FFG18" s="17"/>
      <c r="FFH18" s="17"/>
      <c r="FFI18" s="17"/>
      <c r="FFJ18" s="17"/>
      <c r="FFK18" s="17"/>
      <c r="FFL18" s="17"/>
      <c r="FFM18" s="17"/>
      <c r="FFN18" s="17"/>
      <c r="FFO18" s="17"/>
      <c r="FFP18" s="17"/>
      <c r="FFQ18" s="17"/>
      <c r="FFR18" s="17"/>
      <c r="FFS18" s="17"/>
      <c r="FFT18" s="17"/>
      <c r="FFU18" s="17"/>
      <c r="FFV18" s="17"/>
      <c r="FFW18" s="17"/>
      <c r="FFX18" s="17"/>
      <c r="FFY18" s="17"/>
      <c r="FFZ18" s="17"/>
      <c r="FGA18" s="17"/>
      <c r="FGB18" s="17"/>
      <c r="FGC18" s="17"/>
      <c r="FGD18" s="17"/>
      <c r="FGE18" s="17"/>
      <c r="FGF18" s="17"/>
      <c r="FGG18" s="17"/>
      <c r="FGH18" s="17"/>
      <c r="FGI18" s="17"/>
      <c r="FGJ18" s="17"/>
      <c r="FGK18" s="17"/>
      <c r="FGL18" s="17"/>
      <c r="FGM18" s="17"/>
      <c r="FGN18" s="17"/>
      <c r="FGO18" s="17"/>
      <c r="FGP18" s="17"/>
      <c r="FGQ18" s="17"/>
      <c r="FGR18" s="17"/>
      <c r="FGS18" s="17"/>
      <c r="FGT18" s="17"/>
      <c r="FGU18" s="17"/>
      <c r="FGV18" s="17"/>
      <c r="FGW18" s="17"/>
      <c r="FGX18" s="17"/>
      <c r="FGY18" s="17"/>
      <c r="FGZ18" s="17"/>
      <c r="FHA18" s="17"/>
      <c r="FHB18" s="17"/>
      <c r="FHC18" s="17"/>
      <c r="FHD18" s="17"/>
      <c r="FHE18" s="17"/>
      <c r="FHF18" s="17"/>
      <c r="FHG18" s="17"/>
      <c r="FHH18" s="17"/>
      <c r="FHI18" s="17"/>
      <c r="FHJ18" s="17"/>
      <c r="FHK18" s="17"/>
      <c r="FHL18" s="17"/>
      <c r="FHM18" s="17"/>
      <c r="FHN18" s="17"/>
      <c r="FHO18" s="17"/>
      <c r="FHP18" s="17"/>
      <c r="FHQ18" s="17"/>
      <c r="FHR18" s="17"/>
      <c r="FHS18" s="17"/>
      <c r="FHT18" s="17"/>
      <c r="FHU18" s="17"/>
      <c r="FHV18" s="17"/>
      <c r="FHW18" s="17"/>
      <c r="FHX18" s="17"/>
      <c r="FHY18" s="17"/>
      <c r="FHZ18" s="17"/>
      <c r="FIA18" s="17"/>
      <c r="FIB18" s="17"/>
      <c r="FIC18" s="17"/>
      <c r="FID18" s="17"/>
      <c r="FIE18" s="17"/>
      <c r="FIF18" s="17"/>
      <c r="FIG18" s="17"/>
      <c r="FIH18" s="17"/>
      <c r="FII18" s="17"/>
      <c r="FIJ18" s="17"/>
      <c r="FIK18" s="17"/>
      <c r="FIL18" s="17"/>
      <c r="FIM18" s="17"/>
      <c r="FIN18" s="17"/>
      <c r="FIO18" s="17"/>
      <c r="FIP18" s="17"/>
      <c r="FIQ18" s="17"/>
      <c r="FIR18" s="17"/>
      <c r="FIS18" s="17"/>
      <c r="FIT18" s="17"/>
      <c r="FIU18" s="17"/>
      <c r="FIV18" s="17"/>
      <c r="FIW18" s="17"/>
      <c r="FIX18" s="17"/>
      <c r="FIY18" s="17"/>
      <c r="FIZ18" s="17"/>
      <c r="FJA18" s="17"/>
      <c r="FJB18" s="17"/>
      <c r="FJC18" s="17"/>
      <c r="FJD18" s="17"/>
      <c r="FJE18" s="17"/>
      <c r="FJF18" s="17"/>
      <c r="FJG18" s="17"/>
      <c r="FJH18" s="17"/>
      <c r="FJI18" s="17"/>
      <c r="FJJ18" s="17"/>
      <c r="FJK18" s="17"/>
      <c r="FJL18" s="17"/>
      <c r="FJM18" s="17"/>
      <c r="FJN18" s="17"/>
      <c r="FJO18" s="17"/>
      <c r="FJP18" s="17"/>
      <c r="FJQ18" s="17"/>
      <c r="FJR18" s="17"/>
      <c r="FJS18" s="17"/>
      <c r="FJT18" s="17"/>
      <c r="FJU18" s="17"/>
      <c r="FJV18" s="17"/>
      <c r="FJW18" s="17"/>
      <c r="FJX18" s="17"/>
      <c r="FJY18" s="17"/>
      <c r="FJZ18" s="17"/>
      <c r="FKA18" s="17"/>
      <c r="FKB18" s="17"/>
      <c r="FKC18" s="17"/>
      <c r="FKD18" s="17"/>
      <c r="FKE18" s="17"/>
      <c r="FKF18" s="17"/>
      <c r="FKG18" s="17"/>
      <c r="FKH18" s="17"/>
      <c r="FKI18" s="17"/>
      <c r="FKJ18" s="17"/>
      <c r="FKK18" s="17"/>
      <c r="FKL18" s="17"/>
      <c r="FKM18" s="17"/>
      <c r="FKN18" s="17"/>
      <c r="FKO18" s="17"/>
      <c r="FKP18" s="17"/>
      <c r="FKQ18" s="17"/>
      <c r="FKR18" s="17"/>
      <c r="FKS18" s="17"/>
      <c r="FKT18" s="17"/>
      <c r="FKU18" s="17"/>
      <c r="FKV18" s="17"/>
      <c r="FKW18" s="17"/>
      <c r="FKX18" s="17"/>
      <c r="FKY18" s="17"/>
      <c r="FKZ18" s="17"/>
      <c r="FLA18" s="17"/>
      <c r="FLB18" s="17"/>
      <c r="FLC18" s="17"/>
      <c r="FLD18" s="17"/>
      <c r="FLE18" s="17"/>
      <c r="FLF18" s="17"/>
      <c r="FLG18" s="17"/>
      <c r="FLH18" s="17"/>
      <c r="FLI18" s="17"/>
      <c r="FLJ18" s="17"/>
      <c r="FLK18" s="17"/>
      <c r="FLL18" s="17"/>
      <c r="FLM18" s="17"/>
      <c r="FLN18" s="17"/>
      <c r="FLO18" s="17"/>
      <c r="FLP18" s="17"/>
      <c r="FLQ18" s="17"/>
      <c r="FLR18" s="17"/>
      <c r="FLS18" s="17"/>
      <c r="FLT18" s="17"/>
      <c r="FLU18" s="17"/>
      <c r="FLV18" s="17"/>
      <c r="FLW18" s="17"/>
      <c r="FLX18" s="17"/>
      <c r="FLY18" s="17"/>
      <c r="FLZ18" s="17"/>
      <c r="FMA18" s="17"/>
      <c r="FMB18" s="17"/>
      <c r="FMC18" s="17"/>
      <c r="FMD18" s="17"/>
      <c r="FME18" s="17"/>
      <c r="FMF18" s="17"/>
      <c r="FMG18" s="17"/>
      <c r="FMH18" s="17"/>
      <c r="FMI18" s="17"/>
      <c r="FMJ18" s="17"/>
      <c r="FMK18" s="17"/>
      <c r="FML18" s="17"/>
      <c r="FMM18" s="17"/>
      <c r="FMN18" s="17"/>
      <c r="FMO18" s="17"/>
      <c r="FMP18" s="17"/>
      <c r="FMQ18" s="17"/>
      <c r="FMR18" s="17"/>
      <c r="FMS18" s="17"/>
      <c r="FMT18" s="17"/>
      <c r="FMU18" s="17"/>
      <c r="FMV18" s="17"/>
      <c r="FMW18" s="17"/>
      <c r="FMX18" s="17"/>
      <c r="FMY18" s="17"/>
      <c r="FMZ18" s="17"/>
      <c r="FNA18" s="17"/>
      <c r="FNB18" s="17"/>
      <c r="FNC18" s="17"/>
      <c r="FND18" s="17"/>
      <c r="FNE18" s="17"/>
      <c r="FNF18" s="17"/>
      <c r="FNG18" s="17"/>
      <c r="FNH18" s="17"/>
      <c r="FNI18" s="17"/>
      <c r="FNJ18" s="17"/>
      <c r="FNK18" s="17"/>
      <c r="FNL18" s="17"/>
      <c r="FNM18" s="17"/>
      <c r="FNN18" s="17"/>
      <c r="FNO18" s="17"/>
      <c r="FNP18" s="17"/>
      <c r="FNQ18" s="17"/>
      <c r="FNR18" s="17"/>
      <c r="FNS18" s="17"/>
      <c r="FNT18" s="17"/>
      <c r="FNU18" s="17"/>
      <c r="FNV18" s="17"/>
      <c r="FNW18" s="17"/>
      <c r="FNX18" s="17"/>
      <c r="FNY18" s="17"/>
      <c r="FNZ18" s="17"/>
      <c r="FOA18" s="17"/>
      <c r="FOB18" s="17"/>
      <c r="FOC18" s="17"/>
      <c r="FOD18" s="17"/>
      <c r="FOE18" s="17"/>
      <c r="FOF18" s="17"/>
      <c r="FOG18" s="17"/>
      <c r="FOH18" s="17"/>
      <c r="FOI18" s="17"/>
      <c r="FOJ18" s="17"/>
      <c r="FOK18" s="17"/>
      <c r="FOL18" s="17"/>
      <c r="FOM18" s="17"/>
      <c r="FON18" s="17"/>
      <c r="FOO18" s="17"/>
      <c r="FOP18" s="17"/>
      <c r="FOQ18" s="17"/>
      <c r="FOR18" s="17"/>
      <c r="FOS18" s="17"/>
      <c r="FOT18" s="17"/>
      <c r="FOU18" s="17"/>
      <c r="FOV18" s="17"/>
      <c r="FOW18" s="17"/>
      <c r="FOX18" s="17"/>
      <c r="FOY18" s="17"/>
      <c r="FOZ18" s="17"/>
      <c r="FPA18" s="17"/>
      <c r="FPB18" s="17"/>
      <c r="FPC18" s="17"/>
      <c r="FPD18" s="17"/>
      <c r="FPE18" s="17"/>
      <c r="FPF18" s="17"/>
      <c r="FPG18" s="17"/>
      <c r="FPH18" s="17"/>
      <c r="FPI18" s="17"/>
      <c r="FPJ18" s="17"/>
      <c r="FPK18" s="17"/>
      <c r="FPL18" s="17"/>
      <c r="FPM18" s="17"/>
      <c r="FPN18" s="17"/>
      <c r="FPO18" s="17"/>
      <c r="FPP18" s="17"/>
      <c r="FPQ18" s="17"/>
      <c r="FPR18" s="17"/>
      <c r="FPS18" s="17"/>
      <c r="FPT18" s="17"/>
      <c r="FPU18" s="17"/>
      <c r="FPV18" s="17"/>
      <c r="FPW18" s="17"/>
      <c r="FPX18" s="17"/>
      <c r="FPY18" s="17"/>
      <c r="FPZ18" s="17"/>
      <c r="FQA18" s="17"/>
      <c r="FQB18" s="17"/>
      <c r="FQC18" s="17"/>
      <c r="FQD18" s="17"/>
      <c r="FQE18" s="17"/>
      <c r="FQF18" s="17"/>
      <c r="FQG18" s="17"/>
      <c r="FQH18" s="17"/>
      <c r="FQI18" s="17"/>
      <c r="FQJ18" s="17"/>
      <c r="FQK18" s="17"/>
      <c r="FQL18" s="17"/>
      <c r="FQM18" s="17"/>
      <c r="FQN18" s="17"/>
      <c r="FQO18" s="17"/>
      <c r="FQP18" s="17"/>
      <c r="FQQ18" s="17"/>
      <c r="FQR18" s="17"/>
      <c r="FQS18" s="17"/>
      <c r="FQT18" s="17"/>
      <c r="FQU18" s="17"/>
      <c r="FQV18" s="17"/>
      <c r="FQW18" s="17"/>
      <c r="FQX18" s="17"/>
      <c r="FQY18" s="17"/>
      <c r="FQZ18" s="17"/>
      <c r="FRA18" s="17"/>
      <c r="FRB18" s="17"/>
      <c r="FRC18" s="17"/>
      <c r="FRD18" s="17"/>
      <c r="FRE18" s="17"/>
      <c r="FRF18" s="17"/>
      <c r="FRG18" s="17"/>
      <c r="FRH18" s="17"/>
      <c r="FRI18" s="17"/>
      <c r="FRJ18" s="17"/>
      <c r="FRK18" s="17"/>
      <c r="FRL18" s="17"/>
      <c r="FRM18" s="17"/>
      <c r="FRN18" s="17"/>
      <c r="FRO18" s="17"/>
      <c r="FRP18" s="17"/>
      <c r="FRQ18" s="17"/>
      <c r="FRR18" s="17"/>
      <c r="FRS18" s="17"/>
      <c r="FRT18" s="17"/>
      <c r="FRU18" s="17"/>
      <c r="FRV18" s="17"/>
      <c r="FRW18" s="17"/>
      <c r="FRX18" s="17"/>
      <c r="FRY18" s="17"/>
      <c r="FRZ18" s="17"/>
      <c r="FSA18" s="17"/>
      <c r="FSB18" s="17"/>
      <c r="FSC18" s="17"/>
      <c r="FSD18" s="17"/>
      <c r="FSE18" s="17"/>
      <c r="FSF18" s="17"/>
      <c r="FSG18" s="17"/>
      <c r="FSH18" s="17"/>
      <c r="FSI18" s="17"/>
      <c r="FSJ18" s="17"/>
      <c r="FSK18" s="17"/>
      <c r="FSL18" s="17"/>
      <c r="FSM18" s="17"/>
      <c r="FSN18" s="17"/>
      <c r="FSO18" s="17"/>
      <c r="FSP18" s="17"/>
      <c r="FSQ18" s="17"/>
      <c r="FSR18" s="17"/>
      <c r="FSS18" s="17"/>
      <c r="FST18" s="17"/>
      <c r="FSU18" s="17"/>
      <c r="FSV18" s="17"/>
      <c r="FSW18" s="17"/>
      <c r="FSX18" s="17"/>
      <c r="FSY18" s="17"/>
      <c r="FSZ18" s="17"/>
      <c r="FTA18" s="17"/>
      <c r="FTB18" s="17"/>
      <c r="FTC18" s="17"/>
      <c r="FTD18" s="17"/>
      <c r="FTE18" s="17"/>
      <c r="FTF18" s="17"/>
      <c r="FTG18" s="17"/>
      <c r="FTH18" s="17"/>
      <c r="FTI18" s="17"/>
      <c r="FTJ18" s="17"/>
      <c r="FTK18" s="17"/>
      <c r="FTL18" s="17"/>
      <c r="FTM18" s="17"/>
      <c r="FTN18" s="17"/>
      <c r="FTO18" s="17"/>
      <c r="FTP18" s="17"/>
      <c r="FTQ18" s="17"/>
      <c r="FTR18" s="17"/>
      <c r="FTS18" s="17"/>
      <c r="FTT18" s="17"/>
      <c r="FTU18" s="17"/>
      <c r="FTV18" s="17"/>
      <c r="FTW18" s="17"/>
      <c r="FTX18" s="17"/>
      <c r="FTY18" s="17"/>
      <c r="FTZ18" s="17"/>
      <c r="FUA18" s="17"/>
      <c r="FUB18" s="17"/>
      <c r="FUC18" s="17"/>
      <c r="FUD18" s="17"/>
      <c r="FUE18" s="17"/>
      <c r="FUF18" s="17"/>
      <c r="FUG18" s="17"/>
      <c r="FUH18" s="17"/>
      <c r="FUI18" s="17"/>
      <c r="FUJ18" s="17"/>
      <c r="FUK18" s="17"/>
      <c r="FUL18" s="17"/>
      <c r="FUM18" s="17"/>
      <c r="FUN18" s="17"/>
      <c r="FUO18" s="17"/>
      <c r="FUP18" s="17"/>
      <c r="FUQ18" s="17"/>
      <c r="FUR18" s="17"/>
      <c r="FUS18" s="17"/>
      <c r="FUT18" s="17"/>
      <c r="FUU18" s="17"/>
      <c r="FUV18" s="17"/>
      <c r="FUW18" s="17"/>
      <c r="FUX18" s="17"/>
      <c r="FUY18" s="17"/>
      <c r="FUZ18" s="17"/>
      <c r="FVA18" s="17"/>
      <c r="FVB18" s="17"/>
      <c r="FVC18" s="17"/>
      <c r="FVD18" s="17"/>
      <c r="FVE18" s="17"/>
      <c r="FVF18" s="17"/>
      <c r="FVG18" s="17"/>
      <c r="FVH18" s="17"/>
      <c r="FVI18" s="17"/>
      <c r="FVJ18" s="17"/>
      <c r="FVK18" s="17"/>
      <c r="FVL18" s="17"/>
      <c r="FVM18" s="17"/>
      <c r="FVN18" s="17"/>
      <c r="FVO18" s="17"/>
      <c r="FVP18" s="17"/>
      <c r="FVQ18" s="17"/>
      <c r="FVR18" s="17"/>
      <c r="FVS18" s="17"/>
      <c r="FVT18" s="17"/>
      <c r="FVU18" s="17"/>
      <c r="FVV18" s="17"/>
      <c r="FVW18" s="17"/>
      <c r="FVX18" s="17"/>
      <c r="FVY18" s="17"/>
      <c r="FVZ18" s="17"/>
      <c r="FWA18" s="17"/>
      <c r="FWB18" s="17"/>
      <c r="FWC18" s="17"/>
      <c r="FWD18" s="17"/>
      <c r="FWE18" s="17"/>
      <c r="FWF18" s="17"/>
      <c r="FWG18" s="17"/>
      <c r="FWH18" s="17"/>
      <c r="FWI18" s="17"/>
      <c r="FWJ18" s="17"/>
      <c r="FWK18" s="17"/>
      <c r="FWL18" s="17"/>
      <c r="FWM18" s="17"/>
      <c r="FWN18" s="17"/>
      <c r="FWO18" s="17"/>
      <c r="FWP18" s="17"/>
      <c r="FWQ18" s="17"/>
      <c r="FWR18" s="17"/>
      <c r="FWS18" s="17"/>
      <c r="FWT18" s="17"/>
      <c r="FWU18" s="17"/>
      <c r="FWV18" s="17"/>
      <c r="FWW18" s="17"/>
      <c r="FWX18" s="17"/>
      <c r="FWY18" s="17"/>
      <c r="FWZ18" s="17"/>
      <c r="FXA18" s="17"/>
      <c r="FXB18" s="17"/>
      <c r="FXC18" s="17"/>
      <c r="FXD18" s="17"/>
      <c r="FXE18" s="17"/>
      <c r="FXF18" s="17"/>
      <c r="FXG18" s="17"/>
      <c r="FXH18" s="17"/>
      <c r="FXI18" s="17"/>
      <c r="FXJ18" s="17"/>
      <c r="FXK18" s="17"/>
      <c r="FXL18" s="17"/>
      <c r="FXM18" s="17"/>
      <c r="FXN18" s="17"/>
      <c r="FXO18" s="17"/>
      <c r="FXP18" s="17"/>
      <c r="FXQ18" s="17"/>
      <c r="FXR18" s="17"/>
      <c r="FXS18" s="17"/>
      <c r="FXT18" s="17"/>
      <c r="FXU18" s="17"/>
      <c r="FXV18" s="17"/>
      <c r="FXW18" s="17"/>
      <c r="FXX18" s="17"/>
      <c r="FXY18" s="17"/>
      <c r="FXZ18" s="17"/>
      <c r="FYA18" s="17"/>
      <c r="FYB18" s="17"/>
      <c r="FYC18" s="17"/>
      <c r="FYD18" s="17"/>
      <c r="FYE18" s="17"/>
      <c r="FYF18" s="17"/>
      <c r="FYG18" s="17"/>
      <c r="FYH18" s="17"/>
      <c r="FYI18" s="17"/>
      <c r="FYJ18" s="17"/>
      <c r="FYK18" s="17"/>
      <c r="FYL18" s="17"/>
      <c r="FYM18" s="17"/>
      <c r="FYN18" s="17"/>
      <c r="FYO18" s="17"/>
      <c r="FYP18" s="17"/>
      <c r="FYQ18" s="17"/>
      <c r="FYR18" s="17"/>
      <c r="FYS18" s="17"/>
      <c r="FYT18" s="17"/>
      <c r="FYU18" s="17"/>
      <c r="FYV18" s="17"/>
      <c r="FYW18" s="17"/>
      <c r="FYX18" s="17"/>
      <c r="FYY18" s="17"/>
      <c r="FYZ18" s="17"/>
      <c r="FZA18" s="17"/>
      <c r="FZB18" s="17"/>
      <c r="FZC18" s="17"/>
      <c r="FZD18" s="17"/>
      <c r="FZE18" s="17"/>
      <c r="FZF18" s="17"/>
      <c r="FZG18" s="17"/>
      <c r="FZH18" s="17"/>
      <c r="FZI18" s="17"/>
      <c r="FZJ18" s="17"/>
      <c r="FZK18" s="17"/>
      <c r="FZL18" s="17"/>
      <c r="FZM18" s="17"/>
      <c r="FZN18" s="17"/>
      <c r="FZO18" s="17"/>
      <c r="FZP18" s="17"/>
      <c r="FZQ18" s="17"/>
      <c r="FZR18" s="17"/>
      <c r="FZS18" s="17"/>
      <c r="FZT18" s="17"/>
      <c r="FZU18" s="17"/>
      <c r="FZV18" s="17"/>
      <c r="FZW18" s="17"/>
      <c r="FZX18" s="17"/>
      <c r="FZY18" s="17"/>
      <c r="FZZ18" s="17"/>
      <c r="GAA18" s="17"/>
      <c r="GAB18" s="17"/>
      <c r="GAC18" s="17"/>
      <c r="GAD18" s="17"/>
      <c r="GAE18" s="17"/>
      <c r="GAF18" s="17"/>
      <c r="GAG18" s="17"/>
      <c r="GAH18" s="17"/>
      <c r="GAI18" s="17"/>
      <c r="GAJ18" s="17"/>
      <c r="GAK18" s="17"/>
      <c r="GAL18" s="17"/>
      <c r="GAM18" s="17"/>
      <c r="GAN18" s="17"/>
      <c r="GAO18" s="17"/>
      <c r="GAP18" s="17"/>
      <c r="GAQ18" s="17"/>
      <c r="GAR18" s="17"/>
      <c r="GAS18" s="17"/>
      <c r="GAT18" s="17"/>
      <c r="GAU18" s="17"/>
      <c r="GAV18" s="17"/>
      <c r="GAW18" s="17"/>
      <c r="GAX18" s="17"/>
      <c r="GAY18" s="17"/>
      <c r="GAZ18" s="17"/>
      <c r="GBA18" s="17"/>
      <c r="GBB18" s="17"/>
      <c r="GBC18" s="17"/>
      <c r="GBD18" s="17"/>
      <c r="GBE18" s="17"/>
      <c r="GBF18" s="17"/>
      <c r="GBG18" s="17"/>
      <c r="GBH18" s="17"/>
      <c r="GBI18" s="17"/>
      <c r="GBJ18" s="17"/>
      <c r="GBK18" s="17"/>
      <c r="GBL18" s="17"/>
      <c r="GBM18" s="17"/>
      <c r="GBN18" s="17"/>
      <c r="GBO18" s="17"/>
      <c r="GBP18" s="17"/>
      <c r="GBQ18" s="17"/>
      <c r="GBR18" s="17"/>
      <c r="GBS18" s="17"/>
      <c r="GBT18" s="17"/>
      <c r="GBU18" s="17"/>
      <c r="GBV18" s="17"/>
      <c r="GBW18" s="17"/>
      <c r="GBX18" s="17"/>
      <c r="GBY18" s="17"/>
      <c r="GBZ18" s="17"/>
      <c r="GCA18" s="17"/>
      <c r="GCB18" s="17"/>
      <c r="GCC18" s="17"/>
      <c r="GCD18" s="17"/>
      <c r="GCE18" s="17"/>
      <c r="GCF18" s="17"/>
      <c r="GCG18" s="17"/>
      <c r="GCH18" s="17"/>
      <c r="GCI18" s="17"/>
      <c r="GCJ18" s="17"/>
      <c r="GCK18" s="17"/>
      <c r="GCL18" s="17"/>
      <c r="GCM18" s="17"/>
      <c r="GCN18" s="17"/>
      <c r="GCO18" s="17"/>
      <c r="GCP18" s="17"/>
      <c r="GCQ18" s="17"/>
      <c r="GCR18" s="17"/>
      <c r="GCS18" s="17"/>
      <c r="GCT18" s="17"/>
      <c r="GCU18" s="17"/>
      <c r="GCV18" s="17"/>
      <c r="GCW18" s="17"/>
      <c r="GCX18" s="17"/>
      <c r="GCY18" s="17"/>
      <c r="GCZ18" s="17"/>
      <c r="GDA18" s="17"/>
      <c r="GDB18" s="17"/>
      <c r="GDC18" s="17"/>
      <c r="GDD18" s="17"/>
      <c r="GDE18" s="17"/>
      <c r="GDF18" s="17"/>
      <c r="GDG18" s="17"/>
      <c r="GDH18" s="17"/>
      <c r="GDI18" s="17"/>
      <c r="GDJ18" s="17"/>
      <c r="GDK18" s="17"/>
      <c r="GDL18" s="17"/>
      <c r="GDM18" s="17"/>
      <c r="GDN18" s="17"/>
      <c r="GDO18" s="17"/>
      <c r="GDP18" s="17"/>
      <c r="GDQ18" s="17"/>
      <c r="GDR18" s="17"/>
      <c r="GDS18" s="17"/>
      <c r="GDT18" s="17"/>
      <c r="GDU18" s="17"/>
      <c r="GDV18" s="17"/>
      <c r="GDW18" s="17"/>
      <c r="GDX18" s="17"/>
      <c r="GDY18" s="17"/>
      <c r="GDZ18" s="17"/>
      <c r="GEA18" s="17"/>
      <c r="GEB18" s="17"/>
      <c r="GEC18" s="17"/>
      <c r="GED18" s="17"/>
      <c r="GEE18" s="17"/>
      <c r="GEF18" s="17"/>
      <c r="GEG18" s="17"/>
      <c r="GEH18" s="17"/>
      <c r="GEI18" s="17"/>
      <c r="GEJ18" s="17"/>
      <c r="GEK18" s="17"/>
      <c r="GEL18" s="17"/>
      <c r="GEM18" s="17"/>
      <c r="GEN18" s="17"/>
      <c r="GEO18" s="17"/>
      <c r="GEP18" s="17"/>
      <c r="GEQ18" s="17"/>
      <c r="GER18" s="17"/>
      <c r="GES18" s="17"/>
      <c r="GET18" s="17"/>
      <c r="GEU18" s="17"/>
      <c r="GEV18" s="17"/>
      <c r="GEW18" s="17"/>
      <c r="GEX18" s="17"/>
      <c r="GEY18" s="17"/>
      <c r="GEZ18" s="17"/>
      <c r="GFA18" s="17"/>
      <c r="GFB18" s="17"/>
      <c r="GFC18" s="17"/>
      <c r="GFD18" s="17"/>
      <c r="GFE18" s="17"/>
      <c r="GFF18" s="17"/>
      <c r="GFG18" s="17"/>
      <c r="GFH18" s="17"/>
      <c r="GFI18" s="17"/>
      <c r="GFJ18" s="17"/>
      <c r="GFK18" s="17"/>
      <c r="GFL18" s="17"/>
      <c r="GFM18" s="17"/>
      <c r="GFN18" s="17"/>
      <c r="GFO18" s="17"/>
      <c r="GFP18" s="17"/>
      <c r="GFQ18" s="17"/>
      <c r="GFR18" s="17"/>
      <c r="GFS18" s="17"/>
      <c r="GFT18" s="17"/>
      <c r="GFU18" s="17"/>
      <c r="GFV18" s="17"/>
      <c r="GFW18" s="17"/>
      <c r="GFX18" s="17"/>
      <c r="GFY18" s="17"/>
      <c r="GFZ18" s="17"/>
      <c r="GGA18" s="17"/>
      <c r="GGB18" s="17"/>
      <c r="GGC18" s="17"/>
      <c r="GGD18" s="17"/>
      <c r="GGE18" s="17"/>
      <c r="GGF18" s="17"/>
      <c r="GGG18" s="17"/>
      <c r="GGH18" s="17"/>
      <c r="GGI18" s="17"/>
      <c r="GGJ18" s="17"/>
      <c r="GGK18" s="17"/>
      <c r="GGL18" s="17"/>
      <c r="GGM18" s="17"/>
      <c r="GGN18" s="17"/>
      <c r="GGO18" s="17"/>
      <c r="GGP18" s="17"/>
      <c r="GGQ18" s="17"/>
      <c r="GGR18" s="17"/>
      <c r="GGS18" s="17"/>
      <c r="GGT18" s="17"/>
      <c r="GGU18" s="17"/>
      <c r="GGV18" s="17"/>
      <c r="GGW18" s="17"/>
      <c r="GGX18" s="17"/>
      <c r="GGY18" s="17"/>
      <c r="GGZ18" s="17"/>
      <c r="GHA18" s="17"/>
      <c r="GHB18" s="17"/>
      <c r="GHC18" s="17"/>
      <c r="GHD18" s="17"/>
      <c r="GHE18" s="17"/>
      <c r="GHF18" s="17"/>
      <c r="GHG18" s="17"/>
      <c r="GHH18" s="17"/>
      <c r="GHI18" s="17"/>
      <c r="GHJ18" s="17"/>
      <c r="GHK18" s="17"/>
      <c r="GHL18" s="17"/>
      <c r="GHM18" s="17"/>
      <c r="GHN18" s="17"/>
      <c r="GHO18" s="17"/>
      <c r="GHP18" s="17"/>
      <c r="GHQ18" s="17"/>
      <c r="GHR18" s="17"/>
      <c r="GHS18" s="17"/>
      <c r="GHT18" s="17"/>
      <c r="GHU18" s="17"/>
      <c r="GHV18" s="17"/>
      <c r="GHW18" s="17"/>
      <c r="GHX18" s="17"/>
      <c r="GHY18" s="17"/>
      <c r="GHZ18" s="17"/>
      <c r="GIA18" s="17"/>
      <c r="GIB18" s="17"/>
      <c r="GIC18" s="17"/>
      <c r="GID18" s="17"/>
      <c r="GIE18" s="17"/>
      <c r="GIF18" s="17"/>
      <c r="GIG18" s="17"/>
      <c r="GIH18" s="17"/>
      <c r="GII18" s="17"/>
      <c r="GIJ18" s="17"/>
      <c r="GIK18" s="17"/>
      <c r="GIL18" s="17"/>
      <c r="GIM18" s="17"/>
      <c r="GIN18" s="17"/>
      <c r="GIO18" s="17"/>
      <c r="GIP18" s="17"/>
      <c r="GIQ18" s="17"/>
      <c r="GIR18" s="17"/>
      <c r="GIS18" s="17"/>
      <c r="GIT18" s="17"/>
      <c r="GIU18" s="17"/>
      <c r="GIV18" s="17"/>
      <c r="GIW18" s="17"/>
      <c r="GIX18" s="17"/>
      <c r="GIY18" s="17"/>
      <c r="GIZ18" s="17"/>
      <c r="GJA18" s="17"/>
      <c r="GJB18" s="17"/>
      <c r="GJC18" s="17"/>
      <c r="GJD18" s="17"/>
      <c r="GJE18" s="17"/>
      <c r="GJF18" s="17"/>
      <c r="GJG18" s="17"/>
      <c r="GJH18" s="17"/>
      <c r="GJI18" s="17"/>
      <c r="GJJ18" s="17"/>
      <c r="GJK18" s="17"/>
      <c r="GJL18" s="17"/>
      <c r="GJM18" s="17"/>
      <c r="GJN18" s="17"/>
      <c r="GJO18" s="17"/>
      <c r="GJP18" s="17"/>
      <c r="GJQ18" s="17"/>
      <c r="GJR18" s="17"/>
      <c r="GJS18" s="17"/>
      <c r="GJT18" s="17"/>
      <c r="GJU18" s="17"/>
      <c r="GJV18" s="17"/>
      <c r="GJW18" s="17"/>
      <c r="GJX18" s="17"/>
      <c r="GJY18" s="17"/>
      <c r="GJZ18" s="17"/>
      <c r="GKA18" s="17"/>
      <c r="GKB18" s="17"/>
      <c r="GKC18" s="17"/>
      <c r="GKD18" s="17"/>
      <c r="GKE18" s="17"/>
      <c r="GKF18" s="17"/>
      <c r="GKG18" s="17"/>
      <c r="GKH18" s="17"/>
      <c r="GKI18" s="17"/>
      <c r="GKJ18" s="17"/>
      <c r="GKK18" s="17"/>
      <c r="GKL18" s="17"/>
      <c r="GKM18" s="17"/>
      <c r="GKN18" s="17"/>
      <c r="GKO18" s="17"/>
      <c r="GKP18" s="17"/>
      <c r="GKQ18" s="17"/>
      <c r="GKR18" s="17"/>
      <c r="GKS18" s="17"/>
      <c r="GKT18" s="17"/>
      <c r="GKU18" s="17"/>
      <c r="GKV18" s="17"/>
      <c r="GKW18" s="17"/>
      <c r="GKX18" s="17"/>
      <c r="GKY18" s="17"/>
      <c r="GKZ18" s="17"/>
      <c r="GLA18" s="17"/>
      <c r="GLB18" s="17"/>
      <c r="GLC18" s="17"/>
      <c r="GLD18" s="17"/>
      <c r="GLE18" s="17"/>
      <c r="GLF18" s="17"/>
      <c r="GLG18" s="17"/>
      <c r="GLH18" s="17"/>
      <c r="GLI18" s="17"/>
      <c r="GLJ18" s="17"/>
      <c r="GLK18" s="17"/>
      <c r="GLL18" s="17"/>
      <c r="GLM18" s="17"/>
      <c r="GLN18" s="17"/>
      <c r="GLO18" s="17"/>
      <c r="GLP18" s="17"/>
      <c r="GLQ18" s="17"/>
      <c r="GLR18" s="17"/>
      <c r="GLS18" s="17"/>
      <c r="GLT18" s="17"/>
      <c r="GLU18" s="17"/>
      <c r="GLV18" s="17"/>
      <c r="GLW18" s="17"/>
      <c r="GLX18" s="17"/>
      <c r="GLY18" s="17"/>
      <c r="GLZ18" s="17"/>
      <c r="GMA18" s="17"/>
      <c r="GMB18" s="17"/>
      <c r="GMC18" s="17"/>
      <c r="GMD18" s="17"/>
      <c r="GME18" s="17"/>
      <c r="GMF18" s="17"/>
      <c r="GMG18" s="17"/>
      <c r="GMH18" s="17"/>
      <c r="GMI18" s="17"/>
      <c r="GMJ18" s="17"/>
      <c r="GMK18" s="17"/>
      <c r="GML18" s="17"/>
      <c r="GMM18" s="17"/>
      <c r="GMN18" s="17"/>
      <c r="GMO18" s="17"/>
      <c r="GMP18" s="17"/>
      <c r="GMQ18" s="17"/>
      <c r="GMR18" s="17"/>
      <c r="GMS18" s="17"/>
      <c r="GMT18" s="17"/>
      <c r="GMU18" s="17"/>
      <c r="GMV18" s="17"/>
      <c r="GMW18" s="17"/>
      <c r="GMX18" s="17"/>
      <c r="GMY18" s="17"/>
      <c r="GMZ18" s="17"/>
      <c r="GNA18" s="17"/>
      <c r="GNB18" s="17"/>
      <c r="GNC18" s="17"/>
      <c r="GND18" s="17"/>
      <c r="GNE18" s="17"/>
      <c r="GNF18" s="17"/>
      <c r="GNG18" s="17"/>
      <c r="GNH18" s="17"/>
      <c r="GNI18" s="17"/>
      <c r="GNJ18" s="17"/>
      <c r="GNK18" s="17"/>
      <c r="GNL18" s="17"/>
      <c r="GNM18" s="17"/>
      <c r="GNN18" s="17"/>
      <c r="GNO18" s="17"/>
      <c r="GNP18" s="17"/>
      <c r="GNQ18" s="17"/>
      <c r="GNR18" s="17"/>
      <c r="GNS18" s="17"/>
      <c r="GNT18" s="17"/>
      <c r="GNU18" s="17"/>
      <c r="GNV18" s="17"/>
      <c r="GNW18" s="17"/>
      <c r="GNX18" s="17"/>
      <c r="GNY18" s="17"/>
      <c r="GNZ18" s="17"/>
      <c r="GOA18" s="17"/>
      <c r="GOB18" s="17"/>
      <c r="GOC18" s="17"/>
      <c r="GOD18" s="17"/>
      <c r="GOE18" s="17"/>
      <c r="GOF18" s="17"/>
      <c r="GOG18" s="17"/>
      <c r="GOH18" s="17"/>
      <c r="GOI18" s="17"/>
      <c r="GOJ18" s="17"/>
      <c r="GOK18" s="17"/>
      <c r="GOL18" s="17"/>
      <c r="GOM18" s="17"/>
      <c r="GON18" s="17"/>
      <c r="GOO18" s="17"/>
      <c r="GOP18" s="17"/>
      <c r="GOQ18" s="17"/>
      <c r="GOR18" s="17"/>
      <c r="GOS18" s="17"/>
      <c r="GOT18" s="17"/>
      <c r="GOU18" s="17"/>
      <c r="GOV18" s="17"/>
      <c r="GOW18" s="17"/>
      <c r="GOX18" s="17"/>
      <c r="GOY18" s="17"/>
      <c r="GOZ18" s="17"/>
      <c r="GPA18" s="17"/>
      <c r="GPB18" s="17"/>
      <c r="GPC18" s="17"/>
      <c r="GPD18" s="17"/>
      <c r="GPE18" s="17"/>
      <c r="GPF18" s="17"/>
      <c r="GPG18" s="17"/>
      <c r="GPH18" s="17"/>
      <c r="GPI18" s="17"/>
      <c r="GPJ18" s="17"/>
      <c r="GPK18" s="17"/>
      <c r="GPL18" s="17"/>
      <c r="GPM18" s="17"/>
      <c r="GPN18" s="17"/>
      <c r="GPO18" s="17"/>
      <c r="GPP18" s="17"/>
      <c r="GPQ18" s="17"/>
      <c r="GPR18" s="17"/>
      <c r="GPS18" s="17"/>
      <c r="GPT18" s="17"/>
      <c r="GPU18" s="17"/>
      <c r="GPV18" s="17"/>
      <c r="GPW18" s="17"/>
      <c r="GPX18" s="17"/>
      <c r="GPY18" s="17"/>
      <c r="GPZ18" s="17"/>
      <c r="GQA18" s="17"/>
      <c r="GQB18" s="17"/>
      <c r="GQC18" s="17"/>
      <c r="GQD18" s="17"/>
      <c r="GQE18" s="17"/>
      <c r="GQF18" s="17"/>
      <c r="GQG18" s="17"/>
      <c r="GQH18" s="17"/>
      <c r="GQI18" s="17"/>
      <c r="GQJ18" s="17"/>
      <c r="GQK18" s="17"/>
      <c r="GQL18" s="17"/>
      <c r="GQM18" s="17"/>
      <c r="GQN18" s="17"/>
      <c r="GQO18" s="17"/>
      <c r="GQP18" s="17"/>
      <c r="GQQ18" s="17"/>
      <c r="GQR18" s="17"/>
      <c r="GQS18" s="17"/>
      <c r="GQT18" s="17"/>
      <c r="GQU18" s="17"/>
      <c r="GQV18" s="17"/>
      <c r="GQW18" s="17"/>
      <c r="GQX18" s="17"/>
      <c r="GQY18" s="17"/>
      <c r="GQZ18" s="17"/>
      <c r="GRA18" s="17"/>
      <c r="GRB18" s="17"/>
      <c r="GRC18" s="17"/>
      <c r="GRD18" s="17"/>
      <c r="GRE18" s="17"/>
      <c r="GRF18" s="17"/>
      <c r="GRG18" s="17"/>
      <c r="GRH18" s="17"/>
      <c r="GRI18" s="17"/>
      <c r="GRJ18" s="17"/>
      <c r="GRK18" s="17"/>
      <c r="GRL18" s="17"/>
      <c r="GRM18" s="17"/>
      <c r="GRN18" s="17"/>
      <c r="GRO18" s="17"/>
      <c r="GRP18" s="17"/>
      <c r="GRQ18" s="17"/>
      <c r="GRR18" s="17"/>
      <c r="GRS18" s="17"/>
      <c r="GRT18" s="17"/>
      <c r="GRU18" s="17"/>
      <c r="GRV18" s="17"/>
      <c r="GRW18" s="17"/>
      <c r="GRX18" s="17"/>
      <c r="GRY18" s="17"/>
      <c r="GRZ18" s="17"/>
      <c r="GSA18" s="17"/>
      <c r="GSB18" s="17"/>
      <c r="GSC18" s="17"/>
      <c r="GSD18" s="17"/>
      <c r="GSE18" s="17"/>
      <c r="GSF18" s="17"/>
      <c r="GSG18" s="17"/>
      <c r="GSH18" s="17"/>
      <c r="GSI18" s="17"/>
      <c r="GSJ18" s="17"/>
      <c r="GSK18" s="17"/>
      <c r="GSL18" s="17"/>
      <c r="GSM18" s="17"/>
      <c r="GSN18" s="17"/>
      <c r="GSO18" s="17"/>
      <c r="GSP18" s="17"/>
      <c r="GSQ18" s="17"/>
      <c r="GSR18" s="17"/>
      <c r="GSS18" s="17"/>
      <c r="GST18" s="17"/>
      <c r="GSU18" s="17"/>
      <c r="GSV18" s="17"/>
      <c r="GSW18" s="17"/>
      <c r="GSX18" s="17"/>
      <c r="GSY18" s="17"/>
      <c r="GSZ18" s="17"/>
      <c r="GTA18" s="17"/>
      <c r="GTB18" s="17"/>
      <c r="GTC18" s="17"/>
      <c r="GTD18" s="17"/>
      <c r="GTE18" s="17"/>
      <c r="GTF18" s="17"/>
      <c r="GTG18" s="17"/>
      <c r="GTH18" s="17"/>
      <c r="GTI18" s="17"/>
      <c r="GTJ18" s="17"/>
      <c r="GTK18" s="17"/>
      <c r="GTL18" s="17"/>
      <c r="GTM18" s="17"/>
      <c r="GTN18" s="17"/>
      <c r="GTO18" s="17"/>
      <c r="GTP18" s="17"/>
      <c r="GTQ18" s="17"/>
      <c r="GTR18" s="17"/>
      <c r="GTS18" s="17"/>
      <c r="GTT18" s="17"/>
      <c r="GTU18" s="17"/>
      <c r="GTV18" s="17"/>
      <c r="GTW18" s="17"/>
      <c r="GTX18" s="17"/>
      <c r="GTY18" s="17"/>
      <c r="GTZ18" s="17"/>
      <c r="GUA18" s="17"/>
      <c r="GUB18" s="17"/>
      <c r="GUC18" s="17"/>
      <c r="GUD18" s="17"/>
      <c r="GUE18" s="17"/>
      <c r="GUF18" s="17"/>
      <c r="GUG18" s="17"/>
      <c r="GUH18" s="17"/>
      <c r="GUI18" s="17"/>
      <c r="GUJ18" s="17"/>
      <c r="GUK18" s="17"/>
      <c r="GUL18" s="17"/>
      <c r="GUM18" s="17"/>
      <c r="GUN18" s="17"/>
      <c r="GUO18" s="17"/>
      <c r="GUP18" s="17"/>
      <c r="GUQ18" s="17"/>
      <c r="GUR18" s="17"/>
      <c r="GUS18" s="17"/>
      <c r="GUT18" s="17"/>
      <c r="GUU18" s="17"/>
      <c r="GUV18" s="17"/>
      <c r="GUW18" s="17"/>
      <c r="GUX18" s="17"/>
      <c r="GUY18" s="17"/>
      <c r="GUZ18" s="17"/>
      <c r="GVA18" s="17"/>
      <c r="GVB18" s="17"/>
      <c r="GVC18" s="17"/>
      <c r="GVD18" s="17"/>
      <c r="GVE18" s="17"/>
      <c r="GVF18" s="17"/>
      <c r="GVG18" s="17"/>
      <c r="GVH18" s="17"/>
      <c r="GVI18" s="17"/>
      <c r="GVJ18" s="17"/>
      <c r="GVK18" s="17"/>
      <c r="GVL18" s="17"/>
      <c r="GVM18" s="17"/>
      <c r="GVN18" s="17"/>
      <c r="GVO18" s="17"/>
      <c r="GVP18" s="17"/>
      <c r="GVQ18" s="17"/>
      <c r="GVR18" s="17"/>
      <c r="GVS18" s="17"/>
      <c r="GVT18" s="17"/>
      <c r="GVU18" s="17"/>
      <c r="GVV18" s="17"/>
      <c r="GVW18" s="17"/>
      <c r="GVX18" s="17"/>
      <c r="GVY18" s="17"/>
      <c r="GVZ18" s="17"/>
      <c r="GWA18" s="17"/>
      <c r="GWB18" s="17"/>
      <c r="GWC18" s="17"/>
      <c r="GWD18" s="17"/>
      <c r="GWE18" s="17"/>
      <c r="GWF18" s="17"/>
      <c r="GWG18" s="17"/>
      <c r="GWH18" s="17"/>
      <c r="GWI18" s="17"/>
      <c r="GWJ18" s="17"/>
      <c r="GWK18" s="17"/>
      <c r="GWL18" s="17"/>
      <c r="GWM18" s="17"/>
      <c r="GWN18" s="17"/>
      <c r="GWO18" s="17"/>
      <c r="GWP18" s="17"/>
      <c r="GWQ18" s="17"/>
      <c r="GWR18" s="17"/>
      <c r="GWS18" s="17"/>
      <c r="GWT18" s="17"/>
      <c r="GWU18" s="17"/>
      <c r="GWV18" s="17"/>
      <c r="GWW18" s="17"/>
      <c r="GWX18" s="17"/>
      <c r="GWY18" s="17"/>
      <c r="GWZ18" s="17"/>
      <c r="GXA18" s="17"/>
      <c r="GXB18" s="17"/>
      <c r="GXC18" s="17"/>
      <c r="GXD18" s="17"/>
      <c r="GXE18" s="17"/>
      <c r="GXF18" s="17"/>
      <c r="GXG18" s="17"/>
      <c r="GXH18" s="17"/>
      <c r="GXI18" s="17"/>
      <c r="GXJ18" s="17"/>
      <c r="GXK18" s="17"/>
      <c r="GXL18" s="17"/>
      <c r="GXM18" s="17"/>
      <c r="GXN18" s="17"/>
      <c r="GXO18" s="17"/>
      <c r="GXP18" s="17"/>
      <c r="GXQ18" s="17"/>
      <c r="GXR18" s="17"/>
      <c r="GXS18" s="17"/>
      <c r="GXT18" s="17"/>
      <c r="GXU18" s="17"/>
      <c r="GXV18" s="17"/>
      <c r="GXW18" s="17"/>
      <c r="GXX18" s="17"/>
      <c r="GXY18" s="17"/>
      <c r="GXZ18" s="17"/>
      <c r="GYA18" s="17"/>
      <c r="GYB18" s="17"/>
      <c r="GYC18" s="17"/>
      <c r="GYD18" s="17"/>
      <c r="GYE18" s="17"/>
      <c r="GYF18" s="17"/>
      <c r="GYG18" s="17"/>
      <c r="GYH18" s="17"/>
      <c r="GYI18" s="17"/>
      <c r="GYJ18" s="17"/>
      <c r="GYK18" s="17"/>
      <c r="GYL18" s="17"/>
      <c r="GYM18" s="17"/>
      <c r="GYN18" s="17"/>
      <c r="GYO18" s="17"/>
      <c r="GYP18" s="17"/>
      <c r="GYQ18" s="17"/>
      <c r="GYR18" s="17"/>
      <c r="GYS18" s="17"/>
      <c r="GYT18" s="17"/>
      <c r="GYU18" s="17"/>
      <c r="GYV18" s="17"/>
      <c r="GYW18" s="17"/>
      <c r="GYX18" s="17"/>
      <c r="GYY18" s="17"/>
      <c r="GYZ18" s="17"/>
      <c r="GZA18" s="17"/>
      <c r="GZB18" s="17"/>
      <c r="GZC18" s="17"/>
      <c r="GZD18" s="17"/>
      <c r="GZE18" s="17"/>
      <c r="GZF18" s="17"/>
      <c r="GZG18" s="17"/>
      <c r="GZH18" s="17"/>
      <c r="GZI18" s="17"/>
      <c r="GZJ18" s="17"/>
      <c r="GZK18" s="17"/>
      <c r="GZL18" s="17"/>
      <c r="GZM18" s="17"/>
      <c r="GZN18" s="17"/>
      <c r="GZO18" s="17"/>
      <c r="GZP18" s="17"/>
      <c r="GZQ18" s="17"/>
      <c r="GZR18" s="17"/>
      <c r="GZS18" s="17"/>
      <c r="GZT18" s="17"/>
      <c r="GZU18" s="17"/>
      <c r="GZV18" s="17"/>
      <c r="GZW18" s="17"/>
      <c r="GZX18" s="17"/>
      <c r="GZY18" s="17"/>
      <c r="GZZ18" s="17"/>
      <c r="HAA18" s="17"/>
      <c r="HAB18" s="17"/>
      <c r="HAC18" s="17"/>
      <c r="HAD18" s="17"/>
      <c r="HAE18" s="17"/>
      <c r="HAF18" s="17"/>
      <c r="HAG18" s="17"/>
      <c r="HAH18" s="17"/>
      <c r="HAI18" s="17"/>
      <c r="HAJ18" s="17"/>
      <c r="HAK18" s="17"/>
      <c r="HAL18" s="17"/>
      <c r="HAM18" s="17"/>
      <c r="HAN18" s="17"/>
      <c r="HAO18" s="17"/>
      <c r="HAP18" s="17"/>
      <c r="HAQ18" s="17"/>
      <c r="HAR18" s="17"/>
      <c r="HAS18" s="17"/>
      <c r="HAT18" s="17"/>
      <c r="HAU18" s="17"/>
      <c r="HAV18" s="17"/>
      <c r="HAW18" s="17"/>
      <c r="HAX18" s="17"/>
      <c r="HAY18" s="17"/>
      <c r="HAZ18" s="17"/>
      <c r="HBA18" s="17"/>
      <c r="HBB18" s="17"/>
      <c r="HBC18" s="17"/>
      <c r="HBD18" s="17"/>
      <c r="HBE18" s="17"/>
      <c r="HBF18" s="17"/>
      <c r="HBG18" s="17"/>
      <c r="HBH18" s="17"/>
      <c r="HBI18" s="17"/>
      <c r="HBJ18" s="17"/>
      <c r="HBK18" s="17"/>
      <c r="HBL18" s="17"/>
      <c r="HBM18" s="17"/>
      <c r="HBN18" s="17"/>
      <c r="HBO18" s="17"/>
      <c r="HBP18" s="17"/>
      <c r="HBQ18" s="17"/>
      <c r="HBR18" s="17"/>
      <c r="HBS18" s="17"/>
      <c r="HBT18" s="17"/>
      <c r="HBU18" s="17"/>
      <c r="HBV18" s="17"/>
      <c r="HBW18" s="17"/>
      <c r="HBX18" s="17"/>
      <c r="HBY18" s="17"/>
      <c r="HBZ18" s="17"/>
      <c r="HCA18" s="17"/>
      <c r="HCB18" s="17"/>
      <c r="HCC18" s="17"/>
      <c r="HCD18" s="17"/>
      <c r="HCE18" s="17"/>
      <c r="HCF18" s="17"/>
      <c r="HCG18" s="17"/>
      <c r="HCH18" s="17"/>
      <c r="HCI18" s="17"/>
      <c r="HCJ18" s="17"/>
      <c r="HCK18" s="17"/>
      <c r="HCL18" s="17"/>
      <c r="HCM18" s="17"/>
      <c r="HCN18" s="17"/>
      <c r="HCO18" s="17"/>
      <c r="HCP18" s="17"/>
      <c r="HCQ18" s="17"/>
      <c r="HCR18" s="17"/>
      <c r="HCS18" s="17"/>
      <c r="HCT18" s="17"/>
      <c r="HCU18" s="17"/>
      <c r="HCV18" s="17"/>
      <c r="HCW18" s="17"/>
      <c r="HCX18" s="17"/>
      <c r="HCY18" s="17"/>
      <c r="HCZ18" s="17"/>
      <c r="HDA18" s="17"/>
      <c r="HDB18" s="17"/>
      <c r="HDC18" s="17"/>
      <c r="HDD18" s="17"/>
      <c r="HDE18" s="17"/>
      <c r="HDF18" s="17"/>
      <c r="HDG18" s="17"/>
      <c r="HDH18" s="17"/>
      <c r="HDI18" s="17"/>
      <c r="HDJ18" s="17"/>
      <c r="HDK18" s="17"/>
      <c r="HDL18" s="17"/>
      <c r="HDM18" s="17"/>
      <c r="HDN18" s="17"/>
      <c r="HDO18" s="17"/>
      <c r="HDP18" s="17"/>
      <c r="HDQ18" s="17"/>
      <c r="HDR18" s="17"/>
      <c r="HDS18" s="17"/>
      <c r="HDT18" s="17"/>
      <c r="HDU18" s="17"/>
      <c r="HDV18" s="17"/>
      <c r="HDW18" s="17"/>
      <c r="HDX18" s="17"/>
      <c r="HDY18" s="17"/>
      <c r="HDZ18" s="17"/>
      <c r="HEA18" s="17"/>
      <c r="HEB18" s="17"/>
      <c r="HEC18" s="17"/>
      <c r="HED18" s="17"/>
      <c r="HEE18" s="17"/>
      <c r="HEF18" s="17"/>
      <c r="HEG18" s="17"/>
      <c r="HEH18" s="17"/>
      <c r="HEI18" s="17"/>
      <c r="HEJ18" s="17"/>
      <c r="HEK18" s="17"/>
      <c r="HEL18" s="17"/>
      <c r="HEM18" s="17"/>
      <c r="HEN18" s="17"/>
      <c r="HEO18" s="17"/>
      <c r="HEP18" s="17"/>
      <c r="HEQ18" s="17"/>
      <c r="HER18" s="17"/>
      <c r="HES18" s="17"/>
      <c r="HET18" s="17"/>
      <c r="HEU18" s="17"/>
      <c r="HEV18" s="17"/>
      <c r="HEW18" s="17"/>
      <c r="HEX18" s="17"/>
      <c r="HEY18" s="17"/>
      <c r="HEZ18" s="17"/>
      <c r="HFA18" s="17"/>
      <c r="HFB18" s="17"/>
      <c r="HFC18" s="17"/>
      <c r="HFD18" s="17"/>
      <c r="HFE18" s="17"/>
      <c r="HFF18" s="17"/>
      <c r="HFG18" s="17"/>
      <c r="HFH18" s="17"/>
      <c r="HFI18" s="17"/>
      <c r="HFJ18" s="17"/>
      <c r="HFK18" s="17"/>
      <c r="HFL18" s="17"/>
      <c r="HFM18" s="17"/>
      <c r="HFN18" s="17"/>
      <c r="HFO18" s="17"/>
      <c r="HFP18" s="17"/>
      <c r="HFQ18" s="17"/>
      <c r="HFR18" s="17"/>
      <c r="HFS18" s="17"/>
      <c r="HFT18" s="17"/>
      <c r="HFU18" s="17"/>
      <c r="HFV18" s="17"/>
      <c r="HFW18" s="17"/>
      <c r="HFX18" s="17"/>
      <c r="HFY18" s="17"/>
      <c r="HFZ18" s="17"/>
      <c r="HGA18" s="17"/>
      <c r="HGB18" s="17"/>
      <c r="HGC18" s="17"/>
      <c r="HGD18" s="17"/>
      <c r="HGE18" s="17"/>
      <c r="HGF18" s="17"/>
      <c r="HGG18" s="17"/>
      <c r="HGH18" s="17"/>
      <c r="HGI18" s="17"/>
      <c r="HGJ18" s="17"/>
      <c r="HGK18" s="17"/>
      <c r="HGL18" s="17"/>
      <c r="HGM18" s="17"/>
      <c r="HGN18" s="17"/>
      <c r="HGO18" s="17"/>
      <c r="HGP18" s="17"/>
      <c r="HGQ18" s="17"/>
      <c r="HGR18" s="17"/>
      <c r="HGS18" s="17"/>
      <c r="HGT18" s="17"/>
      <c r="HGU18" s="17"/>
      <c r="HGV18" s="17"/>
      <c r="HGW18" s="17"/>
      <c r="HGX18" s="17"/>
      <c r="HGY18" s="17"/>
      <c r="HGZ18" s="17"/>
      <c r="HHA18" s="17"/>
      <c r="HHB18" s="17"/>
      <c r="HHC18" s="17"/>
      <c r="HHD18" s="17"/>
      <c r="HHE18" s="17"/>
      <c r="HHF18" s="17"/>
      <c r="HHG18" s="17"/>
      <c r="HHH18" s="17"/>
      <c r="HHI18" s="17"/>
      <c r="HHJ18" s="17"/>
      <c r="HHK18" s="17"/>
      <c r="HHL18" s="17"/>
      <c r="HHM18" s="17"/>
      <c r="HHN18" s="17"/>
      <c r="HHO18" s="17"/>
      <c r="HHP18" s="17"/>
      <c r="HHQ18" s="17"/>
      <c r="HHR18" s="17"/>
      <c r="HHS18" s="17"/>
      <c r="HHT18" s="17"/>
      <c r="HHU18" s="17"/>
      <c r="HHV18" s="17"/>
      <c r="HHW18" s="17"/>
      <c r="HHX18" s="17"/>
      <c r="HHY18" s="17"/>
      <c r="HHZ18" s="17"/>
      <c r="HIA18" s="17"/>
      <c r="HIB18" s="17"/>
      <c r="HIC18" s="17"/>
      <c r="HID18" s="17"/>
      <c r="HIE18" s="17"/>
      <c r="HIF18" s="17"/>
      <c r="HIG18" s="17"/>
      <c r="HIH18" s="17"/>
      <c r="HII18" s="17"/>
      <c r="HIJ18" s="17"/>
      <c r="HIK18" s="17"/>
      <c r="HIL18" s="17"/>
      <c r="HIM18" s="17"/>
      <c r="HIN18" s="17"/>
      <c r="HIO18" s="17"/>
      <c r="HIP18" s="17"/>
      <c r="HIQ18" s="17"/>
      <c r="HIR18" s="17"/>
      <c r="HIS18" s="17"/>
      <c r="HIT18" s="17"/>
      <c r="HIU18" s="17"/>
      <c r="HIV18" s="17"/>
      <c r="HIW18" s="17"/>
      <c r="HIX18" s="17"/>
      <c r="HIY18" s="17"/>
      <c r="HIZ18" s="17"/>
      <c r="HJA18" s="17"/>
      <c r="HJB18" s="17"/>
      <c r="HJC18" s="17"/>
      <c r="HJD18" s="17"/>
      <c r="HJE18" s="17"/>
      <c r="HJF18" s="17"/>
      <c r="HJG18" s="17"/>
      <c r="HJH18" s="17"/>
      <c r="HJI18" s="17"/>
      <c r="HJJ18" s="17"/>
      <c r="HJK18" s="17"/>
      <c r="HJL18" s="17"/>
      <c r="HJM18" s="17"/>
      <c r="HJN18" s="17"/>
      <c r="HJO18" s="17"/>
      <c r="HJP18" s="17"/>
      <c r="HJQ18" s="17"/>
      <c r="HJR18" s="17"/>
      <c r="HJS18" s="17"/>
      <c r="HJT18" s="17"/>
      <c r="HJU18" s="17"/>
      <c r="HJV18" s="17"/>
      <c r="HJW18" s="17"/>
      <c r="HJX18" s="17"/>
      <c r="HJY18" s="17"/>
      <c r="HJZ18" s="17"/>
      <c r="HKA18" s="17"/>
      <c r="HKB18" s="17"/>
      <c r="HKC18" s="17"/>
      <c r="HKD18" s="17"/>
      <c r="HKE18" s="17"/>
      <c r="HKF18" s="17"/>
      <c r="HKG18" s="17"/>
      <c r="HKH18" s="17"/>
      <c r="HKI18" s="17"/>
      <c r="HKJ18" s="17"/>
      <c r="HKK18" s="17"/>
      <c r="HKL18" s="17"/>
      <c r="HKM18" s="17"/>
      <c r="HKN18" s="17"/>
      <c r="HKO18" s="17"/>
      <c r="HKP18" s="17"/>
      <c r="HKQ18" s="17"/>
      <c r="HKR18" s="17"/>
      <c r="HKS18" s="17"/>
      <c r="HKT18" s="17"/>
      <c r="HKU18" s="17"/>
      <c r="HKV18" s="17"/>
      <c r="HKW18" s="17"/>
      <c r="HKX18" s="17"/>
      <c r="HKY18" s="17"/>
      <c r="HKZ18" s="17"/>
      <c r="HLA18" s="17"/>
      <c r="HLB18" s="17"/>
      <c r="HLC18" s="17"/>
      <c r="HLD18" s="17"/>
      <c r="HLE18" s="17"/>
      <c r="HLF18" s="17"/>
      <c r="HLG18" s="17"/>
      <c r="HLH18" s="17"/>
      <c r="HLI18" s="17"/>
      <c r="HLJ18" s="17"/>
      <c r="HLK18" s="17"/>
      <c r="HLL18" s="17"/>
      <c r="HLM18" s="17"/>
      <c r="HLN18" s="17"/>
      <c r="HLO18" s="17"/>
      <c r="HLP18" s="17"/>
      <c r="HLQ18" s="17"/>
      <c r="HLR18" s="17"/>
      <c r="HLS18" s="17"/>
      <c r="HLT18" s="17"/>
      <c r="HLU18" s="17"/>
      <c r="HLV18" s="17"/>
      <c r="HLW18" s="17"/>
      <c r="HLX18" s="17"/>
      <c r="HLY18" s="17"/>
      <c r="HLZ18" s="17"/>
      <c r="HMA18" s="17"/>
      <c r="HMB18" s="17"/>
      <c r="HMC18" s="17"/>
      <c r="HMD18" s="17"/>
      <c r="HME18" s="17"/>
      <c r="HMF18" s="17"/>
      <c r="HMG18" s="17"/>
      <c r="HMH18" s="17"/>
      <c r="HMI18" s="17"/>
      <c r="HMJ18" s="17"/>
      <c r="HMK18" s="17"/>
      <c r="HML18" s="17"/>
      <c r="HMM18" s="17"/>
      <c r="HMN18" s="17"/>
      <c r="HMO18" s="17"/>
      <c r="HMP18" s="17"/>
      <c r="HMQ18" s="17"/>
      <c r="HMR18" s="17"/>
      <c r="HMS18" s="17"/>
      <c r="HMT18" s="17"/>
      <c r="HMU18" s="17"/>
      <c r="HMV18" s="17"/>
      <c r="HMW18" s="17"/>
      <c r="HMX18" s="17"/>
      <c r="HMY18" s="17"/>
      <c r="HMZ18" s="17"/>
      <c r="HNA18" s="17"/>
      <c r="HNB18" s="17"/>
      <c r="HNC18" s="17"/>
      <c r="HND18" s="17"/>
      <c r="HNE18" s="17"/>
      <c r="HNF18" s="17"/>
      <c r="HNG18" s="17"/>
      <c r="HNH18" s="17"/>
      <c r="HNI18" s="17"/>
      <c r="HNJ18" s="17"/>
      <c r="HNK18" s="17"/>
      <c r="HNL18" s="17"/>
      <c r="HNM18" s="17"/>
      <c r="HNN18" s="17"/>
      <c r="HNO18" s="17"/>
      <c r="HNP18" s="17"/>
      <c r="HNQ18" s="17"/>
      <c r="HNR18" s="17"/>
      <c r="HNS18" s="17"/>
      <c r="HNT18" s="17"/>
      <c r="HNU18" s="17"/>
      <c r="HNV18" s="17"/>
      <c r="HNW18" s="17"/>
      <c r="HNX18" s="17"/>
      <c r="HNY18" s="17"/>
      <c r="HNZ18" s="17"/>
      <c r="HOA18" s="17"/>
      <c r="HOB18" s="17"/>
      <c r="HOC18" s="17"/>
      <c r="HOD18" s="17"/>
      <c r="HOE18" s="17"/>
      <c r="HOF18" s="17"/>
      <c r="HOG18" s="17"/>
      <c r="HOH18" s="17"/>
      <c r="HOI18" s="17"/>
      <c r="HOJ18" s="17"/>
      <c r="HOK18" s="17"/>
      <c r="HOL18" s="17"/>
      <c r="HOM18" s="17"/>
      <c r="HON18" s="17"/>
      <c r="HOO18" s="17"/>
      <c r="HOP18" s="17"/>
      <c r="HOQ18" s="17"/>
      <c r="HOR18" s="17"/>
      <c r="HOS18" s="17"/>
      <c r="HOT18" s="17"/>
      <c r="HOU18" s="17"/>
      <c r="HOV18" s="17"/>
      <c r="HOW18" s="17"/>
      <c r="HOX18" s="17"/>
      <c r="HOY18" s="17"/>
      <c r="HOZ18" s="17"/>
      <c r="HPA18" s="17"/>
      <c r="HPB18" s="17"/>
      <c r="HPC18" s="17"/>
      <c r="HPD18" s="17"/>
      <c r="HPE18" s="17"/>
      <c r="HPF18" s="17"/>
      <c r="HPG18" s="17"/>
      <c r="HPH18" s="17"/>
      <c r="HPI18" s="17"/>
      <c r="HPJ18" s="17"/>
      <c r="HPK18" s="17"/>
      <c r="HPL18" s="17"/>
      <c r="HPM18" s="17"/>
      <c r="HPN18" s="17"/>
      <c r="HPO18" s="17"/>
      <c r="HPP18" s="17"/>
      <c r="HPQ18" s="17"/>
      <c r="HPR18" s="17"/>
      <c r="HPS18" s="17"/>
      <c r="HPT18" s="17"/>
      <c r="HPU18" s="17"/>
      <c r="HPV18" s="17"/>
      <c r="HPW18" s="17"/>
      <c r="HPX18" s="17"/>
      <c r="HPY18" s="17"/>
      <c r="HPZ18" s="17"/>
      <c r="HQA18" s="17"/>
      <c r="HQB18" s="17"/>
      <c r="HQC18" s="17"/>
      <c r="HQD18" s="17"/>
      <c r="HQE18" s="17"/>
      <c r="HQF18" s="17"/>
      <c r="HQG18" s="17"/>
      <c r="HQH18" s="17"/>
      <c r="HQI18" s="17"/>
      <c r="HQJ18" s="17"/>
      <c r="HQK18" s="17"/>
      <c r="HQL18" s="17"/>
      <c r="HQM18" s="17"/>
      <c r="HQN18" s="17"/>
      <c r="HQO18" s="17"/>
      <c r="HQP18" s="17"/>
      <c r="HQQ18" s="17"/>
      <c r="HQR18" s="17"/>
      <c r="HQS18" s="17"/>
      <c r="HQT18" s="17"/>
      <c r="HQU18" s="17"/>
      <c r="HQV18" s="17"/>
      <c r="HQW18" s="17"/>
      <c r="HQX18" s="17"/>
      <c r="HQY18" s="17"/>
      <c r="HQZ18" s="17"/>
      <c r="HRA18" s="17"/>
      <c r="HRB18" s="17"/>
      <c r="HRC18" s="17"/>
      <c r="HRD18" s="17"/>
      <c r="HRE18" s="17"/>
      <c r="HRF18" s="17"/>
      <c r="HRG18" s="17"/>
      <c r="HRH18" s="17"/>
      <c r="HRI18" s="17"/>
      <c r="HRJ18" s="17"/>
      <c r="HRK18" s="17"/>
      <c r="HRL18" s="17"/>
      <c r="HRM18" s="17"/>
      <c r="HRN18" s="17"/>
      <c r="HRO18" s="17"/>
      <c r="HRP18" s="17"/>
      <c r="HRQ18" s="17"/>
      <c r="HRR18" s="17"/>
      <c r="HRS18" s="17"/>
      <c r="HRT18" s="17"/>
      <c r="HRU18" s="17"/>
      <c r="HRV18" s="17"/>
      <c r="HRW18" s="17"/>
      <c r="HRX18" s="17"/>
      <c r="HRY18" s="17"/>
      <c r="HRZ18" s="17"/>
      <c r="HSA18" s="17"/>
      <c r="HSB18" s="17"/>
      <c r="HSC18" s="17"/>
      <c r="HSD18" s="17"/>
      <c r="HSE18" s="17"/>
      <c r="HSF18" s="17"/>
      <c r="HSG18" s="17"/>
      <c r="HSH18" s="17"/>
      <c r="HSI18" s="17"/>
      <c r="HSJ18" s="17"/>
      <c r="HSK18" s="17"/>
      <c r="HSL18" s="17"/>
      <c r="HSM18" s="17"/>
      <c r="HSN18" s="17"/>
      <c r="HSO18" s="17"/>
      <c r="HSP18" s="17"/>
      <c r="HSQ18" s="17"/>
      <c r="HSR18" s="17"/>
      <c r="HSS18" s="17"/>
      <c r="HST18" s="17"/>
      <c r="HSU18" s="17"/>
      <c r="HSV18" s="17"/>
      <c r="HSW18" s="17"/>
      <c r="HSX18" s="17"/>
      <c r="HSY18" s="17"/>
      <c r="HSZ18" s="17"/>
      <c r="HTA18" s="17"/>
      <c r="HTB18" s="17"/>
      <c r="HTC18" s="17"/>
      <c r="HTD18" s="17"/>
      <c r="HTE18" s="17"/>
      <c r="HTF18" s="17"/>
      <c r="HTG18" s="17"/>
      <c r="HTH18" s="17"/>
      <c r="HTI18" s="17"/>
      <c r="HTJ18" s="17"/>
      <c r="HTK18" s="17"/>
      <c r="HTL18" s="17"/>
      <c r="HTM18" s="17"/>
      <c r="HTN18" s="17"/>
      <c r="HTO18" s="17"/>
      <c r="HTP18" s="17"/>
      <c r="HTQ18" s="17"/>
      <c r="HTR18" s="17"/>
      <c r="HTS18" s="17"/>
      <c r="HTT18" s="17"/>
      <c r="HTU18" s="17"/>
      <c r="HTV18" s="17"/>
      <c r="HTW18" s="17"/>
      <c r="HTX18" s="17"/>
      <c r="HTY18" s="17"/>
      <c r="HTZ18" s="17"/>
      <c r="HUA18" s="17"/>
      <c r="HUB18" s="17"/>
      <c r="HUC18" s="17"/>
      <c r="HUD18" s="17"/>
      <c r="HUE18" s="17"/>
      <c r="HUF18" s="17"/>
      <c r="HUG18" s="17"/>
      <c r="HUH18" s="17"/>
      <c r="HUI18" s="17"/>
      <c r="HUJ18" s="17"/>
      <c r="HUK18" s="17"/>
      <c r="HUL18" s="17"/>
      <c r="HUM18" s="17"/>
      <c r="HUN18" s="17"/>
      <c r="HUO18" s="17"/>
      <c r="HUP18" s="17"/>
      <c r="HUQ18" s="17"/>
      <c r="HUR18" s="17"/>
      <c r="HUS18" s="17"/>
      <c r="HUT18" s="17"/>
      <c r="HUU18" s="17"/>
      <c r="HUV18" s="17"/>
      <c r="HUW18" s="17"/>
      <c r="HUX18" s="17"/>
      <c r="HUY18" s="17"/>
      <c r="HUZ18" s="17"/>
      <c r="HVA18" s="17"/>
      <c r="HVB18" s="17"/>
      <c r="HVC18" s="17"/>
      <c r="HVD18" s="17"/>
      <c r="HVE18" s="17"/>
      <c r="HVF18" s="17"/>
      <c r="HVG18" s="17"/>
      <c r="HVH18" s="17"/>
      <c r="HVI18" s="17"/>
      <c r="HVJ18" s="17"/>
      <c r="HVK18" s="17"/>
      <c r="HVL18" s="17"/>
      <c r="HVM18" s="17"/>
      <c r="HVN18" s="17"/>
      <c r="HVO18" s="17"/>
      <c r="HVP18" s="17"/>
      <c r="HVQ18" s="17"/>
      <c r="HVR18" s="17"/>
      <c r="HVS18" s="17"/>
      <c r="HVT18" s="17"/>
      <c r="HVU18" s="17"/>
      <c r="HVV18" s="17"/>
      <c r="HVW18" s="17"/>
      <c r="HVX18" s="17"/>
      <c r="HVY18" s="17"/>
      <c r="HVZ18" s="17"/>
      <c r="HWA18" s="17"/>
      <c r="HWB18" s="17"/>
      <c r="HWC18" s="17"/>
      <c r="HWD18" s="17"/>
      <c r="HWE18" s="17"/>
      <c r="HWF18" s="17"/>
      <c r="HWG18" s="17"/>
      <c r="HWH18" s="17"/>
      <c r="HWI18" s="17"/>
      <c r="HWJ18" s="17"/>
      <c r="HWK18" s="17"/>
      <c r="HWL18" s="17"/>
      <c r="HWM18" s="17"/>
      <c r="HWN18" s="17"/>
      <c r="HWO18" s="17"/>
      <c r="HWP18" s="17"/>
      <c r="HWQ18" s="17"/>
      <c r="HWR18" s="17"/>
      <c r="HWS18" s="17"/>
      <c r="HWT18" s="17"/>
      <c r="HWU18" s="17"/>
      <c r="HWV18" s="17"/>
      <c r="HWW18" s="17"/>
      <c r="HWX18" s="17"/>
      <c r="HWY18" s="17"/>
      <c r="HWZ18" s="17"/>
      <c r="HXA18" s="17"/>
      <c r="HXB18" s="17"/>
      <c r="HXC18" s="17"/>
      <c r="HXD18" s="17"/>
      <c r="HXE18" s="17"/>
      <c r="HXF18" s="17"/>
      <c r="HXG18" s="17"/>
      <c r="HXH18" s="17"/>
      <c r="HXI18" s="17"/>
      <c r="HXJ18" s="17"/>
      <c r="HXK18" s="17"/>
      <c r="HXL18" s="17"/>
      <c r="HXM18" s="17"/>
      <c r="HXN18" s="17"/>
      <c r="HXO18" s="17"/>
      <c r="HXP18" s="17"/>
      <c r="HXQ18" s="17"/>
      <c r="HXR18" s="17"/>
      <c r="HXS18" s="17"/>
      <c r="HXT18" s="17"/>
      <c r="HXU18" s="17"/>
      <c r="HXV18" s="17"/>
      <c r="HXW18" s="17"/>
      <c r="HXX18" s="17"/>
      <c r="HXY18" s="17"/>
      <c r="HXZ18" s="17"/>
      <c r="HYA18" s="17"/>
      <c r="HYB18" s="17"/>
      <c r="HYC18" s="17"/>
      <c r="HYD18" s="17"/>
      <c r="HYE18" s="17"/>
      <c r="HYF18" s="17"/>
      <c r="HYG18" s="17"/>
      <c r="HYH18" s="17"/>
      <c r="HYI18" s="17"/>
      <c r="HYJ18" s="17"/>
      <c r="HYK18" s="17"/>
      <c r="HYL18" s="17"/>
      <c r="HYM18" s="17"/>
      <c r="HYN18" s="17"/>
      <c r="HYO18" s="17"/>
      <c r="HYP18" s="17"/>
      <c r="HYQ18" s="17"/>
      <c r="HYR18" s="17"/>
      <c r="HYS18" s="17"/>
      <c r="HYT18" s="17"/>
      <c r="HYU18" s="17"/>
      <c r="HYV18" s="17"/>
      <c r="HYW18" s="17"/>
      <c r="HYX18" s="17"/>
      <c r="HYY18" s="17"/>
      <c r="HYZ18" s="17"/>
      <c r="HZA18" s="17"/>
      <c r="HZB18" s="17"/>
      <c r="HZC18" s="17"/>
      <c r="HZD18" s="17"/>
      <c r="HZE18" s="17"/>
      <c r="HZF18" s="17"/>
      <c r="HZG18" s="17"/>
      <c r="HZH18" s="17"/>
      <c r="HZI18" s="17"/>
      <c r="HZJ18" s="17"/>
      <c r="HZK18" s="17"/>
      <c r="HZL18" s="17"/>
      <c r="HZM18" s="17"/>
      <c r="HZN18" s="17"/>
      <c r="HZO18" s="17"/>
      <c r="HZP18" s="17"/>
      <c r="HZQ18" s="17"/>
      <c r="HZR18" s="17"/>
      <c r="HZS18" s="17"/>
      <c r="HZT18" s="17"/>
      <c r="HZU18" s="17"/>
      <c r="HZV18" s="17"/>
      <c r="HZW18" s="17"/>
      <c r="HZX18" s="17"/>
      <c r="HZY18" s="17"/>
      <c r="HZZ18" s="17"/>
      <c r="IAA18" s="17"/>
      <c r="IAB18" s="17"/>
      <c r="IAC18" s="17"/>
      <c r="IAD18" s="17"/>
      <c r="IAE18" s="17"/>
      <c r="IAF18" s="17"/>
      <c r="IAG18" s="17"/>
      <c r="IAH18" s="17"/>
      <c r="IAI18" s="17"/>
      <c r="IAJ18" s="17"/>
      <c r="IAK18" s="17"/>
      <c r="IAL18" s="17"/>
      <c r="IAM18" s="17"/>
      <c r="IAN18" s="17"/>
      <c r="IAO18" s="17"/>
      <c r="IAP18" s="17"/>
      <c r="IAQ18" s="17"/>
      <c r="IAR18" s="17"/>
      <c r="IAS18" s="17"/>
      <c r="IAT18" s="17"/>
      <c r="IAU18" s="17"/>
      <c r="IAV18" s="17"/>
      <c r="IAW18" s="17"/>
      <c r="IAX18" s="17"/>
      <c r="IAY18" s="17"/>
      <c r="IAZ18" s="17"/>
      <c r="IBA18" s="17"/>
      <c r="IBB18" s="17"/>
      <c r="IBC18" s="17"/>
      <c r="IBD18" s="17"/>
      <c r="IBE18" s="17"/>
      <c r="IBF18" s="17"/>
      <c r="IBG18" s="17"/>
      <c r="IBH18" s="17"/>
      <c r="IBI18" s="17"/>
      <c r="IBJ18" s="17"/>
      <c r="IBK18" s="17"/>
      <c r="IBL18" s="17"/>
      <c r="IBM18" s="17"/>
      <c r="IBN18" s="17"/>
      <c r="IBO18" s="17"/>
      <c r="IBP18" s="17"/>
      <c r="IBQ18" s="17"/>
      <c r="IBR18" s="17"/>
      <c r="IBS18" s="17"/>
      <c r="IBT18" s="17"/>
      <c r="IBU18" s="17"/>
      <c r="IBV18" s="17"/>
      <c r="IBW18" s="17"/>
      <c r="IBX18" s="17"/>
      <c r="IBY18" s="17"/>
      <c r="IBZ18" s="17"/>
      <c r="ICA18" s="17"/>
      <c r="ICB18" s="17"/>
      <c r="ICC18" s="17"/>
      <c r="ICD18" s="17"/>
      <c r="ICE18" s="17"/>
      <c r="ICF18" s="17"/>
      <c r="ICG18" s="17"/>
      <c r="ICH18" s="17"/>
      <c r="ICI18" s="17"/>
      <c r="ICJ18" s="17"/>
      <c r="ICK18" s="17"/>
      <c r="ICL18" s="17"/>
      <c r="ICM18" s="17"/>
      <c r="ICN18" s="17"/>
      <c r="ICO18" s="17"/>
      <c r="ICP18" s="17"/>
      <c r="ICQ18" s="17"/>
      <c r="ICR18" s="17"/>
      <c r="ICS18" s="17"/>
      <c r="ICT18" s="17"/>
      <c r="ICU18" s="17"/>
      <c r="ICV18" s="17"/>
      <c r="ICW18" s="17"/>
      <c r="ICX18" s="17"/>
      <c r="ICY18" s="17"/>
      <c r="ICZ18" s="17"/>
      <c r="IDA18" s="17"/>
      <c r="IDB18" s="17"/>
      <c r="IDC18" s="17"/>
      <c r="IDD18" s="17"/>
      <c r="IDE18" s="17"/>
      <c r="IDF18" s="17"/>
      <c r="IDG18" s="17"/>
      <c r="IDH18" s="17"/>
      <c r="IDI18" s="17"/>
      <c r="IDJ18" s="17"/>
      <c r="IDK18" s="17"/>
      <c r="IDL18" s="17"/>
      <c r="IDM18" s="17"/>
      <c r="IDN18" s="17"/>
      <c r="IDO18" s="17"/>
      <c r="IDP18" s="17"/>
      <c r="IDQ18" s="17"/>
      <c r="IDR18" s="17"/>
      <c r="IDS18" s="17"/>
      <c r="IDT18" s="17"/>
      <c r="IDU18" s="17"/>
      <c r="IDV18" s="17"/>
      <c r="IDW18" s="17"/>
      <c r="IDX18" s="17"/>
      <c r="IDY18" s="17"/>
      <c r="IDZ18" s="17"/>
      <c r="IEA18" s="17"/>
      <c r="IEB18" s="17"/>
      <c r="IEC18" s="17"/>
      <c r="IED18" s="17"/>
      <c r="IEE18" s="17"/>
      <c r="IEF18" s="17"/>
      <c r="IEG18" s="17"/>
      <c r="IEH18" s="17"/>
      <c r="IEI18" s="17"/>
      <c r="IEJ18" s="17"/>
      <c r="IEK18" s="17"/>
      <c r="IEL18" s="17"/>
      <c r="IEM18" s="17"/>
      <c r="IEN18" s="17"/>
      <c r="IEO18" s="17"/>
      <c r="IEP18" s="17"/>
      <c r="IEQ18" s="17"/>
      <c r="IER18" s="17"/>
      <c r="IES18" s="17"/>
      <c r="IET18" s="17"/>
      <c r="IEU18" s="17"/>
      <c r="IEV18" s="17"/>
      <c r="IEW18" s="17"/>
      <c r="IEX18" s="17"/>
      <c r="IEY18" s="17"/>
      <c r="IEZ18" s="17"/>
      <c r="IFA18" s="17"/>
      <c r="IFB18" s="17"/>
      <c r="IFC18" s="17"/>
      <c r="IFD18" s="17"/>
      <c r="IFE18" s="17"/>
      <c r="IFF18" s="17"/>
      <c r="IFG18" s="17"/>
      <c r="IFH18" s="17"/>
      <c r="IFI18" s="17"/>
      <c r="IFJ18" s="17"/>
      <c r="IFK18" s="17"/>
      <c r="IFL18" s="17"/>
      <c r="IFM18" s="17"/>
      <c r="IFN18" s="17"/>
      <c r="IFO18" s="17"/>
      <c r="IFP18" s="17"/>
      <c r="IFQ18" s="17"/>
      <c r="IFR18" s="17"/>
      <c r="IFS18" s="17"/>
      <c r="IFT18" s="17"/>
      <c r="IFU18" s="17"/>
      <c r="IFV18" s="17"/>
      <c r="IFW18" s="17"/>
      <c r="IFX18" s="17"/>
      <c r="IFY18" s="17"/>
      <c r="IFZ18" s="17"/>
      <c r="IGA18" s="17"/>
      <c r="IGB18" s="17"/>
      <c r="IGC18" s="17"/>
      <c r="IGD18" s="17"/>
      <c r="IGE18" s="17"/>
      <c r="IGF18" s="17"/>
      <c r="IGG18" s="17"/>
      <c r="IGH18" s="17"/>
      <c r="IGI18" s="17"/>
      <c r="IGJ18" s="17"/>
      <c r="IGK18" s="17"/>
      <c r="IGL18" s="17"/>
      <c r="IGM18" s="17"/>
      <c r="IGN18" s="17"/>
      <c r="IGO18" s="17"/>
      <c r="IGP18" s="17"/>
      <c r="IGQ18" s="17"/>
      <c r="IGR18" s="17"/>
      <c r="IGS18" s="17"/>
      <c r="IGT18" s="17"/>
      <c r="IGU18" s="17"/>
      <c r="IGV18" s="17"/>
      <c r="IGW18" s="17"/>
      <c r="IGX18" s="17"/>
      <c r="IGY18" s="17"/>
      <c r="IGZ18" s="17"/>
      <c r="IHA18" s="17"/>
      <c r="IHB18" s="17"/>
      <c r="IHC18" s="17"/>
      <c r="IHD18" s="17"/>
      <c r="IHE18" s="17"/>
      <c r="IHF18" s="17"/>
      <c r="IHG18" s="17"/>
      <c r="IHH18" s="17"/>
      <c r="IHI18" s="17"/>
      <c r="IHJ18" s="17"/>
      <c r="IHK18" s="17"/>
      <c r="IHL18" s="17"/>
      <c r="IHM18" s="17"/>
      <c r="IHN18" s="17"/>
      <c r="IHO18" s="17"/>
      <c r="IHP18" s="17"/>
      <c r="IHQ18" s="17"/>
      <c r="IHR18" s="17"/>
      <c r="IHS18" s="17"/>
      <c r="IHT18" s="17"/>
      <c r="IHU18" s="17"/>
      <c r="IHV18" s="17"/>
      <c r="IHW18" s="17"/>
      <c r="IHX18" s="17"/>
      <c r="IHY18" s="17"/>
      <c r="IHZ18" s="17"/>
      <c r="IIA18" s="17"/>
      <c r="IIB18" s="17"/>
      <c r="IIC18" s="17"/>
      <c r="IID18" s="17"/>
      <c r="IIE18" s="17"/>
      <c r="IIF18" s="17"/>
      <c r="IIG18" s="17"/>
      <c r="IIH18" s="17"/>
      <c r="III18" s="17"/>
      <c r="IIJ18" s="17"/>
      <c r="IIK18" s="17"/>
      <c r="IIL18" s="17"/>
      <c r="IIM18" s="17"/>
      <c r="IIN18" s="17"/>
      <c r="IIO18" s="17"/>
      <c r="IIP18" s="17"/>
      <c r="IIQ18" s="17"/>
      <c r="IIR18" s="17"/>
      <c r="IIS18" s="17"/>
      <c r="IIT18" s="17"/>
      <c r="IIU18" s="17"/>
      <c r="IIV18" s="17"/>
      <c r="IIW18" s="17"/>
      <c r="IIX18" s="17"/>
      <c r="IIY18" s="17"/>
      <c r="IIZ18" s="17"/>
      <c r="IJA18" s="17"/>
      <c r="IJB18" s="17"/>
      <c r="IJC18" s="17"/>
      <c r="IJD18" s="17"/>
      <c r="IJE18" s="17"/>
      <c r="IJF18" s="17"/>
      <c r="IJG18" s="17"/>
      <c r="IJH18" s="17"/>
      <c r="IJI18" s="17"/>
      <c r="IJJ18" s="17"/>
      <c r="IJK18" s="17"/>
      <c r="IJL18" s="17"/>
      <c r="IJM18" s="17"/>
      <c r="IJN18" s="17"/>
      <c r="IJO18" s="17"/>
      <c r="IJP18" s="17"/>
      <c r="IJQ18" s="17"/>
      <c r="IJR18" s="17"/>
      <c r="IJS18" s="17"/>
      <c r="IJT18" s="17"/>
      <c r="IJU18" s="17"/>
      <c r="IJV18" s="17"/>
      <c r="IJW18" s="17"/>
      <c r="IJX18" s="17"/>
      <c r="IJY18" s="17"/>
      <c r="IJZ18" s="17"/>
      <c r="IKA18" s="17"/>
      <c r="IKB18" s="17"/>
      <c r="IKC18" s="17"/>
      <c r="IKD18" s="17"/>
      <c r="IKE18" s="17"/>
      <c r="IKF18" s="17"/>
      <c r="IKG18" s="17"/>
      <c r="IKH18" s="17"/>
      <c r="IKI18" s="17"/>
      <c r="IKJ18" s="17"/>
      <c r="IKK18" s="17"/>
      <c r="IKL18" s="17"/>
      <c r="IKM18" s="17"/>
      <c r="IKN18" s="17"/>
      <c r="IKO18" s="17"/>
      <c r="IKP18" s="17"/>
      <c r="IKQ18" s="17"/>
      <c r="IKR18" s="17"/>
      <c r="IKS18" s="17"/>
      <c r="IKT18" s="17"/>
      <c r="IKU18" s="17"/>
      <c r="IKV18" s="17"/>
      <c r="IKW18" s="17"/>
      <c r="IKX18" s="17"/>
      <c r="IKY18" s="17"/>
      <c r="IKZ18" s="17"/>
      <c r="ILA18" s="17"/>
      <c r="ILB18" s="17"/>
      <c r="ILC18" s="17"/>
      <c r="ILD18" s="17"/>
      <c r="ILE18" s="17"/>
      <c r="ILF18" s="17"/>
      <c r="ILG18" s="17"/>
      <c r="ILH18" s="17"/>
      <c r="ILI18" s="17"/>
      <c r="ILJ18" s="17"/>
      <c r="ILK18" s="17"/>
      <c r="ILL18" s="17"/>
      <c r="ILM18" s="17"/>
      <c r="ILN18" s="17"/>
      <c r="ILO18" s="17"/>
      <c r="ILP18" s="17"/>
      <c r="ILQ18" s="17"/>
      <c r="ILR18" s="17"/>
      <c r="ILS18" s="17"/>
      <c r="ILT18" s="17"/>
      <c r="ILU18" s="17"/>
      <c r="ILV18" s="17"/>
      <c r="ILW18" s="17"/>
      <c r="ILX18" s="17"/>
      <c r="ILY18" s="17"/>
      <c r="ILZ18" s="17"/>
      <c r="IMA18" s="17"/>
      <c r="IMB18" s="17"/>
      <c r="IMC18" s="17"/>
      <c r="IMD18" s="17"/>
      <c r="IME18" s="17"/>
      <c r="IMF18" s="17"/>
      <c r="IMG18" s="17"/>
      <c r="IMH18" s="17"/>
      <c r="IMI18" s="17"/>
      <c r="IMJ18" s="17"/>
      <c r="IMK18" s="17"/>
      <c r="IML18" s="17"/>
      <c r="IMM18" s="17"/>
      <c r="IMN18" s="17"/>
      <c r="IMO18" s="17"/>
      <c r="IMP18" s="17"/>
      <c r="IMQ18" s="17"/>
      <c r="IMR18" s="17"/>
      <c r="IMS18" s="17"/>
      <c r="IMT18" s="17"/>
      <c r="IMU18" s="17"/>
      <c r="IMV18" s="17"/>
      <c r="IMW18" s="17"/>
      <c r="IMX18" s="17"/>
      <c r="IMY18" s="17"/>
      <c r="IMZ18" s="17"/>
      <c r="INA18" s="17"/>
      <c r="INB18" s="17"/>
      <c r="INC18" s="17"/>
      <c r="IND18" s="17"/>
      <c r="INE18" s="17"/>
      <c r="INF18" s="17"/>
      <c r="ING18" s="17"/>
      <c r="INH18" s="17"/>
      <c r="INI18" s="17"/>
      <c r="INJ18" s="17"/>
      <c r="INK18" s="17"/>
      <c r="INL18" s="17"/>
      <c r="INM18" s="17"/>
      <c r="INN18" s="17"/>
      <c r="INO18" s="17"/>
      <c r="INP18" s="17"/>
      <c r="INQ18" s="17"/>
      <c r="INR18" s="17"/>
      <c r="INS18" s="17"/>
      <c r="INT18" s="17"/>
      <c r="INU18" s="17"/>
      <c r="INV18" s="17"/>
      <c r="INW18" s="17"/>
      <c r="INX18" s="17"/>
      <c r="INY18" s="17"/>
      <c r="INZ18" s="17"/>
      <c r="IOA18" s="17"/>
      <c r="IOB18" s="17"/>
      <c r="IOC18" s="17"/>
      <c r="IOD18" s="17"/>
      <c r="IOE18" s="17"/>
      <c r="IOF18" s="17"/>
      <c r="IOG18" s="17"/>
      <c r="IOH18" s="17"/>
      <c r="IOI18" s="17"/>
      <c r="IOJ18" s="17"/>
      <c r="IOK18" s="17"/>
      <c r="IOL18" s="17"/>
      <c r="IOM18" s="17"/>
      <c r="ION18" s="17"/>
      <c r="IOO18" s="17"/>
      <c r="IOP18" s="17"/>
      <c r="IOQ18" s="17"/>
      <c r="IOR18" s="17"/>
      <c r="IOS18" s="17"/>
      <c r="IOT18" s="17"/>
      <c r="IOU18" s="17"/>
      <c r="IOV18" s="17"/>
      <c r="IOW18" s="17"/>
      <c r="IOX18" s="17"/>
      <c r="IOY18" s="17"/>
      <c r="IOZ18" s="17"/>
      <c r="IPA18" s="17"/>
      <c r="IPB18" s="17"/>
      <c r="IPC18" s="17"/>
      <c r="IPD18" s="17"/>
      <c r="IPE18" s="17"/>
      <c r="IPF18" s="17"/>
      <c r="IPG18" s="17"/>
      <c r="IPH18" s="17"/>
      <c r="IPI18" s="17"/>
      <c r="IPJ18" s="17"/>
      <c r="IPK18" s="17"/>
      <c r="IPL18" s="17"/>
      <c r="IPM18" s="17"/>
      <c r="IPN18" s="17"/>
      <c r="IPO18" s="17"/>
      <c r="IPP18" s="17"/>
      <c r="IPQ18" s="17"/>
      <c r="IPR18" s="17"/>
      <c r="IPS18" s="17"/>
      <c r="IPT18" s="17"/>
      <c r="IPU18" s="17"/>
      <c r="IPV18" s="17"/>
      <c r="IPW18" s="17"/>
      <c r="IPX18" s="17"/>
      <c r="IPY18" s="17"/>
      <c r="IPZ18" s="17"/>
      <c r="IQA18" s="17"/>
      <c r="IQB18" s="17"/>
      <c r="IQC18" s="17"/>
      <c r="IQD18" s="17"/>
      <c r="IQE18" s="17"/>
      <c r="IQF18" s="17"/>
      <c r="IQG18" s="17"/>
      <c r="IQH18" s="17"/>
      <c r="IQI18" s="17"/>
      <c r="IQJ18" s="17"/>
      <c r="IQK18" s="17"/>
      <c r="IQL18" s="17"/>
      <c r="IQM18" s="17"/>
      <c r="IQN18" s="17"/>
      <c r="IQO18" s="17"/>
      <c r="IQP18" s="17"/>
      <c r="IQQ18" s="17"/>
      <c r="IQR18" s="17"/>
      <c r="IQS18" s="17"/>
      <c r="IQT18" s="17"/>
      <c r="IQU18" s="17"/>
      <c r="IQV18" s="17"/>
      <c r="IQW18" s="17"/>
      <c r="IQX18" s="17"/>
      <c r="IQY18" s="17"/>
      <c r="IQZ18" s="17"/>
      <c r="IRA18" s="17"/>
      <c r="IRB18" s="17"/>
      <c r="IRC18" s="17"/>
      <c r="IRD18" s="17"/>
      <c r="IRE18" s="17"/>
      <c r="IRF18" s="17"/>
      <c r="IRG18" s="17"/>
      <c r="IRH18" s="17"/>
      <c r="IRI18" s="17"/>
      <c r="IRJ18" s="17"/>
      <c r="IRK18" s="17"/>
      <c r="IRL18" s="17"/>
      <c r="IRM18" s="17"/>
      <c r="IRN18" s="17"/>
      <c r="IRO18" s="17"/>
      <c r="IRP18" s="17"/>
      <c r="IRQ18" s="17"/>
      <c r="IRR18" s="17"/>
      <c r="IRS18" s="17"/>
      <c r="IRT18" s="17"/>
      <c r="IRU18" s="17"/>
      <c r="IRV18" s="17"/>
      <c r="IRW18" s="17"/>
      <c r="IRX18" s="17"/>
      <c r="IRY18" s="17"/>
      <c r="IRZ18" s="17"/>
      <c r="ISA18" s="17"/>
      <c r="ISB18" s="17"/>
      <c r="ISC18" s="17"/>
      <c r="ISD18" s="17"/>
      <c r="ISE18" s="17"/>
      <c r="ISF18" s="17"/>
      <c r="ISG18" s="17"/>
      <c r="ISH18" s="17"/>
      <c r="ISI18" s="17"/>
      <c r="ISJ18" s="17"/>
      <c r="ISK18" s="17"/>
      <c r="ISL18" s="17"/>
      <c r="ISM18" s="17"/>
      <c r="ISN18" s="17"/>
      <c r="ISO18" s="17"/>
      <c r="ISP18" s="17"/>
      <c r="ISQ18" s="17"/>
      <c r="ISR18" s="17"/>
      <c r="ISS18" s="17"/>
      <c r="IST18" s="17"/>
      <c r="ISU18" s="17"/>
      <c r="ISV18" s="17"/>
      <c r="ISW18" s="17"/>
      <c r="ISX18" s="17"/>
      <c r="ISY18" s="17"/>
      <c r="ISZ18" s="17"/>
      <c r="ITA18" s="17"/>
      <c r="ITB18" s="17"/>
      <c r="ITC18" s="17"/>
      <c r="ITD18" s="17"/>
      <c r="ITE18" s="17"/>
      <c r="ITF18" s="17"/>
      <c r="ITG18" s="17"/>
      <c r="ITH18" s="17"/>
      <c r="ITI18" s="17"/>
      <c r="ITJ18" s="17"/>
      <c r="ITK18" s="17"/>
      <c r="ITL18" s="17"/>
      <c r="ITM18" s="17"/>
      <c r="ITN18" s="17"/>
      <c r="ITO18" s="17"/>
      <c r="ITP18" s="17"/>
      <c r="ITQ18" s="17"/>
      <c r="ITR18" s="17"/>
      <c r="ITS18" s="17"/>
      <c r="ITT18" s="17"/>
      <c r="ITU18" s="17"/>
      <c r="ITV18" s="17"/>
      <c r="ITW18" s="17"/>
      <c r="ITX18" s="17"/>
      <c r="ITY18" s="17"/>
      <c r="ITZ18" s="17"/>
      <c r="IUA18" s="17"/>
      <c r="IUB18" s="17"/>
      <c r="IUC18" s="17"/>
      <c r="IUD18" s="17"/>
      <c r="IUE18" s="17"/>
      <c r="IUF18" s="17"/>
      <c r="IUG18" s="17"/>
      <c r="IUH18" s="17"/>
      <c r="IUI18" s="17"/>
      <c r="IUJ18" s="17"/>
      <c r="IUK18" s="17"/>
      <c r="IUL18" s="17"/>
      <c r="IUM18" s="17"/>
      <c r="IUN18" s="17"/>
      <c r="IUO18" s="17"/>
      <c r="IUP18" s="17"/>
      <c r="IUQ18" s="17"/>
      <c r="IUR18" s="17"/>
      <c r="IUS18" s="17"/>
      <c r="IUT18" s="17"/>
      <c r="IUU18" s="17"/>
      <c r="IUV18" s="17"/>
      <c r="IUW18" s="17"/>
      <c r="IUX18" s="17"/>
      <c r="IUY18" s="17"/>
      <c r="IUZ18" s="17"/>
      <c r="IVA18" s="17"/>
      <c r="IVB18" s="17"/>
      <c r="IVC18" s="17"/>
      <c r="IVD18" s="17"/>
      <c r="IVE18" s="17"/>
      <c r="IVF18" s="17"/>
      <c r="IVG18" s="17"/>
      <c r="IVH18" s="17"/>
      <c r="IVI18" s="17"/>
      <c r="IVJ18" s="17"/>
      <c r="IVK18" s="17"/>
      <c r="IVL18" s="17"/>
      <c r="IVM18" s="17"/>
      <c r="IVN18" s="17"/>
      <c r="IVO18" s="17"/>
      <c r="IVP18" s="17"/>
      <c r="IVQ18" s="17"/>
      <c r="IVR18" s="17"/>
      <c r="IVS18" s="17"/>
      <c r="IVT18" s="17"/>
      <c r="IVU18" s="17"/>
      <c r="IVV18" s="17"/>
      <c r="IVW18" s="17"/>
      <c r="IVX18" s="17"/>
      <c r="IVY18" s="17"/>
      <c r="IVZ18" s="17"/>
      <c r="IWA18" s="17"/>
      <c r="IWB18" s="17"/>
      <c r="IWC18" s="17"/>
      <c r="IWD18" s="17"/>
      <c r="IWE18" s="17"/>
      <c r="IWF18" s="17"/>
      <c r="IWG18" s="17"/>
      <c r="IWH18" s="17"/>
      <c r="IWI18" s="17"/>
      <c r="IWJ18" s="17"/>
      <c r="IWK18" s="17"/>
      <c r="IWL18" s="17"/>
      <c r="IWM18" s="17"/>
      <c r="IWN18" s="17"/>
      <c r="IWO18" s="17"/>
      <c r="IWP18" s="17"/>
      <c r="IWQ18" s="17"/>
      <c r="IWR18" s="17"/>
      <c r="IWS18" s="17"/>
      <c r="IWT18" s="17"/>
      <c r="IWU18" s="17"/>
      <c r="IWV18" s="17"/>
      <c r="IWW18" s="17"/>
      <c r="IWX18" s="17"/>
      <c r="IWY18" s="17"/>
      <c r="IWZ18" s="17"/>
      <c r="IXA18" s="17"/>
      <c r="IXB18" s="17"/>
      <c r="IXC18" s="17"/>
      <c r="IXD18" s="17"/>
      <c r="IXE18" s="17"/>
      <c r="IXF18" s="17"/>
      <c r="IXG18" s="17"/>
      <c r="IXH18" s="17"/>
      <c r="IXI18" s="17"/>
      <c r="IXJ18" s="17"/>
      <c r="IXK18" s="17"/>
      <c r="IXL18" s="17"/>
      <c r="IXM18" s="17"/>
      <c r="IXN18" s="17"/>
      <c r="IXO18" s="17"/>
      <c r="IXP18" s="17"/>
      <c r="IXQ18" s="17"/>
      <c r="IXR18" s="17"/>
      <c r="IXS18" s="17"/>
      <c r="IXT18" s="17"/>
      <c r="IXU18" s="17"/>
      <c r="IXV18" s="17"/>
      <c r="IXW18" s="17"/>
      <c r="IXX18" s="17"/>
      <c r="IXY18" s="17"/>
      <c r="IXZ18" s="17"/>
      <c r="IYA18" s="17"/>
      <c r="IYB18" s="17"/>
      <c r="IYC18" s="17"/>
      <c r="IYD18" s="17"/>
      <c r="IYE18" s="17"/>
      <c r="IYF18" s="17"/>
      <c r="IYG18" s="17"/>
      <c r="IYH18" s="17"/>
      <c r="IYI18" s="17"/>
      <c r="IYJ18" s="17"/>
      <c r="IYK18" s="17"/>
      <c r="IYL18" s="17"/>
      <c r="IYM18" s="17"/>
      <c r="IYN18" s="17"/>
      <c r="IYO18" s="17"/>
      <c r="IYP18" s="17"/>
      <c r="IYQ18" s="17"/>
      <c r="IYR18" s="17"/>
      <c r="IYS18" s="17"/>
      <c r="IYT18" s="17"/>
      <c r="IYU18" s="17"/>
      <c r="IYV18" s="17"/>
      <c r="IYW18" s="17"/>
      <c r="IYX18" s="17"/>
      <c r="IYY18" s="17"/>
      <c r="IYZ18" s="17"/>
      <c r="IZA18" s="17"/>
      <c r="IZB18" s="17"/>
      <c r="IZC18" s="17"/>
      <c r="IZD18" s="17"/>
      <c r="IZE18" s="17"/>
      <c r="IZF18" s="17"/>
      <c r="IZG18" s="17"/>
      <c r="IZH18" s="17"/>
      <c r="IZI18" s="17"/>
      <c r="IZJ18" s="17"/>
      <c r="IZK18" s="17"/>
      <c r="IZL18" s="17"/>
      <c r="IZM18" s="17"/>
      <c r="IZN18" s="17"/>
      <c r="IZO18" s="17"/>
      <c r="IZP18" s="17"/>
      <c r="IZQ18" s="17"/>
      <c r="IZR18" s="17"/>
      <c r="IZS18" s="17"/>
      <c r="IZT18" s="17"/>
      <c r="IZU18" s="17"/>
      <c r="IZV18" s="17"/>
      <c r="IZW18" s="17"/>
      <c r="IZX18" s="17"/>
      <c r="IZY18" s="17"/>
      <c r="IZZ18" s="17"/>
      <c r="JAA18" s="17"/>
      <c r="JAB18" s="17"/>
      <c r="JAC18" s="17"/>
      <c r="JAD18" s="17"/>
      <c r="JAE18" s="17"/>
      <c r="JAF18" s="17"/>
      <c r="JAG18" s="17"/>
      <c r="JAH18" s="17"/>
      <c r="JAI18" s="17"/>
      <c r="JAJ18" s="17"/>
      <c r="JAK18" s="17"/>
      <c r="JAL18" s="17"/>
      <c r="JAM18" s="17"/>
      <c r="JAN18" s="17"/>
      <c r="JAO18" s="17"/>
      <c r="JAP18" s="17"/>
      <c r="JAQ18" s="17"/>
      <c r="JAR18" s="17"/>
      <c r="JAS18" s="17"/>
      <c r="JAT18" s="17"/>
      <c r="JAU18" s="17"/>
      <c r="JAV18" s="17"/>
      <c r="JAW18" s="17"/>
      <c r="JAX18" s="17"/>
      <c r="JAY18" s="17"/>
      <c r="JAZ18" s="17"/>
      <c r="JBA18" s="17"/>
      <c r="JBB18" s="17"/>
      <c r="JBC18" s="17"/>
      <c r="JBD18" s="17"/>
      <c r="JBE18" s="17"/>
      <c r="JBF18" s="17"/>
      <c r="JBG18" s="17"/>
      <c r="JBH18" s="17"/>
      <c r="JBI18" s="17"/>
      <c r="JBJ18" s="17"/>
      <c r="JBK18" s="17"/>
      <c r="JBL18" s="17"/>
      <c r="JBM18" s="17"/>
      <c r="JBN18" s="17"/>
      <c r="JBO18" s="17"/>
      <c r="JBP18" s="17"/>
      <c r="JBQ18" s="17"/>
      <c r="JBR18" s="17"/>
      <c r="JBS18" s="17"/>
      <c r="JBT18" s="17"/>
      <c r="JBU18" s="17"/>
      <c r="JBV18" s="17"/>
      <c r="JBW18" s="17"/>
      <c r="JBX18" s="17"/>
      <c r="JBY18" s="17"/>
      <c r="JBZ18" s="17"/>
      <c r="JCA18" s="17"/>
      <c r="JCB18" s="17"/>
      <c r="JCC18" s="17"/>
      <c r="JCD18" s="17"/>
      <c r="JCE18" s="17"/>
      <c r="JCF18" s="17"/>
      <c r="JCG18" s="17"/>
      <c r="JCH18" s="17"/>
      <c r="JCI18" s="17"/>
      <c r="JCJ18" s="17"/>
      <c r="JCK18" s="17"/>
      <c r="JCL18" s="17"/>
      <c r="JCM18" s="17"/>
      <c r="JCN18" s="17"/>
      <c r="JCO18" s="17"/>
      <c r="JCP18" s="17"/>
      <c r="JCQ18" s="17"/>
      <c r="JCR18" s="17"/>
      <c r="JCS18" s="17"/>
      <c r="JCT18" s="17"/>
      <c r="JCU18" s="17"/>
      <c r="JCV18" s="17"/>
      <c r="JCW18" s="17"/>
      <c r="JCX18" s="17"/>
      <c r="JCY18" s="17"/>
      <c r="JCZ18" s="17"/>
      <c r="JDA18" s="17"/>
      <c r="JDB18" s="17"/>
      <c r="JDC18" s="17"/>
      <c r="JDD18" s="17"/>
      <c r="JDE18" s="17"/>
      <c r="JDF18" s="17"/>
      <c r="JDG18" s="17"/>
      <c r="JDH18" s="17"/>
      <c r="JDI18" s="17"/>
      <c r="JDJ18" s="17"/>
      <c r="JDK18" s="17"/>
      <c r="JDL18" s="17"/>
      <c r="JDM18" s="17"/>
      <c r="JDN18" s="17"/>
      <c r="JDO18" s="17"/>
      <c r="JDP18" s="17"/>
      <c r="JDQ18" s="17"/>
      <c r="JDR18" s="17"/>
      <c r="JDS18" s="17"/>
      <c r="JDT18" s="17"/>
      <c r="JDU18" s="17"/>
      <c r="JDV18" s="17"/>
      <c r="JDW18" s="17"/>
      <c r="JDX18" s="17"/>
      <c r="JDY18" s="17"/>
      <c r="JDZ18" s="17"/>
      <c r="JEA18" s="17"/>
      <c r="JEB18" s="17"/>
      <c r="JEC18" s="17"/>
      <c r="JED18" s="17"/>
      <c r="JEE18" s="17"/>
      <c r="JEF18" s="17"/>
      <c r="JEG18" s="17"/>
      <c r="JEH18" s="17"/>
      <c r="JEI18" s="17"/>
      <c r="JEJ18" s="17"/>
      <c r="JEK18" s="17"/>
      <c r="JEL18" s="17"/>
      <c r="JEM18" s="17"/>
      <c r="JEN18" s="17"/>
      <c r="JEO18" s="17"/>
      <c r="JEP18" s="17"/>
      <c r="JEQ18" s="17"/>
      <c r="JER18" s="17"/>
      <c r="JES18" s="17"/>
      <c r="JET18" s="17"/>
      <c r="JEU18" s="17"/>
      <c r="JEV18" s="17"/>
      <c r="JEW18" s="17"/>
      <c r="JEX18" s="17"/>
      <c r="JEY18" s="17"/>
      <c r="JEZ18" s="17"/>
      <c r="JFA18" s="17"/>
      <c r="JFB18" s="17"/>
      <c r="JFC18" s="17"/>
      <c r="JFD18" s="17"/>
      <c r="JFE18" s="17"/>
      <c r="JFF18" s="17"/>
      <c r="JFG18" s="17"/>
      <c r="JFH18" s="17"/>
      <c r="JFI18" s="17"/>
      <c r="JFJ18" s="17"/>
      <c r="JFK18" s="17"/>
      <c r="JFL18" s="17"/>
      <c r="JFM18" s="17"/>
      <c r="JFN18" s="17"/>
      <c r="JFO18" s="17"/>
      <c r="JFP18" s="17"/>
      <c r="JFQ18" s="17"/>
      <c r="JFR18" s="17"/>
      <c r="JFS18" s="17"/>
      <c r="JFT18" s="17"/>
      <c r="JFU18" s="17"/>
      <c r="JFV18" s="17"/>
      <c r="JFW18" s="17"/>
      <c r="JFX18" s="17"/>
      <c r="JFY18" s="17"/>
      <c r="JFZ18" s="17"/>
      <c r="JGA18" s="17"/>
      <c r="JGB18" s="17"/>
      <c r="JGC18" s="17"/>
      <c r="JGD18" s="17"/>
      <c r="JGE18" s="17"/>
      <c r="JGF18" s="17"/>
      <c r="JGG18" s="17"/>
      <c r="JGH18" s="17"/>
      <c r="JGI18" s="17"/>
      <c r="JGJ18" s="17"/>
      <c r="JGK18" s="17"/>
      <c r="JGL18" s="17"/>
      <c r="JGM18" s="17"/>
      <c r="JGN18" s="17"/>
      <c r="JGO18" s="17"/>
      <c r="JGP18" s="17"/>
      <c r="JGQ18" s="17"/>
      <c r="JGR18" s="17"/>
      <c r="JGS18" s="17"/>
      <c r="JGT18" s="17"/>
      <c r="JGU18" s="17"/>
      <c r="JGV18" s="17"/>
      <c r="JGW18" s="17"/>
      <c r="JGX18" s="17"/>
      <c r="JGY18" s="17"/>
      <c r="JGZ18" s="17"/>
      <c r="JHA18" s="17"/>
      <c r="JHB18" s="17"/>
      <c r="JHC18" s="17"/>
      <c r="JHD18" s="17"/>
      <c r="JHE18" s="17"/>
      <c r="JHF18" s="17"/>
      <c r="JHG18" s="17"/>
      <c r="JHH18" s="17"/>
      <c r="JHI18" s="17"/>
      <c r="JHJ18" s="17"/>
      <c r="JHK18" s="17"/>
      <c r="JHL18" s="17"/>
      <c r="JHM18" s="17"/>
      <c r="JHN18" s="17"/>
      <c r="JHO18" s="17"/>
      <c r="JHP18" s="17"/>
      <c r="JHQ18" s="17"/>
      <c r="JHR18" s="17"/>
      <c r="JHS18" s="17"/>
      <c r="JHT18" s="17"/>
      <c r="JHU18" s="17"/>
      <c r="JHV18" s="17"/>
      <c r="JHW18" s="17"/>
      <c r="JHX18" s="17"/>
      <c r="JHY18" s="17"/>
      <c r="JHZ18" s="17"/>
      <c r="JIA18" s="17"/>
      <c r="JIB18" s="17"/>
      <c r="JIC18" s="17"/>
      <c r="JID18" s="17"/>
      <c r="JIE18" s="17"/>
      <c r="JIF18" s="17"/>
      <c r="JIG18" s="17"/>
      <c r="JIH18" s="17"/>
      <c r="JII18" s="17"/>
      <c r="JIJ18" s="17"/>
      <c r="JIK18" s="17"/>
      <c r="JIL18" s="17"/>
      <c r="JIM18" s="17"/>
      <c r="JIN18" s="17"/>
      <c r="JIO18" s="17"/>
      <c r="JIP18" s="17"/>
      <c r="JIQ18" s="17"/>
      <c r="JIR18" s="17"/>
      <c r="JIS18" s="17"/>
      <c r="JIT18" s="17"/>
      <c r="JIU18" s="17"/>
      <c r="JIV18" s="17"/>
      <c r="JIW18" s="17"/>
      <c r="JIX18" s="17"/>
      <c r="JIY18" s="17"/>
      <c r="JIZ18" s="17"/>
      <c r="JJA18" s="17"/>
      <c r="JJB18" s="17"/>
      <c r="JJC18" s="17"/>
      <c r="JJD18" s="17"/>
      <c r="JJE18" s="17"/>
      <c r="JJF18" s="17"/>
      <c r="JJG18" s="17"/>
      <c r="JJH18" s="17"/>
      <c r="JJI18" s="17"/>
      <c r="JJJ18" s="17"/>
      <c r="JJK18" s="17"/>
      <c r="JJL18" s="17"/>
      <c r="JJM18" s="17"/>
      <c r="JJN18" s="17"/>
      <c r="JJO18" s="17"/>
      <c r="JJP18" s="17"/>
      <c r="JJQ18" s="17"/>
      <c r="JJR18" s="17"/>
      <c r="JJS18" s="17"/>
      <c r="JJT18" s="17"/>
      <c r="JJU18" s="17"/>
      <c r="JJV18" s="17"/>
      <c r="JJW18" s="17"/>
      <c r="JJX18" s="17"/>
      <c r="JJY18" s="17"/>
      <c r="JJZ18" s="17"/>
      <c r="JKA18" s="17"/>
      <c r="JKB18" s="17"/>
      <c r="JKC18" s="17"/>
      <c r="JKD18" s="17"/>
      <c r="JKE18" s="17"/>
      <c r="JKF18" s="17"/>
      <c r="JKG18" s="17"/>
      <c r="JKH18" s="17"/>
      <c r="JKI18" s="17"/>
      <c r="JKJ18" s="17"/>
      <c r="JKK18" s="17"/>
      <c r="JKL18" s="17"/>
      <c r="JKM18" s="17"/>
      <c r="JKN18" s="17"/>
      <c r="JKO18" s="17"/>
      <c r="JKP18" s="17"/>
      <c r="JKQ18" s="17"/>
      <c r="JKR18" s="17"/>
      <c r="JKS18" s="17"/>
      <c r="JKT18" s="17"/>
      <c r="JKU18" s="17"/>
      <c r="JKV18" s="17"/>
      <c r="JKW18" s="17"/>
      <c r="JKX18" s="17"/>
      <c r="JKY18" s="17"/>
      <c r="JKZ18" s="17"/>
      <c r="JLA18" s="17"/>
      <c r="JLB18" s="17"/>
      <c r="JLC18" s="17"/>
      <c r="JLD18" s="17"/>
      <c r="JLE18" s="17"/>
      <c r="JLF18" s="17"/>
      <c r="JLG18" s="17"/>
      <c r="JLH18" s="17"/>
      <c r="JLI18" s="17"/>
      <c r="JLJ18" s="17"/>
      <c r="JLK18" s="17"/>
      <c r="JLL18" s="17"/>
      <c r="JLM18" s="17"/>
      <c r="JLN18" s="17"/>
      <c r="JLO18" s="17"/>
      <c r="JLP18" s="17"/>
      <c r="JLQ18" s="17"/>
      <c r="JLR18" s="17"/>
      <c r="JLS18" s="17"/>
      <c r="JLT18" s="17"/>
      <c r="JLU18" s="17"/>
      <c r="JLV18" s="17"/>
      <c r="JLW18" s="17"/>
      <c r="JLX18" s="17"/>
      <c r="JLY18" s="17"/>
      <c r="JLZ18" s="17"/>
      <c r="JMA18" s="17"/>
      <c r="JMB18" s="17"/>
      <c r="JMC18" s="17"/>
      <c r="JMD18" s="17"/>
      <c r="JME18" s="17"/>
      <c r="JMF18" s="17"/>
      <c r="JMG18" s="17"/>
      <c r="JMH18" s="17"/>
      <c r="JMI18" s="17"/>
      <c r="JMJ18" s="17"/>
      <c r="JMK18" s="17"/>
      <c r="JML18" s="17"/>
      <c r="JMM18" s="17"/>
      <c r="JMN18" s="17"/>
      <c r="JMO18" s="17"/>
      <c r="JMP18" s="17"/>
      <c r="JMQ18" s="17"/>
      <c r="JMR18" s="17"/>
      <c r="JMS18" s="17"/>
      <c r="JMT18" s="17"/>
      <c r="JMU18" s="17"/>
      <c r="JMV18" s="17"/>
      <c r="JMW18" s="17"/>
      <c r="JMX18" s="17"/>
      <c r="JMY18" s="17"/>
      <c r="JMZ18" s="17"/>
      <c r="JNA18" s="17"/>
      <c r="JNB18" s="17"/>
      <c r="JNC18" s="17"/>
      <c r="JND18" s="17"/>
      <c r="JNE18" s="17"/>
      <c r="JNF18" s="17"/>
      <c r="JNG18" s="17"/>
      <c r="JNH18" s="17"/>
      <c r="JNI18" s="17"/>
      <c r="JNJ18" s="17"/>
      <c r="JNK18" s="17"/>
      <c r="JNL18" s="17"/>
      <c r="JNM18" s="17"/>
      <c r="JNN18" s="17"/>
      <c r="JNO18" s="17"/>
      <c r="JNP18" s="17"/>
      <c r="JNQ18" s="17"/>
      <c r="JNR18" s="17"/>
      <c r="JNS18" s="17"/>
      <c r="JNT18" s="17"/>
      <c r="JNU18" s="17"/>
      <c r="JNV18" s="17"/>
      <c r="JNW18" s="17"/>
      <c r="JNX18" s="17"/>
      <c r="JNY18" s="17"/>
      <c r="JNZ18" s="17"/>
      <c r="JOA18" s="17"/>
      <c r="JOB18" s="17"/>
      <c r="JOC18" s="17"/>
      <c r="JOD18" s="17"/>
      <c r="JOE18" s="17"/>
      <c r="JOF18" s="17"/>
      <c r="JOG18" s="17"/>
      <c r="JOH18" s="17"/>
      <c r="JOI18" s="17"/>
      <c r="JOJ18" s="17"/>
      <c r="JOK18" s="17"/>
      <c r="JOL18" s="17"/>
      <c r="JOM18" s="17"/>
      <c r="JON18" s="17"/>
      <c r="JOO18" s="17"/>
      <c r="JOP18" s="17"/>
      <c r="JOQ18" s="17"/>
      <c r="JOR18" s="17"/>
      <c r="JOS18" s="17"/>
      <c r="JOT18" s="17"/>
      <c r="JOU18" s="17"/>
      <c r="JOV18" s="17"/>
      <c r="JOW18" s="17"/>
      <c r="JOX18" s="17"/>
      <c r="JOY18" s="17"/>
      <c r="JOZ18" s="17"/>
      <c r="JPA18" s="17"/>
      <c r="JPB18" s="17"/>
      <c r="JPC18" s="17"/>
      <c r="JPD18" s="17"/>
      <c r="JPE18" s="17"/>
      <c r="JPF18" s="17"/>
      <c r="JPG18" s="17"/>
      <c r="JPH18" s="17"/>
      <c r="JPI18" s="17"/>
      <c r="JPJ18" s="17"/>
      <c r="JPK18" s="17"/>
      <c r="JPL18" s="17"/>
      <c r="JPM18" s="17"/>
      <c r="JPN18" s="17"/>
      <c r="JPO18" s="17"/>
      <c r="JPP18" s="17"/>
      <c r="JPQ18" s="17"/>
      <c r="JPR18" s="17"/>
      <c r="JPS18" s="17"/>
      <c r="JPT18" s="17"/>
      <c r="JPU18" s="17"/>
      <c r="JPV18" s="17"/>
      <c r="JPW18" s="17"/>
      <c r="JPX18" s="17"/>
      <c r="JPY18" s="17"/>
      <c r="JPZ18" s="17"/>
      <c r="JQA18" s="17"/>
      <c r="JQB18" s="17"/>
      <c r="JQC18" s="17"/>
      <c r="JQD18" s="17"/>
      <c r="JQE18" s="17"/>
      <c r="JQF18" s="17"/>
      <c r="JQG18" s="17"/>
      <c r="JQH18" s="17"/>
      <c r="JQI18" s="17"/>
      <c r="JQJ18" s="17"/>
      <c r="JQK18" s="17"/>
      <c r="JQL18" s="17"/>
      <c r="JQM18" s="17"/>
      <c r="JQN18" s="17"/>
      <c r="JQO18" s="17"/>
      <c r="JQP18" s="17"/>
      <c r="JQQ18" s="17"/>
      <c r="JQR18" s="17"/>
      <c r="JQS18" s="17"/>
      <c r="JQT18" s="17"/>
      <c r="JQU18" s="17"/>
      <c r="JQV18" s="17"/>
      <c r="JQW18" s="17"/>
      <c r="JQX18" s="17"/>
      <c r="JQY18" s="17"/>
      <c r="JQZ18" s="17"/>
      <c r="JRA18" s="17"/>
      <c r="JRB18" s="17"/>
      <c r="JRC18" s="17"/>
      <c r="JRD18" s="17"/>
      <c r="JRE18" s="17"/>
      <c r="JRF18" s="17"/>
      <c r="JRG18" s="17"/>
      <c r="JRH18" s="17"/>
      <c r="JRI18" s="17"/>
      <c r="JRJ18" s="17"/>
      <c r="JRK18" s="17"/>
      <c r="JRL18" s="17"/>
      <c r="JRM18" s="17"/>
      <c r="JRN18" s="17"/>
      <c r="JRO18" s="17"/>
      <c r="JRP18" s="17"/>
      <c r="JRQ18" s="17"/>
      <c r="JRR18" s="17"/>
      <c r="JRS18" s="17"/>
      <c r="JRT18" s="17"/>
      <c r="JRU18" s="17"/>
      <c r="JRV18" s="17"/>
      <c r="JRW18" s="17"/>
      <c r="JRX18" s="17"/>
      <c r="JRY18" s="17"/>
      <c r="JRZ18" s="17"/>
      <c r="JSA18" s="17"/>
      <c r="JSB18" s="17"/>
      <c r="JSC18" s="17"/>
      <c r="JSD18" s="17"/>
      <c r="JSE18" s="17"/>
      <c r="JSF18" s="17"/>
      <c r="JSG18" s="17"/>
      <c r="JSH18" s="17"/>
      <c r="JSI18" s="17"/>
      <c r="JSJ18" s="17"/>
      <c r="JSK18" s="17"/>
      <c r="JSL18" s="17"/>
      <c r="JSM18" s="17"/>
      <c r="JSN18" s="17"/>
      <c r="JSO18" s="17"/>
      <c r="JSP18" s="17"/>
      <c r="JSQ18" s="17"/>
      <c r="JSR18" s="17"/>
      <c r="JSS18" s="17"/>
      <c r="JST18" s="17"/>
      <c r="JSU18" s="17"/>
      <c r="JSV18" s="17"/>
      <c r="JSW18" s="17"/>
      <c r="JSX18" s="17"/>
      <c r="JSY18" s="17"/>
      <c r="JSZ18" s="17"/>
      <c r="JTA18" s="17"/>
      <c r="JTB18" s="17"/>
      <c r="JTC18" s="17"/>
      <c r="JTD18" s="17"/>
      <c r="JTE18" s="17"/>
      <c r="JTF18" s="17"/>
      <c r="JTG18" s="17"/>
      <c r="JTH18" s="17"/>
      <c r="JTI18" s="17"/>
      <c r="JTJ18" s="17"/>
      <c r="JTK18" s="17"/>
      <c r="JTL18" s="17"/>
      <c r="JTM18" s="17"/>
      <c r="JTN18" s="17"/>
      <c r="JTO18" s="17"/>
      <c r="JTP18" s="17"/>
      <c r="JTQ18" s="17"/>
      <c r="JTR18" s="17"/>
      <c r="JTS18" s="17"/>
      <c r="JTT18" s="17"/>
      <c r="JTU18" s="17"/>
      <c r="JTV18" s="17"/>
      <c r="JTW18" s="17"/>
      <c r="JTX18" s="17"/>
      <c r="JTY18" s="17"/>
      <c r="JTZ18" s="17"/>
      <c r="JUA18" s="17"/>
      <c r="JUB18" s="17"/>
      <c r="JUC18" s="17"/>
      <c r="JUD18" s="17"/>
      <c r="JUE18" s="17"/>
      <c r="JUF18" s="17"/>
      <c r="JUG18" s="17"/>
      <c r="JUH18" s="17"/>
      <c r="JUI18" s="17"/>
      <c r="JUJ18" s="17"/>
      <c r="JUK18" s="17"/>
      <c r="JUL18" s="17"/>
      <c r="JUM18" s="17"/>
      <c r="JUN18" s="17"/>
      <c r="JUO18" s="17"/>
      <c r="JUP18" s="17"/>
      <c r="JUQ18" s="17"/>
      <c r="JUR18" s="17"/>
      <c r="JUS18" s="17"/>
      <c r="JUT18" s="17"/>
      <c r="JUU18" s="17"/>
      <c r="JUV18" s="17"/>
      <c r="JUW18" s="17"/>
      <c r="JUX18" s="17"/>
      <c r="JUY18" s="17"/>
      <c r="JUZ18" s="17"/>
      <c r="JVA18" s="17"/>
      <c r="JVB18" s="17"/>
      <c r="JVC18" s="17"/>
      <c r="JVD18" s="17"/>
      <c r="JVE18" s="17"/>
      <c r="JVF18" s="17"/>
      <c r="JVG18" s="17"/>
      <c r="JVH18" s="17"/>
      <c r="JVI18" s="17"/>
      <c r="JVJ18" s="17"/>
      <c r="JVK18" s="17"/>
      <c r="JVL18" s="17"/>
      <c r="JVM18" s="17"/>
      <c r="JVN18" s="17"/>
      <c r="JVO18" s="17"/>
      <c r="JVP18" s="17"/>
      <c r="JVQ18" s="17"/>
      <c r="JVR18" s="17"/>
      <c r="JVS18" s="17"/>
      <c r="JVT18" s="17"/>
      <c r="JVU18" s="17"/>
      <c r="JVV18" s="17"/>
      <c r="JVW18" s="17"/>
      <c r="JVX18" s="17"/>
      <c r="JVY18" s="17"/>
      <c r="JVZ18" s="17"/>
      <c r="JWA18" s="17"/>
      <c r="JWB18" s="17"/>
      <c r="JWC18" s="17"/>
      <c r="JWD18" s="17"/>
      <c r="JWE18" s="17"/>
      <c r="JWF18" s="17"/>
      <c r="JWG18" s="17"/>
      <c r="JWH18" s="17"/>
      <c r="JWI18" s="17"/>
      <c r="JWJ18" s="17"/>
      <c r="JWK18" s="17"/>
      <c r="JWL18" s="17"/>
      <c r="JWM18" s="17"/>
      <c r="JWN18" s="17"/>
      <c r="JWO18" s="17"/>
      <c r="JWP18" s="17"/>
      <c r="JWQ18" s="17"/>
      <c r="JWR18" s="17"/>
      <c r="JWS18" s="17"/>
      <c r="JWT18" s="17"/>
      <c r="JWU18" s="17"/>
      <c r="JWV18" s="17"/>
      <c r="JWW18" s="17"/>
      <c r="JWX18" s="17"/>
      <c r="JWY18" s="17"/>
      <c r="JWZ18" s="17"/>
      <c r="JXA18" s="17"/>
      <c r="JXB18" s="17"/>
      <c r="JXC18" s="17"/>
      <c r="JXD18" s="17"/>
      <c r="JXE18" s="17"/>
      <c r="JXF18" s="17"/>
      <c r="JXG18" s="17"/>
      <c r="JXH18" s="17"/>
      <c r="JXI18" s="17"/>
      <c r="JXJ18" s="17"/>
      <c r="JXK18" s="17"/>
      <c r="JXL18" s="17"/>
      <c r="JXM18" s="17"/>
      <c r="JXN18" s="17"/>
      <c r="JXO18" s="17"/>
      <c r="JXP18" s="17"/>
      <c r="JXQ18" s="17"/>
      <c r="JXR18" s="17"/>
      <c r="JXS18" s="17"/>
      <c r="JXT18" s="17"/>
      <c r="JXU18" s="17"/>
      <c r="JXV18" s="17"/>
      <c r="JXW18" s="17"/>
      <c r="JXX18" s="17"/>
      <c r="JXY18" s="17"/>
      <c r="JXZ18" s="17"/>
      <c r="JYA18" s="17"/>
      <c r="JYB18" s="17"/>
      <c r="JYC18" s="17"/>
      <c r="JYD18" s="17"/>
      <c r="JYE18" s="17"/>
      <c r="JYF18" s="17"/>
      <c r="JYG18" s="17"/>
      <c r="JYH18" s="17"/>
      <c r="JYI18" s="17"/>
      <c r="JYJ18" s="17"/>
      <c r="JYK18" s="17"/>
      <c r="JYL18" s="17"/>
      <c r="JYM18" s="17"/>
      <c r="JYN18" s="17"/>
      <c r="JYO18" s="17"/>
      <c r="JYP18" s="17"/>
      <c r="JYQ18" s="17"/>
      <c r="JYR18" s="17"/>
      <c r="JYS18" s="17"/>
      <c r="JYT18" s="17"/>
      <c r="JYU18" s="17"/>
      <c r="JYV18" s="17"/>
      <c r="JYW18" s="17"/>
      <c r="JYX18" s="17"/>
      <c r="JYY18" s="17"/>
      <c r="JYZ18" s="17"/>
      <c r="JZA18" s="17"/>
      <c r="JZB18" s="17"/>
      <c r="JZC18" s="17"/>
      <c r="JZD18" s="17"/>
      <c r="JZE18" s="17"/>
      <c r="JZF18" s="17"/>
      <c r="JZG18" s="17"/>
      <c r="JZH18" s="17"/>
      <c r="JZI18" s="17"/>
      <c r="JZJ18" s="17"/>
      <c r="JZK18" s="17"/>
      <c r="JZL18" s="17"/>
      <c r="JZM18" s="17"/>
      <c r="JZN18" s="17"/>
      <c r="JZO18" s="17"/>
      <c r="JZP18" s="17"/>
      <c r="JZQ18" s="17"/>
      <c r="JZR18" s="17"/>
      <c r="JZS18" s="17"/>
      <c r="JZT18" s="17"/>
      <c r="JZU18" s="17"/>
      <c r="JZV18" s="17"/>
      <c r="JZW18" s="17"/>
      <c r="JZX18" s="17"/>
      <c r="JZY18" s="17"/>
      <c r="JZZ18" s="17"/>
      <c r="KAA18" s="17"/>
      <c r="KAB18" s="17"/>
      <c r="KAC18" s="17"/>
      <c r="KAD18" s="17"/>
      <c r="KAE18" s="17"/>
      <c r="KAF18" s="17"/>
      <c r="KAG18" s="17"/>
      <c r="KAH18" s="17"/>
      <c r="KAI18" s="17"/>
      <c r="KAJ18" s="17"/>
      <c r="KAK18" s="17"/>
      <c r="KAL18" s="17"/>
      <c r="KAM18" s="17"/>
      <c r="KAN18" s="17"/>
      <c r="KAO18" s="17"/>
      <c r="KAP18" s="17"/>
      <c r="KAQ18" s="17"/>
      <c r="KAR18" s="17"/>
      <c r="KAS18" s="17"/>
      <c r="KAT18" s="17"/>
      <c r="KAU18" s="17"/>
      <c r="KAV18" s="17"/>
      <c r="KAW18" s="17"/>
      <c r="KAX18" s="17"/>
      <c r="KAY18" s="17"/>
      <c r="KAZ18" s="17"/>
      <c r="KBA18" s="17"/>
      <c r="KBB18" s="17"/>
      <c r="KBC18" s="17"/>
      <c r="KBD18" s="17"/>
      <c r="KBE18" s="17"/>
      <c r="KBF18" s="17"/>
      <c r="KBG18" s="17"/>
      <c r="KBH18" s="17"/>
      <c r="KBI18" s="17"/>
      <c r="KBJ18" s="17"/>
      <c r="KBK18" s="17"/>
      <c r="KBL18" s="17"/>
      <c r="KBM18" s="17"/>
      <c r="KBN18" s="17"/>
      <c r="KBO18" s="17"/>
      <c r="KBP18" s="17"/>
      <c r="KBQ18" s="17"/>
      <c r="KBR18" s="17"/>
      <c r="KBS18" s="17"/>
      <c r="KBT18" s="17"/>
      <c r="KBU18" s="17"/>
      <c r="KBV18" s="17"/>
      <c r="KBW18" s="17"/>
      <c r="KBX18" s="17"/>
      <c r="KBY18" s="17"/>
      <c r="KBZ18" s="17"/>
      <c r="KCA18" s="17"/>
      <c r="KCB18" s="17"/>
      <c r="KCC18" s="17"/>
      <c r="KCD18" s="17"/>
      <c r="KCE18" s="17"/>
      <c r="KCF18" s="17"/>
      <c r="KCG18" s="17"/>
      <c r="KCH18" s="17"/>
      <c r="KCI18" s="17"/>
      <c r="KCJ18" s="17"/>
      <c r="KCK18" s="17"/>
      <c r="KCL18" s="17"/>
      <c r="KCM18" s="17"/>
      <c r="KCN18" s="17"/>
      <c r="KCO18" s="17"/>
      <c r="KCP18" s="17"/>
      <c r="KCQ18" s="17"/>
      <c r="KCR18" s="17"/>
      <c r="KCS18" s="17"/>
      <c r="KCT18" s="17"/>
      <c r="KCU18" s="17"/>
      <c r="KCV18" s="17"/>
      <c r="KCW18" s="17"/>
      <c r="KCX18" s="17"/>
      <c r="KCY18" s="17"/>
      <c r="KCZ18" s="17"/>
      <c r="KDA18" s="17"/>
      <c r="KDB18" s="17"/>
      <c r="KDC18" s="17"/>
      <c r="KDD18" s="17"/>
      <c r="KDE18" s="17"/>
      <c r="KDF18" s="17"/>
      <c r="KDG18" s="17"/>
      <c r="KDH18" s="17"/>
      <c r="KDI18" s="17"/>
      <c r="KDJ18" s="17"/>
      <c r="KDK18" s="17"/>
      <c r="KDL18" s="17"/>
      <c r="KDM18" s="17"/>
      <c r="KDN18" s="17"/>
      <c r="KDO18" s="17"/>
      <c r="KDP18" s="17"/>
      <c r="KDQ18" s="17"/>
      <c r="KDR18" s="17"/>
      <c r="KDS18" s="17"/>
      <c r="KDT18" s="17"/>
      <c r="KDU18" s="17"/>
      <c r="KDV18" s="17"/>
      <c r="KDW18" s="17"/>
      <c r="KDX18" s="17"/>
      <c r="KDY18" s="17"/>
      <c r="KDZ18" s="17"/>
      <c r="KEA18" s="17"/>
      <c r="KEB18" s="17"/>
      <c r="KEC18" s="17"/>
      <c r="KED18" s="17"/>
      <c r="KEE18" s="17"/>
      <c r="KEF18" s="17"/>
      <c r="KEG18" s="17"/>
      <c r="KEH18" s="17"/>
      <c r="KEI18" s="17"/>
      <c r="KEJ18" s="17"/>
      <c r="KEK18" s="17"/>
      <c r="KEL18" s="17"/>
      <c r="KEM18" s="17"/>
      <c r="KEN18" s="17"/>
      <c r="KEO18" s="17"/>
      <c r="KEP18" s="17"/>
      <c r="KEQ18" s="17"/>
      <c r="KER18" s="17"/>
      <c r="KES18" s="17"/>
      <c r="KET18" s="17"/>
      <c r="KEU18" s="17"/>
      <c r="KEV18" s="17"/>
      <c r="KEW18" s="17"/>
      <c r="KEX18" s="17"/>
      <c r="KEY18" s="17"/>
      <c r="KEZ18" s="17"/>
      <c r="KFA18" s="17"/>
      <c r="KFB18" s="17"/>
      <c r="KFC18" s="17"/>
      <c r="KFD18" s="17"/>
      <c r="KFE18" s="17"/>
      <c r="KFF18" s="17"/>
      <c r="KFG18" s="17"/>
      <c r="KFH18" s="17"/>
      <c r="KFI18" s="17"/>
      <c r="KFJ18" s="17"/>
      <c r="KFK18" s="17"/>
      <c r="KFL18" s="17"/>
      <c r="KFM18" s="17"/>
      <c r="KFN18" s="17"/>
      <c r="KFO18" s="17"/>
      <c r="KFP18" s="17"/>
      <c r="KFQ18" s="17"/>
      <c r="KFR18" s="17"/>
      <c r="KFS18" s="17"/>
      <c r="KFT18" s="17"/>
      <c r="KFU18" s="17"/>
      <c r="KFV18" s="17"/>
      <c r="KFW18" s="17"/>
      <c r="KFX18" s="17"/>
      <c r="KFY18" s="17"/>
      <c r="KFZ18" s="17"/>
      <c r="KGA18" s="17"/>
      <c r="KGB18" s="17"/>
      <c r="KGC18" s="17"/>
      <c r="KGD18" s="17"/>
      <c r="KGE18" s="17"/>
      <c r="KGF18" s="17"/>
      <c r="KGG18" s="17"/>
      <c r="KGH18" s="17"/>
      <c r="KGI18" s="17"/>
      <c r="KGJ18" s="17"/>
      <c r="KGK18" s="17"/>
      <c r="KGL18" s="17"/>
      <c r="KGM18" s="17"/>
      <c r="KGN18" s="17"/>
      <c r="KGO18" s="17"/>
      <c r="KGP18" s="17"/>
      <c r="KGQ18" s="17"/>
      <c r="KGR18" s="17"/>
      <c r="KGS18" s="17"/>
      <c r="KGT18" s="17"/>
      <c r="KGU18" s="17"/>
      <c r="KGV18" s="17"/>
      <c r="KGW18" s="17"/>
      <c r="KGX18" s="17"/>
      <c r="KGY18" s="17"/>
      <c r="KGZ18" s="17"/>
      <c r="KHA18" s="17"/>
      <c r="KHB18" s="17"/>
      <c r="KHC18" s="17"/>
      <c r="KHD18" s="17"/>
      <c r="KHE18" s="17"/>
      <c r="KHF18" s="17"/>
      <c r="KHG18" s="17"/>
      <c r="KHH18" s="17"/>
      <c r="KHI18" s="17"/>
      <c r="KHJ18" s="17"/>
      <c r="KHK18" s="17"/>
      <c r="KHL18" s="17"/>
      <c r="KHM18" s="17"/>
      <c r="KHN18" s="17"/>
      <c r="KHO18" s="17"/>
      <c r="KHP18" s="17"/>
      <c r="KHQ18" s="17"/>
      <c r="KHR18" s="17"/>
      <c r="KHS18" s="17"/>
      <c r="KHT18" s="17"/>
      <c r="KHU18" s="17"/>
      <c r="KHV18" s="17"/>
      <c r="KHW18" s="17"/>
      <c r="KHX18" s="17"/>
      <c r="KHY18" s="17"/>
      <c r="KHZ18" s="17"/>
      <c r="KIA18" s="17"/>
      <c r="KIB18" s="17"/>
      <c r="KIC18" s="17"/>
      <c r="KID18" s="17"/>
      <c r="KIE18" s="17"/>
      <c r="KIF18" s="17"/>
      <c r="KIG18" s="17"/>
      <c r="KIH18" s="17"/>
      <c r="KII18" s="17"/>
      <c r="KIJ18" s="17"/>
      <c r="KIK18" s="17"/>
      <c r="KIL18" s="17"/>
      <c r="KIM18" s="17"/>
      <c r="KIN18" s="17"/>
      <c r="KIO18" s="17"/>
      <c r="KIP18" s="17"/>
      <c r="KIQ18" s="17"/>
      <c r="KIR18" s="17"/>
      <c r="KIS18" s="17"/>
      <c r="KIT18" s="17"/>
      <c r="KIU18" s="17"/>
      <c r="KIV18" s="17"/>
      <c r="KIW18" s="17"/>
      <c r="KIX18" s="17"/>
      <c r="KIY18" s="17"/>
      <c r="KIZ18" s="17"/>
      <c r="KJA18" s="17"/>
      <c r="KJB18" s="17"/>
      <c r="KJC18" s="17"/>
      <c r="KJD18" s="17"/>
      <c r="KJE18" s="17"/>
      <c r="KJF18" s="17"/>
      <c r="KJG18" s="17"/>
      <c r="KJH18" s="17"/>
      <c r="KJI18" s="17"/>
      <c r="KJJ18" s="17"/>
      <c r="KJK18" s="17"/>
      <c r="KJL18" s="17"/>
      <c r="KJM18" s="17"/>
      <c r="KJN18" s="17"/>
      <c r="KJO18" s="17"/>
      <c r="KJP18" s="17"/>
      <c r="KJQ18" s="17"/>
      <c r="KJR18" s="17"/>
      <c r="KJS18" s="17"/>
      <c r="KJT18" s="17"/>
      <c r="KJU18" s="17"/>
      <c r="KJV18" s="17"/>
      <c r="KJW18" s="17"/>
      <c r="KJX18" s="17"/>
      <c r="KJY18" s="17"/>
      <c r="KJZ18" s="17"/>
      <c r="KKA18" s="17"/>
      <c r="KKB18" s="17"/>
      <c r="KKC18" s="17"/>
      <c r="KKD18" s="17"/>
      <c r="KKE18" s="17"/>
      <c r="KKF18" s="17"/>
      <c r="KKG18" s="17"/>
      <c r="KKH18" s="17"/>
      <c r="KKI18" s="17"/>
      <c r="KKJ18" s="17"/>
      <c r="KKK18" s="17"/>
      <c r="KKL18" s="17"/>
      <c r="KKM18" s="17"/>
      <c r="KKN18" s="17"/>
      <c r="KKO18" s="17"/>
      <c r="KKP18" s="17"/>
      <c r="KKQ18" s="17"/>
      <c r="KKR18" s="17"/>
      <c r="KKS18" s="17"/>
      <c r="KKT18" s="17"/>
      <c r="KKU18" s="17"/>
      <c r="KKV18" s="17"/>
      <c r="KKW18" s="17"/>
      <c r="KKX18" s="17"/>
      <c r="KKY18" s="17"/>
      <c r="KKZ18" s="17"/>
      <c r="KLA18" s="17"/>
      <c r="KLB18" s="17"/>
      <c r="KLC18" s="17"/>
      <c r="KLD18" s="17"/>
      <c r="KLE18" s="17"/>
      <c r="KLF18" s="17"/>
      <c r="KLG18" s="17"/>
      <c r="KLH18" s="17"/>
      <c r="KLI18" s="17"/>
      <c r="KLJ18" s="17"/>
      <c r="KLK18" s="17"/>
      <c r="KLL18" s="17"/>
      <c r="KLM18" s="17"/>
      <c r="KLN18" s="17"/>
      <c r="KLO18" s="17"/>
      <c r="KLP18" s="17"/>
      <c r="KLQ18" s="17"/>
      <c r="KLR18" s="17"/>
      <c r="KLS18" s="17"/>
      <c r="KLT18" s="17"/>
      <c r="KLU18" s="17"/>
      <c r="KLV18" s="17"/>
      <c r="KLW18" s="17"/>
      <c r="KLX18" s="17"/>
      <c r="KLY18" s="17"/>
      <c r="KLZ18" s="17"/>
      <c r="KMA18" s="17"/>
      <c r="KMB18" s="17"/>
      <c r="KMC18" s="17"/>
      <c r="KMD18" s="17"/>
      <c r="KME18" s="17"/>
      <c r="KMF18" s="17"/>
      <c r="KMG18" s="17"/>
      <c r="KMH18" s="17"/>
      <c r="KMI18" s="17"/>
      <c r="KMJ18" s="17"/>
      <c r="KMK18" s="17"/>
      <c r="KML18" s="17"/>
      <c r="KMM18" s="17"/>
      <c r="KMN18" s="17"/>
      <c r="KMO18" s="17"/>
      <c r="KMP18" s="17"/>
      <c r="KMQ18" s="17"/>
      <c r="KMR18" s="17"/>
      <c r="KMS18" s="17"/>
      <c r="KMT18" s="17"/>
      <c r="KMU18" s="17"/>
      <c r="KMV18" s="17"/>
      <c r="KMW18" s="17"/>
      <c r="KMX18" s="17"/>
      <c r="KMY18" s="17"/>
      <c r="KMZ18" s="17"/>
      <c r="KNA18" s="17"/>
      <c r="KNB18" s="17"/>
      <c r="KNC18" s="17"/>
      <c r="KND18" s="17"/>
      <c r="KNE18" s="17"/>
      <c r="KNF18" s="17"/>
      <c r="KNG18" s="17"/>
      <c r="KNH18" s="17"/>
      <c r="KNI18" s="17"/>
      <c r="KNJ18" s="17"/>
      <c r="KNK18" s="17"/>
      <c r="KNL18" s="17"/>
      <c r="KNM18" s="17"/>
      <c r="KNN18" s="17"/>
      <c r="KNO18" s="17"/>
      <c r="KNP18" s="17"/>
      <c r="KNQ18" s="17"/>
      <c r="KNR18" s="17"/>
      <c r="KNS18" s="17"/>
      <c r="KNT18" s="17"/>
      <c r="KNU18" s="17"/>
      <c r="KNV18" s="17"/>
      <c r="KNW18" s="17"/>
      <c r="KNX18" s="17"/>
      <c r="KNY18" s="17"/>
      <c r="KNZ18" s="17"/>
      <c r="KOA18" s="17"/>
      <c r="KOB18" s="17"/>
      <c r="KOC18" s="17"/>
      <c r="KOD18" s="17"/>
      <c r="KOE18" s="17"/>
      <c r="KOF18" s="17"/>
      <c r="KOG18" s="17"/>
      <c r="KOH18" s="17"/>
      <c r="KOI18" s="17"/>
      <c r="KOJ18" s="17"/>
      <c r="KOK18" s="17"/>
      <c r="KOL18" s="17"/>
      <c r="KOM18" s="17"/>
      <c r="KON18" s="17"/>
      <c r="KOO18" s="17"/>
      <c r="KOP18" s="17"/>
      <c r="KOQ18" s="17"/>
      <c r="KOR18" s="17"/>
      <c r="KOS18" s="17"/>
      <c r="KOT18" s="17"/>
      <c r="KOU18" s="17"/>
      <c r="KOV18" s="17"/>
      <c r="KOW18" s="17"/>
      <c r="KOX18" s="17"/>
      <c r="KOY18" s="17"/>
      <c r="KOZ18" s="17"/>
      <c r="KPA18" s="17"/>
      <c r="KPB18" s="17"/>
      <c r="KPC18" s="17"/>
      <c r="KPD18" s="17"/>
      <c r="KPE18" s="17"/>
      <c r="KPF18" s="17"/>
      <c r="KPG18" s="17"/>
      <c r="KPH18" s="17"/>
      <c r="KPI18" s="17"/>
      <c r="KPJ18" s="17"/>
      <c r="KPK18" s="17"/>
      <c r="KPL18" s="17"/>
      <c r="KPM18" s="17"/>
      <c r="KPN18" s="17"/>
      <c r="KPO18" s="17"/>
      <c r="KPP18" s="17"/>
      <c r="KPQ18" s="17"/>
      <c r="KPR18" s="17"/>
      <c r="KPS18" s="17"/>
      <c r="KPT18" s="17"/>
      <c r="KPU18" s="17"/>
      <c r="KPV18" s="17"/>
      <c r="KPW18" s="17"/>
      <c r="KPX18" s="17"/>
      <c r="KPY18" s="17"/>
      <c r="KPZ18" s="17"/>
      <c r="KQA18" s="17"/>
      <c r="KQB18" s="17"/>
      <c r="KQC18" s="17"/>
      <c r="KQD18" s="17"/>
      <c r="KQE18" s="17"/>
      <c r="KQF18" s="17"/>
      <c r="KQG18" s="17"/>
      <c r="KQH18" s="17"/>
      <c r="KQI18" s="17"/>
      <c r="KQJ18" s="17"/>
      <c r="KQK18" s="17"/>
      <c r="KQL18" s="17"/>
      <c r="KQM18" s="17"/>
      <c r="KQN18" s="17"/>
      <c r="KQO18" s="17"/>
      <c r="KQP18" s="17"/>
      <c r="KQQ18" s="17"/>
      <c r="KQR18" s="17"/>
      <c r="KQS18" s="17"/>
      <c r="KQT18" s="17"/>
      <c r="KQU18" s="17"/>
      <c r="KQV18" s="17"/>
      <c r="KQW18" s="17"/>
      <c r="KQX18" s="17"/>
      <c r="KQY18" s="17"/>
      <c r="KQZ18" s="17"/>
      <c r="KRA18" s="17"/>
      <c r="KRB18" s="17"/>
      <c r="KRC18" s="17"/>
      <c r="KRD18" s="17"/>
      <c r="KRE18" s="17"/>
      <c r="KRF18" s="17"/>
      <c r="KRG18" s="17"/>
      <c r="KRH18" s="17"/>
      <c r="KRI18" s="17"/>
      <c r="KRJ18" s="17"/>
      <c r="KRK18" s="17"/>
      <c r="KRL18" s="17"/>
      <c r="KRM18" s="17"/>
      <c r="KRN18" s="17"/>
      <c r="KRO18" s="17"/>
      <c r="KRP18" s="17"/>
      <c r="KRQ18" s="17"/>
      <c r="KRR18" s="17"/>
      <c r="KRS18" s="17"/>
      <c r="KRT18" s="17"/>
      <c r="KRU18" s="17"/>
      <c r="KRV18" s="17"/>
      <c r="KRW18" s="17"/>
      <c r="KRX18" s="17"/>
      <c r="KRY18" s="17"/>
      <c r="KRZ18" s="17"/>
      <c r="KSA18" s="17"/>
      <c r="KSB18" s="17"/>
      <c r="KSC18" s="17"/>
      <c r="KSD18" s="17"/>
      <c r="KSE18" s="17"/>
      <c r="KSF18" s="17"/>
      <c r="KSG18" s="17"/>
      <c r="KSH18" s="17"/>
      <c r="KSI18" s="17"/>
      <c r="KSJ18" s="17"/>
      <c r="KSK18" s="17"/>
      <c r="KSL18" s="17"/>
      <c r="KSM18" s="17"/>
      <c r="KSN18" s="17"/>
      <c r="KSO18" s="17"/>
      <c r="KSP18" s="17"/>
      <c r="KSQ18" s="17"/>
      <c r="KSR18" s="17"/>
      <c r="KSS18" s="17"/>
      <c r="KST18" s="17"/>
      <c r="KSU18" s="17"/>
      <c r="KSV18" s="17"/>
      <c r="KSW18" s="17"/>
      <c r="KSX18" s="17"/>
      <c r="KSY18" s="17"/>
      <c r="KSZ18" s="17"/>
      <c r="KTA18" s="17"/>
      <c r="KTB18" s="17"/>
      <c r="KTC18" s="17"/>
      <c r="KTD18" s="17"/>
      <c r="KTE18" s="17"/>
      <c r="KTF18" s="17"/>
      <c r="KTG18" s="17"/>
      <c r="KTH18" s="17"/>
      <c r="KTI18" s="17"/>
      <c r="KTJ18" s="17"/>
      <c r="KTK18" s="17"/>
      <c r="KTL18" s="17"/>
      <c r="KTM18" s="17"/>
      <c r="KTN18" s="17"/>
      <c r="KTO18" s="17"/>
      <c r="KTP18" s="17"/>
      <c r="KTQ18" s="17"/>
      <c r="KTR18" s="17"/>
      <c r="KTS18" s="17"/>
      <c r="KTT18" s="17"/>
      <c r="KTU18" s="17"/>
      <c r="KTV18" s="17"/>
      <c r="KTW18" s="17"/>
      <c r="KTX18" s="17"/>
      <c r="KTY18" s="17"/>
      <c r="KTZ18" s="17"/>
      <c r="KUA18" s="17"/>
      <c r="KUB18" s="17"/>
      <c r="KUC18" s="17"/>
      <c r="KUD18" s="17"/>
      <c r="KUE18" s="17"/>
      <c r="KUF18" s="17"/>
      <c r="KUG18" s="17"/>
      <c r="KUH18" s="17"/>
      <c r="KUI18" s="17"/>
      <c r="KUJ18" s="17"/>
      <c r="KUK18" s="17"/>
      <c r="KUL18" s="17"/>
      <c r="KUM18" s="17"/>
      <c r="KUN18" s="17"/>
      <c r="KUO18" s="17"/>
      <c r="KUP18" s="17"/>
      <c r="KUQ18" s="17"/>
      <c r="KUR18" s="17"/>
      <c r="KUS18" s="17"/>
      <c r="KUT18" s="17"/>
      <c r="KUU18" s="17"/>
      <c r="KUV18" s="17"/>
      <c r="KUW18" s="17"/>
      <c r="KUX18" s="17"/>
      <c r="KUY18" s="17"/>
      <c r="KUZ18" s="17"/>
      <c r="KVA18" s="17"/>
      <c r="KVB18" s="17"/>
      <c r="KVC18" s="17"/>
      <c r="KVD18" s="17"/>
      <c r="KVE18" s="17"/>
      <c r="KVF18" s="17"/>
      <c r="KVG18" s="17"/>
      <c r="KVH18" s="17"/>
      <c r="KVI18" s="17"/>
      <c r="KVJ18" s="17"/>
      <c r="KVK18" s="17"/>
      <c r="KVL18" s="17"/>
      <c r="KVM18" s="17"/>
      <c r="KVN18" s="17"/>
      <c r="KVO18" s="17"/>
      <c r="KVP18" s="17"/>
      <c r="KVQ18" s="17"/>
      <c r="KVR18" s="17"/>
      <c r="KVS18" s="17"/>
      <c r="KVT18" s="17"/>
      <c r="KVU18" s="17"/>
      <c r="KVV18" s="17"/>
      <c r="KVW18" s="17"/>
      <c r="KVX18" s="17"/>
      <c r="KVY18" s="17"/>
      <c r="KVZ18" s="17"/>
      <c r="KWA18" s="17"/>
      <c r="KWB18" s="17"/>
      <c r="KWC18" s="17"/>
      <c r="KWD18" s="17"/>
      <c r="KWE18" s="17"/>
      <c r="KWF18" s="17"/>
      <c r="KWG18" s="17"/>
      <c r="KWH18" s="17"/>
      <c r="KWI18" s="17"/>
      <c r="KWJ18" s="17"/>
      <c r="KWK18" s="17"/>
      <c r="KWL18" s="17"/>
      <c r="KWM18" s="17"/>
      <c r="KWN18" s="17"/>
      <c r="KWO18" s="17"/>
      <c r="KWP18" s="17"/>
      <c r="KWQ18" s="17"/>
      <c r="KWR18" s="17"/>
      <c r="KWS18" s="17"/>
      <c r="KWT18" s="17"/>
      <c r="KWU18" s="17"/>
      <c r="KWV18" s="17"/>
      <c r="KWW18" s="17"/>
      <c r="KWX18" s="17"/>
      <c r="KWY18" s="17"/>
      <c r="KWZ18" s="17"/>
      <c r="KXA18" s="17"/>
      <c r="KXB18" s="17"/>
      <c r="KXC18" s="17"/>
      <c r="KXD18" s="17"/>
      <c r="KXE18" s="17"/>
      <c r="KXF18" s="17"/>
      <c r="KXG18" s="17"/>
      <c r="KXH18" s="17"/>
      <c r="KXI18" s="17"/>
      <c r="KXJ18" s="17"/>
      <c r="KXK18" s="17"/>
      <c r="KXL18" s="17"/>
      <c r="KXM18" s="17"/>
      <c r="KXN18" s="17"/>
      <c r="KXO18" s="17"/>
      <c r="KXP18" s="17"/>
      <c r="KXQ18" s="17"/>
      <c r="KXR18" s="17"/>
      <c r="KXS18" s="17"/>
      <c r="KXT18" s="17"/>
      <c r="KXU18" s="17"/>
      <c r="KXV18" s="17"/>
      <c r="KXW18" s="17"/>
      <c r="KXX18" s="17"/>
      <c r="KXY18" s="17"/>
      <c r="KXZ18" s="17"/>
      <c r="KYA18" s="17"/>
      <c r="KYB18" s="17"/>
      <c r="KYC18" s="17"/>
      <c r="KYD18" s="17"/>
      <c r="KYE18" s="17"/>
      <c r="KYF18" s="17"/>
      <c r="KYG18" s="17"/>
      <c r="KYH18" s="17"/>
      <c r="KYI18" s="17"/>
      <c r="KYJ18" s="17"/>
      <c r="KYK18" s="17"/>
      <c r="KYL18" s="17"/>
      <c r="KYM18" s="17"/>
      <c r="KYN18" s="17"/>
      <c r="KYO18" s="17"/>
      <c r="KYP18" s="17"/>
      <c r="KYQ18" s="17"/>
      <c r="KYR18" s="17"/>
      <c r="KYS18" s="17"/>
      <c r="KYT18" s="17"/>
      <c r="KYU18" s="17"/>
      <c r="KYV18" s="17"/>
      <c r="KYW18" s="17"/>
      <c r="KYX18" s="17"/>
      <c r="KYY18" s="17"/>
      <c r="KYZ18" s="17"/>
      <c r="KZA18" s="17"/>
      <c r="KZB18" s="17"/>
      <c r="KZC18" s="17"/>
      <c r="KZD18" s="17"/>
      <c r="KZE18" s="17"/>
      <c r="KZF18" s="17"/>
      <c r="KZG18" s="17"/>
      <c r="KZH18" s="17"/>
      <c r="KZI18" s="17"/>
      <c r="KZJ18" s="17"/>
      <c r="KZK18" s="17"/>
      <c r="KZL18" s="17"/>
      <c r="KZM18" s="17"/>
      <c r="KZN18" s="17"/>
      <c r="KZO18" s="17"/>
      <c r="KZP18" s="17"/>
      <c r="KZQ18" s="17"/>
      <c r="KZR18" s="17"/>
      <c r="KZS18" s="17"/>
      <c r="KZT18" s="17"/>
      <c r="KZU18" s="17"/>
      <c r="KZV18" s="17"/>
      <c r="KZW18" s="17"/>
      <c r="KZX18" s="17"/>
      <c r="KZY18" s="17"/>
      <c r="KZZ18" s="17"/>
      <c r="LAA18" s="17"/>
      <c r="LAB18" s="17"/>
      <c r="LAC18" s="17"/>
      <c r="LAD18" s="17"/>
      <c r="LAE18" s="17"/>
      <c r="LAF18" s="17"/>
      <c r="LAG18" s="17"/>
      <c r="LAH18" s="17"/>
      <c r="LAI18" s="17"/>
      <c r="LAJ18" s="17"/>
      <c r="LAK18" s="17"/>
      <c r="LAL18" s="17"/>
      <c r="LAM18" s="17"/>
      <c r="LAN18" s="17"/>
      <c r="LAO18" s="17"/>
      <c r="LAP18" s="17"/>
      <c r="LAQ18" s="17"/>
      <c r="LAR18" s="17"/>
      <c r="LAS18" s="17"/>
      <c r="LAT18" s="17"/>
      <c r="LAU18" s="17"/>
      <c r="LAV18" s="17"/>
      <c r="LAW18" s="17"/>
      <c r="LAX18" s="17"/>
      <c r="LAY18" s="17"/>
      <c r="LAZ18" s="17"/>
      <c r="LBA18" s="17"/>
      <c r="LBB18" s="17"/>
      <c r="LBC18" s="17"/>
      <c r="LBD18" s="17"/>
      <c r="LBE18" s="17"/>
      <c r="LBF18" s="17"/>
      <c r="LBG18" s="17"/>
      <c r="LBH18" s="17"/>
      <c r="LBI18" s="17"/>
      <c r="LBJ18" s="17"/>
      <c r="LBK18" s="17"/>
      <c r="LBL18" s="17"/>
      <c r="LBM18" s="17"/>
      <c r="LBN18" s="17"/>
      <c r="LBO18" s="17"/>
      <c r="LBP18" s="17"/>
      <c r="LBQ18" s="17"/>
      <c r="LBR18" s="17"/>
      <c r="LBS18" s="17"/>
      <c r="LBT18" s="17"/>
      <c r="LBU18" s="17"/>
      <c r="LBV18" s="17"/>
      <c r="LBW18" s="17"/>
      <c r="LBX18" s="17"/>
      <c r="LBY18" s="17"/>
      <c r="LBZ18" s="17"/>
      <c r="LCA18" s="17"/>
      <c r="LCB18" s="17"/>
      <c r="LCC18" s="17"/>
      <c r="LCD18" s="17"/>
      <c r="LCE18" s="17"/>
      <c r="LCF18" s="17"/>
      <c r="LCG18" s="17"/>
      <c r="LCH18" s="17"/>
      <c r="LCI18" s="17"/>
      <c r="LCJ18" s="17"/>
      <c r="LCK18" s="17"/>
      <c r="LCL18" s="17"/>
      <c r="LCM18" s="17"/>
      <c r="LCN18" s="17"/>
      <c r="LCO18" s="17"/>
      <c r="LCP18" s="17"/>
      <c r="LCQ18" s="17"/>
      <c r="LCR18" s="17"/>
      <c r="LCS18" s="17"/>
      <c r="LCT18" s="17"/>
      <c r="LCU18" s="17"/>
      <c r="LCV18" s="17"/>
      <c r="LCW18" s="17"/>
      <c r="LCX18" s="17"/>
      <c r="LCY18" s="17"/>
      <c r="LCZ18" s="17"/>
      <c r="LDA18" s="17"/>
      <c r="LDB18" s="17"/>
      <c r="LDC18" s="17"/>
      <c r="LDD18" s="17"/>
      <c r="LDE18" s="17"/>
      <c r="LDF18" s="17"/>
      <c r="LDG18" s="17"/>
      <c r="LDH18" s="17"/>
      <c r="LDI18" s="17"/>
      <c r="LDJ18" s="17"/>
      <c r="LDK18" s="17"/>
      <c r="LDL18" s="17"/>
      <c r="LDM18" s="17"/>
      <c r="LDN18" s="17"/>
      <c r="LDO18" s="17"/>
      <c r="LDP18" s="17"/>
      <c r="LDQ18" s="17"/>
      <c r="LDR18" s="17"/>
      <c r="LDS18" s="17"/>
      <c r="LDT18" s="17"/>
      <c r="LDU18" s="17"/>
      <c r="LDV18" s="17"/>
      <c r="LDW18" s="17"/>
      <c r="LDX18" s="17"/>
      <c r="LDY18" s="17"/>
      <c r="LDZ18" s="17"/>
      <c r="LEA18" s="17"/>
      <c r="LEB18" s="17"/>
      <c r="LEC18" s="17"/>
      <c r="LED18" s="17"/>
      <c r="LEE18" s="17"/>
      <c r="LEF18" s="17"/>
      <c r="LEG18" s="17"/>
      <c r="LEH18" s="17"/>
      <c r="LEI18" s="17"/>
      <c r="LEJ18" s="17"/>
      <c r="LEK18" s="17"/>
      <c r="LEL18" s="17"/>
      <c r="LEM18" s="17"/>
      <c r="LEN18" s="17"/>
      <c r="LEO18" s="17"/>
      <c r="LEP18" s="17"/>
      <c r="LEQ18" s="17"/>
      <c r="LER18" s="17"/>
      <c r="LES18" s="17"/>
      <c r="LET18" s="17"/>
      <c r="LEU18" s="17"/>
      <c r="LEV18" s="17"/>
      <c r="LEW18" s="17"/>
      <c r="LEX18" s="17"/>
      <c r="LEY18" s="17"/>
      <c r="LEZ18" s="17"/>
      <c r="LFA18" s="17"/>
      <c r="LFB18" s="17"/>
      <c r="LFC18" s="17"/>
      <c r="LFD18" s="17"/>
      <c r="LFE18" s="17"/>
      <c r="LFF18" s="17"/>
      <c r="LFG18" s="17"/>
      <c r="LFH18" s="17"/>
      <c r="LFI18" s="17"/>
      <c r="LFJ18" s="17"/>
      <c r="LFK18" s="17"/>
      <c r="LFL18" s="17"/>
      <c r="LFM18" s="17"/>
      <c r="LFN18" s="17"/>
      <c r="LFO18" s="17"/>
      <c r="LFP18" s="17"/>
      <c r="LFQ18" s="17"/>
      <c r="LFR18" s="17"/>
      <c r="LFS18" s="17"/>
      <c r="LFT18" s="17"/>
      <c r="LFU18" s="17"/>
      <c r="LFV18" s="17"/>
      <c r="LFW18" s="17"/>
      <c r="LFX18" s="17"/>
      <c r="LFY18" s="17"/>
      <c r="LFZ18" s="17"/>
      <c r="LGA18" s="17"/>
      <c r="LGB18" s="17"/>
      <c r="LGC18" s="17"/>
      <c r="LGD18" s="17"/>
      <c r="LGE18" s="17"/>
      <c r="LGF18" s="17"/>
      <c r="LGG18" s="17"/>
      <c r="LGH18" s="17"/>
      <c r="LGI18" s="17"/>
      <c r="LGJ18" s="17"/>
      <c r="LGK18" s="17"/>
      <c r="LGL18" s="17"/>
      <c r="LGM18" s="17"/>
      <c r="LGN18" s="17"/>
      <c r="LGO18" s="17"/>
      <c r="LGP18" s="17"/>
      <c r="LGQ18" s="17"/>
      <c r="LGR18" s="17"/>
      <c r="LGS18" s="17"/>
      <c r="LGT18" s="17"/>
      <c r="LGU18" s="17"/>
      <c r="LGV18" s="17"/>
      <c r="LGW18" s="17"/>
      <c r="LGX18" s="17"/>
      <c r="LGY18" s="17"/>
      <c r="LGZ18" s="17"/>
      <c r="LHA18" s="17"/>
      <c r="LHB18" s="17"/>
      <c r="LHC18" s="17"/>
      <c r="LHD18" s="17"/>
      <c r="LHE18" s="17"/>
      <c r="LHF18" s="17"/>
      <c r="LHG18" s="17"/>
      <c r="LHH18" s="17"/>
      <c r="LHI18" s="17"/>
      <c r="LHJ18" s="17"/>
      <c r="LHK18" s="17"/>
      <c r="LHL18" s="17"/>
      <c r="LHM18" s="17"/>
      <c r="LHN18" s="17"/>
      <c r="LHO18" s="17"/>
      <c r="LHP18" s="17"/>
      <c r="LHQ18" s="17"/>
      <c r="LHR18" s="17"/>
      <c r="LHS18" s="17"/>
      <c r="LHT18" s="17"/>
      <c r="LHU18" s="17"/>
      <c r="LHV18" s="17"/>
      <c r="LHW18" s="17"/>
      <c r="LHX18" s="17"/>
      <c r="LHY18" s="17"/>
      <c r="LHZ18" s="17"/>
      <c r="LIA18" s="17"/>
      <c r="LIB18" s="17"/>
      <c r="LIC18" s="17"/>
      <c r="LID18" s="17"/>
      <c r="LIE18" s="17"/>
      <c r="LIF18" s="17"/>
      <c r="LIG18" s="17"/>
      <c r="LIH18" s="17"/>
      <c r="LII18" s="17"/>
      <c r="LIJ18" s="17"/>
      <c r="LIK18" s="17"/>
      <c r="LIL18" s="17"/>
      <c r="LIM18" s="17"/>
      <c r="LIN18" s="17"/>
      <c r="LIO18" s="17"/>
      <c r="LIP18" s="17"/>
      <c r="LIQ18" s="17"/>
      <c r="LIR18" s="17"/>
      <c r="LIS18" s="17"/>
      <c r="LIT18" s="17"/>
      <c r="LIU18" s="17"/>
      <c r="LIV18" s="17"/>
      <c r="LIW18" s="17"/>
      <c r="LIX18" s="17"/>
      <c r="LIY18" s="17"/>
      <c r="LIZ18" s="17"/>
      <c r="LJA18" s="17"/>
      <c r="LJB18" s="17"/>
      <c r="LJC18" s="17"/>
      <c r="LJD18" s="17"/>
      <c r="LJE18" s="17"/>
      <c r="LJF18" s="17"/>
      <c r="LJG18" s="17"/>
      <c r="LJH18" s="17"/>
      <c r="LJI18" s="17"/>
      <c r="LJJ18" s="17"/>
      <c r="LJK18" s="17"/>
      <c r="LJL18" s="17"/>
      <c r="LJM18" s="17"/>
      <c r="LJN18" s="17"/>
      <c r="LJO18" s="17"/>
      <c r="LJP18" s="17"/>
      <c r="LJQ18" s="17"/>
      <c r="LJR18" s="17"/>
      <c r="LJS18" s="17"/>
      <c r="LJT18" s="17"/>
      <c r="LJU18" s="17"/>
      <c r="LJV18" s="17"/>
      <c r="LJW18" s="17"/>
      <c r="LJX18" s="17"/>
      <c r="LJY18" s="17"/>
      <c r="LJZ18" s="17"/>
      <c r="LKA18" s="17"/>
      <c r="LKB18" s="17"/>
      <c r="LKC18" s="17"/>
      <c r="LKD18" s="17"/>
      <c r="LKE18" s="17"/>
      <c r="LKF18" s="17"/>
      <c r="LKG18" s="17"/>
      <c r="LKH18" s="17"/>
      <c r="LKI18" s="17"/>
      <c r="LKJ18" s="17"/>
      <c r="LKK18" s="17"/>
      <c r="LKL18" s="17"/>
      <c r="LKM18" s="17"/>
      <c r="LKN18" s="17"/>
      <c r="LKO18" s="17"/>
      <c r="LKP18" s="17"/>
      <c r="LKQ18" s="17"/>
      <c r="LKR18" s="17"/>
      <c r="LKS18" s="17"/>
      <c r="LKT18" s="17"/>
      <c r="LKU18" s="17"/>
      <c r="LKV18" s="17"/>
      <c r="LKW18" s="17"/>
      <c r="LKX18" s="17"/>
      <c r="LKY18" s="17"/>
      <c r="LKZ18" s="17"/>
      <c r="LLA18" s="17"/>
      <c r="LLB18" s="17"/>
      <c r="LLC18" s="17"/>
      <c r="LLD18" s="17"/>
      <c r="LLE18" s="17"/>
      <c r="LLF18" s="17"/>
      <c r="LLG18" s="17"/>
      <c r="LLH18" s="17"/>
      <c r="LLI18" s="17"/>
      <c r="LLJ18" s="17"/>
      <c r="LLK18" s="17"/>
      <c r="LLL18" s="17"/>
      <c r="LLM18" s="17"/>
      <c r="LLN18" s="17"/>
      <c r="LLO18" s="17"/>
      <c r="LLP18" s="17"/>
      <c r="LLQ18" s="17"/>
      <c r="LLR18" s="17"/>
      <c r="LLS18" s="17"/>
      <c r="LLT18" s="17"/>
      <c r="LLU18" s="17"/>
      <c r="LLV18" s="17"/>
      <c r="LLW18" s="17"/>
      <c r="LLX18" s="17"/>
      <c r="LLY18" s="17"/>
      <c r="LLZ18" s="17"/>
      <c r="LMA18" s="17"/>
      <c r="LMB18" s="17"/>
      <c r="LMC18" s="17"/>
      <c r="LMD18" s="17"/>
      <c r="LME18" s="17"/>
      <c r="LMF18" s="17"/>
      <c r="LMG18" s="17"/>
      <c r="LMH18" s="17"/>
      <c r="LMI18" s="17"/>
      <c r="LMJ18" s="17"/>
      <c r="LMK18" s="17"/>
      <c r="LML18" s="17"/>
      <c r="LMM18" s="17"/>
      <c r="LMN18" s="17"/>
      <c r="LMO18" s="17"/>
      <c r="LMP18" s="17"/>
      <c r="LMQ18" s="17"/>
      <c r="LMR18" s="17"/>
      <c r="LMS18" s="17"/>
      <c r="LMT18" s="17"/>
      <c r="LMU18" s="17"/>
      <c r="LMV18" s="17"/>
      <c r="LMW18" s="17"/>
      <c r="LMX18" s="17"/>
      <c r="LMY18" s="17"/>
      <c r="LMZ18" s="17"/>
      <c r="LNA18" s="17"/>
      <c r="LNB18" s="17"/>
      <c r="LNC18" s="17"/>
      <c r="LND18" s="17"/>
      <c r="LNE18" s="17"/>
      <c r="LNF18" s="17"/>
      <c r="LNG18" s="17"/>
      <c r="LNH18" s="17"/>
      <c r="LNI18" s="17"/>
      <c r="LNJ18" s="17"/>
      <c r="LNK18" s="17"/>
      <c r="LNL18" s="17"/>
      <c r="LNM18" s="17"/>
      <c r="LNN18" s="17"/>
      <c r="LNO18" s="17"/>
      <c r="LNP18" s="17"/>
      <c r="LNQ18" s="17"/>
      <c r="LNR18" s="17"/>
      <c r="LNS18" s="17"/>
      <c r="LNT18" s="17"/>
      <c r="LNU18" s="17"/>
      <c r="LNV18" s="17"/>
      <c r="LNW18" s="17"/>
      <c r="LNX18" s="17"/>
      <c r="LNY18" s="17"/>
      <c r="LNZ18" s="17"/>
      <c r="LOA18" s="17"/>
      <c r="LOB18" s="17"/>
      <c r="LOC18" s="17"/>
      <c r="LOD18" s="17"/>
      <c r="LOE18" s="17"/>
      <c r="LOF18" s="17"/>
      <c r="LOG18" s="17"/>
      <c r="LOH18" s="17"/>
      <c r="LOI18" s="17"/>
      <c r="LOJ18" s="17"/>
      <c r="LOK18" s="17"/>
      <c r="LOL18" s="17"/>
      <c r="LOM18" s="17"/>
      <c r="LON18" s="17"/>
      <c r="LOO18" s="17"/>
      <c r="LOP18" s="17"/>
      <c r="LOQ18" s="17"/>
      <c r="LOR18" s="17"/>
      <c r="LOS18" s="17"/>
      <c r="LOT18" s="17"/>
      <c r="LOU18" s="17"/>
      <c r="LOV18" s="17"/>
      <c r="LOW18" s="17"/>
      <c r="LOX18" s="17"/>
      <c r="LOY18" s="17"/>
      <c r="LOZ18" s="17"/>
      <c r="LPA18" s="17"/>
      <c r="LPB18" s="17"/>
      <c r="LPC18" s="17"/>
      <c r="LPD18" s="17"/>
      <c r="LPE18" s="17"/>
      <c r="LPF18" s="17"/>
      <c r="LPG18" s="17"/>
      <c r="LPH18" s="17"/>
      <c r="LPI18" s="17"/>
      <c r="LPJ18" s="17"/>
      <c r="LPK18" s="17"/>
      <c r="LPL18" s="17"/>
      <c r="LPM18" s="17"/>
      <c r="LPN18" s="17"/>
      <c r="LPO18" s="17"/>
      <c r="LPP18" s="17"/>
      <c r="LPQ18" s="17"/>
      <c r="LPR18" s="17"/>
      <c r="LPS18" s="17"/>
      <c r="LPT18" s="17"/>
      <c r="LPU18" s="17"/>
      <c r="LPV18" s="17"/>
      <c r="LPW18" s="17"/>
      <c r="LPX18" s="17"/>
      <c r="LPY18" s="17"/>
      <c r="LPZ18" s="17"/>
      <c r="LQA18" s="17"/>
      <c r="LQB18" s="17"/>
      <c r="LQC18" s="17"/>
      <c r="LQD18" s="17"/>
      <c r="LQE18" s="17"/>
      <c r="LQF18" s="17"/>
      <c r="LQG18" s="17"/>
      <c r="LQH18" s="17"/>
      <c r="LQI18" s="17"/>
      <c r="LQJ18" s="17"/>
      <c r="LQK18" s="17"/>
      <c r="LQL18" s="17"/>
      <c r="LQM18" s="17"/>
      <c r="LQN18" s="17"/>
      <c r="LQO18" s="17"/>
      <c r="LQP18" s="17"/>
      <c r="LQQ18" s="17"/>
      <c r="LQR18" s="17"/>
      <c r="LQS18" s="17"/>
      <c r="LQT18" s="17"/>
      <c r="LQU18" s="17"/>
      <c r="LQV18" s="17"/>
      <c r="LQW18" s="17"/>
      <c r="LQX18" s="17"/>
      <c r="LQY18" s="17"/>
      <c r="LQZ18" s="17"/>
      <c r="LRA18" s="17"/>
      <c r="LRB18" s="17"/>
      <c r="LRC18" s="17"/>
      <c r="LRD18" s="17"/>
      <c r="LRE18" s="17"/>
      <c r="LRF18" s="17"/>
      <c r="LRG18" s="17"/>
      <c r="LRH18" s="17"/>
      <c r="LRI18" s="17"/>
      <c r="LRJ18" s="17"/>
      <c r="LRK18" s="17"/>
      <c r="LRL18" s="17"/>
      <c r="LRM18" s="17"/>
      <c r="LRN18" s="17"/>
      <c r="LRO18" s="17"/>
      <c r="LRP18" s="17"/>
      <c r="LRQ18" s="17"/>
      <c r="LRR18" s="17"/>
      <c r="LRS18" s="17"/>
      <c r="LRT18" s="17"/>
      <c r="LRU18" s="17"/>
      <c r="LRV18" s="17"/>
      <c r="LRW18" s="17"/>
      <c r="LRX18" s="17"/>
      <c r="LRY18" s="17"/>
      <c r="LRZ18" s="17"/>
      <c r="LSA18" s="17"/>
      <c r="LSB18" s="17"/>
      <c r="LSC18" s="17"/>
      <c r="LSD18" s="17"/>
      <c r="LSE18" s="17"/>
      <c r="LSF18" s="17"/>
      <c r="LSG18" s="17"/>
      <c r="LSH18" s="17"/>
      <c r="LSI18" s="17"/>
      <c r="LSJ18" s="17"/>
      <c r="LSK18" s="17"/>
      <c r="LSL18" s="17"/>
      <c r="LSM18" s="17"/>
      <c r="LSN18" s="17"/>
      <c r="LSO18" s="17"/>
      <c r="LSP18" s="17"/>
      <c r="LSQ18" s="17"/>
      <c r="LSR18" s="17"/>
      <c r="LSS18" s="17"/>
      <c r="LST18" s="17"/>
      <c r="LSU18" s="17"/>
      <c r="LSV18" s="17"/>
      <c r="LSW18" s="17"/>
      <c r="LSX18" s="17"/>
      <c r="LSY18" s="17"/>
      <c r="LSZ18" s="17"/>
      <c r="LTA18" s="17"/>
      <c r="LTB18" s="17"/>
      <c r="LTC18" s="17"/>
      <c r="LTD18" s="17"/>
      <c r="LTE18" s="17"/>
      <c r="LTF18" s="17"/>
      <c r="LTG18" s="17"/>
      <c r="LTH18" s="17"/>
      <c r="LTI18" s="17"/>
      <c r="LTJ18" s="17"/>
      <c r="LTK18" s="17"/>
      <c r="LTL18" s="17"/>
      <c r="LTM18" s="17"/>
      <c r="LTN18" s="17"/>
      <c r="LTO18" s="17"/>
      <c r="LTP18" s="17"/>
      <c r="LTQ18" s="17"/>
      <c r="LTR18" s="17"/>
      <c r="LTS18" s="17"/>
      <c r="LTT18" s="17"/>
      <c r="LTU18" s="17"/>
      <c r="LTV18" s="17"/>
      <c r="LTW18" s="17"/>
      <c r="LTX18" s="17"/>
      <c r="LTY18" s="17"/>
      <c r="LTZ18" s="17"/>
      <c r="LUA18" s="17"/>
      <c r="LUB18" s="17"/>
      <c r="LUC18" s="17"/>
      <c r="LUD18" s="17"/>
      <c r="LUE18" s="17"/>
      <c r="LUF18" s="17"/>
      <c r="LUG18" s="17"/>
      <c r="LUH18" s="17"/>
      <c r="LUI18" s="17"/>
      <c r="LUJ18" s="17"/>
      <c r="LUK18" s="17"/>
      <c r="LUL18" s="17"/>
      <c r="LUM18" s="17"/>
      <c r="LUN18" s="17"/>
      <c r="LUO18" s="17"/>
      <c r="LUP18" s="17"/>
      <c r="LUQ18" s="17"/>
      <c r="LUR18" s="17"/>
      <c r="LUS18" s="17"/>
      <c r="LUT18" s="17"/>
      <c r="LUU18" s="17"/>
      <c r="LUV18" s="17"/>
      <c r="LUW18" s="17"/>
      <c r="LUX18" s="17"/>
      <c r="LUY18" s="17"/>
      <c r="LUZ18" s="17"/>
      <c r="LVA18" s="17"/>
      <c r="LVB18" s="17"/>
      <c r="LVC18" s="17"/>
      <c r="LVD18" s="17"/>
      <c r="LVE18" s="17"/>
      <c r="LVF18" s="17"/>
      <c r="LVG18" s="17"/>
      <c r="LVH18" s="17"/>
      <c r="LVI18" s="17"/>
      <c r="LVJ18" s="17"/>
      <c r="LVK18" s="17"/>
      <c r="LVL18" s="17"/>
      <c r="LVM18" s="17"/>
      <c r="LVN18" s="17"/>
      <c r="LVO18" s="17"/>
      <c r="LVP18" s="17"/>
      <c r="LVQ18" s="17"/>
      <c r="LVR18" s="17"/>
      <c r="LVS18" s="17"/>
      <c r="LVT18" s="17"/>
      <c r="LVU18" s="17"/>
      <c r="LVV18" s="17"/>
      <c r="LVW18" s="17"/>
      <c r="LVX18" s="17"/>
      <c r="LVY18" s="17"/>
      <c r="LVZ18" s="17"/>
      <c r="LWA18" s="17"/>
      <c r="LWB18" s="17"/>
      <c r="LWC18" s="17"/>
      <c r="LWD18" s="17"/>
      <c r="LWE18" s="17"/>
      <c r="LWF18" s="17"/>
      <c r="LWG18" s="17"/>
      <c r="LWH18" s="17"/>
      <c r="LWI18" s="17"/>
      <c r="LWJ18" s="17"/>
      <c r="LWK18" s="17"/>
      <c r="LWL18" s="17"/>
      <c r="LWM18" s="17"/>
      <c r="LWN18" s="17"/>
      <c r="LWO18" s="17"/>
      <c r="LWP18" s="17"/>
      <c r="LWQ18" s="17"/>
      <c r="LWR18" s="17"/>
      <c r="LWS18" s="17"/>
      <c r="LWT18" s="17"/>
      <c r="LWU18" s="17"/>
      <c r="LWV18" s="17"/>
      <c r="LWW18" s="17"/>
      <c r="LWX18" s="17"/>
      <c r="LWY18" s="17"/>
      <c r="LWZ18" s="17"/>
      <c r="LXA18" s="17"/>
      <c r="LXB18" s="17"/>
      <c r="LXC18" s="17"/>
      <c r="LXD18" s="17"/>
      <c r="LXE18" s="17"/>
      <c r="LXF18" s="17"/>
      <c r="LXG18" s="17"/>
      <c r="LXH18" s="17"/>
      <c r="LXI18" s="17"/>
      <c r="LXJ18" s="17"/>
      <c r="LXK18" s="17"/>
      <c r="LXL18" s="17"/>
      <c r="LXM18" s="17"/>
      <c r="LXN18" s="17"/>
      <c r="LXO18" s="17"/>
      <c r="LXP18" s="17"/>
      <c r="LXQ18" s="17"/>
      <c r="LXR18" s="17"/>
      <c r="LXS18" s="17"/>
      <c r="LXT18" s="17"/>
      <c r="LXU18" s="17"/>
      <c r="LXV18" s="17"/>
      <c r="LXW18" s="17"/>
      <c r="LXX18" s="17"/>
      <c r="LXY18" s="17"/>
      <c r="LXZ18" s="17"/>
      <c r="LYA18" s="17"/>
      <c r="LYB18" s="17"/>
      <c r="LYC18" s="17"/>
      <c r="LYD18" s="17"/>
      <c r="LYE18" s="17"/>
      <c r="LYF18" s="17"/>
      <c r="LYG18" s="17"/>
      <c r="LYH18" s="17"/>
      <c r="LYI18" s="17"/>
      <c r="LYJ18" s="17"/>
      <c r="LYK18" s="17"/>
      <c r="LYL18" s="17"/>
      <c r="LYM18" s="17"/>
      <c r="LYN18" s="17"/>
      <c r="LYO18" s="17"/>
      <c r="LYP18" s="17"/>
      <c r="LYQ18" s="17"/>
      <c r="LYR18" s="17"/>
      <c r="LYS18" s="17"/>
      <c r="LYT18" s="17"/>
      <c r="LYU18" s="17"/>
      <c r="LYV18" s="17"/>
      <c r="LYW18" s="17"/>
      <c r="LYX18" s="17"/>
      <c r="LYY18" s="17"/>
      <c r="LYZ18" s="17"/>
      <c r="LZA18" s="17"/>
      <c r="LZB18" s="17"/>
      <c r="LZC18" s="17"/>
      <c r="LZD18" s="17"/>
      <c r="LZE18" s="17"/>
      <c r="LZF18" s="17"/>
      <c r="LZG18" s="17"/>
      <c r="LZH18" s="17"/>
      <c r="LZI18" s="17"/>
      <c r="LZJ18" s="17"/>
      <c r="LZK18" s="17"/>
      <c r="LZL18" s="17"/>
      <c r="LZM18" s="17"/>
      <c r="LZN18" s="17"/>
      <c r="LZO18" s="17"/>
      <c r="LZP18" s="17"/>
      <c r="LZQ18" s="17"/>
      <c r="LZR18" s="17"/>
      <c r="LZS18" s="17"/>
      <c r="LZT18" s="17"/>
      <c r="LZU18" s="17"/>
      <c r="LZV18" s="17"/>
      <c r="LZW18" s="17"/>
      <c r="LZX18" s="17"/>
      <c r="LZY18" s="17"/>
      <c r="LZZ18" s="17"/>
      <c r="MAA18" s="17"/>
      <c r="MAB18" s="17"/>
      <c r="MAC18" s="17"/>
      <c r="MAD18" s="17"/>
      <c r="MAE18" s="17"/>
      <c r="MAF18" s="17"/>
      <c r="MAG18" s="17"/>
      <c r="MAH18" s="17"/>
      <c r="MAI18" s="17"/>
      <c r="MAJ18" s="17"/>
      <c r="MAK18" s="17"/>
      <c r="MAL18" s="17"/>
      <c r="MAM18" s="17"/>
      <c r="MAN18" s="17"/>
      <c r="MAO18" s="17"/>
      <c r="MAP18" s="17"/>
      <c r="MAQ18" s="17"/>
      <c r="MAR18" s="17"/>
      <c r="MAS18" s="17"/>
      <c r="MAT18" s="17"/>
      <c r="MAU18" s="17"/>
      <c r="MAV18" s="17"/>
      <c r="MAW18" s="17"/>
      <c r="MAX18" s="17"/>
      <c r="MAY18" s="17"/>
      <c r="MAZ18" s="17"/>
      <c r="MBA18" s="17"/>
      <c r="MBB18" s="17"/>
      <c r="MBC18" s="17"/>
      <c r="MBD18" s="17"/>
      <c r="MBE18" s="17"/>
      <c r="MBF18" s="17"/>
      <c r="MBG18" s="17"/>
      <c r="MBH18" s="17"/>
      <c r="MBI18" s="17"/>
      <c r="MBJ18" s="17"/>
      <c r="MBK18" s="17"/>
      <c r="MBL18" s="17"/>
      <c r="MBM18" s="17"/>
      <c r="MBN18" s="17"/>
      <c r="MBO18" s="17"/>
      <c r="MBP18" s="17"/>
      <c r="MBQ18" s="17"/>
      <c r="MBR18" s="17"/>
      <c r="MBS18" s="17"/>
      <c r="MBT18" s="17"/>
      <c r="MBU18" s="17"/>
      <c r="MBV18" s="17"/>
      <c r="MBW18" s="17"/>
      <c r="MBX18" s="17"/>
      <c r="MBY18" s="17"/>
      <c r="MBZ18" s="17"/>
      <c r="MCA18" s="17"/>
      <c r="MCB18" s="17"/>
      <c r="MCC18" s="17"/>
      <c r="MCD18" s="17"/>
      <c r="MCE18" s="17"/>
      <c r="MCF18" s="17"/>
      <c r="MCG18" s="17"/>
      <c r="MCH18" s="17"/>
      <c r="MCI18" s="17"/>
      <c r="MCJ18" s="17"/>
      <c r="MCK18" s="17"/>
      <c r="MCL18" s="17"/>
      <c r="MCM18" s="17"/>
      <c r="MCN18" s="17"/>
      <c r="MCO18" s="17"/>
      <c r="MCP18" s="17"/>
      <c r="MCQ18" s="17"/>
      <c r="MCR18" s="17"/>
      <c r="MCS18" s="17"/>
      <c r="MCT18" s="17"/>
      <c r="MCU18" s="17"/>
      <c r="MCV18" s="17"/>
      <c r="MCW18" s="17"/>
      <c r="MCX18" s="17"/>
      <c r="MCY18" s="17"/>
      <c r="MCZ18" s="17"/>
      <c r="MDA18" s="17"/>
      <c r="MDB18" s="17"/>
      <c r="MDC18" s="17"/>
      <c r="MDD18" s="17"/>
      <c r="MDE18" s="17"/>
      <c r="MDF18" s="17"/>
      <c r="MDG18" s="17"/>
      <c r="MDH18" s="17"/>
      <c r="MDI18" s="17"/>
      <c r="MDJ18" s="17"/>
      <c r="MDK18" s="17"/>
      <c r="MDL18" s="17"/>
      <c r="MDM18" s="17"/>
      <c r="MDN18" s="17"/>
      <c r="MDO18" s="17"/>
      <c r="MDP18" s="17"/>
      <c r="MDQ18" s="17"/>
      <c r="MDR18" s="17"/>
      <c r="MDS18" s="17"/>
      <c r="MDT18" s="17"/>
      <c r="MDU18" s="17"/>
      <c r="MDV18" s="17"/>
      <c r="MDW18" s="17"/>
      <c r="MDX18" s="17"/>
      <c r="MDY18" s="17"/>
      <c r="MDZ18" s="17"/>
      <c r="MEA18" s="17"/>
      <c r="MEB18" s="17"/>
      <c r="MEC18" s="17"/>
      <c r="MED18" s="17"/>
      <c r="MEE18" s="17"/>
      <c r="MEF18" s="17"/>
      <c r="MEG18" s="17"/>
      <c r="MEH18" s="17"/>
      <c r="MEI18" s="17"/>
      <c r="MEJ18" s="17"/>
      <c r="MEK18" s="17"/>
      <c r="MEL18" s="17"/>
      <c r="MEM18" s="17"/>
      <c r="MEN18" s="17"/>
      <c r="MEO18" s="17"/>
      <c r="MEP18" s="17"/>
      <c r="MEQ18" s="17"/>
      <c r="MER18" s="17"/>
      <c r="MES18" s="17"/>
      <c r="MET18" s="17"/>
      <c r="MEU18" s="17"/>
      <c r="MEV18" s="17"/>
      <c r="MEW18" s="17"/>
      <c r="MEX18" s="17"/>
      <c r="MEY18" s="17"/>
      <c r="MEZ18" s="17"/>
      <c r="MFA18" s="17"/>
      <c r="MFB18" s="17"/>
      <c r="MFC18" s="17"/>
      <c r="MFD18" s="17"/>
      <c r="MFE18" s="17"/>
      <c r="MFF18" s="17"/>
      <c r="MFG18" s="17"/>
      <c r="MFH18" s="17"/>
      <c r="MFI18" s="17"/>
      <c r="MFJ18" s="17"/>
      <c r="MFK18" s="17"/>
      <c r="MFL18" s="17"/>
      <c r="MFM18" s="17"/>
      <c r="MFN18" s="17"/>
      <c r="MFO18" s="17"/>
      <c r="MFP18" s="17"/>
      <c r="MFQ18" s="17"/>
      <c r="MFR18" s="17"/>
      <c r="MFS18" s="17"/>
      <c r="MFT18" s="17"/>
      <c r="MFU18" s="17"/>
      <c r="MFV18" s="17"/>
      <c r="MFW18" s="17"/>
      <c r="MFX18" s="17"/>
      <c r="MFY18" s="17"/>
      <c r="MFZ18" s="17"/>
      <c r="MGA18" s="17"/>
      <c r="MGB18" s="17"/>
      <c r="MGC18" s="17"/>
      <c r="MGD18" s="17"/>
      <c r="MGE18" s="17"/>
      <c r="MGF18" s="17"/>
      <c r="MGG18" s="17"/>
      <c r="MGH18" s="17"/>
      <c r="MGI18" s="17"/>
      <c r="MGJ18" s="17"/>
      <c r="MGK18" s="17"/>
      <c r="MGL18" s="17"/>
      <c r="MGM18" s="17"/>
      <c r="MGN18" s="17"/>
      <c r="MGO18" s="17"/>
      <c r="MGP18" s="17"/>
      <c r="MGQ18" s="17"/>
      <c r="MGR18" s="17"/>
      <c r="MGS18" s="17"/>
      <c r="MGT18" s="17"/>
      <c r="MGU18" s="17"/>
      <c r="MGV18" s="17"/>
      <c r="MGW18" s="17"/>
      <c r="MGX18" s="17"/>
      <c r="MGY18" s="17"/>
      <c r="MGZ18" s="17"/>
      <c r="MHA18" s="17"/>
      <c r="MHB18" s="17"/>
      <c r="MHC18" s="17"/>
      <c r="MHD18" s="17"/>
      <c r="MHE18" s="17"/>
      <c r="MHF18" s="17"/>
      <c r="MHG18" s="17"/>
      <c r="MHH18" s="17"/>
      <c r="MHI18" s="17"/>
      <c r="MHJ18" s="17"/>
      <c r="MHK18" s="17"/>
      <c r="MHL18" s="17"/>
      <c r="MHM18" s="17"/>
      <c r="MHN18" s="17"/>
      <c r="MHO18" s="17"/>
      <c r="MHP18" s="17"/>
      <c r="MHQ18" s="17"/>
      <c r="MHR18" s="17"/>
      <c r="MHS18" s="17"/>
      <c r="MHT18" s="17"/>
      <c r="MHU18" s="17"/>
      <c r="MHV18" s="17"/>
      <c r="MHW18" s="17"/>
      <c r="MHX18" s="17"/>
      <c r="MHY18" s="17"/>
      <c r="MHZ18" s="17"/>
      <c r="MIA18" s="17"/>
      <c r="MIB18" s="17"/>
      <c r="MIC18" s="17"/>
      <c r="MID18" s="17"/>
      <c r="MIE18" s="17"/>
      <c r="MIF18" s="17"/>
      <c r="MIG18" s="17"/>
      <c r="MIH18" s="17"/>
      <c r="MII18" s="17"/>
      <c r="MIJ18" s="17"/>
      <c r="MIK18" s="17"/>
      <c r="MIL18" s="17"/>
      <c r="MIM18" s="17"/>
      <c r="MIN18" s="17"/>
      <c r="MIO18" s="17"/>
      <c r="MIP18" s="17"/>
      <c r="MIQ18" s="17"/>
      <c r="MIR18" s="17"/>
      <c r="MIS18" s="17"/>
      <c r="MIT18" s="17"/>
      <c r="MIU18" s="17"/>
      <c r="MIV18" s="17"/>
      <c r="MIW18" s="17"/>
      <c r="MIX18" s="17"/>
      <c r="MIY18" s="17"/>
      <c r="MIZ18" s="17"/>
      <c r="MJA18" s="17"/>
      <c r="MJB18" s="17"/>
      <c r="MJC18" s="17"/>
      <c r="MJD18" s="17"/>
      <c r="MJE18" s="17"/>
      <c r="MJF18" s="17"/>
      <c r="MJG18" s="17"/>
      <c r="MJH18" s="17"/>
      <c r="MJI18" s="17"/>
      <c r="MJJ18" s="17"/>
      <c r="MJK18" s="17"/>
      <c r="MJL18" s="17"/>
      <c r="MJM18" s="17"/>
      <c r="MJN18" s="17"/>
      <c r="MJO18" s="17"/>
      <c r="MJP18" s="17"/>
      <c r="MJQ18" s="17"/>
      <c r="MJR18" s="17"/>
      <c r="MJS18" s="17"/>
      <c r="MJT18" s="17"/>
      <c r="MJU18" s="17"/>
      <c r="MJV18" s="17"/>
      <c r="MJW18" s="17"/>
      <c r="MJX18" s="17"/>
      <c r="MJY18" s="17"/>
      <c r="MJZ18" s="17"/>
      <c r="MKA18" s="17"/>
      <c r="MKB18" s="17"/>
      <c r="MKC18" s="17"/>
      <c r="MKD18" s="17"/>
      <c r="MKE18" s="17"/>
      <c r="MKF18" s="17"/>
      <c r="MKG18" s="17"/>
      <c r="MKH18" s="17"/>
      <c r="MKI18" s="17"/>
      <c r="MKJ18" s="17"/>
      <c r="MKK18" s="17"/>
      <c r="MKL18" s="17"/>
      <c r="MKM18" s="17"/>
      <c r="MKN18" s="17"/>
      <c r="MKO18" s="17"/>
      <c r="MKP18" s="17"/>
      <c r="MKQ18" s="17"/>
      <c r="MKR18" s="17"/>
      <c r="MKS18" s="17"/>
      <c r="MKT18" s="17"/>
      <c r="MKU18" s="17"/>
      <c r="MKV18" s="17"/>
      <c r="MKW18" s="17"/>
      <c r="MKX18" s="17"/>
      <c r="MKY18" s="17"/>
      <c r="MKZ18" s="17"/>
      <c r="MLA18" s="17"/>
      <c r="MLB18" s="17"/>
      <c r="MLC18" s="17"/>
      <c r="MLD18" s="17"/>
      <c r="MLE18" s="17"/>
      <c r="MLF18" s="17"/>
      <c r="MLG18" s="17"/>
      <c r="MLH18" s="17"/>
      <c r="MLI18" s="17"/>
      <c r="MLJ18" s="17"/>
      <c r="MLK18" s="17"/>
      <c r="MLL18" s="17"/>
      <c r="MLM18" s="17"/>
      <c r="MLN18" s="17"/>
      <c r="MLO18" s="17"/>
      <c r="MLP18" s="17"/>
      <c r="MLQ18" s="17"/>
      <c r="MLR18" s="17"/>
      <c r="MLS18" s="17"/>
      <c r="MLT18" s="17"/>
      <c r="MLU18" s="17"/>
      <c r="MLV18" s="17"/>
      <c r="MLW18" s="17"/>
      <c r="MLX18" s="17"/>
      <c r="MLY18" s="17"/>
      <c r="MLZ18" s="17"/>
      <c r="MMA18" s="17"/>
      <c r="MMB18" s="17"/>
      <c r="MMC18" s="17"/>
      <c r="MMD18" s="17"/>
      <c r="MME18" s="17"/>
      <c r="MMF18" s="17"/>
      <c r="MMG18" s="17"/>
      <c r="MMH18" s="17"/>
      <c r="MMI18" s="17"/>
      <c r="MMJ18" s="17"/>
      <c r="MMK18" s="17"/>
      <c r="MML18" s="17"/>
      <c r="MMM18" s="17"/>
      <c r="MMN18" s="17"/>
      <c r="MMO18" s="17"/>
      <c r="MMP18" s="17"/>
      <c r="MMQ18" s="17"/>
      <c r="MMR18" s="17"/>
      <c r="MMS18" s="17"/>
      <c r="MMT18" s="17"/>
      <c r="MMU18" s="17"/>
      <c r="MMV18" s="17"/>
      <c r="MMW18" s="17"/>
      <c r="MMX18" s="17"/>
      <c r="MMY18" s="17"/>
      <c r="MMZ18" s="17"/>
      <c r="MNA18" s="17"/>
      <c r="MNB18" s="17"/>
      <c r="MNC18" s="17"/>
      <c r="MND18" s="17"/>
      <c r="MNE18" s="17"/>
      <c r="MNF18" s="17"/>
      <c r="MNG18" s="17"/>
      <c r="MNH18" s="17"/>
      <c r="MNI18" s="17"/>
      <c r="MNJ18" s="17"/>
      <c r="MNK18" s="17"/>
      <c r="MNL18" s="17"/>
      <c r="MNM18" s="17"/>
      <c r="MNN18" s="17"/>
      <c r="MNO18" s="17"/>
      <c r="MNP18" s="17"/>
      <c r="MNQ18" s="17"/>
      <c r="MNR18" s="17"/>
      <c r="MNS18" s="17"/>
      <c r="MNT18" s="17"/>
      <c r="MNU18" s="17"/>
      <c r="MNV18" s="17"/>
      <c r="MNW18" s="17"/>
      <c r="MNX18" s="17"/>
      <c r="MNY18" s="17"/>
      <c r="MNZ18" s="17"/>
      <c r="MOA18" s="17"/>
      <c r="MOB18" s="17"/>
      <c r="MOC18" s="17"/>
      <c r="MOD18" s="17"/>
      <c r="MOE18" s="17"/>
      <c r="MOF18" s="17"/>
      <c r="MOG18" s="17"/>
      <c r="MOH18" s="17"/>
      <c r="MOI18" s="17"/>
      <c r="MOJ18" s="17"/>
      <c r="MOK18" s="17"/>
      <c r="MOL18" s="17"/>
      <c r="MOM18" s="17"/>
      <c r="MON18" s="17"/>
      <c r="MOO18" s="17"/>
      <c r="MOP18" s="17"/>
      <c r="MOQ18" s="17"/>
      <c r="MOR18" s="17"/>
      <c r="MOS18" s="17"/>
      <c r="MOT18" s="17"/>
      <c r="MOU18" s="17"/>
      <c r="MOV18" s="17"/>
      <c r="MOW18" s="17"/>
      <c r="MOX18" s="17"/>
      <c r="MOY18" s="17"/>
      <c r="MOZ18" s="17"/>
      <c r="MPA18" s="17"/>
      <c r="MPB18" s="17"/>
      <c r="MPC18" s="17"/>
      <c r="MPD18" s="17"/>
      <c r="MPE18" s="17"/>
      <c r="MPF18" s="17"/>
      <c r="MPG18" s="17"/>
      <c r="MPH18" s="17"/>
      <c r="MPI18" s="17"/>
      <c r="MPJ18" s="17"/>
      <c r="MPK18" s="17"/>
      <c r="MPL18" s="17"/>
      <c r="MPM18" s="17"/>
      <c r="MPN18" s="17"/>
      <c r="MPO18" s="17"/>
      <c r="MPP18" s="17"/>
      <c r="MPQ18" s="17"/>
      <c r="MPR18" s="17"/>
      <c r="MPS18" s="17"/>
      <c r="MPT18" s="17"/>
      <c r="MPU18" s="17"/>
      <c r="MPV18" s="17"/>
      <c r="MPW18" s="17"/>
      <c r="MPX18" s="17"/>
      <c r="MPY18" s="17"/>
      <c r="MPZ18" s="17"/>
      <c r="MQA18" s="17"/>
      <c r="MQB18" s="17"/>
      <c r="MQC18" s="17"/>
      <c r="MQD18" s="17"/>
      <c r="MQE18" s="17"/>
      <c r="MQF18" s="17"/>
      <c r="MQG18" s="17"/>
      <c r="MQH18" s="17"/>
      <c r="MQI18" s="17"/>
      <c r="MQJ18" s="17"/>
      <c r="MQK18" s="17"/>
      <c r="MQL18" s="17"/>
      <c r="MQM18" s="17"/>
      <c r="MQN18" s="17"/>
      <c r="MQO18" s="17"/>
      <c r="MQP18" s="17"/>
      <c r="MQQ18" s="17"/>
      <c r="MQR18" s="17"/>
      <c r="MQS18" s="17"/>
      <c r="MQT18" s="17"/>
      <c r="MQU18" s="17"/>
      <c r="MQV18" s="17"/>
      <c r="MQW18" s="17"/>
      <c r="MQX18" s="17"/>
      <c r="MQY18" s="17"/>
      <c r="MQZ18" s="17"/>
      <c r="MRA18" s="17"/>
      <c r="MRB18" s="17"/>
      <c r="MRC18" s="17"/>
      <c r="MRD18" s="17"/>
      <c r="MRE18" s="17"/>
      <c r="MRF18" s="17"/>
      <c r="MRG18" s="17"/>
      <c r="MRH18" s="17"/>
      <c r="MRI18" s="17"/>
      <c r="MRJ18" s="17"/>
      <c r="MRK18" s="17"/>
      <c r="MRL18" s="17"/>
      <c r="MRM18" s="17"/>
      <c r="MRN18" s="17"/>
      <c r="MRO18" s="17"/>
      <c r="MRP18" s="17"/>
      <c r="MRQ18" s="17"/>
      <c r="MRR18" s="17"/>
      <c r="MRS18" s="17"/>
      <c r="MRT18" s="17"/>
      <c r="MRU18" s="17"/>
      <c r="MRV18" s="17"/>
      <c r="MRW18" s="17"/>
      <c r="MRX18" s="17"/>
      <c r="MRY18" s="17"/>
      <c r="MRZ18" s="17"/>
      <c r="MSA18" s="17"/>
      <c r="MSB18" s="17"/>
      <c r="MSC18" s="17"/>
      <c r="MSD18" s="17"/>
      <c r="MSE18" s="17"/>
      <c r="MSF18" s="17"/>
      <c r="MSG18" s="17"/>
      <c r="MSH18" s="17"/>
      <c r="MSI18" s="17"/>
      <c r="MSJ18" s="17"/>
      <c r="MSK18" s="17"/>
      <c r="MSL18" s="17"/>
      <c r="MSM18" s="17"/>
      <c r="MSN18" s="17"/>
      <c r="MSO18" s="17"/>
      <c r="MSP18" s="17"/>
      <c r="MSQ18" s="17"/>
      <c r="MSR18" s="17"/>
      <c r="MSS18" s="17"/>
      <c r="MST18" s="17"/>
      <c r="MSU18" s="17"/>
      <c r="MSV18" s="17"/>
      <c r="MSW18" s="17"/>
      <c r="MSX18" s="17"/>
      <c r="MSY18" s="17"/>
      <c r="MSZ18" s="17"/>
      <c r="MTA18" s="17"/>
      <c r="MTB18" s="17"/>
      <c r="MTC18" s="17"/>
      <c r="MTD18" s="17"/>
      <c r="MTE18" s="17"/>
      <c r="MTF18" s="17"/>
      <c r="MTG18" s="17"/>
      <c r="MTH18" s="17"/>
      <c r="MTI18" s="17"/>
      <c r="MTJ18" s="17"/>
      <c r="MTK18" s="17"/>
      <c r="MTL18" s="17"/>
      <c r="MTM18" s="17"/>
      <c r="MTN18" s="17"/>
      <c r="MTO18" s="17"/>
      <c r="MTP18" s="17"/>
      <c r="MTQ18" s="17"/>
      <c r="MTR18" s="17"/>
      <c r="MTS18" s="17"/>
      <c r="MTT18" s="17"/>
      <c r="MTU18" s="17"/>
      <c r="MTV18" s="17"/>
      <c r="MTW18" s="17"/>
      <c r="MTX18" s="17"/>
      <c r="MTY18" s="17"/>
      <c r="MTZ18" s="17"/>
      <c r="MUA18" s="17"/>
      <c r="MUB18" s="17"/>
      <c r="MUC18" s="17"/>
      <c r="MUD18" s="17"/>
      <c r="MUE18" s="17"/>
      <c r="MUF18" s="17"/>
      <c r="MUG18" s="17"/>
      <c r="MUH18" s="17"/>
      <c r="MUI18" s="17"/>
      <c r="MUJ18" s="17"/>
      <c r="MUK18" s="17"/>
      <c r="MUL18" s="17"/>
      <c r="MUM18" s="17"/>
      <c r="MUN18" s="17"/>
      <c r="MUO18" s="17"/>
      <c r="MUP18" s="17"/>
      <c r="MUQ18" s="17"/>
      <c r="MUR18" s="17"/>
      <c r="MUS18" s="17"/>
      <c r="MUT18" s="17"/>
      <c r="MUU18" s="17"/>
      <c r="MUV18" s="17"/>
      <c r="MUW18" s="17"/>
      <c r="MUX18" s="17"/>
      <c r="MUY18" s="17"/>
      <c r="MUZ18" s="17"/>
      <c r="MVA18" s="17"/>
      <c r="MVB18" s="17"/>
      <c r="MVC18" s="17"/>
      <c r="MVD18" s="17"/>
      <c r="MVE18" s="17"/>
      <c r="MVF18" s="17"/>
      <c r="MVG18" s="17"/>
      <c r="MVH18" s="17"/>
      <c r="MVI18" s="17"/>
      <c r="MVJ18" s="17"/>
      <c r="MVK18" s="17"/>
      <c r="MVL18" s="17"/>
      <c r="MVM18" s="17"/>
      <c r="MVN18" s="17"/>
      <c r="MVO18" s="17"/>
      <c r="MVP18" s="17"/>
      <c r="MVQ18" s="17"/>
      <c r="MVR18" s="17"/>
      <c r="MVS18" s="17"/>
      <c r="MVT18" s="17"/>
      <c r="MVU18" s="17"/>
      <c r="MVV18" s="17"/>
      <c r="MVW18" s="17"/>
      <c r="MVX18" s="17"/>
      <c r="MVY18" s="17"/>
      <c r="MVZ18" s="17"/>
      <c r="MWA18" s="17"/>
      <c r="MWB18" s="17"/>
      <c r="MWC18" s="17"/>
      <c r="MWD18" s="17"/>
      <c r="MWE18" s="17"/>
      <c r="MWF18" s="17"/>
      <c r="MWG18" s="17"/>
      <c r="MWH18" s="17"/>
      <c r="MWI18" s="17"/>
      <c r="MWJ18" s="17"/>
      <c r="MWK18" s="17"/>
      <c r="MWL18" s="17"/>
      <c r="MWM18" s="17"/>
      <c r="MWN18" s="17"/>
      <c r="MWO18" s="17"/>
      <c r="MWP18" s="17"/>
      <c r="MWQ18" s="17"/>
      <c r="MWR18" s="17"/>
      <c r="MWS18" s="17"/>
      <c r="MWT18" s="17"/>
      <c r="MWU18" s="17"/>
      <c r="MWV18" s="17"/>
      <c r="MWW18" s="17"/>
      <c r="MWX18" s="17"/>
      <c r="MWY18" s="17"/>
      <c r="MWZ18" s="17"/>
      <c r="MXA18" s="17"/>
      <c r="MXB18" s="17"/>
      <c r="MXC18" s="17"/>
      <c r="MXD18" s="17"/>
      <c r="MXE18" s="17"/>
      <c r="MXF18" s="17"/>
      <c r="MXG18" s="17"/>
      <c r="MXH18" s="17"/>
      <c r="MXI18" s="17"/>
      <c r="MXJ18" s="17"/>
      <c r="MXK18" s="17"/>
      <c r="MXL18" s="17"/>
      <c r="MXM18" s="17"/>
      <c r="MXN18" s="17"/>
      <c r="MXO18" s="17"/>
      <c r="MXP18" s="17"/>
      <c r="MXQ18" s="17"/>
      <c r="MXR18" s="17"/>
      <c r="MXS18" s="17"/>
      <c r="MXT18" s="17"/>
      <c r="MXU18" s="17"/>
      <c r="MXV18" s="17"/>
      <c r="MXW18" s="17"/>
      <c r="MXX18" s="17"/>
      <c r="MXY18" s="17"/>
      <c r="MXZ18" s="17"/>
      <c r="MYA18" s="17"/>
      <c r="MYB18" s="17"/>
      <c r="MYC18" s="17"/>
      <c r="MYD18" s="17"/>
      <c r="MYE18" s="17"/>
      <c r="MYF18" s="17"/>
      <c r="MYG18" s="17"/>
      <c r="MYH18" s="17"/>
      <c r="MYI18" s="17"/>
      <c r="MYJ18" s="17"/>
      <c r="MYK18" s="17"/>
      <c r="MYL18" s="17"/>
      <c r="MYM18" s="17"/>
      <c r="MYN18" s="17"/>
      <c r="MYO18" s="17"/>
      <c r="MYP18" s="17"/>
      <c r="MYQ18" s="17"/>
      <c r="MYR18" s="17"/>
      <c r="MYS18" s="17"/>
      <c r="MYT18" s="17"/>
      <c r="MYU18" s="17"/>
      <c r="MYV18" s="17"/>
      <c r="MYW18" s="17"/>
      <c r="MYX18" s="17"/>
      <c r="MYY18" s="17"/>
      <c r="MYZ18" s="17"/>
      <c r="MZA18" s="17"/>
      <c r="MZB18" s="17"/>
      <c r="MZC18" s="17"/>
      <c r="MZD18" s="17"/>
      <c r="MZE18" s="17"/>
      <c r="MZF18" s="17"/>
      <c r="MZG18" s="17"/>
      <c r="MZH18" s="17"/>
      <c r="MZI18" s="17"/>
      <c r="MZJ18" s="17"/>
      <c r="MZK18" s="17"/>
      <c r="MZL18" s="17"/>
      <c r="MZM18" s="17"/>
      <c r="MZN18" s="17"/>
      <c r="MZO18" s="17"/>
      <c r="MZP18" s="17"/>
      <c r="MZQ18" s="17"/>
      <c r="MZR18" s="17"/>
      <c r="MZS18" s="17"/>
      <c r="MZT18" s="17"/>
      <c r="MZU18" s="17"/>
      <c r="MZV18" s="17"/>
      <c r="MZW18" s="17"/>
      <c r="MZX18" s="17"/>
      <c r="MZY18" s="17"/>
      <c r="MZZ18" s="17"/>
      <c r="NAA18" s="17"/>
      <c r="NAB18" s="17"/>
      <c r="NAC18" s="17"/>
      <c r="NAD18" s="17"/>
      <c r="NAE18" s="17"/>
      <c r="NAF18" s="17"/>
      <c r="NAG18" s="17"/>
      <c r="NAH18" s="17"/>
      <c r="NAI18" s="17"/>
      <c r="NAJ18" s="17"/>
      <c r="NAK18" s="17"/>
      <c r="NAL18" s="17"/>
      <c r="NAM18" s="17"/>
      <c r="NAN18" s="17"/>
      <c r="NAO18" s="17"/>
      <c r="NAP18" s="17"/>
      <c r="NAQ18" s="17"/>
      <c r="NAR18" s="17"/>
      <c r="NAS18" s="17"/>
      <c r="NAT18" s="17"/>
      <c r="NAU18" s="17"/>
      <c r="NAV18" s="17"/>
      <c r="NAW18" s="17"/>
      <c r="NAX18" s="17"/>
      <c r="NAY18" s="17"/>
      <c r="NAZ18" s="17"/>
      <c r="NBA18" s="17"/>
      <c r="NBB18" s="17"/>
      <c r="NBC18" s="17"/>
      <c r="NBD18" s="17"/>
      <c r="NBE18" s="17"/>
      <c r="NBF18" s="17"/>
      <c r="NBG18" s="17"/>
      <c r="NBH18" s="17"/>
      <c r="NBI18" s="17"/>
      <c r="NBJ18" s="17"/>
      <c r="NBK18" s="17"/>
      <c r="NBL18" s="17"/>
      <c r="NBM18" s="17"/>
      <c r="NBN18" s="17"/>
      <c r="NBO18" s="17"/>
      <c r="NBP18" s="17"/>
      <c r="NBQ18" s="17"/>
      <c r="NBR18" s="17"/>
      <c r="NBS18" s="17"/>
      <c r="NBT18" s="17"/>
      <c r="NBU18" s="17"/>
      <c r="NBV18" s="17"/>
      <c r="NBW18" s="17"/>
      <c r="NBX18" s="17"/>
      <c r="NBY18" s="17"/>
      <c r="NBZ18" s="17"/>
      <c r="NCA18" s="17"/>
      <c r="NCB18" s="17"/>
      <c r="NCC18" s="17"/>
      <c r="NCD18" s="17"/>
      <c r="NCE18" s="17"/>
      <c r="NCF18" s="17"/>
      <c r="NCG18" s="17"/>
      <c r="NCH18" s="17"/>
      <c r="NCI18" s="17"/>
      <c r="NCJ18" s="17"/>
      <c r="NCK18" s="17"/>
      <c r="NCL18" s="17"/>
      <c r="NCM18" s="17"/>
      <c r="NCN18" s="17"/>
      <c r="NCO18" s="17"/>
      <c r="NCP18" s="17"/>
      <c r="NCQ18" s="17"/>
      <c r="NCR18" s="17"/>
      <c r="NCS18" s="17"/>
      <c r="NCT18" s="17"/>
      <c r="NCU18" s="17"/>
      <c r="NCV18" s="17"/>
      <c r="NCW18" s="17"/>
      <c r="NCX18" s="17"/>
      <c r="NCY18" s="17"/>
      <c r="NCZ18" s="17"/>
      <c r="NDA18" s="17"/>
      <c r="NDB18" s="17"/>
      <c r="NDC18" s="17"/>
      <c r="NDD18" s="17"/>
      <c r="NDE18" s="17"/>
      <c r="NDF18" s="17"/>
      <c r="NDG18" s="17"/>
      <c r="NDH18" s="17"/>
      <c r="NDI18" s="17"/>
      <c r="NDJ18" s="17"/>
      <c r="NDK18" s="17"/>
      <c r="NDL18" s="17"/>
      <c r="NDM18" s="17"/>
      <c r="NDN18" s="17"/>
      <c r="NDO18" s="17"/>
      <c r="NDP18" s="17"/>
      <c r="NDQ18" s="17"/>
      <c r="NDR18" s="17"/>
      <c r="NDS18" s="17"/>
      <c r="NDT18" s="17"/>
      <c r="NDU18" s="17"/>
      <c r="NDV18" s="17"/>
      <c r="NDW18" s="17"/>
      <c r="NDX18" s="17"/>
      <c r="NDY18" s="17"/>
      <c r="NDZ18" s="17"/>
      <c r="NEA18" s="17"/>
      <c r="NEB18" s="17"/>
      <c r="NEC18" s="17"/>
      <c r="NED18" s="17"/>
      <c r="NEE18" s="17"/>
      <c r="NEF18" s="17"/>
      <c r="NEG18" s="17"/>
      <c r="NEH18" s="17"/>
      <c r="NEI18" s="17"/>
      <c r="NEJ18" s="17"/>
      <c r="NEK18" s="17"/>
      <c r="NEL18" s="17"/>
      <c r="NEM18" s="17"/>
      <c r="NEN18" s="17"/>
      <c r="NEO18" s="17"/>
      <c r="NEP18" s="17"/>
      <c r="NEQ18" s="17"/>
      <c r="NER18" s="17"/>
      <c r="NES18" s="17"/>
      <c r="NET18" s="17"/>
      <c r="NEU18" s="17"/>
      <c r="NEV18" s="17"/>
      <c r="NEW18" s="17"/>
      <c r="NEX18" s="17"/>
      <c r="NEY18" s="17"/>
      <c r="NEZ18" s="17"/>
      <c r="NFA18" s="17"/>
      <c r="NFB18" s="17"/>
      <c r="NFC18" s="17"/>
      <c r="NFD18" s="17"/>
      <c r="NFE18" s="17"/>
      <c r="NFF18" s="17"/>
      <c r="NFG18" s="17"/>
      <c r="NFH18" s="17"/>
      <c r="NFI18" s="17"/>
      <c r="NFJ18" s="17"/>
      <c r="NFK18" s="17"/>
      <c r="NFL18" s="17"/>
      <c r="NFM18" s="17"/>
      <c r="NFN18" s="17"/>
      <c r="NFO18" s="17"/>
      <c r="NFP18" s="17"/>
      <c r="NFQ18" s="17"/>
      <c r="NFR18" s="17"/>
      <c r="NFS18" s="17"/>
      <c r="NFT18" s="17"/>
      <c r="NFU18" s="17"/>
      <c r="NFV18" s="17"/>
      <c r="NFW18" s="17"/>
      <c r="NFX18" s="17"/>
      <c r="NFY18" s="17"/>
      <c r="NFZ18" s="17"/>
      <c r="NGA18" s="17"/>
      <c r="NGB18" s="17"/>
      <c r="NGC18" s="17"/>
      <c r="NGD18" s="17"/>
      <c r="NGE18" s="17"/>
      <c r="NGF18" s="17"/>
      <c r="NGG18" s="17"/>
      <c r="NGH18" s="17"/>
      <c r="NGI18" s="17"/>
      <c r="NGJ18" s="17"/>
      <c r="NGK18" s="17"/>
      <c r="NGL18" s="17"/>
      <c r="NGM18" s="17"/>
      <c r="NGN18" s="17"/>
      <c r="NGO18" s="17"/>
      <c r="NGP18" s="17"/>
      <c r="NGQ18" s="17"/>
      <c r="NGR18" s="17"/>
      <c r="NGS18" s="17"/>
      <c r="NGT18" s="17"/>
      <c r="NGU18" s="17"/>
      <c r="NGV18" s="17"/>
      <c r="NGW18" s="17"/>
      <c r="NGX18" s="17"/>
      <c r="NGY18" s="17"/>
      <c r="NGZ18" s="17"/>
      <c r="NHA18" s="17"/>
      <c r="NHB18" s="17"/>
      <c r="NHC18" s="17"/>
      <c r="NHD18" s="17"/>
      <c r="NHE18" s="17"/>
      <c r="NHF18" s="17"/>
      <c r="NHG18" s="17"/>
      <c r="NHH18" s="17"/>
      <c r="NHI18" s="17"/>
      <c r="NHJ18" s="17"/>
      <c r="NHK18" s="17"/>
      <c r="NHL18" s="17"/>
      <c r="NHM18" s="17"/>
      <c r="NHN18" s="17"/>
      <c r="NHO18" s="17"/>
      <c r="NHP18" s="17"/>
      <c r="NHQ18" s="17"/>
      <c r="NHR18" s="17"/>
      <c r="NHS18" s="17"/>
      <c r="NHT18" s="17"/>
      <c r="NHU18" s="17"/>
      <c r="NHV18" s="17"/>
      <c r="NHW18" s="17"/>
      <c r="NHX18" s="17"/>
      <c r="NHY18" s="17"/>
      <c r="NHZ18" s="17"/>
      <c r="NIA18" s="17"/>
      <c r="NIB18" s="17"/>
      <c r="NIC18" s="17"/>
      <c r="NID18" s="17"/>
      <c r="NIE18" s="17"/>
      <c r="NIF18" s="17"/>
      <c r="NIG18" s="17"/>
      <c r="NIH18" s="17"/>
      <c r="NII18" s="17"/>
      <c r="NIJ18" s="17"/>
      <c r="NIK18" s="17"/>
      <c r="NIL18" s="17"/>
      <c r="NIM18" s="17"/>
      <c r="NIN18" s="17"/>
      <c r="NIO18" s="17"/>
      <c r="NIP18" s="17"/>
      <c r="NIQ18" s="17"/>
      <c r="NIR18" s="17"/>
      <c r="NIS18" s="17"/>
      <c r="NIT18" s="17"/>
      <c r="NIU18" s="17"/>
      <c r="NIV18" s="17"/>
      <c r="NIW18" s="17"/>
      <c r="NIX18" s="17"/>
      <c r="NIY18" s="17"/>
      <c r="NIZ18" s="17"/>
      <c r="NJA18" s="17"/>
      <c r="NJB18" s="17"/>
      <c r="NJC18" s="17"/>
      <c r="NJD18" s="17"/>
      <c r="NJE18" s="17"/>
      <c r="NJF18" s="17"/>
      <c r="NJG18" s="17"/>
      <c r="NJH18" s="17"/>
      <c r="NJI18" s="17"/>
      <c r="NJJ18" s="17"/>
      <c r="NJK18" s="17"/>
      <c r="NJL18" s="17"/>
      <c r="NJM18" s="17"/>
      <c r="NJN18" s="17"/>
      <c r="NJO18" s="17"/>
      <c r="NJP18" s="17"/>
      <c r="NJQ18" s="17"/>
      <c r="NJR18" s="17"/>
      <c r="NJS18" s="17"/>
      <c r="NJT18" s="17"/>
      <c r="NJU18" s="17"/>
      <c r="NJV18" s="17"/>
      <c r="NJW18" s="17"/>
      <c r="NJX18" s="17"/>
      <c r="NJY18" s="17"/>
      <c r="NJZ18" s="17"/>
      <c r="NKA18" s="17"/>
      <c r="NKB18" s="17"/>
      <c r="NKC18" s="17"/>
      <c r="NKD18" s="17"/>
      <c r="NKE18" s="17"/>
      <c r="NKF18" s="17"/>
      <c r="NKG18" s="17"/>
      <c r="NKH18" s="17"/>
      <c r="NKI18" s="17"/>
      <c r="NKJ18" s="17"/>
      <c r="NKK18" s="17"/>
      <c r="NKL18" s="17"/>
      <c r="NKM18" s="17"/>
      <c r="NKN18" s="17"/>
      <c r="NKO18" s="17"/>
      <c r="NKP18" s="17"/>
      <c r="NKQ18" s="17"/>
      <c r="NKR18" s="17"/>
      <c r="NKS18" s="17"/>
      <c r="NKT18" s="17"/>
      <c r="NKU18" s="17"/>
      <c r="NKV18" s="17"/>
      <c r="NKW18" s="17"/>
      <c r="NKX18" s="17"/>
      <c r="NKY18" s="17"/>
      <c r="NKZ18" s="17"/>
      <c r="NLA18" s="17"/>
      <c r="NLB18" s="17"/>
      <c r="NLC18" s="17"/>
      <c r="NLD18" s="17"/>
      <c r="NLE18" s="17"/>
      <c r="NLF18" s="17"/>
      <c r="NLG18" s="17"/>
      <c r="NLH18" s="17"/>
      <c r="NLI18" s="17"/>
      <c r="NLJ18" s="17"/>
      <c r="NLK18" s="17"/>
      <c r="NLL18" s="17"/>
      <c r="NLM18" s="17"/>
      <c r="NLN18" s="17"/>
      <c r="NLO18" s="17"/>
      <c r="NLP18" s="17"/>
      <c r="NLQ18" s="17"/>
      <c r="NLR18" s="17"/>
      <c r="NLS18" s="17"/>
      <c r="NLT18" s="17"/>
      <c r="NLU18" s="17"/>
      <c r="NLV18" s="17"/>
      <c r="NLW18" s="17"/>
      <c r="NLX18" s="17"/>
      <c r="NLY18" s="17"/>
      <c r="NLZ18" s="17"/>
      <c r="NMA18" s="17"/>
      <c r="NMB18" s="17"/>
      <c r="NMC18" s="17"/>
      <c r="NMD18" s="17"/>
      <c r="NME18" s="17"/>
      <c r="NMF18" s="17"/>
      <c r="NMG18" s="17"/>
      <c r="NMH18" s="17"/>
      <c r="NMI18" s="17"/>
      <c r="NMJ18" s="17"/>
      <c r="NMK18" s="17"/>
      <c r="NML18" s="17"/>
      <c r="NMM18" s="17"/>
      <c r="NMN18" s="17"/>
      <c r="NMO18" s="17"/>
      <c r="NMP18" s="17"/>
      <c r="NMQ18" s="17"/>
      <c r="NMR18" s="17"/>
      <c r="NMS18" s="17"/>
      <c r="NMT18" s="17"/>
      <c r="NMU18" s="17"/>
      <c r="NMV18" s="17"/>
      <c r="NMW18" s="17"/>
      <c r="NMX18" s="17"/>
      <c r="NMY18" s="17"/>
      <c r="NMZ18" s="17"/>
      <c r="NNA18" s="17"/>
      <c r="NNB18" s="17"/>
      <c r="NNC18" s="17"/>
      <c r="NND18" s="17"/>
      <c r="NNE18" s="17"/>
      <c r="NNF18" s="17"/>
      <c r="NNG18" s="17"/>
      <c r="NNH18" s="17"/>
      <c r="NNI18" s="17"/>
      <c r="NNJ18" s="17"/>
      <c r="NNK18" s="17"/>
      <c r="NNL18" s="17"/>
      <c r="NNM18" s="17"/>
      <c r="NNN18" s="17"/>
      <c r="NNO18" s="17"/>
      <c r="NNP18" s="17"/>
      <c r="NNQ18" s="17"/>
      <c r="NNR18" s="17"/>
      <c r="NNS18" s="17"/>
      <c r="NNT18" s="17"/>
      <c r="NNU18" s="17"/>
      <c r="NNV18" s="17"/>
      <c r="NNW18" s="17"/>
      <c r="NNX18" s="17"/>
      <c r="NNY18" s="17"/>
      <c r="NNZ18" s="17"/>
      <c r="NOA18" s="17"/>
      <c r="NOB18" s="17"/>
      <c r="NOC18" s="17"/>
      <c r="NOD18" s="17"/>
      <c r="NOE18" s="17"/>
      <c r="NOF18" s="17"/>
      <c r="NOG18" s="17"/>
      <c r="NOH18" s="17"/>
      <c r="NOI18" s="17"/>
      <c r="NOJ18" s="17"/>
      <c r="NOK18" s="17"/>
      <c r="NOL18" s="17"/>
      <c r="NOM18" s="17"/>
      <c r="NON18" s="17"/>
      <c r="NOO18" s="17"/>
      <c r="NOP18" s="17"/>
      <c r="NOQ18" s="17"/>
      <c r="NOR18" s="17"/>
      <c r="NOS18" s="17"/>
      <c r="NOT18" s="17"/>
      <c r="NOU18" s="17"/>
      <c r="NOV18" s="17"/>
      <c r="NOW18" s="17"/>
      <c r="NOX18" s="17"/>
      <c r="NOY18" s="17"/>
      <c r="NOZ18" s="17"/>
      <c r="NPA18" s="17"/>
      <c r="NPB18" s="17"/>
      <c r="NPC18" s="17"/>
      <c r="NPD18" s="17"/>
      <c r="NPE18" s="17"/>
      <c r="NPF18" s="17"/>
      <c r="NPG18" s="17"/>
      <c r="NPH18" s="17"/>
      <c r="NPI18" s="17"/>
      <c r="NPJ18" s="17"/>
      <c r="NPK18" s="17"/>
      <c r="NPL18" s="17"/>
      <c r="NPM18" s="17"/>
      <c r="NPN18" s="17"/>
      <c r="NPO18" s="17"/>
      <c r="NPP18" s="17"/>
      <c r="NPQ18" s="17"/>
      <c r="NPR18" s="17"/>
      <c r="NPS18" s="17"/>
      <c r="NPT18" s="17"/>
      <c r="NPU18" s="17"/>
      <c r="NPV18" s="17"/>
      <c r="NPW18" s="17"/>
      <c r="NPX18" s="17"/>
      <c r="NPY18" s="17"/>
      <c r="NPZ18" s="17"/>
      <c r="NQA18" s="17"/>
      <c r="NQB18" s="17"/>
      <c r="NQC18" s="17"/>
      <c r="NQD18" s="17"/>
      <c r="NQE18" s="17"/>
      <c r="NQF18" s="17"/>
      <c r="NQG18" s="17"/>
      <c r="NQH18" s="17"/>
      <c r="NQI18" s="17"/>
      <c r="NQJ18" s="17"/>
      <c r="NQK18" s="17"/>
      <c r="NQL18" s="17"/>
      <c r="NQM18" s="17"/>
      <c r="NQN18" s="17"/>
      <c r="NQO18" s="17"/>
      <c r="NQP18" s="17"/>
      <c r="NQQ18" s="17"/>
      <c r="NQR18" s="17"/>
      <c r="NQS18" s="17"/>
      <c r="NQT18" s="17"/>
      <c r="NQU18" s="17"/>
      <c r="NQV18" s="17"/>
      <c r="NQW18" s="17"/>
      <c r="NQX18" s="17"/>
      <c r="NQY18" s="17"/>
      <c r="NQZ18" s="17"/>
      <c r="NRA18" s="17"/>
      <c r="NRB18" s="17"/>
      <c r="NRC18" s="17"/>
      <c r="NRD18" s="17"/>
      <c r="NRE18" s="17"/>
      <c r="NRF18" s="17"/>
      <c r="NRG18" s="17"/>
      <c r="NRH18" s="17"/>
      <c r="NRI18" s="17"/>
      <c r="NRJ18" s="17"/>
      <c r="NRK18" s="17"/>
      <c r="NRL18" s="17"/>
      <c r="NRM18" s="17"/>
      <c r="NRN18" s="17"/>
      <c r="NRO18" s="17"/>
      <c r="NRP18" s="17"/>
      <c r="NRQ18" s="17"/>
      <c r="NRR18" s="17"/>
      <c r="NRS18" s="17"/>
      <c r="NRT18" s="17"/>
      <c r="NRU18" s="17"/>
      <c r="NRV18" s="17"/>
      <c r="NRW18" s="17"/>
      <c r="NRX18" s="17"/>
      <c r="NRY18" s="17"/>
      <c r="NRZ18" s="17"/>
      <c r="NSA18" s="17"/>
      <c r="NSB18" s="17"/>
      <c r="NSC18" s="17"/>
      <c r="NSD18" s="17"/>
      <c r="NSE18" s="17"/>
      <c r="NSF18" s="17"/>
      <c r="NSG18" s="17"/>
      <c r="NSH18" s="17"/>
      <c r="NSI18" s="17"/>
      <c r="NSJ18" s="17"/>
      <c r="NSK18" s="17"/>
      <c r="NSL18" s="17"/>
      <c r="NSM18" s="17"/>
      <c r="NSN18" s="17"/>
      <c r="NSO18" s="17"/>
      <c r="NSP18" s="17"/>
      <c r="NSQ18" s="17"/>
      <c r="NSR18" s="17"/>
      <c r="NSS18" s="17"/>
      <c r="NST18" s="17"/>
      <c r="NSU18" s="17"/>
      <c r="NSV18" s="17"/>
      <c r="NSW18" s="17"/>
      <c r="NSX18" s="17"/>
      <c r="NSY18" s="17"/>
      <c r="NSZ18" s="17"/>
      <c r="NTA18" s="17"/>
      <c r="NTB18" s="17"/>
      <c r="NTC18" s="17"/>
      <c r="NTD18" s="17"/>
      <c r="NTE18" s="17"/>
      <c r="NTF18" s="17"/>
      <c r="NTG18" s="17"/>
      <c r="NTH18" s="17"/>
      <c r="NTI18" s="17"/>
      <c r="NTJ18" s="17"/>
      <c r="NTK18" s="17"/>
      <c r="NTL18" s="17"/>
      <c r="NTM18" s="17"/>
      <c r="NTN18" s="17"/>
      <c r="NTO18" s="17"/>
      <c r="NTP18" s="17"/>
      <c r="NTQ18" s="17"/>
      <c r="NTR18" s="17"/>
      <c r="NTS18" s="17"/>
      <c r="NTT18" s="17"/>
      <c r="NTU18" s="17"/>
      <c r="NTV18" s="17"/>
      <c r="NTW18" s="17"/>
      <c r="NTX18" s="17"/>
      <c r="NTY18" s="17"/>
      <c r="NTZ18" s="17"/>
      <c r="NUA18" s="17"/>
      <c r="NUB18" s="17"/>
      <c r="NUC18" s="17"/>
      <c r="NUD18" s="17"/>
      <c r="NUE18" s="17"/>
      <c r="NUF18" s="17"/>
      <c r="NUG18" s="17"/>
      <c r="NUH18" s="17"/>
      <c r="NUI18" s="17"/>
      <c r="NUJ18" s="17"/>
      <c r="NUK18" s="17"/>
      <c r="NUL18" s="17"/>
      <c r="NUM18" s="17"/>
      <c r="NUN18" s="17"/>
      <c r="NUO18" s="17"/>
      <c r="NUP18" s="17"/>
      <c r="NUQ18" s="17"/>
      <c r="NUR18" s="17"/>
      <c r="NUS18" s="17"/>
      <c r="NUT18" s="17"/>
      <c r="NUU18" s="17"/>
      <c r="NUV18" s="17"/>
      <c r="NUW18" s="17"/>
      <c r="NUX18" s="17"/>
      <c r="NUY18" s="17"/>
      <c r="NUZ18" s="17"/>
      <c r="NVA18" s="17"/>
      <c r="NVB18" s="17"/>
      <c r="NVC18" s="17"/>
      <c r="NVD18" s="17"/>
      <c r="NVE18" s="17"/>
      <c r="NVF18" s="17"/>
      <c r="NVG18" s="17"/>
      <c r="NVH18" s="17"/>
      <c r="NVI18" s="17"/>
      <c r="NVJ18" s="17"/>
      <c r="NVK18" s="17"/>
      <c r="NVL18" s="17"/>
      <c r="NVM18" s="17"/>
      <c r="NVN18" s="17"/>
      <c r="NVO18" s="17"/>
      <c r="NVP18" s="17"/>
      <c r="NVQ18" s="17"/>
      <c r="NVR18" s="17"/>
      <c r="NVS18" s="17"/>
      <c r="NVT18" s="17"/>
      <c r="NVU18" s="17"/>
      <c r="NVV18" s="17"/>
      <c r="NVW18" s="17"/>
      <c r="NVX18" s="17"/>
      <c r="NVY18" s="17"/>
      <c r="NVZ18" s="17"/>
      <c r="NWA18" s="17"/>
      <c r="NWB18" s="17"/>
      <c r="NWC18" s="17"/>
      <c r="NWD18" s="17"/>
      <c r="NWE18" s="17"/>
      <c r="NWF18" s="17"/>
      <c r="NWG18" s="17"/>
      <c r="NWH18" s="17"/>
      <c r="NWI18" s="17"/>
      <c r="NWJ18" s="17"/>
      <c r="NWK18" s="17"/>
      <c r="NWL18" s="17"/>
      <c r="NWM18" s="17"/>
      <c r="NWN18" s="17"/>
      <c r="NWO18" s="17"/>
      <c r="NWP18" s="17"/>
      <c r="NWQ18" s="17"/>
      <c r="NWR18" s="17"/>
      <c r="NWS18" s="17"/>
      <c r="NWT18" s="17"/>
      <c r="NWU18" s="17"/>
      <c r="NWV18" s="17"/>
      <c r="NWW18" s="17"/>
      <c r="NWX18" s="17"/>
      <c r="NWY18" s="17"/>
      <c r="NWZ18" s="17"/>
      <c r="NXA18" s="17"/>
      <c r="NXB18" s="17"/>
      <c r="NXC18" s="17"/>
      <c r="NXD18" s="17"/>
      <c r="NXE18" s="17"/>
      <c r="NXF18" s="17"/>
      <c r="NXG18" s="17"/>
      <c r="NXH18" s="17"/>
      <c r="NXI18" s="17"/>
      <c r="NXJ18" s="17"/>
      <c r="NXK18" s="17"/>
      <c r="NXL18" s="17"/>
      <c r="NXM18" s="17"/>
      <c r="NXN18" s="17"/>
      <c r="NXO18" s="17"/>
      <c r="NXP18" s="17"/>
      <c r="NXQ18" s="17"/>
      <c r="NXR18" s="17"/>
      <c r="NXS18" s="17"/>
      <c r="NXT18" s="17"/>
      <c r="NXU18" s="17"/>
      <c r="NXV18" s="17"/>
      <c r="NXW18" s="17"/>
      <c r="NXX18" s="17"/>
      <c r="NXY18" s="17"/>
      <c r="NXZ18" s="17"/>
      <c r="NYA18" s="17"/>
      <c r="NYB18" s="17"/>
      <c r="NYC18" s="17"/>
      <c r="NYD18" s="17"/>
      <c r="NYE18" s="17"/>
      <c r="NYF18" s="17"/>
      <c r="NYG18" s="17"/>
      <c r="NYH18" s="17"/>
      <c r="NYI18" s="17"/>
      <c r="NYJ18" s="17"/>
      <c r="NYK18" s="17"/>
      <c r="NYL18" s="17"/>
      <c r="NYM18" s="17"/>
      <c r="NYN18" s="17"/>
      <c r="NYO18" s="17"/>
      <c r="NYP18" s="17"/>
      <c r="NYQ18" s="17"/>
      <c r="NYR18" s="17"/>
      <c r="NYS18" s="17"/>
      <c r="NYT18" s="17"/>
      <c r="NYU18" s="17"/>
      <c r="NYV18" s="17"/>
      <c r="NYW18" s="17"/>
      <c r="NYX18" s="17"/>
      <c r="NYY18" s="17"/>
      <c r="NYZ18" s="17"/>
      <c r="NZA18" s="17"/>
      <c r="NZB18" s="17"/>
      <c r="NZC18" s="17"/>
      <c r="NZD18" s="17"/>
      <c r="NZE18" s="17"/>
      <c r="NZF18" s="17"/>
      <c r="NZG18" s="17"/>
      <c r="NZH18" s="17"/>
      <c r="NZI18" s="17"/>
      <c r="NZJ18" s="17"/>
      <c r="NZK18" s="17"/>
      <c r="NZL18" s="17"/>
      <c r="NZM18" s="17"/>
      <c r="NZN18" s="17"/>
      <c r="NZO18" s="17"/>
      <c r="NZP18" s="17"/>
      <c r="NZQ18" s="17"/>
      <c r="NZR18" s="17"/>
      <c r="NZS18" s="17"/>
      <c r="NZT18" s="17"/>
      <c r="NZU18" s="17"/>
      <c r="NZV18" s="17"/>
      <c r="NZW18" s="17"/>
      <c r="NZX18" s="17"/>
      <c r="NZY18" s="17"/>
      <c r="NZZ18" s="17"/>
      <c r="OAA18" s="17"/>
      <c r="OAB18" s="17"/>
      <c r="OAC18" s="17"/>
      <c r="OAD18" s="17"/>
      <c r="OAE18" s="17"/>
      <c r="OAF18" s="17"/>
      <c r="OAG18" s="17"/>
      <c r="OAH18" s="17"/>
      <c r="OAI18" s="17"/>
      <c r="OAJ18" s="17"/>
      <c r="OAK18" s="17"/>
      <c r="OAL18" s="17"/>
      <c r="OAM18" s="17"/>
      <c r="OAN18" s="17"/>
      <c r="OAO18" s="17"/>
      <c r="OAP18" s="17"/>
      <c r="OAQ18" s="17"/>
      <c r="OAR18" s="17"/>
      <c r="OAS18" s="17"/>
      <c r="OAT18" s="17"/>
      <c r="OAU18" s="17"/>
      <c r="OAV18" s="17"/>
      <c r="OAW18" s="17"/>
      <c r="OAX18" s="17"/>
      <c r="OAY18" s="17"/>
      <c r="OAZ18" s="17"/>
      <c r="OBA18" s="17"/>
      <c r="OBB18" s="17"/>
      <c r="OBC18" s="17"/>
      <c r="OBD18" s="17"/>
      <c r="OBE18" s="17"/>
      <c r="OBF18" s="17"/>
      <c r="OBG18" s="17"/>
      <c r="OBH18" s="17"/>
      <c r="OBI18" s="17"/>
      <c r="OBJ18" s="17"/>
      <c r="OBK18" s="17"/>
      <c r="OBL18" s="17"/>
      <c r="OBM18" s="17"/>
      <c r="OBN18" s="17"/>
      <c r="OBO18" s="17"/>
      <c r="OBP18" s="17"/>
      <c r="OBQ18" s="17"/>
      <c r="OBR18" s="17"/>
      <c r="OBS18" s="17"/>
      <c r="OBT18" s="17"/>
      <c r="OBU18" s="17"/>
      <c r="OBV18" s="17"/>
      <c r="OBW18" s="17"/>
      <c r="OBX18" s="17"/>
      <c r="OBY18" s="17"/>
      <c r="OBZ18" s="17"/>
      <c r="OCA18" s="17"/>
      <c r="OCB18" s="17"/>
      <c r="OCC18" s="17"/>
      <c r="OCD18" s="17"/>
      <c r="OCE18" s="17"/>
      <c r="OCF18" s="17"/>
      <c r="OCG18" s="17"/>
      <c r="OCH18" s="17"/>
      <c r="OCI18" s="17"/>
      <c r="OCJ18" s="17"/>
      <c r="OCK18" s="17"/>
      <c r="OCL18" s="17"/>
      <c r="OCM18" s="17"/>
      <c r="OCN18" s="17"/>
      <c r="OCO18" s="17"/>
      <c r="OCP18" s="17"/>
      <c r="OCQ18" s="17"/>
      <c r="OCR18" s="17"/>
      <c r="OCS18" s="17"/>
      <c r="OCT18" s="17"/>
      <c r="OCU18" s="17"/>
      <c r="OCV18" s="17"/>
      <c r="OCW18" s="17"/>
      <c r="OCX18" s="17"/>
      <c r="OCY18" s="17"/>
      <c r="OCZ18" s="17"/>
      <c r="ODA18" s="17"/>
      <c r="ODB18" s="17"/>
      <c r="ODC18" s="17"/>
      <c r="ODD18" s="17"/>
      <c r="ODE18" s="17"/>
      <c r="ODF18" s="17"/>
      <c r="ODG18" s="17"/>
      <c r="ODH18" s="17"/>
      <c r="ODI18" s="17"/>
      <c r="ODJ18" s="17"/>
      <c r="ODK18" s="17"/>
      <c r="ODL18" s="17"/>
      <c r="ODM18" s="17"/>
      <c r="ODN18" s="17"/>
      <c r="ODO18" s="17"/>
      <c r="ODP18" s="17"/>
      <c r="ODQ18" s="17"/>
      <c r="ODR18" s="17"/>
      <c r="ODS18" s="17"/>
      <c r="ODT18" s="17"/>
      <c r="ODU18" s="17"/>
      <c r="ODV18" s="17"/>
      <c r="ODW18" s="17"/>
      <c r="ODX18" s="17"/>
      <c r="ODY18" s="17"/>
      <c r="ODZ18" s="17"/>
      <c r="OEA18" s="17"/>
      <c r="OEB18" s="17"/>
      <c r="OEC18" s="17"/>
      <c r="OED18" s="17"/>
      <c r="OEE18" s="17"/>
      <c r="OEF18" s="17"/>
      <c r="OEG18" s="17"/>
      <c r="OEH18" s="17"/>
      <c r="OEI18" s="17"/>
      <c r="OEJ18" s="17"/>
      <c r="OEK18" s="17"/>
      <c r="OEL18" s="17"/>
      <c r="OEM18" s="17"/>
      <c r="OEN18" s="17"/>
      <c r="OEO18" s="17"/>
      <c r="OEP18" s="17"/>
      <c r="OEQ18" s="17"/>
      <c r="OER18" s="17"/>
      <c r="OES18" s="17"/>
      <c r="OET18" s="17"/>
      <c r="OEU18" s="17"/>
      <c r="OEV18" s="17"/>
      <c r="OEW18" s="17"/>
      <c r="OEX18" s="17"/>
      <c r="OEY18" s="17"/>
      <c r="OEZ18" s="17"/>
      <c r="OFA18" s="17"/>
      <c r="OFB18" s="17"/>
      <c r="OFC18" s="17"/>
      <c r="OFD18" s="17"/>
      <c r="OFE18" s="17"/>
      <c r="OFF18" s="17"/>
      <c r="OFG18" s="17"/>
      <c r="OFH18" s="17"/>
      <c r="OFI18" s="17"/>
      <c r="OFJ18" s="17"/>
      <c r="OFK18" s="17"/>
      <c r="OFL18" s="17"/>
      <c r="OFM18" s="17"/>
      <c r="OFN18" s="17"/>
      <c r="OFO18" s="17"/>
      <c r="OFP18" s="17"/>
      <c r="OFQ18" s="17"/>
      <c r="OFR18" s="17"/>
      <c r="OFS18" s="17"/>
      <c r="OFT18" s="17"/>
      <c r="OFU18" s="17"/>
      <c r="OFV18" s="17"/>
      <c r="OFW18" s="17"/>
      <c r="OFX18" s="17"/>
      <c r="OFY18" s="17"/>
      <c r="OFZ18" s="17"/>
      <c r="OGA18" s="17"/>
      <c r="OGB18" s="17"/>
      <c r="OGC18" s="17"/>
      <c r="OGD18" s="17"/>
      <c r="OGE18" s="17"/>
      <c r="OGF18" s="17"/>
      <c r="OGG18" s="17"/>
      <c r="OGH18" s="17"/>
      <c r="OGI18" s="17"/>
      <c r="OGJ18" s="17"/>
      <c r="OGK18" s="17"/>
      <c r="OGL18" s="17"/>
      <c r="OGM18" s="17"/>
      <c r="OGN18" s="17"/>
      <c r="OGO18" s="17"/>
      <c r="OGP18" s="17"/>
      <c r="OGQ18" s="17"/>
      <c r="OGR18" s="17"/>
      <c r="OGS18" s="17"/>
      <c r="OGT18" s="17"/>
      <c r="OGU18" s="17"/>
      <c r="OGV18" s="17"/>
      <c r="OGW18" s="17"/>
      <c r="OGX18" s="17"/>
      <c r="OGY18" s="17"/>
      <c r="OGZ18" s="17"/>
      <c r="OHA18" s="17"/>
      <c r="OHB18" s="17"/>
      <c r="OHC18" s="17"/>
      <c r="OHD18" s="17"/>
      <c r="OHE18" s="17"/>
      <c r="OHF18" s="17"/>
      <c r="OHG18" s="17"/>
      <c r="OHH18" s="17"/>
      <c r="OHI18" s="17"/>
      <c r="OHJ18" s="17"/>
      <c r="OHK18" s="17"/>
      <c r="OHL18" s="17"/>
      <c r="OHM18" s="17"/>
      <c r="OHN18" s="17"/>
      <c r="OHO18" s="17"/>
      <c r="OHP18" s="17"/>
      <c r="OHQ18" s="17"/>
      <c r="OHR18" s="17"/>
      <c r="OHS18" s="17"/>
      <c r="OHT18" s="17"/>
      <c r="OHU18" s="17"/>
      <c r="OHV18" s="17"/>
      <c r="OHW18" s="17"/>
      <c r="OHX18" s="17"/>
      <c r="OHY18" s="17"/>
      <c r="OHZ18" s="17"/>
      <c r="OIA18" s="17"/>
      <c r="OIB18" s="17"/>
      <c r="OIC18" s="17"/>
      <c r="OID18" s="17"/>
      <c r="OIE18" s="17"/>
      <c r="OIF18" s="17"/>
      <c r="OIG18" s="17"/>
      <c r="OIH18" s="17"/>
      <c r="OII18" s="17"/>
      <c r="OIJ18" s="17"/>
      <c r="OIK18" s="17"/>
      <c r="OIL18" s="17"/>
      <c r="OIM18" s="17"/>
      <c r="OIN18" s="17"/>
      <c r="OIO18" s="17"/>
      <c r="OIP18" s="17"/>
      <c r="OIQ18" s="17"/>
      <c r="OIR18" s="17"/>
      <c r="OIS18" s="17"/>
      <c r="OIT18" s="17"/>
      <c r="OIU18" s="17"/>
      <c r="OIV18" s="17"/>
      <c r="OIW18" s="17"/>
      <c r="OIX18" s="17"/>
      <c r="OIY18" s="17"/>
      <c r="OIZ18" s="17"/>
      <c r="OJA18" s="17"/>
      <c r="OJB18" s="17"/>
      <c r="OJC18" s="17"/>
      <c r="OJD18" s="17"/>
      <c r="OJE18" s="17"/>
      <c r="OJF18" s="17"/>
      <c r="OJG18" s="17"/>
      <c r="OJH18" s="17"/>
      <c r="OJI18" s="17"/>
      <c r="OJJ18" s="17"/>
      <c r="OJK18" s="17"/>
      <c r="OJL18" s="17"/>
      <c r="OJM18" s="17"/>
      <c r="OJN18" s="17"/>
      <c r="OJO18" s="17"/>
      <c r="OJP18" s="17"/>
      <c r="OJQ18" s="17"/>
      <c r="OJR18" s="17"/>
      <c r="OJS18" s="17"/>
      <c r="OJT18" s="17"/>
      <c r="OJU18" s="17"/>
      <c r="OJV18" s="17"/>
      <c r="OJW18" s="17"/>
      <c r="OJX18" s="17"/>
      <c r="OJY18" s="17"/>
      <c r="OJZ18" s="17"/>
      <c r="OKA18" s="17"/>
      <c r="OKB18" s="17"/>
      <c r="OKC18" s="17"/>
      <c r="OKD18" s="17"/>
      <c r="OKE18" s="17"/>
      <c r="OKF18" s="17"/>
      <c r="OKG18" s="17"/>
      <c r="OKH18" s="17"/>
      <c r="OKI18" s="17"/>
      <c r="OKJ18" s="17"/>
      <c r="OKK18" s="17"/>
      <c r="OKL18" s="17"/>
      <c r="OKM18" s="17"/>
      <c r="OKN18" s="17"/>
      <c r="OKO18" s="17"/>
      <c r="OKP18" s="17"/>
      <c r="OKQ18" s="17"/>
      <c r="OKR18" s="17"/>
      <c r="OKS18" s="17"/>
      <c r="OKT18" s="17"/>
      <c r="OKU18" s="17"/>
      <c r="OKV18" s="17"/>
      <c r="OKW18" s="17"/>
      <c r="OKX18" s="17"/>
      <c r="OKY18" s="17"/>
      <c r="OKZ18" s="17"/>
      <c r="OLA18" s="17"/>
      <c r="OLB18" s="17"/>
      <c r="OLC18" s="17"/>
      <c r="OLD18" s="17"/>
      <c r="OLE18" s="17"/>
      <c r="OLF18" s="17"/>
      <c r="OLG18" s="17"/>
      <c r="OLH18" s="17"/>
      <c r="OLI18" s="17"/>
      <c r="OLJ18" s="17"/>
      <c r="OLK18" s="17"/>
      <c r="OLL18" s="17"/>
      <c r="OLM18" s="17"/>
      <c r="OLN18" s="17"/>
      <c r="OLO18" s="17"/>
      <c r="OLP18" s="17"/>
      <c r="OLQ18" s="17"/>
      <c r="OLR18" s="17"/>
      <c r="OLS18" s="17"/>
      <c r="OLT18" s="17"/>
      <c r="OLU18" s="17"/>
      <c r="OLV18" s="17"/>
      <c r="OLW18" s="17"/>
      <c r="OLX18" s="17"/>
      <c r="OLY18" s="17"/>
      <c r="OLZ18" s="17"/>
      <c r="OMA18" s="17"/>
      <c r="OMB18" s="17"/>
      <c r="OMC18" s="17"/>
      <c r="OMD18" s="17"/>
      <c r="OME18" s="17"/>
      <c r="OMF18" s="17"/>
      <c r="OMG18" s="17"/>
      <c r="OMH18" s="17"/>
      <c r="OMI18" s="17"/>
      <c r="OMJ18" s="17"/>
      <c r="OMK18" s="17"/>
      <c r="OML18" s="17"/>
      <c r="OMM18" s="17"/>
      <c r="OMN18" s="17"/>
      <c r="OMO18" s="17"/>
      <c r="OMP18" s="17"/>
      <c r="OMQ18" s="17"/>
      <c r="OMR18" s="17"/>
      <c r="OMS18" s="17"/>
      <c r="OMT18" s="17"/>
      <c r="OMU18" s="17"/>
      <c r="OMV18" s="17"/>
      <c r="OMW18" s="17"/>
      <c r="OMX18" s="17"/>
      <c r="OMY18" s="17"/>
      <c r="OMZ18" s="17"/>
      <c r="ONA18" s="17"/>
      <c r="ONB18" s="17"/>
      <c r="ONC18" s="17"/>
      <c r="OND18" s="17"/>
      <c r="ONE18" s="17"/>
      <c r="ONF18" s="17"/>
      <c r="ONG18" s="17"/>
      <c r="ONH18" s="17"/>
      <c r="ONI18" s="17"/>
      <c r="ONJ18" s="17"/>
      <c r="ONK18" s="17"/>
      <c r="ONL18" s="17"/>
      <c r="ONM18" s="17"/>
      <c r="ONN18" s="17"/>
      <c r="ONO18" s="17"/>
      <c r="ONP18" s="17"/>
      <c r="ONQ18" s="17"/>
      <c r="ONR18" s="17"/>
      <c r="ONS18" s="17"/>
      <c r="ONT18" s="17"/>
      <c r="ONU18" s="17"/>
      <c r="ONV18" s="17"/>
      <c r="ONW18" s="17"/>
      <c r="ONX18" s="17"/>
      <c r="ONY18" s="17"/>
      <c r="ONZ18" s="17"/>
      <c r="OOA18" s="17"/>
      <c r="OOB18" s="17"/>
      <c r="OOC18" s="17"/>
      <c r="OOD18" s="17"/>
      <c r="OOE18" s="17"/>
      <c r="OOF18" s="17"/>
      <c r="OOG18" s="17"/>
      <c r="OOH18" s="17"/>
      <c r="OOI18" s="17"/>
      <c r="OOJ18" s="17"/>
      <c r="OOK18" s="17"/>
      <c r="OOL18" s="17"/>
      <c r="OOM18" s="17"/>
      <c r="OON18" s="17"/>
      <c r="OOO18" s="17"/>
      <c r="OOP18" s="17"/>
      <c r="OOQ18" s="17"/>
      <c r="OOR18" s="17"/>
      <c r="OOS18" s="17"/>
      <c r="OOT18" s="17"/>
      <c r="OOU18" s="17"/>
      <c r="OOV18" s="17"/>
      <c r="OOW18" s="17"/>
      <c r="OOX18" s="17"/>
      <c r="OOY18" s="17"/>
      <c r="OOZ18" s="17"/>
      <c r="OPA18" s="17"/>
      <c r="OPB18" s="17"/>
      <c r="OPC18" s="17"/>
      <c r="OPD18" s="17"/>
      <c r="OPE18" s="17"/>
      <c r="OPF18" s="17"/>
      <c r="OPG18" s="17"/>
      <c r="OPH18" s="17"/>
      <c r="OPI18" s="17"/>
      <c r="OPJ18" s="17"/>
      <c r="OPK18" s="17"/>
      <c r="OPL18" s="17"/>
      <c r="OPM18" s="17"/>
      <c r="OPN18" s="17"/>
      <c r="OPO18" s="17"/>
      <c r="OPP18" s="17"/>
      <c r="OPQ18" s="17"/>
      <c r="OPR18" s="17"/>
      <c r="OPS18" s="17"/>
      <c r="OPT18" s="17"/>
      <c r="OPU18" s="17"/>
      <c r="OPV18" s="17"/>
      <c r="OPW18" s="17"/>
      <c r="OPX18" s="17"/>
      <c r="OPY18" s="17"/>
      <c r="OPZ18" s="17"/>
      <c r="OQA18" s="17"/>
      <c r="OQB18" s="17"/>
      <c r="OQC18" s="17"/>
      <c r="OQD18" s="17"/>
      <c r="OQE18" s="17"/>
      <c r="OQF18" s="17"/>
      <c r="OQG18" s="17"/>
      <c r="OQH18" s="17"/>
      <c r="OQI18" s="17"/>
      <c r="OQJ18" s="17"/>
      <c r="OQK18" s="17"/>
      <c r="OQL18" s="17"/>
      <c r="OQM18" s="17"/>
      <c r="OQN18" s="17"/>
      <c r="OQO18" s="17"/>
      <c r="OQP18" s="17"/>
      <c r="OQQ18" s="17"/>
      <c r="OQR18" s="17"/>
      <c r="OQS18" s="17"/>
      <c r="OQT18" s="17"/>
      <c r="OQU18" s="17"/>
      <c r="OQV18" s="17"/>
      <c r="OQW18" s="17"/>
      <c r="OQX18" s="17"/>
      <c r="OQY18" s="17"/>
      <c r="OQZ18" s="17"/>
      <c r="ORA18" s="17"/>
      <c r="ORB18" s="17"/>
      <c r="ORC18" s="17"/>
      <c r="ORD18" s="17"/>
      <c r="ORE18" s="17"/>
      <c r="ORF18" s="17"/>
      <c r="ORG18" s="17"/>
      <c r="ORH18" s="17"/>
      <c r="ORI18" s="17"/>
      <c r="ORJ18" s="17"/>
      <c r="ORK18" s="17"/>
      <c r="ORL18" s="17"/>
      <c r="ORM18" s="17"/>
      <c r="ORN18" s="17"/>
      <c r="ORO18" s="17"/>
      <c r="ORP18" s="17"/>
      <c r="ORQ18" s="17"/>
      <c r="ORR18" s="17"/>
      <c r="ORS18" s="17"/>
      <c r="ORT18" s="17"/>
      <c r="ORU18" s="17"/>
      <c r="ORV18" s="17"/>
      <c r="ORW18" s="17"/>
      <c r="ORX18" s="17"/>
      <c r="ORY18" s="17"/>
      <c r="ORZ18" s="17"/>
      <c r="OSA18" s="17"/>
      <c r="OSB18" s="17"/>
      <c r="OSC18" s="17"/>
      <c r="OSD18" s="17"/>
      <c r="OSE18" s="17"/>
      <c r="OSF18" s="17"/>
      <c r="OSG18" s="17"/>
      <c r="OSH18" s="17"/>
      <c r="OSI18" s="17"/>
      <c r="OSJ18" s="17"/>
      <c r="OSK18" s="17"/>
      <c r="OSL18" s="17"/>
      <c r="OSM18" s="17"/>
      <c r="OSN18" s="17"/>
      <c r="OSO18" s="17"/>
      <c r="OSP18" s="17"/>
      <c r="OSQ18" s="17"/>
      <c r="OSR18" s="17"/>
      <c r="OSS18" s="17"/>
      <c r="OST18" s="17"/>
      <c r="OSU18" s="17"/>
      <c r="OSV18" s="17"/>
      <c r="OSW18" s="17"/>
      <c r="OSX18" s="17"/>
      <c r="OSY18" s="17"/>
      <c r="OSZ18" s="17"/>
      <c r="OTA18" s="17"/>
      <c r="OTB18" s="17"/>
      <c r="OTC18" s="17"/>
      <c r="OTD18" s="17"/>
      <c r="OTE18" s="17"/>
      <c r="OTF18" s="17"/>
      <c r="OTG18" s="17"/>
      <c r="OTH18" s="17"/>
      <c r="OTI18" s="17"/>
      <c r="OTJ18" s="17"/>
      <c r="OTK18" s="17"/>
      <c r="OTL18" s="17"/>
      <c r="OTM18" s="17"/>
      <c r="OTN18" s="17"/>
      <c r="OTO18" s="17"/>
      <c r="OTP18" s="17"/>
      <c r="OTQ18" s="17"/>
      <c r="OTR18" s="17"/>
      <c r="OTS18" s="17"/>
      <c r="OTT18" s="17"/>
      <c r="OTU18" s="17"/>
      <c r="OTV18" s="17"/>
      <c r="OTW18" s="17"/>
      <c r="OTX18" s="17"/>
      <c r="OTY18" s="17"/>
      <c r="OTZ18" s="17"/>
      <c r="OUA18" s="17"/>
      <c r="OUB18" s="17"/>
      <c r="OUC18" s="17"/>
      <c r="OUD18" s="17"/>
      <c r="OUE18" s="17"/>
      <c r="OUF18" s="17"/>
      <c r="OUG18" s="17"/>
      <c r="OUH18" s="17"/>
      <c r="OUI18" s="17"/>
      <c r="OUJ18" s="17"/>
      <c r="OUK18" s="17"/>
      <c r="OUL18" s="17"/>
      <c r="OUM18" s="17"/>
      <c r="OUN18" s="17"/>
      <c r="OUO18" s="17"/>
      <c r="OUP18" s="17"/>
      <c r="OUQ18" s="17"/>
      <c r="OUR18" s="17"/>
      <c r="OUS18" s="17"/>
      <c r="OUT18" s="17"/>
      <c r="OUU18" s="17"/>
      <c r="OUV18" s="17"/>
      <c r="OUW18" s="17"/>
      <c r="OUX18" s="17"/>
      <c r="OUY18" s="17"/>
      <c r="OUZ18" s="17"/>
      <c r="OVA18" s="17"/>
      <c r="OVB18" s="17"/>
      <c r="OVC18" s="17"/>
      <c r="OVD18" s="17"/>
      <c r="OVE18" s="17"/>
      <c r="OVF18" s="17"/>
      <c r="OVG18" s="17"/>
      <c r="OVH18" s="17"/>
      <c r="OVI18" s="17"/>
      <c r="OVJ18" s="17"/>
      <c r="OVK18" s="17"/>
      <c r="OVL18" s="17"/>
      <c r="OVM18" s="17"/>
      <c r="OVN18" s="17"/>
      <c r="OVO18" s="17"/>
      <c r="OVP18" s="17"/>
      <c r="OVQ18" s="17"/>
      <c r="OVR18" s="17"/>
      <c r="OVS18" s="17"/>
      <c r="OVT18" s="17"/>
      <c r="OVU18" s="17"/>
      <c r="OVV18" s="17"/>
      <c r="OVW18" s="17"/>
      <c r="OVX18" s="17"/>
      <c r="OVY18" s="17"/>
      <c r="OVZ18" s="17"/>
      <c r="OWA18" s="17"/>
      <c r="OWB18" s="17"/>
      <c r="OWC18" s="17"/>
      <c r="OWD18" s="17"/>
      <c r="OWE18" s="17"/>
      <c r="OWF18" s="17"/>
      <c r="OWG18" s="17"/>
      <c r="OWH18" s="17"/>
      <c r="OWI18" s="17"/>
      <c r="OWJ18" s="17"/>
      <c r="OWK18" s="17"/>
      <c r="OWL18" s="17"/>
      <c r="OWM18" s="17"/>
      <c r="OWN18" s="17"/>
      <c r="OWO18" s="17"/>
      <c r="OWP18" s="17"/>
      <c r="OWQ18" s="17"/>
      <c r="OWR18" s="17"/>
      <c r="OWS18" s="17"/>
      <c r="OWT18" s="17"/>
      <c r="OWU18" s="17"/>
      <c r="OWV18" s="17"/>
      <c r="OWW18" s="17"/>
      <c r="OWX18" s="17"/>
      <c r="OWY18" s="17"/>
      <c r="OWZ18" s="17"/>
      <c r="OXA18" s="17"/>
      <c r="OXB18" s="17"/>
      <c r="OXC18" s="17"/>
      <c r="OXD18" s="17"/>
      <c r="OXE18" s="17"/>
      <c r="OXF18" s="17"/>
      <c r="OXG18" s="17"/>
      <c r="OXH18" s="17"/>
      <c r="OXI18" s="17"/>
      <c r="OXJ18" s="17"/>
      <c r="OXK18" s="17"/>
      <c r="OXL18" s="17"/>
      <c r="OXM18" s="17"/>
      <c r="OXN18" s="17"/>
      <c r="OXO18" s="17"/>
      <c r="OXP18" s="17"/>
      <c r="OXQ18" s="17"/>
      <c r="OXR18" s="17"/>
      <c r="OXS18" s="17"/>
      <c r="OXT18" s="17"/>
      <c r="OXU18" s="17"/>
      <c r="OXV18" s="17"/>
      <c r="OXW18" s="17"/>
      <c r="OXX18" s="17"/>
      <c r="OXY18" s="17"/>
      <c r="OXZ18" s="17"/>
      <c r="OYA18" s="17"/>
      <c r="OYB18" s="17"/>
      <c r="OYC18" s="17"/>
      <c r="OYD18" s="17"/>
      <c r="OYE18" s="17"/>
      <c r="OYF18" s="17"/>
      <c r="OYG18" s="17"/>
      <c r="OYH18" s="17"/>
      <c r="OYI18" s="17"/>
      <c r="OYJ18" s="17"/>
      <c r="OYK18" s="17"/>
      <c r="OYL18" s="17"/>
      <c r="OYM18" s="17"/>
      <c r="OYN18" s="17"/>
      <c r="OYO18" s="17"/>
      <c r="OYP18" s="17"/>
      <c r="OYQ18" s="17"/>
      <c r="OYR18" s="17"/>
      <c r="OYS18" s="17"/>
      <c r="OYT18" s="17"/>
      <c r="OYU18" s="17"/>
      <c r="OYV18" s="17"/>
      <c r="OYW18" s="17"/>
      <c r="OYX18" s="17"/>
      <c r="OYY18" s="17"/>
      <c r="OYZ18" s="17"/>
      <c r="OZA18" s="17"/>
      <c r="OZB18" s="17"/>
      <c r="OZC18" s="17"/>
      <c r="OZD18" s="17"/>
      <c r="OZE18" s="17"/>
      <c r="OZF18" s="17"/>
      <c r="OZG18" s="17"/>
      <c r="OZH18" s="17"/>
      <c r="OZI18" s="17"/>
      <c r="OZJ18" s="17"/>
      <c r="OZK18" s="17"/>
      <c r="OZL18" s="17"/>
      <c r="OZM18" s="17"/>
      <c r="OZN18" s="17"/>
      <c r="OZO18" s="17"/>
      <c r="OZP18" s="17"/>
      <c r="OZQ18" s="17"/>
      <c r="OZR18" s="17"/>
      <c r="OZS18" s="17"/>
      <c r="OZT18" s="17"/>
      <c r="OZU18" s="17"/>
      <c r="OZV18" s="17"/>
      <c r="OZW18" s="17"/>
      <c r="OZX18" s="17"/>
      <c r="OZY18" s="17"/>
      <c r="OZZ18" s="17"/>
      <c r="PAA18" s="17"/>
      <c r="PAB18" s="17"/>
      <c r="PAC18" s="17"/>
      <c r="PAD18" s="17"/>
      <c r="PAE18" s="17"/>
      <c r="PAF18" s="17"/>
      <c r="PAG18" s="17"/>
      <c r="PAH18" s="17"/>
      <c r="PAI18" s="17"/>
      <c r="PAJ18" s="17"/>
      <c r="PAK18" s="17"/>
      <c r="PAL18" s="17"/>
      <c r="PAM18" s="17"/>
      <c r="PAN18" s="17"/>
      <c r="PAO18" s="17"/>
      <c r="PAP18" s="17"/>
      <c r="PAQ18" s="17"/>
      <c r="PAR18" s="17"/>
      <c r="PAS18" s="17"/>
      <c r="PAT18" s="17"/>
      <c r="PAU18" s="17"/>
      <c r="PAV18" s="17"/>
      <c r="PAW18" s="17"/>
      <c r="PAX18" s="17"/>
      <c r="PAY18" s="17"/>
      <c r="PAZ18" s="17"/>
      <c r="PBA18" s="17"/>
      <c r="PBB18" s="17"/>
      <c r="PBC18" s="17"/>
      <c r="PBD18" s="17"/>
      <c r="PBE18" s="17"/>
      <c r="PBF18" s="17"/>
      <c r="PBG18" s="17"/>
      <c r="PBH18" s="17"/>
      <c r="PBI18" s="17"/>
      <c r="PBJ18" s="17"/>
      <c r="PBK18" s="17"/>
      <c r="PBL18" s="17"/>
      <c r="PBM18" s="17"/>
      <c r="PBN18" s="17"/>
      <c r="PBO18" s="17"/>
      <c r="PBP18" s="17"/>
      <c r="PBQ18" s="17"/>
      <c r="PBR18" s="17"/>
      <c r="PBS18" s="17"/>
      <c r="PBT18" s="17"/>
      <c r="PBU18" s="17"/>
      <c r="PBV18" s="17"/>
      <c r="PBW18" s="17"/>
      <c r="PBX18" s="17"/>
      <c r="PBY18" s="17"/>
      <c r="PBZ18" s="17"/>
      <c r="PCA18" s="17"/>
      <c r="PCB18" s="17"/>
      <c r="PCC18" s="17"/>
      <c r="PCD18" s="17"/>
      <c r="PCE18" s="17"/>
      <c r="PCF18" s="17"/>
      <c r="PCG18" s="17"/>
      <c r="PCH18" s="17"/>
      <c r="PCI18" s="17"/>
      <c r="PCJ18" s="17"/>
      <c r="PCK18" s="17"/>
      <c r="PCL18" s="17"/>
      <c r="PCM18" s="17"/>
      <c r="PCN18" s="17"/>
      <c r="PCO18" s="17"/>
      <c r="PCP18" s="17"/>
      <c r="PCQ18" s="17"/>
      <c r="PCR18" s="17"/>
      <c r="PCS18" s="17"/>
      <c r="PCT18" s="17"/>
      <c r="PCU18" s="17"/>
      <c r="PCV18" s="17"/>
      <c r="PCW18" s="17"/>
      <c r="PCX18" s="17"/>
      <c r="PCY18" s="17"/>
      <c r="PCZ18" s="17"/>
      <c r="PDA18" s="17"/>
      <c r="PDB18" s="17"/>
      <c r="PDC18" s="17"/>
      <c r="PDD18" s="17"/>
      <c r="PDE18" s="17"/>
      <c r="PDF18" s="17"/>
      <c r="PDG18" s="17"/>
      <c r="PDH18" s="17"/>
      <c r="PDI18" s="17"/>
      <c r="PDJ18" s="17"/>
      <c r="PDK18" s="17"/>
      <c r="PDL18" s="17"/>
      <c r="PDM18" s="17"/>
      <c r="PDN18" s="17"/>
      <c r="PDO18" s="17"/>
      <c r="PDP18" s="17"/>
      <c r="PDQ18" s="17"/>
      <c r="PDR18" s="17"/>
      <c r="PDS18" s="17"/>
      <c r="PDT18" s="17"/>
      <c r="PDU18" s="17"/>
      <c r="PDV18" s="17"/>
      <c r="PDW18" s="17"/>
      <c r="PDX18" s="17"/>
      <c r="PDY18" s="17"/>
      <c r="PDZ18" s="17"/>
      <c r="PEA18" s="17"/>
      <c r="PEB18" s="17"/>
      <c r="PEC18" s="17"/>
      <c r="PED18" s="17"/>
      <c r="PEE18" s="17"/>
      <c r="PEF18" s="17"/>
      <c r="PEG18" s="17"/>
      <c r="PEH18" s="17"/>
      <c r="PEI18" s="17"/>
      <c r="PEJ18" s="17"/>
      <c r="PEK18" s="17"/>
      <c r="PEL18" s="17"/>
      <c r="PEM18" s="17"/>
      <c r="PEN18" s="17"/>
      <c r="PEO18" s="17"/>
      <c r="PEP18" s="17"/>
      <c r="PEQ18" s="17"/>
      <c r="PER18" s="17"/>
      <c r="PES18" s="17"/>
      <c r="PET18" s="17"/>
      <c r="PEU18" s="17"/>
      <c r="PEV18" s="17"/>
      <c r="PEW18" s="17"/>
      <c r="PEX18" s="17"/>
      <c r="PEY18" s="17"/>
      <c r="PEZ18" s="17"/>
      <c r="PFA18" s="17"/>
      <c r="PFB18" s="17"/>
      <c r="PFC18" s="17"/>
      <c r="PFD18" s="17"/>
      <c r="PFE18" s="17"/>
      <c r="PFF18" s="17"/>
      <c r="PFG18" s="17"/>
      <c r="PFH18" s="17"/>
      <c r="PFI18" s="17"/>
      <c r="PFJ18" s="17"/>
      <c r="PFK18" s="17"/>
      <c r="PFL18" s="17"/>
      <c r="PFM18" s="17"/>
      <c r="PFN18" s="17"/>
      <c r="PFO18" s="17"/>
      <c r="PFP18" s="17"/>
      <c r="PFQ18" s="17"/>
      <c r="PFR18" s="17"/>
      <c r="PFS18" s="17"/>
      <c r="PFT18" s="17"/>
      <c r="PFU18" s="17"/>
      <c r="PFV18" s="17"/>
      <c r="PFW18" s="17"/>
      <c r="PFX18" s="17"/>
      <c r="PFY18" s="17"/>
      <c r="PFZ18" s="17"/>
      <c r="PGA18" s="17"/>
      <c r="PGB18" s="17"/>
      <c r="PGC18" s="17"/>
      <c r="PGD18" s="17"/>
      <c r="PGE18" s="17"/>
      <c r="PGF18" s="17"/>
      <c r="PGG18" s="17"/>
      <c r="PGH18" s="17"/>
      <c r="PGI18" s="17"/>
      <c r="PGJ18" s="17"/>
      <c r="PGK18" s="17"/>
      <c r="PGL18" s="17"/>
      <c r="PGM18" s="17"/>
      <c r="PGN18" s="17"/>
      <c r="PGO18" s="17"/>
      <c r="PGP18" s="17"/>
      <c r="PGQ18" s="17"/>
      <c r="PGR18" s="17"/>
      <c r="PGS18" s="17"/>
      <c r="PGT18" s="17"/>
      <c r="PGU18" s="17"/>
      <c r="PGV18" s="17"/>
      <c r="PGW18" s="17"/>
      <c r="PGX18" s="17"/>
      <c r="PGY18" s="17"/>
      <c r="PGZ18" s="17"/>
      <c r="PHA18" s="17"/>
      <c r="PHB18" s="17"/>
      <c r="PHC18" s="17"/>
      <c r="PHD18" s="17"/>
      <c r="PHE18" s="17"/>
      <c r="PHF18" s="17"/>
      <c r="PHG18" s="17"/>
      <c r="PHH18" s="17"/>
      <c r="PHI18" s="17"/>
      <c r="PHJ18" s="17"/>
      <c r="PHK18" s="17"/>
      <c r="PHL18" s="17"/>
      <c r="PHM18" s="17"/>
      <c r="PHN18" s="17"/>
      <c r="PHO18" s="17"/>
      <c r="PHP18" s="17"/>
      <c r="PHQ18" s="17"/>
      <c r="PHR18" s="17"/>
      <c r="PHS18" s="17"/>
      <c r="PHT18" s="17"/>
      <c r="PHU18" s="17"/>
      <c r="PHV18" s="17"/>
      <c r="PHW18" s="17"/>
      <c r="PHX18" s="17"/>
      <c r="PHY18" s="17"/>
      <c r="PHZ18" s="17"/>
      <c r="PIA18" s="17"/>
      <c r="PIB18" s="17"/>
      <c r="PIC18" s="17"/>
      <c r="PID18" s="17"/>
      <c r="PIE18" s="17"/>
      <c r="PIF18" s="17"/>
      <c r="PIG18" s="17"/>
      <c r="PIH18" s="17"/>
      <c r="PII18" s="17"/>
      <c r="PIJ18" s="17"/>
      <c r="PIK18" s="17"/>
      <c r="PIL18" s="17"/>
      <c r="PIM18" s="17"/>
      <c r="PIN18" s="17"/>
      <c r="PIO18" s="17"/>
      <c r="PIP18" s="17"/>
      <c r="PIQ18" s="17"/>
      <c r="PIR18" s="17"/>
      <c r="PIS18" s="17"/>
      <c r="PIT18" s="17"/>
      <c r="PIU18" s="17"/>
      <c r="PIV18" s="17"/>
      <c r="PIW18" s="17"/>
      <c r="PIX18" s="17"/>
      <c r="PIY18" s="17"/>
      <c r="PIZ18" s="17"/>
      <c r="PJA18" s="17"/>
      <c r="PJB18" s="17"/>
      <c r="PJC18" s="17"/>
      <c r="PJD18" s="17"/>
      <c r="PJE18" s="17"/>
      <c r="PJF18" s="17"/>
      <c r="PJG18" s="17"/>
      <c r="PJH18" s="17"/>
      <c r="PJI18" s="17"/>
      <c r="PJJ18" s="17"/>
      <c r="PJK18" s="17"/>
      <c r="PJL18" s="17"/>
      <c r="PJM18" s="17"/>
      <c r="PJN18" s="17"/>
      <c r="PJO18" s="17"/>
      <c r="PJP18" s="17"/>
      <c r="PJQ18" s="17"/>
      <c r="PJR18" s="17"/>
      <c r="PJS18" s="17"/>
      <c r="PJT18" s="17"/>
      <c r="PJU18" s="17"/>
      <c r="PJV18" s="17"/>
      <c r="PJW18" s="17"/>
      <c r="PJX18" s="17"/>
      <c r="PJY18" s="17"/>
      <c r="PJZ18" s="17"/>
      <c r="PKA18" s="17"/>
      <c r="PKB18" s="17"/>
      <c r="PKC18" s="17"/>
      <c r="PKD18" s="17"/>
      <c r="PKE18" s="17"/>
      <c r="PKF18" s="17"/>
      <c r="PKG18" s="17"/>
      <c r="PKH18" s="17"/>
      <c r="PKI18" s="17"/>
      <c r="PKJ18" s="17"/>
      <c r="PKK18" s="17"/>
      <c r="PKL18" s="17"/>
      <c r="PKM18" s="17"/>
      <c r="PKN18" s="17"/>
      <c r="PKO18" s="17"/>
      <c r="PKP18" s="17"/>
      <c r="PKQ18" s="17"/>
      <c r="PKR18" s="17"/>
      <c r="PKS18" s="17"/>
      <c r="PKT18" s="17"/>
      <c r="PKU18" s="17"/>
      <c r="PKV18" s="17"/>
      <c r="PKW18" s="17"/>
      <c r="PKX18" s="17"/>
      <c r="PKY18" s="17"/>
      <c r="PKZ18" s="17"/>
      <c r="PLA18" s="17"/>
      <c r="PLB18" s="17"/>
      <c r="PLC18" s="17"/>
      <c r="PLD18" s="17"/>
      <c r="PLE18" s="17"/>
      <c r="PLF18" s="17"/>
      <c r="PLG18" s="17"/>
      <c r="PLH18" s="17"/>
      <c r="PLI18" s="17"/>
      <c r="PLJ18" s="17"/>
      <c r="PLK18" s="17"/>
      <c r="PLL18" s="17"/>
      <c r="PLM18" s="17"/>
      <c r="PLN18" s="17"/>
      <c r="PLO18" s="17"/>
      <c r="PLP18" s="17"/>
      <c r="PLQ18" s="17"/>
      <c r="PLR18" s="17"/>
      <c r="PLS18" s="17"/>
      <c r="PLT18" s="17"/>
      <c r="PLU18" s="17"/>
      <c r="PLV18" s="17"/>
      <c r="PLW18" s="17"/>
      <c r="PLX18" s="17"/>
      <c r="PLY18" s="17"/>
      <c r="PLZ18" s="17"/>
      <c r="PMA18" s="17"/>
      <c r="PMB18" s="17"/>
      <c r="PMC18" s="17"/>
      <c r="PMD18" s="17"/>
      <c r="PME18" s="17"/>
      <c r="PMF18" s="17"/>
      <c r="PMG18" s="17"/>
      <c r="PMH18" s="17"/>
      <c r="PMI18" s="17"/>
      <c r="PMJ18" s="17"/>
      <c r="PMK18" s="17"/>
      <c r="PML18" s="17"/>
      <c r="PMM18" s="17"/>
      <c r="PMN18" s="17"/>
      <c r="PMO18" s="17"/>
      <c r="PMP18" s="17"/>
      <c r="PMQ18" s="17"/>
      <c r="PMR18" s="17"/>
      <c r="PMS18" s="17"/>
      <c r="PMT18" s="17"/>
      <c r="PMU18" s="17"/>
      <c r="PMV18" s="17"/>
      <c r="PMW18" s="17"/>
      <c r="PMX18" s="17"/>
      <c r="PMY18" s="17"/>
      <c r="PMZ18" s="17"/>
      <c r="PNA18" s="17"/>
      <c r="PNB18" s="17"/>
      <c r="PNC18" s="17"/>
      <c r="PND18" s="17"/>
      <c r="PNE18" s="17"/>
      <c r="PNF18" s="17"/>
      <c r="PNG18" s="17"/>
      <c r="PNH18" s="17"/>
      <c r="PNI18" s="17"/>
      <c r="PNJ18" s="17"/>
      <c r="PNK18" s="17"/>
      <c r="PNL18" s="17"/>
      <c r="PNM18" s="17"/>
      <c r="PNN18" s="17"/>
      <c r="PNO18" s="17"/>
      <c r="PNP18" s="17"/>
      <c r="PNQ18" s="17"/>
      <c r="PNR18" s="17"/>
      <c r="PNS18" s="17"/>
      <c r="PNT18" s="17"/>
      <c r="PNU18" s="17"/>
      <c r="PNV18" s="17"/>
      <c r="PNW18" s="17"/>
      <c r="PNX18" s="17"/>
      <c r="PNY18" s="17"/>
      <c r="PNZ18" s="17"/>
      <c r="POA18" s="17"/>
      <c r="POB18" s="17"/>
      <c r="POC18" s="17"/>
      <c r="POD18" s="17"/>
      <c r="POE18" s="17"/>
      <c r="POF18" s="17"/>
      <c r="POG18" s="17"/>
      <c r="POH18" s="17"/>
      <c r="POI18" s="17"/>
      <c r="POJ18" s="17"/>
      <c r="POK18" s="17"/>
      <c r="POL18" s="17"/>
      <c r="POM18" s="17"/>
      <c r="PON18" s="17"/>
      <c r="POO18" s="17"/>
      <c r="POP18" s="17"/>
      <c r="POQ18" s="17"/>
      <c r="POR18" s="17"/>
      <c r="POS18" s="17"/>
      <c r="POT18" s="17"/>
      <c r="POU18" s="17"/>
      <c r="POV18" s="17"/>
      <c r="POW18" s="17"/>
      <c r="POX18" s="17"/>
      <c r="POY18" s="17"/>
      <c r="POZ18" s="17"/>
      <c r="PPA18" s="17"/>
      <c r="PPB18" s="17"/>
      <c r="PPC18" s="17"/>
      <c r="PPD18" s="17"/>
      <c r="PPE18" s="17"/>
      <c r="PPF18" s="17"/>
      <c r="PPG18" s="17"/>
      <c r="PPH18" s="17"/>
      <c r="PPI18" s="17"/>
      <c r="PPJ18" s="17"/>
      <c r="PPK18" s="17"/>
      <c r="PPL18" s="17"/>
      <c r="PPM18" s="17"/>
      <c r="PPN18" s="17"/>
      <c r="PPO18" s="17"/>
      <c r="PPP18" s="17"/>
      <c r="PPQ18" s="17"/>
      <c r="PPR18" s="17"/>
      <c r="PPS18" s="17"/>
      <c r="PPT18" s="17"/>
      <c r="PPU18" s="17"/>
      <c r="PPV18" s="17"/>
      <c r="PPW18" s="17"/>
      <c r="PPX18" s="17"/>
      <c r="PPY18" s="17"/>
      <c r="PPZ18" s="17"/>
      <c r="PQA18" s="17"/>
      <c r="PQB18" s="17"/>
      <c r="PQC18" s="17"/>
      <c r="PQD18" s="17"/>
      <c r="PQE18" s="17"/>
      <c r="PQF18" s="17"/>
      <c r="PQG18" s="17"/>
      <c r="PQH18" s="17"/>
      <c r="PQI18" s="17"/>
      <c r="PQJ18" s="17"/>
      <c r="PQK18" s="17"/>
      <c r="PQL18" s="17"/>
      <c r="PQM18" s="17"/>
      <c r="PQN18" s="17"/>
      <c r="PQO18" s="17"/>
      <c r="PQP18" s="17"/>
      <c r="PQQ18" s="17"/>
      <c r="PQR18" s="17"/>
      <c r="PQS18" s="17"/>
      <c r="PQT18" s="17"/>
      <c r="PQU18" s="17"/>
      <c r="PQV18" s="17"/>
      <c r="PQW18" s="17"/>
      <c r="PQX18" s="17"/>
      <c r="PQY18" s="17"/>
      <c r="PQZ18" s="17"/>
      <c r="PRA18" s="17"/>
      <c r="PRB18" s="17"/>
      <c r="PRC18" s="17"/>
      <c r="PRD18" s="17"/>
      <c r="PRE18" s="17"/>
      <c r="PRF18" s="17"/>
      <c r="PRG18" s="17"/>
      <c r="PRH18" s="17"/>
      <c r="PRI18" s="17"/>
      <c r="PRJ18" s="17"/>
      <c r="PRK18" s="17"/>
      <c r="PRL18" s="17"/>
      <c r="PRM18" s="17"/>
      <c r="PRN18" s="17"/>
      <c r="PRO18" s="17"/>
      <c r="PRP18" s="17"/>
      <c r="PRQ18" s="17"/>
      <c r="PRR18" s="17"/>
      <c r="PRS18" s="17"/>
      <c r="PRT18" s="17"/>
      <c r="PRU18" s="17"/>
      <c r="PRV18" s="17"/>
      <c r="PRW18" s="17"/>
      <c r="PRX18" s="17"/>
      <c r="PRY18" s="17"/>
      <c r="PRZ18" s="17"/>
      <c r="PSA18" s="17"/>
      <c r="PSB18" s="17"/>
      <c r="PSC18" s="17"/>
      <c r="PSD18" s="17"/>
      <c r="PSE18" s="17"/>
      <c r="PSF18" s="17"/>
      <c r="PSG18" s="17"/>
      <c r="PSH18" s="17"/>
      <c r="PSI18" s="17"/>
      <c r="PSJ18" s="17"/>
      <c r="PSK18" s="17"/>
      <c r="PSL18" s="17"/>
      <c r="PSM18" s="17"/>
      <c r="PSN18" s="17"/>
      <c r="PSO18" s="17"/>
      <c r="PSP18" s="17"/>
      <c r="PSQ18" s="17"/>
      <c r="PSR18" s="17"/>
      <c r="PSS18" s="17"/>
      <c r="PST18" s="17"/>
      <c r="PSU18" s="17"/>
      <c r="PSV18" s="17"/>
      <c r="PSW18" s="17"/>
      <c r="PSX18" s="17"/>
      <c r="PSY18" s="17"/>
      <c r="PSZ18" s="17"/>
      <c r="PTA18" s="17"/>
      <c r="PTB18" s="17"/>
      <c r="PTC18" s="17"/>
      <c r="PTD18" s="17"/>
      <c r="PTE18" s="17"/>
      <c r="PTF18" s="17"/>
      <c r="PTG18" s="17"/>
      <c r="PTH18" s="17"/>
      <c r="PTI18" s="17"/>
      <c r="PTJ18" s="17"/>
      <c r="PTK18" s="17"/>
      <c r="PTL18" s="17"/>
      <c r="PTM18" s="17"/>
      <c r="PTN18" s="17"/>
      <c r="PTO18" s="17"/>
      <c r="PTP18" s="17"/>
      <c r="PTQ18" s="17"/>
      <c r="PTR18" s="17"/>
      <c r="PTS18" s="17"/>
      <c r="PTT18" s="17"/>
      <c r="PTU18" s="17"/>
      <c r="PTV18" s="17"/>
      <c r="PTW18" s="17"/>
      <c r="PTX18" s="17"/>
      <c r="PTY18" s="17"/>
      <c r="PTZ18" s="17"/>
      <c r="PUA18" s="17"/>
      <c r="PUB18" s="17"/>
      <c r="PUC18" s="17"/>
      <c r="PUD18" s="17"/>
      <c r="PUE18" s="17"/>
      <c r="PUF18" s="17"/>
      <c r="PUG18" s="17"/>
      <c r="PUH18" s="17"/>
      <c r="PUI18" s="17"/>
      <c r="PUJ18" s="17"/>
      <c r="PUK18" s="17"/>
      <c r="PUL18" s="17"/>
      <c r="PUM18" s="17"/>
      <c r="PUN18" s="17"/>
      <c r="PUO18" s="17"/>
      <c r="PUP18" s="17"/>
      <c r="PUQ18" s="17"/>
      <c r="PUR18" s="17"/>
      <c r="PUS18" s="17"/>
      <c r="PUT18" s="17"/>
      <c r="PUU18" s="17"/>
      <c r="PUV18" s="17"/>
      <c r="PUW18" s="17"/>
      <c r="PUX18" s="17"/>
      <c r="PUY18" s="17"/>
      <c r="PUZ18" s="17"/>
      <c r="PVA18" s="17"/>
      <c r="PVB18" s="17"/>
      <c r="PVC18" s="17"/>
      <c r="PVD18" s="17"/>
      <c r="PVE18" s="17"/>
      <c r="PVF18" s="17"/>
      <c r="PVG18" s="17"/>
      <c r="PVH18" s="17"/>
      <c r="PVI18" s="17"/>
      <c r="PVJ18" s="17"/>
      <c r="PVK18" s="17"/>
      <c r="PVL18" s="17"/>
      <c r="PVM18" s="17"/>
      <c r="PVN18" s="17"/>
      <c r="PVO18" s="17"/>
      <c r="PVP18" s="17"/>
      <c r="PVQ18" s="17"/>
      <c r="PVR18" s="17"/>
      <c r="PVS18" s="17"/>
      <c r="PVT18" s="17"/>
      <c r="PVU18" s="17"/>
      <c r="PVV18" s="17"/>
      <c r="PVW18" s="17"/>
      <c r="PVX18" s="17"/>
      <c r="PVY18" s="17"/>
      <c r="PVZ18" s="17"/>
      <c r="PWA18" s="17"/>
      <c r="PWB18" s="17"/>
      <c r="PWC18" s="17"/>
      <c r="PWD18" s="17"/>
      <c r="PWE18" s="17"/>
      <c r="PWF18" s="17"/>
      <c r="PWG18" s="17"/>
      <c r="PWH18" s="17"/>
      <c r="PWI18" s="17"/>
      <c r="PWJ18" s="17"/>
      <c r="PWK18" s="17"/>
      <c r="PWL18" s="17"/>
      <c r="PWM18" s="17"/>
      <c r="PWN18" s="17"/>
      <c r="PWO18" s="17"/>
      <c r="PWP18" s="17"/>
      <c r="PWQ18" s="17"/>
      <c r="PWR18" s="17"/>
      <c r="PWS18" s="17"/>
      <c r="PWT18" s="17"/>
      <c r="PWU18" s="17"/>
      <c r="PWV18" s="17"/>
      <c r="PWW18" s="17"/>
      <c r="PWX18" s="17"/>
      <c r="PWY18" s="17"/>
      <c r="PWZ18" s="17"/>
      <c r="PXA18" s="17"/>
      <c r="PXB18" s="17"/>
      <c r="PXC18" s="17"/>
      <c r="PXD18" s="17"/>
      <c r="PXE18" s="17"/>
      <c r="PXF18" s="17"/>
      <c r="PXG18" s="17"/>
      <c r="PXH18" s="17"/>
      <c r="PXI18" s="17"/>
      <c r="PXJ18" s="17"/>
      <c r="PXK18" s="17"/>
      <c r="PXL18" s="17"/>
      <c r="PXM18" s="17"/>
      <c r="PXN18" s="17"/>
      <c r="PXO18" s="17"/>
      <c r="PXP18" s="17"/>
      <c r="PXQ18" s="17"/>
      <c r="PXR18" s="17"/>
      <c r="PXS18" s="17"/>
      <c r="PXT18" s="17"/>
      <c r="PXU18" s="17"/>
      <c r="PXV18" s="17"/>
      <c r="PXW18" s="17"/>
      <c r="PXX18" s="17"/>
      <c r="PXY18" s="17"/>
      <c r="PXZ18" s="17"/>
      <c r="PYA18" s="17"/>
      <c r="PYB18" s="17"/>
      <c r="PYC18" s="17"/>
      <c r="PYD18" s="17"/>
      <c r="PYE18" s="17"/>
      <c r="PYF18" s="17"/>
      <c r="PYG18" s="17"/>
      <c r="PYH18" s="17"/>
      <c r="PYI18" s="17"/>
      <c r="PYJ18" s="17"/>
      <c r="PYK18" s="17"/>
      <c r="PYL18" s="17"/>
      <c r="PYM18" s="17"/>
      <c r="PYN18" s="17"/>
      <c r="PYO18" s="17"/>
      <c r="PYP18" s="17"/>
      <c r="PYQ18" s="17"/>
      <c r="PYR18" s="17"/>
      <c r="PYS18" s="17"/>
      <c r="PYT18" s="17"/>
      <c r="PYU18" s="17"/>
      <c r="PYV18" s="17"/>
      <c r="PYW18" s="17"/>
      <c r="PYX18" s="17"/>
      <c r="PYY18" s="17"/>
      <c r="PYZ18" s="17"/>
      <c r="PZA18" s="17"/>
      <c r="PZB18" s="17"/>
      <c r="PZC18" s="17"/>
      <c r="PZD18" s="17"/>
      <c r="PZE18" s="17"/>
      <c r="PZF18" s="17"/>
      <c r="PZG18" s="17"/>
      <c r="PZH18" s="17"/>
      <c r="PZI18" s="17"/>
      <c r="PZJ18" s="17"/>
      <c r="PZK18" s="17"/>
      <c r="PZL18" s="17"/>
      <c r="PZM18" s="17"/>
      <c r="PZN18" s="17"/>
      <c r="PZO18" s="17"/>
      <c r="PZP18" s="17"/>
      <c r="PZQ18" s="17"/>
      <c r="PZR18" s="17"/>
      <c r="PZS18" s="17"/>
      <c r="PZT18" s="17"/>
      <c r="PZU18" s="17"/>
      <c r="PZV18" s="17"/>
      <c r="PZW18" s="17"/>
      <c r="PZX18" s="17"/>
      <c r="PZY18" s="17"/>
      <c r="PZZ18" s="17"/>
      <c r="QAA18" s="17"/>
      <c r="QAB18" s="17"/>
      <c r="QAC18" s="17"/>
      <c r="QAD18" s="17"/>
      <c r="QAE18" s="17"/>
      <c r="QAF18" s="17"/>
      <c r="QAG18" s="17"/>
      <c r="QAH18" s="17"/>
      <c r="QAI18" s="17"/>
      <c r="QAJ18" s="17"/>
      <c r="QAK18" s="17"/>
      <c r="QAL18" s="17"/>
      <c r="QAM18" s="17"/>
      <c r="QAN18" s="17"/>
      <c r="QAO18" s="17"/>
      <c r="QAP18" s="17"/>
      <c r="QAQ18" s="17"/>
      <c r="QAR18" s="17"/>
      <c r="QAS18" s="17"/>
      <c r="QAT18" s="17"/>
      <c r="QAU18" s="17"/>
      <c r="QAV18" s="17"/>
      <c r="QAW18" s="17"/>
      <c r="QAX18" s="17"/>
      <c r="QAY18" s="17"/>
      <c r="QAZ18" s="17"/>
      <c r="QBA18" s="17"/>
      <c r="QBB18" s="17"/>
      <c r="QBC18" s="17"/>
      <c r="QBD18" s="17"/>
      <c r="QBE18" s="17"/>
      <c r="QBF18" s="17"/>
      <c r="QBG18" s="17"/>
      <c r="QBH18" s="17"/>
      <c r="QBI18" s="17"/>
      <c r="QBJ18" s="17"/>
      <c r="QBK18" s="17"/>
      <c r="QBL18" s="17"/>
      <c r="QBM18" s="17"/>
      <c r="QBN18" s="17"/>
      <c r="QBO18" s="17"/>
      <c r="QBP18" s="17"/>
      <c r="QBQ18" s="17"/>
      <c r="QBR18" s="17"/>
      <c r="QBS18" s="17"/>
      <c r="QBT18" s="17"/>
      <c r="QBU18" s="17"/>
      <c r="QBV18" s="17"/>
      <c r="QBW18" s="17"/>
      <c r="QBX18" s="17"/>
      <c r="QBY18" s="17"/>
      <c r="QBZ18" s="17"/>
      <c r="QCA18" s="17"/>
      <c r="QCB18" s="17"/>
      <c r="QCC18" s="17"/>
      <c r="QCD18" s="17"/>
      <c r="QCE18" s="17"/>
      <c r="QCF18" s="17"/>
      <c r="QCG18" s="17"/>
      <c r="QCH18" s="17"/>
      <c r="QCI18" s="17"/>
      <c r="QCJ18" s="17"/>
      <c r="QCK18" s="17"/>
      <c r="QCL18" s="17"/>
      <c r="QCM18" s="17"/>
      <c r="QCN18" s="17"/>
      <c r="QCO18" s="17"/>
      <c r="QCP18" s="17"/>
      <c r="QCQ18" s="17"/>
      <c r="QCR18" s="17"/>
      <c r="QCS18" s="17"/>
      <c r="QCT18" s="17"/>
      <c r="QCU18" s="17"/>
      <c r="QCV18" s="17"/>
      <c r="QCW18" s="17"/>
      <c r="QCX18" s="17"/>
      <c r="QCY18" s="17"/>
      <c r="QCZ18" s="17"/>
      <c r="QDA18" s="17"/>
      <c r="QDB18" s="17"/>
      <c r="QDC18" s="17"/>
      <c r="QDD18" s="17"/>
      <c r="QDE18" s="17"/>
      <c r="QDF18" s="17"/>
      <c r="QDG18" s="17"/>
      <c r="QDH18" s="17"/>
      <c r="QDI18" s="17"/>
      <c r="QDJ18" s="17"/>
      <c r="QDK18" s="17"/>
      <c r="QDL18" s="17"/>
      <c r="QDM18" s="17"/>
      <c r="QDN18" s="17"/>
      <c r="QDO18" s="17"/>
      <c r="QDP18" s="17"/>
      <c r="QDQ18" s="17"/>
      <c r="QDR18" s="17"/>
      <c r="QDS18" s="17"/>
      <c r="QDT18" s="17"/>
      <c r="QDU18" s="17"/>
      <c r="QDV18" s="17"/>
      <c r="QDW18" s="17"/>
      <c r="QDX18" s="17"/>
      <c r="QDY18" s="17"/>
      <c r="QDZ18" s="17"/>
      <c r="QEA18" s="17"/>
      <c r="QEB18" s="17"/>
      <c r="QEC18" s="17"/>
      <c r="QED18" s="17"/>
      <c r="QEE18" s="17"/>
      <c r="QEF18" s="17"/>
      <c r="QEG18" s="17"/>
      <c r="QEH18" s="17"/>
      <c r="QEI18" s="17"/>
      <c r="QEJ18" s="17"/>
      <c r="QEK18" s="17"/>
      <c r="QEL18" s="17"/>
      <c r="QEM18" s="17"/>
      <c r="QEN18" s="17"/>
      <c r="QEO18" s="17"/>
      <c r="QEP18" s="17"/>
      <c r="QEQ18" s="17"/>
      <c r="QER18" s="17"/>
      <c r="QES18" s="17"/>
      <c r="QET18" s="17"/>
      <c r="QEU18" s="17"/>
      <c r="QEV18" s="17"/>
      <c r="QEW18" s="17"/>
      <c r="QEX18" s="17"/>
      <c r="QEY18" s="17"/>
      <c r="QEZ18" s="17"/>
      <c r="QFA18" s="17"/>
      <c r="QFB18" s="17"/>
      <c r="QFC18" s="17"/>
      <c r="QFD18" s="17"/>
      <c r="QFE18" s="17"/>
      <c r="QFF18" s="17"/>
      <c r="QFG18" s="17"/>
      <c r="QFH18" s="17"/>
      <c r="QFI18" s="17"/>
      <c r="QFJ18" s="17"/>
      <c r="QFK18" s="17"/>
      <c r="QFL18" s="17"/>
      <c r="QFM18" s="17"/>
      <c r="QFN18" s="17"/>
      <c r="QFO18" s="17"/>
      <c r="QFP18" s="17"/>
      <c r="QFQ18" s="17"/>
      <c r="QFR18" s="17"/>
      <c r="QFS18" s="17"/>
      <c r="QFT18" s="17"/>
      <c r="QFU18" s="17"/>
      <c r="QFV18" s="17"/>
      <c r="QFW18" s="17"/>
      <c r="QFX18" s="17"/>
      <c r="QFY18" s="17"/>
      <c r="QFZ18" s="17"/>
      <c r="QGA18" s="17"/>
      <c r="QGB18" s="17"/>
      <c r="QGC18" s="17"/>
      <c r="QGD18" s="17"/>
      <c r="QGE18" s="17"/>
      <c r="QGF18" s="17"/>
      <c r="QGG18" s="17"/>
      <c r="QGH18" s="17"/>
      <c r="QGI18" s="17"/>
      <c r="QGJ18" s="17"/>
      <c r="QGK18" s="17"/>
      <c r="QGL18" s="17"/>
      <c r="QGM18" s="17"/>
      <c r="QGN18" s="17"/>
      <c r="QGO18" s="17"/>
      <c r="QGP18" s="17"/>
      <c r="QGQ18" s="17"/>
      <c r="QGR18" s="17"/>
      <c r="QGS18" s="17"/>
      <c r="QGT18" s="17"/>
      <c r="QGU18" s="17"/>
      <c r="QGV18" s="17"/>
      <c r="QGW18" s="17"/>
      <c r="QGX18" s="17"/>
      <c r="QGY18" s="17"/>
      <c r="QGZ18" s="17"/>
      <c r="QHA18" s="17"/>
      <c r="QHB18" s="17"/>
      <c r="QHC18" s="17"/>
      <c r="QHD18" s="17"/>
      <c r="QHE18" s="17"/>
      <c r="QHF18" s="17"/>
      <c r="QHG18" s="17"/>
      <c r="QHH18" s="17"/>
      <c r="QHI18" s="17"/>
      <c r="QHJ18" s="17"/>
      <c r="QHK18" s="17"/>
      <c r="QHL18" s="17"/>
      <c r="QHM18" s="17"/>
      <c r="QHN18" s="17"/>
      <c r="QHO18" s="17"/>
      <c r="QHP18" s="17"/>
      <c r="QHQ18" s="17"/>
      <c r="QHR18" s="17"/>
      <c r="QHS18" s="17"/>
      <c r="QHT18" s="17"/>
      <c r="QHU18" s="17"/>
      <c r="QHV18" s="17"/>
      <c r="QHW18" s="17"/>
      <c r="QHX18" s="17"/>
      <c r="QHY18" s="17"/>
      <c r="QHZ18" s="17"/>
      <c r="QIA18" s="17"/>
      <c r="QIB18" s="17"/>
      <c r="QIC18" s="17"/>
      <c r="QID18" s="17"/>
      <c r="QIE18" s="17"/>
      <c r="QIF18" s="17"/>
      <c r="QIG18" s="17"/>
      <c r="QIH18" s="17"/>
      <c r="QII18" s="17"/>
      <c r="QIJ18" s="17"/>
      <c r="QIK18" s="17"/>
      <c r="QIL18" s="17"/>
      <c r="QIM18" s="17"/>
      <c r="QIN18" s="17"/>
      <c r="QIO18" s="17"/>
      <c r="QIP18" s="17"/>
      <c r="QIQ18" s="17"/>
      <c r="QIR18" s="17"/>
      <c r="QIS18" s="17"/>
      <c r="QIT18" s="17"/>
      <c r="QIU18" s="17"/>
      <c r="QIV18" s="17"/>
      <c r="QIW18" s="17"/>
      <c r="QIX18" s="17"/>
      <c r="QIY18" s="17"/>
      <c r="QIZ18" s="17"/>
      <c r="QJA18" s="17"/>
      <c r="QJB18" s="17"/>
      <c r="QJC18" s="17"/>
      <c r="QJD18" s="17"/>
      <c r="QJE18" s="17"/>
      <c r="QJF18" s="17"/>
      <c r="QJG18" s="17"/>
      <c r="QJH18" s="17"/>
      <c r="QJI18" s="17"/>
      <c r="QJJ18" s="17"/>
      <c r="QJK18" s="17"/>
      <c r="QJL18" s="17"/>
      <c r="QJM18" s="17"/>
      <c r="QJN18" s="17"/>
      <c r="QJO18" s="17"/>
      <c r="QJP18" s="17"/>
      <c r="QJQ18" s="17"/>
      <c r="QJR18" s="17"/>
      <c r="QJS18" s="17"/>
      <c r="QJT18" s="17"/>
      <c r="QJU18" s="17"/>
      <c r="QJV18" s="17"/>
      <c r="QJW18" s="17"/>
      <c r="QJX18" s="17"/>
      <c r="QJY18" s="17"/>
      <c r="QJZ18" s="17"/>
      <c r="QKA18" s="17"/>
      <c r="QKB18" s="17"/>
      <c r="QKC18" s="17"/>
      <c r="QKD18" s="17"/>
      <c r="QKE18" s="17"/>
      <c r="QKF18" s="17"/>
      <c r="QKG18" s="17"/>
      <c r="QKH18" s="17"/>
      <c r="QKI18" s="17"/>
      <c r="QKJ18" s="17"/>
      <c r="QKK18" s="17"/>
      <c r="QKL18" s="17"/>
      <c r="QKM18" s="17"/>
      <c r="QKN18" s="17"/>
      <c r="QKO18" s="17"/>
      <c r="QKP18" s="17"/>
      <c r="QKQ18" s="17"/>
      <c r="QKR18" s="17"/>
      <c r="QKS18" s="17"/>
      <c r="QKT18" s="17"/>
      <c r="QKU18" s="17"/>
      <c r="QKV18" s="17"/>
      <c r="QKW18" s="17"/>
      <c r="QKX18" s="17"/>
      <c r="QKY18" s="17"/>
      <c r="QKZ18" s="17"/>
      <c r="QLA18" s="17"/>
      <c r="QLB18" s="17"/>
      <c r="QLC18" s="17"/>
      <c r="QLD18" s="17"/>
      <c r="QLE18" s="17"/>
      <c r="QLF18" s="17"/>
      <c r="QLG18" s="17"/>
      <c r="QLH18" s="17"/>
      <c r="QLI18" s="17"/>
      <c r="QLJ18" s="17"/>
      <c r="QLK18" s="17"/>
      <c r="QLL18" s="17"/>
      <c r="QLM18" s="17"/>
      <c r="QLN18" s="17"/>
      <c r="QLO18" s="17"/>
      <c r="QLP18" s="17"/>
      <c r="QLQ18" s="17"/>
      <c r="QLR18" s="17"/>
      <c r="QLS18" s="17"/>
      <c r="QLT18" s="17"/>
      <c r="QLU18" s="17"/>
      <c r="QLV18" s="17"/>
      <c r="QLW18" s="17"/>
      <c r="QLX18" s="17"/>
      <c r="QLY18" s="17"/>
      <c r="QLZ18" s="17"/>
      <c r="QMA18" s="17"/>
      <c r="QMB18" s="17"/>
      <c r="QMC18" s="17"/>
      <c r="QMD18" s="17"/>
      <c r="QME18" s="17"/>
      <c r="QMF18" s="17"/>
      <c r="QMG18" s="17"/>
      <c r="QMH18" s="17"/>
      <c r="QMI18" s="17"/>
      <c r="QMJ18" s="17"/>
      <c r="QMK18" s="17"/>
      <c r="QML18" s="17"/>
      <c r="QMM18" s="17"/>
      <c r="QMN18" s="17"/>
      <c r="QMO18" s="17"/>
      <c r="QMP18" s="17"/>
      <c r="QMQ18" s="17"/>
      <c r="QMR18" s="17"/>
      <c r="QMS18" s="17"/>
      <c r="QMT18" s="17"/>
      <c r="QMU18" s="17"/>
      <c r="QMV18" s="17"/>
      <c r="QMW18" s="17"/>
      <c r="QMX18" s="17"/>
      <c r="QMY18" s="17"/>
      <c r="QMZ18" s="17"/>
      <c r="QNA18" s="17"/>
      <c r="QNB18" s="17"/>
      <c r="QNC18" s="17"/>
      <c r="QND18" s="17"/>
      <c r="QNE18" s="17"/>
      <c r="QNF18" s="17"/>
      <c r="QNG18" s="17"/>
      <c r="QNH18" s="17"/>
      <c r="QNI18" s="17"/>
      <c r="QNJ18" s="17"/>
      <c r="QNK18" s="17"/>
      <c r="QNL18" s="17"/>
      <c r="QNM18" s="17"/>
      <c r="QNN18" s="17"/>
      <c r="QNO18" s="17"/>
      <c r="QNP18" s="17"/>
      <c r="QNQ18" s="17"/>
      <c r="QNR18" s="17"/>
      <c r="QNS18" s="17"/>
      <c r="QNT18" s="17"/>
      <c r="QNU18" s="17"/>
      <c r="QNV18" s="17"/>
      <c r="QNW18" s="17"/>
      <c r="QNX18" s="17"/>
      <c r="QNY18" s="17"/>
      <c r="QNZ18" s="17"/>
      <c r="QOA18" s="17"/>
      <c r="QOB18" s="17"/>
      <c r="QOC18" s="17"/>
      <c r="QOD18" s="17"/>
      <c r="QOE18" s="17"/>
      <c r="QOF18" s="17"/>
      <c r="QOG18" s="17"/>
      <c r="QOH18" s="17"/>
      <c r="QOI18" s="17"/>
      <c r="QOJ18" s="17"/>
      <c r="QOK18" s="17"/>
      <c r="QOL18" s="17"/>
      <c r="QOM18" s="17"/>
      <c r="QON18" s="17"/>
      <c r="QOO18" s="17"/>
      <c r="QOP18" s="17"/>
      <c r="QOQ18" s="17"/>
      <c r="QOR18" s="17"/>
      <c r="QOS18" s="17"/>
      <c r="QOT18" s="17"/>
      <c r="QOU18" s="17"/>
      <c r="QOV18" s="17"/>
      <c r="QOW18" s="17"/>
      <c r="QOX18" s="17"/>
      <c r="QOY18" s="17"/>
      <c r="QOZ18" s="17"/>
      <c r="QPA18" s="17"/>
      <c r="QPB18" s="17"/>
      <c r="QPC18" s="17"/>
      <c r="QPD18" s="17"/>
      <c r="QPE18" s="17"/>
      <c r="QPF18" s="17"/>
      <c r="QPG18" s="17"/>
      <c r="QPH18" s="17"/>
      <c r="QPI18" s="17"/>
      <c r="QPJ18" s="17"/>
      <c r="QPK18" s="17"/>
      <c r="QPL18" s="17"/>
      <c r="QPM18" s="17"/>
      <c r="QPN18" s="17"/>
      <c r="QPO18" s="17"/>
      <c r="QPP18" s="17"/>
      <c r="QPQ18" s="17"/>
      <c r="QPR18" s="17"/>
      <c r="QPS18" s="17"/>
      <c r="QPT18" s="17"/>
      <c r="QPU18" s="17"/>
      <c r="QPV18" s="17"/>
      <c r="QPW18" s="17"/>
      <c r="QPX18" s="17"/>
      <c r="QPY18" s="17"/>
      <c r="QPZ18" s="17"/>
      <c r="QQA18" s="17"/>
      <c r="QQB18" s="17"/>
      <c r="QQC18" s="17"/>
      <c r="QQD18" s="17"/>
      <c r="QQE18" s="17"/>
      <c r="QQF18" s="17"/>
      <c r="QQG18" s="17"/>
      <c r="QQH18" s="17"/>
      <c r="QQI18" s="17"/>
      <c r="QQJ18" s="17"/>
      <c r="QQK18" s="17"/>
      <c r="QQL18" s="17"/>
      <c r="QQM18" s="17"/>
      <c r="QQN18" s="17"/>
      <c r="QQO18" s="17"/>
      <c r="QQP18" s="17"/>
      <c r="QQQ18" s="17"/>
      <c r="QQR18" s="17"/>
      <c r="QQS18" s="17"/>
      <c r="QQT18" s="17"/>
      <c r="QQU18" s="17"/>
      <c r="QQV18" s="17"/>
      <c r="QQW18" s="17"/>
      <c r="QQX18" s="17"/>
      <c r="QQY18" s="17"/>
      <c r="QQZ18" s="17"/>
      <c r="QRA18" s="17"/>
      <c r="QRB18" s="17"/>
      <c r="QRC18" s="17"/>
      <c r="QRD18" s="17"/>
      <c r="QRE18" s="17"/>
      <c r="QRF18" s="17"/>
      <c r="QRG18" s="17"/>
      <c r="QRH18" s="17"/>
      <c r="QRI18" s="17"/>
      <c r="QRJ18" s="17"/>
      <c r="QRK18" s="17"/>
      <c r="QRL18" s="17"/>
      <c r="QRM18" s="17"/>
      <c r="QRN18" s="17"/>
      <c r="QRO18" s="17"/>
      <c r="QRP18" s="17"/>
      <c r="QRQ18" s="17"/>
      <c r="QRR18" s="17"/>
      <c r="QRS18" s="17"/>
      <c r="QRT18" s="17"/>
      <c r="QRU18" s="17"/>
      <c r="QRV18" s="17"/>
      <c r="QRW18" s="17"/>
      <c r="QRX18" s="17"/>
      <c r="QRY18" s="17"/>
      <c r="QRZ18" s="17"/>
      <c r="QSA18" s="17"/>
      <c r="QSB18" s="17"/>
      <c r="QSC18" s="17"/>
      <c r="QSD18" s="17"/>
      <c r="QSE18" s="17"/>
      <c r="QSF18" s="17"/>
      <c r="QSG18" s="17"/>
      <c r="QSH18" s="17"/>
      <c r="QSI18" s="17"/>
      <c r="QSJ18" s="17"/>
      <c r="QSK18" s="17"/>
      <c r="QSL18" s="17"/>
      <c r="QSM18" s="17"/>
      <c r="QSN18" s="17"/>
      <c r="QSO18" s="17"/>
      <c r="QSP18" s="17"/>
      <c r="QSQ18" s="17"/>
      <c r="QSR18" s="17"/>
      <c r="QSS18" s="17"/>
      <c r="QST18" s="17"/>
      <c r="QSU18" s="17"/>
      <c r="QSV18" s="17"/>
      <c r="QSW18" s="17"/>
      <c r="QSX18" s="17"/>
      <c r="QSY18" s="17"/>
      <c r="QSZ18" s="17"/>
      <c r="QTA18" s="17"/>
      <c r="QTB18" s="17"/>
      <c r="QTC18" s="17"/>
      <c r="QTD18" s="17"/>
      <c r="QTE18" s="17"/>
      <c r="QTF18" s="17"/>
      <c r="QTG18" s="17"/>
      <c r="QTH18" s="17"/>
      <c r="QTI18" s="17"/>
      <c r="QTJ18" s="17"/>
      <c r="QTK18" s="17"/>
      <c r="QTL18" s="17"/>
      <c r="QTM18" s="17"/>
      <c r="QTN18" s="17"/>
      <c r="QTO18" s="17"/>
      <c r="QTP18" s="17"/>
      <c r="QTQ18" s="17"/>
      <c r="QTR18" s="17"/>
      <c r="QTS18" s="17"/>
      <c r="QTT18" s="17"/>
      <c r="QTU18" s="17"/>
      <c r="QTV18" s="17"/>
      <c r="QTW18" s="17"/>
      <c r="QTX18" s="17"/>
      <c r="QTY18" s="17"/>
      <c r="QTZ18" s="17"/>
      <c r="QUA18" s="17"/>
      <c r="QUB18" s="17"/>
      <c r="QUC18" s="17"/>
      <c r="QUD18" s="17"/>
      <c r="QUE18" s="17"/>
      <c r="QUF18" s="17"/>
      <c r="QUG18" s="17"/>
      <c r="QUH18" s="17"/>
      <c r="QUI18" s="17"/>
      <c r="QUJ18" s="17"/>
      <c r="QUK18" s="17"/>
      <c r="QUL18" s="17"/>
      <c r="QUM18" s="17"/>
      <c r="QUN18" s="17"/>
      <c r="QUO18" s="17"/>
      <c r="QUP18" s="17"/>
      <c r="QUQ18" s="17"/>
      <c r="QUR18" s="17"/>
      <c r="QUS18" s="17"/>
      <c r="QUT18" s="17"/>
      <c r="QUU18" s="17"/>
      <c r="QUV18" s="17"/>
      <c r="QUW18" s="17"/>
      <c r="QUX18" s="17"/>
      <c r="QUY18" s="17"/>
      <c r="QUZ18" s="17"/>
      <c r="QVA18" s="17"/>
      <c r="QVB18" s="17"/>
      <c r="QVC18" s="17"/>
      <c r="QVD18" s="17"/>
      <c r="QVE18" s="17"/>
      <c r="QVF18" s="17"/>
      <c r="QVG18" s="17"/>
      <c r="QVH18" s="17"/>
      <c r="QVI18" s="17"/>
      <c r="QVJ18" s="17"/>
      <c r="QVK18" s="17"/>
      <c r="QVL18" s="17"/>
      <c r="QVM18" s="17"/>
      <c r="QVN18" s="17"/>
      <c r="QVO18" s="17"/>
      <c r="QVP18" s="17"/>
      <c r="QVQ18" s="17"/>
      <c r="QVR18" s="17"/>
      <c r="QVS18" s="17"/>
      <c r="QVT18" s="17"/>
      <c r="QVU18" s="17"/>
      <c r="QVV18" s="17"/>
      <c r="QVW18" s="17"/>
      <c r="QVX18" s="17"/>
      <c r="QVY18" s="17"/>
      <c r="QVZ18" s="17"/>
      <c r="QWA18" s="17"/>
      <c r="QWB18" s="17"/>
      <c r="QWC18" s="17"/>
      <c r="QWD18" s="17"/>
      <c r="QWE18" s="17"/>
      <c r="QWF18" s="17"/>
      <c r="QWG18" s="17"/>
      <c r="QWH18" s="17"/>
      <c r="QWI18" s="17"/>
      <c r="QWJ18" s="17"/>
      <c r="QWK18" s="17"/>
      <c r="QWL18" s="17"/>
      <c r="QWM18" s="17"/>
      <c r="QWN18" s="17"/>
      <c r="QWO18" s="17"/>
      <c r="QWP18" s="17"/>
      <c r="QWQ18" s="17"/>
      <c r="QWR18" s="17"/>
      <c r="QWS18" s="17"/>
      <c r="QWT18" s="17"/>
      <c r="QWU18" s="17"/>
      <c r="QWV18" s="17"/>
      <c r="QWW18" s="17"/>
      <c r="QWX18" s="17"/>
      <c r="QWY18" s="17"/>
      <c r="QWZ18" s="17"/>
      <c r="QXA18" s="17"/>
      <c r="QXB18" s="17"/>
      <c r="QXC18" s="17"/>
      <c r="QXD18" s="17"/>
      <c r="QXE18" s="17"/>
      <c r="QXF18" s="17"/>
      <c r="QXG18" s="17"/>
      <c r="QXH18" s="17"/>
      <c r="QXI18" s="17"/>
      <c r="QXJ18" s="17"/>
      <c r="QXK18" s="17"/>
      <c r="QXL18" s="17"/>
      <c r="QXM18" s="17"/>
      <c r="QXN18" s="17"/>
      <c r="QXO18" s="17"/>
      <c r="QXP18" s="17"/>
      <c r="QXQ18" s="17"/>
      <c r="QXR18" s="17"/>
      <c r="QXS18" s="17"/>
      <c r="QXT18" s="17"/>
      <c r="QXU18" s="17"/>
      <c r="QXV18" s="17"/>
      <c r="QXW18" s="17"/>
      <c r="QXX18" s="17"/>
      <c r="QXY18" s="17"/>
      <c r="QXZ18" s="17"/>
      <c r="QYA18" s="17"/>
      <c r="QYB18" s="17"/>
      <c r="QYC18" s="17"/>
      <c r="QYD18" s="17"/>
      <c r="QYE18" s="17"/>
      <c r="QYF18" s="17"/>
      <c r="QYG18" s="17"/>
      <c r="QYH18" s="17"/>
      <c r="QYI18" s="17"/>
      <c r="QYJ18" s="17"/>
      <c r="QYK18" s="17"/>
      <c r="QYL18" s="17"/>
      <c r="QYM18" s="17"/>
      <c r="QYN18" s="17"/>
      <c r="QYO18" s="17"/>
      <c r="QYP18" s="17"/>
      <c r="QYQ18" s="17"/>
      <c r="QYR18" s="17"/>
      <c r="QYS18" s="17"/>
      <c r="QYT18" s="17"/>
      <c r="QYU18" s="17"/>
      <c r="QYV18" s="17"/>
      <c r="QYW18" s="17"/>
      <c r="QYX18" s="17"/>
      <c r="QYY18" s="17"/>
      <c r="QYZ18" s="17"/>
      <c r="QZA18" s="17"/>
      <c r="QZB18" s="17"/>
      <c r="QZC18" s="17"/>
      <c r="QZD18" s="17"/>
      <c r="QZE18" s="17"/>
      <c r="QZF18" s="17"/>
      <c r="QZG18" s="17"/>
      <c r="QZH18" s="17"/>
      <c r="QZI18" s="17"/>
      <c r="QZJ18" s="17"/>
      <c r="QZK18" s="17"/>
      <c r="QZL18" s="17"/>
      <c r="QZM18" s="17"/>
      <c r="QZN18" s="17"/>
      <c r="QZO18" s="17"/>
      <c r="QZP18" s="17"/>
      <c r="QZQ18" s="17"/>
      <c r="QZR18" s="17"/>
      <c r="QZS18" s="17"/>
      <c r="QZT18" s="17"/>
      <c r="QZU18" s="17"/>
      <c r="QZV18" s="17"/>
      <c r="QZW18" s="17"/>
      <c r="QZX18" s="17"/>
      <c r="QZY18" s="17"/>
      <c r="QZZ18" s="17"/>
      <c r="RAA18" s="17"/>
      <c r="RAB18" s="17"/>
      <c r="RAC18" s="17"/>
      <c r="RAD18" s="17"/>
      <c r="RAE18" s="17"/>
      <c r="RAF18" s="17"/>
      <c r="RAG18" s="17"/>
      <c r="RAH18" s="17"/>
      <c r="RAI18" s="17"/>
      <c r="RAJ18" s="17"/>
      <c r="RAK18" s="17"/>
      <c r="RAL18" s="17"/>
      <c r="RAM18" s="17"/>
      <c r="RAN18" s="17"/>
      <c r="RAO18" s="17"/>
      <c r="RAP18" s="17"/>
      <c r="RAQ18" s="17"/>
      <c r="RAR18" s="17"/>
      <c r="RAS18" s="17"/>
      <c r="RAT18" s="17"/>
      <c r="RAU18" s="17"/>
      <c r="RAV18" s="17"/>
      <c r="RAW18" s="17"/>
      <c r="RAX18" s="17"/>
      <c r="RAY18" s="17"/>
      <c r="RAZ18" s="17"/>
      <c r="RBA18" s="17"/>
      <c r="RBB18" s="17"/>
      <c r="RBC18" s="17"/>
      <c r="RBD18" s="17"/>
      <c r="RBE18" s="17"/>
      <c r="RBF18" s="17"/>
      <c r="RBG18" s="17"/>
      <c r="RBH18" s="17"/>
      <c r="RBI18" s="17"/>
      <c r="RBJ18" s="17"/>
      <c r="RBK18" s="17"/>
      <c r="RBL18" s="17"/>
      <c r="RBM18" s="17"/>
      <c r="RBN18" s="17"/>
      <c r="RBO18" s="17"/>
      <c r="RBP18" s="17"/>
      <c r="RBQ18" s="17"/>
      <c r="RBR18" s="17"/>
      <c r="RBS18" s="17"/>
      <c r="RBT18" s="17"/>
      <c r="RBU18" s="17"/>
      <c r="RBV18" s="17"/>
      <c r="RBW18" s="17"/>
      <c r="RBX18" s="17"/>
      <c r="RBY18" s="17"/>
      <c r="RBZ18" s="17"/>
      <c r="RCA18" s="17"/>
      <c r="RCB18" s="17"/>
      <c r="RCC18" s="17"/>
      <c r="RCD18" s="17"/>
      <c r="RCE18" s="17"/>
      <c r="RCF18" s="17"/>
      <c r="RCG18" s="17"/>
      <c r="RCH18" s="17"/>
      <c r="RCI18" s="17"/>
      <c r="RCJ18" s="17"/>
      <c r="RCK18" s="17"/>
      <c r="RCL18" s="17"/>
      <c r="RCM18" s="17"/>
      <c r="RCN18" s="17"/>
      <c r="RCO18" s="17"/>
      <c r="RCP18" s="17"/>
      <c r="RCQ18" s="17"/>
      <c r="RCR18" s="17"/>
      <c r="RCS18" s="17"/>
      <c r="RCT18" s="17"/>
      <c r="RCU18" s="17"/>
      <c r="RCV18" s="17"/>
      <c r="RCW18" s="17"/>
      <c r="RCX18" s="17"/>
      <c r="RCY18" s="17"/>
      <c r="RCZ18" s="17"/>
      <c r="RDA18" s="17"/>
      <c r="RDB18" s="17"/>
      <c r="RDC18" s="17"/>
      <c r="RDD18" s="17"/>
      <c r="RDE18" s="17"/>
      <c r="RDF18" s="17"/>
      <c r="RDG18" s="17"/>
      <c r="RDH18" s="17"/>
      <c r="RDI18" s="17"/>
      <c r="RDJ18" s="17"/>
      <c r="RDK18" s="17"/>
      <c r="RDL18" s="17"/>
      <c r="RDM18" s="17"/>
      <c r="RDN18" s="17"/>
      <c r="RDO18" s="17"/>
      <c r="RDP18" s="17"/>
      <c r="RDQ18" s="17"/>
      <c r="RDR18" s="17"/>
      <c r="RDS18" s="17"/>
      <c r="RDT18" s="17"/>
      <c r="RDU18" s="17"/>
      <c r="RDV18" s="17"/>
      <c r="RDW18" s="17"/>
      <c r="RDX18" s="17"/>
      <c r="RDY18" s="17"/>
      <c r="RDZ18" s="17"/>
      <c r="REA18" s="17"/>
      <c r="REB18" s="17"/>
      <c r="REC18" s="17"/>
      <c r="RED18" s="17"/>
      <c r="REE18" s="17"/>
      <c r="REF18" s="17"/>
      <c r="REG18" s="17"/>
      <c r="REH18" s="17"/>
      <c r="REI18" s="17"/>
      <c r="REJ18" s="17"/>
      <c r="REK18" s="17"/>
      <c r="REL18" s="17"/>
      <c r="REM18" s="17"/>
      <c r="REN18" s="17"/>
      <c r="REO18" s="17"/>
      <c r="REP18" s="17"/>
      <c r="REQ18" s="17"/>
      <c r="RER18" s="17"/>
      <c r="RES18" s="17"/>
      <c r="RET18" s="17"/>
      <c r="REU18" s="17"/>
      <c r="REV18" s="17"/>
      <c r="REW18" s="17"/>
      <c r="REX18" s="17"/>
      <c r="REY18" s="17"/>
      <c r="REZ18" s="17"/>
      <c r="RFA18" s="17"/>
      <c r="RFB18" s="17"/>
      <c r="RFC18" s="17"/>
      <c r="RFD18" s="17"/>
      <c r="RFE18" s="17"/>
      <c r="RFF18" s="17"/>
      <c r="RFG18" s="17"/>
      <c r="RFH18" s="17"/>
      <c r="RFI18" s="17"/>
      <c r="RFJ18" s="17"/>
      <c r="RFK18" s="17"/>
      <c r="RFL18" s="17"/>
      <c r="RFM18" s="17"/>
      <c r="RFN18" s="17"/>
      <c r="RFO18" s="17"/>
      <c r="RFP18" s="17"/>
      <c r="RFQ18" s="17"/>
      <c r="RFR18" s="17"/>
      <c r="RFS18" s="17"/>
      <c r="RFT18" s="17"/>
      <c r="RFU18" s="17"/>
      <c r="RFV18" s="17"/>
      <c r="RFW18" s="17"/>
      <c r="RFX18" s="17"/>
      <c r="RFY18" s="17"/>
      <c r="RFZ18" s="17"/>
      <c r="RGA18" s="17"/>
      <c r="RGB18" s="17"/>
      <c r="RGC18" s="17"/>
      <c r="RGD18" s="17"/>
      <c r="RGE18" s="17"/>
      <c r="RGF18" s="17"/>
      <c r="RGG18" s="17"/>
      <c r="RGH18" s="17"/>
      <c r="RGI18" s="17"/>
      <c r="RGJ18" s="17"/>
      <c r="RGK18" s="17"/>
      <c r="RGL18" s="17"/>
      <c r="RGM18" s="17"/>
      <c r="RGN18" s="17"/>
      <c r="RGO18" s="17"/>
      <c r="RGP18" s="17"/>
      <c r="RGQ18" s="17"/>
      <c r="RGR18" s="17"/>
      <c r="RGS18" s="17"/>
      <c r="RGT18" s="17"/>
      <c r="RGU18" s="17"/>
      <c r="RGV18" s="17"/>
      <c r="RGW18" s="17"/>
      <c r="RGX18" s="17"/>
      <c r="RGY18" s="17"/>
      <c r="RGZ18" s="17"/>
      <c r="RHA18" s="17"/>
      <c r="RHB18" s="17"/>
      <c r="RHC18" s="17"/>
      <c r="RHD18" s="17"/>
      <c r="RHE18" s="17"/>
      <c r="RHF18" s="17"/>
      <c r="RHG18" s="17"/>
      <c r="RHH18" s="17"/>
      <c r="RHI18" s="17"/>
      <c r="RHJ18" s="17"/>
      <c r="RHK18" s="17"/>
      <c r="RHL18" s="17"/>
      <c r="RHM18" s="17"/>
      <c r="RHN18" s="17"/>
      <c r="RHO18" s="17"/>
      <c r="RHP18" s="17"/>
      <c r="RHQ18" s="17"/>
      <c r="RHR18" s="17"/>
      <c r="RHS18" s="17"/>
      <c r="RHT18" s="17"/>
      <c r="RHU18" s="17"/>
      <c r="RHV18" s="17"/>
      <c r="RHW18" s="17"/>
      <c r="RHX18" s="17"/>
      <c r="RHY18" s="17"/>
      <c r="RHZ18" s="17"/>
      <c r="RIA18" s="17"/>
      <c r="RIB18" s="17"/>
      <c r="RIC18" s="17"/>
      <c r="RID18" s="17"/>
      <c r="RIE18" s="17"/>
      <c r="RIF18" s="17"/>
      <c r="RIG18" s="17"/>
      <c r="RIH18" s="17"/>
      <c r="RII18" s="17"/>
      <c r="RIJ18" s="17"/>
      <c r="RIK18" s="17"/>
      <c r="RIL18" s="17"/>
      <c r="RIM18" s="17"/>
      <c r="RIN18" s="17"/>
      <c r="RIO18" s="17"/>
      <c r="RIP18" s="17"/>
      <c r="RIQ18" s="17"/>
      <c r="RIR18" s="17"/>
      <c r="RIS18" s="17"/>
      <c r="RIT18" s="17"/>
      <c r="RIU18" s="17"/>
      <c r="RIV18" s="17"/>
      <c r="RIW18" s="17"/>
      <c r="RIX18" s="17"/>
      <c r="RIY18" s="17"/>
      <c r="RIZ18" s="17"/>
      <c r="RJA18" s="17"/>
      <c r="RJB18" s="17"/>
      <c r="RJC18" s="17"/>
      <c r="RJD18" s="17"/>
      <c r="RJE18" s="17"/>
      <c r="RJF18" s="17"/>
      <c r="RJG18" s="17"/>
      <c r="RJH18" s="17"/>
      <c r="RJI18" s="17"/>
      <c r="RJJ18" s="17"/>
      <c r="RJK18" s="17"/>
      <c r="RJL18" s="17"/>
      <c r="RJM18" s="17"/>
      <c r="RJN18" s="17"/>
      <c r="RJO18" s="17"/>
      <c r="RJP18" s="17"/>
      <c r="RJQ18" s="17"/>
      <c r="RJR18" s="17"/>
      <c r="RJS18" s="17"/>
      <c r="RJT18" s="17"/>
      <c r="RJU18" s="17"/>
      <c r="RJV18" s="17"/>
      <c r="RJW18" s="17"/>
      <c r="RJX18" s="17"/>
      <c r="RJY18" s="17"/>
      <c r="RJZ18" s="17"/>
      <c r="RKA18" s="17"/>
      <c r="RKB18" s="17"/>
      <c r="RKC18" s="17"/>
      <c r="RKD18" s="17"/>
      <c r="RKE18" s="17"/>
      <c r="RKF18" s="17"/>
      <c r="RKG18" s="17"/>
      <c r="RKH18" s="17"/>
      <c r="RKI18" s="17"/>
      <c r="RKJ18" s="17"/>
      <c r="RKK18" s="17"/>
      <c r="RKL18" s="17"/>
      <c r="RKM18" s="17"/>
      <c r="RKN18" s="17"/>
      <c r="RKO18" s="17"/>
      <c r="RKP18" s="17"/>
      <c r="RKQ18" s="17"/>
      <c r="RKR18" s="17"/>
      <c r="RKS18" s="17"/>
      <c r="RKT18" s="17"/>
      <c r="RKU18" s="17"/>
      <c r="RKV18" s="17"/>
      <c r="RKW18" s="17"/>
      <c r="RKX18" s="17"/>
      <c r="RKY18" s="17"/>
      <c r="RKZ18" s="17"/>
      <c r="RLA18" s="17"/>
      <c r="RLB18" s="17"/>
      <c r="RLC18" s="17"/>
      <c r="RLD18" s="17"/>
      <c r="RLE18" s="17"/>
      <c r="RLF18" s="17"/>
      <c r="RLG18" s="17"/>
      <c r="RLH18" s="17"/>
      <c r="RLI18" s="17"/>
      <c r="RLJ18" s="17"/>
      <c r="RLK18" s="17"/>
      <c r="RLL18" s="17"/>
      <c r="RLM18" s="17"/>
      <c r="RLN18" s="17"/>
      <c r="RLO18" s="17"/>
      <c r="RLP18" s="17"/>
      <c r="RLQ18" s="17"/>
      <c r="RLR18" s="17"/>
      <c r="RLS18" s="17"/>
      <c r="RLT18" s="17"/>
      <c r="RLU18" s="17"/>
      <c r="RLV18" s="17"/>
      <c r="RLW18" s="17"/>
      <c r="RLX18" s="17"/>
      <c r="RLY18" s="17"/>
      <c r="RLZ18" s="17"/>
      <c r="RMA18" s="17"/>
      <c r="RMB18" s="17"/>
      <c r="RMC18" s="17"/>
      <c r="RMD18" s="17"/>
      <c r="RME18" s="17"/>
      <c r="RMF18" s="17"/>
      <c r="RMG18" s="17"/>
      <c r="RMH18" s="17"/>
      <c r="RMI18" s="17"/>
      <c r="RMJ18" s="17"/>
      <c r="RMK18" s="17"/>
      <c r="RML18" s="17"/>
      <c r="RMM18" s="17"/>
      <c r="RMN18" s="17"/>
      <c r="RMO18" s="17"/>
      <c r="RMP18" s="17"/>
      <c r="RMQ18" s="17"/>
      <c r="RMR18" s="17"/>
      <c r="RMS18" s="17"/>
      <c r="RMT18" s="17"/>
      <c r="RMU18" s="17"/>
      <c r="RMV18" s="17"/>
      <c r="RMW18" s="17"/>
      <c r="RMX18" s="17"/>
      <c r="RMY18" s="17"/>
      <c r="RMZ18" s="17"/>
      <c r="RNA18" s="17"/>
      <c r="RNB18" s="17"/>
      <c r="RNC18" s="17"/>
      <c r="RND18" s="17"/>
      <c r="RNE18" s="17"/>
      <c r="RNF18" s="17"/>
      <c r="RNG18" s="17"/>
      <c r="RNH18" s="17"/>
      <c r="RNI18" s="17"/>
      <c r="RNJ18" s="17"/>
      <c r="RNK18" s="17"/>
      <c r="RNL18" s="17"/>
      <c r="RNM18" s="17"/>
      <c r="RNN18" s="17"/>
      <c r="RNO18" s="17"/>
      <c r="RNP18" s="17"/>
      <c r="RNQ18" s="17"/>
      <c r="RNR18" s="17"/>
      <c r="RNS18" s="17"/>
      <c r="RNT18" s="17"/>
      <c r="RNU18" s="17"/>
      <c r="RNV18" s="17"/>
      <c r="RNW18" s="17"/>
      <c r="RNX18" s="17"/>
      <c r="RNY18" s="17"/>
      <c r="RNZ18" s="17"/>
      <c r="ROA18" s="17"/>
      <c r="ROB18" s="17"/>
      <c r="ROC18" s="17"/>
      <c r="ROD18" s="17"/>
      <c r="ROE18" s="17"/>
      <c r="ROF18" s="17"/>
      <c r="ROG18" s="17"/>
      <c r="ROH18" s="17"/>
      <c r="ROI18" s="17"/>
      <c r="ROJ18" s="17"/>
      <c r="ROK18" s="17"/>
      <c r="ROL18" s="17"/>
      <c r="ROM18" s="17"/>
      <c r="RON18" s="17"/>
      <c r="ROO18" s="17"/>
      <c r="ROP18" s="17"/>
      <c r="ROQ18" s="17"/>
      <c r="ROR18" s="17"/>
      <c r="ROS18" s="17"/>
      <c r="ROT18" s="17"/>
      <c r="ROU18" s="17"/>
      <c r="ROV18" s="17"/>
      <c r="ROW18" s="17"/>
      <c r="ROX18" s="17"/>
      <c r="ROY18" s="17"/>
      <c r="ROZ18" s="17"/>
      <c r="RPA18" s="17"/>
      <c r="RPB18" s="17"/>
      <c r="RPC18" s="17"/>
      <c r="RPD18" s="17"/>
      <c r="RPE18" s="17"/>
      <c r="RPF18" s="17"/>
      <c r="RPG18" s="17"/>
      <c r="RPH18" s="17"/>
      <c r="RPI18" s="17"/>
      <c r="RPJ18" s="17"/>
      <c r="RPK18" s="17"/>
      <c r="RPL18" s="17"/>
      <c r="RPM18" s="17"/>
      <c r="RPN18" s="17"/>
      <c r="RPO18" s="17"/>
      <c r="RPP18" s="17"/>
      <c r="RPQ18" s="17"/>
      <c r="RPR18" s="17"/>
      <c r="RPS18" s="17"/>
      <c r="RPT18" s="17"/>
      <c r="RPU18" s="17"/>
      <c r="RPV18" s="17"/>
      <c r="RPW18" s="17"/>
      <c r="RPX18" s="17"/>
      <c r="RPY18" s="17"/>
      <c r="RPZ18" s="17"/>
      <c r="RQA18" s="17"/>
      <c r="RQB18" s="17"/>
      <c r="RQC18" s="17"/>
      <c r="RQD18" s="17"/>
      <c r="RQE18" s="17"/>
      <c r="RQF18" s="17"/>
      <c r="RQG18" s="17"/>
      <c r="RQH18" s="17"/>
      <c r="RQI18" s="17"/>
      <c r="RQJ18" s="17"/>
      <c r="RQK18" s="17"/>
      <c r="RQL18" s="17"/>
      <c r="RQM18" s="17"/>
      <c r="RQN18" s="17"/>
      <c r="RQO18" s="17"/>
      <c r="RQP18" s="17"/>
      <c r="RQQ18" s="17"/>
      <c r="RQR18" s="17"/>
      <c r="RQS18" s="17"/>
      <c r="RQT18" s="17"/>
      <c r="RQU18" s="17"/>
      <c r="RQV18" s="17"/>
      <c r="RQW18" s="17"/>
      <c r="RQX18" s="17"/>
      <c r="RQY18" s="17"/>
      <c r="RQZ18" s="17"/>
      <c r="RRA18" s="17"/>
      <c r="RRB18" s="17"/>
      <c r="RRC18" s="17"/>
      <c r="RRD18" s="17"/>
      <c r="RRE18" s="17"/>
      <c r="RRF18" s="17"/>
      <c r="RRG18" s="17"/>
      <c r="RRH18" s="17"/>
      <c r="RRI18" s="17"/>
      <c r="RRJ18" s="17"/>
      <c r="RRK18" s="17"/>
      <c r="RRL18" s="17"/>
      <c r="RRM18" s="17"/>
      <c r="RRN18" s="17"/>
      <c r="RRO18" s="17"/>
      <c r="RRP18" s="17"/>
      <c r="RRQ18" s="17"/>
      <c r="RRR18" s="17"/>
      <c r="RRS18" s="17"/>
      <c r="RRT18" s="17"/>
      <c r="RRU18" s="17"/>
      <c r="RRV18" s="17"/>
      <c r="RRW18" s="17"/>
      <c r="RRX18" s="17"/>
      <c r="RRY18" s="17"/>
      <c r="RRZ18" s="17"/>
      <c r="RSA18" s="17"/>
      <c r="RSB18" s="17"/>
      <c r="RSC18" s="17"/>
      <c r="RSD18" s="17"/>
      <c r="RSE18" s="17"/>
      <c r="RSF18" s="17"/>
      <c r="RSG18" s="17"/>
      <c r="RSH18" s="17"/>
      <c r="RSI18" s="17"/>
      <c r="RSJ18" s="17"/>
      <c r="RSK18" s="17"/>
      <c r="RSL18" s="17"/>
      <c r="RSM18" s="17"/>
      <c r="RSN18" s="17"/>
      <c r="RSO18" s="17"/>
      <c r="RSP18" s="17"/>
      <c r="RSQ18" s="17"/>
      <c r="RSR18" s="17"/>
      <c r="RSS18" s="17"/>
      <c r="RST18" s="17"/>
      <c r="RSU18" s="17"/>
      <c r="RSV18" s="17"/>
      <c r="RSW18" s="17"/>
      <c r="RSX18" s="17"/>
      <c r="RSY18" s="17"/>
      <c r="RSZ18" s="17"/>
      <c r="RTA18" s="17"/>
      <c r="RTB18" s="17"/>
      <c r="RTC18" s="17"/>
      <c r="RTD18" s="17"/>
      <c r="RTE18" s="17"/>
      <c r="RTF18" s="17"/>
      <c r="RTG18" s="17"/>
      <c r="RTH18" s="17"/>
      <c r="RTI18" s="17"/>
      <c r="RTJ18" s="17"/>
      <c r="RTK18" s="17"/>
      <c r="RTL18" s="17"/>
      <c r="RTM18" s="17"/>
      <c r="RTN18" s="17"/>
      <c r="RTO18" s="17"/>
      <c r="RTP18" s="17"/>
      <c r="RTQ18" s="17"/>
      <c r="RTR18" s="17"/>
      <c r="RTS18" s="17"/>
      <c r="RTT18" s="17"/>
      <c r="RTU18" s="17"/>
      <c r="RTV18" s="17"/>
      <c r="RTW18" s="17"/>
      <c r="RTX18" s="17"/>
      <c r="RTY18" s="17"/>
      <c r="RTZ18" s="17"/>
      <c r="RUA18" s="17"/>
      <c r="RUB18" s="17"/>
      <c r="RUC18" s="17"/>
      <c r="RUD18" s="17"/>
      <c r="RUE18" s="17"/>
      <c r="RUF18" s="17"/>
      <c r="RUG18" s="17"/>
      <c r="RUH18" s="17"/>
      <c r="RUI18" s="17"/>
      <c r="RUJ18" s="17"/>
      <c r="RUK18" s="17"/>
      <c r="RUL18" s="17"/>
      <c r="RUM18" s="17"/>
      <c r="RUN18" s="17"/>
      <c r="RUO18" s="17"/>
      <c r="RUP18" s="17"/>
      <c r="RUQ18" s="17"/>
      <c r="RUR18" s="17"/>
      <c r="RUS18" s="17"/>
      <c r="RUT18" s="17"/>
      <c r="RUU18" s="17"/>
      <c r="RUV18" s="17"/>
      <c r="RUW18" s="17"/>
      <c r="RUX18" s="17"/>
      <c r="RUY18" s="17"/>
      <c r="RUZ18" s="17"/>
      <c r="RVA18" s="17"/>
      <c r="RVB18" s="17"/>
      <c r="RVC18" s="17"/>
      <c r="RVD18" s="17"/>
      <c r="RVE18" s="17"/>
      <c r="RVF18" s="17"/>
      <c r="RVG18" s="17"/>
      <c r="RVH18" s="17"/>
      <c r="RVI18" s="17"/>
      <c r="RVJ18" s="17"/>
      <c r="RVK18" s="17"/>
      <c r="RVL18" s="17"/>
      <c r="RVM18" s="17"/>
      <c r="RVN18" s="17"/>
      <c r="RVO18" s="17"/>
      <c r="RVP18" s="17"/>
      <c r="RVQ18" s="17"/>
      <c r="RVR18" s="17"/>
      <c r="RVS18" s="17"/>
      <c r="RVT18" s="17"/>
      <c r="RVU18" s="17"/>
      <c r="RVV18" s="17"/>
      <c r="RVW18" s="17"/>
      <c r="RVX18" s="17"/>
      <c r="RVY18" s="17"/>
      <c r="RVZ18" s="17"/>
      <c r="RWA18" s="17"/>
      <c r="RWB18" s="17"/>
      <c r="RWC18" s="17"/>
      <c r="RWD18" s="17"/>
      <c r="RWE18" s="17"/>
      <c r="RWF18" s="17"/>
      <c r="RWG18" s="17"/>
      <c r="RWH18" s="17"/>
      <c r="RWI18" s="17"/>
      <c r="RWJ18" s="17"/>
      <c r="RWK18" s="17"/>
      <c r="RWL18" s="17"/>
      <c r="RWM18" s="17"/>
      <c r="RWN18" s="17"/>
      <c r="RWO18" s="17"/>
      <c r="RWP18" s="17"/>
      <c r="RWQ18" s="17"/>
      <c r="RWR18" s="17"/>
      <c r="RWS18" s="17"/>
      <c r="RWT18" s="17"/>
      <c r="RWU18" s="17"/>
      <c r="RWV18" s="17"/>
      <c r="RWW18" s="17"/>
      <c r="RWX18" s="17"/>
      <c r="RWY18" s="17"/>
      <c r="RWZ18" s="17"/>
      <c r="RXA18" s="17"/>
      <c r="RXB18" s="17"/>
      <c r="RXC18" s="17"/>
      <c r="RXD18" s="17"/>
      <c r="RXE18" s="17"/>
      <c r="RXF18" s="17"/>
      <c r="RXG18" s="17"/>
      <c r="RXH18" s="17"/>
      <c r="RXI18" s="17"/>
      <c r="RXJ18" s="17"/>
      <c r="RXK18" s="17"/>
      <c r="RXL18" s="17"/>
      <c r="RXM18" s="17"/>
      <c r="RXN18" s="17"/>
      <c r="RXO18" s="17"/>
      <c r="RXP18" s="17"/>
      <c r="RXQ18" s="17"/>
      <c r="RXR18" s="17"/>
      <c r="RXS18" s="17"/>
      <c r="RXT18" s="17"/>
      <c r="RXU18" s="17"/>
      <c r="RXV18" s="17"/>
      <c r="RXW18" s="17"/>
      <c r="RXX18" s="17"/>
      <c r="RXY18" s="17"/>
      <c r="RXZ18" s="17"/>
      <c r="RYA18" s="17"/>
      <c r="RYB18" s="17"/>
      <c r="RYC18" s="17"/>
      <c r="RYD18" s="17"/>
      <c r="RYE18" s="17"/>
      <c r="RYF18" s="17"/>
      <c r="RYG18" s="17"/>
      <c r="RYH18" s="17"/>
      <c r="RYI18" s="17"/>
      <c r="RYJ18" s="17"/>
      <c r="RYK18" s="17"/>
      <c r="RYL18" s="17"/>
      <c r="RYM18" s="17"/>
      <c r="RYN18" s="17"/>
      <c r="RYO18" s="17"/>
      <c r="RYP18" s="17"/>
      <c r="RYQ18" s="17"/>
      <c r="RYR18" s="17"/>
      <c r="RYS18" s="17"/>
      <c r="RYT18" s="17"/>
      <c r="RYU18" s="17"/>
      <c r="RYV18" s="17"/>
      <c r="RYW18" s="17"/>
      <c r="RYX18" s="17"/>
      <c r="RYY18" s="17"/>
      <c r="RYZ18" s="17"/>
      <c r="RZA18" s="17"/>
      <c r="RZB18" s="17"/>
      <c r="RZC18" s="17"/>
      <c r="RZD18" s="17"/>
      <c r="RZE18" s="17"/>
      <c r="RZF18" s="17"/>
      <c r="RZG18" s="17"/>
      <c r="RZH18" s="17"/>
      <c r="RZI18" s="17"/>
      <c r="RZJ18" s="17"/>
      <c r="RZK18" s="17"/>
      <c r="RZL18" s="17"/>
      <c r="RZM18" s="17"/>
      <c r="RZN18" s="17"/>
      <c r="RZO18" s="17"/>
      <c r="RZP18" s="17"/>
      <c r="RZQ18" s="17"/>
      <c r="RZR18" s="17"/>
      <c r="RZS18" s="17"/>
      <c r="RZT18" s="17"/>
      <c r="RZU18" s="17"/>
      <c r="RZV18" s="17"/>
      <c r="RZW18" s="17"/>
      <c r="RZX18" s="17"/>
      <c r="RZY18" s="17"/>
      <c r="RZZ18" s="17"/>
      <c r="SAA18" s="17"/>
      <c r="SAB18" s="17"/>
      <c r="SAC18" s="17"/>
      <c r="SAD18" s="17"/>
      <c r="SAE18" s="17"/>
      <c r="SAF18" s="17"/>
      <c r="SAG18" s="17"/>
      <c r="SAH18" s="17"/>
      <c r="SAI18" s="17"/>
      <c r="SAJ18" s="17"/>
      <c r="SAK18" s="17"/>
      <c r="SAL18" s="17"/>
      <c r="SAM18" s="17"/>
      <c r="SAN18" s="17"/>
      <c r="SAO18" s="17"/>
      <c r="SAP18" s="17"/>
      <c r="SAQ18" s="17"/>
      <c r="SAR18" s="17"/>
      <c r="SAS18" s="17"/>
      <c r="SAT18" s="17"/>
      <c r="SAU18" s="17"/>
      <c r="SAV18" s="17"/>
      <c r="SAW18" s="17"/>
      <c r="SAX18" s="17"/>
      <c r="SAY18" s="17"/>
      <c r="SAZ18" s="17"/>
      <c r="SBA18" s="17"/>
      <c r="SBB18" s="17"/>
      <c r="SBC18" s="17"/>
      <c r="SBD18" s="17"/>
      <c r="SBE18" s="17"/>
      <c r="SBF18" s="17"/>
      <c r="SBG18" s="17"/>
      <c r="SBH18" s="17"/>
      <c r="SBI18" s="17"/>
      <c r="SBJ18" s="17"/>
      <c r="SBK18" s="17"/>
      <c r="SBL18" s="17"/>
      <c r="SBM18" s="17"/>
      <c r="SBN18" s="17"/>
      <c r="SBO18" s="17"/>
      <c r="SBP18" s="17"/>
      <c r="SBQ18" s="17"/>
      <c r="SBR18" s="17"/>
      <c r="SBS18" s="17"/>
      <c r="SBT18" s="17"/>
      <c r="SBU18" s="17"/>
      <c r="SBV18" s="17"/>
      <c r="SBW18" s="17"/>
      <c r="SBX18" s="17"/>
      <c r="SBY18" s="17"/>
      <c r="SBZ18" s="17"/>
      <c r="SCA18" s="17"/>
      <c r="SCB18" s="17"/>
      <c r="SCC18" s="17"/>
      <c r="SCD18" s="17"/>
      <c r="SCE18" s="17"/>
      <c r="SCF18" s="17"/>
      <c r="SCG18" s="17"/>
      <c r="SCH18" s="17"/>
      <c r="SCI18" s="17"/>
      <c r="SCJ18" s="17"/>
      <c r="SCK18" s="17"/>
      <c r="SCL18" s="17"/>
      <c r="SCM18" s="17"/>
      <c r="SCN18" s="17"/>
      <c r="SCO18" s="17"/>
      <c r="SCP18" s="17"/>
      <c r="SCQ18" s="17"/>
      <c r="SCR18" s="17"/>
      <c r="SCS18" s="17"/>
      <c r="SCT18" s="17"/>
      <c r="SCU18" s="17"/>
      <c r="SCV18" s="17"/>
      <c r="SCW18" s="17"/>
      <c r="SCX18" s="17"/>
      <c r="SCY18" s="17"/>
      <c r="SCZ18" s="17"/>
      <c r="SDA18" s="17"/>
      <c r="SDB18" s="17"/>
      <c r="SDC18" s="17"/>
      <c r="SDD18" s="17"/>
      <c r="SDE18" s="17"/>
      <c r="SDF18" s="17"/>
      <c r="SDG18" s="17"/>
      <c r="SDH18" s="17"/>
      <c r="SDI18" s="17"/>
      <c r="SDJ18" s="17"/>
      <c r="SDK18" s="17"/>
      <c r="SDL18" s="17"/>
      <c r="SDM18" s="17"/>
      <c r="SDN18" s="17"/>
      <c r="SDO18" s="17"/>
      <c r="SDP18" s="17"/>
      <c r="SDQ18" s="17"/>
      <c r="SDR18" s="17"/>
      <c r="SDS18" s="17"/>
      <c r="SDT18" s="17"/>
      <c r="SDU18" s="17"/>
      <c r="SDV18" s="17"/>
      <c r="SDW18" s="17"/>
      <c r="SDX18" s="17"/>
      <c r="SDY18" s="17"/>
      <c r="SDZ18" s="17"/>
      <c r="SEA18" s="17"/>
      <c r="SEB18" s="17"/>
      <c r="SEC18" s="17"/>
      <c r="SED18" s="17"/>
      <c r="SEE18" s="17"/>
      <c r="SEF18" s="17"/>
      <c r="SEG18" s="17"/>
      <c r="SEH18" s="17"/>
      <c r="SEI18" s="17"/>
      <c r="SEJ18" s="17"/>
      <c r="SEK18" s="17"/>
      <c r="SEL18" s="17"/>
      <c r="SEM18" s="17"/>
      <c r="SEN18" s="17"/>
      <c r="SEO18" s="17"/>
      <c r="SEP18" s="17"/>
      <c r="SEQ18" s="17"/>
      <c r="SER18" s="17"/>
      <c r="SES18" s="17"/>
      <c r="SET18" s="17"/>
      <c r="SEU18" s="17"/>
      <c r="SEV18" s="17"/>
      <c r="SEW18" s="17"/>
      <c r="SEX18" s="17"/>
      <c r="SEY18" s="17"/>
      <c r="SEZ18" s="17"/>
      <c r="SFA18" s="17"/>
      <c r="SFB18" s="17"/>
      <c r="SFC18" s="17"/>
      <c r="SFD18" s="17"/>
      <c r="SFE18" s="17"/>
      <c r="SFF18" s="17"/>
      <c r="SFG18" s="17"/>
      <c r="SFH18" s="17"/>
      <c r="SFI18" s="17"/>
      <c r="SFJ18" s="17"/>
      <c r="SFK18" s="17"/>
      <c r="SFL18" s="17"/>
      <c r="SFM18" s="17"/>
      <c r="SFN18" s="17"/>
      <c r="SFO18" s="17"/>
      <c r="SFP18" s="17"/>
      <c r="SFQ18" s="17"/>
      <c r="SFR18" s="17"/>
      <c r="SFS18" s="17"/>
      <c r="SFT18" s="17"/>
      <c r="SFU18" s="17"/>
      <c r="SFV18" s="17"/>
      <c r="SFW18" s="17"/>
      <c r="SFX18" s="17"/>
      <c r="SFY18" s="17"/>
      <c r="SFZ18" s="17"/>
      <c r="SGA18" s="17"/>
      <c r="SGB18" s="17"/>
      <c r="SGC18" s="17"/>
      <c r="SGD18" s="17"/>
      <c r="SGE18" s="17"/>
      <c r="SGF18" s="17"/>
      <c r="SGG18" s="17"/>
      <c r="SGH18" s="17"/>
      <c r="SGI18" s="17"/>
      <c r="SGJ18" s="17"/>
      <c r="SGK18" s="17"/>
      <c r="SGL18" s="17"/>
      <c r="SGM18" s="17"/>
      <c r="SGN18" s="17"/>
      <c r="SGO18" s="17"/>
      <c r="SGP18" s="17"/>
      <c r="SGQ18" s="17"/>
      <c r="SGR18" s="17"/>
      <c r="SGS18" s="17"/>
      <c r="SGT18" s="17"/>
      <c r="SGU18" s="17"/>
      <c r="SGV18" s="17"/>
      <c r="SGW18" s="17"/>
      <c r="SGX18" s="17"/>
      <c r="SGY18" s="17"/>
      <c r="SGZ18" s="17"/>
      <c r="SHA18" s="17"/>
      <c r="SHB18" s="17"/>
      <c r="SHC18" s="17"/>
      <c r="SHD18" s="17"/>
      <c r="SHE18" s="17"/>
      <c r="SHF18" s="17"/>
      <c r="SHG18" s="17"/>
      <c r="SHH18" s="17"/>
      <c r="SHI18" s="17"/>
      <c r="SHJ18" s="17"/>
      <c r="SHK18" s="17"/>
      <c r="SHL18" s="17"/>
      <c r="SHM18" s="17"/>
      <c r="SHN18" s="17"/>
      <c r="SHO18" s="17"/>
      <c r="SHP18" s="17"/>
      <c r="SHQ18" s="17"/>
      <c r="SHR18" s="17"/>
      <c r="SHS18" s="17"/>
      <c r="SHT18" s="17"/>
      <c r="SHU18" s="17"/>
      <c r="SHV18" s="17"/>
      <c r="SHW18" s="17"/>
      <c r="SHX18" s="17"/>
      <c r="SHY18" s="17"/>
      <c r="SHZ18" s="17"/>
      <c r="SIA18" s="17"/>
      <c r="SIB18" s="17"/>
      <c r="SIC18" s="17"/>
      <c r="SID18" s="17"/>
      <c r="SIE18" s="17"/>
      <c r="SIF18" s="17"/>
      <c r="SIG18" s="17"/>
      <c r="SIH18" s="17"/>
      <c r="SII18" s="17"/>
      <c r="SIJ18" s="17"/>
      <c r="SIK18" s="17"/>
      <c r="SIL18" s="17"/>
      <c r="SIM18" s="17"/>
      <c r="SIN18" s="17"/>
      <c r="SIO18" s="17"/>
      <c r="SIP18" s="17"/>
      <c r="SIQ18" s="17"/>
      <c r="SIR18" s="17"/>
      <c r="SIS18" s="17"/>
      <c r="SIT18" s="17"/>
      <c r="SIU18" s="17"/>
      <c r="SIV18" s="17"/>
      <c r="SIW18" s="17"/>
      <c r="SIX18" s="17"/>
      <c r="SIY18" s="17"/>
      <c r="SIZ18" s="17"/>
      <c r="SJA18" s="17"/>
      <c r="SJB18" s="17"/>
      <c r="SJC18" s="17"/>
      <c r="SJD18" s="17"/>
      <c r="SJE18" s="17"/>
      <c r="SJF18" s="17"/>
      <c r="SJG18" s="17"/>
      <c r="SJH18" s="17"/>
      <c r="SJI18" s="17"/>
      <c r="SJJ18" s="17"/>
      <c r="SJK18" s="17"/>
      <c r="SJL18" s="17"/>
      <c r="SJM18" s="17"/>
      <c r="SJN18" s="17"/>
      <c r="SJO18" s="17"/>
      <c r="SJP18" s="17"/>
      <c r="SJQ18" s="17"/>
      <c r="SJR18" s="17"/>
      <c r="SJS18" s="17"/>
      <c r="SJT18" s="17"/>
      <c r="SJU18" s="17"/>
      <c r="SJV18" s="17"/>
      <c r="SJW18" s="17"/>
      <c r="SJX18" s="17"/>
      <c r="SJY18" s="17"/>
      <c r="SJZ18" s="17"/>
      <c r="SKA18" s="17"/>
      <c r="SKB18" s="17"/>
      <c r="SKC18" s="17"/>
      <c r="SKD18" s="17"/>
      <c r="SKE18" s="17"/>
      <c r="SKF18" s="17"/>
      <c r="SKG18" s="17"/>
      <c r="SKH18" s="17"/>
      <c r="SKI18" s="17"/>
      <c r="SKJ18" s="17"/>
      <c r="SKK18" s="17"/>
      <c r="SKL18" s="17"/>
      <c r="SKM18" s="17"/>
      <c r="SKN18" s="17"/>
      <c r="SKO18" s="17"/>
      <c r="SKP18" s="17"/>
      <c r="SKQ18" s="17"/>
      <c r="SKR18" s="17"/>
      <c r="SKS18" s="17"/>
      <c r="SKT18" s="17"/>
      <c r="SKU18" s="17"/>
      <c r="SKV18" s="17"/>
      <c r="SKW18" s="17"/>
      <c r="SKX18" s="17"/>
      <c r="SKY18" s="17"/>
      <c r="SKZ18" s="17"/>
      <c r="SLA18" s="17"/>
      <c r="SLB18" s="17"/>
      <c r="SLC18" s="17"/>
      <c r="SLD18" s="17"/>
      <c r="SLE18" s="17"/>
      <c r="SLF18" s="17"/>
      <c r="SLG18" s="17"/>
      <c r="SLH18" s="17"/>
      <c r="SLI18" s="17"/>
      <c r="SLJ18" s="17"/>
      <c r="SLK18" s="17"/>
      <c r="SLL18" s="17"/>
      <c r="SLM18" s="17"/>
      <c r="SLN18" s="17"/>
      <c r="SLO18" s="17"/>
      <c r="SLP18" s="17"/>
      <c r="SLQ18" s="17"/>
      <c r="SLR18" s="17"/>
      <c r="SLS18" s="17"/>
      <c r="SLT18" s="17"/>
      <c r="SLU18" s="17"/>
      <c r="SLV18" s="17"/>
      <c r="SLW18" s="17"/>
      <c r="SLX18" s="17"/>
      <c r="SLY18" s="17"/>
      <c r="SLZ18" s="17"/>
      <c r="SMA18" s="17"/>
      <c r="SMB18" s="17"/>
      <c r="SMC18" s="17"/>
      <c r="SMD18" s="17"/>
      <c r="SME18" s="17"/>
      <c r="SMF18" s="17"/>
      <c r="SMG18" s="17"/>
      <c r="SMH18" s="17"/>
      <c r="SMI18" s="17"/>
      <c r="SMJ18" s="17"/>
      <c r="SMK18" s="17"/>
      <c r="SML18" s="17"/>
      <c r="SMM18" s="17"/>
      <c r="SMN18" s="17"/>
      <c r="SMO18" s="17"/>
      <c r="SMP18" s="17"/>
      <c r="SMQ18" s="17"/>
      <c r="SMR18" s="17"/>
      <c r="SMS18" s="17"/>
      <c r="SMT18" s="17"/>
      <c r="SMU18" s="17"/>
      <c r="SMV18" s="17"/>
      <c r="SMW18" s="17"/>
      <c r="SMX18" s="17"/>
      <c r="SMY18" s="17"/>
      <c r="SMZ18" s="17"/>
      <c r="SNA18" s="17"/>
      <c r="SNB18" s="17"/>
      <c r="SNC18" s="17"/>
      <c r="SND18" s="17"/>
      <c r="SNE18" s="17"/>
      <c r="SNF18" s="17"/>
      <c r="SNG18" s="17"/>
      <c r="SNH18" s="17"/>
      <c r="SNI18" s="17"/>
      <c r="SNJ18" s="17"/>
      <c r="SNK18" s="17"/>
      <c r="SNL18" s="17"/>
      <c r="SNM18" s="17"/>
      <c r="SNN18" s="17"/>
      <c r="SNO18" s="17"/>
      <c r="SNP18" s="17"/>
      <c r="SNQ18" s="17"/>
      <c r="SNR18" s="17"/>
      <c r="SNS18" s="17"/>
      <c r="SNT18" s="17"/>
      <c r="SNU18" s="17"/>
      <c r="SNV18" s="17"/>
      <c r="SNW18" s="17"/>
      <c r="SNX18" s="17"/>
      <c r="SNY18" s="17"/>
      <c r="SNZ18" s="17"/>
      <c r="SOA18" s="17"/>
      <c r="SOB18" s="17"/>
      <c r="SOC18" s="17"/>
      <c r="SOD18" s="17"/>
      <c r="SOE18" s="17"/>
      <c r="SOF18" s="17"/>
      <c r="SOG18" s="17"/>
      <c r="SOH18" s="17"/>
      <c r="SOI18" s="17"/>
      <c r="SOJ18" s="17"/>
      <c r="SOK18" s="17"/>
      <c r="SOL18" s="17"/>
      <c r="SOM18" s="17"/>
      <c r="SON18" s="17"/>
      <c r="SOO18" s="17"/>
      <c r="SOP18" s="17"/>
      <c r="SOQ18" s="17"/>
      <c r="SOR18" s="17"/>
      <c r="SOS18" s="17"/>
      <c r="SOT18" s="17"/>
      <c r="SOU18" s="17"/>
      <c r="SOV18" s="17"/>
      <c r="SOW18" s="17"/>
      <c r="SOX18" s="17"/>
      <c r="SOY18" s="17"/>
      <c r="SOZ18" s="17"/>
      <c r="SPA18" s="17"/>
      <c r="SPB18" s="17"/>
      <c r="SPC18" s="17"/>
      <c r="SPD18" s="17"/>
      <c r="SPE18" s="17"/>
      <c r="SPF18" s="17"/>
      <c r="SPG18" s="17"/>
      <c r="SPH18" s="17"/>
      <c r="SPI18" s="17"/>
      <c r="SPJ18" s="17"/>
      <c r="SPK18" s="17"/>
      <c r="SPL18" s="17"/>
      <c r="SPM18" s="17"/>
      <c r="SPN18" s="17"/>
      <c r="SPO18" s="17"/>
      <c r="SPP18" s="17"/>
      <c r="SPQ18" s="17"/>
      <c r="SPR18" s="17"/>
      <c r="SPS18" s="17"/>
      <c r="SPT18" s="17"/>
      <c r="SPU18" s="17"/>
      <c r="SPV18" s="17"/>
      <c r="SPW18" s="17"/>
      <c r="SPX18" s="17"/>
      <c r="SPY18" s="17"/>
      <c r="SPZ18" s="17"/>
      <c r="SQA18" s="17"/>
      <c r="SQB18" s="17"/>
      <c r="SQC18" s="17"/>
      <c r="SQD18" s="17"/>
      <c r="SQE18" s="17"/>
      <c r="SQF18" s="17"/>
      <c r="SQG18" s="17"/>
      <c r="SQH18" s="17"/>
      <c r="SQI18" s="17"/>
      <c r="SQJ18" s="17"/>
      <c r="SQK18" s="17"/>
      <c r="SQL18" s="17"/>
      <c r="SQM18" s="17"/>
      <c r="SQN18" s="17"/>
      <c r="SQO18" s="17"/>
      <c r="SQP18" s="17"/>
      <c r="SQQ18" s="17"/>
      <c r="SQR18" s="17"/>
      <c r="SQS18" s="17"/>
      <c r="SQT18" s="17"/>
      <c r="SQU18" s="17"/>
      <c r="SQV18" s="17"/>
      <c r="SQW18" s="17"/>
      <c r="SQX18" s="17"/>
      <c r="SQY18" s="17"/>
      <c r="SQZ18" s="17"/>
      <c r="SRA18" s="17"/>
      <c r="SRB18" s="17"/>
      <c r="SRC18" s="17"/>
      <c r="SRD18" s="17"/>
      <c r="SRE18" s="17"/>
      <c r="SRF18" s="17"/>
      <c r="SRG18" s="17"/>
      <c r="SRH18" s="17"/>
      <c r="SRI18" s="17"/>
      <c r="SRJ18" s="17"/>
      <c r="SRK18" s="17"/>
      <c r="SRL18" s="17"/>
      <c r="SRM18" s="17"/>
      <c r="SRN18" s="17"/>
      <c r="SRO18" s="17"/>
      <c r="SRP18" s="17"/>
      <c r="SRQ18" s="17"/>
      <c r="SRR18" s="17"/>
      <c r="SRS18" s="17"/>
      <c r="SRT18" s="17"/>
      <c r="SRU18" s="17"/>
      <c r="SRV18" s="17"/>
      <c r="SRW18" s="17"/>
      <c r="SRX18" s="17"/>
      <c r="SRY18" s="17"/>
      <c r="SRZ18" s="17"/>
      <c r="SSA18" s="17"/>
      <c r="SSB18" s="17"/>
      <c r="SSC18" s="17"/>
      <c r="SSD18" s="17"/>
      <c r="SSE18" s="17"/>
      <c r="SSF18" s="17"/>
      <c r="SSG18" s="17"/>
      <c r="SSH18" s="17"/>
      <c r="SSI18" s="17"/>
      <c r="SSJ18" s="17"/>
      <c r="SSK18" s="17"/>
      <c r="SSL18" s="17"/>
      <c r="SSM18" s="17"/>
      <c r="SSN18" s="17"/>
      <c r="SSO18" s="17"/>
      <c r="SSP18" s="17"/>
      <c r="SSQ18" s="17"/>
      <c r="SSR18" s="17"/>
      <c r="SSS18" s="17"/>
      <c r="SST18" s="17"/>
      <c r="SSU18" s="17"/>
      <c r="SSV18" s="17"/>
      <c r="SSW18" s="17"/>
      <c r="SSX18" s="17"/>
      <c r="SSY18" s="17"/>
      <c r="SSZ18" s="17"/>
      <c r="STA18" s="17"/>
      <c r="STB18" s="17"/>
      <c r="STC18" s="17"/>
      <c r="STD18" s="17"/>
      <c r="STE18" s="17"/>
      <c r="STF18" s="17"/>
      <c r="STG18" s="17"/>
      <c r="STH18" s="17"/>
      <c r="STI18" s="17"/>
      <c r="STJ18" s="17"/>
      <c r="STK18" s="17"/>
      <c r="STL18" s="17"/>
      <c r="STM18" s="17"/>
      <c r="STN18" s="17"/>
      <c r="STO18" s="17"/>
      <c r="STP18" s="17"/>
      <c r="STQ18" s="17"/>
      <c r="STR18" s="17"/>
      <c r="STS18" s="17"/>
      <c r="STT18" s="17"/>
      <c r="STU18" s="17"/>
      <c r="STV18" s="17"/>
      <c r="STW18" s="17"/>
      <c r="STX18" s="17"/>
      <c r="STY18" s="17"/>
      <c r="STZ18" s="17"/>
      <c r="SUA18" s="17"/>
      <c r="SUB18" s="17"/>
      <c r="SUC18" s="17"/>
      <c r="SUD18" s="17"/>
      <c r="SUE18" s="17"/>
      <c r="SUF18" s="17"/>
      <c r="SUG18" s="17"/>
      <c r="SUH18" s="17"/>
      <c r="SUI18" s="17"/>
      <c r="SUJ18" s="17"/>
      <c r="SUK18" s="17"/>
      <c r="SUL18" s="17"/>
      <c r="SUM18" s="17"/>
      <c r="SUN18" s="17"/>
      <c r="SUO18" s="17"/>
      <c r="SUP18" s="17"/>
      <c r="SUQ18" s="17"/>
      <c r="SUR18" s="17"/>
      <c r="SUS18" s="17"/>
      <c r="SUT18" s="17"/>
      <c r="SUU18" s="17"/>
      <c r="SUV18" s="17"/>
      <c r="SUW18" s="17"/>
      <c r="SUX18" s="17"/>
      <c r="SUY18" s="17"/>
      <c r="SUZ18" s="17"/>
      <c r="SVA18" s="17"/>
      <c r="SVB18" s="17"/>
      <c r="SVC18" s="17"/>
      <c r="SVD18" s="17"/>
      <c r="SVE18" s="17"/>
      <c r="SVF18" s="17"/>
      <c r="SVG18" s="17"/>
      <c r="SVH18" s="17"/>
      <c r="SVI18" s="17"/>
      <c r="SVJ18" s="17"/>
      <c r="SVK18" s="17"/>
      <c r="SVL18" s="17"/>
      <c r="SVM18" s="17"/>
      <c r="SVN18" s="17"/>
      <c r="SVO18" s="17"/>
      <c r="SVP18" s="17"/>
      <c r="SVQ18" s="17"/>
      <c r="SVR18" s="17"/>
      <c r="SVS18" s="17"/>
      <c r="SVT18" s="17"/>
      <c r="SVU18" s="17"/>
      <c r="SVV18" s="17"/>
      <c r="SVW18" s="17"/>
      <c r="SVX18" s="17"/>
      <c r="SVY18" s="17"/>
      <c r="SVZ18" s="17"/>
      <c r="SWA18" s="17"/>
      <c r="SWB18" s="17"/>
      <c r="SWC18" s="17"/>
      <c r="SWD18" s="17"/>
      <c r="SWE18" s="17"/>
      <c r="SWF18" s="17"/>
      <c r="SWG18" s="17"/>
      <c r="SWH18" s="17"/>
      <c r="SWI18" s="17"/>
      <c r="SWJ18" s="17"/>
      <c r="SWK18" s="17"/>
      <c r="SWL18" s="17"/>
      <c r="SWM18" s="17"/>
      <c r="SWN18" s="17"/>
      <c r="SWO18" s="17"/>
      <c r="SWP18" s="17"/>
      <c r="SWQ18" s="17"/>
      <c r="SWR18" s="17"/>
      <c r="SWS18" s="17"/>
      <c r="SWT18" s="17"/>
      <c r="SWU18" s="17"/>
      <c r="SWV18" s="17"/>
      <c r="SWW18" s="17"/>
      <c r="SWX18" s="17"/>
      <c r="SWY18" s="17"/>
      <c r="SWZ18" s="17"/>
      <c r="SXA18" s="17"/>
      <c r="SXB18" s="17"/>
      <c r="SXC18" s="17"/>
      <c r="SXD18" s="17"/>
      <c r="SXE18" s="17"/>
      <c r="SXF18" s="17"/>
      <c r="SXG18" s="17"/>
      <c r="SXH18" s="17"/>
      <c r="SXI18" s="17"/>
      <c r="SXJ18" s="17"/>
      <c r="SXK18" s="17"/>
      <c r="SXL18" s="17"/>
      <c r="SXM18" s="17"/>
      <c r="SXN18" s="17"/>
      <c r="SXO18" s="17"/>
      <c r="SXP18" s="17"/>
      <c r="SXQ18" s="17"/>
      <c r="SXR18" s="17"/>
      <c r="SXS18" s="17"/>
      <c r="SXT18" s="17"/>
      <c r="SXU18" s="17"/>
      <c r="SXV18" s="17"/>
      <c r="SXW18" s="17"/>
      <c r="SXX18" s="17"/>
      <c r="SXY18" s="17"/>
      <c r="SXZ18" s="17"/>
      <c r="SYA18" s="17"/>
      <c r="SYB18" s="17"/>
      <c r="SYC18" s="17"/>
      <c r="SYD18" s="17"/>
      <c r="SYE18" s="17"/>
      <c r="SYF18" s="17"/>
      <c r="SYG18" s="17"/>
      <c r="SYH18" s="17"/>
      <c r="SYI18" s="17"/>
      <c r="SYJ18" s="17"/>
      <c r="SYK18" s="17"/>
      <c r="SYL18" s="17"/>
      <c r="SYM18" s="17"/>
      <c r="SYN18" s="17"/>
      <c r="SYO18" s="17"/>
      <c r="SYP18" s="17"/>
      <c r="SYQ18" s="17"/>
      <c r="SYR18" s="17"/>
      <c r="SYS18" s="17"/>
      <c r="SYT18" s="17"/>
      <c r="SYU18" s="17"/>
      <c r="SYV18" s="17"/>
      <c r="SYW18" s="17"/>
      <c r="SYX18" s="17"/>
      <c r="SYY18" s="17"/>
      <c r="SYZ18" s="17"/>
      <c r="SZA18" s="17"/>
      <c r="SZB18" s="17"/>
      <c r="SZC18" s="17"/>
      <c r="SZD18" s="17"/>
      <c r="SZE18" s="17"/>
      <c r="SZF18" s="17"/>
      <c r="SZG18" s="17"/>
      <c r="SZH18" s="17"/>
      <c r="SZI18" s="17"/>
      <c r="SZJ18" s="17"/>
      <c r="SZK18" s="17"/>
      <c r="SZL18" s="17"/>
      <c r="SZM18" s="17"/>
      <c r="SZN18" s="17"/>
      <c r="SZO18" s="17"/>
      <c r="SZP18" s="17"/>
      <c r="SZQ18" s="17"/>
      <c r="SZR18" s="17"/>
      <c r="SZS18" s="17"/>
      <c r="SZT18" s="17"/>
      <c r="SZU18" s="17"/>
      <c r="SZV18" s="17"/>
      <c r="SZW18" s="17"/>
      <c r="SZX18" s="17"/>
      <c r="SZY18" s="17"/>
      <c r="SZZ18" s="17"/>
      <c r="TAA18" s="17"/>
      <c r="TAB18" s="17"/>
      <c r="TAC18" s="17"/>
      <c r="TAD18" s="17"/>
      <c r="TAE18" s="17"/>
      <c r="TAF18" s="17"/>
      <c r="TAG18" s="17"/>
      <c r="TAH18" s="17"/>
      <c r="TAI18" s="17"/>
      <c r="TAJ18" s="17"/>
      <c r="TAK18" s="17"/>
      <c r="TAL18" s="17"/>
      <c r="TAM18" s="17"/>
      <c r="TAN18" s="17"/>
      <c r="TAO18" s="17"/>
      <c r="TAP18" s="17"/>
      <c r="TAQ18" s="17"/>
      <c r="TAR18" s="17"/>
      <c r="TAS18" s="17"/>
      <c r="TAT18" s="17"/>
      <c r="TAU18" s="17"/>
      <c r="TAV18" s="17"/>
      <c r="TAW18" s="17"/>
      <c r="TAX18" s="17"/>
      <c r="TAY18" s="17"/>
      <c r="TAZ18" s="17"/>
      <c r="TBA18" s="17"/>
      <c r="TBB18" s="17"/>
      <c r="TBC18" s="17"/>
      <c r="TBD18" s="17"/>
      <c r="TBE18" s="17"/>
      <c r="TBF18" s="17"/>
      <c r="TBG18" s="17"/>
      <c r="TBH18" s="17"/>
      <c r="TBI18" s="17"/>
      <c r="TBJ18" s="17"/>
      <c r="TBK18" s="17"/>
      <c r="TBL18" s="17"/>
      <c r="TBM18" s="17"/>
      <c r="TBN18" s="17"/>
      <c r="TBO18" s="17"/>
      <c r="TBP18" s="17"/>
      <c r="TBQ18" s="17"/>
      <c r="TBR18" s="17"/>
      <c r="TBS18" s="17"/>
      <c r="TBT18" s="17"/>
      <c r="TBU18" s="17"/>
      <c r="TBV18" s="17"/>
      <c r="TBW18" s="17"/>
      <c r="TBX18" s="17"/>
      <c r="TBY18" s="17"/>
      <c r="TBZ18" s="17"/>
      <c r="TCA18" s="17"/>
      <c r="TCB18" s="17"/>
      <c r="TCC18" s="17"/>
      <c r="TCD18" s="17"/>
      <c r="TCE18" s="17"/>
      <c r="TCF18" s="17"/>
      <c r="TCG18" s="17"/>
      <c r="TCH18" s="17"/>
      <c r="TCI18" s="17"/>
      <c r="TCJ18" s="17"/>
      <c r="TCK18" s="17"/>
      <c r="TCL18" s="17"/>
      <c r="TCM18" s="17"/>
      <c r="TCN18" s="17"/>
      <c r="TCO18" s="17"/>
      <c r="TCP18" s="17"/>
      <c r="TCQ18" s="17"/>
      <c r="TCR18" s="17"/>
      <c r="TCS18" s="17"/>
      <c r="TCT18" s="17"/>
      <c r="TCU18" s="17"/>
      <c r="TCV18" s="17"/>
      <c r="TCW18" s="17"/>
      <c r="TCX18" s="17"/>
      <c r="TCY18" s="17"/>
      <c r="TCZ18" s="17"/>
      <c r="TDA18" s="17"/>
      <c r="TDB18" s="17"/>
      <c r="TDC18" s="17"/>
      <c r="TDD18" s="17"/>
      <c r="TDE18" s="17"/>
      <c r="TDF18" s="17"/>
      <c r="TDG18" s="17"/>
      <c r="TDH18" s="17"/>
      <c r="TDI18" s="17"/>
      <c r="TDJ18" s="17"/>
      <c r="TDK18" s="17"/>
      <c r="TDL18" s="17"/>
      <c r="TDM18" s="17"/>
      <c r="TDN18" s="17"/>
      <c r="TDO18" s="17"/>
      <c r="TDP18" s="17"/>
      <c r="TDQ18" s="17"/>
      <c r="TDR18" s="17"/>
      <c r="TDS18" s="17"/>
      <c r="TDT18" s="17"/>
      <c r="TDU18" s="17"/>
      <c r="TDV18" s="17"/>
      <c r="TDW18" s="17"/>
      <c r="TDX18" s="17"/>
      <c r="TDY18" s="17"/>
      <c r="TDZ18" s="17"/>
      <c r="TEA18" s="17"/>
      <c r="TEB18" s="17"/>
      <c r="TEC18" s="17"/>
      <c r="TED18" s="17"/>
      <c r="TEE18" s="17"/>
      <c r="TEF18" s="17"/>
      <c r="TEG18" s="17"/>
      <c r="TEH18" s="17"/>
      <c r="TEI18" s="17"/>
      <c r="TEJ18" s="17"/>
      <c r="TEK18" s="17"/>
      <c r="TEL18" s="17"/>
      <c r="TEM18" s="17"/>
      <c r="TEN18" s="17"/>
      <c r="TEO18" s="17"/>
      <c r="TEP18" s="17"/>
      <c r="TEQ18" s="17"/>
      <c r="TER18" s="17"/>
      <c r="TES18" s="17"/>
      <c r="TET18" s="17"/>
      <c r="TEU18" s="17"/>
      <c r="TEV18" s="17"/>
      <c r="TEW18" s="17"/>
      <c r="TEX18" s="17"/>
      <c r="TEY18" s="17"/>
      <c r="TEZ18" s="17"/>
      <c r="TFA18" s="17"/>
      <c r="TFB18" s="17"/>
      <c r="TFC18" s="17"/>
      <c r="TFD18" s="17"/>
      <c r="TFE18" s="17"/>
      <c r="TFF18" s="17"/>
      <c r="TFG18" s="17"/>
      <c r="TFH18" s="17"/>
      <c r="TFI18" s="17"/>
      <c r="TFJ18" s="17"/>
      <c r="TFK18" s="17"/>
      <c r="TFL18" s="17"/>
      <c r="TFM18" s="17"/>
      <c r="TFN18" s="17"/>
      <c r="TFO18" s="17"/>
      <c r="TFP18" s="17"/>
      <c r="TFQ18" s="17"/>
      <c r="TFR18" s="17"/>
      <c r="TFS18" s="17"/>
      <c r="TFT18" s="17"/>
      <c r="TFU18" s="17"/>
      <c r="TFV18" s="17"/>
      <c r="TFW18" s="17"/>
      <c r="TFX18" s="17"/>
      <c r="TFY18" s="17"/>
      <c r="TFZ18" s="17"/>
      <c r="TGA18" s="17"/>
      <c r="TGB18" s="17"/>
      <c r="TGC18" s="17"/>
      <c r="TGD18" s="17"/>
      <c r="TGE18" s="17"/>
      <c r="TGF18" s="17"/>
      <c r="TGG18" s="17"/>
      <c r="TGH18" s="17"/>
      <c r="TGI18" s="17"/>
      <c r="TGJ18" s="17"/>
      <c r="TGK18" s="17"/>
      <c r="TGL18" s="17"/>
      <c r="TGM18" s="17"/>
      <c r="TGN18" s="17"/>
      <c r="TGO18" s="17"/>
      <c r="TGP18" s="17"/>
      <c r="TGQ18" s="17"/>
      <c r="TGR18" s="17"/>
      <c r="TGS18" s="17"/>
      <c r="TGT18" s="17"/>
      <c r="TGU18" s="17"/>
      <c r="TGV18" s="17"/>
      <c r="TGW18" s="17"/>
      <c r="TGX18" s="17"/>
      <c r="TGY18" s="17"/>
      <c r="TGZ18" s="17"/>
      <c r="THA18" s="17"/>
      <c r="THB18" s="17"/>
      <c r="THC18" s="17"/>
      <c r="THD18" s="17"/>
      <c r="THE18" s="17"/>
      <c r="THF18" s="17"/>
      <c r="THG18" s="17"/>
      <c r="THH18" s="17"/>
      <c r="THI18" s="17"/>
      <c r="THJ18" s="17"/>
      <c r="THK18" s="17"/>
      <c r="THL18" s="17"/>
      <c r="THM18" s="17"/>
      <c r="THN18" s="17"/>
      <c r="THO18" s="17"/>
      <c r="THP18" s="17"/>
      <c r="THQ18" s="17"/>
      <c r="THR18" s="17"/>
      <c r="THS18" s="17"/>
      <c r="THT18" s="17"/>
      <c r="THU18" s="17"/>
      <c r="THV18" s="17"/>
      <c r="THW18" s="17"/>
      <c r="THX18" s="17"/>
      <c r="THY18" s="17"/>
      <c r="THZ18" s="17"/>
      <c r="TIA18" s="17"/>
      <c r="TIB18" s="17"/>
      <c r="TIC18" s="17"/>
      <c r="TID18" s="17"/>
      <c r="TIE18" s="17"/>
      <c r="TIF18" s="17"/>
      <c r="TIG18" s="17"/>
      <c r="TIH18" s="17"/>
      <c r="TII18" s="17"/>
      <c r="TIJ18" s="17"/>
      <c r="TIK18" s="17"/>
      <c r="TIL18" s="17"/>
      <c r="TIM18" s="17"/>
      <c r="TIN18" s="17"/>
      <c r="TIO18" s="17"/>
      <c r="TIP18" s="17"/>
      <c r="TIQ18" s="17"/>
      <c r="TIR18" s="17"/>
      <c r="TIS18" s="17"/>
      <c r="TIT18" s="17"/>
      <c r="TIU18" s="17"/>
      <c r="TIV18" s="17"/>
      <c r="TIW18" s="17"/>
      <c r="TIX18" s="17"/>
      <c r="TIY18" s="17"/>
      <c r="TIZ18" s="17"/>
      <c r="TJA18" s="17"/>
      <c r="TJB18" s="17"/>
      <c r="TJC18" s="17"/>
      <c r="TJD18" s="17"/>
      <c r="TJE18" s="17"/>
      <c r="TJF18" s="17"/>
      <c r="TJG18" s="17"/>
      <c r="TJH18" s="17"/>
      <c r="TJI18" s="17"/>
      <c r="TJJ18" s="17"/>
      <c r="TJK18" s="17"/>
      <c r="TJL18" s="17"/>
      <c r="TJM18" s="17"/>
      <c r="TJN18" s="17"/>
      <c r="TJO18" s="17"/>
      <c r="TJP18" s="17"/>
      <c r="TJQ18" s="17"/>
      <c r="TJR18" s="17"/>
      <c r="TJS18" s="17"/>
      <c r="TJT18" s="17"/>
      <c r="TJU18" s="17"/>
      <c r="TJV18" s="17"/>
      <c r="TJW18" s="17"/>
      <c r="TJX18" s="17"/>
      <c r="TJY18" s="17"/>
      <c r="TJZ18" s="17"/>
      <c r="TKA18" s="17"/>
      <c r="TKB18" s="17"/>
      <c r="TKC18" s="17"/>
      <c r="TKD18" s="17"/>
      <c r="TKE18" s="17"/>
      <c r="TKF18" s="17"/>
      <c r="TKG18" s="17"/>
      <c r="TKH18" s="17"/>
      <c r="TKI18" s="17"/>
      <c r="TKJ18" s="17"/>
      <c r="TKK18" s="17"/>
      <c r="TKL18" s="17"/>
      <c r="TKM18" s="17"/>
      <c r="TKN18" s="17"/>
      <c r="TKO18" s="17"/>
      <c r="TKP18" s="17"/>
      <c r="TKQ18" s="17"/>
      <c r="TKR18" s="17"/>
      <c r="TKS18" s="17"/>
      <c r="TKT18" s="17"/>
      <c r="TKU18" s="17"/>
      <c r="TKV18" s="17"/>
      <c r="TKW18" s="17"/>
      <c r="TKX18" s="17"/>
      <c r="TKY18" s="17"/>
      <c r="TKZ18" s="17"/>
      <c r="TLA18" s="17"/>
      <c r="TLB18" s="17"/>
      <c r="TLC18" s="17"/>
      <c r="TLD18" s="17"/>
      <c r="TLE18" s="17"/>
      <c r="TLF18" s="17"/>
      <c r="TLG18" s="17"/>
      <c r="TLH18" s="17"/>
      <c r="TLI18" s="17"/>
      <c r="TLJ18" s="17"/>
      <c r="TLK18" s="17"/>
      <c r="TLL18" s="17"/>
      <c r="TLM18" s="17"/>
      <c r="TLN18" s="17"/>
      <c r="TLO18" s="17"/>
      <c r="TLP18" s="17"/>
      <c r="TLQ18" s="17"/>
      <c r="TLR18" s="17"/>
      <c r="TLS18" s="17"/>
      <c r="TLT18" s="17"/>
      <c r="TLU18" s="17"/>
      <c r="TLV18" s="17"/>
      <c r="TLW18" s="17"/>
      <c r="TLX18" s="17"/>
      <c r="TLY18" s="17"/>
      <c r="TLZ18" s="17"/>
      <c r="TMA18" s="17"/>
      <c r="TMB18" s="17"/>
      <c r="TMC18" s="17"/>
      <c r="TMD18" s="17"/>
      <c r="TME18" s="17"/>
      <c r="TMF18" s="17"/>
      <c r="TMG18" s="17"/>
      <c r="TMH18" s="17"/>
      <c r="TMI18" s="17"/>
      <c r="TMJ18" s="17"/>
      <c r="TMK18" s="17"/>
      <c r="TML18" s="17"/>
      <c r="TMM18" s="17"/>
      <c r="TMN18" s="17"/>
      <c r="TMO18" s="17"/>
      <c r="TMP18" s="17"/>
      <c r="TMQ18" s="17"/>
      <c r="TMR18" s="17"/>
      <c r="TMS18" s="17"/>
      <c r="TMT18" s="17"/>
      <c r="TMU18" s="17"/>
      <c r="TMV18" s="17"/>
      <c r="TMW18" s="17"/>
      <c r="TMX18" s="17"/>
      <c r="TMY18" s="17"/>
      <c r="TMZ18" s="17"/>
      <c r="TNA18" s="17"/>
      <c r="TNB18" s="17"/>
      <c r="TNC18" s="17"/>
      <c r="TND18" s="17"/>
      <c r="TNE18" s="17"/>
      <c r="TNF18" s="17"/>
      <c r="TNG18" s="17"/>
      <c r="TNH18" s="17"/>
      <c r="TNI18" s="17"/>
      <c r="TNJ18" s="17"/>
      <c r="TNK18" s="17"/>
      <c r="TNL18" s="17"/>
      <c r="TNM18" s="17"/>
      <c r="TNN18" s="17"/>
      <c r="TNO18" s="17"/>
      <c r="TNP18" s="17"/>
      <c r="TNQ18" s="17"/>
      <c r="TNR18" s="17"/>
      <c r="TNS18" s="17"/>
      <c r="TNT18" s="17"/>
      <c r="TNU18" s="17"/>
      <c r="TNV18" s="17"/>
      <c r="TNW18" s="17"/>
      <c r="TNX18" s="17"/>
      <c r="TNY18" s="17"/>
      <c r="TNZ18" s="17"/>
      <c r="TOA18" s="17"/>
      <c r="TOB18" s="17"/>
      <c r="TOC18" s="17"/>
      <c r="TOD18" s="17"/>
      <c r="TOE18" s="17"/>
      <c r="TOF18" s="17"/>
      <c r="TOG18" s="17"/>
      <c r="TOH18" s="17"/>
      <c r="TOI18" s="17"/>
      <c r="TOJ18" s="17"/>
      <c r="TOK18" s="17"/>
      <c r="TOL18" s="17"/>
      <c r="TOM18" s="17"/>
      <c r="TON18" s="17"/>
      <c r="TOO18" s="17"/>
      <c r="TOP18" s="17"/>
      <c r="TOQ18" s="17"/>
      <c r="TOR18" s="17"/>
      <c r="TOS18" s="17"/>
      <c r="TOT18" s="17"/>
      <c r="TOU18" s="17"/>
      <c r="TOV18" s="17"/>
      <c r="TOW18" s="17"/>
      <c r="TOX18" s="17"/>
      <c r="TOY18" s="17"/>
      <c r="TOZ18" s="17"/>
      <c r="TPA18" s="17"/>
      <c r="TPB18" s="17"/>
      <c r="TPC18" s="17"/>
      <c r="TPD18" s="17"/>
      <c r="TPE18" s="17"/>
      <c r="TPF18" s="17"/>
      <c r="TPG18" s="17"/>
      <c r="TPH18" s="17"/>
      <c r="TPI18" s="17"/>
      <c r="TPJ18" s="17"/>
      <c r="TPK18" s="17"/>
      <c r="TPL18" s="17"/>
      <c r="TPM18" s="17"/>
      <c r="TPN18" s="17"/>
      <c r="TPO18" s="17"/>
      <c r="TPP18" s="17"/>
      <c r="TPQ18" s="17"/>
      <c r="TPR18" s="17"/>
      <c r="TPS18" s="17"/>
      <c r="TPT18" s="17"/>
      <c r="TPU18" s="17"/>
      <c r="TPV18" s="17"/>
      <c r="TPW18" s="17"/>
      <c r="TPX18" s="17"/>
      <c r="TPY18" s="17"/>
      <c r="TPZ18" s="17"/>
      <c r="TQA18" s="17"/>
      <c r="TQB18" s="17"/>
      <c r="TQC18" s="17"/>
      <c r="TQD18" s="17"/>
      <c r="TQE18" s="17"/>
      <c r="TQF18" s="17"/>
      <c r="TQG18" s="17"/>
      <c r="TQH18" s="17"/>
      <c r="TQI18" s="17"/>
      <c r="TQJ18" s="17"/>
      <c r="TQK18" s="17"/>
      <c r="TQL18" s="17"/>
      <c r="TQM18" s="17"/>
      <c r="TQN18" s="17"/>
      <c r="TQO18" s="17"/>
      <c r="TQP18" s="17"/>
      <c r="TQQ18" s="17"/>
      <c r="TQR18" s="17"/>
      <c r="TQS18" s="17"/>
      <c r="TQT18" s="17"/>
      <c r="TQU18" s="17"/>
      <c r="TQV18" s="17"/>
      <c r="TQW18" s="17"/>
      <c r="TQX18" s="17"/>
      <c r="TQY18" s="17"/>
      <c r="TQZ18" s="17"/>
      <c r="TRA18" s="17"/>
      <c r="TRB18" s="17"/>
      <c r="TRC18" s="17"/>
      <c r="TRD18" s="17"/>
      <c r="TRE18" s="17"/>
      <c r="TRF18" s="17"/>
      <c r="TRG18" s="17"/>
      <c r="TRH18" s="17"/>
      <c r="TRI18" s="17"/>
      <c r="TRJ18" s="17"/>
      <c r="TRK18" s="17"/>
      <c r="TRL18" s="17"/>
      <c r="TRM18" s="17"/>
      <c r="TRN18" s="17"/>
      <c r="TRO18" s="17"/>
      <c r="TRP18" s="17"/>
      <c r="TRQ18" s="17"/>
      <c r="TRR18" s="17"/>
      <c r="TRS18" s="17"/>
      <c r="TRT18" s="17"/>
      <c r="TRU18" s="17"/>
      <c r="TRV18" s="17"/>
      <c r="TRW18" s="17"/>
      <c r="TRX18" s="17"/>
      <c r="TRY18" s="17"/>
      <c r="TRZ18" s="17"/>
      <c r="TSA18" s="17"/>
      <c r="TSB18" s="17"/>
      <c r="TSC18" s="17"/>
      <c r="TSD18" s="17"/>
      <c r="TSE18" s="17"/>
      <c r="TSF18" s="17"/>
      <c r="TSG18" s="17"/>
      <c r="TSH18" s="17"/>
      <c r="TSI18" s="17"/>
      <c r="TSJ18" s="17"/>
      <c r="TSK18" s="17"/>
      <c r="TSL18" s="17"/>
      <c r="TSM18" s="17"/>
      <c r="TSN18" s="17"/>
      <c r="TSO18" s="17"/>
      <c r="TSP18" s="17"/>
      <c r="TSQ18" s="17"/>
      <c r="TSR18" s="17"/>
      <c r="TSS18" s="17"/>
      <c r="TST18" s="17"/>
      <c r="TSU18" s="17"/>
      <c r="TSV18" s="17"/>
      <c r="TSW18" s="17"/>
      <c r="TSX18" s="17"/>
      <c r="TSY18" s="17"/>
      <c r="TSZ18" s="17"/>
      <c r="TTA18" s="17"/>
      <c r="TTB18" s="17"/>
      <c r="TTC18" s="17"/>
      <c r="TTD18" s="17"/>
      <c r="TTE18" s="17"/>
      <c r="TTF18" s="17"/>
      <c r="TTG18" s="17"/>
      <c r="TTH18" s="17"/>
      <c r="TTI18" s="17"/>
      <c r="TTJ18" s="17"/>
      <c r="TTK18" s="17"/>
      <c r="TTL18" s="17"/>
      <c r="TTM18" s="17"/>
      <c r="TTN18" s="17"/>
      <c r="TTO18" s="17"/>
      <c r="TTP18" s="17"/>
      <c r="TTQ18" s="17"/>
      <c r="TTR18" s="17"/>
      <c r="TTS18" s="17"/>
      <c r="TTT18" s="17"/>
      <c r="TTU18" s="17"/>
      <c r="TTV18" s="17"/>
      <c r="TTW18" s="17"/>
      <c r="TTX18" s="17"/>
      <c r="TTY18" s="17"/>
      <c r="TTZ18" s="17"/>
      <c r="TUA18" s="17"/>
      <c r="TUB18" s="17"/>
      <c r="TUC18" s="17"/>
      <c r="TUD18" s="17"/>
      <c r="TUE18" s="17"/>
      <c r="TUF18" s="17"/>
      <c r="TUG18" s="17"/>
      <c r="TUH18" s="17"/>
      <c r="TUI18" s="17"/>
      <c r="TUJ18" s="17"/>
      <c r="TUK18" s="17"/>
      <c r="TUL18" s="17"/>
      <c r="TUM18" s="17"/>
      <c r="TUN18" s="17"/>
      <c r="TUO18" s="17"/>
      <c r="TUP18" s="17"/>
      <c r="TUQ18" s="17"/>
      <c r="TUR18" s="17"/>
      <c r="TUS18" s="17"/>
      <c r="TUT18" s="17"/>
      <c r="TUU18" s="17"/>
      <c r="TUV18" s="17"/>
      <c r="TUW18" s="17"/>
      <c r="TUX18" s="17"/>
      <c r="TUY18" s="17"/>
      <c r="TUZ18" s="17"/>
      <c r="TVA18" s="17"/>
      <c r="TVB18" s="17"/>
      <c r="TVC18" s="17"/>
      <c r="TVD18" s="17"/>
      <c r="TVE18" s="17"/>
      <c r="TVF18" s="17"/>
      <c r="TVG18" s="17"/>
      <c r="TVH18" s="17"/>
      <c r="TVI18" s="17"/>
      <c r="TVJ18" s="17"/>
      <c r="TVK18" s="17"/>
      <c r="TVL18" s="17"/>
      <c r="TVM18" s="17"/>
      <c r="TVN18" s="17"/>
      <c r="TVO18" s="17"/>
      <c r="TVP18" s="17"/>
      <c r="TVQ18" s="17"/>
      <c r="TVR18" s="17"/>
      <c r="TVS18" s="17"/>
      <c r="TVT18" s="17"/>
      <c r="TVU18" s="17"/>
      <c r="TVV18" s="17"/>
      <c r="TVW18" s="17"/>
      <c r="TVX18" s="17"/>
      <c r="TVY18" s="17"/>
      <c r="TVZ18" s="17"/>
      <c r="TWA18" s="17"/>
      <c r="TWB18" s="17"/>
      <c r="TWC18" s="17"/>
      <c r="TWD18" s="17"/>
      <c r="TWE18" s="17"/>
      <c r="TWF18" s="17"/>
      <c r="TWG18" s="17"/>
      <c r="TWH18" s="17"/>
      <c r="TWI18" s="17"/>
      <c r="TWJ18" s="17"/>
      <c r="TWK18" s="17"/>
      <c r="TWL18" s="17"/>
      <c r="TWM18" s="17"/>
      <c r="TWN18" s="17"/>
      <c r="TWO18" s="17"/>
      <c r="TWP18" s="17"/>
      <c r="TWQ18" s="17"/>
      <c r="TWR18" s="17"/>
      <c r="TWS18" s="17"/>
      <c r="TWT18" s="17"/>
      <c r="TWU18" s="17"/>
      <c r="TWV18" s="17"/>
      <c r="TWW18" s="17"/>
      <c r="TWX18" s="17"/>
      <c r="TWY18" s="17"/>
      <c r="TWZ18" s="17"/>
      <c r="TXA18" s="17"/>
      <c r="TXB18" s="17"/>
      <c r="TXC18" s="17"/>
      <c r="TXD18" s="17"/>
      <c r="TXE18" s="17"/>
      <c r="TXF18" s="17"/>
      <c r="TXG18" s="17"/>
      <c r="TXH18" s="17"/>
      <c r="TXI18" s="17"/>
      <c r="TXJ18" s="17"/>
      <c r="TXK18" s="17"/>
      <c r="TXL18" s="17"/>
      <c r="TXM18" s="17"/>
      <c r="TXN18" s="17"/>
      <c r="TXO18" s="17"/>
      <c r="TXP18" s="17"/>
      <c r="TXQ18" s="17"/>
      <c r="TXR18" s="17"/>
      <c r="TXS18" s="17"/>
      <c r="TXT18" s="17"/>
      <c r="TXU18" s="17"/>
      <c r="TXV18" s="17"/>
      <c r="TXW18" s="17"/>
      <c r="TXX18" s="17"/>
      <c r="TXY18" s="17"/>
      <c r="TXZ18" s="17"/>
      <c r="TYA18" s="17"/>
      <c r="TYB18" s="17"/>
      <c r="TYC18" s="17"/>
      <c r="TYD18" s="17"/>
      <c r="TYE18" s="17"/>
      <c r="TYF18" s="17"/>
      <c r="TYG18" s="17"/>
      <c r="TYH18" s="17"/>
      <c r="TYI18" s="17"/>
      <c r="TYJ18" s="17"/>
      <c r="TYK18" s="17"/>
      <c r="TYL18" s="17"/>
      <c r="TYM18" s="17"/>
      <c r="TYN18" s="17"/>
      <c r="TYO18" s="17"/>
      <c r="TYP18" s="17"/>
      <c r="TYQ18" s="17"/>
      <c r="TYR18" s="17"/>
      <c r="TYS18" s="17"/>
      <c r="TYT18" s="17"/>
      <c r="TYU18" s="17"/>
      <c r="TYV18" s="17"/>
      <c r="TYW18" s="17"/>
      <c r="TYX18" s="17"/>
      <c r="TYY18" s="17"/>
      <c r="TYZ18" s="17"/>
      <c r="TZA18" s="17"/>
      <c r="TZB18" s="17"/>
      <c r="TZC18" s="17"/>
      <c r="TZD18" s="17"/>
      <c r="TZE18" s="17"/>
      <c r="TZF18" s="17"/>
      <c r="TZG18" s="17"/>
      <c r="TZH18" s="17"/>
      <c r="TZI18" s="17"/>
      <c r="TZJ18" s="17"/>
      <c r="TZK18" s="17"/>
      <c r="TZL18" s="17"/>
      <c r="TZM18" s="17"/>
      <c r="TZN18" s="17"/>
      <c r="TZO18" s="17"/>
      <c r="TZP18" s="17"/>
      <c r="TZQ18" s="17"/>
      <c r="TZR18" s="17"/>
      <c r="TZS18" s="17"/>
      <c r="TZT18" s="17"/>
      <c r="TZU18" s="17"/>
      <c r="TZV18" s="17"/>
      <c r="TZW18" s="17"/>
      <c r="TZX18" s="17"/>
      <c r="TZY18" s="17"/>
      <c r="TZZ18" s="17"/>
      <c r="UAA18" s="17"/>
      <c r="UAB18" s="17"/>
      <c r="UAC18" s="17"/>
      <c r="UAD18" s="17"/>
      <c r="UAE18" s="17"/>
      <c r="UAF18" s="17"/>
      <c r="UAG18" s="17"/>
      <c r="UAH18" s="17"/>
      <c r="UAI18" s="17"/>
      <c r="UAJ18" s="17"/>
      <c r="UAK18" s="17"/>
      <c r="UAL18" s="17"/>
      <c r="UAM18" s="17"/>
      <c r="UAN18" s="17"/>
      <c r="UAO18" s="17"/>
      <c r="UAP18" s="17"/>
      <c r="UAQ18" s="17"/>
      <c r="UAR18" s="17"/>
      <c r="UAS18" s="17"/>
      <c r="UAT18" s="17"/>
      <c r="UAU18" s="17"/>
      <c r="UAV18" s="17"/>
      <c r="UAW18" s="17"/>
      <c r="UAX18" s="17"/>
      <c r="UAY18" s="17"/>
      <c r="UAZ18" s="17"/>
      <c r="UBA18" s="17"/>
      <c r="UBB18" s="17"/>
      <c r="UBC18" s="17"/>
      <c r="UBD18" s="17"/>
      <c r="UBE18" s="17"/>
      <c r="UBF18" s="17"/>
      <c r="UBG18" s="17"/>
      <c r="UBH18" s="17"/>
      <c r="UBI18" s="17"/>
      <c r="UBJ18" s="17"/>
      <c r="UBK18" s="17"/>
      <c r="UBL18" s="17"/>
      <c r="UBM18" s="17"/>
      <c r="UBN18" s="17"/>
      <c r="UBO18" s="17"/>
      <c r="UBP18" s="17"/>
      <c r="UBQ18" s="17"/>
      <c r="UBR18" s="17"/>
      <c r="UBS18" s="17"/>
      <c r="UBT18" s="17"/>
      <c r="UBU18" s="17"/>
      <c r="UBV18" s="17"/>
      <c r="UBW18" s="17"/>
      <c r="UBX18" s="17"/>
      <c r="UBY18" s="17"/>
      <c r="UBZ18" s="17"/>
      <c r="UCA18" s="17"/>
      <c r="UCB18" s="17"/>
      <c r="UCC18" s="17"/>
      <c r="UCD18" s="17"/>
      <c r="UCE18" s="17"/>
      <c r="UCF18" s="17"/>
      <c r="UCG18" s="17"/>
      <c r="UCH18" s="17"/>
      <c r="UCI18" s="17"/>
      <c r="UCJ18" s="17"/>
      <c r="UCK18" s="17"/>
      <c r="UCL18" s="17"/>
      <c r="UCM18" s="17"/>
      <c r="UCN18" s="17"/>
      <c r="UCO18" s="17"/>
      <c r="UCP18" s="17"/>
      <c r="UCQ18" s="17"/>
      <c r="UCR18" s="17"/>
      <c r="UCS18" s="17"/>
      <c r="UCT18" s="17"/>
      <c r="UCU18" s="17"/>
      <c r="UCV18" s="17"/>
      <c r="UCW18" s="17"/>
      <c r="UCX18" s="17"/>
      <c r="UCY18" s="17"/>
      <c r="UCZ18" s="17"/>
      <c r="UDA18" s="17"/>
      <c r="UDB18" s="17"/>
      <c r="UDC18" s="17"/>
      <c r="UDD18" s="17"/>
      <c r="UDE18" s="17"/>
      <c r="UDF18" s="17"/>
      <c r="UDG18" s="17"/>
      <c r="UDH18" s="17"/>
      <c r="UDI18" s="17"/>
      <c r="UDJ18" s="17"/>
      <c r="UDK18" s="17"/>
      <c r="UDL18" s="17"/>
      <c r="UDM18" s="17"/>
      <c r="UDN18" s="17"/>
      <c r="UDO18" s="17"/>
      <c r="UDP18" s="17"/>
      <c r="UDQ18" s="17"/>
      <c r="UDR18" s="17"/>
      <c r="UDS18" s="17"/>
      <c r="UDT18" s="17"/>
      <c r="UDU18" s="17"/>
      <c r="UDV18" s="17"/>
      <c r="UDW18" s="17"/>
      <c r="UDX18" s="17"/>
      <c r="UDY18" s="17"/>
      <c r="UDZ18" s="17"/>
      <c r="UEA18" s="17"/>
      <c r="UEB18" s="17"/>
      <c r="UEC18" s="17"/>
      <c r="UED18" s="17"/>
      <c r="UEE18" s="17"/>
      <c r="UEF18" s="17"/>
      <c r="UEG18" s="17"/>
      <c r="UEH18" s="17"/>
      <c r="UEI18" s="17"/>
      <c r="UEJ18" s="17"/>
      <c r="UEK18" s="17"/>
      <c r="UEL18" s="17"/>
      <c r="UEM18" s="17"/>
      <c r="UEN18" s="17"/>
      <c r="UEO18" s="17"/>
      <c r="UEP18" s="17"/>
      <c r="UEQ18" s="17"/>
      <c r="UER18" s="17"/>
      <c r="UES18" s="17"/>
      <c r="UET18" s="17"/>
      <c r="UEU18" s="17"/>
      <c r="UEV18" s="17"/>
      <c r="UEW18" s="17"/>
      <c r="UEX18" s="17"/>
      <c r="UEY18" s="17"/>
      <c r="UEZ18" s="17"/>
      <c r="UFA18" s="17"/>
      <c r="UFB18" s="17"/>
      <c r="UFC18" s="17"/>
      <c r="UFD18" s="17"/>
      <c r="UFE18" s="17"/>
      <c r="UFF18" s="17"/>
      <c r="UFG18" s="17"/>
      <c r="UFH18" s="17"/>
      <c r="UFI18" s="17"/>
      <c r="UFJ18" s="17"/>
      <c r="UFK18" s="17"/>
      <c r="UFL18" s="17"/>
      <c r="UFM18" s="17"/>
      <c r="UFN18" s="17"/>
      <c r="UFO18" s="17"/>
      <c r="UFP18" s="17"/>
      <c r="UFQ18" s="17"/>
      <c r="UFR18" s="17"/>
      <c r="UFS18" s="17"/>
      <c r="UFT18" s="17"/>
      <c r="UFU18" s="17"/>
      <c r="UFV18" s="17"/>
      <c r="UFW18" s="17"/>
      <c r="UFX18" s="17"/>
      <c r="UFY18" s="17"/>
      <c r="UFZ18" s="17"/>
      <c r="UGA18" s="17"/>
      <c r="UGB18" s="17"/>
      <c r="UGC18" s="17"/>
      <c r="UGD18" s="17"/>
      <c r="UGE18" s="17"/>
      <c r="UGF18" s="17"/>
      <c r="UGG18" s="17"/>
      <c r="UGH18" s="17"/>
      <c r="UGI18" s="17"/>
      <c r="UGJ18" s="17"/>
      <c r="UGK18" s="17"/>
      <c r="UGL18" s="17"/>
      <c r="UGM18" s="17"/>
      <c r="UGN18" s="17"/>
      <c r="UGO18" s="17"/>
      <c r="UGP18" s="17"/>
      <c r="UGQ18" s="17"/>
      <c r="UGR18" s="17"/>
      <c r="UGS18" s="17"/>
      <c r="UGT18" s="17"/>
      <c r="UGU18" s="17"/>
      <c r="UGV18" s="17"/>
      <c r="UGW18" s="17"/>
      <c r="UGX18" s="17"/>
      <c r="UGY18" s="17"/>
      <c r="UGZ18" s="17"/>
      <c r="UHA18" s="17"/>
      <c r="UHB18" s="17"/>
      <c r="UHC18" s="17"/>
      <c r="UHD18" s="17"/>
      <c r="UHE18" s="17"/>
      <c r="UHF18" s="17"/>
      <c r="UHG18" s="17"/>
      <c r="UHH18" s="17"/>
      <c r="UHI18" s="17"/>
      <c r="UHJ18" s="17"/>
      <c r="UHK18" s="17"/>
      <c r="UHL18" s="17"/>
      <c r="UHM18" s="17"/>
      <c r="UHN18" s="17"/>
      <c r="UHO18" s="17"/>
      <c r="UHP18" s="17"/>
      <c r="UHQ18" s="17"/>
      <c r="UHR18" s="17"/>
      <c r="UHS18" s="17"/>
      <c r="UHT18" s="17"/>
      <c r="UHU18" s="17"/>
      <c r="UHV18" s="17"/>
      <c r="UHW18" s="17"/>
      <c r="UHX18" s="17"/>
      <c r="UHY18" s="17"/>
      <c r="UHZ18" s="17"/>
      <c r="UIA18" s="17"/>
      <c r="UIB18" s="17"/>
      <c r="UIC18" s="17"/>
      <c r="UID18" s="17"/>
      <c r="UIE18" s="17"/>
      <c r="UIF18" s="17"/>
      <c r="UIG18" s="17"/>
      <c r="UIH18" s="17"/>
      <c r="UII18" s="17"/>
      <c r="UIJ18" s="17"/>
      <c r="UIK18" s="17"/>
      <c r="UIL18" s="17"/>
      <c r="UIM18" s="17"/>
      <c r="UIN18" s="17"/>
      <c r="UIO18" s="17"/>
      <c r="UIP18" s="17"/>
      <c r="UIQ18" s="17"/>
      <c r="UIR18" s="17"/>
      <c r="UIS18" s="17"/>
      <c r="UIT18" s="17"/>
      <c r="UIU18" s="17"/>
      <c r="UIV18" s="17"/>
      <c r="UIW18" s="17"/>
      <c r="UIX18" s="17"/>
      <c r="UIY18" s="17"/>
      <c r="UIZ18" s="17"/>
      <c r="UJA18" s="17"/>
      <c r="UJB18" s="17"/>
      <c r="UJC18" s="17"/>
      <c r="UJD18" s="17"/>
      <c r="UJE18" s="17"/>
      <c r="UJF18" s="17"/>
      <c r="UJG18" s="17"/>
      <c r="UJH18" s="17"/>
      <c r="UJI18" s="17"/>
      <c r="UJJ18" s="17"/>
      <c r="UJK18" s="17"/>
      <c r="UJL18" s="17"/>
      <c r="UJM18" s="17"/>
      <c r="UJN18" s="17"/>
      <c r="UJO18" s="17"/>
      <c r="UJP18" s="17"/>
      <c r="UJQ18" s="17"/>
      <c r="UJR18" s="17"/>
      <c r="UJS18" s="17"/>
      <c r="UJT18" s="17"/>
      <c r="UJU18" s="17"/>
      <c r="UJV18" s="17"/>
      <c r="UJW18" s="17"/>
      <c r="UJX18" s="17"/>
      <c r="UJY18" s="17"/>
      <c r="UJZ18" s="17"/>
      <c r="UKA18" s="17"/>
      <c r="UKB18" s="17"/>
      <c r="UKC18" s="17"/>
      <c r="UKD18" s="17"/>
      <c r="UKE18" s="17"/>
      <c r="UKF18" s="17"/>
      <c r="UKG18" s="17"/>
      <c r="UKH18" s="17"/>
      <c r="UKI18" s="17"/>
      <c r="UKJ18" s="17"/>
      <c r="UKK18" s="17"/>
      <c r="UKL18" s="17"/>
      <c r="UKM18" s="17"/>
      <c r="UKN18" s="17"/>
      <c r="UKO18" s="17"/>
      <c r="UKP18" s="17"/>
      <c r="UKQ18" s="17"/>
      <c r="UKR18" s="17"/>
      <c r="UKS18" s="17"/>
      <c r="UKT18" s="17"/>
      <c r="UKU18" s="17"/>
      <c r="UKV18" s="17"/>
      <c r="UKW18" s="17"/>
      <c r="UKX18" s="17"/>
      <c r="UKY18" s="17"/>
      <c r="UKZ18" s="17"/>
      <c r="ULA18" s="17"/>
      <c r="ULB18" s="17"/>
      <c r="ULC18" s="17"/>
      <c r="ULD18" s="17"/>
      <c r="ULE18" s="17"/>
      <c r="ULF18" s="17"/>
      <c r="ULG18" s="17"/>
      <c r="ULH18" s="17"/>
      <c r="ULI18" s="17"/>
      <c r="ULJ18" s="17"/>
      <c r="ULK18" s="17"/>
      <c r="ULL18" s="17"/>
      <c r="ULM18" s="17"/>
      <c r="ULN18" s="17"/>
      <c r="ULO18" s="17"/>
      <c r="ULP18" s="17"/>
      <c r="ULQ18" s="17"/>
      <c r="ULR18" s="17"/>
      <c r="ULS18" s="17"/>
      <c r="ULT18" s="17"/>
      <c r="ULU18" s="17"/>
      <c r="ULV18" s="17"/>
      <c r="ULW18" s="17"/>
      <c r="ULX18" s="17"/>
      <c r="ULY18" s="17"/>
      <c r="ULZ18" s="17"/>
      <c r="UMA18" s="17"/>
      <c r="UMB18" s="17"/>
      <c r="UMC18" s="17"/>
      <c r="UMD18" s="17"/>
      <c r="UME18" s="17"/>
      <c r="UMF18" s="17"/>
      <c r="UMG18" s="17"/>
      <c r="UMH18" s="17"/>
      <c r="UMI18" s="17"/>
      <c r="UMJ18" s="17"/>
      <c r="UMK18" s="17"/>
      <c r="UML18" s="17"/>
      <c r="UMM18" s="17"/>
      <c r="UMN18" s="17"/>
      <c r="UMO18" s="17"/>
      <c r="UMP18" s="17"/>
      <c r="UMQ18" s="17"/>
      <c r="UMR18" s="17"/>
      <c r="UMS18" s="17"/>
      <c r="UMT18" s="17"/>
      <c r="UMU18" s="17"/>
      <c r="UMV18" s="17"/>
      <c r="UMW18" s="17"/>
      <c r="UMX18" s="17"/>
      <c r="UMY18" s="17"/>
      <c r="UMZ18" s="17"/>
      <c r="UNA18" s="17"/>
      <c r="UNB18" s="17"/>
      <c r="UNC18" s="17"/>
      <c r="UND18" s="17"/>
      <c r="UNE18" s="17"/>
      <c r="UNF18" s="17"/>
      <c r="UNG18" s="17"/>
      <c r="UNH18" s="17"/>
      <c r="UNI18" s="17"/>
      <c r="UNJ18" s="17"/>
      <c r="UNK18" s="17"/>
      <c r="UNL18" s="17"/>
      <c r="UNM18" s="17"/>
      <c r="UNN18" s="17"/>
      <c r="UNO18" s="17"/>
      <c r="UNP18" s="17"/>
      <c r="UNQ18" s="17"/>
      <c r="UNR18" s="17"/>
      <c r="UNS18" s="17"/>
      <c r="UNT18" s="17"/>
      <c r="UNU18" s="17"/>
      <c r="UNV18" s="17"/>
      <c r="UNW18" s="17"/>
      <c r="UNX18" s="17"/>
      <c r="UNY18" s="17"/>
      <c r="UNZ18" s="17"/>
      <c r="UOA18" s="17"/>
      <c r="UOB18" s="17"/>
      <c r="UOC18" s="17"/>
      <c r="UOD18" s="17"/>
      <c r="UOE18" s="17"/>
      <c r="UOF18" s="17"/>
      <c r="UOG18" s="17"/>
      <c r="UOH18" s="17"/>
      <c r="UOI18" s="17"/>
      <c r="UOJ18" s="17"/>
      <c r="UOK18" s="17"/>
      <c r="UOL18" s="17"/>
      <c r="UOM18" s="17"/>
      <c r="UON18" s="17"/>
      <c r="UOO18" s="17"/>
      <c r="UOP18" s="17"/>
      <c r="UOQ18" s="17"/>
      <c r="UOR18" s="17"/>
      <c r="UOS18" s="17"/>
      <c r="UOT18" s="17"/>
      <c r="UOU18" s="17"/>
      <c r="UOV18" s="17"/>
      <c r="UOW18" s="17"/>
      <c r="UOX18" s="17"/>
      <c r="UOY18" s="17"/>
      <c r="UOZ18" s="17"/>
      <c r="UPA18" s="17"/>
      <c r="UPB18" s="17"/>
      <c r="UPC18" s="17"/>
      <c r="UPD18" s="17"/>
      <c r="UPE18" s="17"/>
      <c r="UPF18" s="17"/>
      <c r="UPG18" s="17"/>
      <c r="UPH18" s="17"/>
      <c r="UPI18" s="17"/>
      <c r="UPJ18" s="17"/>
      <c r="UPK18" s="17"/>
      <c r="UPL18" s="17"/>
      <c r="UPM18" s="17"/>
      <c r="UPN18" s="17"/>
      <c r="UPO18" s="17"/>
      <c r="UPP18" s="17"/>
      <c r="UPQ18" s="17"/>
      <c r="UPR18" s="17"/>
      <c r="UPS18" s="17"/>
      <c r="UPT18" s="17"/>
      <c r="UPU18" s="17"/>
      <c r="UPV18" s="17"/>
      <c r="UPW18" s="17"/>
      <c r="UPX18" s="17"/>
      <c r="UPY18" s="17"/>
      <c r="UPZ18" s="17"/>
      <c r="UQA18" s="17"/>
      <c r="UQB18" s="17"/>
      <c r="UQC18" s="17"/>
      <c r="UQD18" s="17"/>
      <c r="UQE18" s="17"/>
      <c r="UQF18" s="17"/>
      <c r="UQG18" s="17"/>
      <c r="UQH18" s="17"/>
      <c r="UQI18" s="17"/>
      <c r="UQJ18" s="17"/>
      <c r="UQK18" s="17"/>
      <c r="UQL18" s="17"/>
      <c r="UQM18" s="17"/>
      <c r="UQN18" s="17"/>
      <c r="UQO18" s="17"/>
      <c r="UQP18" s="17"/>
      <c r="UQQ18" s="17"/>
      <c r="UQR18" s="17"/>
      <c r="UQS18" s="17"/>
      <c r="UQT18" s="17"/>
      <c r="UQU18" s="17"/>
      <c r="UQV18" s="17"/>
      <c r="UQW18" s="17"/>
      <c r="UQX18" s="17"/>
      <c r="UQY18" s="17"/>
      <c r="UQZ18" s="17"/>
      <c r="URA18" s="17"/>
      <c r="URB18" s="17"/>
      <c r="URC18" s="17"/>
      <c r="URD18" s="17"/>
      <c r="URE18" s="17"/>
      <c r="URF18" s="17"/>
      <c r="URG18" s="17"/>
      <c r="URH18" s="17"/>
      <c r="URI18" s="17"/>
      <c r="URJ18" s="17"/>
      <c r="URK18" s="17"/>
      <c r="URL18" s="17"/>
      <c r="URM18" s="17"/>
      <c r="URN18" s="17"/>
      <c r="URO18" s="17"/>
      <c r="URP18" s="17"/>
      <c r="URQ18" s="17"/>
      <c r="URR18" s="17"/>
      <c r="URS18" s="17"/>
      <c r="URT18" s="17"/>
      <c r="URU18" s="17"/>
      <c r="URV18" s="17"/>
      <c r="URW18" s="17"/>
      <c r="URX18" s="17"/>
      <c r="URY18" s="17"/>
      <c r="URZ18" s="17"/>
      <c r="USA18" s="17"/>
      <c r="USB18" s="17"/>
      <c r="USC18" s="17"/>
      <c r="USD18" s="17"/>
      <c r="USE18" s="17"/>
      <c r="USF18" s="17"/>
      <c r="USG18" s="17"/>
      <c r="USH18" s="17"/>
      <c r="USI18" s="17"/>
      <c r="USJ18" s="17"/>
      <c r="USK18" s="17"/>
      <c r="USL18" s="17"/>
      <c r="USM18" s="17"/>
      <c r="USN18" s="17"/>
      <c r="USO18" s="17"/>
      <c r="USP18" s="17"/>
      <c r="USQ18" s="17"/>
      <c r="USR18" s="17"/>
      <c r="USS18" s="17"/>
      <c r="UST18" s="17"/>
      <c r="USU18" s="17"/>
      <c r="USV18" s="17"/>
      <c r="USW18" s="17"/>
      <c r="USX18" s="17"/>
      <c r="USY18" s="17"/>
      <c r="USZ18" s="17"/>
      <c r="UTA18" s="17"/>
      <c r="UTB18" s="17"/>
      <c r="UTC18" s="17"/>
      <c r="UTD18" s="17"/>
      <c r="UTE18" s="17"/>
      <c r="UTF18" s="17"/>
      <c r="UTG18" s="17"/>
      <c r="UTH18" s="17"/>
      <c r="UTI18" s="17"/>
      <c r="UTJ18" s="17"/>
      <c r="UTK18" s="17"/>
      <c r="UTL18" s="17"/>
      <c r="UTM18" s="17"/>
      <c r="UTN18" s="17"/>
      <c r="UTO18" s="17"/>
      <c r="UTP18" s="17"/>
      <c r="UTQ18" s="17"/>
      <c r="UTR18" s="17"/>
      <c r="UTS18" s="17"/>
      <c r="UTT18" s="17"/>
      <c r="UTU18" s="17"/>
      <c r="UTV18" s="17"/>
      <c r="UTW18" s="17"/>
      <c r="UTX18" s="17"/>
      <c r="UTY18" s="17"/>
      <c r="UTZ18" s="17"/>
      <c r="UUA18" s="17"/>
      <c r="UUB18" s="17"/>
      <c r="UUC18" s="17"/>
      <c r="UUD18" s="17"/>
      <c r="UUE18" s="17"/>
      <c r="UUF18" s="17"/>
      <c r="UUG18" s="17"/>
      <c r="UUH18" s="17"/>
      <c r="UUI18" s="17"/>
      <c r="UUJ18" s="17"/>
      <c r="UUK18" s="17"/>
      <c r="UUL18" s="17"/>
      <c r="UUM18" s="17"/>
      <c r="UUN18" s="17"/>
      <c r="UUO18" s="17"/>
      <c r="UUP18" s="17"/>
      <c r="UUQ18" s="17"/>
      <c r="UUR18" s="17"/>
      <c r="UUS18" s="17"/>
      <c r="UUT18" s="17"/>
      <c r="UUU18" s="17"/>
      <c r="UUV18" s="17"/>
      <c r="UUW18" s="17"/>
      <c r="UUX18" s="17"/>
      <c r="UUY18" s="17"/>
      <c r="UUZ18" s="17"/>
      <c r="UVA18" s="17"/>
      <c r="UVB18" s="17"/>
      <c r="UVC18" s="17"/>
      <c r="UVD18" s="17"/>
      <c r="UVE18" s="17"/>
      <c r="UVF18" s="17"/>
      <c r="UVG18" s="17"/>
      <c r="UVH18" s="17"/>
      <c r="UVI18" s="17"/>
      <c r="UVJ18" s="17"/>
      <c r="UVK18" s="17"/>
      <c r="UVL18" s="17"/>
      <c r="UVM18" s="17"/>
      <c r="UVN18" s="17"/>
      <c r="UVO18" s="17"/>
      <c r="UVP18" s="17"/>
      <c r="UVQ18" s="17"/>
      <c r="UVR18" s="17"/>
      <c r="UVS18" s="17"/>
      <c r="UVT18" s="17"/>
      <c r="UVU18" s="17"/>
      <c r="UVV18" s="17"/>
      <c r="UVW18" s="17"/>
      <c r="UVX18" s="17"/>
      <c r="UVY18" s="17"/>
      <c r="UVZ18" s="17"/>
      <c r="UWA18" s="17"/>
      <c r="UWB18" s="17"/>
      <c r="UWC18" s="17"/>
      <c r="UWD18" s="17"/>
      <c r="UWE18" s="17"/>
      <c r="UWF18" s="17"/>
      <c r="UWG18" s="17"/>
      <c r="UWH18" s="17"/>
      <c r="UWI18" s="17"/>
      <c r="UWJ18" s="17"/>
      <c r="UWK18" s="17"/>
      <c r="UWL18" s="17"/>
      <c r="UWM18" s="17"/>
      <c r="UWN18" s="17"/>
      <c r="UWO18" s="17"/>
      <c r="UWP18" s="17"/>
      <c r="UWQ18" s="17"/>
      <c r="UWR18" s="17"/>
      <c r="UWS18" s="17"/>
      <c r="UWT18" s="17"/>
      <c r="UWU18" s="17"/>
      <c r="UWV18" s="17"/>
      <c r="UWW18" s="17"/>
      <c r="UWX18" s="17"/>
      <c r="UWY18" s="17"/>
      <c r="UWZ18" s="17"/>
      <c r="UXA18" s="17"/>
      <c r="UXB18" s="17"/>
      <c r="UXC18" s="17"/>
      <c r="UXD18" s="17"/>
      <c r="UXE18" s="17"/>
      <c r="UXF18" s="17"/>
      <c r="UXG18" s="17"/>
      <c r="UXH18" s="17"/>
      <c r="UXI18" s="17"/>
      <c r="UXJ18" s="17"/>
      <c r="UXK18" s="17"/>
      <c r="UXL18" s="17"/>
      <c r="UXM18" s="17"/>
      <c r="UXN18" s="17"/>
      <c r="UXO18" s="17"/>
      <c r="UXP18" s="17"/>
      <c r="UXQ18" s="17"/>
      <c r="UXR18" s="17"/>
      <c r="UXS18" s="17"/>
      <c r="UXT18" s="17"/>
      <c r="UXU18" s="17"/>
      <c r="UXV18" s="17"/>
      <c r="UXW18" s="17"/>
      <c r="UXX18" s="17"/>
      <c r="UXY18" s="17"/>
      <c r="UXZ18" s="17"/>
      <c r="UYA18" s="17"/>
      <c r="UYB18" s="17"/>
      <c r="UYC18" s="17"/>
      <c r="UYD18" s="17"/>
      <c r="UYE18" s="17"/>
      <c r="UYF18" s="17"/>
      <c r="UYG18" s="17"/>
      <c r="UYH18" s="17"/>
      <c r="UYI18" s="17"/>
      <c r="UYJ18" s="17"/>
      <c r="UYK18" s="17"/>
      <c r="UYL18" s="17"/>
      <c r="UYM18" s="17"/>
      <c r="UYN18" s="17"/>
      <c r="UYO18" s="17"/>
      <c r="UYP18" s="17"/>
      <c r="UYQ18" s="17"/>
      <c r="UYR18" s="17"/>
      <c r="UYS18" s="17"/>
      <c r="UYT18" s="17"/>
      <c r="UYU18" s="17"/>
      <c r="UYV18" s="17"/>
      <c r="UYW18" s="17"/>
      <c r="UYX18" s="17"/>
      <c r="UYY18" s="17"/>
      <c r="UYZ18" s="17"/>
      <c r="UZA18" s="17"/>
      <c r="UZB18" s="17"/>
      <c r="UZC18" s="17"/>
      <c r="UZD18" s="17"/>
      <c r="UZE18" s="17"/>
      <c r="UZF18" s="17"/>
      <c r="UZG18" s="17"/>
      <c r="UZH18" s="17"/>
      <c r="UZI18" s="17"/>
      <c r="UZJ18" s="17"/>
      <c r="UZK18" s="17"/>
      <c r="UZL18" s="17"/>
      <c r="UZM18" s="17"/>
      <c r="UZN18" s="17"/>
      <c r="UZO18" s="17"/>
      <c r="UZP18" s="17"/>
      <c r="UZQ18" s="17"/>
      <c r="UZR18" s="17"/>
      <c r="UZS18" s="17"/>
      <c r="UZT18" s="17"/>
      <c r="UZU18" s="17"/>
      <c r="UZV18" s="17"/>
      <c r="UZW18" s="17"/>
      <c r="UZX18" s="17"/>
      <c r="UZY18" s="17"/>
      <c r="UZZ18" s="17"/>
      <c r="VAA18" s="17"/>
      <c r="VAB18" s="17"/>
      <c r="VAC18" s="17"/>
      <c r="VAD18" s="17"/>
      <c r="VAE18" s="17"/>
      <c r="VAF18" s="17"/>
      <c r="VAG18" s="17"/>
      <c r="VAH18" s="17"/>
      <c r="VAI18" s="17"/>
      <c r="VAJ18" s="17"/>
      <c r="VAK18" s="17"/>
      <c r="VAL18" s="17"/>
      <c r="VAM18" s="17"/>
      <c r="VAN18" s="17"/>
      <c r="VAO18" s="17"/>
      <c r="VAP18" s="17"/>
      <c r="VAQ18" s="17"/>
      <c r="VAR18" s="17"/>
      <c r="VAS18" s="17"/>
      <c r="VAT18" s="17"/>
      <c r="VAU18" s="17"/>
      <c r="VAV18" s="17"/>
      <c r="VAW18" s="17"/>
      <c r="VAX18" s="17"/>
      <c r="VAY18" s="17"/>
      <c r="VAZ18" s="17"/>
      <c r="VBA18" s="17"/>
      <c r="VBB18" s="17"/>
      <c r="VBC18" s="17"/>
      <c r="VBD18" s="17"/>
      <c r="VBE18" s="17"/>
      <c r="VBF18" s="17"/>
      <c r="VBG18" s="17"/>
      <c r="VBH18" s="17"/>
      <c r="VBI18" s="17"/>
      <c r="VBJ18" s="17"/>
      <c r="VBK18" s="17"/>
      <c r="VBL18" s="17"/>
      <c r="VBM18" s="17"/>
      <c r="VBN18" s="17"/>
      <c r="VBO18" s="17"/>
      <c r="VBP18" s="17"/>
      <c r="VBQ18" s="17"/>
      <c r="VBR18" s="17"/>
      <c r="VBS18" s="17"/>
      <c r="VBT18" s="17"/>
      <c r="VBU18" s="17"/>
      <c r="VBV18" s="17"/>
      <c r="VBW18" s="17"/>
      <c r="VBX18" s="17"/>
      <c r="VBY18" s="17"/>
      <c r="VBZ18" s="17"/>
      <c r="VCA18" s="17"/>
      <c r="VCB18" s="17"/>
      <c r="VCC18" s="17"/>
      <c r="VCD18" s="17"/>
      <c r="VCE18" s="17"/>
      <c r="VCF18" s="17"/>
      <c r="VCG18" s="17"/>
      <c r="VCH18" s="17"/>
      <c r="VCI18" s="17"/>
      <c r="VCJ18" s="17"/>
      <c r="VCK18" s="17"/>
      <c r="VCL18" s="17"/>
      <c r="VCM18" s="17"/>
      <c r="VCN18" s="17"/>
      <c r="VCO18" s="17"/>
      <c r="VCP18" s="17"/>
      <c r="VCQ18" s="17"/>
      <c r="VCR18" s="17"/>
      <c r="VCS18" s="17"/>
      <c r="VCT18" s="17"/>
      <c r="VCU18" s="17"/>
      <c r="VCV18" s="17"/>
      <c r="VCW18" s="17"/>
      <c r="VCX18" s="17"/>
      <c r="VCY18" s="17"/>
      <c r="VCZ18" s="17"/>
      <c r="VDA18" s="17"/>
      <c r="VDB18" s="17"/>
      <c r="VDC18" s="17"/>
      <c r="VDD18" s="17"/>
      <c r="VDE18" s="17"/>
      <c r="VDF18" s="17"/>
      <c r="VDG18" s="17"/>
      <c r="VDH18" s="17"/>
      <c r="VDI18" s="17"/>
      <c r="VDJ18" s="17"/>
      <c r="VDK18" s="17"/>
      <c r="VDL18" s="17"/>
      <c r="VDM18" s="17"/>
      <c r="VDN18" s="17"/>
      <c r="VDO18" s="17"/>
      <c r="VDP18" s="17"/>
      <c r="VDQ18" s="17"/>
      <c r="VDR18" s="17"/>
      <c r="VDS18" s="17"/>
      <c r="VDT18" s="17"/>
      <c r="VDU18" s="17"/>
      <c r="VDV18" s="17"/>
      <c r="VDW18" s="17"/>
      <c r="VDX18" s="17"/>
      <c r="VDY18" s="17"/>
      <c r="VDZ18" s="17"/>
      <c r="VEA18" s="17"/>
      <c r="VEB18" s="17"/>
      <c r="VEC18" s="17"/>
      <c r="VED18" s="17"/>
      <c r="VEE18" s="17"/>
      <c r="VEF18" s="17"/>
      <c r="VEG18" s="17"/>
      <c r="VEH18" s="17"/>
      <c r="VEI18" s="17"/>
      <c r="VEJ18" s="17"/>
      <c r="VEK18" s="17"/>
      <c r="VEL18" s="17"/>
      <c r="VEM18" s="17"/>
      <c r="VEN18" s="17"/>
      <c r="VEO18" s="17"/>
      <c r="VEP18" s="17"/>
      <c r="VEQ18" s="17"/>
      <c r="VER18" s="17"/>
      <c r="VES18" s="17"/>
      <c r="VET18" s="17"/>
      <c r="VEU18" s="17"/>
      <c r="VEV18" s="17"/>
      <c r="VEW18" s="17"/>
      <c r="VEX18" s="17"/>
      <c r="VEY18" s="17"/>
      <c r="VEZ18" s="17"/>
      <c r="VFA18" s="17"/>
      <c r="VFB18" s="17"/>
      <c r="VFC18" s="17"/>
      <c r="VFD18" s="17"/>
      <c r="VFE18" s="17"/>
      <c r="VFF18" s="17"/>
      <c r="VFG18" s="17"/>
      <c r="VFH18" s="17"/>
      <c r="VFI18" s="17"/>
      <c r="VFJ18" s="17"/>
      <c r="VFK18" s="17"/>
      <c r="VFL18" s="17"/>
      <c r="VFM18" s="17"/>
      <c r="VFN18" s="17"/>
      <c r="VFO18" s="17"/>
      <c r="VFP18" s="17"/>
      <c r="VFQ18" s="17"/>
      <c r="VFR18" s="17"/>
      <c r="VFS18" s="17"/>
      <c r="VFT18" s="17"/>
      <c r="VFU18" s="17"/>
      <c r="VFV18" s="17"/>
      <c r="VFW18" s="17"/>
      <c r="VFX18" s="17"/>
      <c r="VFY18" s="17"/>
      <c r="VFZ18" s="17"/>
      <c r="VGA18" s="17"/>
      <c r="VGB18" s="17"/>
      <c r="VGC18" s="17"/>
      <c r="VGD18" s="17"/>
      <c r="VGE18" s="17"/>
      <c r="VGF18" s="17"/>
      <c r="VGG18" s="17"/>
      <c r="VGH18" s="17"/>
      <c r="VGI18" s="17"/>
      <c r="VGJ18" s="17"/>
      <c r="VGK18" s="17"/>
      <c r="VGL18" s="17"/>
      <c r="VGM18" s="17"/>
      <c r="VGN18" s="17"/>
      <c r="VGO18" s="17"/>
      <c r="VGP18" s="17"/>
      <c r="VGQ18" s="17"/>
      <c r="VGR18" s="17"/>
      <c r="VGS18" s="17"/>
      <c r="VGT18" s="17"/>
      <c r="VGU18" s="17"/>
      <c r="VGV18" s="17"/>
      <c r="VGW18" s="17"/>
      <c r="VGX18" s="17"/>
      <c r="VGY18" s="17"/>
      <c r="VGZ18" s="17"/>
      <c r="VHA18" s="17"/>
      <c r="VHB18" s="17"/>
      <c r="VHC18" s="17"/>
      <c r="VHD18" s="17"/>
      <c r="VHE18" s="17"/>
      <c r="VHF18" s="17"/>
      <c r="VHG18" s="17"/>
      <c r="VHH18" s="17"/>
      <c r="VHI18" s="17"/>
      <c r="VHJ18" s="17"/>
      <c r="VHK18" s="17"/>
      <c r="VHL18" s="17"/>
      <c r="VHM18" s="17"/>
      <c r="VHN18" s="17"/>
      <c r="VHO18" s="17"/>
      <c r="VHP18" s="17"/>
      <c r="VHQ18" s="17"/>
      <c r="VHR18" s="17"/>
      <c r="VHS18" s="17"/>
      <c r="VHT18" s="17"/>
      <c r="VHU18" s="17"/>
      <c r="VHV18" s="17"/>
      <c r="VHW18" s="17"/>
      <c r="VHX18" s="17"/>
      <c r="VHY18" s="17"/>
      <c r="VHZ18" s="17"/>
      <c r="VIA18" s="17"/>
      <c r="VIB18" s="17"/>
      <c r="VIC18" s="17"/>
      <c r="VID18" s="17"/>
      <c r="VIE18" s="17"/>
      <c r="VIF18" s="17"/>
      <c r="VIG18" s="17"/>
      <c r="VIH18" s="17"/>
      <c r="VII18" s="17"/>
      <c r="VIJ18" s="17"/>
      <c r="VIK18" s="17"/>
      <c r="VIL18" s="17"/>
      <c r="VIM18" s="17"/>
      <c r="VIN18" s="17"/>
      <c r="VIO18" s="17"/>
      <c r="VIP18" s="17"/>
      <c r="VIQ18" s="17"/>
      <c r="VIR18" s="17"/>
      <c r="VIS18" s="17"/>
      <c r="VIT18" s="17"/>
      <c r="VIU18" s="17"/>
      <c r="VIV18" s="17"/>
      <c r="VIW18" s="17"/>
      <c r="VIX18" s="17"/>
      <c r="VIY18" s="17"/>
      <c r="VIZ18" s="17"/>
      <c r="VJA18" s="17"/>
      <c r="VJB18" s="17"/>
      <c r="VJC18" s="17"/>
      <c r="VJD18" s="17"/>
      <c r="VJE18" s="17"/>
      <c r="VJF18" s="17"/>
      <c r="VJG18" s="17"/>
      <c r="VJH18" s="17"/>
      <c r="VJI18" s="17"/>
      <c r="VJJ18" s="17"/>
      <c r="VJK18" s="17"/>
      <c r="VJL18" s="17"/>
      <c r="VJM18" s="17"/>
      <c r="VJN18" s="17"/>
      <c r="VJO18" s="17"/>
      <c r="VJP18" s="17"/>
      <c r="VJQ18" s="17"/>
      <c r="VJR18" s="17"/>
      <c r="VJS18" s="17"/>
      <c r="VJT18" s="17"/>
      <c r="VJU18" s="17"/>
      <c r="VJV18" s="17"/>
      <c r="VJW18" s="17"/>
      <c r="VJX18" s="17"/>
      <c r="VJY18" s="17"/>
      <c r="VJZ18" s="17"/>
      <c r="VKA18" s="17"/>
      <c r="VKB18" s="17"/>
      <c r="VKC18" s="17"/>
      <c r="VKD18" s="17"/>
      <c r="VKE18" s="17"/>
      <c r="VKF18" s="17"/>
      <c r="VKG18" s="17"/>
      <c r="VKH18" s="17"/>
      <c r="VKI18" s="17"/>
      <c r="VKJ18" s="17"/>
      <c r="VKK18" s="17"/>
      <c r="VKL18" s="17"/>
      <c r="VKM18" s="17"/>
      <c r="VKN18" s="17"/>
      <c r="VKO18" s="17"/>
      <c r="VKP18" s="17"/>
      <c r="VKQ18" s="17"/>
      <c r="VKR18" s="17"/>
      <c r="VKS18" s="17"/>
      <c r="VKT18" s="17"/>
      <c r="VKU18" s="17"/>
      <c r="VKV18" s="17"/>
      <c r="VKW18" s="17"/>
      <c r="VKX18" s="17"/>
      <c r="VKY18" s="17"/>
      <c r="VKZ18" s="17"/>
      <c r="VLA18" s="17"/>
      <c r="VLB18" s="17"/>
      <c r="VLC18" s="17"/>
      <c r="VLD18" s="17"/>
      <c r="VLE18" s="17"/>
      <c r="VLF18" s="17"/>
      <c r="VLG18" s="17"/>
      <c r="VLH18" s="17"/>
      <c r="VLI18" s="17"/>
      <c r="VLJ18" s="17"/>
      <c r="VLK18" s="17"/>
      <c r="VLL18" s="17"/>
      <c r="VLM18" s="17"/>
      <c r="VLN18" s="17"/>
      <c r="VLO18" s="17"/>
      <c r="VLP18" s="17"/>
      <c r="VLQ18" s="17"/>
      <c r="VLR18" s="17"/>
      <c r="VLS18" s="17"/>
      <c r="VLT18" s="17"/>
      <c r="VLU18" s="17"/>
      <c r="VLV18" s="17"/>
      <c r="VLW18" s="17"/>
      <c r="VLX18" s="17"/>
      <c r="VLY18" s="17"/>
      <c r="VLZ18" s="17"/>
      <c r="VMA18" s="17"/>
      <c r="VMB18" s="17"/>
      <c r="VMC18" s="17"/>
      <c r="VMD18" s="17"/>
      <c r="VME18" s="17"/>
      <c r="VMF18" s="17"/>
      <c r="VMG18" s="17"/>
      <c r="VMH18" s="17"/>
      <c r="VMI18" s="17"/>
      <c r="VMJ18" s="17"/>
      <c r="VMK18" s="17"/>
      <c r="VML18" s="17"/>
      <c r="VMM18" s="17"/>
      <c r="VMN18" s="17"/>
      <c r="VMO18" s="17"/>
      <c r="VMP18" s="17"/>
      <c r="VMQ18" s="17"/>
      <c r="VMR18" s="17"/>
      <c r="VMS18" s="17"/>
      <c r="VMT18" s="17"/>
      <c r="VMU18" s="17"/>
      <c r="VMV18" s="17"/>
      <c r="VMW18" s="17"/>
      <c r="VMX18" s="17"/>
      <c r="VMY18" s="17"/>
      <c r="VMZ18" s="17"/>
      <c r="VNA18" s="17"/>
      <c r="VNB18" s="17"/>
      <c r="VNC18" s="17"/>
      <c r="VND18" s="17"/>
      <c r="VNE18" s="17"/>
      <c r="VNF18" s="17"/>
      <c r="VNG18" s="17"/>
      <c r="VNH18" s="17"/>
      <c r="VNI18" s="17"/>
      <c r="VNJ18" s="17"/>
      <c r="VNK18" s="17"/>
      <c r="VNL18" s="17"/>
      <c r="VNM18" s="17"/>
      <c r="VNN18" s="17"/>
      <c r="VNO18" s="17"/>
      <c r="VNP18" s="17"/>
      <c r="VNQ18" s="17"/>
      <c r="VNR18" s="17"/>
      <c r="VNS18" s="17"/>
      <c r="VNT18" s="17"/>
      <c r="VNU18" s="17"/>
      <c r="VNV18" s="17"/>
      <c r="VNW18" s="17"/>
      <c r="VNX18" s="17"/>
      <c r="VNY18" s="17"/>
      <c r="VNZ18" s="17"/>
      <c r="VOA18" s="17"/>
      <c r="VOB18" s="17"/>
      <c r="VOC18" s="17"/>
      <c r="VOD18" s="17"/>
      <c r="VOE18" s="17"/>
      <c r="VOF18" s="17"/>
      <c r="VOG18" s="17"/>
      <c r="VOH18" s="17"/>
      <c r="VOI18" s="17"/>
      <c r="VOJ18" s="17"/>
      <c r="VOK18" s="17"/>
      <c r="VOL18" s="17"/>
      <c r="VOM18" s="17"/>
      <c r="VON18" s="17"/>
      <c r="VOO18" s="17"/>
      <c r="VOP18" s="17"/>
      <c r="VOQ18" s="17"/>
      <c r="VOR18" s="17"/>
      <c r="VOS18" s="17"/>
      <c r="VOT18" s="17"/>
      <c r="VOU18" s="17"/>
      <c r="VOV18" s="17"/>
      <c r="VOW18" s="17"/>
      <c r="VOX18" s="17"/>
      <c r="VOY18" s="17"/>
      <c r="VOZ18" s="17"/>
      <c r="VPA18" s="17"/>
      <c r="VPB18" s="17"/>
      <c r="VPC18" s="17"/>
      <c r="VPD18" s="17"/>
      <c r="VPE18" s="17"/>
      <c r="VPF18" s="17"/>
      <c r="VPG18" s="17"/>
      <c r="VPH18" s="17"/>
      <c r="VPI18" s="17"/>
      <c r="VPJ18" s="17"/>
      <c r="VPK18" s="17"/>
      <c r="VPL18" s="17"/>
      <c r="VPM18" s="17"/>
      <c r="VPN18" s="17"/>
      <c r="VPO18" s="17"/>
      <c r="VPP18" s="17"/>
      <c r="VPQ18" s="17"/>
      <c r="VPR18" s="17"/>
      <c r="VPS18" s="17"/>
      <c r="VPT18" s="17"/>
      <c r="VPU18" s="17"/>
      <c r="VPV18" s="17"/>
      <c r="VPW18" s="17"/>
      <c r="VPX18" s="17"/>
      <c r="VPY18" s="17"/>
      <c r="VPZ18" s="17"/>
      <c r="VQA18" s="17"/>
      <c r="VQB18" s="17"/>
      <c r="VQC18" s="17"/>
      <c r="VQD18" s="17"/>
      <c r="VQE18" s="17"/>
      <c r="VQF18" s="17"/>
      <c r="VQG18" s="17"/>
      <c r="VQH18" s="17"/>
      <c r="VQI18" s="17"/>
      <c r="VQJ18" s="17"/>
      <c r="VQK18" s="17"/>
      <c r="VQL18" s="17"/>
      <c r="VQM18" s="17"/>
      <c r="VQN18" s="17"/>
      <c r="VQO18" s="17"/>
      <c r="VQP18" s="17"/>
      <c r="VQQ18" s="17"/>
      <c r="VQR18" s="17"/>
      <c r="VQS18" s="17"/>
      <c r="VQT18" s="17"/>
      <c r="VQU18" s="17"/>
      <c r="VQV18" s="17"/>
      <c r="VQW18" s="17"/>
      <c r="VQX18" s="17"/>
      <c r="VQY18" s="17"/>
      <c r="VQZ18" s="17"/>
      <c r="VRA18" s="17"/>
      <c r="VRB18" s="17"/>
      <c r="VRC18" s="17"/>
      <c r="VRD18" s="17"/>
      <c r="VRE18" s="17"/>
      <c r="VRF18" s="17"/>
      <c r="VRG18" s="17"/>
      <c r="VRH18" s="17"/>
      <c r="VRI18" s="17"/>
      <c r="VRJ18" s="17"/>
      <c r="VRK18" s="17"/>
      <c r="VRL18" s="17"/>
      <c r="VRM18" s="17"/>
      <c r="VRN18" s="17"/>
      <c r="VRO18" s="17"/>
      <c r="VRP18" s="17"/>
      <c r="VRQ18" s="17"/>
      <c r="VRR18" s="17"/>
      <c r="VRS18" s="17"/>
      <c r="VRT18" s="17"/>
      <c r="VRU18" s="17"/>
      <c r="VRV18" s="17"/>
      <c r="VRW18" s="17"/>
      <c r="VRX18" s="17"/>
      <c r="VRY18" s="17"/>
      <c r="VRZ18" s="17"/>
      <c r="VSA18" s="17"/>
      <c r="VSB18" s="17"/>
      <c r="VSC18" s="17"/>
      <c r="VSD18" s="17"/>
      <c r="VSE18" s="17"/>
      <c r="VSF18" s="17"/>
      <c r="VSG18" s="17"/>
      <c r="VSH18" s="17"/>
      <c r="VSI18" s="17"/>
      <c r="VSJ18" s="17"/>
      <c r="VSK18" s="17"/>
      <c r="VSL18" s="17"/>
      <c r="VSM18" s="17"/>
      <c r="VSN18" s="17"/>
      <c r="VSO18" s="17"/>
      <c r="VSP18" s="17"/>
      <c r="VSQ18" s="17"/>
      <c r="VSR18" s="17"/>
      <c r="VSS18" s="17"/>
      <c r="VST18" s="17"/>
      <c r="VSU18" s="17"/>
      <c r="VSV18" s="17"/>
      <c r="VSW18" s="17"/>
      <c r="VSX18" s="17"/>
      <c r="VSY18" s="17"/>
      <c r="VSZ18" s="17"/>
      <c r="VTA18" s="17"/>
      <c r="VTB18" s="17"/>
      <c r="VTC18" s="17"/>
      <c r="VTD18" s="17"/>
      <c r="VTE18" s="17"/>
      <c r="VTF18" s="17"/>
      <c r="VTG18" s="17"/>
      <c r="VTH18" s="17"/>
      <c r="VTI18" s="17"/>
      <c r="VTJ18" s="17"/>
      <c r="VTK18" s="17"/>
      <c r="VTL18" s="17"/>
      <c r="VTM18" s="17"/>
      <c r="VTN18" s="17"/>
      <c r="VTO18" s="17"/>
      <c r="VTP18" s="17"/>
      <c r="VTQ18" s="17"/>
      <c r="VTR18" s="17"/>
      <c r="VTS18" s="17"/>
      <c r="VTT18" s="17"/>
      <c r="VTU18" s="17"/>
      <c r="VTV18" s="17"/>
      <c r="VTW18" s="17"/>
      <c r="VTX18" s="17"/>
      <c r="VTY18" s="17"/>
      <c r="VTZ18" s="17"/>
      <c r="VUA18" s="17"/>
      <c r="VUB18" s="17"/>
      <c r="VUC18" s="17"/>
      <c r="VUD18" s="17"/>
      <c r="VUE18" s="17"/>
      <c r="VUF18" s="17"/>
      <c r="VUG18" s="17"/>
      <c r="VUH18" s="17"/>
      <c r="VUI18" s="17"/>
      <c r="VUJ18" s="17"/>
      <c r="VUK18" s="17"/>
      <c r="VUL18" s="17"/>
      <c r="VUM18" s="17"/>
      <c r="VUN18" s="17"/>
      <c r="VUO18" s="17"/>
      <c r="VUP18" s="17"/>
      <c r="VUQ18" s="17"/>
      <c r="VUR18" s="17"/>
      <c r="VUS18" s="17"/>
      <c r="VUT18" s="17"/>
      <c r="VUU18" s="17"/>
      <c r="VUV18" s="17"/>
      <c r="VUW18" s="17"/>
      <c r="VUX18" s="17"/>
      <c r="VUY18" s="17"/>
      <c r="VUZ18" s="17"/>
      <c r="VVA18" s="17"/>
      <c r="VVB18" s="17"/>
      <c r="VVC18" s="17"/>
      <c r="VVD18" s="17"/>
      <c r="VVE18" s="17"/>
      <c r="VVF18" s="17"/>
      <c r="VVG18" s="17"/>
      <c r="VVH18" s="17"/>
      <c r="VVI18" s="17"/>
      <c r="VVJ18" s="17"/>
      <c r="VVK18" s="17"/>
      <c r="VVL18" s="17"/>
      <c r="VVM18" s="17"/>
      <c r="VVN18" s="17"/>
      <c r="VVO18" s="17"/>
      <c r="VVP18" s="17"/>
      <c r="VVQ18" s="17"/>
      <c r="VVR18" s="17"/>
      <c r="VVS18" s="17"/>
      <c r="VVT18" s="17"/>
      <c r="VVU18" s="17"/>
      <c r="VVV18" s="17"/>
      <c r="VVW18" s="17"/>
      <c r="VVX18" s="17"/>
      <c r="VVY18" s="17"/>
      <c r="VVZ18" s="17"/>
      <c r="VWA18" s="17"/>
      <c r="VWB18" s="17"/>
      <c r="VWC18" s="17"/>
      <c r="VWD18" s="17"/>
      <c r="VWE18" s="17"/>
      <c r="VWF18" s="17"/>
      <c r="VWG18" s="17"/>
      <c r="VWH18" s="17"/>
      <c r="VWI18" s="17"/>
      <c r="VWJ18" s="17"/>
      <c r="VWK18" s="17"/>
      <c r="VWL18" s="17"/>
      <c r="VWM18" s="17"/>
      <c r="VWN18" s="17"/>
      <c r="VWO18" s="17"/>
      <c r="VWP18" s="17"/>
      <c r="VWQ18" s="17"/>
      <c r="VWR18" s="17"/>
      <c r="VWS18" s="17"/>
      <c r="VWT18" s="17"/>
      <c r="VWU18" s="17"/>
      <c r="VWV18" s="17"/>
      <c r="VWW18" s="17"/>
      <c r="VWX18" s="17"/>
      <c r="VWY18" s="17"/>
      <c r="VWZ18" s="17"/>
      <c r="VXA18" s="17"/>
      <c r="VXB18" s="17"/>
      <c r="VXC18" s="17"/>
      <c r="VXD18" s="17"/>
      <c r="VXE18" s="17"/>
      <c r="VXF18" s="17"/>
      <c r="VXG18" s="17"/>
      <c r="VXH18" s="17"/>
      <c r="VXI18" s="17"/>
      <c r="VXJ18" s="17"/>
      <c r="VXK18" s="17"/>
      <c r="VXL18" s="17"/>
      <c r="VXM18" s="17"/>
      <c r="VXN18" s="17"/>
      <c r="VXO18" s="17"/>
      <c r="VXP18" s="17"/>
      <c r="VXQ18" s="17"/>
      <c r="VXR18" s="17"/>
      <c r="VXS18" s="17"/>
      <c r="VXT18" s="17"/>
      <c r="VXU18" s="17"/>
      <c r="VXV18" s="17"/>
      <c r="VXW18" s="17"/>
      <c r="VXX18" s="17"/>
      <c r="VXY18" s="17"/>
      <c r="VXZ18" s="17"/>
      <c r="VYA18" s="17"/>
      <c r="VYB18" s="17"/>
      <c r="VYC18" s="17"/>
      <c r="VYD18" s="17"/>
      <c r="VYE18" s="17"/>
      <c r="VYF18" s="17"/>
      <c r="VYG18" s="17"/>
      <c r="VYH18" s="17"/>
      <c r="VYI18" s="17"/>
      <c r="VYJ18" s="17"/>
      <c r="VYK18" s="17"/>
      <c r="VYL18" s="17"/>
      <c r="VYM18" s="17"/>
      <c r="VYN18" s="17"/>
      <c r="VYO18" s="17"/>
      <c r="VYP18" s="17"/>
      <c r="VYQ18" s="17"/>
      <c r="VYR18" s="17"/>
      <c r="VYS18" s="17"/>
      <c r="VYT18" s="17"/>
      <c r="VYU18" s="17"/>
      <c r="VYV18" s="17"/>
      <c r="VYW18" s="17"/>
      <c r="VYX18" s="17"/>
      <c r="VYY18" s="17"/>
      <c r="VYZ18" s="17"/>
      <c r="VZA18" s="17"/>
      <c r="VZB18" s="17"/>
      <c r="VZC18" s="17"/>
      <c r="VZD18" s="17"/>
      <c r="VZE18" s="17"/>
      <c r="VZF18" s="17"/>
      <c r="VZG18" s="17"/>
      <c r="VZH18" s="17"/>
      <c r="VZI18" s="17"/>
      <c r="VZJ18" s="17"/>
      <c r="VZK18" s="17"/>
      <c r="VZL18" s="17"/>
      <c r="VZM18" s="17"/>
      <c r="VZN18" s="17"/>
      <c r="VZO18" s="17"/>
      <c r="VZP18" s="17"/>
      <c r="VZQ18" s="17"/>
      <c r="VZR18" s="17"/>
      <c r="VZS18" s="17"/>
      <c r="VZT18" s="17"/>
      <c r="VZU18" s="17"/>
      <c r="VZV18" s="17"/>
      <c r="VZW18" s="17"/>
      <c r="VZX18" s="17"/>
      <c r="VZY18" s="17"/>
      <c r="VZZ18" s="17"/>
      <c r="WAA18" s="17"/>
      <c r="WAB18" s="17"/>
      <c r="WAC18" s="17"/>
      <c r="WAD18" s="17"/>
      <c r="WAE18" s="17"/>
      <c r="WAF18" s="17"/>
      <c r="WAG18" s="17"/>
      <c r="WAH18" s="17"/>
      <c r="WAI18" s="17"/>
      <c r="WAJ18" s="17"/>
      <c r="WAK18" s="17"/>
      <c r="WAL18" s="17"/>
      <c r="WAM18" s="17"/>
      <c r="WAN18" s="17"/>
      <c r="WAO18" s="17"/>
      <c r="WAP18" s="17"/>
      <c r="WAQ18" s="17"/>
      <c r="WAR18" s="17"/>
      <c r="WAS18" s="17"/>
      <c r="WAT18" s="17"/>
      <c r="WAU18" s="17"/>
      <c r="WAV18" s="17"/>
      <c r="WAW18" s="17"/>
      <c r="WAX18" s="17"/>
      <c r="WAY18" s="17"/>
      <c r="WAZ18" s="17"/>
      <c r="WBA18" s="17"/>
      <c r="WBB18" s="17"/>
      <c r="WBC18" s="17"/>
      <c r="WBD18" s="17"/>
      <c r="WBE18" s="17"/>
      <c r="WBF18" s="17"/>
      <c r="WBG18" s="17"/>
      <c r="WBH18" s="17"/>
      <c r="WBI18" s="17"/>
      <c r="WBJ18" s="17"/>
      <c r="WBK18" s="17"/>
      <c r="WBL18" s="17"/>
      <c r="WBM18" s="17"/>
      <c r="WBN18" s="17"/>
      <c r="WBO18" s="17"/>
      <c r="WBP18" s="17"/>
      <c r="WBQ18" s="17"/>
      <c r="WBR18" s="17"/>
      <c r="WBS18" s="17"/>
      <c r="WBT18" s="17"/>
      <c r="WBU18" s="17"/>
      <c r="WBV18" s="17"/>
      <c r="WBW18" s="17"/>
      <c r="WBX18" s="17"/>
      <c r="WBY18" s="17"/>
      <c r="WBZ18" s="17"/>
      <c r="WCA18" s="17"/>
      <c r="WCB18" s="17"/>
      <c r="WCC18" s="17"/>
      <c r="WCD18" s="17"/>
      <c r="WCE18" s="17"/>
      <c r="WCF18" s="17"/>
      <c r="WCG18" s="17"/>
      <c r="WCH18" s="17"/>
      <c r="WCI18" s="17"/>
      <c r="WCJ18" s="17"/>
      <c r="WCK18" s="17"/>
      <c r="WCL18" s="17"/>
      <c r="WCM18" s="17"/>
      <c r="WCN18" s="17"/>
      <c r="WCO18" s="17"/>
      <c r="WCP18" s="17"/>
      <c r="WCQ18" s="17"/>
      <c r="WCR18" s="17"/>
      <c r="WCS18" s="17"/>
      <c r="WCT18" s="17"/>
      <c r="WCU18" s="17"/>
      <c r="WCV18" s="17"/>
      <c r="WCW18" s="17"/>
      <c r="WCX18" s="17"/>
      <c r="WCY18" s="17"/>
      <c r="WCZ18" s="17"/>
      <c r="WDA18" s="17"/>
      <c r="WDB18" s="17"/>
      <c r="WDC18" s="17"/>
      <c r="WDD18" s="17"/>
      <c r="WDE18" s="17"/>
      <c r="WDF18" s="17"/>
      <c r="WDG18" s="17"/>
      <c r="WDH18" s="17"/>
      <c r="WDI18" s="17"/>
      <c r="WDJ18" s="17"/>
      <c r="WDK18" s="17"/>
      <c r="WDL18" s="17"/>
      <c r="WDM18" s="17"/>
      <c r="WDN18" s="17"/>
      <c r="WDO18" s="17"/>
      <c r="WDP18" s="17"/>
      <c r="WDQ18" s="17"/>
      <c r="WDR18" s="17"/>
      <c r="WDS18" s="17"/>
      <c r="WDT18" s="17"/>
      <c r="WDU18" s="17"/>
      <c r="WDV18" s="17"/>
      <c r="WDW18" s="17"/>
      <c r="WDX18" s="17"/>
      <c r="WDY18" s="17"/>
      <c r="WDZ18" s="17"/>
      <c r="WEA18" s="17"/>
      <c r="WEB18" s="17"/>
      <c r="WEC18" s="17"/>
      <c r="WED18" s="17"/>
      <c r="WEE18" s="17"/>
      <c r="WEF18" s="17"/>
      <c r="WEG18" s="17"/>
      <c r="WEH18" s="17"/>
      <c r="WEI18" s="17"/>
      <c r="WEJ18" s="17"/>
      <c r="WEK18" s="17"/>
      <c r="WEL18" s="17"/>
      <c r="WEM18" s="17"/>
      <c r="WEN18" s="17"/>
      <c r="WEO18" s="17"/>
      <c r="WEP18" s="17"/>
      <c r="WEQ18" s="17"/>
      <c r="WER18" s="17"/>
      <c r="WES18" s="17"/>
      <c r="WET18" s="17"/>
      <c r="WEU18" s="17"/>
      <c r="WEV18" s="17"/>
      <c r="WEW18" s="17"/>
      <c r="WEX18" s="17"/>
      <c r="WEY18" s="17"/>
      <c r="WEZ18" s="17"/>
      <c r="WFA18" s="17"/>
      <c r="WFB18" s="17"/>
      <c r="WFC18" s="17"/>
      <c r="WFD18" s="17"/>
      <c r="WFE18" s="17"/>
      <c r="WFF18" s="17"/>
      <c r="WFG18" s="17"/>
      <c r="WFH18" s="17"/>
      <c r="WFI18" s="17"/>
      <c r="WFJ18" s="17"/>
      <c r="WFK18" s="17"/>
      <c r="WFL18" s="17"/>
      <c r="WFM18" s="17"/>
      <c r="WFN18" s="17"/>
      <c r="WFO18" s="17"/>
      <c r="WFP18" s="17"/>
      <c r="WFQ18" s="17"/>
      <c r="WFR18" s="17"/>
      <c r="WFS18" s="17"/>
      <c r="WFT18" s="17"/>
      <c r="WFU18" s="17"/>
      <c r="WFV18" s="17"/>
      <c r="WFW18" s="17"/>
      <c r="WFX18" s="17"/>
      <c r="WFY18" s="17"/>
      <c r="WFZ18" s="17"/>
      <c r="WGA18" s="17"/>
      <c r="WGB18" s="17"/>
      <c r="WGC18" s="17"/>
      <c r="WGD18" s="17"/>
      <c r="WGE18" s="17"/>
      <c r="WGF18" s="17"/>
      <c r="WGG18" s="17"/>
      <c r="WGH18" s="17"/>
      <c r="WGI18" s="17"/>
      <c r="WGJ18" s="17"/>
      <c r="WGK18" s="17"/>
      <c r="WGL18" s="17"/>
      <c r="WGM18" s="17"/>
      <c r="WGN18" s="17"/>
      <c r="WGO18" s="17"/>
      <c r="WGP18" s="17"/>
      <c r="WGQ18" s="17"/>
      <c r="WGR18" s="17"/>
      <c r="WGS18" s="17"/>
      <c r="WGT18" s="17"/>
      <c r="WGU18" s="17"/>
      <c r="WGV18" s="17"/>
      <c r="WGW18" s="17"/>
      <c r="WGX18" s="17"/>
      <c r="WGY18" s="17"/>
      <c r="WGZ18" s="17"/>
      <c r="WHA18" s="17"/>
      <c r="WHB18" s="17"/>
      <c r="WHC18" s="17"/>
      <c r="WHD18" s="17"/>
      <c r="WHE18" s="17"/>
      <c r="WHF18" s="17"/>
      <c r="WHG18" s="17"/>
      <c r="WHH18" s="17"/>
      <c r="WHI18" s="17"/>
      <c r="WHJ18" s="17"/>
      <c r="WHK18" s="17"/>
      <c r="WHL18" s="17"/>
      <c r="WHM18" s="17"/>
      <c r="WHN18" s="17"/>
      <c r="WHO18" s="17"/>
      <c r="WHP18" s="17"/>
      <c r="WHQ18" s="17"/>
      <c r="WHR18" s="17"/>
      <c r="WHS18" s="17"/>
      <c r="WHT18" s="17"/>
      <c r="WHU18" s="17"/>
      <c r="WHV18" s="17"/>
      <c r="WHW18" s="17"/>
      <c r="WHX18" s="17"/>
      <c r="WHY18" s="17"/>
      <c r="WHZ18" s="17"/>
      <c r="WIA18" s="17"/>
      <c r="WIB18" s="17"/>
      <c r="WIC18" s="17"/>
      <c r="WID18" s="17"/>
      <c r="WIE18" s="17"/>
      <c r="WIF18" s="17"/>
      <c r="WIG18" s="17"/>
      <c r="WIH18" s="17"/>
      <c r="WII18" s="17"/>
      <c r="WIJ18" s="17"/>
      <c r="WIK18" s="17"/>
      <c r="WIL18" s="17"/>
      <c r="WIM18" s="17"/>
      <c r="WIN18" s="17"/>
      <c r="WIO18" s="17"/>
      <c r="WIP18" s="17"/>
      <c r="WIQ18" s="17"/>
      <c r="WIR18" s="17"/>
      <c r="WIS18" s="17"/>
      <c r="WIT18" s="17"/>
      <c r="WIU18" s="17"/>
      <c r="WIV18" s="17"/>
      <c r="WIW18" s="17"/>
      <c r="WIX18" s="17"/>
      <c r="WIY18" s="17"/>
      <c r="WIZ18" s="17"/>
      <c r="WJA18" s="17"/>
      <c r="WJB18" s="17"/>
      <c r="WJC18" s="17"/>
      <c r="WJD18" s="17"/>
      <c r="WJE18" s="17"/>
      <c r="WJF18" s="17"/>
      <c r="WJG18" s="17"/>
      <c r="WJH18" s="17"/>
      <c r="WJI18" s="17"/>
      <c r="WJJ18" s="17"/>
      <c r="WJK18" s="17"/>
      <c r="WJL18" s="17"/>
      <c r="WJM18" s="17"/>
      <c r="WJN18" s="17"/>
      <c r="WJO18" s="17"/>
      <c r="WJP18" s="17"/>
      <c r="WJQ18" s="17"/>
      <c r="WJR18" s="17"/>
      <c r="WJS18" s="17"/>
      <c r="WJT18" s="17"/>
      <c r="WJU18" s="17"/>
      <c r="WJV18" s="17"/>
      <c r="WJW18" s="17"/>
      <c r="WJX18" s="17"/>
      <c r="WJY18" s="17"/>
      <c r="WJZ18" s="17"/>
      <c r="WKA18" s="17"/>
      <c r="WKB18" s="17"/>
      <c r="WKC18" s="17"/>
      <c r="WKD18" s="17"/>
      <c r="WKE18" s="17"/>
      <c r="WKF18" s="17"/>
      <c r="WKG18" s="17"/>
      <c r="WKH18" s="17"/>
      <c r="WKI18" s="17"/>
      <c r="WKJ18" s="17"/>
      <c r="WKK18" s="17"/>
      <c r="WKL18" s="17"/>
      <c r="WKM18" s="17"/>
      <c r="WKN18" s="17"/>
      <c r="WKO18" s="17"/>
      <c r="WKP18" s="17"/>
      <c r="WKQ18" s="17"/>
      <c r="WKR18" s="17"/>
      <c r="WKS18" s="17"/>
      <c r="WKT18" s="17"/>
      <c r="WKU18" s="17"/>
      <c r="WKV18" s="17"/>
      <c r="WKW18" s="17"/>
      <c r="WKX18" s="17"/>
      <c r="WKY18" s="17"/>
      <c r="WKZ18" s="17"/>
      <c r="WLA18" s="17"/>
      <c r="WLB18" s="17"/>
      <c r="WLC18" s="17"/>
      <c r="WLD18" s="17"/>
      <c r="WLE18" s="17"/>
      <c r="WLF18" s="17"/>
      <c r="WLG18" s="17"/>
      <c r="WLH18" s="17"/>
      <c r="WLI18" s="17"/>
      <c r="WLJ18" s="17"/>
      <c r="WLK18" s="17"/>
      <c r="WLL18" s="17"/>
      <c r="WLM18" s="17"/>
      <c r="WLN18" s="17"/>
      <c r="WLO18" s="17"/>
      <c r="WLP18" s="17"/>
      <c r="WLQ18" s="17"/>
      <c r="WLR18" s="17"/>
      <c r="WLS18" s="17"/>
      <c r="WLT18" s="17"/>
      <c r="WLU18" s="17"/>
      <c r="WLV18" s="17"/>
      <c r="WLW18" s="17"/>
      <c r="WLX18" s="17"/>
      <c r="WLY18" s="17"/>
      <c r="WLZ18" s="17"/>
      <c r="WMA18" s="17"/>
      <c r="WMB18" s="17"/>
      <c r="WMC18" s="17"/>
      <c r="WMD18" s="17"/>
      <c r="WME18" s="17"/>
      <c r="WMF18" s="17"/>
      <c r="WMG18" s="17"/>
      <c r="WMH18" s="17"/>
      <c r="WMI18" s="17"/>
      <c r="WMJ18" s="17"/>
      <c r="WMK18" s="17"/>
      <c r="WML18" s="17"/>
      <c r="WMM18" s="17"/>
      <c r="WMN18" s="17"/>
      <c r="WMO18" s="17"/>
      <c r="WMP18" s="17"/>
      <c r="WMQ18" s="17"/>
      <c r="WMR18" s="17"/>
      <c r="WMS18" s="17"/>
      <c r="WMT18" s="17"/>
      <c r="WMU18" s="17"/>
      <c r="WMV18" s="17"/>
      <c r="WMW18" s="17"/>
      <c r="WMX18" s="17"/>
      <c r="WMY18" s="17"/>
      <c r="WMZ18" s="17"/>
      <c r="WNA18" s="17"/>
      <c r="WNB18" s="17"/>
      <c r="WNC18" s="17"/>
      <c r="WND18" s="17"/>
      <c r="WNE18" s="17"/>
      <c r="WNF18" s="17"/>
      <c r="WNG18" s="17"/>
      <c r="WNH18" s="17"/>
      <c r="WNI18" s="17"/>
      <c r="WNJ18" s="17"/>
      <c r="WNK18" s="17"/>
      <c r="WNL18" s="17"/>
      <c r="WNM18" s="17"/>
      <c r="WNN18" s="17"/>
      <c r="WNO18" s="17"/>
      <c r="WNP18" s="17"/>
      <c r="WNQ18" s="17"/>
      <c r="WNR18" s="17"/>
      <c r="WNS18" s="17"/>
      <c r="WNT18" s="17"/>
      <c r="WNU18" s="17"/>
      <c r="WNV18" s="17"/>
      <c r="WNW18" s="17"/>
      <c r="WNX18" s="17"/>
      <c r="WNY18" s="17"/>
      <c r="WNZ18" s="17"/>
      <c r="WOA18" s="17"/>
      <c r="WOB18" s="17"/>
      <c r="WOC18" s="17"/>
      <c r="WOD18" s="17"/>
      <c r="WOE18" s="17"/>
      <c r="WOF18" s="17"/>
      <c r="WOG18" s="17"/>
      <c r="WOH18" s="17"/>
      <c r="WOI18" s="17"/>
      <c r="WOJ18" s="17"/>
      <c r="WOK18" s="17"/>
      <c r="WOL18" s="17"/>
      <c r="WOM18" s="17"/>
      <c r="WON18" s="17"/>
      <c r="WOO18" s="17"/>
      <c r="WOP18" s="17"/>
      <c r="WOQ18" s="17"/>
      <c r="WOR18" s="17"/>
      <c r="WOS18" s="17"/>
      <c r="WOT18" s="17"/>
      <c r="WOU18" s="17"/>
      <c r="WOV18" s="17"/>
      <c r="WOW18" s="17"/>
      <c r="WOX18" s="17"/>
      <c r="WOY18" s="17"/>
      <c r="WOZ18" s="17"/>
      <c r="WPA18" s="17"/>
      <c r="WPB18" s="17"/>
      <c r="WPC18" s="17"/>
      <c r="WPD18" s="17"/>
      <c r="WPE18" s="17"/>
      <c r="WPF18" s="17"/>
      <c r="WPG18" s="17"/>
      <c r="WPH18" s="17"/>
      <c r="WPI18" s="17"/>
      <c r="WPJ18" s="17"/>
      <c r="WPK18" s="17"/>
      <c r="WPL18" s="17"/>
      <c r="WPM18" s="17"/>
      <c r="WPN18" s="17"/>
      <c r="WPO18" s="17"/>
      <c r="WPP18" s="17"/>
      <c r="WPQ18" s="17"/>
      <c r="WPR18" s="17"/>
      <c r="WPS18" s="17"/>
      <c r="WPT18" s="17"/>
      <c r="WPU18" s="17"/>
      <c r="WPV18" s="17"/>
      <c r="WPW18" s="17"/>
      <c r="WPX18" s="17"/>
      <c r="WPY18" s="17"/>
      <c r="WPZ18" s="17"/>
      <c r="WQA18" s="17"/>
      <c r="WQB18" s="17"/>
      <c r="WQC18" s="17"/>
      <c r="WQD18" s="17"/>
      <c r="WQE18" s="17"/>
      <c r="WQF18" s="17"/>
      <c r="WQG18" s="17"/>
      <c r="WQH18" s="17"/>
      <c r="WQI18" s="17"/>
      <c r="WQJ18" s="17"/>
      <c r="WQK18" s="17"/>
      <c r="WQL18" s="17"/>
      <c r="WQM18" s="17"/>
      <c r="WQN18" s="17"/>
      <c r="WQO18" s="17"/>
      <c r="WQP18" s="17"/>
      <c r="WQQ18" s="17"/>
      <c r="WQR18" s="17"/>
      <c r="WQS18" s="17"/>
      <c r="WQT18" s="17"/>
      <c r="WQU18" s="17"/>
      <c r="WQV18" s="17"/>
      <c r="WQW18" s="17"/>
      <c r="WQX18" s="17"/>
      <c r="WQY18" s="17"/>
      <c r="WQZ18" s="17"/>
      <c r="WRA18" s="17"/>
      <c r="WRB18" s="17"/>
      <c r="WRC18" s="17"/>
      <c r="WRD18" s="17"/>
      <c r="WRE18" s="17"/>
      <c r="WRF18" s="17"/>
      <c r="WRG18" s="17"/>
      <c r="WRH18" s="17"/>
      <c r="WRI18" s="17"/>
      <c r="WRJ18" s="17"/>
      <c r="WRK18" s="17"/>
      <c r="WRL18" s="17"/>
      <c r="WRM18" s="17"/>
      <c r="WRN18" s="17"/>
      <c r="WRO18" s="17"/>
      <c r="WRP18" s="17"/>
      <c r="WRQ18" s="17"/>
      <c r="WRR18" s="17"/>
      <c r="WRS18" s="17"/>
      <c r="WRT18" s="17"/>
      <c r="WRU18" s="17"/>
      <c r="WRV18" s="17"/>
      <c r="WRW18" s="17"/>
      <c r="WRX18" s="17"/>
      <c r="WRY18" s="17"/>
      <c r="WRZ18" s="17"/>
      <c r="WSA18" s="17"/>
      <c r="WSB18" s="17"/>
      <c r="WSC18" s="17"/>
      <c r="WSD18" s="17"/>
      <c r="WSE18" s="17"/>
      <c r="WSF18" s="17"/>
      <c r="WSG18" s="17"/>
      <c r="WSH18" s="17"/>
      <c r="WSI18" s="17"/>
      <c r="WSJ18" s="17"/>
      <c r="WSK18" s="17"/>
      <c r="WSL18" s="17"/>
      <c r="WSM18" s="17"/>
      <c r="WSN18" s="17"/>
      <c r="WSO18" s="17"/>
      <c r="WSP18" s="17"/>
      <c r="WSQ18" s="17"/>
      <c r="WSR18" s="17"/>
      <c r="WSS18" s="17"/>
      <c r="WST18" s="17"/>
      <c r="WSU18" s="17"/>
      <c r="WSV18" s="17"/>
      <c r="WSW18" s="17"/>
      <c r="WSX18" s="17"/>
      <c r="WSY18" s="17"/>
      <c r="WSZ18" s="17"/>
      <c r="WTA18" s="17"/>
      <c r="WTB18" s="17"/>
      <c r="WTC18" s="17"/>
      <c r="WTD18" s="17"/>
      <c r="WTE18" s="17"/>
      <c r="WTF18" s="17"/>
      <c r="WTG18" s="17"/>
      <c r="WTH18" s="17"/>
      <c r="WTI18" s="17"/>
      <c r="WTJ18" s="17"/>
      <c r="WTK18" s="17"/>
      <c r="WTL18" s="17"/>
      <c r="WTM18" s="17"/>
      <c r="WTN18" s="17"/>
      <c r="WTO18" s="17"/>
      <c r="WTP18" s="17"/>
      <c r="WTQ18" s="17"/>
      <c r="WTR18" s="17"/>
      <c r="WTS18" s="17"/>
      <c r="WTT18" s="17"/>
      <c r="WTU18" s="17"/>
      <c r="WTV18" s="17"/>
      <c r="WTW18" s="17"/>
      <c r="WTX18" s="17"/>
      <c r="WTY18" s="17"/>
      <c r="WTZ18" s="17"/>
      <c r="WUA18" s="17"/>
      <c r="WUB18" s="17"/>
      <c r="WUC18" s="17"/>
      <c r="WUD18" s="17"/>
      <c r="WUE18" s="17"/>
      <c r="WUF18" s="17"/>
      <c r="WUG18" s="17"/>
      <c r="WUH18" s="17"/>
      <c r="WUI18" s="17"/>
      <c r="WUJ18" s="17"/>
      <c r="WUK18" s="17"/>
      <c r="WUL18" s="17"/>
      <c r="WUM18" s="17"/>
      <c r="WUN18" s="17"/>
      <c r="WUO18" s="17"/>
      <c r="WUP18" s="17"/>
      <c r="WUQ18" s="17"/>
      <c r="WUR18" s="17"/>
      <c r="WUS18" s="17"/>
      <c r="WUT18" s="17"/>
      <c r="WUU18" s="17"/>
      <c r="WUV18" s="17"/>
      <c r="WUW18" s="17"/>
      <c r="WUX18" s="17"/>
      <c r="WUY18" s="17"/>
      <c r="WUZ18" s="17"/>
      <c r="WVA18" s="17"/>
      <c r="WVB18" s="17"/>
      <c r="WVC18" s="17"/>
      <c r="WVD18" s="17"/>
      <c r="WVE18" s="17"/>
      <c r="WVF18" s="17"/>
      <c r="WVG18" s="17"/>
      <c r="WVH18" s="17"/>
      <c r="WVI18" s="17"/>
      <c r="WVJ18" s="17"/>
      <c r="WVK18" s="17"/>
      <c r="WVL18" s="17"/>
      <c r="WVM18" s="17"/>
      <c r="WVN18" s="17"/>
      <c r="WVO18" s="17"/>
      <c r="WVP18" s="17"/>
      <c r="WVQ18" s="17"/>
      <c r="WVR18" s="17"/>
      <c r="WVS18" s="17"/>
      <c r="WVT18" s="17"/>
      <c r="WVU18" s="17"/>
      <c r="WVV18" s="17"/>
      <c r="WVW18" s="17"/>
      <c r="WVX18" s="17"/>
      <c r="WVY18" s="17"/>
      <c r="WVZ18" s="17"/>
      <c r="WWA18" s="17"/>
      <c r="WWB18" s="17"/>
      <c r="WWC18" s="17"/>
      <c r="WWD18" s="17"/>
      <c r="WWE18" s="17"/>
      <c r="WWF18" s="17"/>
      <c r="WWG18" s="17"/>
      <c r="WWH18" s="17"/>
      <c r="WWI18" s="17"/>
      <c r="WWJ18" s="17"/>
      <c r="WWK18" s="17"/>
      <c r="WWL18" s="17"/>
      <c r="WWM18" s="17"/>
      <c r="WWN18" s="17"/>
      <c r="WWO18" s="17"/>
      <c r="WWP18" s="17"/>
      <c r="WWQ18" s="17"/>
      <c r="WWR18" s="17"/>
      <c r="WWS18" s="17"/>
      <c r="WWT18" s="17"/>
      <c r="WWU18" s="17"/>
      <c r="WWV18" s="17"/>
      <c r="WWW18" s="17"/>
      <c r="WWX18" s="17"/>
      <c r="WWY18" s="17"/>
      <c r="WWZ18" s="17"/>
      <c r="WXA18" s="17"/>
      <c r="WXB18" s="17"/>
      <c r="WXC18" s="17"/>
      <c r="WXD18" s="17"/>
      <c r="WXE18" s="17"/>
      <c r="WXF18" s="17"/>
      <c r="WXG18" s="17"/>
      <c r="WXH18" s="17"/>
      <c r="WXI18" s="17"/>
      <c r="WXJ18" s="17"/>
      <c r="WXK18" s="17"/>
      <c r="WXL18" s="17"/>
      <c r="WXM18" s="17"/>
      <c r="WXN18" s="17"/>
      <c r="WXO18" s="17"/>
      <c r="WXP18" s="17"/>
      <c r="WXQ18" s="17"/>
      <c r="WXR18" s="17"/>
      <c r="WXS18" s="17"/>
      <c r="WXT18" s="17"/>
      <c r="WXU18" s="17"/>
      <c r="WXV18" s="17"/>
      <c r="WXW18" s="17"/>
      <c r="WXX18" s="17"/>
      <c r="WXY18" s="17"/>
      <c r="WXZ18" s="17"/>
      <c r="WYA18" s="17"/>
      <c r="WYB18" s="17"/>
      <c r="WYC18" s="17"/>
      <c r="WYD18" s="17"/>
      <c r="WYE18" s="17"/>
      <c r="WYF18" s="17"/>
      <c r="WYG18" s="17"/>
      <c r="WYH18" s="17"/>
      <c r="WYI18" s="17"/>
      <c r="WYJ18" s="17"/>
      <c r="WYK18" s="17"/>
      <c r="WYL18" s="17"/>
      <c r="WYM18" s="17"/>
      <c r="WYN18" s="17"/>
      <c r="WYO18" s="17"/>
      <c r="WYP18" s="17"/>
      <c r="WYQ18" s="17"/>
      <c r="WYR18" s="17"/>
      <c r="WYS18" s="17"/>
      <c r="WYT18" s="17"/>
      <c r="WYU18" s="17"/>
      <c r="WYV18" s="17"/>
      <c r="WYW18" s="17"/>
      <c r="WYX18" s="17"/>
      <c r="WYY18" s="17"/>
      <c r="WYZ18" s="17"/>
      <c r="WZA18" s="17"/>
      <c r="WZB18" s="17"/>
      <c r="WZC18" s="17"/>
      <c r="WZD18" s="17"/>
      <c r="WZE18" s="17"/>
      <c r="WZF18" s="17"/>
      <c r="WZG18" s="17"/>
      <c r="WZH18" s="17"/>
      <c r="WZI18" s="17"/>
      <c r="WZJ18" s="17"/>
      <c r="WZK18" s="17"/>
      <c r="WZL18" s="17"/>
      <c r="WZM18" s="17"/>
      <c r="WZN18" s="17"/>
      <c r="WZO18" s="17"/>
      <c r="WZP18" s="17"/>
      <c r="WZQ18" s="17"/>
      <c r="WZR18" s="17"/>
      <c r="WZS18" s="17"/>
      <c r="WZT18" s="17"/>
      <c r="WZU18" s="17"/>
      <c r="WZV18" s="17"/>
      <c r="WZW18" s="17"/>
      <c r="WZX18" s="17"/>
      <c r="WZY18" s="17"/>
      <c r="WZZ18" s="17"/>
      <c r="XAA18" s="17"/>
      <c r="XAB18" s="17"/>
      <c r="XAC18" s="17"/>
      <c r="XAD18" s="17"/>
      <c r="XAE18" s="17"/>
      <c r="XAF18" s="17"/>
      <c r="XAG18" s="17"/>
      <c r="XAH18" s="17"/>
      <c r="XAI18" s="17"/>
      <c r="XAJ18" s="17"/>
      <c r="XAK18" s="17"/>
      <c r="XAL18" s="17"/>
      <c r="XAM18" s="17"/>
      <c r="XAN18" s="17"/>
      <c r="XAO18" s="17"/>
      <c r="XAP18" s="17"/>
      <c r="XAQ18" s="17"/>
      <c r="XAR18" s="17"/>
      <c r="XAS18" s="17"/>
      <c r="XAT18" s="17"/>
      <c r="XAU18" s="17"/>
      <c r="XAV18" s="17"/>
      <c r="XAW18" s="17"/>
      <c r="XAX18" s="17"/>
      <c r="XAY18" s="17"/>
      <c r="XAZ18" s="17"/>
      <c r="XBA18" s="17"/>
      <c r="XBB18" s="17"/>
      <c r="XBC18" s="17"/>
      <c r="XBD18" s="17"/>
      <c r="XBE18" s="17"/>
      <c r="XBF18" s="17"/>
      <c r="XBG18" s="17"/>
      <c r="XBH18" s="17"/>
      <c r="XBI18" s="17"/>
      <c r="XBJ18" s="17"/>
      <c r="XBK18" s="17"/>
      <c r="XBL18" s="17"/>
      <c r="XBM18" s="17"/>
      <c r="XBN18" s="17"/>
      <c r="XBO18" s="17"/>
      <c r="XBP18" s="17"/>
      <c r="XBQ18" s="17"/>
      <c r="XBR18" s="17"/>
      <c r="XBS18" s="17"/>
      <c r="XBT18" s="17"/>
      <c r="XBU18" s="17"/>
      <c r="XBV18" s="17"/>
      <c r="XBW18" s="17"/>
      <c r="XBX18" s="17"/>
      <c r="XBY18" s="17"/>
      <c r="XBZ18" s="17"/>
      <c r="XCA18" s="17"/>
      <c r="XCB18" s="17"/>
      <c r="XCC18" s="17"/>
      <c r="XCD18" s="17"/>
      <c r="XCE18" s="17"/>
      <c r="XCF18" s="17"/>
      <c r="XCG18" s="17"/>
      <c r="XCH18" s="17"/>
      <c r="XCI18" s="17"/>
      <c r="XCJ18" s="17"/>
      <c r="XCK18" s="17"/>
      <c r="XCL18" s="17"/>
      <c r="XCM18" s="17"/>
      <c r="XCN18" s="17"/>
      <c r="XCO18" s="17"/>
      <c r="XCP18" s="17"/>
      <c r="XCQ18" s="17"/>
      <c r="XCR18" s="17"/>
      <c r="XCS18" s="17"/>
      <c r="XCT18" s="17"/>
      <c r="XCU18" s="17"/>
      <c r="XCV18" s="17"/>
      <c r="XCW18" s="17"/>
      <c r="XCX18" s="17"/>
      <c r="XCY18" s="17"/>
      <c r="XCZ18" s="17"/>
      <c r="XDA18" s="17"/>
      <c r="XDB18" s="17"/>
      <c r="XDC18" s="17"/>
      <c r="XDD18" s="17"/>
      <c r="XDE18" s="17"/>
      <c r="XDF18" s="17"/>
      <c r="XDG18" s="17"/>
      <c r="XDH18" s="17"/>
      <c r="XDI18" s="17"/>
      <c r="XDJ18" s="17"/>
      <c r="XDK18" s="17"/>
      <c r="XDL18" s="17"/>
      <c r="XDM18" s="17"/>
      <c r="XDN18" s="17"/>
      <c r="XDO18" s="17"/>
      <c r="XDP18" s="17"/>
      <c r="XDQ18" s="17"/>
      <c r="XDR18" s="17"/>
      <c r="XDS18" s="17"/>
    </row>
    <row r="19" spans="1:16347">
      <c r="B19" s="49" t="s">
        <v>39</v>
      </c>
      <c r="C19" s="524">
        <v>6.744795246668045E-2</v>
      </c>
      <c r="D19" s="51">
        <v>4.6019992389569442E-2</v>
      </c>
      <c r="E19" s="51">
        <v>4.0590745241803727E-2</v>
      </c>
      <c r="F19" s="51">
        <v>4.3825865899409101E-2</v>
      </c>
      <c r="G19" s="51">
        <v>1.9443075578956082E-2</v>
      </c>
      <c r="H19" s="524">
        <v>3.7407604770935743E-2</v>
      </c>
      <c r="I19" s="51">
        <v>4.9053530638002918E-3</v>
      </c>
      <c r="J19" s="51">
        <v>2.198447446419978E-2</v>
      </c>
      <c r="K19" s="51">
        <v>1.1245685506362511E-2</v>
      </c>
      <c r="L19" s="51">
        <v>7.6392354251875686E-3</v>
      </c>
      <c r="M19" s="524">
        <v>1.355069929271753E-2</v>
      </c>
      <c r="N19" s="51">
        <v>1.2E-2</v>
      </c>
      <c r="O19" s="51">
        <v>3.3093028221504533E-3</v>
      </c>
      <c r="P19" s="51">
        <v>5.941773751313854E-3</v>
      </c>
      <c r="Q19" s="51">
        <v>3.5127073213518391E-3</v>
      </c>
      <c r="R19" s="524">
        <v>5.7313378147631315E-3</v>
      </c>
      <c r="S19" s="51">
        <v>1.6912565676005627E-2</v>
      </c>
      <c r="T19" s="51">
        <v>1.5477419487891473E-3</v>
      </c>
      <c r="U19" s="51">
        <v>5.5444781230652284E-4</v>
      </c>
      <c r="V19" s="355"/>
      <c r="W19" s="355"/>
      <c r="X19" s="355"/>
      <c r="Y19" s="355"/>
      <c r="Z19" s="355"/>
      <c r="AA19" s="355"/>
      <c r="AB19" s="355"/>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row>
    <row r="20" spans="1:16347">
      <c r="B20" s="5"/>
      <c r="C20" s="525"/>
      <c r="D20" s="19"/>
      <c r="E20" s="19"/>
      <c r="F20" s="19"/>
      <c r="G20" s="19"/>
      <c r="H20" s="525"/>
      <c r="I20" s="19"/>
      <c r="J20" s="19"/>
      <c r="K20" s="19"/>
      <c r="L20" s="19"/>
      <c r="M20" s="525"/>
      <c r="N20" s="19"/>
      <c r="O20" s="19"/>
      <c r="P20" s="19"/>
      <c r="R20" s="549"/>
    </row>
    <row r="21" spans="1:16347" ht="13.15">
      <c r="B21" s="4" t="s">
        <v>148</v>
      </c>
      <c r="C21" s="525"/>
      <c r="D21" s="120"/>
      <c r="E21" s="120"/>
      <c r="F21" s="120"/>
      <c r="G21" s="120"/>
      <c r="H21" s="563"/>
      <c r="I21" s="120"/>
      <c r="J21" s="120"/>
      <c r="K21" s="120"/>
      <c r="L21" s="120"/>
      <c r="M21" s="563"/>
      <c r="N21" s="120"/>
      <c r="O21" s="120"/>
      <c r="P21" s="120"/>
      <c r="R21" s="549"/>
    </row>
    <row r="22" spans="1:16347">
      <c r="B22" s="5" t="s">
        <v>143</v>
      </c>
      <c r="C22" s="522">
        <v>7151.7801050000007</v>
      </c>
      <c r="D22" s="94">
        <v>7522.2520000000004</v>
      </c>
      <c r="E22" s="94">
        <v>7850.163845</v>
      </c>
      <c r="F22" s="94">
        <v>8107.0442599999997</v>
      </c>
      <c r="G22" s="94">
        <v>8445.7356270877608</v>
      </c>
      <c r="H22" s="522">
        <v>8445.7356270877608</v>
      </c>
      <c r="I22" s="94">
        <v>8686.6956270877599</v>
      </c>
      <c r="J22" s="94">
        <v>9076.3372600000002</v>
      </c>
      <c r="K22" s="94">
        <v>9386.599259999999</v>
      </c>
      <c r="L22" s="94">
        <v>10561.610259999999</v>
      </c>
      <c r="M22" s="522">
        <v>10561.610259999999</v>
      </c>
      <c r="N22" s="19">
        <v>10722.492</v>
      </c>
      <c r="O22" s="19">
        <v>10957.959000000001</v>
      </c>
      <c r="P22" s="19">
        <v>11212.521000000001</v>
      </c>
      <c r="Q22" s="19">
        <v>11460.063</v>
      </c>
      <c r="R22" s="525">
        <v>11460.063</v>
      </c>
      <c r="S22" s="19">
        <v>11570.433000000001</v>
      </c>
      <c r="T22" s="19">
        <v>11629.802</v>
      </c>
      <c r="U22" s="19">
        <v>11761.880999999999</v>
      </c>
    </row>
    <row r="23" spans="1:16347">
      <c r="B23" s="5" t="s">
        <v>144</v>
      </c>
      <c r="C23" s="525">
        <v>2075.4103984200392</v>
      </c>
      <c r="D23" s="19">
        <v>2138.490659999999</v>
      </c>
      <c r="E23" s="19">
        <v>2206.9479999999999</v>
      </c>
      <c r="F23" s="19">
        <v>2277.0830000000001</v>
      </c>
      <c r="G23" s="19">
        <v>2328.6979999999999</v>
      </c>
      <c r="H23" s="525">
        <v>2328.6979999999999</v>
      </c>
      <c r="I23" s="19">
        <v>2419.8319999999999</v>
      </c>
      <c r="J23" s="19">
        <v>2559.598</v>
      </c>
      <c r="K23" s="19">
        <v>2641.6109999999999</v>
      </c>
      <c r="L23" s="19">
        <v>3102.6460000000002</v>
      </c>
      <c r="M23" s="525">
        <v>3102.6460000000002</v>
      </c>
      <c r="N23" s="19">
        <v>3200.3919999999998</v>
      </c>
      <c r="O23" s="19">
        <v>3294.2979999999998</v>
      </c>
      <c r="P23" s="19">
        <v>3393.4360000000001</v>
      </c>
      <c r="Q23" s="19">
        <v>3456.1550000000002</v>
      </c>
      <c r="R23" s="525">
        <v>3456.1550000000002</v>
      </c>
      <c r="S23" s="19">
        <v>3531.34</v>
      </c>
      <c r="T23" s="19">
        <v>3483.9009999999998</v>
      </c>
      <c r="U23" s="19">
        <v>3630.0619999999999</v>
      </c>
    </row>
    <row r="24" spans="1:16347">
      <c r="B24" s="5" t="s">
        <v>145</v>
      </c>
      <c r="C24" s="525">
        <v>3694.4119999999998</v>
      </c>
      <c r="D24" s="19">
        <v>3808.2669999999998</v>
      </c>
      <c r="E24" s="19">
        <v>3983.0990000000002</v>
      </c>
      <c r="F24" s="19">
        <v>4204.1629999999996</v>
      </c>
      <c r="G24" s="19">
        <v>4367.1719999999996</v>
      </c>
      <c r="H24" s="525">
        <v>4367.1719999999996</v>
      </c>
      <c r="I24" s="19">
        <v>4578.4219999999996</v>
      </c>
      <c r="J24" s="19">
        <v>4843.0519999999997</v>
      </c>
      <c r="K24" s="19">
        <v>5046.384</v>
      </c>
      <c r="L24" s="19">
        <v>6203.3149999999996</v>
      </c>
      <c r="M24" s="525">
        <v>6203.3149999999996</v>
      </c>
      <c r="N24" s="19">
        <v>6322.9679999999998</v>
      </c>
      <c r="O24" s="19">
        <v>6539.4350000000004</v>
      </c>
      <c r="P24" s="19">
        <v>6773.0140000000001</v>
      </c>
      <c r="Q24" s="19">
        <v>6948.2879999999996</v>
      </c>
      <c r="R24" s="525">
        <v>6948.2879999999996</v>
      </c>
      <c r="S24" s="19">
        <v>7142.7280000000001</v>
      </c>
      <c r="T24" s="19">
        <v>7055.7960000000003</v>
      </c>
      <c r="U24" s="19">
        <v>7343.0420000000004</v>
      </c>
    </row>
    <row r="25" spans="1:16347">
      <c r="B25" s="5" t="s">
        <v>149</v>
      </c>
      <c r="C25" s="557">
        <v>1.7800874481560216</v>
      </c>
      <c r="D25" s="95">
        <v>1.7808200293940033</v>
      </c>
      <c r="E25" s="95">
        <v>1.8047996599829268</v>
      </c>
      <c r="F25" s="95">
        <v>1.8462932620374397</v>
      </c>
      <c r="G25" s="95">
        <v>1.8753707007091516</v>
      </c>
      <c r="H25" s="557">
        <v>1.8753707007091516</v>
      </c>
      <c r="I25" s="95">
        <v>1.8920412656746417</v>
      </c>
      <c r="J25" s="95">
        <v>1.8921143085750183</v>
      </c>
      <c r="K25" s="95">
        <v>1.9103433472982965</v>
      </c>
      <c r="L25" s="95">
        <v>1.99</v>
      </c>
      <c r="M25" s="557">
        <v>1.99</v>
      </c>
      <c r="N25" s="95">
        <v>1.9756854785288802</v>
      </c>
      <c r="O25" s="95">
        <v>1.9850769420374237</v>
      </c>
      <c r="P25" s="95">
        <f t="shared" ref="P25:U25" si="0">P24/P23</f>
        <v>1.9959162335756442</v>
      </c>
      <c r="Q25" s="95">
        <f t="shared" si="0"/>
        <v>2.0104098340496881</v>
      </c>
      <c r="R25" s="557">
        <f t="shared" si="0"/>
        <v>2.0104098340496881</v>
      </c>
      <c r="S25" s="95">
        <f t="shared" si="0"/>
        <v>2.02266788244689</v>
      </c>
      <c r="T25" s="95">
        <f t="shared" si="0"/>
        <v>2.0252573193095902</v>
      </c>
      <c r="U25" s="95">
        <f t="shared" si="0"/>
        <v>2.0228420341029989</v>
      </c>
    </row>
    <row r="26" spans="1:16347">
      <c r="C26" s="524"/>
      <c r="D26" s="51"/>
      <c r="E26" s="51"/>
      <c r="F26" s="51"/>
      <c r="G26" s="51"/>
      <c r="H26" s="524"/>
      <c r="I26" s="51"/>
      <c r="J26" s="51"/>
      <c r="K26" s="155"/>
      <c r="L26" s="155"/>
      <c r="M26" s="524"/>
      <c r="N26" s="51"/>
      <c r="O26" s="238"/>
      <c r="P26" s="51"/>
      <c r="Q26" s="17"/>
      <c r="R26" s="540"/>
      <c r="S26" s="17"/>
      <c r="T26" s="17"/>
      <c r="U26" s="17"/>
      <c r="V26" s="355"/>
      <c r="W26" s="355"/>
      <c r="X26" s="355"/>
      <c r="Y26" s="355"/>
      <c r="Z26" s="355"/>
      <c r="AA26" s="355"/>
      <c r="AB26" s="355"/>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c r="BIF26" s="17"/>
      <c r="BIG26" s="17"/>
      <c r="BIH26" s="17"/>
      <c r="BII26" s="17"/>
      <c r="BIJ26" s="17"/>
      <c r="BIK26" s="17"/>
      <c r="BIL26" s="17"/>
      <c r="BIM26" s="17"/>
      <c r="BIN26" s="17"/>
      <c r="BIO26" s="17"/>
      <c r="BIP26" s="17"/>
      <c r="BIQ26" s="17"/>
      <c r="BIR26" s="17"/>
      <c r="BIS26" s="17"/>
      <c r="BIT26" s="17"/>
      <c r="BIU26" s="17"/>
      <c r="BIV26" s="17"/>
      <c r="BIW26" s="17"/>
      <c r="BIX26" s="17"/>
      <c r="BIY26" s="17"/>
      <c r="BIZ26" s="17"/>
      <c r="BJA26" s="17"/>
      <c r="BJB26" s="17"/>
      <c r="BJC26" s="17"/>
      <c r="BJD26" s="17"/>
      <c r="BJE26" s="17"/>
      <c r="BJF26" s="17"/>
      <c r="BJG26" s="17"/>
      <c r="BJH26" s="17"/>
      <c r="BJI26" s="17"/>
      <c r="BJJ26" s="17"/>
      <c r="BJK26" s="17"/>
      <c r="BJL26" s="17"/>
      <c r="BJM26" s="17"/>
      <c r="BJN26" s="17"/>
      <c r="BJO26" s="17"/>
      <c r="BJP26" s="17"/>
      <c r="BJQ26" s="17"/>
      <c r="BJR26" s="17"/>
      <c r="BJS26" s="17"/>
      <c r="BJT26" s="17"/>
      <c r="BJU26" s="17"/>
      <c r="BJV26" s="17"/>
      <c r="BJW26" s="17"/>
      <c r="BJX26" s="17"/>
      <c r="BJY26" s="17"/>
      <c r="BJZ26" s="17"/>
      <c r="BKA26" s="17"/>
      <c r="BKB26" s="17"/>
      <c r="BKC26" s="17"/>
      <c r="BKD26" s="17"/>
      <c r="BKE26" s="17"/>
      <c r="BKF26" s="17"/>
      <c r="BKG26" s="17"/>
      <c r="BKH26" s="17"/>
      <c r="BKI26" s="17"/>
      <c r="BKJ26" s="17"/>
      <c r="BKK26" s="17"/>
      <c r="BKL26" s="17"/>
      <c r="BKM26" s="17"/>
      <c r="BKN26" s="17"/>
      <c r="BKO26" s="17"/>
      <c r="BKP26" s="17"/>
      <c r="BKQ26" s="17"/>
      <c r="BKR26" s="17"/>
      <c r="BKS26" s="17"/>
      <c r="BKT26" s="17"/>
      <c r="BKU26" s="17"/>
      <c r="BKV26" s="17"/>
      <c r="BKW26" s="17"/>
      <c r="BKX26" s="17"/>
      <c r="BKY26" s="17"/>
      <c r="BKZ26" s="17"/>
      <c r="BLA26" s="17"/>
      <c r="BLB26" s="17"/>
      <c r="BLC26" s="17"/>
      <c r="BLD26" s="17"/>
      <c r="BLE26" s="17"/>
      <c r="BLF26" s="17"/>
      <c r="BLG26" s="17"/>
      <c r="BLH26" s="17"/>
      <c r="BLI26" s="17"/>
      <c r="BLJ26" s="17"/>
      <c r="BLK26" s="17"/>
      <c r="BLL26" s="17"/>
      <c r="BLM26" s="17"/>
      <c r="BLN26" s="17"/>
      <c r="BLO26" s="17"/>
      <c r="BLP26" s="17"/>
      <c r="BLQ26" s="17"/>
      <c r="BLR26" s="17"/>
      <c r="BLS26" s="17"/>
      <c r="BLT26" s="17"/>
      <c r="BLU26" s="17"/>
      <c r="BLV26" s="17"/>
      <c r="BLW26" s="17"/>
      <c r="BLX26" s="17"/>
      <c r="BLY26" s="17"/>
      <c r="BLZ26" s="17"/>
      <c r="BMA26" s="17"/>
      <c r="BMB26" s="17"/>
      <c r="BMC26" s="17"/>
      <c r="BMD26" s="17"/>
      <c r="BME26" s="17"/>
      <c r="BMF26" s="17"/>
      <c r="BMG26" s="17"/>
      <c r="BMH26" s="17"/>
      <c r="BMI26" s="17"/>
      <c r="BMJ26" s="17"/>
      <c r="BMK26" s="17"/>
      <c r="BML26" s="17"/>
      <c r="BMM26" s="17"/>
      <c r="BMN26" s="17"/>
      <c r="BMO26" s="17"/>
      <c r="BMP26" s="17"/>
      <c r="BMQ26" s="17"/>
      <c r="BMR26" s="17"/>
      <c r="BMS26" s="17"/>
      <c r="BMT26" s="17"/>
      <c r="BMU26" s="17"/>
      <c r="BMV26" s="17"/>
      <c r="BMW26" s="17"/>
      <c r="BMX26" s="17"/>
      <c r="BMY26" s="17"/>
      <c r="BMZ26" s="17"/>
      <c r="BNA26" s="17"/>
      <c r="BNB26" s="17"/>
      <c r="BNC26" s="17"/>
      <c r="BND26" s="17"/>
      <c r="BNE26" s="17"/>
      <c r="BNF26" s="17"/>
      <c r="BNG26" s="17"/>
      <c r="BNH26" s="17"/>
      <c r="BNI26" s="17"/>
      <c r="BNJ26" s="17"/>
      <c r="BNK26" s="17"/>
      <c r="BNL26" s="17"/>
      <c r="BNM26" s="17"/>
      <c r="BNN26" s="17"/>
      <c r="BNO26" s="17"/>
      <c r="BNP26" s="17"/>
      <c r="BNQ26" s="17"/>
      <c r="BNR26" s="17"/>
      <c r="BNS26" s="17"/>
      <c r="BNT26" s="17"/>
      <c r="BNU26" s="17"/>
      <c r="BNV26" s="17"/>
      <c r="BNW26" s="17"/>
      <c r="BNX26" s="17"/>
      <c r="BNY26" s="17"/>
      <c r="BNZ26" s="17"/>
      <c r="BOA26" s="17"/>
      <c r="BOB26" s="17"/>
      <c r="BOC26" s="17"/>
      <c r="BOD26" s="17"/>
      <c r="BOE26" s="17"/>
      <c r="BOF26" s="17"/>
      <c r="BOG26" s="17"/>
      <c r="BOH26" s="17"/>
      <c r="BOI26" s="17"/>
      <c r="BOJ26" s="17"/>
      <c r="BOK26" s="17"/>
      <c r="BOL26" s="17"/>
      <c r="BOM26" s="17"/>
      <c r="BON26" s="17"/>
      <c r="BOO26" s="17"/>
      <c r="BOP26" s="17"/>
      <c r="BOQ26" s="17"/>
      <c r="BOR26" s="17"/>
      <c r="BOS26" s="17"/>
      <c r="BOT26" s="17"/>
      <c r="BOU26" s="17"/>
      <c r="BOV26" s="17"/>
      <c r="BOW26" s="17"/>
      <c r="BOX26" s="17"/>
      <c r="BOY26" s="17"/>
      <c r="BOZ26" s="17"/>
      <c r="BPA26" s="17"/>
      <c r="BPB26" s="17"/>
      <c r="BPC26" s="17"/>
      <c r="BPD26" s="17"/>
      <c r="BPE26" s="17"/>
      <c r="BPF26" s="17"/>
      <c r="BPG26" s="17"/>
      <c r="BPH26" s="17"/>
      <c r="BPI26" s="17"/>
      <c r="BPJ26" s="17"/>
      <c r="BPK26" s="17"/>
      <c r="BPL26" s="17"/>
      <c r="BPM26" s="17"/>
      <c r="BPN26" s="17"/>
      <c r="BPO26" s="17"/>
      <c r="BPP26" s="17"/>
      <c r="BPQ26" s="17"/>
      <c r="BPR26" s="17"/>
      <c r="BPS26" s="17"/>
      <c r="BPT26" s="17"/>
      <c r="BPU26" s="17"/>
      <c r="BPV26" s="17"/>
      <c r="BPW26" s="17"/>
      <c r="BPX26" s="17"/>
      <c r="BPY26" s="17"/>
      <c r="BPZ26" s="17"/>
      <c r="BQA26" s="17"/>
      <c r="BQB26" s="17"/>
      <c r="BQC26" s="17"/>
      <c r="BQD26" s="17"/>
      <c r="BQE26" s="17"/>
      <c r="BQF26" s="17"/>
      <c r="BQG26" s="17"/>
      <c r="BQH26" s="17"/>
      <c r="BQI26" s="17"/>
      <c r="BQJ26" s="17"/>
      <c r="BQK26" s="17"/>
      <c r="BQL26" s="17"/>
      <c r="BQM26" s="17"/>
      <c r="BQN26" s="17"/>
      <c r="BQO26" s="17"/>
      <c r="BQP26" s="17"/>
      <c r="BQQ26" s="17"/>
      <c r="BQR26" s="17"/>
      <c r="BQS26" s="17"/>
      <c r="BQT26" s="17"/>
      <c r="BQU26" s="17"/>
      <c r="BQV26" s="17"/>
      <c r="BQW26" s="17"/>
      <c r="BQX26" s="17"/>
      <c r="BQY26" s="17"/>
      <c r="BQZ26" s="17"/>
      <c r="BRA26" s="17"/>
      <c r="BRB26" s="17"/>
      <c r="BRC26" s="17"/>
      <c r="BRD26" s="17"/>
      <c r="BRE26" s="17"/>
      <c r="BRF26" s="17"/>
      <c r="BRG26" s="17"/>
      <c r="BRH26" s="17"/>
      <c r="BRI26" s="17"/>
      <c r="BRJ26" s="17"/>
      <c r="BRK26" s="17"/>
      <c r="BRL26" s="17"/>
      <c r="BRM26" s="17"/>
      <c r="BRN26" s="17"/>
      <c r="BRO26" s="17"/>
      <c r="BRP26" s="17"/>
      <c r="BRQ26" s="17"/>
      <c r="BRR26" s="17"/>
      <c r="BRS26" s="17"/>
      <c r="BRT26" s="17"/>
      <c r="BRU26" s="17"/>
      <c r="BRV26" s="17"/>
      <c r="BRW26" s="17"/>
      <c r="BRX26" s="17"/>
      <c r="BRY26" s="17"/>
      <c r="BRZ26" s="17"/>
      <c r="BSA26" s="17"/>
      <c r="BSB26" s="17"/>
      <c r="BSC26" s="17"/>
      <c r="BSD26" s="17"/>
      <c r="BSE26" s="17"/>
      <c r="BSF26" s="17"/>
      <c r="BSG26" s="17"/>
      <c r="BSH26" s="17"/>
      <c r="BSI26" s="17"/>
      <c r="BSJ26" s="17"/>
      <c r="BSK26" s="17"/>
      <c r="BSL26" s="17"/>
      <c r="BSM26" s="17"/>
      <c r="BSN26" s="17"/>
      <c r="BSO26" s="17"/>
      <c r="BSP26" s="17"/>
      <c r="BSQ26" s="17"/>
      <c r="BSR26" s="17"/>
      <c r="BSS26" s="17"/>
      <c r="BST26" s="17"/>
      <c r="BSU26" s="17"/>
      <c r="BSV26" s="17"/>
      <c r="BSW26" s="17"/>
      <c r="BSX26" s="17"/>
      <c r="BSY26" s="17"/>
      <c r="BSZ26" s="17"/>
      <c r="BTA26" s="17"/>
      <c r="BTB26" s="17"/>
      <c r="BTC26" s="17"/>
      <c r="BTD26" s="17"/>
      <c r="BTE26" s="17"/>
      <c r="BTF26" s="17"/>
      <c r="BTG26" s="17"/>
      <c r="BTH26" s="17"/>
      <c r="BTI26" s="17"/>
      <c r="BTJ26" s="17"/>
      <c r="BTK26" s="17"/>
      <c r="BTL26" s="17"/>
      <c r="BTM26" s="17"/>
      <c r="BTN26" s="17"/>
      <c r="BTO26" s="17"/>
      <c r="BTP26" s="17"/>
      <c r="BTQ26" s="17"/>
      <c r="BTR26" s="17"/>
      <c r="BTS26" s="17"/>
      <c r="BTT26" s="17"/>
      <c r="BTU26" s="17"/>
      <c r="BTV26" s="17"/>
      <c r="BTW26" s="17"/>
      <c r="BTX26" s="17"/>
      <c r="BTY26" s="17"/>
      <c r="BTZ26" s="17"/>
      <c r="BUA26" s="17"/>
      <c r="BUB26" s="17"/>
      <c r="BUC26" s="17"/>
      <c r="BUD26" s="17"/>
      <c r="BUE26" s="17"/>
      <c r="BUF26" s="17"/>
      <c r="BUG26" s="17"/>
      <c r="BUH26" s="17"/>
      <c r="BUI26" s="17"/>
      <c r="BUJ26" s="17"/>
      <c r="BUK26" s="17"/>
      <c r="BUL26" s="17"/>
      <c r="BUM26" s="17"/>
      <c r="BUN26" s="17"/>
      <c r="BUO26" s="17"/>
      <c r="BUP26" s="17"/>
      <c r="BUQ26" s="17"/>
      <c r="BUR26" s="17"/>
      <c r="BUS26" s="17"/>
      <c r="BUT26" s="17"/>
      <c r="BUU26" s="17"/>
      <c r="BUV26" s="17"/>
      <c r="BUW26" s="17"/>
      <c r="BUX26" s="17"/>
      <c r="BUY26" s="17"/>
      <c r="BUZ26" s="17"/>
      <c r="BVA26" s="17"/>
      <c r="BVB26" s="17"/>
      <c r="BVC26" s="17"/>
      <c r="BVD26" s="17"/>
      <c r="BVE26" s="17"/>
      <c r="BVF26" s="17"/>
      <c r="BVG26" s="17"/>
      <c r="BVH26" s="17"/>
      <c r="BVI26" s="17"/>
      <c r="BVJ26" s="17"/>
      <c r="BVK26" s="17"/>
      <c r="BVL26" s="17"/>
      <c r="BVM26" s="17"/>
      <c r="BVN26" s="17"/>
      <c r="BVO26" s="17"/>
      <c r="BVP26" s="17"/>
      <c r="BVQ26" s="17"/>
      <c r="BVR26" s="17"/>
      <c r="BVS26" s="17"/>
      <c r="BVT26" s="17"/>
      <c r="BVU26" s="17"/>
      <c r="BVV26" s="17"/>
      <c r="BVW26" s="17"/>
      <c r="BVX26" s="17"/>
      <c r="BVY26" s="17"/>
      <c r="BVZ26" s="17"/>
      <c r="BWA26" s="17"/>
      <c r="BWB26" s="17"/>
      <c r="BWC26" s="17"/>
      <c r="BWD26" s="17"/>
      <c r="BWE26" s="17"/>
      <c r="BWF26" s="17"/>
      <c r="BWG26" s="17"/>
      <c r="BWH26" s="17"/>
      <c r="BWI26" s="17"/>
      <c r="BWJ26" s="17"/>
      <c r="BWK26" s="17"/>
      <c r="BWL26" s="17"/>
      <c r="BWM26" s="17"/>
      <c r="BWN26" s="17"/>
      <c r="BWO26" s="17"/>
      <c r="BWP26" s="17"/>
      <c r="BWQ26" s="17"/>
      <c r="BWR26" s="17"/>
      <c r="BWS26" s="17"/>
      <c r="BWT26" s="17"/>
      <c r="BWU26" s="17"/>
      <c r="BWV26" s="17"/>
      <c r="BWW26" s="17"/>
      <c r="BWX26" s="17"/>
      <c r="BWY26" s="17"/>
      <c r="BWZ26" s="17"/>
      <c r="BXA26" s="17"/>
      <c r="BXB26" s="17"/>
      <c r="BXC26" s="17"/>
      <c r="BXD26" s="17"/>
      <c r="BXE26" s="17"/>
      <c r="BXF26" s="17"/>
      <c r="BXG26" s="17"/>
      <c r="BXH26" s="17"/>
      <c r="BXI26" s="17"/>
      <c r="BXJ26" s="17"/>
      <c r="BXK26" s="17"/>
      <c r="BXL26" s="17"/>
      <c r="BXM26" s="17"/>
      <c r="BXN26" s="17"/>
      <c r="BXO26" s="17"/>
      <c r="BXP26" s="17"/>
      <c r="BXQ26" s="17"/>
      <c r="BXR26" s="17"/>
      <c r="BXS26" s="17"/>
      <c r="BXT26" s="17"/>
      <c r="BXU26" s="17"/>
      <c r="BXV26" s="17"/>
      <c r="BXW26" s="17"/>
      <c r="BXX26" s="17"/>
      <c r="BXY26" s="17"/>
      <c r="BXZ26" s="17"/>
      <c r="BYA26" s="17"/>
      <c r="BYB26" s="17"/>
      <c r="BYC26" s="17"/>
      <c r="BYD26" s="17"/>
      <c r="BYE26" s="17"/>
      <c r="BYF26" s="17"/>
      <c r="BYG26" s="17"/>
      <c r="BYH26" s="17"/>
      <c r="BYI26" s="17"/>
      <c r="BYJ26" s="17"/>
      <c r="BYK26" s="17"/>
      <c r="BYL26" s="17"/>
      <c r="BYM26" s="17"/>
      <c r="BYN26" s="17"/>
      <c r="BYO26" s="17"/>
      <c r="BYP26" s="17"/>
      <c r="BYQ26" s="17"/>
      <c r="BYR26" s="17"/>
      <c r="BYS26" s="17"/>
      <c r="BYT26" s="17"/>
      <c r="BYU26" s="17"/>
      <c r="BYV26" s="17"/>
      <c r="BYW26" s="17"/>
      <c r="BYX26" s="17"/>
      <c r="BYY26" s="17"/>
      <c r="BYZ26" s="17"/>
      <c r="BZA26" s="17"/>
      <c r="BZB26" s="17"/>
      <c r="BZC26" s="17"/>
      <c r="BZD26" s="17"/>
      <c r="BZE26" s="17"/>
      <c r="BZF26" s="17"/>
      <c r="BZG26" s="17"/>
      <c r="BZH26" s="17"/>
      <c r="BZI26" s="17"/>
      <c r="BZJ26" s="17"/>
      <c r="BZK26" s="17"/>
      <c r="BZL26" s="17"/>
      <c r="BZM26" s="17"/>
      <c r="BZN26" s="17"/>
      <c r="BZO26" s="17"/>
      <c r="BZP26" s="17"/>
      <c r="BZQ26" s="17"/>
      <c r="BZR26" s="17"/>
      <c r="BZS26" s="17"/>
      <c r="BZT26" s="17"/>
      <c r="BZU26" s="17"/>
      <c r="BZV26" s="17"/>
      <c r="BZW26" s="17"/>
      <c r="BZX26" s="17"/>
      <c r="BZY26" s="17"/>
      <c r="BZZ26" s="17"/>
      <c r="CAA26" s="17"/>
      <c r="CAB26" s="17"/>
      <c r="CAC26" s="17"/>
      <c r="CAD26" s="17"/>
      <c r="CAE26" s="17"/>
      <c r="CAF26" s="17"/>
      <c r="CAG26" s="17"/>
      <c r="CAH26" s="17"/>
      <c r="CAI26" s="17"/>
      <c r="CAJ26" s="17"/>
      <c r="CAK26" s="17"/>
      <c r="CAL26" s="17"/>
      <c r="CAM26" s="17"/>
      <c r="CAN26" s="17"/>
      <c r="CAO26" s="17"/>
      <c r="CAP26" s="17"/>
      <c r="CAQ26" s="17"/>
      <c r="CAR26" s="17"/>
      <c r="CAS26" s="17"/>
      <c r="CAT26" s="17"/>
      <c r="CAU26" s="17"/>
      <c r="CAV26" s="17"/>
      <c r="CAW26" s="17"/>
      <c r="CAX26" s="17"/>
      <c r="CAY26" s="17"/>
      <c r="CAZ26" s="17"/>
      <c r="CBA26" s="17"/>
      <c r="CBB26" s="17"/>
      <c r="CBC26" s="17"/>
      <c r="CBD26" s="17"/>
      <c r="CBE26" s="17"/>
      <c r="CBF26" s="17"/>
      <c r="CBG26" s="17"/>
      <c r="CBH26" s="17"/>
      <c r="CBI26" s="17"/>
      <c r="CBJ26" s="17"/>
      <c r="CBK26" s="17"/>
      <c r="CBL26" s="17"/>
      <c r="CBM26" s="17"/>
      <c r="CBN26" s="17"/>
      <c r="CBO26" s="17"/>
      <c r="CBP26" s="17"/>
      <c r="CBQ26" s="17"/>
      <c r="CBR26" s="17"/>
      <c r="CBS26" s="17"/>
      <c r="CBT26" s="17"/>
      <c r="CBU26" s="17"/>
      <c r="CBV26" s="17"/>
      <c r="CBW26" s="17"/>
      <c r="CBX26" s="17"/>
      <c r="CBY26" s="17"/>
      <c r="CBZ26" s="17"/>
      <c r="CCA26" s="17"/>
      <c r="CCB26" s="17"/>
      <c r="CCC26" s="17"/>
      <c r="CCD26" s="17"/>
      <c r="CCE26" s="17"/>
      <c r="CCF26" s="17"/>
      <c r="CCG26" s="17"/>
      <c r="CCH26" s="17"/>
      <c r="CCI26" s="17"/>
      <c r="CCJ26" s="17"/>
      <c r="CCK26" s="17"/>
      <c r="CCL26" s="17"/>
      <c r="CCM26" s="17"/>
      <c r="CCN26" s="17"/>
      <c r="CCO26" s="17"/>
      <c r="CCP26" s="17"/>
      <c r="CCQ26" s="17"/>
      <c r="CCR26" s="17"/>
      <c r="CCS26" s="17"/>
      <c r="CCT26" s="17"/>
      <c r="CCU26" s="17"/>
      <c r="CCV26" s="17"/>
      <c r="CCW26" s="17"/>
      <c r="CCX26" s="17"/>
      <c r="CCY26" s="17"/>
      <c r="CCZ26" s="17"/>
      <c r="CDA26" s="17"/>
      <c r="CDB26" s="17"/>
      <c r="CDC26" s="17"/>
      <c r="CDD26" s="17"/>
      <c r="CDE26" s="17"/>
      <c r="CDF26" s="17"/>
      <c r="CDG26" s="17"/>
      <c r="CDH26" s="17"/>
      <c r="CDI26" s="17"/>
      <c r="CDJ26" s="17"/>
      <c r="CDK26" s="17"/>
      <c r="CDL26" s="17"/>
      <c r="CDM26" s="17"/>
      <c r="CDN26" s="17"/>
      <c r="CDO26" s="17"/>
      <c r="CDP26" s="17"/>
      <c r="CDQ26" s="17"/>
      <c r="CDR26" s="17"/>
      <c r="CDS26" s="17"/>
      <c r="CDT26" s="17"/>
      <c r="CDU26" s="17"/>
      <c r="CDV26" s="17"/>
      <c r="CDW26" s="17"/>
      <c r="CDX26" s="17"/>
      <c r="CDY26" s="17"/>
      <c r="CDZ26" s="17"/>
      <c r="CEA26" s="17"/>
      <c r="CEB26" s="17"/>
      <c r="CEC26" s="17"/>
      <c r="CED26" s="17"/>
      <c r="CEE26" s="17"/>
      <c r="CEF26" s="17"/>
      <c r="CEG26" s="17"/>
      <c r="CEH26" s="17"/>
      <c r="CEI26" s="17"/>
      <c r="CEJ26" s="17"/>
      <c r="CEK26" s="17"/>
      <c r="CEL26" s="17"/>
      <c r="CEM26" s="17"/>
      <c r="CEN26" s="17"/>
      <c r="CEO26" s="17"/>
      <c r="CEP26" s="17"/>
      <c r="CEQ26" s="17"/>
      <c r="CER26" s="17"/>
      <c r="CES26" s="17"/>
      <c r="CET26" s="17"/>
      <c r="CEU26" s="17"/>
      <c r="CEV26" s="17"/>
      <c r="CEW26" s="17"/>
      <c r="CEX26" s="17"/>
      <c r="CEY26" s="17"/>
      <c r="CEZ26" s="17"/>
      <c r="CFA26" s="17"/>
      <c r="CFB26" s="17"/>
      <c r="CFC26" s="17"/>
      <c r="CFD26" s="17"/>
      <c r="CFE26" s="17"/>
      <c r="CFF26" s="17"/>
      <c r="CFG26" s="17"/>
      <c r="CFH26" s="17"/>
      <c r="CFI26" s="17"/>
      <c r="CFJ26" s="17"/>
      <c r="CFK26" s="17"/>
      <c r="CFL26" s="17"/>
      <c r="CFM26" s="17"/>
      <c r="CFN26" s="17"/>
      <c r="CFO26" s="17"/>
      <c r="CFP26" s="17"/>
      <c r="CFQ26" s="17"/>
      <c r="CFR26" s="17"/>
      <c r="CFS26" s="17"/>
      <c r="CFT26" s="17"/>
      <c r="CFU26" s="17"/>
      <c r="CFV26" s="17"/>
      <c r="CFW26" s="17"/>
      <c r="CFX26" s="17"/>
      <c r="CFY26" s="17"/>
      <c r="CFZ26" s="17"/>
      <c r="CGA26" s="17"/>
      <c r="CGB26" s="17"/>
      <c r="CGC26" s="17"/>
      <c r="CGD26" s="17"/>
      <c r="CGE26" s="17"/>
      <c r="CGF26" s="17"/>
      <c r="CGG26" s="17"/>
      <c r="CGH26" s="17"/>
      <c r="CGI26" s="17"/>
      <c r="CGJ26" s="17"/>
      <c r="CGK26" s="17"/>
      <c r="CGL26" s="17"/>
      <c r="CGM26" s="17"/>
      <c r="CGN26" s="17"/>
      <c r="CGO26" s="17"/>
      <c r="CGP26" s="17"/>
      <c r="CGQ26" s="17"/>
      <c r="CGR26" s="17"/>
      <c r="CGS26" s="17"/>
      <c r="CGT26" s="17"/>
      <c r="CGU26" s="17"/>
      <c r="CGV26" s="17"/>
      <c r="CGW26" s="17"/>
      <c r="CGX26" s="17"/>
      <c r="CGY26" s="17"/>
      <c r="CGZ26" s="17"/>
      <c r="CHA26" s="17"/>
      <c r="CHB26" s="17"/>
      <c r="CHC26" s="17"/>
      <c r="CHD26" s="17"/>
      <c r="CHE26" s="17"/>
      <c r="CHF26" s="17"/>
      <c r="CHG26" s="17"/>
      <c r="CHH26" s="17"/>
      <c r="CHI26" s="17"/>
      <c r="CHJ26" s="17"/>
      <c r="CHK26" s="17"/>
      <c r="CHL26" s="17"/>
      <c r="CHM26" s="17"/>
      <c r="CHN26" s="17"/>
      <c r="CHO26" s="17"/>
      <c r="CHP26" s="17"/>
      <c r="CHQ26" s="17"/>
      <c r="CHR26" s="17"/>
      <c r="CHS26" s="17"/>
      <c r="CHT26" s="17"/>
      <c r="CHU26" s="17"/>
      <c r="CHV26" s="17"/>
      <c r="CHW26" s="17"/>
      <c r="CHX26" s="17"/>
      <c r="CHY26" s="17"/>
      <c r="CHZ26" s="17"/>
      <c r="CIA26" s="17"/>
      <c r="CIB26" s="17"/>
      <c r="CIC26" s="17"/>
      <c r="CID26" s="17"/>
      <c r="CIE26" s="17"/>
      <c r="CIF26" s="17"/>
      <c r="CIG26" s="17"/>
      <c r="CIH26" s="17"/>
      <c r="CII26" s="17"/>
      <c r="CIJ26" s="17"/>
      <c r="CIK26" s="17"/>
      <c r="CIL26" s="17"/>
      <c r="CIM26" s="17"/>
      <c r="CIN26" s="17"/>
      <c r="CIO26" s="17"/>
      <c r="CIP26" s="17"/>
      <c r="CIQ26" s="17"/>
      <c r="CIR26" s="17"/>
      <c r="CIS26" s="17"/>
      <c r="CIT26" s="17"/>
      <c r="CIU26" s="17"/>
      <c r="CIV26" s="17"/>
      <c r="CIW26" s="17"/>
      <c r="CIX26" s="17"/>
      <c r="CIY26" s="17"/>
      <c r="CIZ26" s="17"/>
      <c r="CJA26" s="17"/>
      <c r="CJB26" s="17"/>
      <c r="CJC26" s="17"/>
      <c r="CJD26" s="17"/>
      <c r="CJE26" s="17"/>
      <c r="CJF26" s="17"/>
      <c r="CJG26" s="17"/>
      <c r="CJH26" s="17"/>
      <c r="CJI26" s="17"/>
      <c r="CJJ26" s="17"/>
      <c r="CJK26" s="17"/>
      <c r="CJL26" s="17"/>
      <c r="CJM26" s="17"/>
      <c r="CJN26" s="17"/>
      <c r="CJO26" s="17"/>
      <c r="CJP26" s="17"/>
      <c r="CJQ26" s="17"/>
      <c r="CJR26" s="17"/>
      <c r="CJS26" s="17"/>
      <c r="CJT26" s="17"/>
      <c r="CJU26" s="17"/>
      <c r="CJV26" s="17"/>
      <c r="CJW26" s="17"/>
      <c r="CJX26" s="17"/>
      <c r="CJY26" s="17"/>
      <c r="CJZ26" s="17"/>
      <c r="CKA26" s="17"/>
      <c r="CKB26" s="17"/>
      <c r="CKC26" s="17"/>
      <c r="CKD26" s="17"/>
      <c r="CKE26" s="17"/>
      <c r="CKF26" s="17"/>
      <c r="CKG26" s="17"/>
      <c r="CKH26" s="17"/>
      <c r="CKI26" s="17"/>
      <c r="CKJ26" s="17"/>
      <c r="CKK26" s="17"/>
      <c r="CKL26" s="17"/>
      <c r="CKM26" s="17"/>
      <c r="CKN26" s="17"/>
      <c r="CKO26" s="17"/>
      <c r="CKP26" s="17"/>
      <c r="CKQ26" s="17"/>
      <c r="CKR26" s="17"/>
      <c r="CKS26" s="17"/>
      <c r="CKT26" s="17"/>
      <c r="CKU26" s="17"/>
      <c r="CKV26" s="17"/>
      <c r="CKW26" s="17"/>
      <c r="CKX26" s="17"/>
      <c r="CKY26" s="17"/>
      <c r="CKZ26" s="17"/>
      <c r="CLA26" s="17"/>
      <c r="CLB26" s="17"/>
      <c r="CLC26" s="17"/>
      <c r="CLD26" s="17"/>
      <c r="CLE26" s="17"/>
      <c r="CLF26" s="17"/>
      <c r="CLG26" s="17"/>
      <c r="CLH26" s="17"/>
      <c r="CLI26" s="17"/>
      <c r="CLJ26" s="17"/>
      <c r="CLK26" s="17"/>
      <c r="CLL26" s="17"/>
      <c r="CLM26" s="17"/>
      <c r="CLN26" s="17"/>
      <c r="CLO26" s="17"/>
      <c r="CLP26" s="17"/>
      <c r="CLQ26" s="17"/>
      <c r="CLR26" s="17"/>
      <c r="CLS26" s="17"/>
      <c r="CLT26" s="17"/>
      <c r="CLU26" s="17"/>
      <c r="CLV26" s="17"/>
      <c r="CLW26" s="17"/>
      <c r="CLX26" s="17"/>
      <c r="CLY26" s="17"/>
      <c r="CLZ26" s="17"/>
      <c r="CMA26" s="17"/>
      <c r="CMB26" s="17"/>
      <c r="CMC26" s="17"/>
      <c r="CMD26" s="17"/>
      <c r="CME26" s="17"/>
      <c r="CMF26" s="17"/>
      <c r="CMG26" s="17"/>
      <c r="CMH26" s="17"/>
      <c r="CMI26" s="17"/>
      <c r="CMJ26" s="17"/>
      <c r="CMK26" s="17"/>
      <c r="CML26" s="17"/>
      <c r="CMM26" s="17"/>
      <c r="CMN26" s="17"/>
      <c r="CMO26" s="17"/>
      <c r="CMP26" s="17"/>
      <c r="CMQ26" s="17"/>
      <c r="CMR26" s="17"/>
      <c r="CMS26" s="17"/>
      <c r="CMT26" s="17"/>
      <c r="CMU26" s="17"/>
      <c r="CMV26" s="17"/>
      <c r="CMW26" s="17"/>
      <c r="CMX26" s="17"/>
      <c r="CMY26" s="17"/>
      <c r="CMZ26" s="17"/>
      <c r="CNA26" s="17"/>
      <c r="CNB26" s="17"/>
      <c r="CNC26" s="17"/>
      <c r="CND26" s="17"/>
      <c r="CNE26" s="17"/>
      <c r="CNF26" s="17"/>
      <c r="CNG26" s="17"/>
      <c r="CNH26" s="17"/>
      <c r="CNI26" s="17"/>
      <c r="CNJ26" s="17"/>
      <c r="CNK26" s="17"/>
      <c r="CNL26" s="17"/>
      <c r="CNM26" s="17"/>
      <c r="CNN26" s="17"/>
      <c r="CNO26" s="17"/>
      <c r="CNP26" s="17"/>
      <c r="CNQ26" s="17"/>
      <c r="CNR26" s="17"/>
      <c r="CNS26" s="17"/>
      <c r="CNT26" s="17"/>
      <c r="CNU26" s="17"/>
      <c r="CNV26" s="17"/>
      <c r="CNW26" s="17"/>
      <c r="CNX26" s="17"/>
      <c r="CNY26" s="17"/>
      <c r="CNZ26" s="17"/>
      <c r="COA26" s="17"/>
      <c r="COB26" s="17"/>
      <c r="COC26" s="17"/>
      <c r="COD26" s="17"/>
      <c r="COE26" s="17"/>
      <c r="COF26" s="17"/>
      <c r="COG26" s="17"/>
      <c r="COH26" s="17"/>
      <c r="COI26" s="17"/>
      <c r="COJ26" s="17"/>
      <c r="COK26" s="17"/>
      <c r="COL26" s="17"/>
      <c r="COM26" s="17"/>
      <c r="CON26" s="17"/>
      <c r="COO26" s="17"/>
      <c r="COP26" s="17"/>
      <c r="COQ26" s="17"/>
      <c r="COR26" s="17"/>
      <c r="COS26" s="17"/>
      <c r="COT26" s="17"/>
      <c r="COU26" s="17"/>
      <c r="COV26" s="17"/>
      <c r="COW26" s="17"/>
      <c r="COX26" s="17"/>
      <c r="COY26" s="17"/>
      <c r="COZ26" s="17"/>
      <c r="CPA26" s="17"/>
      <c r="CPB26" s="17"/>
      <c r="CPC26" s="17"/>
      <c r="CPD26" s="17"/>
      <c r="CPE26" s="17"/>
      <c r="CPF26" s="17"/>
      <c r="CPG26" s="17"/>
      <c r="CPH26" s="17"/>
      <c r="CPI26" s="17"/>
      <c r="CPJ26" s="17"/>
      <c r="CPK26" s="17"/>
      <c r="CPL26" s="17"/>
      <c r="CPM26" s="17"/>
      <c r="CPN26" s="17"/>
      <c r="CPO26" s="17"/>
      <c r="CPP26" s="17"/>
      <c r="CPQ26" s="17"/>
      <c r="CPR26" s="17"/>
      <c r="CPS26" s="17"/>
      <c r="CPT26" s="17"/>
      <c r="CPU26" s="17"/>
      <c r="CPV26" s="17"/>
      <c r="CPW26" s="17"/>
      <c r="CPX26" s="17"/>
      <c r="CPY26" s="17"/>
      <c r="CPZ26" s="17"/>
      <c r="CQA26" s="17"/>
      <c r="CQB26" s="17"/>
      <c r="CQC26" s="17"/>
      <c r="CQD26" s="17"/>
      <c r="CQE26" s="17"/>
      <c r="CQF26" s="17"/>
      <c r="CQG26" s="17"/>
      <c r="CQH26" s="17"/>
      <c r="CQI26" s="17"/>
      <c r="CQJ26" s="17"/>
      <c r="CQK26" s="17"/>
      <c r="CQL26" s="17"/>
      <c r="CQM26" s="17"/>
      <c r="CQN26" s="17"/>
      <c r="CQO26" s="17"/>
      <c r="CQP26" s="17"/>
      <c r="CQQ26" s="17"/>
      <c r="CQR26" s="17"/>
      <c r="CQS26" s="17"/>
      <c r="CQT26" s="17"/>
      <c r="CQU26" s="17"/>
      <c r="CQV26" s="17"/>
      <c r="CQW26" s="17"/>
      <c r="CQX26" s="17"/>
      <c r="CQY26" s="17"/>
      <c r="CQZ26" s="17"/>
      <c r="CRA26" s="17"/>
      <c r="CRB26" s="17"/>
      <c r="CRC26" s="17"/>
      <c r="CRD26" s="17"/>
      <c r="CRE26" s="17"/>
      <c r="CRF26" s="17"/>
      <c r="CRG26" s="17"/>
      <c r="CRH26" s="17"/>
      <c r="CRI26" s="17"/>
      <c r="CRJ26" s="17"/>
      <c r="CRK26" s="17"/>
      <c r="CRL26" s="17"/>
      <c r="CRM26" s="17"/>
      <c r="CRN26" s="17"/>
      <c r="CRO26" s="17"/>
      <c r="CRP26" s="17"/>
      <c r="CRQ26" s="17"/>
      <c r="CRR26" s="17"/>
      <c r="CRS26" s="17"/>
      <c r="CRT26" s="17"/>
      <c r="CRU26" s="17"/>
      <c r="CRV26" s="17"/>
      <c r="CRW26" s="17"/>
      <c r="CRX26" s="17"/>
      <c r="CRY26" s="17"/>
      <c r="CRZ26" s="17"/>
      <c r="CSA26" s="17"/>
      <c r="CSB26" s="17"/>
      <c r="CSC26" s="17"/>
      <c r="CSD26" s="17"/>
      <c r="CSE26" s="17"/>
      <c r="CSF26" s="17"/>
      <c r="CSG26" s="17"/>
      <c r="CSH26" s="17"/>
      <c r="CSI26" s="17"/>
      <c r="CSJ26" s="17"/>
      <c r="CSK26" s="17"/>
      <c r="CSL26" s="17"/>
      <c r="CSM26" s="17"/>
      <c r="CSN26" s="17"/>
      <c r="CSO26" s="17"/>
      <c r="CSP26" s="17"/>
      <c r="CSQ26" s="17"/>
      <c r="CSR26" s="17"/>
      <c r="CSS26" s="17"/>
      <c r="CST26" s="17"/>
      <c r="CSU26" s="17"/>
      <c r="CSV26" s="17"/>
      <c r="CSW26" s="17"/>
      <c r="CSX26" s="17"/>
      <c r="CSY26" s="17"/>
      <c r="CSZ26" s="17"/>
      <c r="CTA26" s="17"/>
      <c r="CTB26" s="17"/>
      <c r="CTC26" s="17"/>
      <c r="CTD26" s="17"/>
      <c r="CTE26" s="17"/>
      <c r="CTF26" s="17"/>
      <c r="CTG26" s="17"/>
      <c r="CTH26" s="17"/>
      <c r="CTI26" s="17"/>
      <c r="CTJ26" s="17"/>
      <c r="CTK26" s="17"/>
      <c r="CTL26" s="17"/>
      <c r="CTM26" s="17"/>
      <c r="CTN26" s="17"/>
      <c r="CTO26" s="17"/>
      <c r="CTP26" s="17"/>
      <c r="CTQ26" s="17"/>
      <c r="CTR26" s="17"/>
      <c r="CTS26" s="17"/>
      <c r="CTT26" s="17"/>
      <c r="CTU26" s="17"/>
      <c r="CTV26" s="17"/>
      <c r="CTW26" s="17"/>
      <c r="CTX26" s="17"/>
      <c r="CTY26" s="17"/>
      <c r="CTZ26" s="17"/>
      <c r="CUA26" s="17"/>
      <c r="CUB26" s="17"/>
      <c r="CUC26" s="17"/>
      <c r="CUD26" s="17"/>
      <c r="CUE26" s="17"/>
      <c r="CUF26" s="17"/>
      <c r="CUG26" s="17"/>
      <c r="CUH26" s="17"/>
      <c r="CUI26" s="17"/>
      <c r="CUJ26" s="17"/>
      <c r="CUK26" s="17"/>
      <c r="CUL26" s="17"/>
      <c r="CUM26" s="17"/>
      <c r="CUN26" s="17"/>
      <c r="CUO26" s="17"/>
      <c r="CUP26" s="17"/>
      <c r="CUQ26" s="17"/>
      <c r="CUR26" s="17"/>
      <c r="CUS26" s="17"/>
      <c r="CUT26" s="17"/>
      <c r="CUU26" s="17"/>
      <c r="CUV26" s="17"/>
      <c r="CUW26" s="17"/>
      <c r="CUX26" s="17"/>
      <c r="CUY26" s="17"/>
      <c r="CUZ26" s="17"/>
      <c r="CVA26" s="17"/>
      <c r="CVB26" s="17"/>
      <c r="CVC26" s="17"/>
      <c r="CVD26" s="17"/>
      <c r="CVE26" s="17"/>
      <c r="CVF26" s="17"/>
      <c r="CVG26" s="17"/>
      <c r="CVH26" s="17"/>
      <c r="CVI26" s="17"/>
      <c r="CVJ26" s="17"/>
      <c r="CVK26" s="17"/>
      <c r="CVL26" s="17"/>
      <c r="CVM26" s="17"/>
      <c r="CVN26" s="17"/>
      <c r="CVO26" s="17"/>
      <c r="CVP26" s="17"/>
      <c r="CVQ26" s="17"/>
      <c r="CVR26" s="17"/>
      <c r="CVS26" s="17"/>
      <c r="CVT26" s="17"/>
      <c r="CVU26" s="17"/>
      <c r="CVV26" s="17"/>
      <c r="CVW26" s="17"/>
      <c r="CVX26" s="17"/>
      <c r="CVY26" s="17"/>
      <c r="CVZ26" s="17"/>
      <c r="CWA26" s="17"/>
      <c r="CWB26" s="17"/>
      <c r="CWC26" s="17"/>
      <c r="CWD26" s="17"/>
      <c r="CWE26" s="17"/>
      <c r="CWF26" s="17"/>
      <c r="CWG26" s="17"/>
      <c r="CWH26" s="17"/>
      <c r="CWI26" s="17"/>
      <c r="CWJ26" s="17"/>
      <c r="CWK26" s="17"/>
      <c r="CWL26" s="17"/>
      <c r="CWM26" s="17"/>
      <c r="CWN26" s="17"/>
      <c r="CWO26" s="17"/>
      <c r="CWP26" s="17"/>
      <c r="CWQ26" s="17"/>
      <c r="CWR26" s="17"/>
      <c r="CWS26" s="17"/>
      <c r="CWT26" s="17"/>
      <c r="CWU26" s="17"/>
      <c r="CWV26" s="17"/>
      <c r="CWW26" s="17"/>
      <c r="CWX26" s="17"/>
      <c r="CWY26" s="17"/>
      <c r="CWZ26" s="17"/>
      <c r="CXA26" s="17"/>
      <c r="CXB26" s="17"/>
      <c r="CXC26" s="17"/>
      <c r="CXD26" s="17"/>
      <c r="CXE26" s="17"/>
      <c r="CXF26" s="17"/>
      <c r="CXG26" s="17"/>
      <c r="CXH26" s="17"/>
      <c r="CXI26" s="17"/>
      <c r="CXJ26" s="17"/>
      <c r="CXK26" s="17"/>
      <c r="CXL26" s="17"/>
      <c r="CXM26" s="17"/>
      <c r="CXN26" s="17"/>
      <c r="CXO26" s="17"/>
      <c r="CXP26" s="17"/>
      <c r="CXQ26" s="17"/>
      <c r="CXR26" s="17"/>
      <c r="CXS26" s="17"/>
      <c r="CXT26" s="17"/>
      <c r="CXU26" s="17"/>
      <c r="CXV26" s="17"/>
      <c r="CXW26" s="17"/>
      <c r="CXX26" s="17"/>
      <c r="CXY26" s="17"/>
      <c r="CXZ26" s="17"/>
      <c r="CYA26" s="17"/>
      <c r="CYB26" s="17"/>
      <c r="CYC26" s="17"/>
      <c r="CYD26" s="17"/>
      <c r="CYE26" s="17"/>
      <c r="CYF26" s="17"/>
      <c r="CYG26" s="17"/>
      <c r="CYH26" s="17"/>
      <c r="CYI26" s="17"/>
      <c r="CYJ26" s="17"/>
      <c r="CYK26" s="17"/>
      <c r="CYL26" s="17"/>
      <c r="CYM26" s="17"/>
      <c r="CYN26" s="17"/>
      <c r="CYO26" s="17"/>
      <c r="CYP26" s="17"/>
      <c r="CYQ26" s="17"/>
      <c r="CYR26" s="17"/>
      <c r="CYS26" s="17"/>
      <c r="CYT26" s="17"/>
      <c r="CYU26" s="17"/>
      <c r="CYV26" s="17"/>
      <c r="CYW26" s="17"/>
      <c r="CYX26" s="17"/>
      <c r="CYY26" s="17"/>
      <c r="CYZ26" s="17"/>
      <c r="CZA26" s="17"/>
      <c r="CZB26" s="17"/>
      <c r="CZC26" s="17"/>
      <c r="CZD26" s="17"/>
      <c r="CZE26" s="17"/>
      <c r="CZF26" s="17"/>
      <c r="CZG26" s="17"/>
      <c r="CZH26" s="17"/>
      <c r="CZI26" s="17"/>
      <c r="CZJ26" s="17"/>
      <c r="CZK26" s="17"/>
      <c r="CZL26" s="17"/>
      <c r="CZM26" s="17"/>
      <c r="CZN26" s="17"/>
      <c r="CZO26" s="17"/>
      <c r="CZP26" s="17"/>
      <c r="CZQ26" s="17"/>
      <c r="CZR26" s="17"/>
      <c r="CZS26" s="17"/>
      <c r="CZT26" s="17"/>
      <c r="CZU26" s="17"/>
      <c r="CZV26" s="17"/>
      <c r="CZW26" s="17"/>
      <c r="CZX26" s="17"/>
      <c r="CZY26" s="17"/>
      <c r="CZZ26" s="17"/>
      <c r="DAA26" s="17"/>
      <c r="DAB26" s="17"/>
      <c r="DAC26" s="17"/>
      <c r="DAD26" s="17"/>
      <c r="DAE26" s="17"/>
      <c r="DAF26" s="17"/>
      <c r="DAG26" s="17"/>
      <c r="DAH26" s="17"/>
      <c r="DAI26" s="17"/>
      <c r="DAJ26" s="17"/>
      <c r="DAK26" s="17"/>
      <c r="DAL26" s="17"/>
      <c r="DAM26" s="17"/>
      <c r="DAN26" s="17"/>
      <c r="DAO26" s="17"/>
      <c r="DAP26" s="17"/>
      <c r="DAQ26" s="17"/>
      <c r="DAR26" s="17"/>
      <c r="DAS26" s="17"/>
      <c r="DAT26" s="17"/>
      <c r="DAU26" s="17"/>
      <c r="DAV26" s="17"/>
      <c r="DAW26" s="17"/>
      <c r="DAX26" s="17"/>
      <c r="DAY26" s="17"/>
      <c r="DAZ26" s="17"/>
      <c r="DBA26" s="17"/>
      <c r="DBB26" s="17"/>
      <c r="DBC26" s="17"/>
      <c r="DBD26" s="17"/>
      <c r="DBE26" s="17"/>
      <c r="DBF26" s="17"/>
      <c r="DBG26" s="17"/>
      <c r="DBH26" s="17"/>
      <c r="DBI26" s="17"/>
      <c r="DBJ26" s="17"/>
      <c r="DBK26" s="17"/>
      <c r="DBL26" s="17"/>
      <c r="DBM26" s="17"/>
      <c r="DBN26" s="17"/>
      <c r="DBO26" s="17"/>
      <c r="DBP26" s="17"/>
      <c r="DBQ26" s="17"/>
      <c r="DBR26" s="17"/>
      <c r="DBS26" s="17"/>
      <c r="DBT26" s="17"/>
      <c r="DBU26" s="17"/>
      <c r="DBV26" s="17"/>
      <c r="DBW26" s="17"/>
      <c r="DBX26" s="17"/>
      <c r="DBY26" s="17"/>
      <c r="DBZ26" s="17"/>
      <c r="DCA26" s="17"/>
      <c r="DCB26" s="17"/>
      <c r="DCC26" s="17"/>
      <c r="DCD26" s="17"/>
      <c r="DCE26" s="17"/>
      <c r="DCF26" s="17"/>
      <c r="DCG26" s="17"/>
      <c r="DCH26" s="17"/>
      <c r="DCI26" s="17"/>
      <c r="DCJ26" s="17"/>
      <c r="DCK26" s="17"/>
      <c r="DCL26" s="17"/>
      <c r="DCM26" s="17"/>
      <c r="DCN26" s="17"/>
      <c r="DCO26" s="17"/>
      <c r="DCP26" s="17"/>
      <c r="DCQ26" s="17"/>
      <c r="DCR26" s="17"/>
      <c r="DCS26" s="17"/>
      <c r="DCT26" s="17"/>
      <c r="DCU26" s="17"/>
      <c r="DCV26" s="17"/>
      <c r="DCW26" s="17"/>
      <c r="DCX26" s="17"/>
      <c r="DCY26" s="17"/>
      <c r="DCZ26" s="17"/>
      <c r="DDA26" s="17"/>
      <c r="DDB26" s="17"/>
      <c r="DDC26" s="17"/>
      <c r="DDD26" s="17"/>
      <c r="DDE26" s="17"/>
      <c r="DDF26" s="17"/>
      <c r="DDG26" s="17"/>
      <c r="DDH26" s="17"/>
      <c r="DDI26" s="17"/>
      <c r="DDJ26" s="17"/>
      <c r="DDK26" s="17"/>
      <c r="DDL26" s="17"/>
      <c r="DDM26" s="17"/>
      <c r="DDN26" s="17"/>
      <c r="DDO26" s="17"/>
      <c r="DDP26" s="17"/>
      <c r="DDQ26" s="17"/>
      <c r="DDR26" s="17"/>
      <c r="DDS26" s="17"/>
      <c r="DDT26" s="17"/>
      <c r="DDU26" s="17"/>
      <c r="DDV26" s="17"/>
      <c r="DDW26" s="17"/>
      <c r="DDX26" s="17"/>
      <c r="DDY26" s="17"/>
      <c r="DDZ26" s="17"/>
      <c r="DEA26" s="17"/>
      <c r="DEB26" s="17"/>
      <c r="DEC26" s="17"/>
      <c r="DED26" s="17"/>
      <c r="DEE26" s="17"/>
      <c r="DEF26" s="17"/>
      <c r="DEG26" s="17"/>
      <c r="DEH26" s="17"/>
      <c r="DEI26" s="17"/>
      <c r="DEJ26" s="17"/>
      <c r="DEK26" s="17"/>
      <c r="DEL26" s="17"/>
      <c r="DEM26" s="17"/>
      <c r="DEN26" s="17"/>
      <c r="DEO26" s="17"/>
      <c r="DEP26" s="17"/>
      <c r="DEQ26" s="17"/>
      <c r="DER26" s="17"/>
      <c r="DES26" s="17"/>
      <c r="DET26" s="17"/>
      <c r="DEU26" s="17"/>
      <c r="DEV26" s="17"/>
      <c r="DEW26" s="17"/>
      <c r="DEX26" s="17"/>
      <c r="DEY26" s="17"/>
      <c r="DEZ26" s="17"/>
      <c r="DFA26" s="17"/>
      <c r="DFB26" s="17"/>
      <c r="DFC26" s="17"/>
      <c r="DFD26" s="17"/>
      <c r="DFE26" s="17"/>
      <c r="DFF26" s="17"/>
      <c r="DFG26" s="17"/>
      <c r="DFH26" s="17"/>
      <c r="DFI26" s="17"/>
      <c r="DFJ26" s="17"/>
      <c r="DFK26" s="17"/>
      <c r="DFL26" s="17"/>
      <c r="DFM26" s="17"/>
      <c r="DFN26" s="17"/>
      <c r="DFO26" s="17"/>
      <c r="DFP26" s="17"/>
      <c r="DFQ26" s="17"/>
      <c r="DFR26" s="17"/>
      <c r="DFS26" s="17"/>
      <c r="DFT26" s="17"/>
      <c r="DFU26" s="17"/>
      <c r="DFV26" s="17"/>
      <c r="DFW26" s="17"/>
      <c r="DFX26" s="17"/>
      <c r="DFY26" s="17"/>
      <c r="DFZ26" s="17"/>
      <c r="DGA26" s="17"/>
      <c r="DGB26" s="17"/>
      <c r="DGC26" s="17"/>
      <c r="DGD26" s="17"/>
      <c r="DGE26" s="17"/>
      <c r="DGF26" s="17"/>
      <c r="DGG26" s="17"/>
      <c r="DGH26" s="17"/>
      <c r="DGI26" s="17"/>
      <c r="DGJ26" s="17"/>
      <c r="DGK26" s="17"/>
      <c r="DGL26" s="17"/>
      <c r="DGM26" s="17"/>
      <c r="DGN26" s="17"/>
      <c r="DGO26" s="17"/>
      <c r="DGP26" s="17"/>
      <c r="DGQ26" s="17"/>
      <c r="DGR26" s="17"/>
      <c r="DGS26" s="17"/>
      <c r="DGT26" s="17"/>
      <c r="DGU26" s="17"/>
      <c r="DGV26" s="17"/>
      <c r="DGW26" s="17"/>
      <c r="DGX26" s="17"/>
      <c r="DGY26" s="17"/>
      <c r="DGZ26" s="17"/>
      <c r="DHA26" s="17"/>
      <c r="DHB26" s="17"/>
      <c r="DHC26" s="17"/>
      <c r="DHD26" s="17"/>
      <c r="DHE26" s="17"/>
      <c r="DHF26" s="17"/>
      <c r="DHG26" s="17"/>
      <c r="DHH26" s="17"/>
      <c r="DHI26" s="17"/>
      <c r="DHJ26" s="17"/>
      <c r="DHK26" s="17"/>
      <c r="DHL26" s="17"/>
      <c r="DHM26" s="17"/>
      <c r="DHN26" s="17"/>
      <c r="DHO26" s="17"/>
      <c r="DHP26" s="17"/>
      <c r="DHQ26" s="17"/>
      <c r="DHR26" s="17"/>
      <c r="DHS26" s="17"/>
      <c r="DHT26" s="17"/>
      <c r="DHU26" s="17"/>
      <c r="DHV26" s="17"/>
      <c r="DHW26" s="17"/>
      <c r="DHX26" s="17"/>
      <c r="DHY26" s="17"/>
      <c r="DHZ26" s="17"/>
      <c r="DIA26" s="17"/>
      <c r="DIB26" s="17"/>
      <c r="DIC26" s="17"/>
      <c r="DID26" s="17"/>
      <c r="DIE26" s="17"/>
      <c r="DIF26" s="17"/>
      <c r="DIG26" s="17"/>
      <c r="DIH26" s="17"/>
      <c r="DII26" s="17"/>
      <c r="DIJ26" s="17"/>
      <c r="DIK26" s="17"/>
      <c r="DIL26" s="17"/>
      <c r="DIM26" s="17"/>
      <c r="DIN26" s="17"/>
      <c r="DIO26" s="17"/>
      <c r="DIP26" s="17"/>
      <c r="DIQ26" s="17"/>
      <c r="DIR26" s="17"/>
      <c r="DIS26" s="17"/>
      <c r="DIT26" s="17"/>
      <c r="DIU26" s="17"/>
      <c r="DIV26" s="17"/>
      <c r="DIW26" s="17"/>
      <c r="DIX26" s="17"/>
      <c r="DIY26" s="17"/>
      <c r="DIZ26" s="17"/>
      <c r="DJA26" s="17"/>
      <c r="DJB26" s="17"/>
      <c r="DJC26" s="17"/>
      <c r="DJD26" s="17"/>
      <c r="DJE26" s="17"/>
      <c r="DJF26" s="17"/>
      <c r="DJG26" s="17"/>
      <c r="DJH26" s="17"/>
      <c r="DJI26" s="17"/>
      <c r="DJJ26" s="17"/>
      <c r="DJK26" s="17"/>
      <c r="DJL26" s="17"/>
      <c r="DJM26" s="17"/>
      <c r="DJN26" s="17"/>
      <c r="DJO26" s="17"/>
      <c r="DJP26" s="17"/>
      <c r="DJQ26" s="17"/>
      <c r="DJR26" s="17"/>
      <c r="DJS26" s="17"/>
      <c r="DJT26" s="17"/>
      <c r="DJU26" s="17"/>
      <c r="DJV26" s="17"/>
      <c r="DJW26" s="17"/>
      <c r="DJX26" s="17"/>
      <c r="DJY26" s="17"/>
      <c r="DJZ26" s="17"/>
      <c r="DKA26" s="17"/>
      <c r="DKB26" s="17"/>
      <c r="DKC26" s="17"/>
      <c r="DKD26" s="17"/>
      <c r="DKE26" s="17"/>
      <c r="DKF26" s="17"/>
      <c r="DKG26" s="17"/>
      <c r="DKH26" s="17"/>
      <c r="DKI26" s="17"/>
      <c r="DKJ26" s="17"/>
      <c r="DKK26" s="17"/>
      <c r="DKL26" s="17"/>
      <c r="DKM26" s="17"/>
      <c r="DKN26" s="17"/>
      <c r="DKO26" s="17"/>
      <c r="DKP26" s="17"/>
      <c r="DKQ26" s="17"/>
      <c r="DKR26" s="17"/>
      <c r="DKS26" s="17"/>
      <c r="DKT26" s="17"/>
      <c r="DKU26" s="17"/>
      <c r="DKV26" s="17"/>
      <c r="DKW26" s="17"/>
      <c r="DKX26" s="17"/>
      <c r="DKY26" s="17"/>
      <c r="DKZ26" s="17"/>
      <c r="DLA26" s="17"/>
      <c r="DLB26" s="17"/>
      <c r="DLC26" s="17"/>
      <c r="DLD26" s="17"/>
      <c r="DLE26" s="17"/>
      <c r="DLF26" s="17"/>
      <c r="DLG26" s="17"/>
      <c r="DLH26" s="17"/>
      <c r="DLI26" s="17"/>
      <c r="DLJ26" s="17"/>
      <c r="DLK26" s="17"/>
      <c r="DLL26" s="17"/>
      <c r="DLM26" s="17"/>
      <c r="DLN26" s="17"/>
      <c r="DLO26" s="17"/>
      <c r="DLP26" s="17"/>
      <c r="DLQ26" s="17"/>
      <c r="DLR26" s="17"/>
      <c r="DLS26" s="17"/>
      <c r="DLT26" s="17"/>
      <c r="DLU26" s="17"/>
      <c r="DLV26" s="17"/>
      <c r="DLW26" s="17"/>
      <c r="DLX26" s="17"/>
      <c r="DLY26" s="17"/>
      <c r="DLZ26" s="17"/>
      <c r="DMA26" s="17"/>
      <c r="DMB26" s="17"/>
      <c r="DMC26" s="17"/>
      <c r="DMD26" s="17"/>
      <c r="DME26" s="17"/>
      <c r="DMF26" s="17"/>
      <c r="DMG26" s="17"/>
      <c r="DMH26" s="17"/>
      <c r="DMI26" s="17"/>
      <c r="DMJ26" s="17"/>
      <c r="DMK26" s="17"/>
      <c r="DML26" s="17"/>
      <c r="DMM26" s="17"/>
      <c r="DMN26" s="17"/>
      <c r="DMO26" s="17"/>
      <c r="DMP26" s="17"/>
      <c r="DMQ26" s="17"/>
      <c r="DMR26" s="17"/>
      <c r="DMS26" s="17"/>
      <c r="DMT26" s="17"/>
      <c r="DMU26" s="17"/>
      <c r="DMV26" s="17"/>
      <c r="DMW26" s="17"/>
      <c r="DMX26" s="17"/>
      <c r="DMY26" s="17"/>
      <c r="DMZ26" s="17"/>
      <c r="DNA26" s="17"/>
      <c r="DNB26" s="17"/>
      <c r="DNC26" s="17"/>
      <c r="DND26" s="17"/>
      <c r="DNE26" s="17"/>
      <c r="DNF26" s="17"/>
      <c r="DNG26" s="17"/>
      <c r="DNH26" s="17"/>
      <c r="DNI26" s="17"/>
      <c r="DNJ26" s="17"/>
      <c r="DNK26" s="17"/>
      <c r="DNL26" s="17"/>
      <c r="DNM26" s="17"/>
      <c r="DNN26" s="17"/>
      <c r="DNO26" s="17"/>
      <c r="DNP26" s="17"/>
      <c r="DNQ26" s="17"/>
      <c r="DNR26" s="17"/>
      <c r="DNS26" s="17"/>
      <c r="DNT26" s="17"/>
      <c r="DNU26" s="17"/>
      <c r="DNV26" s="17"/>
      <c r="DNW26" s="17"/>
      <c r="DNX26" s="17"/>
      <c r="DNY26" s="17"/>
      <c r="DNZ26" s="17"/>
      <c r="DOA26" s="17"/>
      <c r="DOB26" s="17"/>
      <c r="DOC26" s="17"/>
      <c r="DOD26" s="17"/>
      <c r="DOE26" s="17"/>
      <c r="DOF26" s="17"/>
      <c r="DOG26" s="17"/>
      <c r="DOH26" s="17"/>
      <c r="DOI26" s="17"/>
      <c r="DOJ26" s="17"/>
      <c r="DOK26" s="17"/>
      <c r="DOL26" s="17"/>
      <c r="DOM26" s="17"/>
      <c r="DON26" s="17"/>
      <c r="DOO26" s="17"/>
      <c r="DOP26" s="17"/>
      <c r="DOQ26" s="17"/>
      <c r="DOR26" s="17"/>
      <c r="DOS26" s="17"/>
      <c r="DOT26" s="17"/>
      <c r="DOU26" s="17"/>
      <c r="DOV26" s="17"/>
      <c r="DOW26" s="17"/>
      <c r="DOX26" s="17"/>
      <c r="DOY26" s="17"/>
      <c r="DOZ26" s="17"/>
      <c r="DPA26" s="17"/>
      <c r="DPB26" s="17"/>
      <c r="DPC26" s="17"/>
      <c r="DPD26" s="17"/>
      <c r="DPE26" s="17"/>
      <c r="DPF26" s="17"/>
      <c r="DPG26" s="17"/>
      <c r="DPH26" s="17"/>
      <c r="DPI26" s="17"/>
      <c r="DPJ26" s="17"/>
      <c r="DPK26" s="17"/>
      <c r="DPL26" s="17"/>
      <c r="DPM26" s="17"/>
      <c r="DPN26" s="17"/>
      <c r="DPO26" s="17"/>
      <c r="DPP26" s="17"/>
      <c r="DPQ26" s="17"/>
      <c r="DPR26" s="17"/>
      <c r="DPS26" s="17"/>
      <c r="DPT26" s="17"/>
      <c r="DPU26" s="17"/>
      <c r="DPV26" s="17"/>
      <c r="DPW26" s="17"/>
      <c r="DPX26" s="17"/>
      <c r="DPY26" s="17"/>
      <c r="DPZ26" s="17"/>
      <c r="DQA26" s="17"/>
      <c r="DQB26" s="17"/>
      <c r="DQC26" s="17"/>
      <c r="DQD26" s="17"/>
      <c r="DQE26" s="17"/>
      <c r="DQF26" s="17"/>
      <c r="DQG26" s="17"/>
      <c r="DQH26" s="17"/>
      <c r="DQI26" s="17"/>
      <c r="DQJ26" s="17"/>
      <c r="DQK26" s="17"/>
      <c r="DQL26" s="17"/>
      <c r="DQM26" s="17"/>
      <c r="DQN26" s="17"/>
      <c r="DQO26" s="17"/>
      <c r="DQP26" s="17"/>
      <c r="DQQ26" s="17"/>
      <c r="DQR26" s="17"/>
      <c r="DQS26" s="17"/>
      <c r="DQT26" s="17"/>
      <c r="DQU26" s="17"/>
      <c r="DQV26" s="17"/>
      <c r="DQW26" s="17"/>
      <c r="DQX26" s="17"/>
      <c r="DQY26" s="17"/>
      <c r="DQZ26" s="17"/>
      <c r="DRA26" s="17"/>
      <c r="DRB26" s="17"/>
      <c r="DRC26" s="17"/>
      <c r="DRD26" s="17"/>
      <c r="DRE26" s="17"/>
      <c r="DRF26" s="17"/>
      <c r="DRG26" s="17"/>
      <c r="DRH26" s="17"/>
      <c r="DRI26" s="17"/>
      <c r="DRJ26" s="17"/>
      <c r="DRK26" s="17"/>
      <c r="DRL26" s="17"/>
      <c r="DRM26" s="17"/>
      <c r="DRN26" s="17"/>
      <c r="DRO26" s="17"/>
      <c r="DRP26" s="17"/>
      <c r="DRQ26" s="17"/>
      <c r="DRR26" s="17"/>
      <c r="DRS26" s="17"/>
      <c r="DRT26" s="17"/>
      <c r="DRU26" s="17"/>
      <c r="DRV26" s="17"/>
      <c r="DRW26" s="17"/>
      <c r="DRX26" s="17"/>
      <c r="DRY26" s="17"/>
      <c r="DRZ26" s="17"/>
      <c r="DSA26" s="17"/>
      <c r="DSB26" s="17"/>
      <c r="DSC26" s="17"/>
      <c r="DSD26" s="17"/>
      <c r="DSE26" s="17"/>
      <c r="DSF26" s="17"/>
      <c r="DSG26" s="17"/>
      <c r="DSH26" s="17"/>
      <c r="DSI26" s="17"/>
      <c r="DSJ26" s="17"/>
      <c r="DSK26" s="17"/>
      <c r="DSL26" s="17"/>
      <c r="DSM26" s="17"/>
      <c r="DSN26" s="17"/>
      <c r="DSO26" s="17"/>
      <c r="DSP26" s="17"/>
      <c r="DSQ26" s="17"/>
      <c r="DSR26" s="17"/>
      <c r="DSS26" s="17"/>
      <c r="DST26" s="17"/>
      <c r="DSU26" s="17"/>
      <c r="DSV26" s="17"/>
      <c r="DSW26" s="17"/>
      <c r="DSX26" s="17"/>
      <c r="DSY26" s="17"/>
      <c r="DSZ26" s="17"/>
      <c r="DTA26" s="17"/>
      <c r="DTB26" s="17"/>
      <c r="DTC26" s="17"/>
      <c r="DTD26" s="17"/>
      <c r="DTE26" s="17"/>
      <c r="DTF26" s="17"/>
      <c r="DTG26" s="17"/>
      <c r="DTH26" s="17"/>
      <c r="DTI26" s="17"/>
      <c r="DTJ26" s="17"/>
      <c r="DTK26" s="17"/>
      <c r="DTL26" s="17"/>
      <c r="DTM26" s="17"/>
      <c r="DTN26" s="17"/>
      <c r="DTO26" s="17"/>
      <c r="DTP26" s="17"/>
      <c r="DTQ26" s="17"/>
      <c r="DTR26" s="17"/>
      <c r="DTS26" s="17"/>
      <c r="DTT26" s="17"/>
      <c r="DTU26" s="17"/>
      <c r="DTV26" s="17"/>
      <c r="DTW26" s="17"/>
      <c r="DTX26" s="17"/>
      <c r="DTY26" s="17"/>
      <c r="DTZ26" s="17"/>
      <c r="DUA26" s="17"/>
      <c r="DUB26" s="17"/>
      <c r="DUC26" s="17"/>
      <c r="DUD26" s="17"/>
      <c r="DUE26" s="17"/>
      <c r="DUF26" s="17"/>
      <c r="DUG26" s="17"/>
      <c r="DUH26" s="17"/>
      <c r="DUI26" s="17"/>
      <c r="DUJ26" s="17"/>
      <c r="DUK26" s="17"/>
      <c r="DUL26" s="17"/>
      <c r="DUM26" s="17"/>
      <c r="DUN26" s="17"/>
      <c r="DUO26" s="17"/>
      <c r="DUP26" s="17"/>
      <c r="DUQ26" s="17"/>
      <c r="DUR26" s="17"/>
      <c r="DUS26" s="17"/>
      <c r="DUT26" s="17"/>
      <c r="DUU26" s="17"/>
      <c r="DUV26" s="17"/>
      <c r="DUW26" s="17"/>
      <c r="DUX26" s="17"/>
      <c r="DUY26" s="17"/>
      <c r="DUZ26" s="17"/>
      <c r="DVA26" s="17"/>
      <c r="DVB26" s="17"/>
      <c r="DVC26" s="17"/>
      <c r="DVD26" s="17"/>
      <c r="DVE26" s="17"/>
      <c r="DVF26" s="17"/>
      <c r="DVG26" s="17"/>
      <c r="DVH26" s="17"/>
      <c r="DVI26" s="17"/>
      <c r="DVJ26" s="17"/>
      <c r="DVK26" s="17"/>
      <c r="DVL26" s="17"/>
      <c r="DVM26" s="17"/>
      <c r="DVN26" s="17"/>
      <c r="DVO26" s="17"/>
      <c r="DVP26" s="17"/>
      <c r="DVQ26" s="17"/>
      <c r="DVR26" s="17"/>
      <c r="DVS26" s="17"/>
      <c r="DVT26" s="17"/>
      <c r="DVU26" s="17"/>
      <c r="DVV26" s="17"/>
      <c r="DVW26" s="17"/>
      <c r="DVX26" s="17"/>
      <c r="DVY26" s="17"/>
      <c r="DVZ26" s="17"/>
      <c r="DWA26" s="17"/>
      <c r="DWB26" s="17"/>
      <c r="DWC26" s="17"/>
      <c r="DWD26" s="17"/>
      <c r="DWE26" s="17"/>
      <c r="DWF26" s="17"/>
      <c r="DWG26" s="17"/>
      <c r="DWH26" s="17"/>
      <c r="DWI26" s="17"/>
      <c r="DWJ26" s="17"/>
      <c r="DWK26" s="17"/>
      <c r="DWL26" s="17"/>
      <c r="DWM26" s="17"/>
      <c r="DWN26" s="17"/>
      <c r="DWO26" s="17"/>
      <c r="DWP26" s="17"/>
      <c r="DWQ26" s="17"/>
      <c r="DWR26" s="17"/>
      <c r="DWS26" s="17"/>
      <c r="DWT26" s="17"/>
      <c r="DWU26" s="17"/>
      <c r="DWV26" s="17"/>
      <c r="DWW26" s="17"/>
      <c r="DWX26" s="17"/>
      <c r="DWY26" s="17"/>
      <c r="DWZ26" s="17"/>
      <c r="DXA26" s="17"/>
      <c r="DXB26" s="17"/>
      <c r="DXC26" s="17"/>
      <c r="DXD26" s="17"/>
      <c r="DXE26" s="17"/>
      <c r="DXF26" s="17"/>
      <c r="DXG26" s="17"/>
      <c r="DXH26" s="17"/>
      <c r="DXI26" s="17"/>
      <c r="DXJ26" s="17"/>
      <c r="DXK26" s="17"/>
      <c r="DXL26" s="17"/>
      <c r="DXM26" s="17"/>
      <c r="DXN26" s="17"/>
      <c r="DXO26" s="17"/>
      <c r="DXP26" s="17"/>
      <c r="DXQ26" s="17"/>
      <c r="DXR26" s="17"/>
      <c r="DXS26" s="17"/>
      <c r="DXT26" s="17"/>
      <c r="DXU26" s="17"/>
      <c r="DXV26" s="17"/>
      <c r="DXW26" s="17"/>
      <c r="DXX26" s="17"/>
      <c r="DXY26" s="17"/>
      <c r="DXZ26" s="17"/>
      <c r="DYA26" s="17"/>
      <c r="DYB26" s="17"/>
      <c r="DYC26" s="17"/>
      <c r="DYD26" s="17"/>
      <c r="DYE26" s="17"/>
      <c r="DYF26" s="17"/>
      <c r="DYG26" s="17"/>
      <c r="DYH26" s="17"/>
      <c r="DYI26" s="17"/>
      <c r="DYJ26" s="17"/>
      <c r="DYK26" s="17"/>
      <c r="DYL26" s="17"/>
      <c r="DYM26" s="17"/>
      <c r="DYN26" s="17"/>
      <c r="DYO26" s="17"/>
      <c r="DYP26" s="17"/>
      <c r="DYQ26" s="17"/>
      <c r="DYR26" s="17"/>
      <c r="DYS26" s="17"/>
      <c r="DYT26" s="17"/>
      <c r="DYU26" s="17"/>
      <c r="DYV26" s="17"/>
      <c r="DYW26" s="17"/>
      <c r="DYX26" s="17"/>
      <c r="DYY26" s="17"/>
      <c r="DYZ26" s="17"/>
      <c r="DZA26" s="17"/>
      <c r="DZB26" s="17"/>
      <c r="DZC26" s="17"/>
      <c r="DZD26" s="17"/>
      <c r="DZE26" s="17"/>
      <c r="DZF26" s="17"/>
      <c r="DZG26" s="17"/>
      <c r="DZH26" s="17"/>
      <c r="DZI26" s="17"/>
      <c r="DZJ26" s="17"/>
      <c r="DZK26" s="17"/>
      <c r="DZL26" s="17"/>
      <c r="DZM26" s="17"/>
      <c r="DZN26" s="17"/>
      <c r="DZO26" s="17"/>
      <c r="DZP26" s="17"/>
      <c r="DZQ26" s="17"/>
      <c r="DZR26" s="17"/>
      <c r="DZS26" s="17"/>
      <c r="DZT26" s="17"/>
      <c r="DZU26" s="17"/>
      <c r="DZV26" s="17"/>
      <c r="DZW26" s="17"/>
      <c r="DZX26" s="17"/>
      <c r="DZY26" s="17"/>
      <c r="DZZ26" s="17"/>
      <c r="EAA26" s="17"/>
      <c r="EAB26" s="17"/>
      <c r="EAC26" s="17"/>
      <c r="EAD26" s="17"/>
      <c r="EAE26" s="17"/>
      <c r="EAF26" s="17"/>
      <c r="EAG26" s="17"/>
      <c r="EAH26" s="17"/>
      <c r="EAI26" s="17"/>
      <c r="EAJ26" s="17"/>
      <c r="EAK26" s="17"/>
      <c r="EAL26" s="17"/>
      <c r="EAM26" s="17"/>
      <c r="EAN26" s="17"/>
      <c r="EAO26" s="17"/>
      <c r="EAP26" s="17"/>
      <c r="EAQ26" s="17"/>
      <c r="EAR26" s="17"/>
      <c r="EAS26" s="17"/>
      <c r="EAT26" s="17"/>
      <c r="EAU26" s="17"/>
      <c r="EAV26" s="17"/>
      <c r="EAW26" s="17"/>
      <c r="EAX26" s="17"/>
      <c r="EAY26" s="17"/>
      <c r="EAZ26" s="17"/>
      <c r="EBA26" s="17"/>
      <c r="EBB26" s="17"/>
      <c r="EBC26" s="17"/>
      <c r="EBD26" s="17"/>
      <c r="EBE26" s="17"/>
      <c r="EBF26" s="17"/>
      <c r="EBG26" s="17"/>
      <c r="EBH26" s="17"/>
      <c r="EBI26" s="17"/>
      <c r="EBJ26" s="17"/>
      <c r="EBK26" s="17"/>
      <c r="EBL26" s="17"/>
      <c r="EBM26" s="17"/>
      <c r="EBN26" s="17"/>
      <c r="EBO26" s="17"/>
      <c r="EBP26" s="17"/>
      <c r="EBQ26" s="17"/>
      <c r="EBR26" s="17"/>
      <c r="EBS26" s="17"/>
      <c r="EBT26" s="17"/>
      <c r="EBU26" s="17"/>
      <c r="EBV26" s="17"/>
      <c r="EBW26" s="17"/>
      <c r="EBX26" s="17"/>
      <c r="EBY26" s="17"/>
      <c r="EBZ26" s="17"/>
      <c r="ECA26" s="17"/>
      <c r="ECB26" s="17"/>
      <c r="ECC26" s="17"/>
      <c r="ECD26" s="17"/>
      <c r="ECE26" s="17"/>
      <c r="ECF26" s="17"/>
      <c r="ECG26" s="17"/>
      <c r="ECH26" s="17"/>
      <c r="ECI26" s="17"/>
      <c r="ECJ26" s="17"/>
      <c r="ECK26" s="17"/>
      <c r="ECL26" s="17"/>
      <c r="ECM26" s="17"/>
      <c r="ECN26" s="17"/>
      <c r="ECO26" s="17"/>
      <c r="ECP26" s="17"/>
      <c r="ECQ26" s="17"/>
      <c r="ECR26" s="17"/>
      <c r="ECS26" s="17"/>
      <c r="ECT26" s="17"/>
      <c r="ECU26" s="17"/>
      <c r="ECV26" s="17"/>
      <c r="ECW26" s="17"/>
      <c r="ECX26" s="17"/>
      <c r="ECY26" s="17"/>
      <c r="ECZ26" s="17"/>
      <c r="EDA26" s="17"/>
      <c r="EDB26" s="17"/>
      <c r="EDC26" s="17"/>
      <c r="EDD26" s="17"/>
      <c r="EDE26" s="17"/>
      <c r="EDF26" s="17"/>
      <c r="EDG26" s="17"/>
      <c r="EDH26" s="17"/>
      <c r="EDI26" s="17"/>
      <c r="EDJ26" s="17"/>
      <c r="EDK26" s="17"/>
      <c r="EDL26" s="17"/>
      <c r="EDM26" s="17"/>
      <c r="EDN26" s="17"/>
      <c r="EDO26" s="17"/>
      <c r="EDP26" s="17"/>
      <c r="EDQ26" s="17"/>
      <c r="EDR26" s="17"/>
      <c r="EDS26" s="17"/>
      <c r="EDT26" s="17"/>
      <c r="EDU26" s="17"/>
      <c r="EDV26" s="17"/>
      <c r="EDW26" s="17"/>
      <c r="EDX26" s="17"/>
      <c r="EDY26" s="17"/>
      <c r="EDZ26" s="17"/>
      <c r="EEA26" s="17"/>
      <c r="EEB26" s="17"/>
      <c r="EEC26" s="17"/>
      <c r="EED26" s="17"/>
      <c r="EEE26" s="17"/>
      <c r="EEF26" s="17"/>
      <c r="EEG26" s="17"/>
      <c r="EEH26" s="17"/>
      <c r="EEI26" s="17"/>
      <c r="EEJ26" s="17"/>
      <c r="EEK26" s="17"/>
      <c r="EEL26" s="17"/>
      <c r="EEM26" s="17"/>
      <c r="EEN26" s="17"/>
      <c r="EEO26" s="17"/>
      <c r="EEP26" s="17"/>
      <c r="EEQ26" s="17"/>
      <c r="EER26" s="17"/>
      <c r="EES26" s="17"/>
      <c r="EET26" s="17"/>
      <c r="EEU26" s="17"/>
      <c r="EEV26" s="17"/>
      <c r="EEW26" s="17"/>
      <c r="EEX26" s="17"/>
      <c r="EEY26" s="17"/>
      <c r="EEZ26" s="17"/>
      <c r="EFA26" s="17"/>
      <c r="EFB26" s="17"/>
      <c r="EFC26" s="17"/>
      <c r="EFD26" s="17"/>
      <c r="EFE26" s="17"/>
      <c r="EFF26" s="17"/>
      <c r="EFG26" s="17"/>
      <c r="EFH26" s="17"/>
      <c r="EFI26" s="17"/>
      <c r="EFJ26" s="17"/>
      <c r="EFK26" s="17"/>
      <c r="EFL26" s="17"/>
      <c r="EFM26" s="17"/>
      <c r="EFN26" s="17"/>
      <c r="EFO26" s="17"/>
      <c r="EFP26" s="17"/>
      <c r="EFQ26" s="17"/>
      <c r="EFR26" s="17"/>
      <c r="EFS26" s="17"/>
      <c r="EFT26" s="17"/>
      <c r="EFU26" s="17"/>
      <c r="EFV26" s="17"/>
      <c r="EFW26" s="17"/>
      <c r="EFX26" s="17"/>
      <c r="EFY26" s="17"/>
      <c r="EFZ26" s="17"/>
      <c r="EGA26" s="17"/>
      <c r="EGB26" s="17"/>
      <c r="EGC26" s="17"/>
      <c r="EGD26" s="17"/>
      <c r="EGE26" s="17"/>
      <c r="EGF26" s="17"/>
      <c r="EGG26" s="17"/>
      <c r="EGH26" s="17"/>
      <c r="EGI26" s="17"/>
      <c r="EGJ26" s="17"/>
      <c r="EGK26" s="17"/>
      <c r="EGL26" s="17"/>
      <c r="EGM26" s="17"/>
      <c r="EGN26" s="17"/>
      <c r="EGO26" s="17"/>
      <c r="EGP26" s="17"/>
      <c r="EGQ26" s="17"/>
      <c r="EGR26" s="17"/>
      <c r="EGS26" s="17"/>
      <c r="EGT26" s="17"/>
      <c r="EGU26" s="17"/>
      <c r="EGV26" s="17"/>
      <c r="EGW26" s="17"/>
      <c r="EGX26" s="17"/>
      <c r="EGY26" s="17"/>
      <c r="EGZ26" s="17"/>
      <c r="EHA26" s="17"/>
      <c r="EHB26" s="17"/>
      <c r="EHC26" s="17"/>
      <c r="EHD26" s="17"/>
      <c r="EHE26" s="17"/>
      <c r="EHF26" s="17"/>
      <c r="EHG26" s="17"/>
      <c r="EHH26" s="17"/>
      <c r="EHI26" s="17"/>
      <c r="EHJ26" s="17"/>
      <c r="EHK26" s="17"/>
      <c r="EHL26" s="17"/>
      <c r="EHM26" s="17"/>
      <c r="EHN26" s="17"/>
      <c r="EHO26" s="17"/>
      <c r="EHP26" s="17"/>
      <c r="EHQ26" s="17"/>
      <c r="EHR26" s="17"/>
      <c r="EHS26" s="17"/>
      <c r="EHT26" s="17"/>
      <c r="EHU26" s="17"/>
      <c r="EHV26" s="17"/>
      <c r="EHW26" s="17"/>
      <c r="EHX26" s="17"/>
      <c r="EHY26" s="17"/>
      <c r="EHZ26" s="17"/>
      <c r="EIA26" s="17"/>
      <c r="EIB26" s="17"/>
      <c r="EIC26" s="17"/>
      <c r="EID26" s="17"/>
      <c r="EIE26" s="17"/>
      <c r="EIF26" s="17"/>
      <c r="EIG26" s="17"/>
      <c r="EIH26" s="17"/>
      <c r="EII26" s="17"/>
      <c r="EIJ26" s="17"/>
      <c r="EIK26" s="17"/>
      <c r="EIL26" s="17"/>
      <c r="EIM26" s="17"/>
      <c r="EIN26" s="17"/>
      <c r="EIO26" s="17"/>
      <c r="EIP26" s="17"/>
      <c r="EIQ26" s="17"/>
      <c r="EIR26" s="17"/>
      <c r="EIS26" s="17"/>
      <c r="EIT26" s="17"/>
      <c r="EIU26" s="17"/>
      <c r="EIV26" s="17"/>
      <c r="EIW26" s="17"/>
      <c r="EIX26" s="17"/>
      <c r="EIY26" s="17"/>
      <c r="EIZ26" s="17"/>
      <c r="EJA26" s="17"/>
      <c r="EJB26" s="17"/>
      <c r="EJC26" s="17"/>
      <c r="EJD26" s="17"/>
      <c r="EJE26" s="17"/>
      <c r="EJF26" s="17"/>
      <c r="EJG26" s="17"/>
      <c r="EJH26" s="17"/>
      <c r="EJI26" s="17"/>
      <c r="EJJ26" s="17"/>
      <c r="EJK26" s="17"/>
      <c r="EJL26" s="17"/>
      <c r="EJM26" s="17"/>
      <c r="EJN26" s="17"/>
      <c r="EJO26" s="17"/>
      <c r="EJP26" s="17"/>
      <c r="EJQ26" s="17"/>
      <c r="EJR26" s="17"/>
      <c r="EJS26" s="17"/>
      <c r="EJT26" s="17"/>
      <c r="EJU26" s="17"/>
      <c r="EJV26" s="17"/>
      <c r="EJW26" s="17"/>
      <c r="EJX26" s="17"/>
      <c r="EJY26" s="17"/>
      <c r="EJZ26" s="17"/>
      <c r="EKA26" s="17"/>
      <c r="EKB26" s="17"/>
      <c r="EKC26" s="17"/>
      <c r="EKD26" s="17"/>
      <c r="EKE26" s="17"/>
      <c r="EKF26" s="17"/>
      <c r="EKG26" s="17"/>
      <c r="EKH26" s="17"/>
      <c r="EKI26" s="17"/>
      <c r="EKJ26" s="17"/>
      <c r="EKK26" s="17"/>
      <c r="EKL26" s="17"/>
      <c r="EKM26" s="17"/>
      <c r="EKN26" s="17"/>
      <c r="EKO26" s="17"/>
      <c r="EKP26" s="17"/>
      <c r="EKQ26" s="17"/>
      <c r="EKR26" s="17"/>
      <c r="EKS26" s="17"/>
      <c r="EKT26" s="17"/>
      <c r="EKU26" s="17"/>
      <c r="EKV26" s="17"/>
      <c r="EKW26" s="17"/>
      <c r="EKX26" s="17"/>
      <c r="EKY26" s="17"/>
      <c r="EKZ26" s="17"/>
      <c r="ELA26" s="17"/>
      <c r="ELB26" s="17"/>
      <c r="ELC26" s="17"/>
      <c r="ELD26" s="17"/>
      <c r="ELE26" s="17"/>
      <c r="ELF26" s="17"/>
      <c r="ELG26" s="17"/>
      <c r="ELH26" s="17"/>
      <c r="ELI26" s="17"/>
      <c r="ELJ26" s="17"/>
      <c r="ELK26" s="17"/>
      <c r="ELL26" s="17"/>
      <c r="ELM26" s="17"/>
      <c r="ELN26" s="17"/>
      <c r="ELO26" s="17"/>
      <c r="ELP26" s="17"/>
      <c r="ELQ26" s="17"/>
      <c r="ELR26" s="17"/>
      <c r="ELS26" s="17"/>
      <c r="ELT26" s="17"/>
      <c r="ELU26" s="17"/>
      <c r="ELV26" s="17"/>
      <c r="ELW26" s="17"/>
      <c r="ELX26" s="17"/>
      <c r="ELY26" s="17"/>
      <c r="ELZ26" s="17"/>
      <c r="EMA26" s="17"/>
      <c r="EMB26" s="17"/>
      <c r="EMC26" s="17"/>
      <c r="EMD26" s="17"/>
      <c r="EME26" s="17"/>
      <c r="EMF26" s="17"/>
      <c r="EMG26" s="17"/>
      <c r="EMH26" s="17"/>
      <c r="EMI26" s="17"/>
      <c r="EMJ26" s="17"/>
      <c r="EMK26" s="17"/>
      <c r="EML26" s="17"/>
      <c r="EMM26" s="17"/>
      <c r="EMN26" s="17"/>
      <c r="EMO26" s="17"/>
      <c r="EMP26" s="17"/>
      <c r="EMQ26" s="17"/>
      <c r="EMR26" s="17"/>
      <c r="EMS26" s="17"/>
      <c r="EMT26" s="17"/>
      <c r="EMU26" s="17"/>
      <c r="EMV26" s="17"/>
      <c r="EMW26" s="17"/>
      <c r="EMX26" s="17"/>
      <c r="EMY26" s="17"/>
      <c r="EMZ26" s="17"/>
      <c r="ENA26" s="17"/>
      <c r="ENB26" s="17"/>
      <c r="ENC26" s="17"/>
      <c r="END26" s="17"/>
      <c r="ENE26" s="17"/>
      <c r="ENF26" s="17"/>
      <c r="ENG26" s="17"/>
      <c r="ENH26" s="17"/>
      <c r="ENI26" s="17"/>
      <c r="ENJ26" s="17"/>
      <c r="ENK26" s="17"/>
      <c r="ENL26" s="17"/>
      <c r="ENM26" s="17"/>
      <c r="ENN26" s="17"/>
      <c r="ENO26" s="17"/>
      <c r="ENP26" s="17"/>
      <c r="ENQ26" s="17"/>
      <c r="ENR26" s="17"/>
      <c r="ENS26" s="17"/>
      <c r="ENT26" s="17"/>
      <c r="ENU26" s="17"/>
      <c r="ENV26" s="17"/>
      <c r="ENW26" s="17"/>
      <c r="ENX26" s="17"/>
      <c r="ENY26" s="17"/>
      <c r="ENZ26" s="17"/>
      <c r="EOA26" s="17"/>
      <c r="EOB26" s="17"/>
      <c r="EOC26" s="17"/>
      <c r="EOD26" s="17"/>
      <c r="EOE26" s="17"/>
      <c r="EOF26" s="17"/>
      <c r="EOG26" s="17"/>
      <c r="EOH26" s="17"/>
      <c r="EOI26" s="17"/>
      <c r="EOJ26" s="17"/>
      <c r="EOK26" s="17"/>
      <c r="EOL26" s="17"/>
      <c r="EOM26" s="17"/>
      <c r="EON26" s="17"/>
      <c r="EOO26" s="17"/>
      <c r="EOP26" s="17"/>
      <c r="EOQ26" s="17"/>
      <c r="EOR26" s="17"/>
      <c r="EOS26" s="17"/>
      <c r="EOT26" s="17"/>
      <c r="EOU26" s="17"/>
      <c r="EOV26" s="17"/>
      <c r="EOW26" s="17"/>
      <c r="EOX26" s="17"/>
      <c r="EOY26" s="17"/>
      <c r="EOZ26" s="17"/>
      <c r="EPA26" s="17"/>
      <c r="EPB26" s="17"/>
      <c r="EPC26" s="17"/>
      <c r="EPD26" s="17"/>
      <c r="EPE26" s="17"/>
      <c r="EPF26" s="17"/>
      <c r="EPG26" s="17"/>
      <c r="EPH26" s="17"/>
      <c r="EPI26" s="17"/>
      <c r="EPJ26" s="17"/>
      <c r="EPK26" s="17"/>
      <c r="EPL26" s="17"/>
      <c r="EPM26" s="17"/>
      <c r="EPN26" s="17"/>
      <c r="EPO26" s="17"/>
      <c r="EPP26" s="17"/>
      <c r="EPQ26" s="17"/>
      <c r="EPR26" s="17"/>
      <c r="EPS26" s="17"/>
      <c r="EPT26" s="17"/>
      <c r="EPU26" s="17"/>
      <c r="EPV26" s="17"/>
      <c r="EPW26" s="17"/>
      <c r="EPX26" s="17"/>
      <c r="EPY26" s="17"/>
      <c r="EPZ26" s="17"/>
      <c r="EQA26" s="17"/>
      <c r="EQB26" s="17"/>
      <c r="EQC26" s="17"/>
      <c r="EQD26" s="17"/>
      <c r="EQE26" s="17"/>
      <c r="EQF26" s="17"/>
      <c r="EQG26" s="17"/>
      <c r="EQH26" s="17"/>
      <c r="EQI26" s="17"/>
      <c r="EQJ26" s="17"/>
      <c r="EQK26" s="17"/>
      <c r="EQL26" s="17"/>
      <c r="EQM26" s="17"/>
      <c r="EQN26" s="17"/>
      <c r="EQO26" s="17"/>
      <c r="EQP26" s="17"/>
      <c r="EQQ26" s="17"/>
      <c r="EQR26" s="17"/>
      <c r="EQS26" s="17"/>
      <c r="EQT26" s="17"/>
      <c r="EQU26" s="17"/>
      <c r="EQV26" s="17"/>
      <c r="EQW26" s="17"/>
      <c r="EQX26" s="17"/>
      <c r="EQY26" s="17"/>
      <c r="EQZ26" s="17"/>
      <c r="ERA26" s="17"/>
      <c r="ERB26" s="17"/>
      <c r="ERC26" s="17"/>
      <c r="ERD26" s="17"/>
      <c r="ERE26" s="17"/>
      <c r="ERF26" s="17"/>
      <c r="ERG26" s="17"/>
      <c r="ERH26" s="17"/>
      <c r="ERI26" s="17"/>
      <c r="ERJ26" s="17"/>
      <c r="ERK26" s="17"/>
      <c r="ERL26" s="17"/>
      <c r="ERM26" s="17"/>
      <c r="ERN26" s="17"/>
      <c r="ERO26" s="17"/>
      <c r="ERP26" s="17"/>
      <c r="ERQ26" s="17"/>
      <c r="ERR26" s="17"/>
      <c r="ERS26" s="17"/>
      <c r="ERT26" s="17"/>
      <c r="ERU26" s="17"/>
      <c r="ERV26" s="17"/>
      <c r="ERW26" s="17"/>
      <c r="ERX26" s="17"/>
      <c r="ERY26" s="17"/>
      <c r="ERZ26" s="17"/>
      <c r="ESA26" s="17"/>
      <c r="ESB26" s="17"/>
      <c r="ESC26" s="17"/>
      <c r="ESD26" s="17"/>
      <c r="ESE26" s="17"/>
      <c r="ESF26" s="17"/>
      <c r="ESG26" s="17"/>
      <c r="ESH26" s="17"/>
      <c r="ESI26" s="17"/>
      <c r="ESJ26" s="17"/>
      <c r="ESK26" s="17"/>
      <c r="ESL26" s="17"/>
      <c r="ESM26" s="17"/>
      <c r="ESN26" s="17"/>
      <c r="ESO26" s="17"/>
      <c r="ESP26" s="17"/>
      <c r="ESQ26" s="17"/>
      <c r="ESR26" s="17"/>
      <c r="ESS26" s="17"/>
      <c r="EST26" s="17"/>
      <c r="ESU26" s="17"/>
      <c r="ESV26" s="17"/>
      <c r="ESW26" s="17"/>
      <c r="ESX26" s="17"/>
      <c r="ESY26" s="17"/>
      <c r="ESZ26" s="17"/>
      <c r="ETA26" s="17"/>
      <c r="ETB26" s="17"/>
      <c r="ETC26" s="17"/>
      <c r="ETD26" s="17"/>
      <c r="ETE26" s="17"/>
      <c r="ETF26" s="17"/>
      <c r="ETG26" s="17"/>
      <c r="ETH26" s="17"/>
      <c r="ETI26" s="17"/>
      <c r="ETJ26" s="17"/>
      <c r="ETK26" s="17"/>
      <c r="ETL26" s="17"/>
      <c r="ETM26" s="17"/>
      <c r="ETN26" s="17"/>
      <c r="ETO26" s="17"/>
      <c r="ETP26" s="17"/>
      <c r="ETQ26" s="17"/>
      <c r="ETR26" s="17"/>
      <c r="ETS26" s="17"/>
      <c r="ETT26" s="17"/>
      <c r="ETU26" s="17"/>
      <c r="ETV26" s="17"/>
      <c r="ETW26" s="17"/>
      <c r="ETX26" s="17"/>
      <c r="ETY26" s="17"/>
      <c r="ETZ26" s="17"/>
      <c r="EUA26" s="17"/>
      <c r="EUB26" s="17"/>
      <c r="EUC26" s="17"/>
      <c r="EUD26" s="17"/>
      <c r="EUE26" s="17"/>
      <c r="EUF26" s="17"/>
      <c r="EUG26" s="17"/>
      <c r="EUH26" s="17"/>
      <c r="EUI26" s="17"/>
      <c r="EUJ26" s="17"/>
      <c r="EUK26" s="17"/>
      <c r="EUL26" s="17"/>
      <c r="EUM26" s="17"/>
      <c r="EUN26" s="17"/>
      <c r="EUO26" s="17"/>
      <c r="EUP26" s="17"/>
      <c r="EUQ26" s="17"/>
      <c r="EUR26" s="17"/>
      <c r="EUS26" s="17"/>
      <c r="EUT26" s="17"/>
      <c r="EUU26" s="17"/>
      <c r="EUV26" s="17"/>
      <c r="EUW26" s="17"/>
      <c r="EUX26" s="17"/>
      <c r="EUY26" s="17"/>
      <c r="EUZ26" s="17"/>
      <c r="EVA26" s="17"/>
      <c r="EVB26" s="17"/>
      <c r="EVC26" s="17"/>
      <c r="EVD26" s="17"/>
      <c r="EVE26" s="17"/>
      <c r="EVF26" s="17"/>
      <c r="EVG26" s="17"/>
      <c r="EVH26" s="17"/>
      <c r="EVI26" s="17"/>
      <c r="EVJ26" s="17"/>
      <c r="EVK26" s="17"/>
      <c r="EVL26" s="17"/>
      <c r="EVM26" s="17"/>
      <c r="EVN26" s="17"/>
      <c r="EVO26" s="17"/>
      <c r="EVP26" s="17"/>
      <c r="EVQ26" s="17"/>
      <c r="EVR26" s="17"/>
      <c r="EVS26" s="17"/>
      <c r="EVT26" s="17"/>
      <c r="EVU26" s="17"/>
      <c r="EVV26" s="17"/>
      <c r="EVW26" s="17"/>
      <c r="EVX26" s="17"/>
      <c r="EVY26" s="17"/>
      <c r="EVZ26" s="17"/>
      <c r="EWA26" s="17"/>
      <c r="EWB26" s="17"/>
      <c r="EWC26" s="17"/>
      <c r="EWD26" s="17"/>
      <c r="EWE26" s="17"/>
      <c r="EWF26" s="17"/>
      <c r="EWG26" s="17"/>
      <c r="EWH26" s="17"/>
      <c r="EWI26" s="17"/>
      <c r="EWJ26" s="17"/>
      <c r="EWK26" s="17"/>
      <c r="EWL26" s="17"/>
      <c r="EWM26" s="17"/>
      <c r="EWN26" s="17"/>
      <c r="EWO26" s="17"/>
      <c r="EWP26" s="17"/>
      <c r="EWQ26" s="17"/>
      <c r="EWR26" s="17"/>
      <c r="EWS26" s="17"/>
      <c r="EWT26" s="17"/>
      <c r="EWU26" s="17"/>
      <c r="EWV26" s="17"/>
      <c r="EWW26" s="17"/>
      <c r="EWX26" s="17"/>
      <c r="EWY26" s="17"/>
      <c r="EWZ26" s="17"/>
      <c r="EXA26" s="17"/>
      <c r="EXB26" s="17"/>
      <c r="EXC26" s="17"/>
      <c r="EXD26" s="17"/>
      <c r="EXE26" s="17"/>
      <c r="EXF26" s="17"/>
      <c r="EXG26" s="17"/>
      <c r="EXH26" s="17"/>
      <c r="EXI26" s="17"/>
      <c r="EXJ26" s="17"/>
      <c r="EXK26" s="17"/>
      <c r="EXL26" s="17"/>
      <c r="EXM26" s="17"/>
      <c r="EXN26" s="17"/>
      <c r="EXO26" s="17"/>
      <c r="EXP26" s="17"/>
      <c r="EXQ26" s="17"/>
      <c r="EXR26" s="17"/>
      <c r="EXS26" s="17"/>
      <c r="EXT26" s="17"/>
      <c r="EXU26" s="17"/>
      <c r="EXV26" s="17"/>
      <c r="EXW26" s="17"/>
      <c r="EXX26" s="17"/>
      <c r="EXY26" s="17"/>
      <c r="EXZ26" s="17"/>
      <c r="EYA26" s="17"/>
      <c r="EYB26" s="17"/>
      <c r="EYC26" s="17"/>
      <c r="EYD26" s="17"/>
      <c r="EYE26" s="17"/>
      <c r="EYF26" s="17"/>
      <c r="EYG26" s="17"/>
      <c r="EYH26" s="17"/>
      <c r="EYI26" s="17"/>
      <c r="EYJ26" s="17"/>
      <c r="EYK26" s="17"/>
      <c r="EYL26" s="17"/>
      <c r="EYM26" s="17"/>
      <c r="EYN26" s="17"/>
      <c r="EYO26" s="17"/>
      <c r="EYP26" s="17"/>
      <c r="EYQ26" s="17"/>
      <c r="EYR26" s="17"/>
      <c r="EYS26" s="17"/>
      <c r="EYT26" s="17"/>
      <c r="EYU26" s="17"/>
      <c r="EYV26" s="17"/>
      <c r="EYW26" s="17"/>
      <c r="EYX26" s="17"/>
      <c r="EYY26" s="17"/>
      <c r="EYZ26" s="17"/>
      <c r="EZA26" s="17"/>
      <c r="EZB26" s="17"/>
      <c r="EZC26" s="17"/>
      <c r="EZD26" s="17"/>
      <c r="EZE26" s="17"/>
      <c r="EZF26" s="17"/>
      <c r="EZG26" s="17"/>
      <c r="EZH26" s="17"/>
      <c r="EZI26" s="17"/>
      <c r="EZJ26" s="17"/>
      <c r="EZK26" s="17"/>
      <c r="EZL26" s="17"/>
      <c r="EZM26" s="17"/>
      <c r="EZN26" s="17"/>
      <c r="EZO26" s="17"/>
      <c r="EZP26" s="17"/>
      <c r="EZQ26" s="17"/>
      <c r="EZR26" s="17"/>
      <c r="EZS26" s="17"/>
      <c r="EZT26" s="17"/>
      <c r="EZU26" s="17"/>
      <c r="EZV26" s="17"/>
      <c r="EZW26" s="17"/>
      <c r="EZX26" s="17"/>
      <c r="EZY26" s="17"/>
      <c r="EZZ26" s="17"/>
      <c r="FAA26" s="17"/>
      <c r="FAB26" s="17"/>
      <c r="FAC26" s="17"/>
      <c r="FAD26" s="17"/>
      <c r="FAE26" s="17"/>
      <c r="FAF26" s="17"/>
      <c r="FAG26" s="17"/>
      <c r="FAH26" s="17"/>
      <c r="FAI26" s="17"/>
      <c r="FAJ26" s="17"/>
      <c r="FAK26" s="17"/>
      <c r="FAL26" s="17"/>
      <c r="FAM26" s="17"/>
      <c r="FAN26" s="17"/>
      <c r="FAO26" s="17"/>
      <c r="FAP26" s="17"/>
      <c r="FAQ26" s="17"/>
      <c r="FAR26" s="17"/>
      <c r="FAS26" s="17"/>
      <c r="FAT26" s="17"/>
      <c r="FAU26" s="17"/>
      <c r="FAV26" s="17"/>
      <c r="FAW26" s="17"/>
      <c r="FAX26" s="17"/>
      <c r="FAY26" s="17"/>
      <c r="FAZ26" s="17"/>
      <c r="FBA26" s="17"/>
      <c r="FBB26" s="17"/>
      <c r="FBC26" s="17"/>
      <c r="FBD26" s="17"/>
      <c r="FBE26" s="17"/>
      <c r="FBF26" s="17"/>
      <c r="FBG26" s="17"/>
      <c r="FBH26" s="17"/>
      <c r="FBI26" s="17"/>
      <c r="FBJ26" s="17"/>
      <c r="FBK26" s="17"/>
      <c r="FBL26" s="17"/>
      <c r="FBM26" s="17"/>
      <c r="FBN26" s="17"/>
      <c r="FBO26" s="17"/>
      <c r="FBP26" s="17"/>
      <c r="FBQ26" s="17"/>
      <c r="FBR26" s="17"/>
      <c r="FBS26" s="17"/>
      <c r="FBT26" s="17"/>
      <c r="FBU26" s="17"/>
      <c r="FBV26" s="17"/>
      <c r="FBW26" s="17"/>
      <c r="FBX26" s="17"/>
      <c r="FBY26" s="17"/>
      <c r="FBZ26" s="17"/>
      <c r="FCA26" s="17"/>
      <c r="FCB26" s="17"/>
      <c r="FCC26" s="17"/>
      <c r="FCD26" s="17"/>
      <c r="FCE26" s="17"/>
      <c r="FCF26" s="17"/>
      <c r="FCG26" s="17"/>
      <c r="FCH26" s="17"/>
      <c r="FCI26" s="17"/>
      <c r="FCJ26" s="17"/>
      <c r="FCK26" s="17"/>
      <c r="FCL26" s="17"/>
      <c r="FCM26" s="17"/>
      <c r="FCN26" s="17"/>
      <c r="FCO26" s="17"/>
      <c r="FCP26" s="17"/>
      <c r="FCQ26" s="17"/>
      <c r="FCR26" s="17"/>
      <c r="FCS26" s="17"/>
      <c r="FCT26" s="17"/>
      <c r="FCU26" s="17"/>
      <c r="FCV26" s="17"/>
      <c r="FCW26" s="17"/>
      <c r="FCX26" s="17"/>
      <c r="FCY26" s="17"/>
      <c r="FCZ26" s="17"/>
      <c r="FDA26" s="17"/>
      <c r="FDB26" s="17"/>
      <c r="FDC26" s="17"/>
      <c r="FDD26" s="17"/>
      <c r="FDE26" s="17"/>
      <c r="FDF26" s="17"/>
      <c r="FDG26" s="17"/>
      <c r="FDH26" s="17"/>
      <c r="FDI26" s="17"/>
      <c r="FDJ26" s="17"/>
      <c r="FDK26" s="17"/>
      <c r="FDL26" s="17"/>
      <c r="FDM26" s="17"/>
      <c r="FDN26" s="17"/>
      <c r="FDO26" s="17"/>
      <c r="FDP26" s="17"/>
      <c r="FDQ26" s="17"/>
      <c r="FDR26" s="17"/>
      <c r="FDS26" s="17"/>
      <c r="FDT26" s="17"/>
      <c r="FDU26" s="17"/>
      <c r="FDV26" s="17"/>
      <c r="FDW26" s="17"/>
      <c r="FDX26" s="17"/>
      <c r="FDY26" s="17"/>
      <c r="FDZ26" s="17"/>
      <c r="FEA26" s="17"/>
      <c r="FEB26" s="17"/>
      <c r="FEC26" s="17"/>
      <c r="FED26" s="17"/>
      <c r="FEE26" s="17"/>
      <c r="FEF26" s="17"/>
      <c r="FEG26" s="17"/>
      <c r="FEH26" s="17"/>
      <c r="FEI26" s="17"/>
      <c r="FEJ26" s="17"/>
      <c r="FEK26" s="17"/>
      <c r="FEL26" s="17"/>
      <c r="FEM26" s="17"/>
      <c r="FEN26" s="17"/>
      <c r="FEO26" s="17"/>
      <c r="FEP26" s="17"/>
      <c r="FEQ26" s="17"/>
      <c r="FER26" s="17"/>
      <c r="FES26" s="17"/>
      <c r="FET26" s="17"/>
      <c r="FEU26" s="17"/>
      <c r="FEV26" s="17"/>
      <c r="FEW26" s="17"/>
      <c r="FEX26" s="17"/>
      <c r="FEY26" s="17"/>
      <c r="FEZ26" s="17"/>
      <c r="FFA26" s="17"/>
      <c r="FFB26" s="17"/>
      <c r="FFC26" s="17"/>
      <c r="FFD26" s="17"/>
      <c r="FFE26" s="17"/>
      <c r="FFF26" s="17"/>
      <c r="FFG26" s="17"/>
      <c r="FFH26" s="17"/>
      <c r="FFI26" s="17"/>
      <c r="FFJ26" s="17"/>
      <c r="FFK26" s="17"/>
      <c r="FFL26" s="17"/>
      <c r="FFM26" s="17"/>
      <c r="FFN26" s="17"/>
      <c r="FFO26" s="17"/>
      <c r="FFP26" s="17"/>
      <c r="FFQ26" s="17"/>
      <c r="FFR26" s="17"/>
      <c r="FFS26" s="17"/>
      <c r="FFT26" s="17"/>
      <c r="FFU26" s="17"/>
      <c r="FFV26" s="17"/>
      <c r="FFW26" s="17"/>
      <c r="FFX26" s="17"/>
      <c r="FFY26" s="17"/>
      <c r="FFZ26" s="17"/>
      <c r="FGA26" s="17"/>
      <c r="FGB26" s="17"/>
      <c r="FGC26" s="17"/>
      <c r="FGD26" s="17"/>
      <c r="FGE26" s="17"/>
      <c r="FGF26" s="17"/>
      <c r="FGG26" s="17"/>
      <c r="FGH26" s="17"/>
      <c r="FGI26" s="17"/>
      <c r="FGJ26" s="17"/>
      <c r="FGK26" s="17"/>
      <c r="FGL26" s="17"/>
      <c r="FGM26" s="17"/>
      <c r="FGN26" s="17"/>
      <c r="FGO26" s="17"/>
      <c r="FGP26" s="17"/>
      <c r="FGQ26" s="17"/>
      <c r="FGR26" s="17"/>
      <c r="FGS26" s="17"/>
      <c r="FGT26" s="17"/>
      <c r="FGU26" s="17"/>
      <c r="FGV26" s="17"/>
      <c r="FGW26" s="17"/>
      <c r="FGX26" s="17"/>
      <c r="FGY26" s="17"/>
      <c r="FGZ26" s="17"/>
      <c r="FHA26" s="17"/>
      <c r="FHB26" s="17"/>
      <c r="FHC26" s="17"/>
      <c r="FHD26" s="17"/>
      <c r="FHE26" s="17"/>
      <c r="FHF26" s="17"/>
      <c r="FHG26" s="17"/>
      <c r="FHH26" s="17"/>
      <c r="FHI26" s="17"/>
      <c r="FHJ26" s="17"/>
      <c r="FHK26" s="17"/>
      <c r="FHL26" s="17"/>
      <c r="FHM26" s="17"/>
      <c r="FHN26" s="17"/>
      <c r="FHO26" s="17"/>
      <c r="FHP26" s="17"/>
      <c r="FHQ26" s="17"/>
      <c r="FHR26" s="17"/>
      <c r="FHS26" s="17"/>
      <c r="FHT26" s="17"/>
      <c r="FHU26" s="17"/>
      <c r="FHV26" s="17"/>
      <c r="FHW26" s="17"/>
      <c r="FHX26" s="17"/>
      <c r="FHY26" s="17"/>
      <c r="FHZ26" s="17"/>
      <c r="FIA26" s="17"/>
      <c r="FIB26" s="17"/>
      <c r="FIC26" s="17"/>
      <c r="FID26" s="17"/>
      <c r="FIE26" s="17"/>
      <c r="FIF26" s="17"/>
      <c r="FIG26" s="17"/>
      <c r="FIH26" s="17"/>
      <c r="FII26" s="17"/>
      <c r="FIJ26" s="17"/>
      <c r="FIK26" s="17"/>
      <c r="FIL26" s="17"/>
      <c r="FIM26" s="17"/>
      <c r="FIN26" s="17"/>
      <c r="FIO26" s="17"/>
      <c r="FIP26" s="17"/>
      <c r="FIQ26" s="17"/>
      <c r="FIR26" s="17"/>
      <c r="FIS26" s="17"/>
      <c r="FIT26" s="17"/>
      <c r="FIU26" s="17"/>
      <c r="FIV26" s="17"/>
      <c r="FIW26" s="17"/>
      <c r="FIX26" s="17"/>
      <c r="FIY26" s="17"/>
      <c r="FIZ26" s="17"/>
      <c r="FJA26" s="17"/>
      <c r="FJB26" s="17"/>
      <c r="FJC26" s="17"/>
      <c r="FJD26" s="17"/>
      <c r="FJE26" s="17"/>
      <c r="FJF26" s="17"/>
      <c r="FJG26" s="17"/>
      <c r="FJH26" s="17"/>
      <c r="FJI26" s="17"/>
      <c r="FJJ26" s="17"/>
      <c r="FJK26" s="17"/>
      <c r="FJL26" s="17"/>
      <c r="FJM26" s="17"/>
      <c r="FJN26" s="17"/>
      <c r="FJO26" s="17"/>
      <c r="FJP26" s="17"/>
      <c r="FJQ26" s="17"/>
      <c r="FJR26" s="17"/>
      <c r="FJS26" s="17"/>
      <c r="FJT26" s="17"/>
      <c r="FJU26" s="17"/>
      <c r="FJV26" s="17"/>
      <c r="FJW26" s="17"/>
      <c r="FJX26" s="17"/>
      <c r="FJY26" s="17"/>
      <c r="FJZ26" s="17"/>
      <c r="FKA26" s="17"/>
      <c r="FKB26" s="17"/>
      <c r="FKC26" s="17"/>
      <c r="FKD26" s="17"/>
      <c r="FKE26" s="17"/>
      <c r="FKF26" s="17"/>
      <c r="FKG26" s="17"/>
      <c r="FKH26" s="17"/>
      <c r="FKI26" s="17"/>
      <c r="FKJ26" s="17"/>
      <c r="FKK26" s="17"/>
      <c r="FKL26" s="17"/>
      <c r="FKM26" s="17"/>
      <c r="FKN26" s="17"/>
      <c r="FKO26" s="17"/>
      <c r="FKP26" s="17"/>
      <c r="FKQ26" s="17"/>
      <c r="FKR26" s="17"/>
      <c r="FKS26" s="17"/>
      <c r="FKT26" s="17"/>
      <c r="FKU26" s="17"/>
      <c r="FKV26" s="17"/>
      <c r="FKW26" s="17"/>
      <c r="FKX26" s="17"/>
      <c r="FKY26" s="17"/>
      <c r="FKZ26" s="17"/>
      <c r="FLA26" s="17"/>
      <c r="FLB26" s="17"/>
      <c r="FLC26" s="17"/>
      <c r="FLD26" s="17"/>
      <c r="FLE26" s="17"/>
      <c r="FLF26" s="17"/>
      <c r="FLG26" s="17"/>
      <c r="FLH26" s="17"/>
      <c r="FLI26" s="17"/>
      <c r="FLJ26" s="17"/>
      <c r="FLK26" s="17"/>
      <c r="FLL26" s="17"/>
      <c r="FLM26" s="17"/>
      <c r="FLN26" s="17"/>
      <c r="FLO26" s="17"/>
      <c r="FLP26" s="17"/>
      <c r="FLQ26" s="17"/>
      <c r="FLR26" s="17"/>
      <c r="FLS26" s="17"/>
      <c r="FLT26" s="17"/>
      <c r="FLU26" s="17"/>
      <c r="FLV26" s="17"/>
      <c r="FLW26" s="17"/>
      <c r="FLX26" s="17"/>
      <c r="FLY26" s="17"/>
      <c r="FLZ26" s="17"/>
      <c r="FMA26" s="17"/>
      <c r="FMB26" s="17"/>
      <c r="FMC26" s="17"/>
      <c r="FMD26" s="17"/>
      <c r="FME26" s="17"/>
      <c r="FMF26" s="17"/>
      <c r="FMG26" s="17"/>
      <c r="FMH26" s="17"/>
      <c r="FMI26" s="17"/>
      <c r="FMJ26" s="17"/>
      <c r="FMK26" s="17"/>
      <c r="FML26" s="17"/>
      <c r="FMM26" s="17"/>
      <c r="FMN26" s="17"/>
      <c r="FMO26" s="17"/>
      <c r="FMP26" s="17"/>
      <c r="FMQ26" s="17"/>
      <c r="FMR26" s="17"/>
      <c r="FMS26" s="17"/>
      <c r="FMT26" s="17"/>
      <c r="FMU26" s="17"/>
      <c r="FMV26" s="17"/>
      <c r="FMW26" s="17"/>
      <c r="FMX26" s="17"/>
      <c r="FMY26" s="17"/>
      <c r="FMZ26" s="17"/>
      <c r="FNA26" s="17"/>
      <c r="FNB26" s="17"/>
      <c r="FNC26" s="17"/>
      <c r="FND26" s="17"/>
      <c r="FNE26" s="17"/>
      <c r="FNF26" s="17"/>
      <c r="FNG26" s="17"/>
      <c r="FNH26" s="17"/>
      <c r="FNI26" s="17"/>
      <c r="FNJ26" s="17"/>
      <c r="FNK26" s="17"/>
      <c r="FNL26" s="17"/>
      <c r="FNM26" s="17"/>
      <c r="FNN26" s="17"/>
      <c r="FNO26" s="17"/>
      <c r="FNP26" s="17"/>
      <c r="FNQ26" s="17"/>
      <c r="FNR26" s="17"/>
      <c r="FNS26" s="17"/>
      <c r="FNT26" s="17"/>
      <c r="FNU26" s="17"/>
      <c r="FNV26" s="17"/>
      <c r="FNW26" s="17"/>
      <c r="FNX26" s="17"/>
      <c r="FNY26" s="17"/>
      <c r="FNZ26" s="17"/>
      <c r="FOA26" s="17"/>
      <c r="FOB26" s="17"/>
      <c r="FOC26" s="17"/>
      <c r="FOD26" s="17"/>
      <c r="FOE26" s="17"/>
      <c r="FOF26" s="17"/>
      <c r="FOG26" s="17"/>
      <c r="FOH26" s="17"/>
      <c r="FOI26" s="17"/>
      <c r="FOJ26" s="17"/>
      <c r="FOK26" s="17"/>
      <c r="FOL26" s="17"/>
      <c r="FOM26" s="17"/>
      <c r="FON26" s="17"/>
      <c r="FOO26" s="17"/>
      <c r="FOP26" s="17"/>
      <c r="FOQ26" s="17"/>
      <c r="FOR26" s="17"/>
      <c r="FOS26" s="17"/>
      <c r="FOT26" s="17"/>
      <c r="FOU26" s="17"/>
      <c r="FOV26" s="17"/>
      <c r="FOW26" s="17"/>
      <c r="FOX26" s="17"/>
      <c r="FOY26" s="17"/>
      <c r="FOZ26" s="17"/>
      <c r="FPA26" s="17"/>
      <c r="FPB26" s="17"/>
      <c r="FPC26" s="17"/>
      <c r="FPD26" s="17"/>
      <c r="FPE26" s="17"/>
      <c r="FPF26" s="17"/>
      <c r="FPG26" s="17"/>
      <c r="FPH26" s="17"/>
      <c r="FPI26" s="17"/>
      <c r="FPJ26" s="17"/>
      <c r="FPK26" s="17"/>
      <c r="FPL26" s="17"/>
      <c r="FPM26" s="17"/>
      <c r="FPN26" s="17"/>
      <c r="FPO26" s="17"/>
      <c r="FPP26" s="17"/>
      <c r="FPQ26" s="17"/>
      <c r="FPR26" s="17"/>
      <c r="FPS26" s="17"/>
      <c r="FPT26" s="17"/>
      <c r="FPU26" s="17"/>
      <c r="FPV26" s="17"/>
      <c r="FPW26" s="17"/>
      <c r="FPX26" s="17"/>
      <c r="FPY26" s="17"/>
      <c r="FPZ26" s="17"/>
      <c r="FQA26" s="17"/>
      <c r="FQB26" s="17"/>
      <c r="FQC26" s="17"/>
      <c r="FQD26" s="17"/>
      <c r="FQE26" s="17"/>
      <c r="FQF26" s="17"/>
      <c r="FQG26" s="17"/>
      <c r="FQH26" s="17"/>
      <c r="FQI26" s="17"/>
      <c r="FQJ26" s="17"/>
      <c r="FQK26" s="17"/>
      <c r="FQL26" s="17"/>
      <c r="FQM26" s="17"/>
      <c r="FQN26" s="17"/>
      <c r="FQO26" s="17"/>
      <c r="FQP26" s="17"/>
      <c r="FQQ26" s="17"/>
      <c r="FQR26" s="17"/>
      <c r="FQS26" s="17"/>
      <c r="FQT26" s="17"/>
      <c r="FQU26" s="17"/>
      <c r="FQV26" s="17"/>
      <c r="FQW26" s="17"/>
      <c r="FQX26" s="17"/>
      <c r="FQY26" s="17"/>
      <c r="FQZ26" s="17"/>
      <c r="FRA26" s="17"/>
      <c r="FRB26" s="17"/>
      <c r="FRC26" s="17"/>
      <c r="FRD26" s="17"/>
      <c r="FRE26" s="17"/>
      <c r="FRF26" s="17"/>
      <c r="FRG26" s="17"/>
      <c r="FRH26" s="17"/>
      <c r="FRI26" s="17"/>
      <c r="FRJ26" s="17"/>
      <c r="FRK26" s="17"/>
      <c r="FRL26" s="17"/>
      <c r="FRM26" s="17"/>
      <c r="FRN26" s="17"/>
      <c r="FRO26" s="17"/>
      <c r="FRP26" s="17"/>
      <c r="FRQ26" s="17"/>
      <c r="FRR26" s="17"/>
      <c r="FRS26" s="17"/>
      <c r="FRT26" s="17"/>
      <c r="FRU26" s="17"/>
      <c r="FRV26" s="17"/>
      <c r="FRW26" s="17"/>
      <c r="FRX26" s="17"/>
      <c r="FRY26" s="17"/>
      <c r="FRZ26" s="17"/>
      <c r="FSA26" s="17"/>
      <c r="FSB26" s="17"/>
      <c r="FSC26" s="17"/>
      <c r="FSD26" s="17"/>
      <c r="FSE26" s="17"/>
      <c r="FSF26" s="17"/>
      <c r="FSG26" s="17"/>
      <c r="FSH26" s="17"/>
      <c r="FSI26" s="17"/>
      <c r="FSJ26" s="17"/>
      <c r="FSK26" s="17"/>
      <c r="FSL26" s="17"/>
      <c r="FSM26" s="17"/>
      <c r="FSN26" s="17"/>
      <c r="FSO26" s="17"/>
      <c r="FSP26" s="17"/>
      <c r="FSQ26" s="17"/>
      <c r="FSR26" s="17"/>
      <c r="FSS26" s="17"/>
      <c r="FST26" s="17"/>
      <c r="FSU26" s="17"/>
      <c r="FSV26" s="17"/>
      <c r="FSW26" s="17"/>
      <c r="FSX26" s="17"/>
      <c r="FSY26" s="17"/>
      <c r="FSZ26" s="17"/>
      <c r="FTA26" s="17"/>
      <c r="FTB26" s="17"/>
      <c r="FTC26" s="17"/>
      <c r="FTD26" s="17"/>
      <c r="FTE26" s="17"/>
      <c r="FTF26" s="17"/>
      <c r="FTG26" s="17"/>
      <c r="FTH26" s="17"/>
      <c r="FTI26" s="17"/>
      <c r="FTJ26" s="17"/>
      <c r="FTK26" s="17"/>
      <c r="FTL26" s="17"/>
      <c r="FTM26" s="17"/>
      <c r="FTN26" s="17"/>
      <c r="FTO26" s="17"/>
      <c r="FTP26" s="17"/>
      <c r="FTQ26" s="17"/>
      <c r="FTR26" s="17"/>
      <c r="FTS26" s="17"/>
      <c r="FTT26" s="17"/>
      <c r="FTU26" s="17"/>
      <c r="FTV26" s="17"/>
      <c r="FTW26" s="17"/>
      <c r="FTX26" s="17"/>
      <c r="FTY26" s="17"/>
      <c r="FTZ26" s="17"/>
      <c r="FUA26" s="17"/>
      <c r="FUB26" s="17"/>
      <c r="FUC26" s="17"/>
      <c r="FUD26" s="17"/>
      <c r="FUE26" s="17"/>
      <c r="FUF26" s="17"/>
      <c r="FUG26" s="17"/>
      <c r="FUH26" s="17"/>
      <c r="FUI26" s="17"/>
      <c r="FUJ26" s="17"/>
      <c r="FUK26" s="17"/>
      <c r="FUL26" s="17"/>
      <c r="FUM26" s="17"/>
      <c r="FUN26" s="17"/>
      <c r="FUO26" s="17"/>
      <c r="FUP26" s="17"/>
      <c r="FUQ26" s="17"/>
      <c r="FUR26" s="17"/>
      <c r="FUS26" s="17"/>
      <c r="FUT26" s="17"/>
      <c r="FUU26" s="17"/>
      <c r="FUV26" s="17"/>
      <c r="FUW26" s="17"/>
      <c r="FUX26" s="17"/>
      <c r="FUY26" s="17"/>
      <c r="FUZ26" s="17"/>
      <c r="FVA26" s="17"/>
      <c r="FVB26" s="17"/>
      <c r="FVC26" s="17"/>
      <c r="FVD26" s="17"/>
      <c r="FVE26" s="17"/>
      <c r="FVF26" s="17"/>
      <c r="FVG26" s="17"/>
      <c r="FVH26" s="17"/>
      <c r="FVI26" s="17"/>
      <c r="FVJ26" s="17"/>
      <c r="FVK26" s="17"/>
      <c r="FVL26" s="17"/>
      <c r="FVM26" s="17"/>
      <c r="FVN26" s="17"/>
      <c r="FVO26" s="17"/>
      <c r="FVP26" s="17"/>
      <c r="FVQ26" s="17"/>
      <c r="FVR26" s="17"/>
      <c r="FVS26" s="17"/>
      <c r="FVT26" s="17"/>
      <c r="FVU26" s="17"/>
      <c r="FVV26" s="17"/>
      <c r="FVW26" s="17"/>
      <c r="FVX26" s="17"/>
      <c r="FVY26" s="17"/>
      <c r="FVZ26" s="17"/>
      <c r="FWA26" s="17"/>
      <c r="FWB26" s="17"/>
      <c r="FWC26" s="17"/>
      <c r="FWD26" s="17"/>
      <c r="FWE26" s="17"/>
      <c r="FWF26" s="17"/>
      <c r="FWG26" s="17"/>
      <c r="FWH26" s="17"/>
      <c r="FWI26" s="17"/>
      <c r="FWJ26" s="17"/>
      <c r="FWK26" s="17"/>
      <c r="FWL26" s="17"/>
      <c r="FWM26" s="17"/>
      <c r="FWN26" s="17"/>
      <c r="FWO26" s="17"/>
      <c r="FWP26" s="17"/>
      <c r="FWQ26" s="17"/>
      <c r="FWR26" s="17"/>
      <c r="FWS26" s="17"/>
      <c r="FWT26" s="17"/>
      <c r="FWU26" s="17"/>
      <c r="FWV26" s="17"/>
      <c r="FWW26" s="17"/>
      <c r="FWX26" s="17"/>
      <c r="FWY26" s="17"/>
      <c r="FWZ26" s="17"/>
      <c r="FXA26" s="17"/>
      <c r="FXB26" s="17"/>
      <c r="FXC26" s="17"/>
      <c r="FXD26" s="17"/>
      <c r="FXE26" s="17"/>
      <c r="FXF26" s="17"/>
      <c r="FXG26" s="17"/>
      <c r="FXH26" s="17"/>
      <c r="FXI26" s="17"/>
      <c r="FXJ26" s="17"/>
      <c r="FXK26" s="17"/>
      <c r="FXL26" s="17"/>
      <c r="FXM26" s="17"/>
      <c r="FXN26" s="17"/>
      <c r="FXO26" s="17"/>
      <c r="FXP26" s="17"/>
      <c r="FXQ26" s="17"/>
      <c r="FXR26" s="17"/>
      <c r="FXS26" s="17"/>
      <c r="FXT26" s="17"/>
      <c r="FXU26" s="17"/>
      <c r="FXV26" s="17"/>
      <c r="FXW26" s="17"/>
      <c r="FXX26" s="17"/>
      <c r="FXY26" s="17"/>
      <c r="FXZ26" s="17"/>
      <c r="FYA26" s="17"/>
      <c r="FYB26" s="17"/>
      <c r="FYC26" s="17"/>
      <c r="FYD26" s="17"/>
      <c r="FYE26" s="17"/>
      <c r="FYF26" s="17"/>
      <c r="FYG26" s="17"/>
      <c r="FYH26" s="17"/>
      <c r="FYI26" s="17"/>
      <c r="FYJ26" s="17"/>
      <c r="FYK26" s="17"/>
      <c r="FYL26" s="17"/>
      <c r="FYM26" s="17"/>
      <c r="FYN26" s="17"/>
      <c r="FYO26" s="17"/>
      <c r="FYP26" s="17"/>
      <c r="FYQ26" s="17"/>
      <c r="FYR26" s="17"/>
      <c r="FYS26" s="17"/>
      <c r="FYT26" s="17"/>
      <c r="FYU26" s="17"/>
      <c r="FYV26" s="17"/>
      <c r="FYW26" s="17"/>
      <c r="FYX26" s="17"/>
      <c r="FYY26" s="17"/>
      <c r="FYZ26" s="17"/>
      <c r="FZA26" s="17"/>
      <c r="FZB26" s="17"/>
      <c r="FZC26" s="17"/>
      <c r="FZD26" s="17"/>
      <c r="FZE26" s="17"/>
      <c r="FZF26" s="17"/>
      <c r="FZG26" s="17"/>
      <c r="FZH26" s="17"/>
      <c r="FZI26" s="17"/>
      <c r="FZJ26" s="17"/>
      <c r="FZK26" s="17"/>
      <c r="FZL26" s="17"/>
      <c r="FZM26" s="17"/>
      <c r="FZN26" s="17"/>
      <c r="FZO26" s="17"/>
      <c r="FZP26" s="17"/>
      <c r="FZQ26" s="17"/>
      <c r="FZR26" s="17"/>
      <c r="FZS26" s="17"/>
      <c r="FZT26" s="17"/>
      <c r="FZU26" s="17"/>
      <c r="FZV26" s="17"/>
      <c r="FZW26" s="17"/>
      <c r="FZX26" s="17"/>
      <c r="FZY26" s="17"/>
      <c r="FZZ26" s="17"/>
      <c r="GAA26" s="17"/>
      <c r="GAB26" s="17"/>
      <c r="GAC26" s="17"/>
      <c r="GAD26" s="17"/>
      <c r="GAE26" s="17"/>
      <c r="GAF26" s="17"/>
      <c r="GAG26" s="17"/>
      <c r="GAH26" s="17"/>
      <c r="GAI26" s="17"/>
      <c r="GAJ26" s="17"/>
      <c r="GAK26" s="17"/>
      <c r="GAL26" s="17"/>
      <c r="GAM26" s="17"/>
      <c r="GAN26" s="17"/>
      <c r="GAO26" s="17"/>
      <c r="GAP26" s="17"/>
      <c r="GAQ26" s="17"/>
      <c r="GAR26" s="17"/>
      <c r="GAS26" s="17"/>
      <c r="GAT26" s="17"/>
      <c r="GAU26" s="17"/>
      <c r="GAV26" s="17"/>
      <c r="GAW26" s="17"/>
      <c r="GAX26" s="17"/>
      <c r="GAY26" s="17"/>
      <c r="GAZ26" s="17"/>
      <c r="GBA26" s="17"/>
      <c r="GBB26" s="17"/>
      <c r="GBC26" s="17"/>
      <c r="GBD26" s="17"/>
      <c r="GBE26" s="17"/>
      <c r="GBF26" s="17"/>
      <c r="GBG26" s="17"/>
      <c r="GBH26" s="17"/>
      <c r="GBI26" s="17"/>
      <c r="GBJ26" s="17"/>
      <c r="GBK26" s="17"/>
      <c r="GBL26" s="17"/>
      <c r="GBM26" s="17"/>
      <c r="GBN26" s="17"/>
      <c r="GBO26" s="17"/>
      <c r="GBP26" s="17"/>
      <c r="GBQ26" s="17"/>
      <c r="GBR26" s="17"/>
      <c r="GBS26" s="17"/>
      <c r="GBT26" s="17"/>
      <c r="GBU26" s="17"/>
      <c r="GBV26" s="17"/>
      <c r="GBW26" s="17"/>
      <c r="GBX26" s="17"/>
      <c r="GBY26" s="17"/>
      <c r="GBZ26" s="17"/>
      <c r="GCA26" s="17"/>
      <c r="GCB26" s="17"/>
      <c r="GCC26" s="17"/>
      <c r="GCD26" s="17"/>
      <c r="GCE26" s="17"/>
      <c r="GCF26" s="17"/>
      <c r="GCG26" s="17"/>
      <c r="GCH26" s="17"/>
      <c r="GCI26" s="17"/>
      <c r="GCJ26" s="17"/>
      <c r="GCK26" s="17"/>
      <c r="GCL26" s="17"/>
      <c r="GCM26" s="17"/>
      <c r="GCN26" s="17"/>
      <c r="GCO26" s="17"/>
      <c r="GCP26" s="17"/>
      <c r="GCQ26" s="17"/>
      <c r="GCR26" s="17"/>
      <c r="GCS26" s="17"/>
      <c r="GCT26" s="17"/>
      <c r="GCU26" s="17"/>
      <c r="GCV26" s="17"/>
      <c r="GCW26" s="17"/>
      <c r="GCX26" s="17"/>
      <c r="GCY26" s="17"/>
      <c r="GCZ26" s="17"/>
      <c r="GDA26" s="17"/>
      <c r="GDB26" s="17"/>
      <c r="GDC26" s="17"/>
      <c r="GDD26" s="17"/>
      <c r="GDE26" s="17"/>
      <c r="GDF26" s="17"/>
      <c r="GDG26" s="17"/>
      <c r="GDH26" s="17"/>
      <c r="GDI26" s="17"/>
      <c r="GDJ26" s="17"/>
      <c r="GDK26" s="17"/>
      <c r="GDL26" s="17"/>
      <c r="GDM26" s="17"/>
      <c r="GDN26" s="17"/>
      <c r="GDO26" s="17"/>
      <c r="GDP26" s="17"/>
      <c r="GDQ26" s="17"/>
      <c r="GDR26" s="17"/>
      <c r="GDS26" s="17"/>
      <c r="GDT26" s="17"/>
      <c r="GDU26" s="17"/>
      <c r="GDV26" s="17"/>
      <c r="GDW26" s="17"/>
      <c r="GDX26" s="17"/>
      <c r="GDY26" s="17"/>
      <c r="GDZ26" s="17"/>
      <c r="GEA26" s="17"/>
      <c r="GEB26" s="17"/>
      <c r="GEC26" s="17"/>
      <c r="GED26" s="17"/>
      <c r="GEE26" s="17"/>
      <c r="GEF26" s="17"/>
      <c r="GEG26" s="17"/>
      <c r="GEH26" s="17"/>
      <c r="GEI26" s="17"/>
      <c r="GEJ26" s="17"/>
      <c r="GEK26" s="17"/>
      <c r="GEL26" s="17"/>
      <c r="GEM26" s="17"/>
      <c r="GEN26" s="17"/>
      <c r="GEO26" s="17"/>
      <c r="GEP26" s="17"/>
      <c r="GEQ26" s="17"/>
      <c r="GER26" s="17"/>
      <c r="GES26" s="17"/>
      <c r="GET26" s="17"/>
      <c r="GEU26" s="17"/>
      <c r="GEV26" s="17"/>
      <c r="GEW26" s="17"/>
      <c r="GEX26" s="17"/>
      <c r="GEY26" s="17"/>
      <c r="GEZ26" s="17"/>
      <c r="GFA26" s="17"/>
      <c r="GFB26" s="17"/>
      <c r="GFC26" s="17"/>
      <c r="GFD26" s="17"/>
      <c r="GFE26" s="17"/>
      <c r="GFF26" s="17"/>
      <c r="GFG26" s="17"/>
      <c r="GFH26" s="17"/>
      <c r="GFI26" s="17"/>
      <c r="GFJ26" s="17"/>
      <c r="GFK26" s="17"/>
      <c r="GFL26" s="17"/>
      <c r="GFM26" s="17"/>
      <c r="GFN26" s="17"/>
      <c r="GFO26" s="17"/>
      <c r="GFP26" s="17"/>
      <c r="GFQ26" s="17"/>
      <c r="GFR26" s="17"/>
      <c r="GFS26" s="17"/>
      <c r="GFT26" s="17"/>
      <c r="GFU26" s="17"/>
      <c r="GFV26" s="17"/>
      <c r="GFW26" s="17"/>
      <c r="GFX26" s="17"/>
      <c r="GFY26" s="17"/>
      <c r="GFZ26" s="17"/>
      <c r="GGA26" s="17"/>
      <c r="GGB26" s="17"/>
      <c r="GGC26" s="17"/>
      <c r="GGD26" s="17"/>
      <c r="GGE26" s="17"/>
      <c r="GGF26" s="17"/>
      <c r="GGG26" s="17"/>
      <c r="GGH26" s="17"/>
      <c r="GGI26" s="17"/>
      <c r="GGJ26" s="17"/>
      <c r="GGK26" s="17"/>
      <c r="GGL26" s="17"/>
      <c r="GGM26" s="17"/>
      <c r="GGN26" s="17"/>
      <c r="GGO26" s="17"/>
      <c r="GGP26" s="17"/>
      <c r="GGQ26" s="17"/>
      <c r="GGR26" s="17"/>
      <c r="GGS26" s="17"/>
      <c r="GGT26" s="17"/>
      <c r="GGU26" s="17"/>
      <c r="GGV26" s="17"/>
      <c r="GGW26" s="17"/>
      <c r="GGX26" s="17"/>
      <c r="GGY26" s="17"/>
      <c r="GGZ26" s="17"/>
      <c r="GHA26" s="17"/>
      <c r="GHB26" s="17"/>
      <c r="GHC26" s="17"/>
      <c r="GHD26" s="17"/>
      <c r="GHE26" s="17"/>
      <c r="GHF26" s="17"/>
      <c r="GHG26" s="17"/>
      <c r="GHH26" s="17"/>
      <c r="GHI26" s="17"/>
      <c r="GHJ26" s="17"/>
      <c r="GHK26" s="17"/>
      <c r="GHL26" s="17"/>
      <c r="GHM26" s="17"/>
      <c r="GHN26" s="17"/>
      <c r="GHO26" s="17"/>
      <c r="GHP26" s="17"/>
      <c r="GHQ26" s="17"/>
      <c r="GHR26" s="17"/>
      <c r="GHS26" s="17"/>
      <c r="GHT26" s="17"/>
      <c r="GHU26" s="17"/>
      <c r="GHV26" s="17"/>
      <c r="GHW26" s="17"/>
      <c r="GHX26" s="17"/>
      <c r="GHY26" s="17"/>
      <c r="GHZ26" s="17"/>
      <c r="GIA26" s="17"/>
      <c r="GIB26" s="17"/>
      <c r="GIC26" s="17"/>
      <c r="GID26" s="17"/>
      <c r="GIE26" s="17"/>
      <c r="GIF26" s="17"/>
      <c r="GIG26" s="17"/>
      <c r="GIH26" s="17"/>
      <c r="GII26" s="17"/>
      <c r="GIJ26" s="17"/>
      <c r="GIK26" s="17"/>
      <c r="GIL26" s="17"/>
      <c r="GIM26" s="17"/>
      <c r="GIN26" s="17"/>
      <c r="GIO26" s="17"/>
      <c r="GIP26" s="17"/>
      <c r="GIQ26" s="17"/>
      <c r="GIR26" s="17"/>
      <c r="GIS26" s="17"/>
      <c r="GIT26" s="17"/>
      <c r="GIU26" s="17"/>
      <c r="GIV26" s="17"/>
      <c r="GIW26" s="17"/>
      <c r="GIX26" s="17"/>
      <c r="GIY26" s="17"/>
      <c r="GIZ26" s="17"/>
      <c r="GJA26" s="17"/>
      <c r="GJB26" s="17"/>
      <c r="GJC26" s="17"/>
      <c r="GJD26" s="17"/>
      <c r="GJE26" s="17"/>
      <c r="GJF26" s="17"/>
      <c r="GJG26" s="17"/>
      <c r="GJH26" s="17"/>
      <c r="GJI26" s="17"/>
      <c r="GJJ26" s="17"/>
      <c r="GJK26" s="17"/>
      <c r="GJL26" s="17"/>
      <c r="GJM26" s="17"/>
      <c r="GJN26" s="17"/>
      <c r="GJO26" s="17"/>
      <c r="GJP26" s="17"/>
      <c r="GJQ26" s="17"/>
      <c r="GJR26" s="17"/>
      <c r="GJS26" s="17"/>
      <c r="GJT26" s="17"/>
      <c r="GJU26" s="17"/>
      <c r="GJV26" s="17"/>
      <c r="GJW26" s="17"/>
      <c r="GJX26" s="17"/>
      <c r="GJY26" s="17"/>
      <c r="GJZ26" s="17"/>
      <c r="GKA26" s="17"/>
      <c r="GKB26" s="17"/>
      <c r="GKC26" s="17"/>
      <c r="GKD26" s="17"/>
      <c r="GKE26" s="17"/>
      <c r="GKF26" s="17"/>
      <c r="GKG26" s="17"/>
      <c r="GKH26" s="17"/>
      <c r="GKI26" s="17"/>
      <c r="GKJ26" s="17"/>
      <c r="GKK26" s="17"/>
      <c r="GKL26" s="17"/>
      <c r="GKM26" s="17"/>
      <c r="GKN26" s="17"/>
      <c r="GKO26" s="17"/>
      <c r="GKP26" s="17"/>
      <c r="GKQ26" s="17"/>
      <c r="GKR26" s="17"/>
      <c r="GKS26" s="17"/>
      <c r="GKT26" s="17"/>
      <c r="GKU26" s="17"/>
      <c r="GKV26" s="17"/>
      <c r="GKW26" s="17"/>
      <c r="GKX26" s="17"/>
      <c r="GKY26" s="17"/>
      <c r="GKZ26" s="17"/>
      <c r="GLA26" s="17"/>
      <c r="GLB26" s="17"/>
      <c r="GLC26" s="17"/>
      <c r="GLD26" s="17"/>
      <c r="GLE26" s="17"/>
      <c r="GLF26" s="17"/>
      <c r="GLG26" s="17"/>
      <c r="GLH26" s="17"/>
      <c r="GLI26" s="17"/>
      <c r="GLJ26" s="17"/>
      <c r="GLK26" s="17"/>
      <c r="GLL26" s="17"/>
      <c r="GLM26" s="17"/>
      <c r="GLN26" s="17"/>
      <c r="GLO26" s="17"/>
      <c r="GLP26" s="17"/>
      <c r="GLQ26" s="17"/>
      <c r="GLR26" s="17"/>
      <c r="GLS26" s="17"/>
      <c r="GLT26" s="17"/>
      <c r="GLU26" s="17"/>
      <c r="GLV26" s="17"/>
      <c r="GLW26" s="17"/>
      <c r="GLX26" s="17"/>
      <c r="GLY26" s="17"/>
      <c r="GLZ26" s="17"/>
      <c r="GMA26" s="17"/>
      <c r="GMB26" s="17"/>
      <c r="GMC26" s="17"/>
      <c r="GMD26" s="17"/>
      <c r="GME26" s="17"/>
      <c r="GMF26" s="17"/>
      <c r="GMG26" s="17"/>
      <c r="GMH26" s="17"/>
      <c r="GMI26" s="17"/>
      <c r="GMJ26" s="17"/>
      <c r="GMK26" s="17"/>
      <c r="GML26" s="17"/>
      <c r="GMM26" s="17"/>
      <c r="GMN26" s="17"/>
      <c r="GMO26" s="17"/>
      <c r="GMP26" s="17"/>
      <c r="GMQ26" s="17"/>
      <c r="GMR26" s="17"/>
      <c r="GMS26" s="17"/>
      <c r="GMT26" s="17"/>
      <c r="GMU26" s="17"/>
      <c r="GMV26" s="17"/>
      <c r="GMW26" s="17"/>
      <c r="GMX26" s="17"/>
      <c r="GMY26" s="17"/>
      <c r="GMZ26" s="17"/>
      <c r="GNA26" s="17"/>
      <c r="GNB26" s="17"/>
      <c r="GNC26" s="17"/>
      <c r="GND26" s="17"/>
      <c r="GNE26" s="17"/>
      <c r="GNF26" s="17"/>
      <c r="GNG26" s="17"/>
      <c r="GNH26" s="17"/>
      <c r="GNI26" s="17"/>
      <c r="GNJ26" s="17"/>
      <c r="GNK26" s="17"/>
      <c r="GNL26" s="17"/>
      <c r="GNM26" s="17"/>
      <c r="GNN26" s="17"/>
      <c r="GNO26" s="17"/>
      <c r="GNP26" s="17"/>
      <c r="GNQ26" s="17"/>
      <c r="GNR26" s="17"/>
      <c r="GNS26" s="17"/>
      <c r="GNT26" s="17"/>
      <c r="GNU26" s="17"/>
      <c r="GNV26" s="17"/>
      <c r="GNW26" s="17"/>
      <c r="GNX26" s="17"/>
      <c r="GNY26" s="17"/>
      <c r="GNZ26" s="17"/>
      <c r="GOA26" s="17"/>
      <c r="GOB26" s="17"/>
      <c r="GOC26" s="17"/>
      <c r="GOD26" s="17"/>
      <c r="GOE26" s="17"/>
      <c r="GOF26" s="17"/>
      <c r="GOG26" s="17"/>
      <c r="GOH26" s="17"/>
      <c r="GOI26" s="17"/>
      <c r="GOJ26" s="17"/>
      <c r="GOK26" s="17"/>
      <c r="GOL26" s="17"/>
      <c r="GOM26" s="17"/>
      <c r="GON26" s="17"/>
      <c r="GOO26" s="17"/>
      <c r="GOP26" s="17"/>
      <c r="GOQ26" s="17"/>
      <c r="GOR26" s="17"/>
      <c r="GOS26" s="17"/>
      <c r="GOT26" s="17"/>
      <c r="GOU26" s="17"/>
      <c r="GOV26" s="17"/>
      <c r="GOW26" s="17"/>
      <c r="GOX26" s="17"/>
      <c r="GOY26" s="17"/>
      <c r="GOZ26" s="17"/>
      <c r="GPA26" s="17"/>
      <c r="GPB26" s="17"/>
      <c r="GPC26" s="17"/>
      <c r="GPD26" s="17"/>
      <c r="GPE26" s="17"/>
      <c r="GPF26" s="17"/>
      <c r="GPG26" s="17"/>
      <c r="GPH26" s="17"/>
      <c r="GPI26" s="17"/>
      <c r="GPJ26" s="17"/>
      <c r="GPK26" s="17"/>
      <c r="GPL26" s="17"/>
      <c r="GPM26" s="17"/>
      <c r="GPN26" s="17"/>
      <c r="GPO26" s="17"/>
      <c r="GPP26" s="17"/>
      <c r="GPQ26" s="17"/>
      <c r="GPR26" s="17"/>
      <c r="GPS26" s="17"/>
      <c r="GPT26" s="17"/>
      <c r="GPU26" s="17"/>
      <c r="GPV26" s="17"/>
      <c r="GPW26" s="17"/>
      <c r="GPX26" s="17"/>
      <c r="GPY26" s="17"/>
      <c r="GPZ26" s="17"/>
      <c r="GQA26" s="17"/>
      <c r="GQB26" s="17"/>
      <c r="GQC26" s="17"/>
      <c r="GQD26" s="17"/>
      <c r="GQE26" s="17"/>
      <c r="GQF26" s="17"/>
      <c r="GQG26" s="17"/>
      <c r="GQH26" s="17"/>
      <c r="GQI26" s="17"/>
      <c r="GQJ26" s="17"/>
      <c r="GQK26" s="17"/>
      <c r="GQL26" s="17"/>
      <c r="GQM26" s="17"/>
      <c r="GQN26" s="17"/>
      <c r="GQO26" s="17"/>
      <c r="GQP26" s="17"/>
      <c r="GQQ26" s="17"/>
      <c r="GQR26" s="17"/>
      <c r="GQS26" s="17"/>
      <c r="GQT26" s="17"/>
      <c r="GQU26" s="17"/>
      <c r="GQV26" s="17"/>
      <c r="GQW26" s="17"/>
      <c r="GQX26" s="17"/>
      <c r="GQY26" s="17"/>
      <c r="GQZ26" s="17"/>
      <c r="GRA26" s="17"/>
      <c r="GRB26" s="17"/>
      <c r="GRC26" s="17"/>
      <c r="GRD26" s="17"/>
      <c r="GRE26" s="17"/>
      <c r="GRF26" s="17"/>
      <c r="GRG26" s="17"/>
      <c r="GRH26" s="17"/>
      <c r="GRI26" s="17"/>
      <c r="GRJ26" s="17"/>
      <c r="GRK26" s="17"/>
      <c r="GRL26" s="17"/>
      <c r="GRM26" s="17"/>
      <c r="GRN26" s="17"/>
      <c r="GRO26" s="17"/>
      <c r="GRP26" s="17"/>
      <c r="GRQ26" s="17"/>
      <c r="GRR26" s="17"/>
      <c r="GRS26" s="17"/>
      <c r="GRT26" s="17"/>
      <c r="GRU26" s="17"/>
      <c r="GRV26" s="17"/>
      <c r="GRW26" s="17"/>
      <c r="GRX26" s="17"/>
      <c r="GRY26" s="17"/>
      <c r="GRZ26" s="17"/>
      <c r="GSA26" s="17"/>
      <c r="GSB26" s="17"/>
      <c r="GSC26" s="17"/>
      <c r="GSD26" s="17"/>
      <c r="GSE26" s="17"/>
      <c r="GSF26" s="17"/>
      <c r="GSG26" s="17"/>
      <c r="GSH26" s="17"/>
      <c r="GSI26" s="17"/>
      <c r="GSJ26" s="17"/>
      <c r="GSK26" s="17"/>
      <c r="GSL26" s="17"/>
      <c r="GSM26" s="17"/>
      <c r="GSN26" s="17"/>
      <c r="GSO26" s="17"/>
      <c r="GSP26" s="17"/>
      <c r="GSQ26" s="17"/>
      <c r="GSR26" s="17"/>
      <c r="GSS26" s="17"/>
      <c r="GST26" s="17"/>
      <c r="GSU26" s="17"/>
      <c r="GSV26" s="17"/>
      <c r="GSW26" s="17"/>
      <c r="GSX26" s="17"/>
      <c r="GSY26" s="17"/>
      <c r="GSZ26" s="17"/>
      <c r="GTA26" s="17"/>
      <c r="GTB26" s="17"/>
      <c r="GTC26" s="17"/>
      <c r="GTD26" s="17"/>
      <c r="GTE26" s="17"/>
      <c r="GTF26" s="17"/>
      <c r="GTG26" s="17"/>
      <c r="GTH26" s="17"/>
      <c r="GTI26" s="17"/>
      <c r="GTJ26" s="17"/>
      <c r="GTK26" s="17"/>
      <c r="GTL26" s="17"/>
      <c r="GTM26" s="17"/>
      <c r="GTN26" s="17"/>
      <c r="GTO26" s="17"/>
      <c r="GTP26" s="17"/>
      <c r="GTQ26" s="17"/>
      <c r="GTR26" s="17"/>
      <c r="GTS26" s="17"/>
      <c r="GTT26" s="17"/>
      <c r="GTU26" s="17"/>
      <c r="GTV26" s="17"/>
      <c r="GTW26" s="17"/>
      <c r="GTX26" s="17"/>
      <c r="GTY26" s="17"/>
      <c r="GTZ26" s="17"/>
      <c r="GUA26" s="17"/>
      <c r="GUB26" s="17"/>
      <c r="GUC26" s="17"/>
      <c r="GUD26" s="17"/>
      <c r="GUE26" s="17"/>
      <c r="GUF26" s="17"/>
      <c r="GUG26" s="17"/>
      <c r="GUH26" s="17"/>
      <c r="GUI26" s="17"/>
      <c r="GUJ26" s="17"/>
      <c r="GUK26" s="17"/>
      <c r="GUL26" s="17"/>
      <c r="GUM26" s="17"/>
      <c r="GUN26" s="17"/>
      <c r="GUO26" s="17"/>
      <c r="GUP26" s="17"/>
      <c r="GUQ26" s="17"/>
      <c r="GUR26" s="17"/>
      <c r="GUS26" s="17"/>
      <c r="GUT26" s="17"/>
      <c r="GUU26" s="17"/>
      <c r="GUV26" s="17"/>
      <c r="GUW26" s="17"/>
      <c r="GUX26" s="17"/>
      <c r="GUY26" s="17"/>
      <c r="GUZ26" s="17"/>
      <c r="GVA26" s="17"/>
      <c r="GVB26" s="17"/>
      <c r="GVC26" s="17"/>
      <c r="GVD26" s="17"/>
      <c r="GVE26" s="17"/>
      <c r="GVF26" s="17"/>
      <c r="GVG26" s="17"/>
      <c r="GVH26" s="17"/>
      <c r="GVI26" s="17"/>
      <c r="GVJ26" s="17"/>
      <c r="GVK26" s="17"/>
      <c r="GVL26" s="17"/>
      <c r="GVM26" s="17"/>
      <c r="GVN26" s="17"/>
      <c r="GVO26" s="17"/>
      <c r="GVP26" s="17"/>
      <c r="GVQ26" s="17"/>
      <c r="GVR26" s="17"/>
      <c r="GVS26" s="17"/>
      <c r="GVT26" s="17"/>
      <c r="GVU26" s="17"/>
      <c r="GVV26" s="17"/>
      <c r="GVW26" s="17"/>
      <c r="GVX26" s="17"/>
      <c r="GVY26" s="17"/>
      <c r="GVZ26" s="17"/>
      <c r="GWA26" s="17"/>
      <c r="GWB26" s="17"/>
      <c r="GWC26" s="17"/>
      <c r="GWD26" s="17"/>
      <c r="GWE26" s="17"/>
      <c r="GWF26" s="17"/>
      <c r="GWG26" s="17"/>
      <c r="GWH26" s="17"/>
      <c r="GWI26" s="17"/>
      <c r="GWJ26" s="17"/>
      <c r="GWK26" s="17"/>
      <c r="GWL26" s="17"/>
      <c r="GWM26" s="17"/>
      <c r="GWN26" s="17"/>
      <c r="GWO26" s="17"/>
      <c r="GWP26" s="17"/>
      <c r="GWQ26" s="17"/>
      <c r="GWR26" s="17"/>
      <c r="GWS26" s="17"/>
      <c r="GWT26" s="17"/>
      <c r="GWU26" s="17"/>
      <c r="GWV26" s="17"/>
      <c r="GWW26" s="17"/>
      <c r="GWX26" s="17"/>
      <c r="GWY26" s="17"/>
      <c r="GWZ26" s="17"/>
      <c r="GXA26" s="17"/>
      <c r="GXB26" s="17"/>
      <c r="GXC26" s="17"/>
      <c r="GXD26" s="17"/>
      <c r="GXE26" s="17"/>
      <c r="GXF26" s="17"/>
      <c r="GXG26" s="17"/>
      <c r="GXH26" s="17"/>
      <c r="GXI26" s="17"/>
      <c r="GXJ26" s="17"/>
      <c r="GXK26" s="17"/>
      <c r="GXL26" s="17"/>
      <c r="GXM26" s="17"/>
      <c r="GXN26" s="17"/>
      <c r="GXO26" s="17"/>
      <c r="GXP26" s="17"/>
      <c r="GXQ26" s="17"/>
      <c r="GXR26" s="17"/>
      <c r="GXS26" s="17"/>
      <c r="GXT26" s="17"/>
      <c r="GXU26" s="17"/>
      <c r="GXV26" s="17"/>
      <c r="GXW26" s="17"/>
      <c r="GXX26" s="17"/>
      <c r="GXY26" s="17"/>
      <c r="GXZ26" s="17"/>
      <c r="GYA26" s="17"/>
      <c r="GYB26" s="17"/>
      <c r="GYC26" s="17"/>
      <c r="GYD26" s="17"/>
      <c r="GYE26" s="17"/>
      <c r="GYF26" s="17"/>
      <c r="GYG26" s="17"/>
      <c r="GYH26" s="17"/>
      <c r="GYI26" s="17"/>
      <c r="GYJ26" s="17"/>
      <c r="GYK26" s="17"/>
      <c r="GYL26" s="17"/>
      <c r="GYM26" s="17"/>
      <c r="GYN26" s="17"/>
      <c r="GYO26" s="17"/>
      <c r="GYP26" s="17"/>
      <c r="GYQ26" s="17"/>
      <c r="GYR26" s="17"/>
      <c r="GYS26" s="17"/>
      <c r="GYT26" s="17"/>
      <c r="GYU26" s="17"/>
      <c r="GYV26" s="17"/>
      <c r="GYW26" s="17"/>
      <c r="GYX26" s="17"/>
      <c r="GYY26" s="17"/>
      <c r="GYZ26" s="17"/>
      <c r="GZA26" s="17"/>
      <c r="GZB26" s="17"/>
      <c r="GZC26" s="17"/>
      <c r="GZD26" s="17"/>
      <c r="GZE26" s="17"/>
      <c r="GZF26" s="17"/>
      <c r="GZG26" s="17"/>
      <c r="GZH26" s="17"/>
      <c r="GZI26" s="17"/>
      <c r="GZJ26" s="17"/>
      <c r="GZK26" s="17"/>
      <c r="GZL26" s="17"/>
      <c r="GZM26" s="17"/>
      <c r="GZN26" s="17"/>
      <c r="GZO26" s="17"/>
      <c r="GZP26" s="17"/>
      <c r="GZQ26" s="17"/>
      <c r="GZR26" s="17"/>
      <c r="GZS26" s="17"/>
      <c r="GZT26" s="17"/>
      <c r="GZU26" s="17"/>
      <c r="GZV26" s="17"/>
      <c r="GZW26" s="17"/>
      <c r="GZX26" s="17"/>
      <c r="GZY26" s="17"/>
      <c r="GZZ26" s="17"/>
      <c r="HAA26" s="17"/>
      <c r="HAB26" s="17"/>
      <c r="HAC26" s="17"/>
      <c r="HAD26" s="17"/>
      <c r="HAE26" s="17"/>
      <c r="HAF26" s="17"/>
      <c r="HAG26" s="17"/>
      <c r="HAH26" s="17"/>
      <c r="HAI26" s="17"/>
      <c r="HAJ26" s="17"/>
      <c r="HAK26" s="17"/>
      <c r="HAL26" s="17"/>
      <c r="HAM26" s="17"/>
      <c r="HAN26" s="17"/>
      <c r="HAO26" s="17"/>
      <c r="HAP26" s="17"/>
      <c r="HAQ26" s="17"/>
      <c r="HAR26" s="17"/>
      <c r="HAS26" s="17"/>
      <c r="HAT26" s="17"/>
      <c r="HAU26" s="17"/>
      <c r="HAV26" s="17"/>
      <c r="HAW26" s="17"/>
      <c r="HAX26" s="17"/>
      <c r="HAY26" s="17"/>
      <c r="HAZ26" s="17"/>
      <c r="HBA26" s="17"/>
      <c r="HBB26" s="17"/>
      <c r="HBC26" s="17"/>
      <c r="HBD26" s="17"/>
      <c r="HBE26" s="17"/>
      <c r="HBF26" s="17"/>
      <c r="HBG26" s="17"/>
      <c r="HBH26" s="17"/>
      <c r="HBI26" s="17"/>
      <c r="HBJ26" s="17"/>
      <c r="HBK26" s="17"/>
      <c r="HBL26" s="17"/>
      <c r="HBM26" s="17"/>
      <c r="HBN26" s="17"/>
      <c r="HBO26" s="17"/>
      <c r="HBP26" s="17"/>
      <c r="HBQ26" s="17"/>
      <c r="HBR26" s="17"/>
      <c r="HBS26" s="17"/>
      <c r="HBT26" s="17"/>
      <c r="HBU26" s="17"/>
      <c r="HBV26" s="17"/>
      <c r="HBW26" s="17"/>
      <c r="HBX26" s="17"/>
      <c r="HBY26" s="17"/>
      <c r="HBZ26" s="17"/>
      <c r="HCA26" s="17"/>
      <c r="HCB26" s="17"/>
      <c r="HCC26" s="17"/>
      <c r="HCD26" s="17"/>
      <c r="HCE26" s="17"/>
      <c r="HCF26" s="17"/>
      <c r="HCG26" s="17"/>
      <c r="HCH26" s="17"/>
      <c r="HCI26" s="17"/>
      <c r="HCJ26" s="17"/>
      <c r="HCK26" s="17"/>
      <c r="HCL26" s="17"/>
      <c r="HCM26" s="17"/>
      <c r="HCN26" s="17"/>
      <c r="HCO26" s="17"/>
      <c r="HCP26" s="17"/>
      <c r="HCQ26" s="17"/>
      <c r="HCR26" s="17"/>
      <c r="HCS26" s="17"/>
      <c r="HCT26" s="17"/>
      <c r="HCU26" s="17"/>
      <c r="HCV26" s="17"/>
      <c r="HCW26" s="17"/>
      <c r="HCX26" s="17"/>
      <c r="HCY26" s="17"/>
      <c r="HCZ26" s="17"/>
      <c r="HDA26" s="17"/>
      <c r="HDB26" s="17"/>
      <c r="HDC26" s="17"/>
      <c r="HDD26" s="17"/>
      <c r="HDE26" s="17"/>
      <c r="HDF26" s="17"/>
      <c r="HDG26" s="17"/>
      <c r="HDH26" s="17"/>
      <c r="HDI26" s="17"/>
      <c r="HDJ26" s="17"/>
      <c r="HDK26" s="17"/>
      <c r="HDL26" s="17"/>
      <c r="HDM26" s="17"/>
      <c r="HDN26" s="17"/>
      <c r="HDO26" s="17"/>
      <c r="HDP26" s="17"/>
      <c r="HDQ26" s="17"/>
      <c r="HDR26" s="17"/>
      <c r="HDS26" s="17"/>
      <c r="HDT26" s="17"/>
      <c r="HDU26" s="17"/>
      <c r="HDV26" s="17"/>
      <c r="HDW26" s="17"/>
      <c r="HDX26" s="17"/>
      <c r="HDY26" s="17"/>
      <c r="HDZ26" s="17"/>
      <c r="HEA26" s="17"/>
      <c r="HEB26" s="17"/>
      <c r="HEC26" s="17"/>
      <c r="HED26" s="17"/>
      <c r="HEE26" s="17"/>
      <c r="HEF26" s="17"/>
      <c r="HEG26" s="17"/>
      <c r="HEH26" s="17"/>
      <c r="HEI26" s="17"/>
      <c r="HEJ26" s="17"/>
      <c r="HEK26" s="17"/>
      <c r="HEL26" s="17"/>
      <c r="HEM26" s="17"/>
      <c r="HEN26" s="17"/>
      <c r="HEO26" s="17"/>
      <c r="HEP26" s="17"/>
      <c r="HEQ26" s="17"/>
      <c r="HER26" s="17"/>
      <c r="HES26" s="17"/>
      <c r="HET26" s="17"/>
      <c r="HEU26" s="17"/>
      <c r="HEV26" s="17"/>
      <c r="HEW26" s="17"/>
      <c r="HEX26" s="17"/>
      <c r="HEY26" s="17"/>
      <c r="HEZ26" s="17"/>
      <c r="HFA26" s="17"/>
      <c r="HFB26" s="17"/>
      <c r="HFC26" s="17"/>
      <c r="HFD26" s="17"/>
      <c r="HFE26" s="17"/>
      <c r="HFF26" s="17"/>
      <c r="HFG26" s="17"/>
      <c r="HFH26" s="17"/>
      <c r="HFI26" s="17"/>
      <c r="HFJ26" s="17"/>
      <c r="HFK26" s="17"/>
      <c r="HFL26" s="17"/>
      <c r="HFM26" s="17"/>
      <c r="HFN26" s="17"/>
      <c r="HFO26" s="17"/>
      <c r="HFP26" s="17"/>
      <c r="HFQ26" s="17"/>
      <c r="HFR26" s="17"/>
      <c r="HFS26" s="17"/>
      <c r="HFT26" s="17"/>
      <c r="HFU26" s="17"/>
      <c r="HFV26" s="17"/>
      <c r="HFW26" s="17"/>
      <c r="HFX26" s="17"/>
      <c r="HFY26" s="17"/>
      <c r="HFZ26" s="17"/>
      <c r="HGA26" s="17"/>
      <c r="HGB26" s="17"/>
      <c r="HGC26" s="17"/>
      <c r="HGD26" s="17"/>
      <c r="HGE26" s="17"/>
      <c r="HGF26" s="17"/>
      <c r="HGG26" s="17"/>
      <c r="HGH26" s="17"/>
      <c r="HGI26" s="17"/>
      <c r="HGJ26" s="17"/>
      <c r="HGK26" s="17"/>
      <c r="HGL26" s="17"/>
      <c r="HGM26" s="17"/>
      <c r="HGN26" s="17"/>
      <c r="HGO26" s="17"/>
      <c r="HGP26" s="17"/>
      <c r="HGQ26" s="17"/>
      <c r="HGR26" s="17"/>
      <c r="HGS26" s="17"/>
      <c r="HGT26" s="17"/>
      <c r="HGU26" s="17"/>
      <c r="HGV26" s="17"/>
      <c r="HGW26" s="17"/>
      <c r="HGX26" s="17"/>
      <c r="HGY26" s="17"/>
      <c r="HGZ26" s="17"/>
      <c r="HHA26" s="17"/>
      <c r="HHB26" s="17"/>
      <c r="HHC26" s="17"/>
      <c r="HHD26" s="17"/>
      <c r="HHE26" s="17"/>
      <c r="HHF26" s="17"/>
      <c r="HHG26" s="17"/>
      <c r="HHH26" s="17"/>
      <c r="HHI26" s="17"/>
      <c r="HHJ26" s="17"/>
      <c r="HHK26" s="17"/>
      <c r="HHL26" s="17"/>
      <c r="HHM26" s="17"/>
      <c r="HHN26" s="17"/>
      <c r="HHO26" s="17"/>
      <c r="HHP26" s="17"/>
      <c r="HHQ26" s="17"/>
      <c r="HHR26" s="17"/>
      <c r="HHS26" s="17"/>
      <c r="HHT26" s="17"/>
      <c r="HHU26" s="17"/>
      <c r="HHV26" s="17"/>
      <c r="HHW26" s="17"/>
      <c r="HHX26" s="17"/>
      <c r="HHY26" s="17"/>
      <c r="HHZ26" s="17"/>
      <c r="HIA26" s="17"/>
      <c r="HIB26" s="17"/>
      <c r="HIC26" s="17"/>
      <c r="HID26" s="17"/>
      <c r="HIE26" s="17"/>
      <c r="HIF26" s="17"/>
      <c r="HIG26" s="17"/>
      <c r="HIH26" s="17"/>
      <c r="HII26" s="17"/>
      <c r="HIJ26" s="17"/>
      <c r="HIK26" s="17"/>
      <c r="HIL26" s="17"/>
      <c r="HIM26" s="17"/>
      <c r="HIN26" s="17"/>
      <c r="HIO26" s="17"/>
      <c r="HIP26" s="17"/>
      <c r="HIQ26" s="17"/>
      <c r="HIR26" s="17"/>
      <c r="HIS26" s="17"/>
      <c r="HIT26" s="17"/>
      <c r="HIU26" s="17"/>
      <c r="HIV26" s="17"/>
      <c r="HIW26" s="17"/>
      <c r="HIX26" s="17"/>
      <c r="HIY26" s="17"/>
      <c r="HIZ26" s="17"/>
      <c r="HJA26" s="17"/>
      <c r="HJB26" s="17"/>
      <c r="HJC26" s="17"/>
      <c r="HJD26" s="17"/>
      <c r="HJE26" s="17"/>
      <c r="HJF26" s="17"/>
      <c r="HJG26" s="17"/>
      <c r="HJH26" s="17"/>
      <c r="HJI26" s="17"/>
      <c r="HJJ26" s="17"/>
      <c r="HJK26" s="17"/>
      <c r="HJL26" s="17"/>
      <c r="HJM26" s="17"/>
      <c r="HJN26" s="17"/>
      <c r="HJO26" s="17"/>
      <c r="HJP26" s="17"/>
      <c r="HJQ26" s="17"/>
      <c r="HJR26" s="17"/>
      <c r="HJS26" s="17"/>
      <c r="HJT26" s="17"/>
      <c r="HJU26" s="17"/>
      <c r="HJV26" s="17"/>
      <c r="HJW26" s="17"/>
      <c r="HJX26" s="17"/>
      <c r="HJY26" s="17"/>
      <c r="HJZ26" s="17"/>
      <c r="HKA26" s="17"/>
      <c r="HKB26" s="17"/>
      <c r="HKC26" s="17"/>
      <c r="HKD26" s="17"/>
      <c r="HKE26" s="17"/>
      <c r="HKF26" s="17"/>
      <c r="HKG26" s="17"/>
      <c r="HKH26" s="17"/>
      <c r="HKI26" s="17"/>
      <c r="HKJ26" s="17"/>
      <c r="HKK26" s="17"/>
      <c r="HKL26" s="17"/>
      <c r="HKM26" s="17"/>
      <c r="HKN26" s="17"/>
      <c r="HKO26" s="17"/>
      <c r="HKP26" s="17"/>
      <c r="HKQ26" s="17"/>
      <c r="HKR26" s="17"/>
      <c r="HKS26" s="17"/>
      <c r="HKT26" s="17"/>
      <c r="HKU26" s="17"/>
      <c r="HKV26" s="17"/>
      <c r="HKW26" s="17"/>
      <c r="HKX26" s="17"/>
      <c r="HKY26" s="17"/>
      <c r="HKZ26" s="17"/>
      <c r="HLA26" s="17"/>
      <c r="HLB26" s="17"/>
      <c r="HLC26" s="17"/>
      <c r="HLD26" s="17"/>
      <c r="HLE26" s="17"/>
      <c r="HLF26" s="17"/>
      <c r="HLG26" s="17"/>
      <c r="HLH26" s="17"/>
      <c r="HLI26" s="17"/>
      <c r="HLJ26" s="17"/>
      <c r="HLK26" s="17"/>
      <c r="HLL26" s="17"/>
      <c r="HLM26" s="17"/>
      <c r="HLN26" s="17"/>
      <c r="HLO26" s="17"/>
      <c r="HLP26" s="17"/>
      <c r="HLQ26" s="17"/>
      <c r="HLR26" s="17"/>
      <c r="HLS26" s="17"/>
      <c r="HLT26" s="17"/>
      <c r="HLU26" s="17"/>
      <c r="HLV26" s="17"/>
      <c r="HLW26" s="17"/>
      <c r="HLX26" s="17"/>
      <c r="HLY26" s="17"/>
      <c r="HLZ26" s="17"/>
      <c r="HMA26" s="17"/>
      <c r="HMB26" s="17"/>
      <c r="HMC26" s="17"/>
      <c r="HMD26" s="17"/>
      <c r="HME26" s="17"/>
      <c r="HMF26" s="17"/>
      <c r="HMG26" s="17"/>
      <c r="HMH26" s="17"/>
      <c r="HMI26" s="17"/>
      <c r="HMJ26" s="17"/>
      <c r="HMK26" s="17"/>
      <c r="HML26" s="17"/>
      <c r="HMM26" s="17"/>
      <c r="HMN26" s="17"/>
      <c r="HMO26" s="17"/>
      <c r="HMP26" s="17"/>
      <c r="HMQ26" s="17"/>
      <c r="HMR26" s="17"/>
      <c r="HMS26" s="17"/>
      <c r="HMT26" s="17"/>
      <c r="HMU26" s="17"/>
      <c r="HMV26" s="17"/>
      <c r="HMW26" s="17"/>
      <c r="HMX26" s="17"/>
      <c r="HMY26" s="17"/>
      <c r="HMZ26" s="17"/>
      <c r="HNA26" s="17"/>
      <c r="HNB26" s="17"/>
      <c r="HNC26" s="17"/>
      <c r="HND26" s="17"/>
      <c r="HNE26" s="17"/>
      <c r="HNF26" s="17"/>
      <c r="HNG26" s="17"/>
      <c r="HNH26" s="17"/>
      <c r="HNI26" s="17"/>
      <c r="HNJ26" s="17"/>
      <c r="HNK26" s="17"/>
      <c r="HNL26" s="17"/>
      <c r="HNM26" s="17"/>
      <c r="HNN26" s="17"/>
      <c r="HNO26" s="17"/>
      <c r="HNP26" s="17"/>
      <c r="HNQ26" s="17"/>
      <c r="HNR26" s="17"/>
      <c r="HNS26" s="17"/>
      <c r="HNT26" s="17"/>
      <c r="HNU26" s="17"/>
      <c r="HNV26" s="17"/>
      <c r="HNW26" s="17"/>
      <c r="HNX26" s="17"/>
      <c r="HNY26" s="17"/>
      <c r="HNZ26" s="17"/>
      <c r="HOA26" s="17"/>
      <c r="HOB26" s="17"/>
      <c r="HOC26" s="17"/>
      <c r="HOD26" s="17"/>
      <c r="HOE26" s="17"/>
      <c r="HOF26" s="17"/>
      <c r="HOG26" s="17"/>
      <c r="HOH26" s="17"/>
      <c r="HOI26" s="17"/>
      <c r="HOJ26" s="17"/>
      <c r="HOK26" s="17"/>
      <c r="HOL26" s="17"/>
      <c r="HOM26" s="17"/>
      <c r="HON26" s="17"/>
      <c r="HOO26" s="17"/>
      <c r="HOP26" s="17"/>
      <c r="HOQ26" s="17"/>
      <c r="HOR26" s="17"/>
      <c r="HOS26" s="17"/>
      <c r="HOT26" s="17"/>
      <c r="HOU26" s="17"/>
      <c r="HOV26" s="17"/>
      <c r="HOW26" s="17"/>
      <c r="HOX26" s="17"/>
      <c r="HOY26" s="17"/>
      <c r="HOZ26" s="17"/>
      <c r="HPA26" s="17"/>
      <c r="HPB26" s="17"/>
      <c r="HPC26" s="17"/>
      <c r="HPD26" s="17"/>
      <c r="HPE26" s="17"/>
      <c r="HPF26" s="17"/>
      <c r="HPG26" s="17"/>
      <c r="HPH26" s="17"/>
      <c r="HPI26" s="17"/>
      <c r="HPJ26" s="17"/>
      <c r="HPK26" s="17"/>
      <c r="HPL26" s="17"/>
      <c r="HPM26" s="17"/>
      <c r="HPN26" s="17"/>
      <c r="HPO26" s="17"/>
      <c r="HPP26" s="17"/>
      <c r="HPQ26" s="17"/>
      <c r="HPR26" s="17"/>
      <c r="HPS26" s="17"/>
      <c r="HPT26" s="17"/>
      <c r="HPU26" s="17"/>
      <c r="HPV26" s="17"/>
      <c r="HPW26" s="17"/>
      <c r="HPX26" s="17"/>
      <c r="HPY26" s="17"/>
      <c r="HPZ26" s="17"/>
      <c r="HQA26" s="17"/>
      <c r="HQB26" s="17"/>
      <c r="HQC26" s="17"/>
      <c r="HQD26" s="17"/>
      <c r="HQE26" s="17"/>
      <c r="HQF26" s="17"/>
      <c r="HQG26" s="17"/>
      <c r="HQH26" s="17"/>
      <c r="HQI26" s="17"/>
      <c r="HQJ26" s="17"/>
      <c r="HQK26" s="17"/>
      <c r="HQL26" s="17"/>
      <c r="HQM26" s="17"/>
      <c r="HQN26" s="17"/>
      <c r="HQO26" s="17"/>
      <c r="HQP26" s="17"/>
      <c r="HQQ26" s="17"/>
      <c r="HQR26" s="17"/>
      <c r="HQS26" s="17"/>
      <c r="HQT26" s="17"/>
      <c r="HQU26" s="17"/>
      <c r="HQV26" s="17"/>
      <c r="HQW26" s="17"/>
      <c r="HQX26" s="17"/>
      <c r="HQY26" s="17"/>
      <c r="HQZ26" s="17"/>
      <c r="HRA26" s="17"/>
      <c r="HRB26" s="17"/>
      <c r="HRC26" s="17"/>
      <c r="HRD26" s="17"/>
      <c r="HRE26" s="17"/>
      <c r="HRF26" s="17"/>
      <c r="HRG26" s="17"/>
      <c r="HRH26" s="17"/>
      <c r="HRI26" s="17"/>
      <c r="HRJ26" s="17"/>
      <c r="HRK26" s="17"/>
      <c r="HRL26" s="17"/>
      <c r="HRM26" s="17"/>
      <c r="HRN26" s="17"/>
      <c r="HRO26" s="17"/>
      <c r="HRP26" s="17"/>
      <c r="HRQ26" s="17"/>
      <c r="HRR26" s="17"/>
      <c r="HRS26" s="17"/>
      <c r="HRT26" s="17"/>
      <c r="HRU26" s="17"/>
      <c r="HRV26" s="17"/>
      <c r="HRW26" s="17"/>
      <c r="HRX26" s="17"/>
      <c r="HRY26" s="17"/>
      <c r="HRZ26" s="17"/>
      <c r="HSA26" s="17"/>
      <c r="HSB26" s="17"/>
      <c r="HSC26" s="17"/>
      <c r="HSD26" s="17"/>
      <c r="HSE26" s="17"/>
      <c r="HSF26" s="17"/>
      <c r="HSG26" s="17"/>
      <c r="HSH26" s="17"/>
      <c r="HSI26" s="17"/>
      <c r="HSJ26" s="17"/>
      <c r="HSK26" s="17"/>
      <c r="HSL26" s="17"/>
      <c r="HSM26" s="17"/>
      <c r="HSN26" s="17"/>
      <c r="HSO26" s="17"/>
      <c r="HSP26" s="17"/>
      <c r="HSQ26" s="17"/>
      <c r="HSR26" s="17"/>
      <c r="HSS26" s="17"/>
      <c r="HST26" s="17"/>
      <c r="HSU26" s="17"/>
      <c r="HSV26" s="17"/>
      <c r="HSW26" s="17"/>
      <c r="HSX26" s="17"/>
      <c r="HSY26" s="17"/>
      <c r="HSZ26" s="17"/>
      <c r="HTA26" s="17"/>
      <c r="HTB26" s="17"/>
      <c r="HTC26" s="17"/>
      <c r="HTD26" s="17"/>
      <c r="HTE26" s="17"/>
      <c r="HTF26" s="17"/>
      <c r="HTG26" s="17"/>
      <c r="HTH26" s="17"/>
      <c r="HTI26" s="17"/>
      <c r="HTJ26" s="17"/>
      <c r="HTK26" s="17"/>
      <c r="HTL26" s="17"/>
      <c r="HTM26" s="17"/>
      <c r="HTN26" s="17"/>
      <c r="HTO26" s="17"/>
      <c r="HTP26" s="17"/>
      <c r="HTQ26" s="17"/>
      <c r="HTR26" s="17"/>
      <c r="HTS26" s="17"/>
      <c r="HTT26" s="17"/>
      <c r="HTU26" s="17"/>
      <c r="HTV26" s="17"/>
      <c r="HTW26" s="17"/>
      <c r="HTX26" s="17"/>
      <c r="HTY26" s="17"/>
      <c r="HTZ26" s="17"/>
      <c r="HUA26" s="17"/>
      <c r="HUB26" s="17"/>
      <c r="HUC26" s="17"/>
      <c r="HUD26" s="17"/>
      <c r="HUE26" s="17"/>
      <c r="HUF26" s="17"/>
      <c r="HUG26" s="17"/>
      <c r="HUH26" s="17"/>
      <c r="HUI26" s="17"/>
      <c r="HUJ26" s="17"/>
      <c r="HUK26" s="17"/>
      <c r="HUL26" s="17"/>
      <c r="HUM26" s="17"/>
      <c r="HUN26" s="17"/>
      <c r="HUO26" s="17"/>
      <c r="HUP26" s="17"/>
      <c r="HUQ26" s="17"/>
      <c r="HUR26" s="17"/>
      <c r="HUS26" s="17"/>
      <c r="HUT26" s="17"/>
      <c r="HUU26" s="17"/>
      <c r="HUV26" s="17"/>
      <c r="HUW26" s="17"/>
      <c r="HUX26" s="17"/>
      <c r="HUY26" s="17"/>
      <c r="HUZ26" s="17"/>
      <c r="HVA26" s="17"/>
      <c r="HVB26" s="17"/>
      <c r="HVC26" s="17"/>
      <c r="HVD26" s="17"/>
      <c r="HVE26" s="17"/>
      <c r="HVF26" s="17"/>
      <c r="HVG26" s="17"/>
      <c r="HVH26" s="17"/>
      <c r="HVI26" s="17"/>
      <c r="HVJ26" s="17"/>
      <c r="HVK26" s="17"/>
      <c r="HVL26" s="17"/>
      <c r="HVM26" s="17"/>
      <c r="HVN26" s="17"/>
      <c r="HVO26" s="17"/>
      <c r="HVP26" s="17"/>
      <c r="HVQ26" s="17"/>
      <c r="HVR26" s="17"/>
      <c r="HVS26" s="17"/>
      <c r="HVT26" s="17"/>
      <c r="HVU26" s="17"/>
      <c r="HVV26" s="17"/>
      <c r="HVW26" s="17"/>
      <c r="HVX26" s="17"/>
      <c r="HVY26" s="17"/>
      <c r="HVZ26" s="17"/>
      <c r="HWA26" s="17"/>
      <c r="HWB26" s="17"/>
      <c r="HWC26" s="17"/>
      <c r="HWD26" s="17"/>
      <c r="HWE26" s="17"/>
      <c r="HWF26" s="17"/>
      <c r="HWG26" s="17"/>
      <c r="HWH26" s="17"/>
      <c r="HWI26" s="17"/>
      <c r="HWJ26" s="17"/>
      <c r="HWK26" s="17"/>
      <c r="HWL26" s="17"/>
      <c r="HWM26" s="17"/>
      <c r="HWN26" s="17"/>
      <c r="HWO26" s="17"/>
      <c r="HWP26" s="17"/>
      <c r="HWQ26" s="17"/>
      <c r="HWR26" s="17"/>
      <c r="HWS26" s="17"/>
      <c r="HWT26" s="17"/>
      <c r="HWU26" s="17"/>
      <c r="HWV26" s="17"/>
      <c r="HWW26" s="17"/>
      <c r="HWX26" s="17"/>
      <c r="HWY26" s="17"/>
      <c r="HWZ26" s="17"/>
      <c r="HXA26" s="17"/>
      <c r="HXB26" s="17"/>
      <c r="HXC26" s="17"/>
      <c r="HXD26" s="17"/>
      <c r="HXE26" s="17"/>
      <c r="HXF26" s="17"/>
      <c r="HXG26" s="17"/>
      <c r="HXH26" s="17"/>
      <c r="HXI26" s="17"/>
      <c r="HXJ26" s="17"/>
      <c r="HXK26" s="17"/>
      <c r="HXL26" s="17"/>
      <c r="HXM26" s="17"/>
      <c r="HXN26" s="17"/>
      <c r="HXO26" s="17"/>
      <c r="HXP26" s="17"/>
      <c r="HXQ26" s="17"/>
      <c r="HXR26" s="17"/>
      <c r="HXS26" s="17"/>
      <c r="HXT26" s="17"/>
      <c r="HXU26" s="17"/>
      <c r="HXV26" s="17"/>
      <c r="HXW26" s="17"/>
      <c r="HXX26" s="17"/>
      <c r="HXY26" s="17"/>
      <c r="HXZ26" s="17"/>
      <c r="HYA26" s="17"/>
      <c r="HYB26" s="17"/>
      <c r="HYC26" s="17"/>
      <c r="HYD26" s="17"/>
      <c r="HYE26" s="17"/>
      <c r="HYF26" s="17"/>
      <c r="HYG26" s="17"/>
      <c r="HYH26" s="17"/>
      <c r="HYI26" s="17"/>
      <c r="HYJ26" s="17"/>
      <c r="HYK26" s="17"/>
      <c r="HYL26" s="17"/>
      <c r="HYM26" s="17"/>
      <c r="HYN26" s="17"/>
      <c r="HYO26" s="17"/>
      <c r="HYP26" s="17"/>
      <c r="HYQ26" s="17"/>
      <c r="HYR26" s="17"/>
      <c r="HYS26" s="17"/>
      <c r="HYT26" s="17"/>
      <c r="HYU26" s="17"/>
      <c r="HYV26" s="17"/>
      <c r="HYW26" s="17"/>
      <c r="HYX26" s="17"/>
      <c r="HYY26" s="17"/>
      <c r="HYZ26" s="17"/>
      <c r="HZA26" s="17"/>
      <c r="HZB26" s="17"/>
      <c r="HZC26" s="17"/>
      <c r="HZD26" s="17"/>
      <c r="HZE26" s="17"/>
      <c r="HZF26" s="17"/>
      <c r="HZG26" s="17"/>
      <c r="HZH26" s="17"/>
      <c r="HZI26" s="17"/>
      <c r="HZJ26" s="17"/>
      <c r="HZK26" s="17"/>
      <c r="HZL26" s="17"/>
      <c r="HZM26" s="17"/>
      <c r="HZN26" s="17"/>
      <c r="HZO26" s="17"/>
      <c r="HZP26" s="17"/>
      <c r="HZQ26" s="17"/>
      <c r="HZR26" s="17"/>
      <c r="HZS26" s="17"/>
      <c r="HZT26" s="17"/>
      <c r="HZU26" s="17"/>
      <c r="HZV26" s="17"/>
      <c r="HZW26" s="17"/>
      <c r="HZX26" s="17"/>
      <c r="HZY26" s="17"/>
      <c r="HZZ26" s="17"/>
      <c r="IAA26" s="17"/>
      <c r="IAB26" s="17"/>
      <c r="IAC26" s="17"/>
      <c r="IAD26" s="17"/>
      <c r="IAE26" s="17"/>
      <c r="IAF26" s="17"/>
      <c r="IAG26" s="17"/>
      <c r="IAH26" s="17"/>
      <c r="IAI26" s="17"/>
      <c r="IAJ26" s="17"/>
      <c r="IAK26" s="17"/>
      <c r="IAL26" s="17"/>
      <c r="IAM26" s="17"/>
      <c r="IAN26" s="17"/>
      <c r="IAO26" s="17"/>
      <c r="IAP26" s="17"/>
      <c r="IAQ26" s="17"/>
      <c r="IAR26" s="17"/>
      <c r="IAS26" s="17"/>
      <c r="IAT26" s="17"/>
      <c r="IAU26" s="17"/>
      <c r="IAV26" s="17"/>
      <c r="IAW26" s="17"/>
      <c r="IAX26" s="17"/>
      <c r="IAY26" s="17"/>
      <c r="IAZ26" s="17"/>
      <c r="IBA26" s="17"/>
      <c r="IBB26" s="17"/>
      <c r="IBC26" s="17"/>
      <c r="IBD26" s="17"/>
      <c r="IBE26" s="17"/>
      <c r="IBF26" s="17"/>
      <c r="IBG26" s="17"/>
      <c r="IBH26" s="17"/>
      <c r="IBI26" s="17"/>
      <c r="IBJ26" s="17"/>
      <c r="IBK26" s="17"/>
      <c r="IBL26" s="17"/>
      <c r="IBM26" s="17"/>
      <c r="IBN26" s="17"/>
      <c r="IBO26" s="17"/>
      <c r="IBP26" s="17"/>
      <c r="IBQ26" s="17"/>
      <c r="IBR26" s="17"/>
      <c r="IBS26" s="17"/>
      <c r="IBT26" s="17"/>
      <c r="IBU26" s="17"/>
      <c r="IBV26" s="17"/>
      <c r="IBW26" s="17"/>
      <c r="IBX26" s="17"/>
      <c r="IBY26" s="17"/>
      <c r="IBZ26" s="17"/>
      <c r="ICA26" s="17"/>
      <c r="ICB26" s="17"/>
      <c r="ICC26" s="17"/>
      <c r="ICD26" s="17"/>
      <c r="ICE26" s="17"/>
      <c r="ICF26" s="17"/>
      <c r="ICG26" s="17"/>
      <c r="ICH26" s="17"/>
      <c r="ICI26" s="17"/>
      <c r="ICJ26" s="17"/>
      <c r="ICK26" s="17"/>
      <c r="ICL26" s="17"/>
      <c r="ICM26" s="17"/>
      <c r="ICN26" s="17"/>
      <c r="ICO26" s="17"/>
      <c r="ICP26" s="17"/>
      <c r="ICQ26" s="17"/>
      <c r="ICR26" s="17"/>
      <c r="ICS26" s="17"/>
      <c r="ICT26" s="17"/>
      <c r="ICU26" s="17"/>
      <c r="ICV26" s="17"/>
      <c r="ICW26" s="17"/>
      <c r="ICX26" s="17"/>
      <c r="ICY26" s="17"/>
      <c r="ICZ26" s="17"/>
      <c r="IDA26" s="17"/>
      <c r="IDB26" s="17"/>
      <c r="IDC26" s="17"/>
      <c r="IDD26" s="17"/>
      <c r="IDE26" s="17"/>
      <c r="IDF26" s="17"/>
      <c r="IDG26" s="17"/>
      <c r="IDH26" s="17"/>
      <c r="IDI26" s="17"/>
      <c r="IDJ26" s="17"/>
      <c r="IDK26" s="17"/>
      <c r="IDL26" s="17"/>
      <c r="IDM26" s="17"/>
      <c r="IDN26" s="17"/>
      <c r="IDO26" s="17"/>
      <c r="IDP26" s="17"/>
      <c r="IDQ26" s="17"/>
      <c r="IDR26" s="17"/>
      <c r="IDS26" s="17"/>
      <c r="IDT26" s="17"/>
      <c r="IDU26" s="17"/>
      <c r="IDV26" s="17"/>
      <c r="IDW26" s="17"/>
      <c r="IDX26" s="17"/>
      <c r="IDY26" s="17"/>
      <c r="IDZ26" s="17"/>
      <c r="IEA26" s="17"/>
      <c r="IEB26" s="17"/>
      <c r="IEC26" s="17"/>
      <c r="IED26" s="17"/>
      <c r="IEE26" s="17"/>
      <c r="IEF26" s="17"/>
      <c r="IEG26" s="17"/>
      <c r="IEH26" s="17"/>
      <c r="IEI26" s="17"/>
      <c r="IEJ26" s="17"/>
      <c r="IEK26" s="17"/>
      <c r="IEL26" s="17"/>
      <c r="IEM26" s="17"/>
      <c r="IEN26" s="17"/>
      <c r="IEO26" s="17"/>
      <c r="IEP26" s="17"/>
      <c r="IEQ26" s="17"/>
      <c r="IER26" s="17"/>
      <c r="IES26" s="17"/>
      <c r="IET26" s="17"/>
      <c r="IEU26" s="17"/>
      <c r="IEV26" s="17"/>
      <c r="IEW26" s="17"/>
      <c r="IEX26" s="17"/>
      <c r="IEY26" s="17"/>
      <c r="IEZ26" s="17"/>
      <c r="IFA26" s="17"/>
      <c r="IFB26" s="17"/>
      <c r="IFC26" s="17"/>
      <c r="IFD26" s="17"/>
      <c r="IFE26" s="17"/>
      <c r="IFF26" s="17"/>
      <c r="IFG26" s="17"/>
      <c r="IFH26" s="17"/>
      <c r="IFI26" s="17"/>
      <c r="IFJ26" s="17"/>
      <c r="IFK26" s="17"/>
      <c r="IFL26" s="17"/>
      <c r="IFM26" s="17"/>
      <c r="IFN26" s="17"/>
      <c r="IFO26" s="17"/>
      <c r="IFP26" s="17"/>
      <c r="IFQ26" s="17"/>
      <c r="IFR26" s="17"/>
      <c r="IFS26" s="17"/>
      <c r="IFT26" s="17"/>
      <c r="IFU26" s="17"/>
      <c r="IFV26" s="17"/>
      <c r="IFW26" s="17"/>
      <c r="IFX26" s="17"/>
      <c r="IFY26" s="17"/>
      <c r="IFZ26" s="17"/>
      <c r="IGA26" s="17"/>
      <c r="IGB26" s="17"/>
      <c r="IGC26" s="17"/>
      <c r="IGD26" s="17"/>
      <c r="IGE26" s="17"/>
      <c r="IGF26" s="17"/>
      <c r="IGG26" s="17"/>
      <c r="IGH26" s="17"/>
      <c r="IGI26" s="17"/>
      <c r="IGJ26" s="17"/>
      <c r="IGK26" s="17"/>
      <c r="IGL26" s="17"/>
      <c r="IGM26" s="17"/>
      <c r="IGN26" s="17"/>
      <c r="IGO26" s="17"/>
      <c r="IGP26" s="17"/>
      <c r="IGQ26" s="17"/>
      <c r="IGR26" s="17"/>
      <c r="IGS26" s="17"/>
      <c r="IGT26" s="17"/>
      <c r="IGU26" s="17"/>
      <c r="IGV26" s="17"/>
      <c r="IGW26" s="17"/>
      <c r="IGX26" s="17"/>
      <c r="IGY26" s="17"/>
      <c r="IGZ26" s="17"/>
      <c r="IHA26" s="17"/>
      <c r="IHB26" s="17"/>
      <c r="IHC26" s="17"/>
      <c r="IHD26" s="17"/>
      <c r="IHE26" s="17"/>
      <c r="IHF26" s="17"/>
      <c r="IHG26" s="17"/>
      <c r="IHH26" s="17"/>
      <c r="IHI26" s="17"/>
      <c r="IHJ26" s="17"/>
      <c r="IHK26" s="17"/>
      <c r="IHL26" s="17"/>
      <c r="IHM26" s="17"/>
      <c r="IHN26" s="17"/>
      <c r="IHO26" s="17"/>
      <c r="IHP26" s="17"/>
      <c r="IHQ26" s="17"/>
      <c r="IHR26" s="17"/>
      <c r="IHS26" s="17"/>
      <c r="IHT26" s="17"/>
      <c r="IHU26" s="17"/>
      <c r="IHV26" s="17"/>
      <c r="IHW26" s="17"/>
      <c r="IHX26" s="17"/>
      <c r="IHY26" s="17"/>
      <c r="IHZ26" s="17"/>
      <c r="IIA26" s="17"/>
      <c r="IIB26" s="17"/>
      <c r="IIC26" s="17"/>
      <c r="IID26" s="17"/>
      <c r="IIE26" s="17"/>
      <c r="IIF26" s="17"/>
      <c r="IIG26" s="17"/>
      <c r="IIH26" s="17"/>
      <c r="III26" s="17"/>
      <c r="IIJ26" s="17"/>
      <c r="IIK26" s="17"/>
      <c r="IIL26" s="17"/>
      <c r="IIM26" s="17"/>
      <c r="IIN26" s="17"/>
      <c r="IIO26" s="17"/>
      <c r="IIP26" s="17"/>
      <c r="IIQ26" s="17"/>
      <c r="IIR26" s="17"/>
      <c r="IIS26" s="17"/>
      <c r="IIT26" s="17"/>
      <c r="IIU26" s="17"/>
      <c r="IIV26" s="17"/>
      <c r="IIW26" s="17"/>
      <c r="IIX26" s="17"/>
      <c r="IIY26" s="17"/>
      <c r="IIZ26" s="17"/>
      <c r="IJA26" s="17"/>
      <c r="IJB26" s="17"/>
      <c r="IJC26" s="17"/>
      <c r="IJD26" s="17"/>
      <c r="IJE26" s="17"/>
      <c r="IJF26" s="17"/>
      <c r="IJG26" s="17"/>
      <c r="IJH26" s="17"/>
      <c r="IJI26" s="17"/>
      <c r="IJJ26" s="17"/>
      <c r="IJK26" s="17"/>
      <c r="IJL26" s="17"/>
      <c r="IJM26" s="17"/>
      <c r="IJN26" s="17"/>
      <c r="IJO26" s="17"/>
      <c r="IJP26" s="17"/>
      <c r="IJQ26" s="17"/>
      <c r="IJR26" s="17"/>
      <c r="IJS26" s="17"/>
      <c r="IJT26" s="17"/>
      <c r="IJU26" s="17"/>
      <c r="IJV26" s="17"/>
      <c r="IJW26" s="17"/>
      <c r="IJX26" s="17"/>
      <c r="IJY26" s="17"/>
      <c r="IJZ26" s="17"/>
      <c r="IKA26" s="17"/>
      <c r="IKB26" s="17"/>
      <c r="IKC26" s="17"/>
      <c r="IKD26" s="17"/>
      <c r="IKE26" s="17"/>
      <c r="IKF26" s="17"/>
      <c r="IKG26" s="17"/>
      <c r="IKH26" s="17"/>
      <c r="IKI26" s="17"/>
      <c r="IKJ26" s="17"/>
      <c r="IKK26" s="17"/>
      <c r="IKL26" s="17"/>
      <c r="IKM26" s="17"/>
      <c r="IKN26" s="17"/>
      <c r="IKO26" s="17"/>
      <c r="IKP26" s="17"/>
      <c r="IKQ26" s="17"/>
      <c r="IKR26" s="17"/>
      <c r="IKS26" s="17"/>
      <c r="IKT26" s="17"/>
      <c r="IKU26" s="17"/>
      <c r="IKV26" s="17"/>
      <c r="IKW26" s="17"/>
      <c r="IKX26" s="17"/>
      <c r="IKY26" s="17"/>
      <c r="IKZ26" s="17"/>
      <c r="ILA26" s="17"/>
      <c r="ILB26" s="17"/>
      <c r="ILC26" s="17"/>
      <c r="ILD26" s="17"/>
      <c r="ILE26" s="17"/>
      <c r="ILF26" s="17"/>
      <c r="ILG26" s="17"/>
      <c r="ILH26" s="17"/>
      <c r="ILI26" s="17"/>
      <c r="ILJ26" s="17"/>
      <c r="ILK26" s="17"/>
      <c r="ILL26" s="17"/>
      <c r="ILM26" s="17"/>
      <c r="ILN26" s="17"/>
      <c r="ILO26" s="17"/>
      <c r="ILP26" s="17"/>
      <c r="ILQ26" s="17"/>
      <c r="ILR26" s="17"/>
      <c r="ILS26" s="17"/>
      <c r="ILT26" s="17"/>
      <c r="ILU26" s="17"/>
      <c r="ILV26" s="17"/>
      <c r="ILW26" s="17"/>
      <c r="ILX26" s="17"/>
      <c r="ILY26" s="17"/>
      <c r="ILZ26" s="17"/>
      <c r="IMA26" s="17"/>
      <c r="IMB26" s="17"/>
      <c r="IMC26" s="17"/>
      <c r="IMD26" s="17"/>
      <c r="IME26" s="17"/>
      <c r="IMF26" s="17"/>
      <c r="IMG26" s="17"/>
      <c r="IMH26" s="17"/>
      <c r="IMI26" s="17"/>
      <c r="IMJ26" s="17"/>
      <c r="IMK26" s="17"/>
      <c r="IML26" s="17"/>
      <c r="IMM26" s="17"/>
      <c r="IMN26" s="17"/>
      <c r="IMO26" s="17"/>
      <c r="IMP26" s="17"/>
      <c r="IMQ26" s="17"/>
      <c r="IMR26" s="17"/>
      <c r="IMS26" s="17"/>
      <c r="IMT26" s="17"/>
      <c r="IMU26" s="17"/>
      <c r="IMV26" s="17"/>
      <c r="IMW26" s="17"/>
      <c r="IMX26" s="17"/>
      <c r="IMY26" s="17"/>
      <c r="IMZ26" s="17"/>
      <c r="INA26" s="17"/>
      <c r="INB26" s="17"/>
      <c r="INC26" s="17"/>
      <c r="IND26" s="17"/>
      <c r="INE26" s="17"/>
      <c r="INF26" s="17"/>
      <c r="ING26" s="17"/>
      <c r="INH26" s="17"/>
      <c r="INI26" s="17"/>
      <c r="INJ26" s="17"/>
      <c r="INK26" s="17"/>
      <c r="INL26" s="17"/>
      <c r="INM26" s="17"/>
      <c r="INN26" s="17"/>
      <c r="INO26" s="17"/>
      <c r="INP26" s="17"/>
      <c r="INQ26" s="17"/>
      <c r="INR26" s="17"/>
      <c r="INS26" s="17"/>
      <c r="INT26" s="17"/>
      <c r="INU26" s="17"/>
      <c r="INV26" s="17"/>
      <c r="INW26" s="17"/>
      <c r="INX26" s="17"/>
      <c r="INY26" s="17"/>
      <c r="INZ26" s="17"/>
      <c r="IOA26" s="17"/>
      <c r="IOB26" s="17"/>
      <c r="IOC26" s="17"/>
      <c r="IOD26" s="17"/>
      <c r="IOE26" s="17"/>
      <c r="IOF26" s="17"/>
      <c r="IOG26" s="17"/>
      <c r="IOH26" s="17"/>
      <c r="IOI26" s="17"/>
      <c r="IOJ26" s="17"/>
      <c r="IOK26" s="17"/>
      <c r="IOL26" s="17"/>
      <c r="IOM26" s="17"/>
      <c r="ION26" s="17"/>
      <c r="IOO26" s="17"/>
      <c r="IOP26" s="17"/>
      <c r="IOQ26" s="17"/>
      <c r="IOR26" s="17"/>
      <c r="IOS26" s="17"/>
      <c r="IOT26" s="17"/>
      <c r="IOU26" s="17"/>
      <c r="IOV26" s="17"/>
      <c r="IOW26" s="17"/>
      <c r="IOX26" s="17"/>
      <c r="IOY26" s="17"/>
      <c r="IOZ26" s="17"/>
      <c r="IPA26" s="17"/>
      <c r="IPB26" s="17"/>
      <c r="IPC26" s="17"/>
      <c r="IPD26" s="17"/>
      <c r="IPE26" s="17"/>
      <c r="IPF26" s="17"/>
      <c r="IPG26" s="17"/>
      <c r="IPH26" s="17"/>
      <c r="IPI26" s="17"/>
      <c r="IPJ26" s="17"/>
      <c r="IPK26" s="17"/>
      <c r="IPL26" s="17"/>
      <c r="IPM26" s="17"/>
      <c r="IPN26" s="17"/>
      <c r="IPO26" s="17"/>
      <c r="IPP26" s="17"/>
      <c r="IPQ26" s="17"/>
      <c r="IPR26" s="17"/>
      <c r="IPS26" s="17"/>
      <c r="IPT26" s="17"/>
      <c r="IPU26" s="17"/>
      <c r="IPV26" s="17"/>
      <c r="IPW26" s="17"/>
      <c r="IPX26" s="17"/>
      <c r="IPY26" s="17"/>
      <c r="IPZ26" s="17"/>
      <c r="IQA26" s="17"/>
      <c r="IQB26" s="17"/>
      <c r="IQC26" s="17"/>
      <c r="IQD26" s="17"/>
      <c r="IQE26" s="17"/>
      <c r="IQF26" s="17"/>
      <c r="IQG26" s="17"/>
      <c r="IQH26" s="17"/>
      <c r="IQI26" s="17"/>
      <c r="IQJ26" s="17"/>
      <c r="IQK26" s="17"/>
      <c r="IQL26" s="17"/>
      <c r="IQM26" s="17"/>
      <c r="IQN26" s="17"/>
      <c r="IQO26" s="17"/>
      <c r="IQP26" s="17"/>
      <c r="IQQ26" s="17"/>
      <c r="IQR26" s="17"/>
      <c r="IQS26" s="17"/>
      <c r="IQT26" s="17"/>
      <c r="IQU26" s="17"/>
      <c r="IQV26" s="17"/>
      <c r="IQW26" s="17"/>
      <c r="IQX26" s="17"/>
      <c r="IQY26" s="17"/>
      <c r="IQZ26" s="17"/>
      <c r="IRA26" s="17"/>
      <c r="IRB26" s="17"/>
      <c r="IRC26" s="17"/>
      <c r="IRD26" s="17"/>
      <c r="IRE26" s="17"/>
      <c r="IRF26" s="17"/>
      <c r="IRG26" s="17"/>
      <c r="IRH26" s="17"/>
      <c r="IRI26" s="17"/>
      <c r="IRJ26" s="17"/>
      <c r="IRK26" s="17"/>
      <c r="IRL26" s="17"/>
      <c r="IRM26" s="17"/>
      <c r="IRN26" s="17"/>
      <c r="IRO26" s="17"/>
      <c r="IRP26" s="17"/>
      <c r="IRQ26" s="17"/>
      <c r="IRR26" s="17"/>
      <c r="IRS26" s="17"/>
      <c r="IRT26" s="17"/>
      <c r="IRU26" s="17"/>
      <c r="IRV26" s="17"/>
      <c r="IRW26" s="17"/>
      <c r="IRX26" s="17"/>
      <c r="IRY26" s="17"/>
      <c r="IRZ26" s="17"/>
      <c r="ISA26" s="17"/>
      <c r="ISB26" s="17"/>
      <c r="ISC26" s="17"/>
      <c r="ISD26" s="17"/>
      <c r="ISE26" s="17"/>
      <c r="ISF26" s="17"/>
      <c r="ISG26" s="17"/>
      <c r="ISH26" s="17"/>
      <c r="ISI26" s="17"/>
      <c r="ISJ26" s="17"/>
      <c r="ISK26" s="17"/>
      <c r="ISL26" s="17"/>
      <c r="ISM26" s="17"/>
      <c r="ISN26" s="17"/>
      <c r="ISO26" s="17"/>
      <c r="ISP26" s="17"/>
      <c r="ISQ26" s="17"/>
      <c r="ISR26" s="17"/>
      <c r="ISS26" s="17"/>
      <c r="IST26" s="17"/>
      <c r="ISU26" s="17"/>
      <c r="ISV26" s="17"/>
      <c r="ISW26" s="17"/>
      <c r="ISX26" s="17"/>
      <c r="ISY26" s="17"/>
      <c r="ISZ26" s="17"/>
      <c r="ITA26" s="17"/>
      <c r="ITB26" s="17"/>
      <c r="ITC26" s="17"/>
      <c r="ITD26" s="17"/>
      <c r="ITE26" s="17"/>
      <c r="ITF26" s="17"/>
      <c r="ITG26" s="17"/>
      <c r="ITH26" s="17"/>
      <c r="ITI26" s="17"/>
      <c r="ITJ26" s="17"/>
      <c r="ITK26" s="17"/>
      <c r="ITL26" s="17"/>
      <c r="ITM26" s="17"/>
      <c r="ITN26" s="17"/>
      <c r="ITO26" s="17"/>
      <c r="ITP26" s="17"/>
      <c r="ITQ26" s="17"/>
      <c r="ITR26" s="17"/>
      <c r="ITS26" s="17"/>
      <c r="ITT26" s="17"/>
      <c r="ITU26" s="17"/>
      <c r="ITV26" s="17"/>
      <c r="ITW26" s="17"/>
      <c r="ITX26" s="17"/>
      <c r="ITY26" s="17"/>
      <c r="ITZ26" s="17"/>
      <c r="IUA26" s="17"/>
      <c r="IUB26" s="17"/>
      <c r="IUC26" s="17"/>
      <c r="IUD26" s="17"/>
      <c r="IUE26" s="17"/>
      <c r="IUF26" s="17"/>
      <c r="IUG26" s="17"/>
      <c r="IUH26" s="17"/>
      <c r="IUI26" s="17"/>
      <c r="IUJ26" s="17"/>
      <c r="IUK26" s="17"/>
      <c r="IUL26" s="17"/>
      <c r="IUM26" s="17"/>
      <c r="IUN26" s="17"/>
      <c r="IUO26" s="17"/>
      <c r="IUP26" s="17"/>
      <c r="IUQ26" s="17"/>
      <c r="IUR26" s="17"/>
      <c r="IUS26" s="17"/>
      <c r="IUT26" s="17"/>
      <c r="IUU26" s="17"/>
      <c r="IUV26" s="17"/>
      <c r="IUW26" s="17"/>
      <c r="IUX26" s="17"/>
      <c r="IUY26" s="17"/>
      <c r="IUZ26" s="17"/>
      <c r="IVA26" s="17"/>
      <c r="IVB26" s="17"/>
      <c r="IVC26" s="17"/>
      <c r="IVD26" s="17"/>
      <c r="IVE26" s="17"/>
      <c r="IVF26" s="17"/>
      <c r="IVG26" s="17"/>
      <c r="IVH26" s="17"/>
      <c r="IVI26" s="17"/>
      <c r="IVJ26" s="17"/>
      <c r="IVK26" s="17"/>
      <c r="IVL26" s="17"/>
      <c r="IVM26" s="17"/>
      <c r="IVN26" s="17"/>
      <c r="IVO26" s="17"/>
      <c r="IVP26" s="17"/>
      <c r="IVQ26" s="17"/>
      <c r="IVR26" s="17"/>
      <c r="IVS26" s="17"/>
      <c r="IVT26" s="17"/>
      <c r="IVU26" s="17"/>
      <c r="IVV26" s="17"/>
      <c r="IVW26" s="17"/>
      <c r="IVX26" s="17"/>
      <c r="IVY26" s="17"/>
      <c r="IVZ26" s="17"/>
      <c r="IWA26" s="17"/>
      <c r="IWB26" s="17"/>
      <c r="IWC26" s="17"/>
      <c r="IWD26" s="17"/>
      <c r="IWE26" s="17"/>
      <c r="IWF26" s="17"/>
      <c r="IWG26" s="17"/>
      <c r="IWH26" s="17"/>
      <c r="IWI26" s="17"/>
      <c r="IWJ26" s="17"/>
      <c r="IWK26" s="17"/>
      <c r="IWL26" s="17"/>
      <c r="IWM26" s="17"/>
      <c r="IWN26" s="17"/>
      <c r="IWO26" s="17"/>
      <c r="IWP26" s="17"/>
      <c r="IWQ26" s="17"/>
      <c r="IWR26" s="17"/>
      <c r="IWS26" s="17"/>
      <c r="IWT26" s="17"/>
      <c r="IWU26" s="17"/>
      <c r="IWV26" s="17"/>
      <c r="IWW26" s="17"/>
      <c r="IWX26" s="17"/>
      <c r="IWY26" s="17"/>
      <c r="IWZ26" s="17"/>
      <c r="IXA26" s="17"/>
      <c r="IXB26" s="17"/>
      <c r="IXC26" s="17"/>
      <c r="IXD26" s="17"/>
      <c r="IXE26" s="17"/>
      <c r="IXF26" s="17"/>
      <c r="IXG26" s="17"/>
      <c r="IXH26" s="17"/>
      <c r="IXI26" s="17"/>
      <c r="IXJ26" s="17"/>
      <c r="IXK26" s="17"/>
      <c r="IXL26" s="17"/>
      <c r="IXM26" s="17"/>
      <c r="IXN26" s="17"/>
      <c r="IXO26" s="17"/>
      <c r="IXP26" s="17"/>
      <c r="IXQ26" s="17"/>
      <c r="IXR26" s="17"/>
      <c r="IXS26" s="17"/>
      <c r="IXT26" s="17"/>
      <c r="IXU26" s="17"/>
      <c r="IXV26" s="17"/>
      <c r="IXW26" s="17"/>
      <c r="IXX26" s="17"/>
      <c r="IXY26" s="17"/>
      <c r="IXZ26" s="17"/>
      <c r="IYA26" s="17"/>
      <c r="IYB26" s="17"/>
      <c r="IYC26" s="17"/>
      <c r="IYD26" s="17"/>
      <c r="IYE26" s="17"/>
      <c r="IYF26" s="17"/>
      <c r="IYG26" s="17"/>
      <c r="IYH26" s="17"/>
      <c r="IYI26" s="17"/>
      <c r="IYJ26" s="17"/>
      <c r="IYK26" s="17"/>
      <c r="IYL26" s="17"/>
      <c r="IYM26" s="17"/>
      <c r="IYN26" s="17"/>
      <c r="IYO26" s="17"/>
      <c r="IYP26" s="17"/>
      <c r="IYQ26" s="17"/>
      <c r="IYR26" s="17"/>
      <c r="IYS26" s="17"/>
      <c r="IYT26" s="17"/>
      <c r="IYU26" s="17"/>
      <c r="IYV26" s="17"/>
      <c r="IYW26" s="17"/>
      <c r="IYX26" s="17"/>
      <c r="IYY26" s="17"/>
      <c r="IYZ26" s="17"/>
      <c r="IZA26" s="17"/>
      <c r="IZB26" s="17"/>
      <c r="IZC26" s="17"/>
      <c r="IZD26" s="17"/>
      <c r="IZE26" s="17"/>
      <c r="IZF26" s="17"/>
      <c r="IZG26" s="17"/>
      <c r="IZH26" s="17"/>
      <c r="IZI26" s="17"/>
      <c r="IZJ26" s="17"/>
      <c r="IZK26" s="17"/>
      <c r="IZL26" s="17"/>
      <c r="IZM26" s="17"/>
      <c r="IZN26" s="17"/>
      <c r="IZO26" s="17"/>
      <c r="IZP26" s="17"/>
      <c r="IZQ26" s="17"/>
      <c r="IZR26" s="17"/>
      <c r="IZS26" s="17"/>
      <c r="IZT26" s="17"/>
      <c r="IZU26" s="17"/>
      <c r="IZV26" s="17"/>
      <c r="IZW26" s="17"/>
      <c r="IZX26" s="17"/>
      <c r="IZY26" s="17"/>
      <c r="IZZ26" s="17"/>
      <c r="JAA26" s="17"/>
      <c r="JAB26" s="17"/>
      <c r="JAC26" s="17"/>
      <c r="JAD26" s="17"/>
      <c r="JAE26" s="17"/>
      <c r="JAF26" s="17"/>
      <c r="JAG26" s="17"/>
      <c r="JAH26" s="17"/>
      <c r="JAI26" s="17"/>
      <c r="JAJ26" s="17"/>
      <c r="JAK26" s="17"/>
      <c r="JAL26" s="17"/>
      <c r="JAM26" s="17"/>
      <c r="JAN26" s="17"/>
      <c r="JAO26" s="17"/>
      <c r="JAP26" s="17"/>
      <c r="JAQ26" s="17"/>
      <c r="JAR26" s="17"/>
      <c r="JAS26" s="17"/>
      <c r="JAT26" s="17"/>
      <c r="JAU26" s="17"/>
      <c r="JAV26" s="17"/>
      <c r="JAW26" s="17"/>
      <c r="JAX26" s="17"/>
      <c r="JAY26" s="17"/>
      <c r="JAZ26" s="17"/>
      <c r="JBA26" s="17"/>
      <c r="JBB26" s="17"/>
      <c r="JBC26" s="17"/>
      <c r="JBD26" s="17"/>
      <c r="JBE26" s="17"/>
      <c r="JBF26" s="17"/>
      <c r="JBG26" s="17"/>
      <c r="JBH26" s="17"/>
      <c r="JBI26" s="17"/>
      <c r="JBJ26" s="17"/>
      <c r="JBK26" s="17"/>
      <c r="JBL26" s="17"/>
      <c r="JBM26" s="17"/>
      <c r="JBN26" s="17"/>
      <c r="JBO26" s="17"/>
      <c r="JBP26" s="17"/>
      <c r="JBQ26" s="17"/>
      <c r="JBR26" s="17"/>
      <c r="JBS26" s="17"/>
      <c r="JBT26" s="17"/>
      <c r="JBU26" s="17"/>
      <c r="JBV26" s="17"/>
      <c r="JBW26" s="17"/>
      <c r="JBX26" s="17"/>
      <c r="JBY26" s="17"/>
      <c r="JBZ26" s="17"/>
      <c r="JCA26" s="17"/>
      <c r="JCB26" s="17"/>
      <c r="JCC26" s="17"/>
      <c r="JCD26" s="17"/>
      <c r="JCE26" s="17"/>
      <c r="JCF26" s="17"/>
      <c r="JCG26" s="17"/>
      <c r="JCH26" s="17"/>
      <c r="JCI26" s="17"/>
      <c r="JCJ26" s="17"/>
      <c r="JCK26" s="17"/>
      <c r="JCL26" s="17"/>
      <c r="JCM26" s="17"/>
      <c r="JCN26" s="17"/>
      <c r="JCO26" s="17"/>
      <c r="JCP26" s="17"/>
      <c r="JCQ26" s="17"/>
      <c r="JCR26" s="17"/>
      <c r="JCS26" s="17"/>
      <c r="JCT26" s="17"/>
      <c r="JCU26" s="17"/>
      <c r="JCV26" s="17"/>
      <c r="JCW26" s="17"/>
      <c r="JCX26" s="17"/>
      <c r="JCY26" s="17"/>
      <c r="JCZ26" s="17"/>
      <c r="JDA26" s="17"/>
      <c r="JDB26" s="17"/>
      <c r="JDC26" s="17"/>
      <c r="JDD26" s="17"/>
      <c r="JDE26" s="17"/>
      <c r="JDF26" s="17"/>
      <c r="JDG26" s="17"/>
      <c r="JDH26" s="17"/>
      <c r="JDI26" s="17"/>
      <c r="JDJ26" s="17"/>
      <c r="JDK26" s="17"/>
      <c r="JDL26" s="17"/>
      <c r="JDM26" s="17"/>
      <c r="JDN26" s="17"/>
      <c r="JDO26" s="17"/>
      <c r="JDP26" s="17"/>
      <c r="JDQ26" s="17"/>
      <c r="JDR26" s="17"/>
      <c r="JDS26" s="17"/>
      <c r="JDT26" s="17"/>
      <c r="JDU26" s="17"/>
      <c r="JDV26" s="17"/>
      <c r="JDW26" s="17"/>
      <c r="JDX26" s="17"/>
      <c r="JDY26" s="17"/>
      <c r="JDZ26" s="17"/>
      <c r="JEA26" s="17"/>
      <c r="JEB26" s="17"/>
      <c r="JEC26" s="17"/>
      <c r="JED26" s="17"/>
      <c r="JEE26" s="17"/>
      <c r="JEF26" s="17"/>
      <c r="JEG26" s="17"/>
      <c r="JEH26" s="17"/>
      <c r="JEI26" s="17"/>
      <c r="JEJ26" s="17"/>
      <c r="JEK26" s="17"/>
      <c r="JEL26" s="17"/>
      <c r="JEM26" s="17"/>
      <c r="JEN26" s="17"/>
      <c r="JEO26" s="17"/>
      <c r="JEP26" s="17"/>
      <c r="JEQ26" s="17"/>
      <c r="JER26" s="17"/>
      <c r="JES26" s="17"/>
      <c r="JET26" s="17"/>
      <c r="JEU26" s="17"/>
      <c r="JEV26" s="17"/>
      <c r="JEW26" s="17"/>
      <c r="JEX26" s="17"/>
      <c r="JEY26" s="17"/>
      <c r="JEZ26" s="17"/>
      <c r="JFA26" s="17"/>
      <c r="JFB26" s="17"/>
      <c r="JFC26" s="17"/>
      <c r="JFD26" s="17"/>
      <c r="JFE26" s="17"/>
      <c r="JFF26" s="17"/>
      <c r="JFG26" s="17"/>
      <c r="JFH26" s="17"/>
      <c r="JFI26" s="17"/>
      <c r="JFJ26" s="17"/>
      <c r="JFK26" s="17"/>
      <c r="JFL26" s="17"/>
      <c r="JFM26" s="17"/>
      <c r="JFN26" s="17"/>
      <c r="JFO26" s="17"/>
      <c r="JFP26" s="17"/>
      <c r="JFQ26" s="17"/>
      <c r="JFR26" s="17"/>
      <c r="JFS26" s="17"/>
      <c r="JFT26" s="17"/>
      <c r="JFU26" s="17"/>
      <c r="JFV26" s="17"/>
      <c r="JFW26" s="17"/>
      <c r="JFX26" s="17"/>
      <c r="JFY26" s="17"/>
      <c r="JFZ26" s="17"/>
      <c r="JGA26" s="17"/>
      <c r="JGB26" s="17"/>
      <c r="JGC26" s="17"/>
      <c r="JGD26" s="17"/>
      <c r="JGE26" s="17"/>
      <c r="JGF26" s="17"/>
      <c r="JGG26" s="17"/>
      <c r="JGH26" s="17"/>
      <c r="JGI26" s="17"/>
      <c r="JGJ26" s="17"/>
      <c r="JGK26" s="17"/>
      <c r="JGL26" s="17"/>
      <c r="JGM26" s="17"/>
      <c r="JGN26" s="17"/>
      <c r="JGO26" s="17"/>
      <c r="JGP26" s="17"/>
      <c r="JGQ26" s="17"/>
      <c r="JGR26" s="17"/>
      <c r="JGS26" s="17"/>
      <c r="JGT26" s="17"/>
      <c r="JGU26" s="17"/>
      <c r="JGV26" s="17"/>
      <c r="JGW26" s="17"/>
      <c r="JGX26" s="17"/>
      <c r="JGY26" s="17"/>
      <c r="JGZ26" s="17"/>
      <c r="JHA26" s="17"/>
      <c r="JHB26" s="17"/>
      <c r="JHC26" s="17"/>
      <c r="JHD26" s="17"/>
      <c r="JHE26" s="17"/>
      <c r="JHF26" s="17"/>
      <c r="JHG26" s="17"/>
      <c r="JHH26" s="17"/>
      <c r="JHI26" s="17"/>
      <c r="JHJ26" s="17"/>
      <c r="JHK26" s="17"/>
      <c r="JHL26" s="17"/>
      <c r="JHM26" s="17"/>
      <c r="JHN26" s="17"/>
      <c r="JHO26" s="17"/>
      <c r="JHP26" s="17"/>
      <c r="JHQ26" s="17"/>
      <c r="JHR26" s="17"/>
      <c r="JHS26" s="17"/>
      <c r="JHT26" s="17"/>
      <c r="JHU26" s="17"/>
      <c r="JHV26" s="17"/>
      <c r="JHW26" s="17"/>
      <c r="JHX26" s="17"/>
      <c r="JHY26" s="17"/>
      <c r="JHZ26" s="17"/>
      <c r="JIA26" s="17"/>
      <c r="JIB26" s="17"/>
      <c r="JIC26" s="17"/>
      <c r="JID26" s="17"/>
      <c r="JIE26" s="17"/>
      <c r="JIF26" s="17"/>
      <c r="JIG26" s="17"/>
      <c r="JIH26" s="17"/>
      <c r="JII26" s="17"/>
      <c r="JIJ26" s="17"/>
      <c r="JIK26" s="17"/>
      <c r="JIL26" s="17"/>
      <c r="JIM26" s="17"/>
      <c r="JIN26" s="17"/>
      <c r="JIO26" s="17"/>
      <c r="JIP26" s="17"/>
      <c r="JIQ26" s="17"/>
      <c r="JIR26" s="17"/>
      <c r="JIS26" s="17"/>
      <c r="JIT26" s="17"/>
      <c r="JIU26" s="17"/>
      <c r="JIV26" s="17"/>
      <c r="JIW26" s="17"/>
      <c r="JIX26" s="17"/>
      <c r="JIY26" s="17"/>
      <c r="JIZ26" s="17"/>
      <c r="JJA26" s="17"/>
      <c r="JJB26" s="17"/>
      <c r="JJC26" s="17"/>
      <c r="JJD26" s="17"/>
      <c r="JJE26" s="17"/>
      <c r="JJF26" s="17"/>
      <c r="JJG26" s="17"/>
      <c r="JJH26" s="17"/>
      <c r="JJI26" s="17"/>
      <c r="JJJ26" s="17"/>
      <c r="JJK26" s="17"/>
      <c r="JJL26" s="17"/>
      <c r="JJM26" s="17"/>
      <c r="JJN26" s="17"/>
      <c r="JJO26" s="17"/>
      <c r="JJP26" s="17"/>
      <c r="JJQ26" s="17"/>
      <c r="JJR26" s="17"/>
      <c r="JJS26" s="17"/>
      <c r="JJT26" s="17"/>
      <c r="JJU26" s="17"/>
      <c r="JJV26" s="17"/>
      <c r="JJW26" s="17"/>
      <c r="JJX26" s="17"/>
      <c r="JJY26" s="17"/>
      <c r="JJZ26" s="17"/>
      <c r="JKA26" s="17"/>
      <c r="JKB26" s="17"/>
      <c r="JKC26" s="17"/>
      <c r="JKD26" s="17"/>
      <c r="JKE26" s="17"/>
      <c r="JKF26" s="17"/>
      <c r="JKG26" s="17"/>
      <c r="JKH26" s="17"/>
      <c r="JKI26" s="17"/>
      <c r="JKJ26" s="17"/>
      <c r="JKK26" s="17"/>
      <c r="JKL26" s="17"/>
      <c r="JKM26" s="17"/>
      <c r="JKN26" s="17"/>
      <c r="JKO26" s="17"/>
      <c r="JKP26" s="17"/>
      <c r="JKQ26" s="17"/>
      <c r="JKR26" s="17"/>
      <c r="JKS26" s="17"/>
      <c r="JKT26" s="17"/>
      <c r="JKU26" s="17"/>
      <c r="JKV26" s="17"/>
      <c r="JKW26" s="17"/>
      <c r="JKX26" s="17"/>
      <c r="JKY26" s="17"/>
      <c r="JKZ26" s="17"/>
      <c r="JLA26" s="17"/>
      <c r="JLB26" s="17"/>
      <c r="JLC26" s="17"/>
      <c r="JLD26" s="17"/>
      <c r="JLE26" s="17"/>
      <c r="JLF26" s="17"/>
      <c r="JLG26" s="17"/>
      <c r="JLH26" s="17"/>
      <c r="JLI26" s="17"/>
      <c r="JLJ26" s="17"/>
      <c r="JLK26" s="17"/>
      <c r="JLL26" s="17"/>
      <c r="JLM26" s="17"/>
      <c r="JLN26" s="17"/>
      <c r="JLO26" s="17"/>
      <c r="JLP26" s="17"/>
      <c r="JLQ26" s="17"/>
      <c r="JLR26" s="17"/>
      <c r="JLS26" s="17"/>
      <c r="JLT26" s="17"/>
      <c r="JLU26" s="17"/>
      <c r="JLV26" s="17"/>
      <c r="JLW26" s="17"/>
      <c r="JLX26" s="17"/>
      <c r="JLY26" s="17"/>
      <c r="JLZ26" s="17"/>
      <c r="JMA26" s="17"/>
      <c r="JMB26" s="17"/>
      <c r="JMC26" s="17"/>
      <c r="JMD26" s="17"/>
      <c r="JME26" s="17"/>
      <c r="JMF26" s="17"/>
      <c r="JMG26" s="17"/>
      <c r="JMH26" s="17"/>
      <c r="JMI26" s="17"/>
      <c r="JMJ26" s="17"/>
      <c r="JMK26" s="17"/>
      <c r="JML26" s="17"/>
      <c r="JMM26" s="17"/>
      <c r="JMN26" s="17"/>
      <c r="JMO26" s="17"/>
      <c r="JMP26" s="17"/>
      <c r="JMQ26" s="17"/>
      <c r="JMR26" s="17"/>
      <c r="JMS26" s="17"/>
      <c r="JMT26" s="17"/>
      <c r="JMU26" s="17"/>
      <c r="JMV26" s="17"/>
      <c r="JMW26" s="17"/>
      <c r="JMX26" s="17"/>
      <c r="JMY26" s="17"/>
      <c r="JMZ26" s="17"/>
      <c r="JNA26" s="17"/>
      <c r="JNB26" s="17"/>
      <c r="JNC26" s="17"/>
      <c r="JND26" s="17"/>
      <c r="JNE26" s="17"/>
      <c r="JNF26" s="17"/>
      <c r="JNG26" s="17"/>
      <c r="JNH26" s="17"/>
      <c r="JNI26" s="17"/>
      <c r="JNJ26" s="17"/>
      <c r="JNK26" s="17"/>
      <c r="JNL26" s="17"/>
      <c r="JNM26" s="17"/>
      <c r="JNN26" s="17"/>
      <c r="JNO26" s="17"/>
      <c r="JNP26" s="17"/>
      <c r="JNQ26" s="17"/>
      <c r="JNR26" s="17"/>
      <c r="JNS26" s="17"/>
      <c r="JNT26" s="17"/>
      <c r="JNU26" s="17"/>
      <c r="JNV26" s="17"/>
      <c r="JNW26" s="17"/>
      <c r="JNX26" s="17"/>
      <c r="JNY26" s="17"/>
      <c r="JNZ26" s="17"/>
      <c r="JOA26" s="17"/>
      <c r="JOB26" s="17"/>
      <c r="JOC26" s="17"/>
      <c r="JOD26" s="17"/>
      <c r="JOE26" s="17"/>
      <c r="JOF26" s="17"/>
      <c r="JOG26" s="17"/>
      <c r="JOH26" s="17"/>
      <c r="JOI26" s="17"/>
      <c r="JOJ26" s="17"/>
      <c r="JOK26" s="17"/>
      <c r="JOL26" s="17"/>
      <c r="JOM26" s="17"/>
      <c r="JON26" s="17"/>
      <c r="JOO26" s="17"/>
      <c r="JOP26" s="17"/>
      <c r="JOQ26" s="17"/>
      <c r="JOR26" s="17"/>
      <c r="JOS26" s="17"/>
      <c r="JOT26" s="17"/>
      <c r="JOU26" s="17"/>
      <c r="JOV26" s="17"/>
      <c r="JOW26" s="17"/>
      <c r="JOX26" s="17"/>
      <c r="JOY26" s="17"/>
      <c r="JOZ26" s="17"/>
      <c r="JPA26" s="17"/>
      <c r="JPB26" s="17"/>
      <c r="JPC26" s="17"/>
      <c r="JPD26" s="17"/>
      <c r="JPE26" s="17"/>
      <c r="JPF26" s="17"/>
      <c r="JPG26" s="17"/>
      <c r="JPH26" s="17"/>
      <c r="JPI26" s="17"/>
      <c r="JPJ26" s="17"/>
      <c r="JPK26" s="17"/>
      <c r="JPL26" s="17"/>
      <c r="JPM26" s="17"/>
      <c r="JPN26" s="17"/>
      <c r="JPO26" s="17"/>
      <c r="JPP26" s="17"/>
      <c r="JPQ26" s="17"/>
      <c r="JPR26" s="17"/>
      <c r="JPS26" s="17"/>
      <c r="JPT26" s="17"/>
      <c r="JPU26" s="17"/>
      <c r="JPV26" s="17"/>
      <c r="JPW26" s="17"/>
      <c r="JPX26" s="17"/>
      <c r="JPY26" s="17"/>
      <c r="JPZ26" s="17"/>
      <c r="JQA26" s="17"/>
      <c r="JQB26" s="17"/>
      <c r="JQC26" s="17"/>
      <c r="JQD26" s="17"/>
      <c r="JQE26" s="17"/>
      <c r="JQF26" s="17"/>
      <c r="JQG26" s="17"/>
      <c r="JQH26" s="17"/>
      <c r="JQI26" s="17"/>
      <c r="JQJ26" s="17"/>
      <c r="JQK26" s="17"/>
      <c r="JQL26" s="17"/>
      <c r="JQM26" s="17"/>
      <c r="JQN26" s="17"/>
      <c r="JQO26" s="17"/>
      <c r="JQP26" s="17"/>
      <c r="JQQ26" s="17"/>
      <c r="JQR26" s="17"/>
      <c r="JQS26" s="17"/>
      <c r="JQT26" s="17"/>
      <c r="JQU26" s="17"/>
      <c r="JQV26" s="17"/>
      <c r="JQW26" s="17"/>
      <c r="JQX26" s="17"/>
      <c r="JQY26" s="17"/>
      <c r="JQZ26" s="17"/>
      <c r="JRA26" s="17"/>
      <c r="JRB26" s="17"/>
      <c r="JRC26" s="17"/>
      <c r="JRD26" s="17"/>
      <c r="JRE26" s="17"/>
      <c r="JRF26" s="17"/>
      <c r="JRG26" s="17"/>
      <c r="JRH26" s="17"/>
      <c r="JRI26" s="17"/>
      <c r="JRJ26" s="17"/>
      <c r="JRK26" s="17"/>
      <c r="JRL26" s="17"/>
      <c r="JRM26" s="17"/>
      <c r="JRN26" s="17"/>
      <c r="JRO26" s="17"/>
      <c r="JRP26" s="17"/>
      <c r="JRQ26" s="17"/>
      <c r="JRR26" s="17"/>
      <c r="JRS26" s="17"/>
      <c r="JRT26" s="17"/>
      <c r="JRU26" s="17"/>
      <c r="JRV26" s="17"/>
      <c r="JRW26" s="17"/>
      <c r="JRX26" s="17"/>
      <c r="JRY26" s="17"/>
      <c r="JRZ26" s="17"/>
      <c r="JSA26" s="17"/>
      <c r="JSB26" s="17"/>
      <c r="JSC26" s="17"/>
      <c r="JSD26" s="17"/>
      <c r="JSE26" s="17"/>
      <c r="JSF26" s="17"/>
      <c r="JSG26" s="17"/>
      <c r="JSH26" s="17"/>
      <c r="JSI26" s="17"/>
      <c r="JSJ26" s="17"/>
      <c r="JSK26" s="17"/>
      <c r="JSL26" s="17"/>
      <c r="JSM26" s="17"/>
      <c r="JSN26" s="17"/>
      <c r="JSO26" s="17"/>
      <c r="JSP26" s="17"/>
      <c r="JSQ26" s="17"/>
      <c r="JSR26" s="17"/>
      <c r="JSS26" s="17"/>
      <c r="JST26" s="17"/>
      <c r="JSU26" s="17"/>
      <c r="JSV26" s="17"/>
      <c r="JSW26" s="17"/>
      <c r="JSX26" s="17"/>
      <c r="JSY26" s="17"/>
      <c r="JSZ26" s="17"/>
      <c r="JTA26" s="17"/>
      <c r="JTB26" s="17"/>
      <c r="JTC26" s="17"/>
      <c r="JTD26" s="17"/>
      <c r="JTE26" s="17"/>
      <c r="JTF26" s="17"/>
      <c r="JTG26" s="17"/>
      <c r="JTH26" s="17"/>
      <c r="JTI26" s="17"/>
      <c r="JTJ26" s="17"/>
      <c r="JTK26" s="17"/>
      <c r="JTL26" s="17"/>
      <c r="JTM26" s="17"/>
      <c r="JTN26" s="17"/>
      <c r="JTO26" s="17"/>
      <c r="JTP26" s="17"/>
      <c r="JTQ26" s="17"/>
      <c r="JTR26" s="17"/>
      <c r="JTS26" s="17"/>
      <c r="JTT26" s="17"/>
      <c r="JTU26" s="17"/>
      <c r="JTV26" s="17"/>
      <c r="JTW26" s="17"/>
      <c r="JTX26" s="17"/>
      <c r="JTY26" s="17"/>
      <c r="JTZ26" s="17"/>
      <c r="JUA26" s="17"/>
      <c r="JUB26" s="17"/>
      <c r="JUC26" s="17"/>
      <c r="JUD26" s="17"/>
      <c r="JUE26" s="17"/>
      <c r="JUF26" s="17"/>
      <c r="JUG26" s="17"/>
      <c r="JUH26" s="17"/>
      <c r="JUI26" s="17"/>
      <c r="JUJ26" s="17"/>
      <c r="JUK26" s="17"/>
      <c r="JUL26" s="17"/>
      <c r="JUM26" s="17"/>
      <c r="JUN26" s="17"/>
      <c r="JUO26" s="17"/>
      <c r="JUP26" s="17"/>
      <c r="JUQ26" s="17"/>
      <c r="JUR26" s="17"/>
      <c r="JUS26" s="17"/>
      <c r="JUT26" s="17"/>
      <c r="JUU26" s="17"/>
      <c r="JUV26" s="17"/>
      <c r="JUW26" s="17"/>
      <c r="JUX26" s="17"/>
      <c r="JUY26" s="17"/>
      <c r="JUZ26" s="17"/>
      <c r="JVA26" s="17"/>
      <c r="JVB26" s="17"/>
      <c r="JVC26" s="17"/>
      <c r="JVD26" s="17"/>
      <c r="JVE26" s="17"/>
      <c r="JVF26" s="17"/>
      <c r="JVG26" s="17"/>
      <c r="JVH26" s="17"/>
      <c r="JVI26" s="17"/>
      <c r="JVJ26" s="17"/>
      <c r="JVK26" s="17"/>
      <c r="JVL26" s="17"/>
      <c r="JVM26" s="17"/>
      <c r="JVN26" s="17"/>
      <c r="JVO26" s="17"/>
      <c r="JVP26" s="17"/>
      <c r="JVQ26" s="17"/>
      <c r="JVR26" s="17"/>
      <c r="JVS26" s="17"/>
      <c r="JVT26" s="17"/>
      <c r="JVU26" s="17"/>
      <c r="JVV26" s="17"/>
      <c r="JVW26" s="17"/>
      <c r="JVX26" s="17"/>
      <c r="JVY26" s="17"/>
      <c r="JVZ26" s="17"/>
      <c r="JWA26" s="17"/>
      <c r="JWB26" s="17"/>
      <c r="JWC26" s="17"/>
      <c r="JWD26" s="17"/>
      <c r="JWE26" s="17"/>
      <c r="JWF26" s="17"/>
      <c r="JWG26" s="17"/>
      <c r="JWH26" s="17"/>
      <c r="JWI26" s="17"/>
      <c r="JWJ26" s="17"/>
      <c r="JWK26" s="17"/>
      <c r="JWL26" s="17"/>
      <c r="JWM26" s="17"/>
      <c r="JWN26" s="17"/>
      <c r="JWO26" s="17"/>
      <c r="JWP26" s="17"/>
      <c r="JWQ26" s="17"/>
      <c r="JWR26" s="17"/>
      <c r="JWS26" s="17"/>
      <c r="JWT26" s="17"/>
      <c r="JWU26" s="17"/>
      <c r="JWV26" s="17"/>
      <c r="JWW26" s="17"/>
      <c r="JWX26" s="17"/>
      <c r="JWY26" s="17"/>
      <c r="JWZ26" s="17"/>
      <c r="JXA26" s="17"/>
      <c r="JXB26" s="17"/>
      <c r="JXC26" s="17"/>
      <c r="JXD26" s="17"/>
      <c r="JXE26" s="17"/>
      <c r="JXF26" s="17"/>
      <c r="JXG26" s="17"/>
      <c r="JXH26" s="17"/>
      <c r="JXI26" s="17"/>
      <c r="JXJ26" s="17"/>
      <c r="JXK26" s="17"/>
      <c r="JXL26" s="17"/>
      <c r="JXM26" s="17"/>
      <c r="JXN26" s="17"/>
      <c r="JXO26" s="17"/>
      <c r="JXP26" s="17"/>
      <c r="JXQ26" s="17"/>
      <c r="JXR26" s="17"/>
      <c r="JXS26" s="17"/>
      <c r="JXT26" s="17"/>
      <c r="JXU26" s="17"/>
      <c r="JXV26" s="17"/>
      <c r="JXW26" s="17"/>
      <c r="JXX26" s="17"/>
      <c r="JXY26" s="17"/>
      <c r="JXZ26" s="17"/>
      <c r="JYA26" s="17"/>
      <c r="JYB26" s="17"/>
      <c r="JYC26" s="17"/>
      <c r="JYD26" s="17"/>
      <c r="JYE26" s="17"/>
      <c r="JYF26" s="17"/>
      <c r="JYG26" s="17"/>
      <c r="JYH26" s="17"/>
      <c r="JYI26" s="17"/>
      <c r="JYJ26" s="17"/>
      <c r="JYK26" s="17"/>
      <c r="JYL26" s="17"/>
      <c r="JYM26" s="17"/>
      <c r="JYN26" s="17"/>
      <c r="JYO26" s="17"/>
      <c r="JYP26" s="17"/>
      <c r="JYQ26" s="17"/>
      <c r="JYR26" s="17"/>
      <c r="JYS26" s="17"/>
      <c r="JYT26" s="17"/>
      <c r="JYU26" s="17"/>
      <c r="JYV26" s="17"/>
      <c r="JYW26" s="17"/>
      <c r="JYX26" s="17"/>
      <c r="JYY26" s="17"/>
      <c r="JYZ26" s="17"/>
      <c r="JZA26" s="17"/>
      <c r="JZB26" s="17"/>
      <c r="JZC26" s="17"/>
      <c r="JZD26" s="17"/>
      <c r="JZE26" s="17"/>
      <c r="JZF26" s="17"/>
      <c r="JZG26" s="17"/>
      <c r="JZH26" s="17"/>
      <c r="JZI26" s="17"/>
      <c r="JZJ26" s="17"/>
      <c r="JZK26" s="17"/>
      <c r="JZL26" s="17"/>
      <c r="JZM26" s="17"/>
      <c r="JZN26" s="17"/>
      <c r="JZO26" s="17"/>
      <c r="JZP26" s="17"/>
      <c r="JZQ26" s="17"/>
      <c r="JZR26" s="17"/>
      <c r="JZS26" s="17"/>
      <c r="JZT26" s="17"/>
      <c r="JZU26" s="17"/>
      <c r="JZV26" s="17"/>
      <c r="JZW26" s="17"/>
      <c r="JZX26" s="17"/>
      <c r="JZY26" s="17"/>
      <c r="JZZ26" s="17"/>
      <c r="KAA26" s="17"/>
      <c r="KAB26" s="17"/>
      <c r="KAC26" s="17"/>
      <c r="KAD26" s="17"/>
      <c r="KAE26" s="17"/>
      <c r="KAF26" s="17"/>
      <c r="KAG26" s="17"/>
      <c r="KAH26" s="17"/>
      <c r="KAI26" s="17"/>
      <c r="KAJ26" s="17"/>
      <c r="KAK26" s="17"/>
      <c r="KAL26" s="17"/>
      <c r="KAM26" s="17"/>
      <c r="KAN26" s="17"/>
      <c r="KAO26" s="17"/>
      <c r="KAP26" s="17"/>
      <c r="KAQ26" s="17"/>
      <c r="KAR26" s="17"/>
      <c r="KAS26" s="17"/>
      <c r="KAT26" s="17"/>
      <c r="KAU26" s="17"/>
      <c r="KAV26" s="17"/>
      <c r="KAW26" s="17"/>
      <c r="KAX26" s="17"/>
      <c r="KAY26" s="17"/>
      <c r="KAZ26" s="17"/>
      <c r="KBA26" s="17"/>
      <c r="KBB26" s="17"/>
      <c r="KBC26" s="17"/>
      <c r="KBD26" s="17"/>
      <c r="KBE26" s="17"/>
      <c r="KBF26" s="17"/>
      <c r="KBG26" s="17"/>
      <c r="KBH26" s="17"/>
      <c r="KBI26" s="17"/>
      <c r="KBJ26" s="17"/>
      <c r="KBK26" s="17"/>
      <c r="KBL26" s="17"/>
      <c r="KBM26" s="17"/>
      <c r="KBN26" s="17"/>
      <c r="KBO26" s="17"/>
      <c r="KBP26" s="17"/>
      <c r="KBQ26" s="17"/>
      <c r="KBR26" s="17"/>
      <c r="KBS26" s="17"/>
      <c r="KBT26" s="17"/>
      <c r="KBU26" s="17"/>
      <c r="KBV26" s="17"/>
      <c r="KBW26" s="17"/>
      <c r="KBX26" s="17"/>
      <c r="KBY26" s="17"/>
      <c r="KBZ26" s="17"/>
      <c r="KCA26" s="17"/>
      <c r="KCB26" s="17"/>
      <c r="KCC26" s="17"/>
      <c r="KCD26" s="17"/>
      <c r="KCE26" s="17"/>
      <c r="KCF26" s="17"/>
      <c r="KCG26" s="17"/>
      <c r="KCH26" s="17"/>
      <c r="KCI26" s="17"/>
      <c r="KCJ26" s="17"/>
      <c r="KCK26" s="17"/>
      <c r="KCL26" s="17"/>
      <c r="KCM26" s="17"/>
      <c r="KCN26" s="17"/>
      <c r="KCO26" s="17"/>
      <c r="KCP26" s="17"/>
      <c r="KCQ26" s="17"/>
      <c r="KCR26" s="17"/>
      <c r="KCS26" s="17"/>
      <c r="KCT26" s="17"/>
      <c r="KCU26" s="17"/>
      <c r="KCV26" s="17"/>
      <c r="KCW26" s="17"/>
      <c r="KCX26" s="17"/>
      <c r="KCY26" s="17"/>
      <c r="KCZ26" s="17"/>
      <c r="KDA26" s="17"/>
      <c r="KDB26" s="17"/>
      <c r="KDC26" s="17"/>
      <c r="KDD26" s="17"/>
      <c r="KDE26" s="17"/>
      <c r="KDF26" s="17"/>
      <c r="KDG26" s="17"/>
      <c r="KDH26" s="17"/>
      <c r="KDI26" s="17"/>
      <c r="KDJ26" s="17"/>
      <c r="KDK26" s="17"/>
      <c r="KDL26" s="17"/>
      <c r="KDM26" s="17"/>
      <c r="KDN26" s="17"/>
      <c r="KDO26" s="17"/>
      <c r="KDP26" s="17"/>
      <c r="KDQ26" s="17"/>
      <c r="KDR26" s="17"/>
      <c r="KDS26" s="17"/>
      <c r="KDT26" s="17"/>
      <c r="KDU26" s="17"/>
      <c r="KDV26" s="17"/>
      <c r="KDW26" s="17"/>
      <c r="KDX26" s="17"/>
      <c r="KDY26" s="17"/>
      <c r="KDZ26" s="17"/>
      <c r="KEA26" s="17"/>
      <c r="KEB26" s="17"/>
      <c r="KEC26" s="17"/>
      <c r="KED26" s="17"/>
      <c r="KEE26" s="17"/>
      <c r="KEF26" s="17"/>
      <c r="KEG26" s="17"/>
      <c r="KEH26" s="17"/>
      <c r="KEI26" s="17"/>
      <c r="KEJ26" s="17"/>
      <c r="KEK26" s="17"/>
      <c r="KEL26" s="17"/>
      <c r="KEM26" s="17"/>
      <c r="KEN26" s="17"/>
      <c r="KEO26" s="17"/>
      <c r="KEP26" s="17"/>
      <c r="KEQ26" s="17"/>
      <c r="KER26" s="17"/>
      <c r="KES26" s="17"/>
      <c r="KET26" s="17"/>
      <c r="KEU26" s="17"/>
      <c r="KEV26" s="17"/>
      <c r="KEW26" s="17"/>
      <c r="KEX26" s="17"/>
      <c r="KEY26" s="17"/>
      <c r="KEZ26" s="17"/>
      <c r="KFA26" s="17"/>
      <c r="KFB26" s="17"/>
      <c r="KFC26" s="17"/>
      <c r="KFD26" s="17"/>
      <c r="KFE26" s="17"/>
      <c r="KFF26" s="17"/>
      <c r="KFG26" s="17"/>
      <c r="KFH26" s="17"/>
      <c r="KFI26" s="17"/>
      <c r="KFJ26" s="17"/>
      <c r="KFK26" s="17"/>
      <c r="KFL26" s="17"/>
      <c r="KFM26" s="17"/>
      <c r="KFN26" s="17"/>
      <c r="KFO26" s="17"/>
      <c r="KFP26" s="17"/>
      <c r="KFQ26" s="17"/>
      <c r="KFR26" s="17"/>
      <c r="KFS26" s="17"/>
      <c r="KFT26" s="17"/>
      <c r="KFU26" s="17"/>
      <c r="KFV26" s="17"/>
      <c r="KFW26" s="17"/>
      <c r="KFX26" s="17"/>
      <c r="KFY26" s="17"/>
      <c r="KFZ26" s="17"/>
      <c r="KGA26" s="17"/>
      <c r="KGB26" s="17"/>
      <c r="KGC26" s="17"/>
      <c r="KGD26" s="17"/>
      <c r="KGE26" s="17"/>
      <c r="KGF26" s="17"/>
      <c r="KGG26" s="17"/>
      <c r="KGH26" s="17"/>
      <c r="KGI26" s="17"/>
      <c r="KGJ26" s="17"/>
      <c r="KGK26" s="17"/>
      <c r="KGL26" s="17"/>
      <c r="KGM26" s="17"/>
      <c r="KGN26" s="17"/>
      <c r="KGO26" s="17"/>
      <c r="KGP26" s="17"/>
      <c r="KGQ26" s="17"/>
      <c r="KGR26" s="17"/>
      <c r="KGS26" s="17"/>
      <c r="KGT26" s="17"/>
      <c r="KGU26" s="17"/>
      <c r="KGV26" s="17"/>
      <c r="KGW26" s="17"/>
      <c r="KGX26" s="17"/>
      <c r="KGY26" s="17"/>
      <c r="KGZ26" s="17"/>
      <c r="KHA26" s="17"/>
      <c r="KHB26" s="17"/>
      <c r="KHC26" s="17"/>
      <c r="KHD26" s="17"/>
      <c r="KHE26" s="17"/>
      <c r="KHF26" s="17"/>
      <c r="KHG26" s="17"/>
      <c r="KHH26" s="17"/>
      <c r="KHI26" s="17"/>
      <c r="KHJ26" s="17"/>
      <c r="KHK26" s="17"/>
      <c r="KHL26" s="17"/>
      <c r="KHM26" s="17"/>
      <c r="KHN26" s="17"/>
      <c r="KHO26" s="17"/>
      <c r="KHP26" s="17"/>
      <c r="KHQ26" s="17"/>
      <c r="KHR26" s="17"/>
      <c r="KHS26" s="17"/>
      <c r="KHT26" s="17"/>
      <c r="KHU26" s="17"/>
      <c r="KHV26" s="17"/>
      <c r="KHW26" s="17"/>
      <c r="KHX26" s="17"/>
      <c r="KHY26" s="17"/>
      <c r="KHZ26" s="17"/>
      <c r="KIA26" s="17"/>
      <c r="KIB26" s="17"/>
      <c r="KIC26" s="17"/>
      <c r="KID26" s="17"/>
      <c r="KIE26" s="17"/>
      <c r="KIF26" s="17"/>
      <c r="KIG26" s="17"/>
      <c r="KIH26" s="17"/>
      <c r="KII26" s="17"/>
      <c r="KIJ26" s="17"/>
      <c r="KIK26" s="17"/>
      <c r="KIL26" s="17"/>
      <c r="KIM26" s="17"/>
      <c r="KIN26" s="17"/>
      <c r="KIO26" s="17"/>
      <c r="KIP26" s="17"/>
      <c r="KIQ26" s="17"/>
      <c r="KIR26" s="17"/>
      <c r="KIS26" s="17"/>
      <c r="KIT26" s="17"/>
      <c r="KIU26" s="17"/>
      <c r="KIV26" s="17"/>
      <c r="KIW26" s="17"/>
      <c r="KIX26" s="17"/>
      <c r="KIY26" s="17"/>
      <c r="KIZ26" s="17"/>
      <c r="KJA26" s="17"/>
      <c r="KJB26" s="17"/>
      <c r="KJC26" s="17"/>
      <c r="KJD26" s="17"/>
      <c r="KJE26" s="17"/>
      <c r="KJF26" s="17"/>
      <c r="KJG26" s="17"/>
      <c r="KJH26" s="17"/>
      <c r="KJI26" s="17"/>
      <c r="KJJ26" s="17"/>
      <c r="KJK26" s="17"/>
      <c r="KJL26" s="17"/>
      <c r="KJM26" s="17"/>
      <c r="KJN26" s="17"/>
      <c r="KJO26" s="17"/>
      <c r="KJP26" s="17"/>
      <c r="KJQ26" s="17"/>
      <c r="KJR26" s="17"/>
      <c r="KJS26" s="17"/>
      <c r="KJT26" s="17"/>
      <c r="KJU26" s="17"/>
      <c r="KJV26" s="17"/>
      <c r="KJW26" s="17"/>
      <c r="KJX26" s="17"/>
      <c r="KJY26" s="17"/>
      <c r="KJZ26" s="17"/>
      <c r="KKA26" s="17"/>
      <c r="KKB26" s="17"/>
      <c r="KKC26" s="17"/>
      <c r="KKD26" s="17"/>
      <c r="KKE26" s="17"/>
      <c r="KKF26" s="17"/>
      <c r="KKG26" s="17"/>
      <c r="KKH26" s="17"/>
      <c r="KKI26" s="17"/>
      <c r="KKJ26" s="17"/>
      <c r="KKK26" s="17"/>
      <c r="KKL26" s="17"/>
      <c r="KKM26" s="17"/>
      <c r="KKN26" s="17"/>
      <c r="KKO26" s="17"/>
      <c r="KKP26" s="17"/>
      <c r="KKQ26" s="17"/>
      <c r="KKR26" s="17"/>
      <c r="KKS26" s="17"/>
      <c r="KKT26" s="17"/>
      <c r="KKU26" s="17"/>
      <c r="KKV26" s="17"/>
      <c r="KKW26" s="17"/>
      <c r="KKX26" s="17"/>
      <c r="KKY26" s="17"/>
      <c r="KKZ26" s="17"/>
      <c r="KLA26" s="17"/>
      <c r="KLB26" s="17"/>
      <c r="KLC26" s="17"/>
      <c r="KLD26" s="17"/>
      <c r="KLE26" s="17"/>
      <c r="KLF26" s="17"/>
      <c r="KLG26" s="17"/>
      <c r="KLH26" s="17"/>
      <c r="KLI26" s="17"/>
      <c r="KLJ26" s="17"/>
      <c r="KLK26" s="17"/>
      <c r="KLL26" s="17"/>
      <c r="KLM26" s="17"/>
      <c r="KLN26" s="17"/>
      <c r="KLO26" s="17"/>
      <c r="KLP26" s="17"/>
      <c r="KLQ26" s="17"/>
      <c r="KLR26" s="17"/>
      <c r="KLS26" s="17"/>
      <c r="KLT26" s="17"/>
      <c r="KLU26" s="17"/>
      <c r="KLV26" s="17"/>
      <c r="KLW26" s="17"/>
      <c r="KLX26" s="17"/>
      <c r="KLY26" s="17"/>
      <c r="KLZ26" s="17"/>
      <c r="KMA26" s="17"/>
      <c r="KMB26" s="17"/>
      <c r="KMC26" s="17"/>
      <c r="KMD26" s="17"/>
      <c r="KME26" s="17"/>
      <c r="KMF26" s="17"/>
      <c r="KMG26" s="17"/>
      <c r="KMH26" s="17"/>
      <c r="KMI26" s="17"/>
      <c r="KMJ26" s="17"/>
      <c r="KMK26" s="17"/>
      <c r="KML26" s="17"/>
      <c r="KMM26" s="17"/>
      <c r="KMN26" s="17"/>
      <c r="KMO26" s="17"/>
      <c r="KMP26" s="17"/>
      <c r="KMQ26" s="17"/>
      <c r="KMR26" s="17"/>
      <c r="KMS26" s="17"/>
      <c r="KMT26" s="17"/>
      <c r="KMU26" s="17"/>
      <c r="KMV26" s="17"/>
      <c r="KMW26" s="17"/>
      <c r="KMX26" s="17"/>
      <c r="KMY26" s="17"/>
      <c r="KMZ26" s="17"/>
      <c r="KNA26" s="17"/>
      <c r="KNB26" s="17"/>
      <c r="KNC26" s="17"/>
      <c r="KND26" s="17"/>
      <c r="KNE26" s="17"/>
      <c r="KNF26" s="17"/>
      <c r="KNG26" s="17"/>
      <c r="KNH26" s="17"/>
      <c r="KNI26" s="17"/>
      <c r="KNJ26" s="17"/>
      <c r="KNK26" s="17"/>
      <c r="KNL26" s="17"/>
      <c r="KNM26" s="17"/>
      <c r="KNN26" s="17"/>
      <c r="KNO26" s="17"/>
      <c r="KNP26" s="17"/>
      <c r="KNQ26" s="17"/>
      <c r="KNR26" s="17"/>
      <c r="KNS26" s="17"/>
      <c r="KNT26" s="17"/>
      <c r="KNU26" s="17"/>
      <c r="KNV26" s="17"/>
      <c r="KNW26" s="17"/>
      <c r="KNX26" s="17"/>
      <c r="KNY26" s="17"/>
      <c r="KNZ26" s="17"/>
      <c r="KOA26" s="17"/>
      <c r="KOB26" s="17"/>
      <c r="KOC26" s="17"/>
      <c r="KOD26" s="17"/>
      <c r="KOE26" s="17"/>
      <c r="KOF26" s="17"/>
      <c r="KOG26" s="17"/>
      <c r="KOH26" s="17"/>
      <c r="KOI26" s="17"/>
      <c r="KOJ26" s="17"/>
      <c r="KOK26" s="17"/>
      <c r="KOL26" s="17"/>
      <c r="KOM26" s="17"/>
      <c r="KON26" s="17"/>
      <c r="KOO26" s="17"/>
      <c r="KOP26" s="17"/>
      <c r="KOQ26" s="17"/>
      <c r="KOR26" s="17"/>
      <c r="KOS26" s="17"/>
      <c r="KOT26" s="17"/>
      <c r="KOU26" s="17"/>
      <c r="KOV26" s="17"/>
      <c r="KOW26" s="17"/>
      <c r="KOX26" s="17"/>
      <c r="KOY26" s="17"/>
      <c r="KOZ26" s="17"/>
      <c r="KPA26" s="17"/>
      <c r="KPB26" s="17"/>
      <c r="KPC26" s="17"/>
      <c r="KPD26" s="17"/>
      <c r="KPE26" s="17"/>
      <c r="KPF26" s="17"/>
      <c r="KPG26" s="17"/>
      <c r="KPH26" s="17"/>
      <c r="KPI26" s="17"/>
      <c r="KPJ26" s="17"/>
      <c r="KPK26" s="17"/>
      <c r="KPL26" s="17"/>
      <c r="KPM26" s="17"/>
      <c r="KPN26" s="17"/>
      <c r="KPO26" s="17"/>
      <c r="KPP26" s="17"/>
      <c r="KPQ26" s="17"/>
      <c r="KPR26" s="17"/>
      <c r="KPS26" s="17"/>
      <c r="KPT26" s="17"/>
      <c r="KPU26" s="17"/>
      <c r="KPV26" s="17"/>
      <c r="KPW26" s="17"/>
      <c r="KPX26" s="17"/>
      <c r="KPY26" s="17"/>
      <c r="KPZ26" s="17"/>
      <c r="KQA26" s="17"/>
      <c r="KQB26" s="17"/>
      <c r="KQC26" s="17"/>
      <c r="KQD26" s="17"/>
      <c r="KQE26" s="17"/>
      <c r="KQF26" s="17"/>
      <c r="KQG26" s="17"/>
      <c r="KQH26" s="17"/>
      <c r="KQI26" s="17"/>
      <c r="KQJ26" s="17"/>
      <c r="KQK26" s="17"/>
      <c r="KQL26" s="17"/>
      <c r="KQM26" s="17"/>
      <c r="KQN26" s="17"/>
      <c r="KQO26" s="17"/>
      <c r="KQP26" s="17"/>
      <c r="KQQ26" s="17"/>
      <c r="KQR26" s="17"/>
      <c r="KQS26" s="17"/>
      <c r="KQT26" s="17"/>
      <c r="KQU26" s="17"/>
      <c r="KQV26" s="17"/>
      <c r="KQW26" s="17"/>
      <c r="KQX26" s="17"/>
      <c r="KQY26" s="17"/>
      <c r="KQZ26" s="17"/>
      <c r="KRA26" s="17"/>
      <c r="KRB26" s="17"/>
      <c r="KRC26" s="17"/>
      <c r="KRD26" s="17"/>
      <c r="KRE26" s="17"/>
      <c r="KRF26" s="17"/>
      <c r="KRG26" s="17"/>
      <c r="KRH26" s="17"/>
      <c r="KRI26" s="17"/>
      <c r="KRJ26" s="17"/>
      <c r="KRK26" s="17"/>
      <c r="KRL26" s="17"/>
      <c r="KRM26" s="17"/>
      <c r="KRN26" s="17"/>
      <c r="KRO26" s="17"/>
      <c r="KRP26" s="17"/>
      <c r="KRQ26" s="17"/>
      <c r="KRR26" s="17"/>
      <c r="KRS26" s="17"/>
      <c r="KRT26" s="17"/>
      <c r="KRU26" s="17"/>
      <c r="KRV26" s="17"/>
      <c r="KRW26" s="17"/>
      <c r="KRX26" s="17"/>
      <c r="KRY26" s="17"/>
      <c r="KRZ26" s="17"/>
      <c r="KSA26" s="17"/>
      <c r="KSB26" s="17"/>
      <c r="KSC26" s="17"/>
      <c r="KSD26" s="17"/>
      <c r="KSE26" s="17"/>
      <c r="KSF26" s="17"/>
      <c r="KSG26" s="17"/>
      <c r="KSH26" s="17"/>
      <c r="KSI26" s="17"/>
      <c r="KSJ26" s="17"/>
      <c r="KSK26" s="17"/>
      <c r="KSL26" s="17"/>
      <c r="KSM26" s="17"/>
      <c r="KSN26" s="17"/>
      <c r="KSO26" s="17"/>
      <c r="KSP26" s="17"/>
      <c r="KSQ26" s="17"/>
      <c r="KSR26" s="17"/>
      <c r="KSS26" s="17"/>
      <c r="KST26" s="17"/>
      <c r="KSU26" s="17"/>
      <c r="KSV26" s="17"/>
      <c r="KSW26" s="17"/>
      <c r="KSX26" s="17"/>
      <c r="KSY26" s="17"/>
      <c r="KSZ26" s="17"/>
      <c r="KTA26" s="17"/>
      <c r="KTB26" s="17"/>
      <c r="KTC26" s="17"/>
      <c r="KTD26" s="17"/>
      <c r="KTE26" s="17"/>
      <c r="KTF26" s="17"/>
      <c r="KTG26" s="17"/>
      <c r="KTH26" s="17"/>
      <c r="KTI26" s="17"/>
      <c r="KTJ26" s="17"/>
      <c r="KTK26" s="17"/>
      <c r="KTL26" s="17"/>
      <c r="KTM26" s="17"/>
      <c r="KTN26" s="17"/>
      <c r="KTO26" s="17"/>
      <c r="KTP26" s="17"/>
      <c r="KTQ26" s="17"/>
      <c r="KTR26" s="17"/>
      <c r="KTS26" s="17"/>
      <c r="KTT26" s="17"/>
      <c r="KTU26" s="17"/>
      <c r="KTV26" s="17"/>
      <c r="KTW26" s="17"/>
      <c r="KTX26" s="17"/>
      <c r="KTY26" s="17"/>
      <c r="KTZ26" s="17"/>
      <c r="KUA26" s="17"/>
      <c r="KUB26" s="17"/>
      <c r="KUC26" s="17"/>
      <c r="KUD26" s="17"/>
      <c r="KUE26" s="17"/>
      <c r="KUF26" s="17"/>
      <c r="KUG26" s="17"/>
      <c r="KUH26" s="17"/>
      <c r="KUI26" s="17"/>
      <c r="KUJ26" s="17"/>
      <c r="KUK26" s="17"/>
      <c r="KUL26" s="17"/>
      <c r="KUM26" s="17"/>
      <c r="KUN26" s="17"/>
      <c r="KUO26" s="17"/>
      <c r="KUP26" s="17"/>
      <c r="KUQ26" s="17"/>
      <c r="KUR26" s="17"/>
      <c r="KUS26" s="17"/>
      <c r="KUT26" s="17"/>
      <c r="KUU26" s="17"/>
      <c r="KUV26" s="17"/>
      <c r="KUW26" s="17"/>
      <c r="KUX26" s="17"/>
      <c r="KUY26" s="17"/>
      <c r="KUZ26" s="17"/>
      <c r="KVA26" s="17"/>
      <c r="KVB26" s="17"/>
      <c r="KVC26" s="17"/>
      <c r="KVD26" s="17"/>
      <c r="KVE26" s="17"/>
      <c r="KVF26" s="17"/>
      <c r="KVG26" s="17"/>
      <c r="KVH26" s="17"/>
      <c r="KVI26" s="17"/>
      <c r="KVJ26" s="17"/>
      <c r="KVK26" s="17"/>
      <c r="KVL26" s="17"/>
      <c r="KVM26" s="17"/>
      <c r="KVN26" s="17"/>
      <c r="KVO26" s="17"/>
      <c r="KVP26" s="17"/>
      <c r="KVQ26" s="17"/>
      <c r="KVR26" s="17"/>
      <c r="KVS26" s="17"/>
      <c r="KVT26" s="17"/>
      <c r="KVU26" s="17"/>
      <c r="KVV26" s="17"/>
      <c r="KVW26" s="17"/>
      <c r="KVX26" s="17"/>
      <c r="KVY26" s="17"/>
      <c r="KVZ26" s="17"/>
      <c r="KWA26" s="17"/>
      <c r="KWB26" s="17"/>
      <c r="KWC26" s="17"/>
      <c r="KWD26" s="17"/>
      <c r="KWE26" s="17"/>
      <c r="KWF26" s="17"/>
      <c r="KWG26" s="17"/>
      <c r="KWH26" s="17"/>
      <c r="KWI26" s="17"/>
      <c r="KWJ26" s="17"/>
      <c r="KWK26" s="17"/>
      <c r="KWL26" s="17"/>
      <c r="KWM26" s="17"/>
      <c r="KWN26" s="17"/>
      <c r="KWO26" s="17"/>
      <c r="KWP26" s="17"/>
      <c r="KWQ26" s="17"/>
      <c r="KWR26" s="17"/>
      <c r="KWS26" s="17"/>
      <c r="KWT26" s="17"/>
      <c r="KWU26" s="17"/>
      <c r="KWV26" s="17"/>
      <c r="KWW26" s="17"/>
      <c r="KWX26" s="17"/>
      <c r="KWY26" s="17"/>
      <c r="KWZ26" s="17"/>
      <c r="KXA26" s="17"/>
      <c r="KXB26" s="17"/>
      <c r="KXC26" s="17"/>
      <c r="KXD26" s="17"/>
      <c r="KXE26" s="17"/>
      <c r="KXF26" s="17"/>
      <c r="KXG26" s="17"/>
      <c r="KXH26" s="17"/>
      <c r="KXI26" s="17"/>
      <c r="KXJ26" s="17"/>
      <c r="KXK26" s="17"/>
      <c r="KXL26" s="17"/>
      <c r="KXM26" s="17"/>
      <c r="KXN26" s="17"/>
      <c r="KXO26" s="17"/>
      <c r="KXP26" s="17"/>
      <c r="KXQ26" s="17"/>
      <c r="KXR26" s="17"/>
      <c r="KXS26" s="17"/>
      <c r="KXT26" s="17"/>
      <c r="KXU26" s="17"/>
      <c r="KXV26" s="17"/>
      <c r="KXW26" s="17"/>
      <c r="KXX26" s="17"/>
      <c r="KXY26" s="17"/>
      <c r="KXZ26" s="17"/>
      <c r="KYA26" s="17"/>
      <c r="KYB26" s="17"/>
      <c r="KYC26" s="17"/>
      <c r="KYD26" s="17"/>
      <c r="KYE26" s="17"/>
      <c r="KYF26" s="17"/>
      <c r="KYG26" s="17"/>
      <c r="KYH26" s="17"/>
      <c r="KYI26" s="17"/>
      <c r="KYJ26" s="17"/>
      <c r="KYK26" s="17"/>
      <c r="KYL26" s="17"/>
      <c r="KYM26" s="17"/>
      <c r="KYN26" s="17"/>
      <c r="KYO26" s="17"/>
      <c r="KYP26" s="17"/>
      <c r="KYQ26" s="17"/>
      <c r="KYR26" s="17"/>
      <c r="KYS26" s="17"/>
      <c r="KYT26" s="17"/>
      <c r="KYU26" s="17"/>
      <c r="KYV26" s="17"/>
      <c r="KYW26" s="17"/>
      <c r="KYX26" s="17"/>
      <c r="KYY26" s="17"/>
      <c r="KYZ26" s="17"/>
      <c r="KZA26" s="17"/>
      <c r="KZB26" s="17"/>
      <c r="KZC26" s="17"/>
      <c r="KZD26" s="17"/>
      <c r="KZE26" s="17"/>
      <c r="KZF26" s="17"/>
      <c r="KZG26" s="17"/>
      <c r="KZH26" s="17"/>
      <c r="KZI26" s="17"/>
      <c r="KZJ26" s="17"/>
      <c r="KZK26" s="17"/>
      <c r="KZL26" s="17"/>
      <c r="KZM26" s="17"/>
      <c r="KZN26" s="17"/>
      <c r="KZO26" s="17"/>
      <c r="KZP26" s="17"/>
      <c r="KZQ26" s="17"/>
      <c r="KZR26" s="17"/>
      <c r="KZS26" s="17"/>
      <c r="KZT26" s="17"/>
      <c r="KZU26" s="17"/>
      <c r="KZV26" s="17"/>
      <c r="KZW26" s="17"/>
      <c r="KZX26" s="17"/>
      <c r="KZY26" s="17"/>
      <c r="KZZ26" s="17"/>
      <c r="LAA26" s="17"/>
      <c r="LAB26" s="17"/>
      <c r="LAC26" s="17"/>
      <c r="LAD26" s="17"/>
      <c r="LAE26" s="17"/>
      <c r="LAF26" s="17"/>
      <c r="LAG26" s="17"/>
      <c r="LAH26" s="17"/>
      <c r="LAI26" s="17"/>
      <c r="LAJ26" s="17"/>
      <c r="LAK26" s="17"/>
      <c r="LAL26" s="17"/>
      <c r="LAM26" s="17"/>
      <c r="LAN26" s="17"/>
      <c r="LAO26" s="17"/>
      <c r="LAP26" s="17"/>
      <c r="LAQ26" s="17"/>
      <c r="LAR26" s="17"/>
      <c r="LAS26" s="17"/>
      <c r="LAT26" s="17"/>
      <c r="LAU26" s="17"/>
      <c r="LAV26" s="17"/>
      <c r="LAW26" s="17"/>
      <c r="LAX26" s="17"/>
      <c r="LAY26" s="17"/>
      <c r="LAZ26" s="17"/>
      <c r="LBA26" s="17"/>
      <c r="LBB26" s="17"/>
      <c r="LBC26" s="17"/>
      <c r="LBD26" s="17"/>
      <c r="LBE26" s="17"/>
      <c r="LBF26" s="17"/>
      <c r="LBG26" s="17"/>
      <c r="LBH26" s="17"/>
      <c r="LBI26" s="17"/>
      <c r="LBJ26" s="17"/>
      <c r="LBK26" s="17"/>
      <c r="LBL26" s="17"/>
      <c r="LBM26" s="17"/>
      <c r="LBN26" s="17"/>
      <c r="LBO26" s="17"/>
      <c r="LBP26" s="17"/>
      <c r="LBQ26" s="17"/>
      <c r="LBR26" s="17"/>
      <c r="LBS26" s="17"/>
      <c r="LBT26" s="17"/>
      <c r="LBU26" s="17"/>
      <c r="LBV26" s="17"/>
      <c r="LBW26" s="17"/>
      <c r="LBX26" s="17"/>
      <c r="LBY26" s="17"/>
      <c r="LBZ26" s="17"/>
      <c r="LCA26" s="17"/>
      <c r="LCB26" s="17"/>
      <c r="LCC26" s="17"/>
      <c r="LCD26" s="17"/>
      <c r="LCE26" s="17"/>
      <c r="LCF26" s="17"/>
      <c r="LCG26" s="17"/>
      <c r="LCH26" s="17"/>
      <c r="LCI26" s="17"/>
      <c r="LCJ26" s="17"/>
      <c r="LCK26" s="17"/>
      <c r="LCL26" s="17"/>
      <c r="LCM26" s="17"/>
      <c r="LCN26" s="17"/>
      <c r="LCO26" s="17"/>
      <c r="LCP26" s="17"/>
      <c r="LCQ26" s="17"/>
      <c r="LCR26" s="17"/>
      <c r="LCS26" s="17"/>
      <c r="LCT26" s="17"/>
      <c r="LCU26" s="17"/>
      <c r="LCV26" s="17"/>
      <c r="LCW26" s="17"/>
      <c r="LCX26" s="17"/>
      <c r="LCY26" s="17"/>
      <c r="LCZ26" s="17"/>
      <c r="LDA26" s="17"/>
      <c r="LDB26" s="17"/>
      <c r="LDC26" s="17"/>
      <c r="LDD26" s="17"/>
      <c r="LDE26" s="17"/>
      <c r="LDF26" s="17"/>
      <c r="LDG26" s="17"/>
      <c r="LDH26" s="17"/>
      <c r="LDI26" s="17"/>
      <c r="LDJ26" s="17"/>
      <c r="LDK26" s="17"/>
      <c r="LDL26" s="17"/>
      <c r="LDM26" s="17"/>
      <c r="LDN26" s="17"/>
      <c r="LDO26" s="17"/>
      <c r="LDP26" s="17"/>
      <c r="LDQ26" s="17"/>
      <c r="LDR26" s="17"/>
      <c r="LDS26" s="17"/>
      <c r="LDT26" s="17"/>
      <c r="LDU26" s="17"/>
      <c r="LDV26" s="17"/>
      <c r="LDW26" s="17"/>
      <c r="LDX26" s="17"/>
      <c r="LDY26" s="17"/>
      <c r="LDZ26" s="17"/>
      <c r="LEA26" s="17"/>
      <c r="LEB26" s="17"/>
      <c r="LEC26" s="17"/>
      <c r="LED26" s="17"/>
      <c r="LEE26" s="17"/>
      <c r="LEF26" s="17"/>
      <c r="LEG26" s="17"/>
      <c r="LEH26" s="17"/>
      <c r="LEI26" s="17"/>
      <c r="LEJ26" s="17"/>
      <c r="LEK26" s="17"/>
      <c r="LEL26" s="17"/>
      <c r="LEM26" s="17"/>
      <c r="LEN26" s="17"/>
      <c r="LEO26" s="17"/>
      <c r="LEP26" s="17"/>
      <c r="LEQ26" s="17"/>
      <c r="LER26" s="17"/>
      <c r="LES26" s="17"/>
      <c r="LET26" s="17"/>
      <c r="LEU26" s="17"/>
      <c r="LEV26" s="17"/>
      <c r="LEW26" s="17"/>
      <c r="LEX26" s="17"/>
      <c r="LEY26" s="17"/>
      <c r="LEZ26" s="17"/>
      <c r="LFA26" s="17"/>
      <c r="LFB26" s="17"/>
      <c r="LFC26" s="17"/>
      <c r="LFD26" s="17"/>
      <c r="LFE26" s="17"/>
      <c r="LFF26" s="17"/>
      <c r="LFG26" s="17"/>
      <c r="LFH26" s="17"/>
      <c r="LFI26" s="17"/>
      <c r="LFJ26" s="17"/>
      <c r="LFK26" s="17"/>
      <c r="LFL26" s="17"/>
      <c r="LFM26" s="17"/>
      <c r="LFN26" s="17"/>
      <c r="LFO26" s="17"/>
      <c r="LFP26" s="17"/>
      <c r="LFQ26" s="17"/>
      <c r="LFR26" s="17"/>
      <c r="LFS26" s="17"/>
      <c r="LFT26" s="17"/>
      <c r="LFU26" s="17"/>
      <c r="LFV26" s="17"/>
      <c r="LFW26" s="17"/>
      <c r="LFX26" s="17"/>
      <c r="LFY26" s="17"/>
      <c r="LFZ26" s="17"/>
      <c r="LGA26" s="17"/>
      <c r="LGB26" s="17"/>
      <c r="LGC26" s="17"/>
      <c r="LGD26" s="17"/>
      <c r="LGE26" s="17"/>
      <c r="LGF26" s="17"/>
      <c r="LGG26" s="17"/>
      <c r="LGH26" s="17"/>
      <c r="LGI26" s="17"/>
      <c r="LGJ26" s="17"/>
      <c r="LGK26" s="17"/>
      <c r="LGL26" s="17"/>
      <c r="LGM26" s="17"/>
      <c r="LGN26" s="17"/>
      <c r="LGO26" s="17"/>
      <c r="LGP26" s="17"/>
      <c r="LGQ26" s="17"/>
      <c r="LGR26" s="17"/>
      <c r="LGS26" s="17"/>
      <c r="LGT26" s="17"/>
      <c r="LGU26" s="17"/>
      <c r="LGV26" s="17"/>
      <c r="LGW26" s="17"/>
      <c r="LGX26" s="17"/>
      <c r="LGY26" s="17"/>
      <c r="LGZ26" s="17"/>
      <c r="LHA26" s="17"/>
      <c r="LHB26" s="17"/>
      <c r="LHC26" s="17"/>
      <c r="LHD26" s="17"/>
      <c r="LHE26" s="17"/>
      <c r="LHF26" s="17"/>
      <c r="LHG26" s="17"/>
      <c r="LHH26" s="17"/>
      <c r="LHI26" s="17"/>
      <c r="LHJ26" s="17"/>
      <c r="LHK26" s="17"/>
      <c r="LHL26" s="17"/>
      <c r="LHM26" s="17"/>
      <c r="LHN26" s="17"/>
      <c r="LHO26" s="17"/>
      <c r="LHP26" s="17"/>
      <c r="LHQ26" s="17"/>
      <c r="LHR26" s="17"/>
      <c r="LHS26" s="17"/>
      <c r="LHT26" s="17"/>
      <c r="LHU26" s="17"/>
      <c r="LHV26" s="17"/>
      <c r="LHW26" s="17"/>
      <c r="LHX26" s="17"/>
      <c r="LHY26" s="17"/>
      <c r="LHZ26" s="17"/>
      <c r="LIA26" s="17"/>
      <c r="LIB26" s="17"/>
      <c r="LIC26" s="17"/>
      <c r="LID26" s="17"/>
      <c r="LIE26" s="17"/>
      <c r="LIF26" s="17"/>
      <c r="LIG26" s="17"/>
      <c r="LIH26" s="17"/>
      <c r="LII26" s="17"/>
      <c r="LIJ26" s="17"/>
      <c r="LIK26" s="17"/>
      <c r="LIL26" s="17"/>
      <c r="LIM26" s="17"/>
      <c r="LIN26" s="17"/>
      <c r="LIO26" s="17"/>
      <c r="LIP26" s="17"/>
      <c r="LIQ26" s="17"/>
      <c r="LIR26" s="17"/>
      <c r="LIS26" s="17"/>
      <c r="LIT26" s="17"/>
      <c r="LIU26" s="17"/>
      <c r="LIV26" s="17"/>
      <c r="LIW26" s="17"/>
      <c r="LIX26" s="17"/>
      <c r="LIY26" s="17"/>
      <c r="LIZ26" s="17"/>
      <c r="LJA26" s="17"/>
      <c r="LJB26" s="17"/>
      <c r="LJC26" s="17"/>
      <c r="LJD26" s="17"/>
      <c r="LJE26" s="17"/>
      <c r="LJF26" s="17"/>
      <c r="LJG26" s="17"/>
      <c r="LJH26" s="17"/>
      <c r="LJI26" s="17"/>
      <c r="LJJ26" s="17"/>
      <c r="LJK26" s="17"/>
      <c r="LJL26" s="17"/>
      <c r="LJM26" s="17"/>
      <c r="LJN26" s="17"/>
      <c r="LJO26" s="17"/>
      <c r="LJP26" s="17"/>
      <c r="LJQ26" s="17"/>
      <c r="LJR26" s="17"/>
      <c r="LJS26" s="17"/>
      <c r="LJT26" s="17"/>
      <c r="LJU26" s="17"/>
      <c r="LJV26" s="17"/>
      <c r="LJW26" s="17"/>
      <c r="LJX26" s="17"/>
      <c r="LJY26" s="17"/>
      <c r="LJZ26" s="17"/>
      <c r="LKA26" s="17"/>
      <c r="LKB26" s="17"/>
      <c r="LKC26" s="17"/>
      <c r="LKD26" s="17"/>
      <c r="LKE26" s="17"/>
      <c r="LKF26" s="17"/>
      <c r="LKG26" s="17"/>
      <c r="LKH26" s="17"/>
      <c r="LKI26" s="17"/>
      <c r="LKJ26" s="17"/>
      <c r="LKK26" s="17"/>
      <c r="LKL26" s="17"/>
      <c r="LKM26" s="17"/>
      <c r="LKN26" s="17"/>
      <c r="LKO26" s="17"/>
      <c r="LKP26" s="17"/>
      <c r="LKQ26" s="17"/>
      <c r="LKR26" s="17"/>
      <c r="LKS26" s="17"/>
      <c r="LKT26" s="17"/>
      <c r="LKU26" s="17"/>
      <c r="LKV26" s="17"/>
      <c r="LKW26" s="17"/>
      <c r="LKX26" s="17"/>
      <c r="LKY26" s="17"/>
      <c r="LKZ26" s="17"/>
      <c r="LLA26" s="17"/>
      <c r="LLB26" s="17"/>
      <c r="LLC26" s="17"/>
      <c r="LLD26" s="17"/>
      <c r="LLE26" s="17"/>
      <c r="LLF26" s="17"/>
      <c r="LLG26" s="17"/>
      <c r="LLH26" s="17"/>
      <c r="LLI26" s="17"/>
      <c r="LLJ26" s="17"/>
      <c r="LLK26" s="17"/>
      <c r="LLL26" s="17"/>
      <c r="LLM26" s="17"/>
      <c r="LLN26" s="17"/>
      <c r="LLO26" s="17"/>
      <c r="LLP26" s="17"/>
      <c r="LLQ26" s="17"/>
      <c r="LLR26" s="17"/>
      <c r="LLS26" s="17"/>
      <c r="LLT26" s="17"/>
      <c r="LLU26" s="17"/>
      <c r="LLV26" s="17"/>
      <c r="LLW26" s="17"/>
      <c r="LLX26" s="17"/>
      <c r="LLY26" s="17"/>
      <c r="LLZ26" s="17"/>
      <c r="LMA26" s="17"/>
      <c r="LMB26" s="17"/>
      <c r="LMC26" s="17"/>
      <c r="LMD26" s="17"/>
      <c r="LME26" s="17"/>
      <c r="LMF26" s="17"/>
      <c r="LMG26" s="17"/>
      <c r="LMH26" s="17"/>
      <c r="LMI26" s="17"/>
      <c r="LMJ26" s="17"/>
      <c r="LMK26" s="17"/>
      <c r="LML26" s="17"/>
      <c r="LMM26" s="17"/>
      <c r="LMN26" s="17"/>
      <c r="LMO26" s="17"/>
      <c r="LMP26" s="17"/>
      <c r="LMQ26" s="17"/>
      <c r="LMR26" s="17"/>
      <c r="LMS26" s="17"/>
      <c r="LMT26" s="17"/>
      <c r="LMU26" s="17"/>
      <c r="LMV26" s="17"/>
      <c r="LMW26" s="17"/>
      <c r="LMX26" s="17"/>
      <c r="LMY26" s="17"/>
      <c r="LMZ26" s="17"/>
      <c r="LNA26" s="17"/>
      <c r="LNB26" s="17"/>
      <c r="LNC26" s="17"/>
      <c r="LND26" s="17"/>
      <c r="LNE26" s="17"/>
      <c r="LNF26" s="17"/>
      <c r="LNG26" s="17"/>
      <c r="LNH26" s="17"/>
      <c r="LNI26" s="17"/>
      <c r="LNJ26" s="17"/>
      <c r="LNK26" s="17"/>
      <c r="LNL26" s="17"/>
      <c r="LNM26" s="17"/>
      <c r="LNN26" s="17"/>
      <c r="LNO26" s="17"/>
      <c r="LNP26" s="17"/>
      <c r="LNQ26" s="17"/>
      <c r="LNR26" s="17"/>
      <c r="LNS26" s="17"/>
      <c r="LNT26" s="17"/>
      <c r="LNU26" s="17"/>
      <c r="LNV26" s="17"/>
      <c r="LNW26" s="17"/>
      <c r="LNX26" s="17"/>
      <c r="LNY26" s="17"/>
      <c r="LNZ26" s="17"/>
      <c r="LOA26" s="17"/>
      <c r="LOB26" s="17"/>
      <c r="LOC26" s="17"/>
      <c r="LOD26" s="17"/>
      <c r="LOE26" s="17"/>
      <c r="LOF26" s="17"/>
      <c r="LOG26" s="17"/>
      <c r="LOH26" s="17"/>
      <c r="LOI26" s="17"/>
      <c r="LOJ26" s="17"/>
      <c r="LOK26" s="17"/>
      <c r="LOL26" s="17"/>
      <c r="LOM26" s="17"/>
      <c r="LON26" s="17"/>
      <c r="LOO26" s="17"/>
      <c r="LOP26" s="17"/>
      <c r="LOQ26" s="17"/>
      <c r="LOR26" s="17"/>
      <c r="LOS26" s="17"/>
      <c r="LOT26" s="17"/>
      <c r="LOU26" s="17"/>
      <c r="LOV26" s="17"/>
      <c r="LOW26" s="17"/>
      <c r="LOX26" s="17"/>
      <c r="LOY26" s="17"/>
      <c r="LOZ26" s="17"/>
      <c r="LPA26" s="17"/>
      <c r="LPB26" s="17"/>
      <c r="LPC26" s="17"/>
      <c r="LPD26" s="17"/>
      <c r="LPE26" s="17"/>
      <c r="LPF26" s="17"/>
      <c r="LPG26" s="17"/>
      <c r="LPH26" s="17"/>
      <c r="LPI26" s="17"/>
      <c r="LPJ26" s="17"/>
      <c r="LPK26" s="17"/>
      <c r="LPL26" s="17"/>
      <c r="LPM26" s="17"/>
      <c r="LPN26" s="17"/>
      <c r="LPO26" s="17"/>
      <c r="LPP26" s="17"/>
      <c r="LPQ26" s="17"/>
      <c r="LPR26" s="17"/>
      <c r="LPS26" s="17"/>
      <c r="LPT26" s="17"/>
      <c r="LPU26" s="17"/>
      <c r="LPV26" s="17"/>
      <c r="LPW26" s="17"/>
      <c r="LPX26" s="17"/>
      <c r="LPY26" s="17"/>
      <c r="LPZ26" s="17"/>
      <c r="LQA26" s="17"/>
      <c r="LQB26" s="17"/>
      <c r="LQC26" s="17"/>
      <c r="LQD26" s="17"/>
      <c r="LQE26" s="17"/>
      <c r="LQF26" s="17"/>
      <c r="LQG26" s="17"/>
      <c r="LQH26" s="17"/>
      <c r="LQI26" s="17"/>
      <c r="LQJ26" s="17"/>
      <c r="LQK26" s="17"/>
      <c r="LQL26" s="17"/>
      <c r="LQM26" s="17"/>
      <c r="LQN26" s="17"/>
      <c r="LQO26" s="17"/>
      <c r="LQP26" s="17"/>
      <c r="LQQ26" s="17"/>
      <c r="LQR26" s="17"/>
      <c r="LQS26" s="17"/>
      <c r="LQT26" s="17"/>
      <c r="LQU26" s="17"/>
      <c r="LQV26" s="17"/>
      <c r="LQW26" s="17"/>
      <c r="LQX26" s="17"/>
      <c r="LQY26" s="17"/>
      <c r="LQZ26" s="17"/>
      <c r="LRA26" s="17"/>
      <c r="LRB26" s="17"/>
      <c r="LRC26" s="17"/>
      <c r="LRD26" s="17"/>
      <c r="LRE26" s="17"/>
      <c r="LRF26" s="17"/>
      <c r="LRG26" s="17"/>
      <c r="LRH26" s="17"/>
      <c r="LRI26" s="17"/>
      <c r="LRJ26" s="17"/>
      <c r="LRK26" s="17"/>
      <c r="LRL26" s="17"/>
      <c r="LRM26" s="17"/>
      <c r="LRN26" s="17"/>
      <c r="LRO26" s="17"/>
      <c r="LRP26" s="17"/>
      <c r="LRQ26" s="17"/>
      <c r="LRR26" s="17"/>
      <c r="LRS26" s="17"/>
      <c r="LRT26" s="17"/>
      <c r="LRU26" s="17"/>
      <c r="LRV26" s="17"/>
      <c r="LRW26" s="17"/>
      <c r="LRX26" s="17"/>
      <c r="LRY26" s="17"/>
      <c r="LRZ26" s="17"/>
      <c r="LSA26" s="17"/>
      <c r="LSB26" s="17"/>
      <c r="LSC26" s="17"/>
      <c r="LSD26" s="17"/>
      <c r="LSE26" s="17"/>
      <c r="LSF26" s="17"/>
      <c r="LSG26" s="17"/>
      <c r="LSH26" s="17"/>
      <c r="LSI26" s="17"/>
      <c r="LSJ26" s="17"/>
      <c r="LSK26" s="17"/>
      <c r="LSL26" s="17"/>
      <c r="LSM26" s="17"/>
      <c r="LSN26" s="17"/>
      <c r="LSO26" s="17"/>
      <c r="LSP26" s="17"/>
      <c r="LSQ26" s="17"/>
      <c r="LSR26" s="17"/>
      <c r="LSS26" s="17"/>
      <c r="LST26" s="17"/>
      <c r="LSU26" s="17"/>
      <c r="LSV26" s="17"/>
      <c r="LSW26" s="17"/>
      <c r="LSX26" s="17"/>
      <c r="LSY26" s="17"/>
      <c r="LSZ26" s="17"/>
      <c r="LTA26" s="17"/>
      <c r="LTB26" s="17"/>
      <c r="LTC26" s="17"/>
      <c r="LTD26" s="17"/>
      <c r="LTE26" s="17"/>
      <c r="LTF26" s="17"/>
      <c r="LTG26" s="17"/>
      <c r="LTH26" s="17"/>
      <c r="LTI26" s="17"/>
      <c r="LTJ26" s="17"/>
      <c r="LTK26" s="17"/>
      <c r="LTL26" s="17"/>
      <c r="LTM26" s="17"/>
      <c r="LTN26" s="17"/>
      <c r="LTO26" s="17"/>
      <c r="LTP26" s="17"/>
      <c r="LTQ26" s="17"/>
      <c r="LTR26" s="17"/>
      <c r="LTS26" s="17"/>
      <c r="LTT26" s="17"/>
      <c r="LTU26" s="17"/>
      <c r="LTV26" s="17"/>
      <c r="LTW26" s="17"/>
      <c r="LTX26" s="17"/>
      <c r="LTY26" s="17"/>
      <c r="LTZ26" s="17"/>
      <c r="LUA26" s="17"/>
      <c r="LUB26" s="17"/>
      <c r="LUC26" s="17"/>
      <c r="LUD26" s="17"/>
      <c r="LUE26" s="17"/>
      <c r="LUF26" s="17"/>
      <c r="LUG26" s="17"/>
      <c r="LUH26" s="17"/>
      <c r="LUI26" s="17"/>
      <c r="LUJ26" s="17"/>
      <c r="LUK26" s="17"/>
      <c r="LUL26" s="17"/>
      <c r="LUM26" s="17"/>
      <c r="LUN26" s="17"/>
      <c r="LUO26" s="17"/>
      <c r="LUP26" s="17"/>
      <c r="LUQ26" s="17"/>
      <c r="LUR26" s="17"/>
      <c r="LUS26" s="17"/>
      <c r="LUT26" s="17"/>
      <c r="LUU26" s="17"/>
      <c r="LUV26" s="17"/>
      <c r="LUW26" s="17"/>
      <c r="LUX26" s="17"/>
      <c r="LUY26" s="17"/>
      <c r="LUZ26" s="17"/>
      <c r="LVA26" s="17"/>
      <c r="LVB26" s="17"/>
      <c r="LVC26" s="17"/>
      <c r="LVD26" s="17"/>
      <c r="LVE26" s="17"/>
      <c r="LVF26" s="17"/>
      <c r="LVG26" s="17"/>
      <c r="LVH26" s="17"/>
      <c r="LVI26" s="17"/>
      <c r="LVJ26" s="17"/>
      <c r="LVK26" s="17"/>
      <c r="LVL26" s="17"/>
      <c r="LVM26" s="17"/>
      <c r="LVN26" s="17"/>
      <c r="LVO26" s="17"/>
      <c r="LVP26" s="17"/>
      <c r="LVQ26" s="17"/>
      <c r="LVR26" s="17"/>
      <c r="LVS26" s="17"/>
      <c r="LVT26" s="17"/>
      <c r="LVU26" s="17"/>
      <c r="LVV26" s="17"/>
      <c r="LVW26" s="17"/>
      <c r="LVX26" s="17"/>
      <c r="LVY26" s="17"/>
      <c r="LVZ26" s="17"/>
      <c r="LWA26" s="17"/>
      <c r="LWB26" s="17"/>
      <c r="LWC26" s="17"/>
      <c r="LWD26" s="17"/>
      <c r="LWE26" s="17"/>
      <c r="LWF26" s="17"/>
      <c r="LWG26" s="17"/>
      <c r="LWH26" s="17"/>
      <c r="LWI26" s="17"/>
      <c r="LWJ26" s="17"/>
      <c r="LWK26" s="17"/>
      <c r="LWL26" s="17"/>
      <c r="LWM26" s="17"/>
      <c r="LWN26" s="17"/>
      <c r="LWO26" s="17"/>
      <c r="LWP26" s="17"/>
      <c r="LWQ26" s="17"/>
      <c r="LWR26" s="17"/>
      <c r="LWS26" s="17"/>
      <c r="LWT26" s="17"/>
      <c r="LWU26" s="17"/>
      <c r="LWV26" s="17"/>
      <c r="LWW26" s="17"/>
      <c r="LWX26" s="17"/>
      <c r="LWY26" s="17"/>
      <c r="LWZ26" s="17"/>
      <c r="LXA26" s="17"/>
      <c r="LXB26" s="17"/>
      <c r="LXC26" s="17"/>
      <c r="LXD26" s="17"/>
      <c r="LXE26" s="17"/>
      <c r="LXF26" s="17"/>
      <c r="LXG26" s="17"/>
      <c r="LXH26" s="17"/>
      <c r="LXI26" s="17"/>
      <c r="LXJ26" s="17"/>
      <c r="LXK26" s="17"/>
      <c r="LXL26" s="17"/>
      <c r="LXM26" s="17"/>
      <c r="LXN26" s="17"/>
      <c r="LXO26" s="17"/>
      <c r="LXP26" s="17"/>
      <c r="LXQ26" s="17"/>
      <c r="LXR26" s="17"/>
      <c r="LXS26" s="17"/>
      <c r="LXT26" s="17"/>
      <c r="LXU26" s="17"/>
      <c r="LXV26" s="17"/>
      <c r="LXW26" s="17"/>
      <c r="LXX26" s="17"/>
      <c r="LXY26" s="17"/>
      <c r="LXZ26" s="17"/>
      <c r="LYA26" s="17"/>
      <c r="LYB26" s="17"/>
      <c r="LYC26" s="17"/>
      <c r="LYD26" s="17"/>
      <c r="LYE26" s="17"/>
      <c r="LYF26" s="17"/>
      <c r="LYG26" s="17"/>
      <c r="LYH26" s="17"/>
      <c r="LYI26" s="17"/>
      <c r="LYJ26" s="17"/>
      <c r="LYK26" s="17"/>
      <c r="LYL26" s="17"/>
      <c r="LYM26" s="17"/>
      <c r="LYN26" s="17"/>
      <c r="LYO26" s="17"/>
      <c r="LYP26" s="17"/>
      <c r="LYQ26" s="17"/>
      <c r="LYR26" s="17"/>
      <c r="LYS26" s="17"/>
      <c r="LYT26" s="17"/>
      <c r="LYU26" s="17"/>
      <c r="LYV26" s="17"/>
      <c r="LYW26" s="17"/>
      <c r="LYX26" s="17"/>
      <c r="LYY26" s="17"/>
      <c r="LYZ26" s="17"/>
      <c r="LZA26" s="17"/>
      <c r="LZB26" s="17"/>
      <c r="LZC26" s="17"/>
      <c r="LZD26" s="17"/>
      <c r="LZE26" s="17"/>
      <c r="LZF26" s="17"/>
      <c r="LZG26" s="17"/>
      <c r="LZH26" s="17"/>
      <c r="LZI26" s="17"/>
      <c r="LZJ26" s="17"/>
      <c r="LZK26" s="17"/>
      <c r="LZL26" s="17"/>
      <c r="LZM26" s="17"/>
      <c r="LZN26" s="17"/>
      <c r="LZO26" s="17"/>
      <c r="LZP26" s="17"/>
      <c r="LZQ26" s="17"/>
      <c r="LZR26" s="17"/>
      <c r="LZS26" s="17"/>
      <c r="LZT26" s="17"/>
      <c r="LZU26" s="17"/>
      <c r="LZV26" s="17"/>
      <c r="LZW26" s="17"/>
      <c r="LZX26" s="17"/>
      <c r="LZY26" s="17"/>
      <c r="LZZ26" s="17"/>
      <c r="MAA26" s="17"/>
      <c r="MAB26" s="17"/>
      <c r="MAC26" s="17"/>
      <c r="MAD26" s="17"/>
      <c r="MAE26" s="17"/>
      <c r="MAF26" s="17"/>
      <c r="MAG26" s="17"/>
      <c r="MAH26" s="17"/>
      <c r="MAI26" s="17"/>
      <c r="MAJ26" s="17"/>
      <c r="MAK26" s="17"/>
      <c r="MAL26" s="17"/>
      <c r="MAM26" s="17"/>
      <c r="MAN26" s="17"/>
      <c r="MAO26" s="17"/>
      <c r="MAP26" s="17"/>
      <c r="MAQ26" s="17"/>
      <c r="MAR26" s="17"/>
      <c r="MAS26" s="17"/>
      <c r="MAT26" s="17"/>
      <c r="MAU26" s="17"/>
      <c r="MAV26" s="17"/>
      <c r="MAW26" s="17"/>
      <c r="MAX26" s="17"/>
      <c r="MAY26" s="17"/>
      <c r="MAZ26" s="17"/>
      <c r="MBA26" s="17"/>
      <c r="MBB26" s="17"/>
      <c r="MBC26" s="17"/>
      <c r="MBD26" s="17"/>
      <c r="MBE26" s="17"/>
      <c r="MBF26" s="17"/>
      <c r="MBG26" s="17"/>
      <c r="MBH26" s="17"/>
      <c r="MBI26" s="17"/>
      <c r="MBJ26" s="17"/>
      <c r="MBK26" s="17"/>
      <c r="MBL26" s="17"/>
      <c r="MBM26" s="17"/>
      <c r="MBN26" s="17"/>
      <c r="MBO26" s="17"/>
      <c r="MBP26" s="17"/>
      <c r="MBQ26" s="17"/>
      <c r="MBR26" s="17"/>
      <c r="MBS26" s="17"/>
      <c r="MBT26" s="17"/>
      <c r="MBU26" s="17"/>
      <c r="MBV26" s="17"/>
      <c r="MBW26" s="17"/>
      <c r="MBX26" s="17"/>
      <c r="MBY26" s="17"/>
      <c r="MBZ26" s="17"/>
      <c r="MCA26" s="17"/>
      <c r="MCB26" s="17"/>
      <c r="MCC26" s="17"/>
      <c r="MCD26" s="17"/>
      <c r="MCE26" s="17"/>
      <c r="MCF26" s="17"/>
      <c r="MCG26" s="17"/>
      <c r="MCH26" s="17"/>
      <c r="MCI26" s="17"/>
      <c r="MCJ26" s="17"/>
      <c r="MCK26" s="17"/>
      <c r="MCL26" s="17"/>
      <c r="MCM26" s="17"/>
      <c r="MCN26" s="17"/>
      <c r="MCO26" s="17"/>
      <c r="MCP26" s="17"/>
      <c r="MCQ26" s="17"/>
      <c r="MCR26" s="17"/>
      <c r="MCS26" s="17"/>
      <c r="MCT26" s="17"/>
      <c r="MCU26" s="17"/>
      <c r="MCV26" s="17"/>
      <c r="MCW26" s="17"/>
      <c r="MCX26" s="17"/>
      <c r="MCY26" s="17"/>
      <c r="MCZ26" s="17"/>
      <c r="MDA26" s="17"/>
      <c r="MDB26" s="17"/>
      <c r="MDC26" s="17"/>
      <c r="MDD26" s="17"/>
      <c r="MDE26" s="17"/>
      <c r="MDF26" s="17"/>
      <c r="MDG26" s="17"/>
      <c r="MDH26" s="17"/>
      <c r="MDI26" s="17"/>
      <c r="MDJ26" s="17"/>
      <c r="MDK26" s="17"/>
      <c r="MDL26" s="17"/>
      <c r="MDM26" s="17"/>
      <c r="MDN26" s="17"/>
      <c r="MDO26" s="17"/>
      <c r="MDP26" s="17"/>
      <c r="MDQ26" s="17"/>
      <c r="MDR26" s="17"/>
      <c r="MDS26" s="17"/>
      <c r="MDT26" s="17"/>
      <c r="MDU26" s="17"/>
      <c r="MDV26" s="17"/>
      <c r="MDW26" s="17"/>
      <c r="MDX26" s="17"/>
      <c r="MDY26" s="17"/>
      <c r="MDZ26" s="17"/>
      <c r="MEA26" s="17"/>
      <c r="MEB26" s="17"/>
      <c r="MEC26" s="17"/>
      <c r="MED26" s="17"/>
      <c r="MEE26" s="17"/>
      <c r="MEF26" s="17"/>
      <c r="MEG26" s="17"/>
      <c r="MEH26" s="17"/>
      <c r="MEI26" s="17"/>
      <c r="MEJ26" s="17"/>
      <c r="MEK26" s="17"/>
      <c r="MEL26" s="17"/>
      <c r="MEM26" s="17"/>
      <c r="MEN26" s="17"/>
      <c r="MEO26" s="17"/>
      <c r="MEP26" s="17"/>
      <c r="MEQ26" s="17"/>
      <c r="MER26" s="17"/>
      <c r="MES26" s="17"/>
      <c r="MET26" s="17"/>
      <c r="MEU26" s="17"/>
      <c r="MEV26" s="17"/>
      <c r="MEW26" s="17"/>
      <c r="MEX26" s="17"/>
      <c r="MEY26" s="17"/>
      <c r="MEZ26" s="17"/>
      <c r="MFA26" s="17"/>
      <c r="MFB26" s="17"/>
      <c r="MFC26" s="17"/>
      <c r="MFD26" s="17"/>
      <c r="MFE26" s="17"/>
      <c r="MFF26" s="17"/>
      <c r="MFG26" s="17"/>
      <c r="MFH26" s="17"/>
      <c r="MFI26" s="17"/>
      <c r="MFJ26" s="17"/>
      <c r="MFK26" s="17"/>
      <c r="MFL26" s="17"/>
      <c r="MFM26" s="17"/>
      <c r="MFN26" s="17"/>
      <c r="MFO26" s="17"/>
      <c r="MFP26" s="17"/>
      <c r="MFQ26" s="17"/>
      <c r="MFR26" s="17"/>
      <c r="MFS26" s="17"/>
      <c r="MFT26" s="17"/>
      <c r="MFU26" s="17"/>
      <c r="MFV26" s="17"/>
      <c r="MFW26" s="17"/>
      <c r="MFX26" s="17"/>
      <c r="MFY26" s="17"/>
      <c r="MFZ26" s="17"/>
      <c r="MGA26" s="17"/>
      <c r="MGB26" s="17"/>
      <c r="MGC26" s="17"/>
      <c r="MGD26" s="17"/>
      <c r="MGE26" s="17"/>
      <c r="MGF26" s="17"/>
      <c r="MGG26" s="17"/>
      <c r="MGH26" s="17"/>
      <c r="MGI26" s="17"/>
      <c r="MGJ26" s="17"/>
      <c r="MGK26" s="17"/>
      <c r="MGL26" s="17"/>
      <c r="MGM26" s="17"/>
      <c r="MGN26" s="17"/>
      <c r="MGO26" s="17"/>
      <c r="MGP26" s="17"/>
      <c r="MGQ26" s="17"/>
      <c r="MGR26" s="17"/>
      <c r="MGS26" s="17"/>
      <c r="MGT26" s="17"/>
      <c r="MGU26" s="17"/>
      <c r="MGV26" s="17"/>
      <c r="MGW26" s="17"/>
      <c r="MGX26" s="17"/>
      <c r="MGY26" s="17"/>
      <c r="MGZ26" s="17"/>
      <c r="MHA26" s="17"/>
      <c r="MHB26" s="17"/>
      <c r="MHC26" s="17"/>
      <c r="MHD26" s="17"/>
      <c r="MHE26" s="17"/>
      <c r="MHF26" s="17"/>
      <c r="MHG26" s="17"/>
      <c r="MHH26" s="17"/>
      <c r="MHI26" s="17"/>
      <c r="MHJ26" s="17"/>
      <c r="MHK26" s="17"/>
      <c r="MHL26" s="17"/>
      <c r="MHM26" s="17"/>
      <c r="MHN26" s="17"/>
      <c r="MHO26" s="17"/>
      <c r="MHP26" s="17"/>
      <c r="MHQ26" s="17"/>
      <c r="MHR26" s="17"/>
      <c r="MHS26" s="17"/>
      <c r="MHT26" s="17"/>
      <c r="MHU26" s="17"/>
      <c r="MHV26" s="17"/>
      <c r="MHW26" s="17"/>
      <c r="MHX26" s="17"/>
      <c r="MHY26" s="17"/>
      <c r="MHZ26" s="17"/>
      <c r="MIA26" s="17"/>
      <c r="MIB26" s="17"/>
      <c r="MIC26" s="17"/>
      <c r="MID26" s="17"/>
      <c r="MIE26" s="17"/>
      <c r="MIF26" s="17"/>
      <c r="MIG26" s="17"/>
      <c r="MIH26" s="17"/>
      <c r="MII26" s="17"/>
      <c r="MIJ26" s="17"/>
      <c r="MIK26" s="17"/>
      <c r="MIL26" s="17"/>
      <c r="MIM26" s="17"/>
      <c r="MIN26" s="17"/>
      <c r="MIO26" s="17"/>
      <c r="MIP26" s="17"/>
      <c r="MIQ26" s="17"/>
      <c r="MIR26" s="17"/>
      <c r="MIS26" s="17"/>
      <c r="MIT26" s="17"/>
      <c r="MIU26" s="17"/>
      <c r="MIV26" s="17"/>
      <c r="MIW26" s="17"/>
      <c r="MIX26" s="17"/>
      <c r="MIY26" s="17"/>
      <c r="MIZ26" s="17"/>
      <c r="MJA26" s="17"/>
      <c r="MJB26" s="17"/>
      <c r="MJC26" s="17"/>
      <c r="MJD26" s="17"/>
      <c r="MJE26" s="17"/>
      <c r="MJF26" s="17"/>
      <c r="MJG26" s="17"/>
      <c r="MJH26" s="17"/>
      <c r="MJI26" s="17"/>
      <c r="MJJ26" s="17"/>
      <c r="MJK26" s="17"/>
      <c r="MJL26" s="17"/>
      <c r="MJM26" s="17"/>
      <c r="MJN26" s="17"/>
      <c r="MJO26" s="17"/>
      <c r="MJP26" s="17"/>
      <c r="MJQ26" s="17"/>
      <c r="MJR26" s="17"/>
      <c r="MJS26" s="17"/>
      <c r="MJT26" s="17"/>
      <c r="MJU26" s="17"/>
      <c r="MJV26" s="17"/>
      <c r="MJW26" s="17"/>
      <c r="MJX26" s="17"/>
      <c r="MJY26" s="17"/>
      <c r="MJZ26" s="17"/>
      <c r="MKA26" s="17"/>
      <c r="MKB26" s="17"/>
      <c r="MKC26" s="17"/>
      <c r="MKD26" s="17"/>
      <c r="MKE26" s="17"/>
      <c r="MKF26" s="17"/>
      <c r="MKG26" s="17"/>
      <c r="MKH26" s="17"/>
      <c r="MKI26" s="17"/>
      <c r="MKJ26" s="17"/>
      <c r="MKK26" s="17"/>
      <c r="MKL26" s="17"/>
      <c r="MKM26" s="17"/>
      <c r="MKN26" s="17"/>
      <c r="MKO26" s="17"/>
      <c r="MKP26" s="17"/>
      <c r="MKQ26" s="17"/>
      <c r="MKR26" s="17"/>
      <c r="MKS26" s="17"/>
      <c r="MKT26" s="17"/>
      <c r="MKU26" s="17"/>
      <c r="MKV26" s="17"/>
      <c r="MKW26" s="17"/>
      <c r="MKX26" s="17"/>
      <c r="MKY26" s="17"/>
      <c r="MKZ26" s="17"/>
      <c r="MLA26" s="17"/>
      <c r="MLB26" s="17"/>
      <c r="MLC26" s="17"/>
      <c r="MLD26" s="17"/>
      <c r="MLE26" s="17"/>
      <c r="MLF26" s="17"/>
      <c r="MLG26" s="17"/>
      <c r="MLH26" s="17"/>
      <c r="MLI26" s="17"/>
      <c r="MLJ26" s="17"/>
      <c r="MLK26" s="17"/>
      <c r="MLL26" s="17"/>
      <c r="MLM26" s="17"/>
      <c r="MLN26" s="17"/>
      <c r="MLO26" s="17"/>
      <c r="MLP26" s="17"/>
      <c r="MLQ26" s="17"/>
      <c r="MLR26" s="17"/>
      <c r="MLS26" s="17"/>
      <c r="MLT26" s="17"/>
      <c r="MLU26" s="17"/>
      <c r="MLV26" s="17"/>
      <c r="MLW26" s="17"/>
      <c r="MLX26" s="17"/>
      <c r="MLY26" s="17"/>
      <c r="MLZ26" s="17"/>
      <c r="MMA26" s="17"/>
      <c r="MMB26" s="17"/>
      <c r="MMC26" s="17"/>
      <c r="MMD26" s="17"/>
      <c r="MME26" s="17"/>
      <c r="MMF26" s="17"/>
      <c r="MMG26" s="17"/>
      <c r="MMH26" s="17"/>
      <c r="MMI26" s="17"/>
      <c r="MMJ26" s="17"/>
      <c r="MMK26" s="17"/>
      <c r="MML26" s="17"/>
      <c r="MMM26" s="17"/>
      <c r="MMN26" s="17"/>
      <c r="MMO26" s="17"/>
      <c r="MMP26" s="17"/>
      <c r="MMQ26" s="17"/>
      <c r="MMR26" s="17"/>
      <c r="MMS26" s="17"/>
      <c r="MMT26" s="17"/>
      <c r="MMU26" s="17"/>
      <c r="MMV26" s="17"/>
      <c r="MMW26" s="17"/>
      <c r="MMX26" s="17"/>
      <c r="MMY26" s="17"/>
      <c r="MMZ26" s="17"/>
      <c r="MNA26" s="17"/>
      <c r="MNB26" s="17"/>
      <c r="MNC26" s="17"/>
      <c r="MND26" s="17"/>
      <c r="MNE26" s="17"/>
      <c r="MNF26" s="17"/>
      <c r="MNG26" s="17"/>
      <c r="MNH26" s="17"/>
      <c r="MNI26" s="17"/>
      <c r="MNJ26" s="17"/>
      <c r="MNK26" s="17"/>
      <c r="MNL26" s="17"/>
      <c r="MNM26" s="17"/>
      <c r="MNN26" s="17"/>
      <c r="MNO26" s="17"/>
      <c r="MNP26" s="17"/>
      <c r="MNQ26" s="17"/>
      <c r="MNR26" s="17"/>
      <c r="MNS26" s="17"/>
      <c r="MNT26" s="17"/>
      <c r="MNU26" s="17"/>
      <c r="MNV26" s="17"/>
      <c r="MNW26" s="17"/>
      <c r="MNX26" s="17"/>
      <c r="MNY26" s="17"/>
      <c r="MNZ26" s="17"/>
      <c r="MOA26" s="17"/>
      <c r="MOB26" s="17"/>
      <c r="MOC26" s="17"/>
      <c r="MOD26" s="17"/>
      <c r="MOE26" s="17"/>
      <c r="MOF26" s="17"/>
      <c r="MOG26" s="17"/>
      <c r="MOH26" s="17"/>
      <c r="MOI26" s="17"/>
      <c r="MOJ26" s="17"/>
      <c r="MOK26" s="17"/>
      <c r="MOL26" s="17"/>
      <c r="MOM26" s="17"/>
      <c r="MON26" s="17"/>
      <c r="MOO26" s="17"/>
      <c r="MOP26" s="17"/>
      <c r="MOQ26" s="17"/>
      <c r="MOR26" s="17"/>
      <c r="MOS26" s="17"/>
      <c r="MOT26" s="17"/>
      <c r="MOU26" s="17"/>
      <c r="MOV26" s="17"/>
      <c r="MOW26" s="17"/>
      <c r="MOX26" s="17"/>
      <c r="MOY26" s="17"/>
      <c r="MOZ26" s="17"/>
      <c r="MPA26" s="17"/>
      <c r="MPB26" s="17"/>
      <c r="MPC26" s="17"/>
      <c r="MPD26" s="17"/>
      <c r="MPE26" s="17"/>
      <c r="MPF26" s="17"/>
      <c r="MPG26" s="17"/>
      <c r="MPH26" s="17"/>
      <c r="MPI26" s="17"/>
      <c r="MPJ26" s="17"/>
      <c r="MPK26" s="17"/>
      <c r="MPL26" s="17"/>
      <c r="MPM26" s="17"/>
      <c r="MPN26" s="17"/>
      <c r="MPO26" s="17"/>
      <c r="MPP26" s="17"/>
      <c r="MPQ26" s="17"/>
      <c r="MPR26" s="17"/>
      <c r="MPS26" s="17"/>
      <c r="MPT26" s="17"/>
      <c r="MPU26" s="17"/>
      <c r="MPV26" s="17"/>
      <c r="MPW26" s="17"/>
      <c r="MPX26" s="17"/>
      <c r="MPY26" s="17"/>
      <c r="MPZ26" s="17"/>
      <c r="MQA26" s="17"/>
      <c r="MQB26" s="17"/>
      <c r="MQC26" s="17"/>
      <c r="MQD26" s="17"/>
      <c r="MQE26" s="17"/>
      <c r="MQF26" s="17"/>
      <c r="MQG26" s="17"/>
      <c r="MQH26" s="17"/>
      <c r="MQI26" s="17"/>
      <c r="MQJ26" s="17"/>
      <c r="MQK26" s="17"/>
      <c r="MQL26" s="17"/>
      <c r="MQM26" s="17"/>
      <c r="MQN26" s="17"/>
      <c r="MQO26" s="17"/>
      <c r="MQP26" s="17"/>
      <c r="MQQ26" s="17"/>
      <c r="MQR26" s="17"/>
      <c r="MQS26" s="17"/>
      <c r="MQT26" s="17"/>
      <c r="MQU26" s="17"/>
      <c r="MQV26" s="17"/>
      <c r="MQW26" s="17"/>
      <c r="MQX26" s="17"/>
      <c r="MQY26" s="17"/>
      <c r="MQZ26" s="17"/>
      <c r="MRA26" s="17"/>
      <c r="MRB26" s="17"/>
      <c r="MRC26" s="17"/>
      <c r="MRD26" s="17"/>
      <c r="MRE26" s="17"/>
      <c r="MRF26" s="17"/>
      <c r="MRG26" s="17"/>
      <c r="MRH26" s="17"/>
      <c r="MRI26" s="17"/>
      <c r="MRJ26" s="17"/>
      <c r="MRK26" s="17"/>
      <c r="MRL26" s="17"/>
      <c r="MRM26" s="17"/>
      <c r="MRN26" s="17"/>
      <c r="MRO26" s="17"/>
      <c r="MRP26" s="17"/>
      <c r="MRQ26" s="17"/>
      <c r="MRR26" s="17"/>
      <c r="MRS26" s="17"/>
      <c r="MRT26" s="17"/>
      <c r="MRU26" s="17"/>
      <c r="MRV26" s="17"/>
      <c r="MRW26" s="17"/>
      <c r="MRX26" s="17"/>
      <c r="MRY26" s="17"/>
      <c r="MRZ26" s="17"/>
      <c r="MSA26" s="17"/>
      <c r="MSB26" s="17"/>
      <c r="MSC26" s="17"/>
      <c r="MSD26" s="17"/>
      <c r="MSE26" s="17"/>
      <c r="MSF26" s="17"/>
      <c r="MSG26" s="17"/>
      <c r="MSH26" s="17"/>
      <c r="MSI26" s="17"/>
      <c r="MSJ26" s="17"/>
      <c r="MSK26" s="17"/>
      <c r="MSL26" s="17"/>
      <c r="MSM26" s="17"/>
      <c r="MSN26" s="17"/>
      <c r="MSO26" s="17"/>
      <c r="MSP26" s="17"/>
      <c r="MSQ26" s="17"/>
      <c r="MSR26" s="17"/>
      <c r="MSS26" s="17"/>
      <c r="MST26" s="17"/>
      <c r="MSU26" s="17"/>
      <c r="MSV26" s="17"/>
      <c r="MSW26" s="17"/>
      <c r="MSX26" s="17"/>
      <c r="MSY26" s="17"/>
      <c r="MSZ26" s="17"/>
      <c r="MTA26" s="17"/>
      <c r="MTB26" s="17"/>
      <c r="MTC26" s="17"/>
      <c r="MTD26" s="17"/>
      <c r="MTE26" s="17"/>
      <c r="MTF26" s="17"/>
      <c r="MTG26" s="17"/>
      <c r="MTH26" s="17"/>
      <c r="MTI26" s="17"/>
      <c r="MTJ26" s="17"/>
      <c r="MTK26" s="17"/>
      <c r="MTL26" s="17"/>
      <c r="MTM26" s="17"/>
      <c r="MTN26" s="17"/>
      <c r="MTO26" s="17"/>
      <c r="MTP26" s="17"/>
      <c r="MTQ26" s="17"/>
      <c r="MTR26" s="17"/>
      <c r="MTS26" s="17"/>
      <c r="MTT26" s="17"/>
      <c r="MTU26" s="17"/>
      <c r="MTV26" s="17"/>
      <c r="MTW26" s="17"/>
      <c r="MTX26" s="17"/>
      <c r="MTY26" s="17"/>
      <c r="MTZ26" s="17"/>
      <c r="MUA26" s="17"/>
      <c r="MUB26" s="17"/>
      <c r="MUC26" s="17"/>
      <c r="MUD26" s="17"/>
      <c r="MUE26" s="17"/>
      <c r="MUF26" s="17"/>
      <c r="MUG26" s="17"/>
      <c r="MUH26" s="17"/>
      <c r="MUI26" s="17"/>
      <c r="MUJ26" s="17"/>
      <c r="MUK26" s="17"/>
      <c r="MUL26" s="17"/>
      <c r="MUM26" s="17"/>
      <c r="MUN26" s="17"/>
      <c r="MUO26" s="17"/>
      <c r="MUP26" s="17"/>
      <c r="MUQ26" s="17"/>
      <c r="MUR26" s="17"/>
      <c r="MUS26" s="17"/>
      <c r="MUT26" s="17"/>
      <c r="MUU26" s="17"/>
      <c r="MUV26" s="17"/>
      <c r="MUW26" s="17"/>
      <c r="MUX26" s="17"/>
      <c r="MUY26" s="17"/>
      <c r="MUZ26" s="17"/>
      <c r="MVA26" s="17"/>
      <c r="MVB26" s="17"/>
      <c r="MVC26" s="17"/>
      <c r="MVD26" s="17"/>
      <c r="MVE26" s="17"/>
      <c r="MVF26" s="17"/>
      <c r="MVG26" s="17"/>
      <c r="MVH26" s="17"/>
      <c r="MVI26" s="17"/>
      <c r="MVJ26" s="17"/>
      <c r="MVK26" s="17"/>
      <c r="MVL26" s="17"/>
      <c r="MVM26" s="17"/>
      <c r="MVN26" s="17"/>
      <c r="MVO26" s="17"/>
      <c r="MVP26" s="17"/>
      <c r="MVQ26" s="17"/>
      <c r="MVR26" s="17"/>
      <c r="MVS26" s="17"/>
      <c r="MVT26" s="17"/>
      <c r="MVU26" s="17"/>
      <c r="MVV26" s="17"/>
      <c r="MVW26" s="17"/>
      <c r="MVX26" s="17"/>
      <c r="MVY26" s="17"/>
      <c r="MVZ26" s="17"/>
      <c r="MWA26" s="17"/>
      <c r="MWB26" s="17"/>
      <c r="MWC26" s="17"/>
      <c r="MWD26" s="17"/>
      <c r="MWE26" s="17"/>
      <c r="MWF26" s="17"/>
      <c r="MWG26" s="17"/>
      <c r="MWH26" s="17"/>
      <c r="MWI26" s="17"/>
      <c r="MWJ26" s="17"/>
      <c r="MWK26" s="17"/>
      <c r="MWL26" s="17"/>
      <c r="MWM26" s="17"/>
      <c r="MWN26" s="17"/>
      <c r="MWO26" s="17"/>
      <c r="MWP26" s="17"/>
      <c r="MWQ26" s="17"/>
      <c r="MWR26" s="17"/>
      <c r="MWS26" s="17"/>
      <c r="MWT26" s="17"/>
      <c r="MWU26" s="17"/>
      <c r="MWV26" s="17"/>
      <c r="MWW26" s="17"/>
      <c r="MWX26" s="17"/>
      <c r="MWY26" s="17"/>
      <c r="MWZ26" s="17"/>
      <c r="MXA26" s="17"/>
      <c r="MXB26" s="17"/>
      <c r="MXC26" s="17"/>
      <c r="MXD26" s="17"/>
      <c r="MXE26" s="17"/>
      <c r="MXF26" s="17"/>
      <c r="MXG26" s="17"/>
      <c r="MXH26" s="17"/>
      <c r="MXI26" s="17"/>
      <c r="MXJ26" s="17"/>
      <c r="MXK26" s="17"/>
      <c r="MXL26" s="17"/>
      <c r="MXM26" s="17"/>
      <c r="MXN26" s="17"/>
      <c r="MXO26" s="17"/>
      <c r="MXP26" s="17"/>
      <c r="MXQ26" s="17"/>
      <c r="MXR26" s="17"/>
      <c r="MXS26" s="17"/>
      <c r="MXT26" s="17"/>
      <c r="MXU26" s="17"/>
      <c r="MXV26" s="17"/>
      <c r="MXW26" s="17"/>
      <c r="MXX26" s="17"/>
      <c r="MXY26" s="17"/>
      <c r="MXZ26" s="17"/>
      <c r="MYA26" s="17"/>
      <c r="MYB26" s="17"/>
      <c r="MYC26" s="17"/>
      <c r="MYD26" s="17"/>
      <c r="MYE26" s="17"/>
      <c r="MYF26" s="17"/>
      <c r="MYG26" s="17"/>
      <c r="MYH26" s="17"/>
      <c r="MYI26" s="17"/>
      <c r="MYJ26" s="17"/>
      <c r="MYK26" s="17"/>
      <c r="MYL26" s="17"/>
      <c r="MYM26" s="17"/>
      <c r="MYN26" s="17"/>
      <c r="MYO26" s="17"/>
      <c r="MYP26" s="17"/>
      <c r="MYQ26" s="17"/>
      <c r="MYR26" s="17"/>
      <c r="MYS26" s="17"/>
      <c r="MYT26" s="17"/>
      <c r="MYU26" s="17"/>
      <c r="MYV26" s="17"/>
      <c r="MYW26" s="17"/>
      <c r="MYX26" s="17"/>
      <c r="MYY26" s="17"/>
      <c r="MYZ26" s="17"/>
      <c r="MZA26" s="17"/>
      <c r="MZB26" s="17"/>
      <c r="MZC26" s="17"/>
      <c r="MZD26" s="17"/>
      <c r="MZE26" s="17"/>
      <c r="MZF26" s="17"/>
      <c r="MZG26" s="17"/>
      <c r="MZH26" s="17"/>
      <c r="MZI26" s="17"/>
      <c r="MZJ26" s="17"/>
      <c r="MZK26" s="17"/>
      <c r="MZL26" s="17"/>
      <c r="MZM26" s="17"/>
      <c r="MZN26" s="17"/>
      <c r="MZO26" s="17"/>
      <c r="MZP26" s="17"/>
      <c r="MZQ26" s="17"/>
      <c r="MZR26" s="17"/>
      <c r="MZS26" s="17"/>
      <c r="MZT26" s="17"/>
      <c r="MZU26" s="17"/>
      <c r="MZV26" s="17"/>
      <c r="MZW26" s="17"/>
      <c r="MZX26" s="17"/>
      <c r="MZY26" s="17"/>
      <c r="MZZ26" s="17"/>
      <c r="NAA26" s="17"/>
      <c r="NAB26" s="17"/>
      <c r="NAC26" s="17"/>
      <c r="NAD26" s="17"/>
      <c r="NAE26" s="17"/>
      <c r="NAF26" s="17"/>
      <c r="NAG26" s="17"/>
      <c r="NAH26" s="17"/>
      <c r="NAI26" s="17"/>
      <c r="NAJ26" s="17"/>
      <c r="NAK26" s="17"/>
      <c r="NAL26" s="17"/>
      <c r="NAM26" s="17"/>
      <c r="NAN26" s="17"/>
      <c r="NAO26" s="17"/>
      <c r="NAP26" s="17"/>
      <c r="NAQ26" s="17"/>
      <c r="NAR26" s="17"/>
      <c r="NAS26" s="17"/>
      <c r="NAT26" s="17"/>
      <c r="NAU26" s="17"/>
      <c r="NAV26" s="17"/>
      <c r="NAW26" s="17"/>
      <c r="NAX26" s="17"/>
      <c r="NAY26" s="17"/>
      <c r="NAZ26" s="17"/>
      <c r="NBA26" s="17"/>
      <c r="NBB26" s="17"/>
      <c r="NBC26" s="17"/>
      <c r="NBD26" s="17"/>
      <c r="NBE26" s="17"/>
      <c r="NBF26" s="17"/>
      <c r="NBG26" s="17"/>
      <c r="NBH26" s="17"/>
      <c r="NBI26" s="17"/>
      <c r="NBJ26" s="17"/>
      <c r="NBK26" s="17"/>
      <c r="NBL26" s="17"/>
      <c r="NBM26" s="17"/>
      <c r="NBN26" s="17"/>
      <c r="NBO26" s="17"/>
      <c r="NBP26" s="17"/>
      <c r="NBQ26" s="17"/>
      <c r="NBR26" s="17"/>
      <c r="NBS26" s="17"/>
      <c r="NBT26" s="17"/>
      <c r="NBU26" s="17"/>
      <c r="NBV26" s="17"/>
      <c r="NBW26" s="17"/>
      <c r="NBX26" s="17"/>
      <c r="NBY26" s="17"/>
      <c r="NBZ26" s="17"/>
      <c r="NCA26" s="17"/>
      <c r="NCB26" s="17"/>
      <c r="NCC26" s="17"/>
      <c r="NCD26" s="17"/>
      <c r="NCE26" s="17"/>
      <c r="NCF26" s="17"/>
      <c r="NCG26" s="17"/>
      <c r="NCH26" s="17"/>
      <c r="NCI26" s="17"/>
      <c r="NCJ26" s="17"/>
      <c r="NCK26" s="17"/>
      <c r="NCL26" s="17"/>
      <c r="NCM26" s="17"/>
      <c r="NCN26" s="17"/>
      <c r="NCO26" s="17"/>
      <c r="NCP26" s="17"/>
      <c r="NCQ26" s="17"/>
      <c r="NCR26" s="17"/>
      <c r="NCS26" s="17"/>
      <c r="NCT26" s="17"/>
      <c r="NCU26" s="17"/>
      <c r="NCV26" s="17"/>
      <c r="NCW26" s="17"/>
      <c r="NCX26" s="17"/>
      <c r="NCY26" s="17"/>
      <c r="NCZ26" s="17"/>
      <c r="NDA26" s="17"/>
      <c r="NDB26" s="17"/>
      <c r="NDC26" s="17"/>
      <c r="NDD26" s="17"/>
      <c r="NDE26" s="17"/>
      <c r="NDF26" s="17"/>
      <c r="NDG26" s="17"/>
      <c r="NDH26" s="17"/>
      <c r="NDI26" s="17"/>
      <c r="NDJ26" s="17"/>
      <c r="NDK26" s="17"/>
      <c r="NDL26" s="17"/>
      <c r="NDM26" s="17"/>
      <c r="NDN26" s="17"/>
      <c r="NDO26" s="17"/>
      <c r="NDP26" s="17"/>
      <c r="NDQ26" s="17"/>
      <c r="NDR26" s="17"/>
      <c r="NDS26" s="17"/>
      <c r="NDT26" s="17"/>
      <c r="NDU26" s="17"/>
      <c r="NDV26" s="17"/>
      <c r="NDW26" s="17"/>
      <c r="NDX26" s="17"/>
      <c r="NDY26" s="17"/>
      <c r="NDZ26" s="17"/>
      <c r="NEA26" s="17"/>
      <c r="NEB26" s="17"/>
      <c r="NEC26" s="17"/>
      <c r="NED26" s="17"/>
      <c r="NEE26" s="17"/>
      <c r="NEF26" s="17"/>
      <c r="NEG26" s="17"/>
      <c r="NEH26" s="17"/>
      <c r="NEI26" s="17"/>
      <c r="NEJ26" s="17"/>
      <c r="NEK26" s="17"/>
      <c r="NEL26" s="17"/>
      <c r="NEM26" s="17"/>
      <c r="NEN26" s="17"/>
      <c r="NEO26" s="17"/>
      <c r="NEP26" s="17"/>
      <c r="NEQ26" s="17"/>
      <c r="NER26" s="17"/>
      <c r="NES26" s="17"/>
      <c r="NET26" s="17"/>
      <c r="NEU26" s="17"/>
      <c r="NEV26" s="17"/>
      <c r="NEW26" s="17"/>
      <c r="NEX26" s="17"/>
      <c r="NEY26" s="17"/>
      <c r="NEZ26" s="17"/>
      <c r="NFA26" s="17"/>
      <c r="NFB26" s="17"/>
      <c r="NFC26" s="17"/>
      <c r="NFD26" s="17"/>
      <c r="NFE26" s="17"/>
      <c r="NFF26" s="17"/>
      <c r="NFG26" s="17"/>
      <c r="NFH26" s="17"/>
      <c r="NFI26" s="17"/>
      <c r="NFJ26" s="17"/>
      <c r="NFK26" s="17"/>
      <c r="NFL26" s="17"/>
      <c r="NFM26" s="17"/>
      <c r="NFN26" s="17"/>
      <c r="NFO26" s="17"/>
      <c r="NFP26" s="17"/>
      <c r="NFQ26" s="17"/>
      <c r="NFR26" s="17"/>
      <c r="NFS26" s="17"/>
      <c r="NFT26" s="17"/>
      <c r="NFU26" s="17"/>
      <c r="NFV26" s="17"/>
      <c r="NFW26" s="17"/>
      <c r="NFX26" s="17"/>
      <c r="NFY26" s="17"/>
      <c r="NFZ26" s="17"/>
      <c r="NGA26" s="17"/>
      <c r="NGB26" s="17"/>
      <c r="NGC26" s="17"/>
      <c r="NGD26" s="17"/>
      <c r="NGE26" s="17"/>
      <c r="NGF26" s="17"/>
      <c r="NGG26" s="17"/>
      <c r="NGH26" s="17"/>
      <c r="NGI26" s="17"/>
      <c r="NGJ26" s="17"/>
      <c r="NGK26" s="17"/>
      <c r="NGL26" s="17"/>
      <c r="NGM26" s="17"/>
      <c r="NGN26" s="17"/>
      <c r="NGO26" s="17"/>
      <c r="NGP26" s="17"/>
      <c r="NGQ26" s="17"/>
      <c r="NGR26" s="17"/>
      <c r="NGS26" s="17"/>
      <c r="NGT26" s="17"/>
      <c r="NGU26" s="17"/>
      <c r="NGV26" s="17"/>
      <c r="NGW26" s="17"/>
      <c r="NGX26" s="17"/>
      <c r="NGY26" s="17"/>
      <c r="NGZ26" s="17"/>
      <c r="NHA26" s="17"/>
      <c r="NHB26" s="17"/>
      <c r="NHC26" s="17"/>
      <c r="NHD26" s="17"/>
      <c r="NHE26" s="17"/>
      <c r="NHF26" s="17"/>
      <c r="NHG26" s="17"/>
      <c r="NHH26" s="17"/>
      <c r="NHI26" s="17"/>
      <c r="NHJ26" s="17"/>
      <c r="NHK26" s="17"/>
      <c r="NHL26" s="17"/>
      <c r="NHM26" s="17"/>
      <c r="NHN26" s="17"/>
      <c r="NHO26" s="17"/>
      <c r="NHP26" s="17"/>
      <c r="NHQ26" s="17"/>
      <c r="NHR26" s="17"/>
      <c r="NHS26" s="17"/>
      <c r="NHT26" s="17"/>
      <c r="NHU26" s="17"/>
      <c r="NHV26" s="17"/>
      <c r="NHW26" s="17"/>
      <c r="NHX26" s="17"/>
      <c r="NHY26" s="17"/>
      <c r="NHZ26" s="17"/>
      <c r="NIA26" s="17"/>
      <c r="NIB26" s="17"/>
      <c r="NIC26" s="17"/>
      <c r="NID26" s="17"/>
      <c r="NIE26" s="17"/>
      <c r="NIF26" s="17"/>
      <c r="NIG26" s="17"/>
      <c r="NIH26" s="17"/>
      <c r="NII26" s="17"/>
      <c r="NIJ26" s="17"/>
      <c r="NIK26" s="17"/>
      <c r="NIL26" s="17"/>
      <c r="NIM26" s="17"/>
      <c r="NIN26" s="17"/>
      <c r="NIO26" s="17"/>
      <c r="NIP26" s="17"/>
      <c r="NIQ26" s="17"/>
      <c r="NIR26" s="17"/>
      <c r="NIS26" s="17"/>
      <c r="NIT26" s="17"/>
      <c r="NIU26" s="17"/>
      <c r="NIV26" s="17"/>
      <c r="NIW26" s="17"/>
      <c r="NIX26" s="17"/>
      <c r="NIY26" s="17"/>
      <c r="NIZ26" s="17"/>
      <c r="NJA26" s="17"/>
      <c r="NJB26" s="17"/>
      <c r="NJC26" s="17"/>
      <c r="NJD26" s="17"/>
      <c r="NJE26" s="17"/>
      <c r="NJF26" s="17"/>
      <c r="NJG26" s="17"/>
      <c r="NJH26" s="17"/>
      <c r="NJI26" s="17"/>
      <c r="NJJ26" s="17"/>
      <c r="NJK26" s="17"/>
      <c r="NJL26" s="17"/>
      <c r="NJM26" s="17"/>
      <c r="NJN26" s="17"/>
      <c r="NJO26" s="17"/>
      <c r="NJP26" s="17"/>
      <c r="NJQ26" s="17"/>
      <c r="NJR26" s="17"/>
      <c r="NJS26" s="17"/>
      <c r="NJT26" s="17"/>
      <c r="NJU26" s="17"/>
      <c r="NJV26" s="17"/>
      <c r="NJW26" s="17"/>
      <c r="NJX26" s="17"/>
      <c r="NJY26" s="17"/>
      <c r="NJZ26" s="17"/>
      <c r="NKA26" s="17"/>
      <c r="NKB26" s="17"/>
      <c r="NKC26" s="17"/>
      <c r="NKD26" s="17"/>
      <c r="NKE26" s="17"/>
      <c r="NKF26" s="17"/>
      <c r="NKG26" s="17"/>
      <c r="NKH26" s="17"/>
      <c r="NKI26" s="17"/>
      <c r="NKJ26" s="17"/>
      <c r="NKK26" s="17"/>
      <c r="NKL26" s="17"/>
      <c r="NKM26" s="17"/>
      <c r="NKN26" s="17"/>
      <c r="NKO26" s="17"/>
      <c r="NKP26" s="17"/>
      <c r="NKQ26" s="17"/>
      <c r="NKR26" s="17"/>
      <c r="NKS26" s="17"/>
      <c r="NKT26" s="17"/>
      <c r="NKU26" s="17"/>
      <c r="NKV26" s="17"/>
      <c r="NKW26" s="17"/>
      <c r="NKX26" s="17"/>
      <c r="NKY26" s="17"/>
      <c r="NKZ26" s="17"/>
      <c r="NLA26" s="17"/>
      <c r="NLB26" s="17"/>
      <c r="NLC26" s="17"/>
      <c r="NLD26" s="17"/>
      <c r="NLE26" s="17"/>
      <c r="NLF26" s="17"/>
      <c r="NLG26" s="17"/>
      <c r="NLH26" s="17"/>
      <c r="NLI26" s="17"/>
      <c r="NLJ26" s="17"/>
      <c r="NLK26" s="17"/>
      <c r="NLL26" s="17"/>
      <c r="NLM26" s="17"/>
      <c r="NLN26" s="17"/>
      <c r="NLO26" s="17"/>
      <c r="NLP26" s="17"/>
      <c r="NLQ26" s="17"/>
      <c r="NLR26" s="17"/>
      <c r="NLS26" s="17"/>
      <c r="NLT26" s="17"/>
      <c r="NLU26" s="17"/>
      <c r="NLV26" s="17"/>
      <c r="NLW26" s="17"/>
      <c r="NLX26" s="17"/>
      <c r="NLY26" s="17"/>
      <c r="NLZ26" s="17"/>
      <c r="NMA26" s="17"/>
      <c r="NMB26" s="17"/>
      <c r="NMC26" s="17"/>
      <c r="NMD26" s="17"/>
      <c r="NME26" s="17"/>
      <c r="NMF26" s="17"/>
      <c r="NMG26" s="17"/>
      <c r="NMH26" s="17"/>
      <c r="NMI26" s="17"/>
      <c r="NMJ26" s="17"/>
      <c r="NMK26" s="17"/>
      <c r="NML26" s="17"/>
      <c r="NMM26" s="17"/>
      <c r="NMN26" s="17"/>
      <c r="NMO26" s="17"/>
      <c r="NMP26" s="17"/>
      <c r="NMQ26" s="17"/>
      <c r="NMR26" s="17"/>
      <c r="NMS26" s="17"/>
      <c r="NMT26" s="17"/>
      <c r="NMU26" s="17"/>
      <c r="NMV26" s="17"/>
      <c r="NMW26" s="17"/>
      <c r="NMX26" s="17"/>
      <c r="NMY26" s="17"/>
      <c r="NMZ26" s="17"/>
      <c r="NNA26" s="17"/>
      <c r="NNB26" s="17"/>
      <c r="NNC26" s="17"/>
      <c r="NND26" s="17"/>
      <c r="NNE26" s="17"/>
      <c r="NNF26" s="17"/>
      <c r="NNG26" s="17"/>
      <c r="NNH26" s="17"/>
      <c r="NNI26" s="17"/>
      <c r="NNJ26" s="17"/>
      <c r="NNK26" s="17"/>
      <c r="NNL26" s="17"/>
      <c r="NNM26" s="17"/>
      <c r="NNN26" s="17"/>
      <c r="NNO26" s="17"/>
      <c r="NNP26" s="17"/>
      <c r="NNQ26" s="17"/>
      <c r="NNR26" s="17"/>
      <c r="NNS26" s="17"/>
      <c r="NNT26" s="17"/>
      <c r="NNU26" s="17"/>
      <c r="NNV26" s="17"/>
      <c r="NNW26" s="17"/>
      <c r="NNX26" s="17"/>
      <c r="NNY26" s="17"/>
      <c r="NNZ26" s="17"/>
      <c r="NOA26" s="17"/>
      <c r="NOB26" s="17"/>
      <c r="NOC26" s="17"/>
      <c r="NOD26" s="17"/>
      <c r="NOE26" s="17"/>
      <c r="NOF26" s="17"/>
      <c r="NOG26" s="17"/>
      <c r="NOH26" s="17"/>
      <c r="NOI26" s="17"/>
      <c r="NOJ26" s="17"/>
      <c r="NOK26" s="17"/>
      <c r="NOL26" s="17"/>
      <c r="NOM26" s="17"/>
      <c r="NON26" s="17"/>
      <c r="NOO26" s="17"/>
      <c r="NOP26" s="17"/>
      <c r="NOQ26" s="17"/>
      <c r="NOR26" s="17"/>
      <c r="NOS26" s="17"/>
      <c r="NOT26" s="17"/>
      <c r="NOU26" s="17"/>
      <c r="NOV26" s="17"/>
      <c r="NOW26" s="17"/>
      <c r="NOX26" s="17"/>
      <c r="NOY26" s="17"/>
      <c r="NOZ26" s="17"/>
      <c r="NPA26" s="17"/>
      <c r="NPB26" s="17"/>
      <c r="NPC26" s="17"/>
      <c r="NPD26" s="17"/>
      <c r="NPE26" s="17"/>
      <c r="NPF26" s="17"/>
      <c r="NPG26" s="17"/>
      <c r="NPH26" s="17"/>
      <c r="NPI26" s="17"/>
      <c r="NPJ26" s="17"/>
      <c r="NPK26" s="17"/>
      <c r="NPL26" s="17"/>
      <c r="NPM26" s="17"/>
      <c r="NPN26" s="17"/>
      <c r="NPO26" s="17"/>
      <c r="NPP26" s="17"/>
      <c r="NPQ26" s="17"/>
      <c r="NPR26" s="17"/>
      <c r="NPS26" s="17"/>
      <c r="NPT26" s="17"/>
      <c r="NPU26" s="17"/>
      <c r="NPV26" s="17"/>
      <c r="NPW26" s="17"/>
      <c r="NPX26" s="17"/>
      <c r="NPY26" s="17"/>
      <c r="NPZ26" s="17"/>
      <c r="NQA26" s="17"/>
      <c r="NQB26" s="17"/>
      <c r="NQC26" s="17"/>
      <c r="NQD26" s="17"/>
      <c r="NQE26" s="17"/>
      <c r="NQF26" s="17"/>
      <c r="NQG26" s="17"/>
      <c r="NQH26" s="17"/>
      <c r="NQI26" s="17"/>
      <c r="NQJ26" s="17"/>
      <c r="NQK26" s="17"/>
      <c r="NQL26" s="17"/>
      <c r="NQM26" s="17"/>
      <c r="NQN26" s="17"/>
      <c r="NQO26" s="17"/>
      <c r="NQP26" s="17"/>
      <c r="NQQ26" s="17"/>
      <c r="NQR26" s="17"/>
      <c r="NQS26" s="17"/>
      <c r="NQT26" s="17"/>
      <c r="NQU26" s="17"/>
      <c r="NQV26" s="17"/>
      <c r="NQW26" s="17"/>
      <c r="NQX26" s="17"/>
      <c r="NQY26" s="17"/>
      <c r="NQZ26" s="17"/>
      <c r="NRA26" s="17"/>
      <c r="NRB26" s="17"/>
      <c r="NRC26" s="17"/>
      <c r="NRD26" s="17"/>
      <c r="NRE26" s="17"/>
      <c r="NRF26" s="17"/>
      <c r="NRG26" s="17"/>
      <c r="NRH26" s="17"/>
      <c r="NRI26" s="17"/>
      <c r="NRJ26" s="17"/>
      <c r="NRK26" s="17"/>
      <c r="NRL26" s="17"/>
      <c r="NRM26" s="17"/>
      <c r="NRN26" s="17"/>
      <c r="NRO26" s="17"/>
      <c r="NRP26" s="17"/>
      <c r="NRQ26" s="17"/>
      <c r="NRR26" s="17"/>
      <c r="NRS26" s="17"/>
      <c r="NRT26" s="17"/>
      <c r="NRU26" s="17"/>
      <c r="NRV26" s="17"/>
      <c r="NRW26" s="17"/>
      <c r="NRX26" s="17"/>
      <c r="NRY26" s="17"/>
      <c r="NRZ26" s="17"/>
      <c r="NSA26" s="17"/>
      <c r="NSB26" s="17"/>
      <c r="NSC26" s="17"/>
      <c r="NSD26" s="17"/>
      <c r="NSE26" s="17"/>
      <c r="NSF26" s="17"/>
      <c r="NSG26" s="17"/>
      <c r="NSH26" s="17"/>
      <c r="NSI26" s="17"/>
      <c r="NSJ26" s="17"/>
      <c r="NSK26" s="17"/>
      <c r="NSL26" s="17"/>
      <c r="NSM26" s="17"/>
      <c r="NSN26" s="17"/>
      <c r="NSO26" s="17"/>
      <c r="NSP26" s="17"/>
      <c r="NSQ26" s="17"/>
      <c r="NSR26" s="17"/>
      <c r="NSS26" s="17"/>
      <c r="NST26" s="17"/>
      <c r="NSU26" s="17"/>
      <c r="NSV26" s="17"/>
      <c r="NSW26" s="17"/>
      <c r="NSX26" s="17"/>
      <c r="NSY26" s="17"/>
      <c r="NSZ26" s="17"/>
      <c r="NTA26" s="17"/>
      <c r="NTB26" s="17"/>
      <c r="NTC26" s="17"/>
      <c r="NTD26" s="17"/>
      <c r="NTE26" s="17"/>
      <c r="NTF26" s="17"/>
      <c r="NTG26" s="17"/>
      <c r="NTH26" s="17"/>
      <c r="NTI26" s="17"/>
      <c r="NTJ26" s="17"/>
      <c r="NTK26" s="17"/>
      <c r="NTL26" s="17"/>
      <c r="NTM26" s="17"/>
      <c r="NTN26" s="17"/>
      <c r="NTO26" s="17"/>
      <c r="NTP26" s="17"/>
      <c r="NTQ26" s="17"/>
      <c r="NTR26" s="17"/>
      <c r="NTS26" s="17"/>
      <c r="NTT26" s="17"/>
      <c r="NTU26" s="17"/>
      <c r="NTV26" s="17"/>
      <c r="NTW26" s="17"/>
      <c r="NTX26" s="17"/>
      <c r="NTY26" s="17"/>
      <c r="NTZ26" s="17"/>
      <c r="NUA26" s="17"/>
      <c r="NUB26" s="17"/>
      <c r="NUC26" s="17"/>
      <c r="NUD26" s="17"/>
      <c r="NUE26" s="17"/>
      <c r="NUF26" s="17"/>
      <c r="NUG26" s="17"/>
      <c r="NUH26" s="17"/>
      <c r="NUI26" s="17"/>
      <c r="NUJ26" s="17"/>
      <c r="NUK26" s="17"/>
      <c r="NUL26" s="17"/>
      <c r="NUM26" s="17"/>
      <c r="NUN26" s="17"/>
      <c r="NUO26" s="17"/>
      <c r="NUP26" s="17"/>
      <c r="NUQ26" s="17"/>
      <c r="NUR26" s="17"/>
      <c r="NUS26" s="17"/>
      <c r="NUT26" s="17"/>
      <c r="NUU26" s="17"/>
      <c r="NUV26" s="17"/>
      <c r="NUW26" s="17"/>
      <c r="NUX26" s="17"/>
      <c r="NUY26" s="17"/>
      <c r="NUZ26" s="17"/>
      <c r="NVA26" s="17"/>
      <c r="NVB26" s="17"/>
      <c r="NVC26" s="17"/>
      <c r="NVD26" s="17"/>
      <c r="NVE26" s="17"/>
      <c r="NVF26" s="17"/>
      <c r="NVG26" s="17"/>
      <c r="NVH26" s="17"/>
      <c r="NVI26" s="17"/>
      <c r="NVJ26" s="17"/>
      <c r="NVK26" s="17"/>
      <c r="NVL26" s="17"/>
      <c r="NVM26" s="17"/>
      <c r="NVN26" s="17"/>
      <c r="NVO26" s="17"/>
      <c r="NVP26" s="17"/>
      <c r="NVQ26" s="17"/>
      <c r="NVR26" s="17"/>
      <c r="NVS26" s="17"/>
      <c r="NVT26" s="17"/>
      <c r="NVU26" s="17"/>
      <c r="NVV26" s="17"/>
      <c r="NVW26" s="17"/>
      <c r="NVX26" s="17"/>
      <c r="NVY26" s="17"/>
      <c r="NVZ26" s="17"/>
      <c r="NWA26" s="17"/>
      <c r="NWB26" s="17"/>
      <c r="NWC26" s="17"/>
      <c r="NWD26" s="17"/>
      <c r="NWE26" s="17"/>
      <c r="NWF26" s="17"/>
      <c r="NWG26" s="17"/>
      <c r="NWH26" s="17"/>
      <c r="NWI26" s="17"/>
      <c r="NWJ26" s="17"/>
      <c r="NWK26" s="17"/>
      <c r="NWL26" s="17"/>
      <c r="NWM26" s="17"/>
      <c r="NWN26" s="17"/>
      <c r="NWO26" s="17"/>
      <c r="NWP26" s="17"/>
      <c r="NWQ26" s="17"/>
      <c r="NWR26" s="17"/>
      <c r="NWS26" s="17"/>
      <c r="NWT26" s="17"/>
      <c r="NWU26" s="17"/>
      <c r="NWV26" s="17"/>
      <c r="NWW26" s="17"/>
      <c r="NWX26" s="17"/>
      <c r="NWY26" s="17"/>
      <c r="NWZ26" s="17"/>
      <c r="NXA26" s="17"/>
      <c r="NXB26" s="17"/>
      <c r="NXC26" s="17"/>
      <c r="NXD26" s="17"/>
      <c r="NXE26" s="17"/>
      <c r="NXF26" s="17"/>
      <c r="NXG26" s="17"/>
      <c r="NXH26" s="17"/>
      <c r="NXI26" s="17"/>
      <c r="NXJ26" s="17"/>
      <c r="NXK26" s="17"/>
      <c r="NXL26" s="17"/>
      <c r="NXM26" s="17"/>
      <c r="NXN26" s="17"/>
      <c r="NXO26" s="17"/>
      <c r="NXP26" s="17"/>
      <c r="NXQ26" s="17"/>
      <c r="NXR26" s="17"/>
      <c r="NXS26" s="17"/>
      <c r="NXT26" s="17"/>
      <c r="NXU26" s="17"/>
      <c r="NXV26" s="17"/>
      <c r="NXW26" s="17"/>
      <c r="NXX26" s="17"/>
      <c r="NXY26" s="17"/>
      <c r="NXZ26" s="17"/>
      <c r="NYA26" s="17"/>
      <c r="NYB26" s="17"/>
      <c r="NYC26" s="17"/>
      <c r="NYD26" s="17"/>
      <c r="NYE26" s="17"/>
      <c r="NYF26" s="17"/>
      <c r="NYG26" s="17"/>
      <c r="NYH26" s="17"/>
      <c r="NYI26" s="17"/>
      <c r="NYJ26" s="17"/>
      <c r="NYK26" s="17"/>
      <c r="NYL26" s="17"/>
      <c r="NYM26" s="17"/>
      <c r="NYN26" s="17"/>
      <c r="NYO26" s="17"/>
      <c r="NYP26" s="17"/>
      <c r="NYQ26" s="17"/>
      <c r="NYR26" s="17"/>
      <c r="NYS26" s="17"/>
      <c r="NYT26" s="17"/>
      <c r="NYU26" s="17"/>
      <c r="NYV26" s="17"/>
      <c r="NYW26" s="17"/>
      <c r="NYX26" s="17"/>
      <c r="NYY26" s="17"/>
      <c r="NYZ26" s="17"/>
      <c r="NZA26" s="17"/>
      <c r="NZB26" s="17"/>
      <c r="NZC26" s="17"/>
      <c r="NZD26" s="17"/>
      <c r="NZE26" s="17"/>
      <c r="NZF26" s="17"/>
      <c r="NZG26" s="17"/>
      <c r="NZH26" s="17"/>
      <c r="NZI26" s="17"/>
      <c r="NZJ26" s="17"/>
      <c r="NZK26" s="17"/>
      <c r="NZL26" s="17"/>
      <c r="NZM26" s="17"/>
      <c r="NZN26" s="17"/>
      <c r="NZO26" s="17"/>
      <c r="NZP26" s="17"/>
      <c r="NZQ26" s="17"/>
      <c r="NZR26" s="17"/>
      <c r="NZS26" s="17"/>
      <c r="NZT26" s="17"/>
      <c r="NZU26" s="17"/>
      <c r="NZV26" s="17"/>
      <c r="NZW26" s="17"/>
      <c r="NZX26" s="17"/>
      <c r="NZY26" s="17"/>
      <c r="NZZ26" s="17"/>
      <c r="OAA26" s="17"/>
      <c r="OAB26" s="17"/>
      <c r="OAC26" s="17"/>
      <c r="OAD26" s="17"/>
      <c r="OAE26" s="17"/>
      <c r="OAF26" s="17"/>
      <c r="OAG26" s="17"/>
      <c r="OAH26" s="17"/>
      <c r="OAI26" s="17"/>
      <c r="OAJ26" s="17"/>
      <c r="OAK26" s="17"/>
      <c r="OAL26" s="17"/>
      <c r="OAM26" s="17"/>
      <c r="OAN26" s="17"/>
      <c r="OAO26" s="17"/>
      <c r="OAP26" s="17"/>
      <c r="OAQ26" s="17"/>
      <c r="OAR26" s="17"/>
      <c r="OAS26" s="17"/>
      <c r="OAT26" s="17"/>
      <c r="OAU26" s="17"/>
      <c r="OAV26" s="17"/>
      <c r="OAW26" s="17"/>
      <c r="OAX26" s="17"/>
      <c r="OAY26" s="17"/>
      <c r="OAZ26" s="17"/>
      <c r="OBA26" s="17"/>
      <c r="OBB26" s="17"/>
      <c r="OBC26" s="17"/>
      <c r="OBD26" s="17"/>
      <c r="OBE26" s="17"/>
      <c r="OBF26" s="17"/>
      <c r="OBG26" s="17"/>
      <c r="OBH26" s="17"/>
      <c r="OBI26" s="17"/>
      <c r="OBJ26" s="17"/>
      <c r="OBK26" s="17"/>
      <c r="OBL26" s="17"/>
      <c r="OBM26" s="17"/>
      <c r="OBN26" s="17"/>
      <c r="OBO26" s="17"/>
      <c r="OBP26" s="17"/>
      <c r="OBQ26" s="17"/>
      <c r="OBR26" s="17"/>
      <c r="OBS26" s="17"/>
      <c r="OBT26" s="17"/>
      <c r="OBU26" s="17"/>
      <c r="OBV26" s="17"/>
      <c r="OBW26" s="17"/>
      <c r="OBX26" s="17"/>
      <c r="OBY26" s="17"/>
      <c r="OBZ26" s="17"/>
      <c r="OCA26" s="17"/>
      <c r="OCB26" s="17"/>
      <c r="OCC26" s="17"/>
      <c r="OCD26" s="17"/>
      <c r="OCE26" s="17"/>
      <c r="OCF26" s="17"/>
      <c r="OCG26" s="17"/>
      <c r="OCH26" s="17"/>
      <c r="OCI26" s="17"/>
      <c r="OCJ26" s="17"/>
      <c r="OCK26" s="17"/>
      <c r="OCL26" s="17"/>
      <c r="OCM26" s="17"/>
      <c r="OCN26" s="17"/>
      <c r="OCO26" s="17"/>
      <c r="OCP26" s="17"/>
      <c r="OCQ26" s="17"/>
      <c r="OCR26" s="17"/>
      <c r="OCS26" s="17"/>
      <c r="OCT26" s="17"/>
      <c r="OCU26" s="17"/>
      <c r="OCV26" s="17"/>
      <c r="OCW26" s="17"/>
      <c r="OCX26" s="17"/>
      <c r="OCY26" s="17"/>
      <c r="OCZ26" s="17"/>
      <c r="ODA26" s="17"/>
      <c r="ODB26" s="17"/>
      <c r="ODC26" s="17"/>
      <c r="ODD26" s="17"/>
      <c r="ODE26" s="17"/>
      <c r="ODF26" s="17"/>
      <c r="ODG26" s="17"/>
      <c r="ODH26" s="17"/>
      <c r="ODI26" s="17"/>
      <c r="ODJ26" s="17"/>
      <c r="ODK26" s="17"/>
      <c r="ODL26" s="17"/>
      <c r="ODM26" s="17"/>
      <c r="ODN26" s="17"/>
      <c r="ODO26" s="17"/>
      <c r="ODP26" s="17"/>
      <c r="ODQ26" s="17"/>
      <c r="ODR26" s="17"/>
      <c r="ODS26" s="17"/>
      <c r="ODT26" s="17"/>
      <c r="ODU26" s="17"/>
      <c r="ODV26" s="17"/>
      <c r="ODW26" s="17"/>
      <c r="ODX26" s="17"/>
      <c r="ODY26" s="17"/>
      <c r="ODZ26" s="17"/>
      <c r="OEA26" s="17"/>
      <c r="OEB26" s="17"/>
      <c r="OEC26" s="17"/>
      <c r="OED26" s="17"/>
      <c r="OEE26" s="17"/>
      <c r="OEF26" s="17"/>
      <c r="OEG26" s="17"/>
      <c r="OEH26" s="17"/>
      <c r="OEI26" s="17"/>
      <c r="OEJ26" s="17"/>
      <c r="OEK26" s="17"/>
      <c r="OEL26" s="17"/>
      <c r="OEM26" s="17"/>
      <c r="OEN26" s="17"/>
      <c r="OEO26" s="17"/>
      <c r="OEP26" s="17"/>
      <c r="OEQ26" s="17"/>
      <c r="OER26" s="17"/>
      <c r="OES26" s="17"/>
      <c r="OET26" s="17"/>
      <c r="OEU26" s="17"/>
      <c r="OEV26" s="17"/>
      <c r="OEW26" s="17"/>
      <c r="OEX26" s="17"/>
      <c r="OEY26" s="17"/>
      <c r="OEZ26" s="17"/>
      <c r="OFA26" s="17"/>
      <c r="OFB26" s="17"/>
      <c r="OFC26" s="17"/>
      <c r="OFD26" s="17"/>
      <c r="OFE26" s="17"/>
      <c r="OFF26" s="17"/>
      <c r="OFG26" s="17"/>
      <c r="OFH26" s="17"/>
      <c r="OFI26" s="17"/>
      <c r="OFJ26" s="17"/>
      <c r="OFK26" s="17"/>
      <c r="OFL26" s="17"/>
      <c r="OFM26" s="17"/>
      <c r="OFN26" s="17"/>
      <c r="OFO26" s="17"/>
      <c r="OFP26" s="17"/>
      <c r="OFQ26" s="17"/>
      <c r="OFR26" s="17"/>
      <c r="OFS26" s="17"/>
      <c r="OFT26" s="17"/>
      <c r="OFU26" s="17"/>
      <c r="OFV26" s="17"/>
      <c r="OFW26" s="17"/>
      <c r="OFX26" s="17"/>
      <c r="OFY26" s="17"/>
      <c r="OFZ26" s="17"/>
      <c r="OGA26" s="17"/>
      <c r="OGB26" s="17"/>
      <c r="OGC26" s="17"/>
      <c r="OGD26" s="17"/>
      <c r="OGE26" s="17"/>
      <c r="OGF26" s="17"/>
      <c r="OGG26" s="17"/>
      <c r="OGH26" s="17"/>
      <c r="OGI26" s="17"/>
      <c r="OGJ26" s="17"/>
      <c r="OGK26" s="17"/>
      <c r="OGL26" s="17"/>
      <c r="OGM26" s="17"/>
      <c r="OGN26" s="17"/>
      <c r="OGO26" s="17"/>
      <c r="OGP26" s="17"/>
      <c r="OGQ26" s="17"/>
      <c r="OGR26" s="17"/>
      <c r="OGS26" s="17"/>
      <c r="OGT26" s="17"/>
      <c r="OGU26" s="17"/>
      <c r="OGV26" s="17"/>
      <c r="OGW26" s="17"/>
      <c r="OGX26" s="17"/>
      <c r="OGY26" s="17"/>
      <c r="OGZ26" s="17"/>
      <c r="OHA26" s="17"/>
      <c r="OHB26" s="17"/>
      <c r="OHC26" s="17"/>
      <c r="OHD26" s="17"/>
      <c r="OHE26" s="17"/>
      <c r="OHF26" s="17"/>
      <c r="OHG26" s="17"/>
      <c r="OHH26" s="17"/>
      <c r="OHI26" s="17"/>
      <c r="OHJ26" s="17"/>
      <c r="OHK26" s="17"/>
      <c r="OHL26" s="17"/>
      <c r="OHM26" s="17"/>
      <c r="OHN26" s="17"/>
      <c r="OHO26" s="17"/>
      <c r="OHP26" s="17"/>
      <c r="OHQ26" s="17"/>
      <c r="OHR26" s="17"/>
      <c r="OHS26" s="17"/>
      <c r="OHT26" s="17"/>
      <c r="OHU26" s="17"/>
      <c r="OHV26" s="17"/>
      <c r="OHW26" s="17"/>
      <c r="OHX26" s="17"/>
      <c r="OHY26" s="17"/>
      <c r="OHZ26" s="17"/>
      <c r="OIA26" s="17"/>
      <c r="OIB26" s="17"/>
      <c r="OIC26" s="17"/>
      <c r="OID26" s="17"/>
      <c r="OIE26" s="17"/>
      <c r="OIF26" s="17"/>
      <c r="OIG26" s="17"/>
      <c r="OIH26" s="17"/>
      <c r="OII26" s="17"/>
      <c r="OIJ26" s="17"/>
      <c r="OIK26" s="17"/>
      <c r="OIL26" s="17"/>
      <c r="OIM26" s="17"/>
      <c r="OIN26" s="17"/>
      <c r="OIO26" s="17"/>
      <c r="OIP26" s="17"/>
      <c r="OIQ26" s="17"/>
      <c r="OIR26" s="17"/>
      <c r="OIS26" s="17"/>
      <c r="OIT26" s="17"/>
      <c r="OIU26" s="17"/>
      <c r="OIV26" s="17"/>
      <c r="OIW26" s="17"/>
      <c r="OIX26" s="17"/>
      <c r="OIY26" s="17"/>
      <c r="OIZ26" s="17"/>
      <c r="OJA26" s="17"/>
      <c r="OJB26" s="17"/>
      <c r="OJC26" s="17"/>
      <c r="OJD26" s="17"/>
      <c r="OJE26" s="17"/>
      <c r="OJF26" s="17"/>
      <c r="OJG26" s="17"/>
      <c r="OJH26" s="17"/>
      <c r="OJI26" s="17"/>
      <c r="OJJ26" s="17"/>
      <c r="OJK26" s="17"/>
      <c r="OJL26" s="17"/>
      <c r="OJM26" s="17"/>
      <c r="OJN26" s="17"/>
      <c r="OJO26" s="17"/>
      <c r="OJP26" s="17"/>
      <c r="OJQ26" s="17"/>
      <c r="OJR26" s="17"/>
      <c r="OJS26" s="17"/>
      <c r="OJT26" s="17"/>
      <c r="OJU26" s="17"/>
      <c r="OJV26" s="17"/>
      <c r="OJW26" s="17"/>
      <c r="OJX26" s="17"/>
      <c r="OJY26" s="17"/>
      <c r="OJZ26" s="17"/>
      <c r="OKA26" s="17"/>
      <c r="OKB26" s="17"/>
      <c r="OKC26" s="17"/>
      <c r="OKD26" s="17"/>
      <c r="OKE26" s="17"/>
      <c r="OKF26" s="17"/>
      <c r="OKG26" s="17"/>
      <c r="OKH26" s="17"/>
      <c r="OKI26" s="17"/>
      <c r="OKJ26" s="17"/>
      <c r="OKK26" s="17"/>
      <c r="OKL26" s="17"/>
      <c r="OKM26" s="17"/>
      <c r="OKN26" s="17"/>
      <c r="OKO26" s="17"/>
      <c r="OKP26" s="17"/>
      <c r="OKQ26" s="17"/>
      <c r="OKR26" s="17"/>
      <c r="OKS26" s="17"/>
      <c r="OKT26" s="17"/>
      <c r="OKU26" s="17"/>
      <c r="OKV26" s="17"/>
      <c r="OKW26" s="17"/>
      <c r="OKX26" s="17"/>
      <c r="OKY26" s="17"/>
      <c r="OKZ26" s="17"/>
      <c r="OLA26" s="17"/>
      <c r="OLB26" s="17"/>
      <c r="OLC26" s="17"/>
      <c r="OLD26" s="17"/>
      <c r="OLE26" s="17"/>
      <c r="OLF26" s="17"/>
      <c r="OLG26" s="17"/>
      <c r="OLH26" s="17"/>
      <c r="OLI26" s="17"/>
      <c r="OLJ26" s="17"/>
      <c r="OLK26" s="17"/>
      <c r="OLL26" s="17"/>
      <c r="OLM26" s="17"/>
      <c r="OLN26" s="17"/>
      <c r="OLO26" s="17"/>
      <c r="OLP26" s="17"/>
      <c r="OLQ26" s="17"/>
      <c r="OLR26" s="17"/>
      <c r="OLS26" s="17"/>
      <c r="OLT26" s="17"/>
      <c r="OLU26" s="17"/>
      <c r="OLV26" s="17"/>
      <c r="OLW26" s="17"/>
      <c r="OLX26" s="17"/>
      <c r="OLY26" s="17"/>
      <c r="OLZ26" s="17"/>
      <c r="OMA26" s="17"/>
      <c r="OMB26" s="17"/>
      <c r="OMC26" s="17"/>
      <c r="OMD26" s="17"/>
      <c r="OME26" s="17"/>
      <c r="OMF26" s="17"/>
      <c r="OMG26" s="17"/>
      <c r="OMH26" s="17"/>
      <c r="OMI26" s="17"/>
      <c r="OMJ26" s="17"/>
      <c r="OMK26" s="17"/>
      <c r="OML26" s="17"/>
      <c r="OMM26" s="17"/>
      <c r="OMN26" s="17"/>
      <c r="OMO26" s="17"/>
      <c r="OMP26" s="17"/>
      <c r="OMQ26" s="17"/>
      <c r="OMR26" s="17"/>
      <c r="OMS26" s="17"/>
      <c r="OMT26" s="17"/>
      <c r="OMU26" s="17"/>
      <c r="OMV26" s="17"/>
      <c r="OMW26" s="17"/>
      <c r="OMX26" s="17"/>
      <c r="OMY26" s="17"/>
      <c r="OMZ26" s="17"/>
      <c r="ONA26" s="17"/>
      <c r="ONB26" s="17"/>
      <c r="ONC26" s="17"/>
      <c r="OND26" s="17"/>
      <c r="ONE26" s="17"/>
      <c r="ONF26" s="17"/>
      <c r="ONG26" s="17"/>
      <c r="ONH26" s="17"/>
      <c r="ONI26" s="17"/>
      <c r="ONJ26" s="17"/>
      <c r="ONK26" s="17"/>
      <c r="ONL26" s="17"/>
      <c r="ONM26" s="17"/>
      <c r="ONN26" s="17"/>
      <c r="ONO26" s="17"/>
      <c r="ONP26" s="17"/>
      <c r="ONQ26" s="17"/>
      <c r="ONR26" s="17"/>
      <c r="ONS26" s="17"/>
      <c r="ONT26" s="17"/>
      <c r="ONU26" s="17"/>
      <c r="ONV26" s="17"/>
      <c r="ONW26" s="17"/>
      <c r="ONX26" s="17"/>
      <c r="ONY26" s="17"/>
      <c r="ONZ26" s="17"/>
      <c r="OOA26" s="17"/>
      <c r="OOB26" s="17"/>
      <c r="OOC26" s="17"/>
      <c r="OOD26" s="17"/>
      <c r="OOE26" s="17"/>
      <c r="OOF26" s="17"/>
      <c r="OOG26" s="17"/>
      <c r="OOH26" s="17"/>
      <c r="OOI26" s="17"/>
      <c r="OOJ26" s="17"/>
      <c r="OOK26" s="17"/>
      <c r="OOL26" s="17"/>
      <c r="OOM26" s="17"/>
      <c r="OON26" s="17"/>
      <c r="OOO26" s="17"/>
      <c r="OOP26" s="17"/>
      <c r="OOQ26" s="17"/>
      <c r="OOR26" s="17"/>
      <c r="OOS26" s="17"/>
      <c r="OOT26" s="17"/>
      <c r="OOU26" s="17"/>
      <c r="OOV26" s="17"/>
      <c r="OOW26" s="17"/>
      <c r="OOX26" s="17"/>
      <c r="OOY26" s="17"/>
      <c r="OOZ26" s="17"/>
      <c r="OPA26" s="17"/>
      <c r="OPB26" s="17"/>
      <c r="OPC26" s="17"/>
      <c r="OPD26" s="17"/>
      <c r="OPE26" s="17"/>
      <c r="OPF26" s="17"/>
      <c r="OPG26" s="17"/>
      <c r="OPH26" s="17"/>
      <c r="OPI26" s="17"/>
      <c r="OPJ26" s="17"/>
      <c r="OPK26" s="17"/>
      <c r="OPL26" s="17"/>
      <c r="OPM26" s="17"/>
      <c r="OPN26" s="17"/>
      <c r="OPO26" s="17"/>
      <c r="OPP26" s="17"/>
      <c r="OPQ26" s="17"/>
      <c r="OPR26" s="17"/>
      <c r="OPS26" s="17"/>
      <c r="OPT26" s="17"/>
      <c r="OPU26" s="17"/>
      <c r="OPV26" s="17"/>
      <c r="OPW26" s="17"/>
      <c r="OPX26" s="17"/>
      <c r="OPY26" s="17"/>
      <c r="OPZ26" s="17"/>
      <c r="OQA26" s="17"/>
      <c r="OQB26" s="17"/>
      <c r="OQC26" s="17"/>
      <c r="OQD26" s="17"/>
      <c r="OQE26" s="17"/>
      <c r="OQF26" s="17"/>
      <c r="OQG26" s="17"/>
      <c r="OQH26" s="17"/>
      <c r="OQI26" s="17"/>
      <c r="OQJ26" s="17"/>
      <c r="OQK26" s="17"/>
      <c r="OQL26" s="17"/>
      <c r="OQM26" s="17"/>
      <c r="OQN26" s="17"/>
      <c r="OQO26" s="17"/>
      <c r="OQP26" s="17"/>
      <c r="OQQ26" s="17"/>
      <c r="OQR26" s="17"/>
      <c r="OQS26" s="17"/>
      <c r="OQT26" s="17"/>
      <c r="OQU26" s="17"/>
      <c r="OQV26" s="17"/>
      <c r="OQW26" s="17"/>
      <c r="OQX26" s="17"/>
      <c r="OQY26" s="17"/>
      <c r="OQZ26" s="17"/>
      <c r="ORA26" s="17"/>
      <c r="ORB26" s="17"/>
      <c r="ORC26" s="17"/>
      <c r="ORD26" s="17"/>
      <c r="ORE26" s="17"/>
      <c r="ORF26" s="17"/>
      <c r="ORG26" s="17"/>
      <c r="ORH26" s="17"/>
      <c r="ORI26" s="17"/>
      <c r="ORJ26" s="17"/>
      <c r="ORK26" s="17"/>
      <c r="ORL26" s="17"/>
      <c r="ORM26" s="17"/>
      <c r="ORN26" s="17"/>
      <c r="ORO26" s="17"/>
      <c r="ORP26" s="17"/>
      <c r="ORQ26" s="17"/>
      <c r="ORR26" s="17"/>
      <c r="ORS26" s="17"/>
      <c r="ORT26" s="17"/>
      <c r="ORU26" s="17"/>
      <c r="ORV26" s="17"/>
      <c r="ORW26" s="17"/>
      <c r="ORX26" s="17"/>
      <c r="ORY26" s="17"/>
      <c r="ORZ26" s="17"/>
      <c r="OSA26" s="17"/>
      <c r="OSB26" s="17"/>
      <c r="OSC26" s="17"/>
      <c r="OSD26" s="17"/>
      <c r="OSE26" s="17"/>
      <c r="OSF26" s="17"/>
      <c r="OSG26" s="17"/>
      <c r="OSH26" s="17"/>
      <c r="OSI26" s="17"/>
      <c r="OSJ26" s="17"/>
      <c r="OSK26" s="17"/>
      <c r="OSL26" s="17"/>
      <c r="OSM26" s="17"/>
      <c r="OSN26" s="17"/>
      <c r="OSO26" s="17"/>
      <c r="OSP26" s="17"/>
      <c r="OSQ26" s="17"/>
      <c r="OSR26" s="17"/>
      <c r="OSS26" s="17"/>
      <c r="OST26" s="17"/>
      <c r="OSU26" s="17"/>
      <c r="OSV26" s="17"/>
      <c r="OSW26" s="17"/>
      <c r="OSX26" s="17"/>
      <c r="OSY26" s="17"/>
      <c r="OSZ26" s="17"/>
      <c r="OTA26" s="17"/>
      <c r="OTB26" s="17"/>
      <c r="OTC26" s="17"/>
      <c r="OTD26" s="17"/>
      <c r="OTE26" s="17"/>
      <c r="OTF26" s="17"/>
      <c r="OTG26" s="17"/>
      <c r="OTH26" s="17"/>
      <c r="OTI26" s="17"/>
      <c r="OTJ26" s="17"/>
      <c r="OTK26" s="17"/>
      <c r="OTL26" s="17"/>
      <c r="OTM26" s="17"/>
      <c r="OTN26" s="17"/>
      <c r="OTO26" s="17"/>
      <c r="OTP26" s="17"/>
      <c r="OTQ26" s="17"/>
      <c r="OTR26" s="17"/>
      <c r="OTS26" s="17"/>
      <c r="OTT26" s="17"/>
      <c r="OTU26" s="17"/>
      <c r="OTV26" s="17"/>
      <c r="OTW26" s="17"/>
      <c r="OTX26" s="17"/>
      <c r="OTY26" s="17"/>
      <c r="OTZ26" s="17"/>
      <c r="OUA26" s="17"/>
      <c r="OUB26" s="17"/>
      <c r="OUC26" s="17"/>
      <c r="OUD26" s="17"/>
      <c r="OUE26" s="17"/>
      <c r="OUF26" s="17"/>
      <c r="OUG26" s="17"/>
      <c r="OUH26" s="17"/>
      <c r="OUI26" s="17"/>
      <c r="OUJ26" s="17"/>
      <c r="OUK26" s="17"/>
      <c r="OUL26" s="17"/>
      <c r="OUM26" s="17"/>
      <c r="OUN26" s="17"/>
      <c r="OUO26" s="17"/>
      <c r="OUP26" s="17"/>
      <c r="OUQ26" s="17"/>
      <c r="OUR26" s="17"/>
      <c r="OUS26" s="17"/>
      <c r="OUT26" s="17"/>
      <c r="OUU26" s="17"/>
      <c r="OUV26" s="17"/>
      <c r="OUW26" s="17"/>
      <c r="OUX26" s="17"/>
      <c r="OUY26" s="17"/>
      <c r="OUZ26" s="17"/>
      <c r="OVA26" s="17"/>
      <c r="OVB26" s="17"/>
      <c r="OVC26" s="17"/>
      <c r="OVD26" s="17"/>
      <c r="OVE26" s="17"/>
      <c r="OVF26" s="17"/>
      <c r="OVG26" s="17"/>
      <c r="OVH26" s="17"/>
      <c r="OVI26" s="17"/>
      <c r="OVJ26" s="17"/>
      <c r="OVK26" s="17"/>
      <c r="OVL26" s="17"/>
      <c r="OVM26" s="17"/>
      <c r="OVN26" s="17"/>
      <c r="OVO26" s="17"/>
      <c r="OVP26" s="17"/>
      <c r="OVQ26" s="17"/>
      <c r="OVR26" s="17"/>
      <c r="OVS26" s="17"/>
      <c r="OVT26" s="17"/>
      <c r="OVU26" s="17"/>
      <c r="OVV26" s="17"/>
      <c r="OVW26" s="17"/>
      <c r="OVX26" s="17"/>
      <c r="OVY26" s="17"/>
      <c r="OVZ26" s="17"/>
      <c r="OWA26" s="17"/>
      <c r="OWB26" s="17"/>
      <c r="OWC26" s="17"/>
      <c r="OWD26" s="17"/>
      <c r="OWE26" s="17"/>
      <c r="OWF26" s="17"/>
      <c r="OWG26" s="17"/>
      <c r="OWH26" s="17"/>
      <c r="OWI26" s="17"/>
      <c r="OWJ26" s="17"/>
      <c r="OWK26" s="17"/>
      <c r="OWL26" s="17"/>
      <c r="OWM26" s="17"/>
      <c r="OWN26" s="17"/>
      <c r="OWO26" s="17"/>
      <c r="OWP26" s="17"/>
      <c r="OWQ26" s="17"/>
      <c r="OWR26" s="17"/>
      <c r="OWS26" s="17"/>
      <c r="OWT26" s="17"/>
      <c r="OWU26" s="17"/>
      <c r="OWV26" s="17"/>
      <c r="OWW26" s="17"/>
      <c r="OWX26" s="17"/>
      <c r="OWY26" s="17"/>
      <c r="OWZ26" s="17"/>
      <c r="OXA26" s="17"/>
      <c r="OXB26" s="17"/>
      <c r="OXC26" s="17"/>
      <c r="OXD26" s="17"/>
      <c r="OXE26" s="17"/>
      <c r="OXF26" s="17"/>
      <c r="OXG26" s="17"/>
      <c r="OXH26" s="17"/>
      <c r="OXI26" s="17"/>
      <c r="OXJ26" s="17"/>
      <c r="OXK26" s="17"/>
      <c r="OXL26" s="17"/>
      <c r="OXM26" s="17"/>
      <c r="OXN26" s="17"/>
      <c r="OXO26" s="17"/>
      <c r="OXP26" s="17"/>
      <c r="OXQ26" s="17"/>
      <c r="OXR26" s="17"/>
      <c r="OXS26" s="17"/>
      <c r="OXT26" s="17"/>
      <c r="OXU26" s="17"/>
      <c r="OXV26" s="17"/>
      <c r="OXW26" s="17"/>
      <c r="OXX26" s="17"/>
      <c r="OXY26" s="17"/>
      <c r="OXZ26" s="17"/>
      <c r="OYA26" s="17"/>
      <c r="OYB26" s="17"/>
      <c r="OYC26" s="17"/>
      <c r="OYD26" s="17"/>
      <c r="OYE26" s="17"/>
      <c r="OYF26" s="17"/>
      <c r="OYG26" s="17"/>
      <c r="OYH26" s="17"/>
      <c r="OYI26" s="17"/>
      <c r="OYJ26" s="17"/>
      <c r="OYK26" s="17"/>
      <c r="OYL26" s="17"/>
      <c r="OYM26" s="17"/>
      <c r="OYN26" s="17"/>
      <c r="OYO26" s="17"/>
      <c r="OYP26" s="17"/>
      <c r="OYQ26" s="17"/>
      <c r="OYR26" s="17"/>
      <c r="OYS26" s="17"/>
      <c r="OYT26" s="17"/>
      <c r="OYU26" s="17"/>
      <c r="OYV26" s="17"/>
      <c r="OYW26" s="17"/>
      <c r="OYX26" s="17"/>
      <c r="OYY26" s="17"/>
      <c r="OYZ26" s="17"/>
      <c r="OZA26" s="17"/>
      <c r="OZB26" s="17"/>
      <c r="OZC26" s="17"/>
      <c r="OZD26" s="17"/>
      <c r="OZE26" s="17"/>
      <c r="OZF26" s="17"/>
      <c r="OZG26" s="17"/>
      <c r="OZH26" s="17"/>
      <c r="OZI26" s="17"/>
      <c r="OZJ26" s="17"/>
      <c r="OZK26" s="17"/>
      <c r="OZL26" s="17"/>
      <c r="OZM26" s="17"/>
      <c r="OZN26" s="17"/>
      <c r="OZO26" s="17"/>
      <c r="OZP26" s="17"/>
      <c r="OZQ26" s="17"/>
      <c r="OZR26" s="17"/>
      <c r="OZS26" s="17"/>
      <c r="OZT26" s="17"/>
      <c r="OZU26" s="17"/>
      <c r="OZV26" s="17"/>
      <c r="OZW26" s="17"/>
      <c r="OZX26" s="17"/>
      <c r="OZY26" s="17"/>
      <c r="OZZ26" s="17"/>
      <c r="PAA26" s="17"/>
      <c r="PAB26" s="17"/>
      <c r="PAC26" s="17"/>
      <c r="PAD26" s="17"/>
      <c r="PAE26" s="17"/>
      <c r="PAF26" s="17"/>
      <c r="PAG26" s="17"/>
      <c r="PAH26" s="17"/>
      <c r="PAI26" s="17"/>
      <c r="PAJ26" s="17"/>
      <c r="PAK26" s="17"/>
      <c r="PAL26" s="17"/>
      <c r="PAM26" s="17"/>
      <c r="PAN26" s="17"/>
      <c r="PAO26" s="17"/>
      <c r="PAP26" s="17"/>
      <c r="PAQ26" s="17"/>
      <c r="PAR26" s="17"/>
      <c r="PAS26" s="17"/>
      <c r="PAT26" s="17"/>
      <c r="PAU26" s="17"/>
      <c r="PAV26" s="17"/>
      <c r="PAW26" s="17"/>
      <c r="PAX26" s="17"/>
      <c r="PAY26" s="17"/>
      <c r="PAZ26" s="17"/>
      <c r="PBA26" s="17"/>
      <c r="PBB26" s="17"/>
      <c r="PBC26" s="17"/>
      <c r="PBD26" s="17"/>
      <c r="PBE26" s="17"/>
      <c r="PBF26" s="17"/>
      <c r="PBG26" s="17"/>
      <c r="PBH26" s="17"/>
      <c r="PBI26" s="17"/>
      <c r="PBJ26" s="17"/>
      <c r="PBK26" s="17"/>
      <c r="PBL26" s="17"/>
      <c r="PBM26" s="17"/>
      <c r="PBN26" s="17"/>
      <c r="PBO26" s="17"/>
      <c r="PBP26" s="17"/>
      <c r="PBQ26" s="17"/>
      <c r="PBR26" s="17"/>
      <c r="PBS26" s="17"/>
      <c r="PBT26" s="17"/>
      <c r="PBU26" s="17"/>
      <c r="PBV26" s="17"/>
      <c r="PBW26" s="17"/>
      <c r="PBX26" s="17"/>
      <c r="PBY26" s="17"/>
      <c r="PBZ26" s="17"/>
      <c r="PCA26" s="17"/>
      <c r="PCB26" s="17"/>
      <c r="PCC26" s="17"/>
      <c r="PCD26" s="17"/>
      <c r="PCE26" s="17"/>
      <c r="PCF26" s="17"/>
      <c r="PCG26" s="17"/>
      <c r="PCH26" s="17"/>
      <c r="PCI26" s="17"/>
      <c r="PCJ26" s="17"/>
      <c r="PCK26" s="17"/>
      <c r="PCL26" s="17"/>
      <c r="PCM26" s="17"/>
      <c r="PCN26" s="17"/>
      <c r="PCO26" s="17"/>
      <c r="PCP26" s="17"/>
      <c r="PCQ26" s="17"/>
      <c r="PCR26" s="17"/>
      <c r="PCS26" s="17"/>
      <c r="PCT26" s="17"/>
      <c r="PCU26" s="17"/>
      <c r="PCV26" s="17"/>
      <c r="PCW26" s="17"/>
      <c r="PCX26" s="17"/>
      <c r="PCY26" s="17"/>
      <c r="PCZ26" s="17"/>
      <c r="PDA26" s="17"/>
      <c r="PDB26" s="17"/>
      <c r="PDC26" s="17"/>
      <c r="PDD26" s="17"/>
      <c r="PDE26" s="17"/>
      <c r="PDF26" s="17"/>
      <c r="PDG26" s="17"/>
      <c r="PDH26" s="17"/>
      <c r="PDI26" s="17"/>
      <c r="PDJ26" s="17"/>
      <c r="PDK26" s="17"/>
      <c r="PDL26" s="17"/>
      <c r="PDM26" s="17"/>
      <c r="PDN26" s="17"/>
      <c r="PDO26" s="17"/>
      <c r="PDP26" s="17"/>
      <c r="PDQ26" s="17"/>
      <c r="PDR26" s="17"/>
      <c r="PDS26" s="17"/>
      <c r="PDT26" s="17"/>
      <c r="PDU26" s="17"/>
      <c r="PDV26" s="17"/>
      <c r="PDW26" s="17"/>
      <c r="PDX26" s="17"/>
      <c r="PDY26" s="17"/>
      <c r="PDZ26" s="17"/>
      <c r="PEA26" s="17"/>
      <c r="PEB26" s="17"/>
      <c r="PEC26" s="17"/>
      <c r="PED26" s="17"/>
      <c r="PEE26" s="17"/>
      <c r="PEF26" s="17"/>
      <c r="PEG26" s="17"/>
      <c r="PEH26" s="17"/>
      <c r="PEI26" s="17"/>
      <c r="PEJ26" s="17"/>
      <c r="PEK26" s="17"/>
      <c r="PEL26" s="17"/>
      <c r="PEM26" s="17"/>
      <c r="PEN26" s="17"/>
      <c r="PEO26" s="17"/>
      <c r="PEP26" s="17"/>
      <c r="PEQ26" s="17"/>
      <c r="PER26" s="17"/>
      <c r="PES26" s="17"/>
      <c r="PET26" s="17"/>
      <c r="PEU26" s="17"/>
      <c r="PEV26" s="17"/>
      <c r="PEW26" s="17"/>
      <c r="PEX26" s="17"/>
      <c r="PEY26" s="17"/>
      <c r="PEZ26" s="17"/>
      <c r="PFA26" s="17"/>
      <c r="PFB26" s="17"/>
      <c r="PFC26" s="17"/>
      <c r="PFD26" s="17"/>
      <c r="PFE26" s="17"/>
      <c r="PFF26" s="17"/>
      <c r="PFG26" s="17"/>
      <c r="PFH26" s="17"/>
      <c r="PFI26" s="17"/>
      <c r="PFJ26" s="17"/>
      <c r="PFK26" s="17"/>
      <c r="PFL26" s="17"/>
      <c r="PFM26" s="17"/>
      <c r="PFN26" s="17"/>
      <c r="PFO26" s="17"/>
      <c r="PFP26" s="17"/>
      <c r="PFQ26" s="17"/>
      <c r="PFR26" s="17"/>
      <c r="PFS26" s="17"/>
      <c r="PFT26" s="17"/>
      <c r="PFU26" s="17"/>
      <c r="PFV26" s="17"/>
      <c r="PFW26" s="17"/>
      <c r="PFX26" s="17"/>
      <c r="PFY26" s="17"/>
      <c r="PFZ26" s="17"/>
      <c r="PGA26" s="17"/>
      <c r="PGB26" s="17"/>
      <c r="PGC26" s="17"/>
      <c r="PGD26" s="17"/>
      <c r="PGE26" s="17"/>
      <c r="PGF26" s="17"/>
      <c r="PGG26" s="17"/>
      <c r="PGH26" s="17"/>
      <c r="PGI26" s="17"/>
      <c r="PGJ26" s="17"/>
      <c r="PGK26" s="17"/>
      <c r="PGL26" s="17"/>
      <c r="PGM26" s="17"/>
      <c r="PGN26" s="17"/>
      <c r="PGO26" s="17"/>
      <c r="PGP26" s="17"/>
      <c r="PGQ26" s="17"/>
      <c r="PGR26" s="17"/>
      <c r="PGS26" s="17"/>
      <c r="PGT26" s="17"/>
      <c r="PGU26" s="17"/>
      <c r="PGV26" s="17"/>
      <c r="PGW26" s="17"/>
      <c r="PGX26" s="17"/>
      <c r="PGY26" s="17"/>
      <c r="PGZ26" s="17"/>
      <c r="PHA26" s="17"/>
      <c r="PHB26" s="17"/>
      <c r="PHC26" s="17"/>
      <c r="PHD26" s="17"/>
      <c r="PHE26" s="17"/>
      <c r="PHF26" s="17"/>
      <c r="PHG26" s="17"/>
      <c r="PHH26" s="17"/>
      <c r="PHI26" s="17"/>
      <c r="PHJ26" s="17"/>
      <c r="PHK26" s="17"/>
      <c r="PHL26" s="17"/>
      <c r="PHM26" s="17"/>
      <c r="PHN26" s="17"/>
      <c r="PHO26" s="17"/>
      <c r="PHP26" s="17"/>
      <c r="PHQ26" s="17"/>
      <c r="PHR26" s="17"/>
      <c r="PHS26" s="17"/>
      <c r="PHT26" s="17"/>
      <c r="PHU26" s="17"/>
      <c r="PHV26" s="17"/>
      <c r="PHW26" s="17"/>
      <c r="PHX26" s="17"/>
      <c r="PHY26" s="17"/>
      <c r="PHZ26" s="17"/>
      <c r="PIA26" s="17"/>
      <c r="PIB26" s="17"/>
      <c r="PIC26" s="17"/>
      <c r="PID26" s="17"/>
      <c r="PIE26" s="17"/>
      <c r="PIF26" s="17"/>
      <c r="PIG26" s="17"/>
      <c r="PIH26" s="17"/>
      <c r="PII26" s="17"/>
      <c r="PIJ26" s="17"/>
      <c r="PIK26" s="17"/>
      <c r="PIL26" s="17"/>
      <c r="PIM26" s="17"/>
      <c r="PIN26" s="17"/>
      <c r="PIO26" s="17"/>
      <c r="PIP26" s="17"/>
      <c r="PIQ26" s="17"/>
      <c r="PIR26" s="17"/>
      <c r="PIS26" s="17"/>
      <c r="PIT26" s="17"/>
      <c r="PIU26" s="17"/>
      <c r="PIV26" s="17"/>
      <c r="PIW26" s="17"/>
      <c r="PIX26" s="17"/>
      <c r="PIY26" s="17"/>
      <c r="PIZ26" s="17"/>
      <c r="PJA26" s="17"/>
      <c r="PJB26" s="17"/>
      <c r="PJC26" s="17"/>
      <c r="PJD26" s="17"/>
      <c r="PJE26" s="17"/>
      <c r="PJF26" s="17"/>
      <c r="PJG26" s="17"/>
      <c r="PJH26" s="17"/>
      <c r="PJI26" s="17"/>
      <c r="PJJ26" s="17"/>
      <c r="PJK26" s="17"/>
      <c r="PJL26" s="17"/>
      <c r="PJM26" s="17"/>
      <c r="PJN26" s="17"/>
      <c r="PJO26" s="17"/>
      <c r="PJP26" s="17"/>
      <c r="PJQ26" s="17"/>
      <c r="PJR26" s="17"/>
      <c r="PJS26" s="17"/>
      <c r="PJT26" s="17"/>
      <c r="PJU26" s="17"/>
      <c r="PJV26" s="17"/>
      <c r="PJW26" s="17"/>
      <c r="PJX26" s="17"/>
      <c r="PJY26" s="17"/>
      <c r="PJZ26" s="17"/>
      <c r="PKA26" s="17"/>
      <c r="PKB26" s="17"/>
      <c r="PKC26" s="17"/>
      <c r="PKD26" s="17"/>
      <c r="PKE26" s="17"/>
      <c r="PKF26" s="17"/>
      <c r="PKG26" s="17"/>
      <c r="PKH26" s="17"/>
      <c r="PKI26" s="17"/>
      <c r="PKJ26" s="17"/>
      <c r="PKK26" s="17"/>
      <c r="PKL26" s="17"/>
      <c r="PKM26" s="17"/>
      <c r="PKN26" s="17"/>
      <c r="PKO26" s="17"/>
      <c r="PKP26" s="17"/>
      <c r="PKQ26" s="17"/>
      <c r="PKR26" s="17"/>
      <c r="PKS26" s="17"/>
      <c r="PKT26" s="17"/>
      <c r="PKU26" s="17"/>
      <c r="PKV26" s="17"/>
      <c r="PKW26" s="17"/>
      <c r="PKX26" s="17"/>
      <c r="PKY26" s="17"/>
      <c r="PKZ26" s="17"/>
      <c r="PLA26" s="17"/>
      <c r="PLB26" s="17"/>
      <c r="PLC26" s="17"/>
      <c r="PLD26" s="17"/>
      <c r="PLE26" s="17"/>
      <c r="PLF26" s="17"/>
      <c r="PLG26" s="17"/>
      <c r="PLH26" s="17"/>
      <c r="PLI26" s="17"/>
      <c r="PLJ26" s="17"/>
      <c r="PLK26" s="17"/>
      <c r="PLL26" s="17"/>
      <c r="PLM26" s="17"/>
      <c r="PLN26" s="17"/>
      <c r="PLO26" s="17"/>
      <c r="PLP26" s="17"/>
      <c r="PLQ26" s="17"/>
      <c r="PLR26" s="17"/>
      <c r="PLS26" s="17"/>
      <c r="PLT26" s="17"/>
      <c r="PLU26" s="17"/>
      <c r="PLV26" s="17"/>
      <c r="PLW26" s="17"/>
      <c r="PLX26" s="17"/>
      <c r="PLY26" s="17"/>
      <c r="PLZ26" s="17"/>
      <c r="PMA26" s="17"/>
      <c r="PMB26" s="17"/>
      <c r="PMC26" s="17"/>
      <c r="PMD26" s="17"/>
      <c r="PME26" s="17"/>
      <c r="PMF26" s="17"/>
      <c r="PMG26" s="17"/>
      <c r="PMH26" s="17"/>
      <c r="PMI26" s="17"/>
      <c r="PMJ26" s="17"/>
      <c r="PMK26" s="17"/>
      <c r="PML26" s="17"/>
      <c r="PMM26" s="17"/>
      <c r="PMN26" s="17"/>
      <c r="PMO26" s="17"/>
      <c r="PMP26" s="17"/>
      <c r="PMQ26" s="17"/>
      <c r="PMR26" s="17"/>
      <c r="PMS26" s="17"/>
      <c r="PMT26" s="17"/>
      <c r="PMU26" s="17"/>
      <c r="PMV26" s="17"/>
      <c r="PMW26" s="17"/>
      <c r="PMX26" s="17"/>
      <c r="PMY26" s="17"/>
      <c r="PMZ26" s="17"/>
      <c r="PNA26" s="17"/>
      <c r="PNB26" s="17"/>
      <c r="PNC26" s="17"/>
      <c r="PND26" s="17"/>
      <c r="PNE26" s="17"/>
      <c r="PNF26" s="17"/>
      <c r="PNG26" s="17"/>
      <c r="PNH26" s="17"/>
      <c r="PNI26" s="17"/>
      <c r="PNJ26" s="17"/>
      <c r="PNK26" s="17"/>
      <c r="PNL26" s="17"/>
      <c r="PNM26" s="17"/>
      <c r="PNN26" s="17"/>
      <c r="PNO26" s="17"/>
      <c r="PNP26" s="17"/>
      <c r="PNQ26" s="17"/>
      <c r="PNR26" s="17"/>
      <c r="PNS26" s="17"/>
      <c r="PNT26" s="17"/>
      <c r="PNU26" s="17"/>
      <c r="PNV26" s="17"/>
      <c r="PNW26" s="17"/>
      <c r="PNX26" s="17"/>
      <c r="PNY26" s="17"/>
      <c r="PNZ26" s="17"/>
      <c r="POA26" s="17"/>
      <c r="POB26" s="17"/>
      <c r="POC26" s="17"/>
      <c r="POD26" s="17"/>
      <c r="POE26" s="17"/>
      <c r="POF26" s="17"/>
      <c r="POG26" s="17"/>
      <c r="POH26" s="17"/>
      <c r="POI26" s="17"/>
      <c r="POJ26" s="17"/>
      <c r="POK26" s="17"/>
      <c r="POL26" s="17"/>
      <c r="POM26" s="17"/>
      <c r="PON26" s="17"/>
      <c r="POO26" s="17"/>
      <c r="POP26" s="17"/>
      <c r="POQ26" s="17"/>
      <c r="POR26" s="17"/>
      <c r="POS26" s="17"/>
      <c r="POT26" s="17"/>
      <c r="POU26" s="17"/>
      <c r="POV26" s="17"/>
      <c r="POW26" s="17"/>
      <c r="POX26" s="17"/>
      <c r="POY26" s="17"/>
      <c r="POZ26" s="17"/>
      <c r="PPA26" s="17"/>
      <c r="PPB26" s="17"/>
      <c r="PPC26" s="17"/>
      <c r="PPD26" s="17"/>
      <c r="PPE26" s="17"/>
      <c r="PPF26" s="17"/>
      <c r="PPG26" s="17"/>
      <c r="PPH26" s="17"/>
      <c r="PPI26" s="17"/>
      <c r="PPJ26" s="17"/>
      <c r="PPK26" s="17"/>
      <c r="PPL26" s="17"/>
      <c r="PPM26" s="17"/>
      <c r="PPN26" s="17"/>
      <c r="PPO26" s="17"/>
      <c r="PPP26" s="17"/>
      <c r="PPQ26" s="17"/>
      <c r="PPR26" s="17"/>
      <c r="PPS26" s="17"/>
      <c r="PPT26" s="17"/>
      <c r="PPU26" s="17"/>
      <c r="PPV26" s="17"/>
      <c r="PPW26" s="17"/>
      <c r="PPX26" s="17"/>
      <c r="PPY26" s="17"/>
      <c r="PPZ26" s="17"/>
      <c r="PQA26" s="17"/>
      <c r="PQB26" s="17"/>
      <c r="PQC26" s="17"/>
      <c r="PQD26" s="17"/>
      <c r="PQE26" s="17"/>
      <c r="PQF26" s="17"/>
      <c r="PQG26" s="17"/>
      <c r="PQH26" s="17"/>
      <c r="PQI26" s="17"/>
      <c r="PQJ26" s="17"/>
      <c r="PQK26" s="17"/>
      <c r="PQL26" s="17"/>
      <c r="PQM26" s="17"/>
      <c r="PQN26" s="17"/>
      <c r="PQO26" s="17"/>
      <c r="PQP26" s="17"/>
      <c r="PQQ26" s="17"/>
      <c r="PQR26" s="17"/>
      <c r="PQS26" s="17"/>
      <c r="PQT26" s="17"/>
      <c r="PQU26" s="17"/>
      <c r="PQV26" s="17"/>
      <c r="PQW26" s="17"/>
      <c r="PQX26" s="17"/>
      <c r="PQY26" s="17"/>
      <c r="PQZ26" s="17"/>
      <c r="PRA26" s="17"/>
      <c r="PRB26" s="17"/>
      <c r="PRC26" s="17"/>
      <c r="PRD26" s="17"/>
      <c r="PRE26" s="17"/>
      <c r="PRF26" s="17"/>
      <c r="PRG26" s="17"/>
      <c r="PRH26" s="17"/>
      <c r="PRI26" s="17"/>
      <c r="PRJ26" s="17"/>
      <c r="PRK26" s="17"/>
      <c r="PRL26" s="17"/>
      <c r="PRM26" s="17"/>
      <c r="PRN26" s="17"/>
      <c r="PRO26" s="17"/>
      <c r="PRP26" s="17"/>
      <c r="PRQ26" s="17"/>
      <c r="PRR26" s="17"/>
      <c r="PRS26" s="17"/>
      <c r="PRT26" s="17"/>
      <c r="PRU26" s="17"/>
      <c r="PRV26" s="17"/>
      <c r="PRW26" s="17"/>
      <c r="PRX26" s="17"/>
      <c r="PRY26" s="17"/>
      <c r="PRZ26" s="17"/>
      <c r="PSA26" s="17"/>
      <c r="PSB26" s="17"/>
      <c r="PSC26" s="17"/>
      <c r="PSD26" s="17"/>
      <c r="PSE26" s="17"/>
      <c r="PSF26" s="17"/>
      <c r="PSG26" s="17"/>
      <c r="PSH26" s="17"/>
      <c r="PSI26" s="17"/>
      <c r="PSJ26" s="17"/>
      <c r="PSK26" s="17"/>
      <c r="PSL26" s="17"/>
      <c r="PSM26" s="17"/>
      <c r="PSN26" s="17"/>
      <c r="PSO26" s="17"/>
      <c r="PSP26" s="17"/>
      <c r="PSQ26" s="17"/>
      <c r="PSR26" s="17"/>
      <c r="PSS26" s="17"/>
      <c r="PST26" s="17"/>
      <c r="PSU26" s="17"/>
      <c r="PSV26" s="17"/>
      <c r="PSW26" s="17"/>
      <c r="PSX26" s="17"/>
      <c r="PSY26" s="17"/>
      <c r="PSZ26" s="17"/>
      <c r="PTA26" s="17"/>
      <c r="PTB26" s="17"/>
      <c r="PTC26" s="17"/>
      <c r="PTD26" s="17"/>
      <c r="PTE26" s="17"/>
      <c r="PTF26" s="17"/>
      <c r="PTG26" s="17"/>
      <c r="PTH26" s="17"/>
      <c r="PTI26" s="17"/>
      <c r="PTJ26" s="17"/>
      <c r="PTK26" s="17"/>
      <c r="PTL26" s="17"/>
      <c r="PTM26" s="17"/>
      <c r="PTN26" s="17"/>
      <c r="PTO26" s="17"/>
      <c r="PTP26" s="17"/>
      <c r="PTQ26" s="17"/>
      <c r="PTR26" s="17"/>
      <c r="PTS26" s="17"/>
      <c r="PTT26" s="17"/>
      <c r="PTU26" s="17"/>
      <c r="PTV26" s="17"/>
      <c r="PTW26" s="17"/>
      <c r="PTX26" s="17"/>
      <c r="PTY26" s="17"/>
      <c r="PTZ26" s="17"/>
      <c r="PUA26" s="17"/>
      <c r="PUB26" s="17"/>
      <c r="PUC26" s="17"/>
      <c r="PUD26" s="17"/>
      <c r="PUE26" s="17"/>
      <c r="PUF26" s="17"/>
      <c r="PUG26" s="17"/>
      <c r="PUH26" s="17"/>
      <c r="PUI26" s="17"/>
      <c r="PUJ26" s="17"/>
      <c r="PUK26" s="17"/>
      <c r="PUL26" s="17"/>
      <c r="PUM26" s="17"/>
      <c r="PUN26" s="17"/>
      <c r="PUO26" s="17"/>
      <c r="PUP26" s="17"/>
      <c r="PUQ26" s="17"/>
      <c r="PUR26" s="17"/>
      <c r="PUS26" s="17"/>
      <c r="PUT26" s="17"/>
      <c r="PUU26" s="17"/>
      <c r="PUV26" s="17"/>
      <c r="PUW26" s="17"/>
      <c r="PUX26" s="17"/>
      <c r="PUY26" s="17"/>
      <c r="PUZ26" s="17"/>
      <c r="PVA26" s="17"/>
      <c r="PVB26" s="17"/>
      <c r="PVC26" s="17"/>
      <c r="PVD26" s="17"/>
      <c r="PVE26" s="17"/>
      <c r="PVF26" s="17"/>
      <c r="PVG26" s="17"/>
      <c r="PVH26" s="17"/>
      <c r="PVI26" s="17"/>
      <c r="PVJ26" s="17"/>
      <c r="PVK26" s="17"/>
      <c r="PVL26" s="17"/>
      <c r="PVM26" s="17"/>
      <c r="PVN26" s="17"/>
      <c r="PVO26" s="17"/>
      <c r="PVP26" s="17"/>
      <c r="PVQ26" s="17"/>
      <c r="PVR26" s="17"/>
      <c r="PVS26" s="17"/>
      <c r="PVT26" s="17"/>
      <c r="PVU26" s="17"/>
      <c r="PVV26" s="17"/>
      <c r="PVW26" s="17"/>
      <c r="PVX26" s="17"/>
      <c r="PVY26" s="17"/>
      <c r="PVZ26" s="17"/>
      <c r="PWA26" s="17"/>
      <c r="PWB26" s="17"/>
      <c r="PWC26" s="17"/>
      <c r="PWD26" s="17"/>
      <c r="PWE26" s="17"/>
      <c r="PWF26" s="17"/>
      <c r="PWG26" s="17"/>
      <c r="PWH26" s="17"/>
      <c r="PWI26" s="17"/>
      <c r="PWJ26" s="17"/>
      <c r="PWK26" s="17"/>
      <c r="PWL26" s="17"/>
      <c r="PWM26" s="17"/>
      <c r="PWN26" s="17"/>
      <c r="PWO26" s="17"/>
      <c r="PWP26" s="17"/>
      <c r="PWQ26" s="17"/>
      <c r="PWR26" s="17"/>
      <c r="PWS26" s="17"/>
      <c r="PWT26" s="17"/>
      <c r="PWU26" s="17"/>
      <c r="PWV26" s="17"/>
      <c r="PWW26" s="17"/>
      <c r="PWX26" s="17"/>
      <c r="PWY26" s="17"/>
      <c r="PWZ26" s="17"/>
      <c r="PXA26" s="17"/>
      <c r="PXB26" s="17"/>
      <c r="PXC26" s="17"/>
      <c r="PXD26" s="17"/>
      <c r="PXE26" s="17"/>
      <c r="PXF26" s="17"/>
      <c r="PXG26" s="17"/>
      <c r="PXH26" s="17"/>
      <c r="PXI26" s="17"/>
      <c r="PXJ26" s="17"/>
      <c r="PXK26" s="17"/>
      <c r="PXL26" s="17"/>
      <c r="PXM26" s="17"/>
      <c r="PXN26" s="17"/>
      <c r="PXO26" s="17"/>
      <c r="PXP26" s="17"/>
      <c r="PXQ26" s="17"/>
      <c r="PXR26" s="17"/>
      <c r="PXS26" s="17"/>
      <c r="PXT26" s="17"/>
      <c r="PXU26" s="17"/>
      <c r="PXV26" s="17"/>
      <c r="PXW26" s="17"/>
      <c r="PXX26" s="17"/>
      <c r="PXY26" s="17"/>
      <c r="PXZ26" s="17"/>
      <c r="PYA26" s="17"/>
      <c r="PYB26" s="17"/>
      <c r="PYC26" s="17"/>
      <c r="PYD26" s="17"/>
      <c r="PYE26" s="17"/>
      <c r="PYF26" s="17"/>
      <c r="PYG26" s="17"/>
      <c r="PYH26" s="17"/>
      <c r="PYI26" s="17"/>
      <c r="PYJ26" s="17"/>
      <c r="PYK26" s="17"/>
      <c r="PYL26" s="17"/>
      <c r="PYM26" s="17"/>
      <c r="PYN26" s="17"/>
      <c r="PYO26" s="17"/>
      <c r="PYP26" s="17"/>
      <c r="PYQ26" s="17"/>
      <c r="PYR26" s="17"/>
      <c r="PYS26" s="17"/>
      <c r="PYT26" s="17"/>
      <c r="PYU26" s="17"/>
      <c r="PYV26" s="17"/>
      <c r="PYW26" s="17"/>
      <c r="PYX26" s="17"/>
      <c r="PYY26" s="17"/>
      <c r="PYZ26" s="17"/>
      <c r="PZA26" s="17"/>
      <c r="PZB26" s="17"/>
      <c r="PZC26" s="17"/>
      <c r="PZD26" s="17"/>
      <c r="PZE26" s="17"/>
      <c r="PZF26" s="17"/>
      <c r="PZG26" s="17"/>
      <c r="PZH26" s="17"/>
      <c r="PZI26" s="17"/>
      <c r="PZJ26" s="17"/>
      <c r="PZK26" s="17"/>
      <c r="PZL26" s="17"/>
      <c r="PZM26" s="17"/>
      <c r="PZN26" s="17"/>
      <c r="PZO26" s="17"/>
      <c r="PZP26" s="17"/>
      <c r="PZQ26" s="17"/>
      <c r="PZR26" s="17"/>
      <c r="PZS26" s="17"/>
      <c r="PZT26" s="17"/>
      <c r="PZU26" s="17"/>
      <c r="PZV26" s="17"/>
      <c r="PZW26" s="17"/>
      <c r="PZX26" s="17"/>
      <c r="PZY26" s="17"/>
      <c r="PZZ26" s="17"/>
      <c r="QAA26" s="17"/>
      <c r="QAB26" s="17"/>
      <c r="QAC26" s="17"/>
      <c r="QAD26" s="17"/>
      <c r="QAE26" s="17"/>
      <c r="QAF26" s="17"/>
      <c r="QAG26" s="17"/>
      <c r="QAH26" s="17"/>
      <c r="QAI26" s="17"/>
      <c r="QAJ26" s="17"/>
      <c r="QAK26" s="17"/>
      <c r="QAL26" s="17"/>
      <c r="QAM26" s="17"/>
      <c r="QAN26" s="17"/>
      <c r="QAO26" s="17"/>
      <c r="QAP26" s="17"/>
      <c r="QAQ26" s="17"/>
      <c r="QAR26" s="17"/>
      <c r="QAS26" s="17"/>
      <c r="QAT26" s="17"/>
      <c r="QAU26" s="17"/>
      <c r="QAV26" s="17"/>
      <c r="QAW26" s="17"/>
      <c r="QAX26" s="17"/>
      <c r="QAY26" s="17"/>
      <c r="QAZ26" s="17"/>
      <c r="QBA26" s="17"/>
      <c r="QBB26" s="17"/>
      <c r="QBC26" s="17"/>
      <c r="QBD26" s="17"/>
      <c r="QBE26" s="17"/>
      <c r="QBF26" s="17"/>
      <c r="QBG26" s="17"/>
      <c r="QBH26" s="17"/>
      <c r="QBI26" s="17"/>
      <c r="QBJ26" s="17"/>
      <c r="QBK26" s="17"/>
      <c r="QBL26" s="17"/>
      <c r="QBM26" s="17"/>
      <c r="QBN26" s="17"/>
      <c r="QBO26" s="17"/>
      <c r="QBP26" s="17"/>
      <c r="QBQ26" s="17"/>
      <c r="QBR26" s="17"/>
      <c r="QBS26" s="17"/>
      <c r="QBT26" s="17"/>
      <c r="QBU26" s="17"/>
      <c r="QBV26" s="17"/>
      <c r="QBW26" s="17"/>
      <c r="QBX26" s="17"/>
      <c r="QBY26" s="17"/>
      <c r="QBZ26" s="17"/>
      <c r="QCA26" s="17"/>
      <c r="QCB26" s="17"/>
      <c r="QCC26" s="17"/>
      <c r="QCD26" s="17"/>
      <c r="QCE26" s="17"/>
      <c r="QCF26" s="17"/>
      <c r="QCG26" s="17"/>
      <c r="QCH26" s="17"/>
      <c r="QCI26" s="17"/>
      <c r="QCJ26" s="17"/>
      <c r="QCK26" s="17"/>
      <c r="QCL26" s="17"/>
      <c r="QCM26" s="17"/>
      <c r="QCN26" s="17"/>
      <c r="QCO26" s="17"/>
      <c r="QCP26" s="17"/>
      <c r="QCQ26" s="17"/>
      <c r="QCR26" s="17"/>
      <c r="QCS26" s="17"/>
      <c r="QCT26" s="17"/>
      <c r="QCU26" s="17"/>
      <c r="QCV26" s="17"/>
      <c r="QCW26" s="17"/>
      <c r="QCX26" s="17"/>
      <c r="QCY26" s="17"/>
      <c r="QCZ26" s="17"/>
      <c r="QDA26" s="17"/>
      <c r="QDB26" s="17"/>
      <c r="QDC26" s="17"/>
      <c r="QDD26" s="17"/>
      <c r="QDE26" s="17"/>
      <c r="QDF26" s="17"/>
      <c r="QDG26" s="17"/>
      <c r="QDH26" s="17"/>
      <c r="QDI26" s="17"/>
      <c r="QDJ26" s="17"/>
      <c r="QDK26" s="17"/>
      <c r="QDL26" s="17"/>
      <c r="QDM26" s="17"/>
      <c r="QDN26" s="17"/>
      <c r="QDO26" s="17"/>
      <c r="QDP26" s="17"/>
      <c r="QDQ26" s="17"/>
      <c r="QDR26" s="17"/>
      <c r="QDS26" s="17"/>
      <c r="QDT26" s="17"/>
      <c r="QDU26" s="17"/>
      <c r="QDV26" s="17"/>
      <c r="QDW26" s="17"/>
      <c r="QDX26" s="17"/>
      <c r="QDY26" s="17"/>
      <c r="QDZ26" s="17"/>
      <c r="QEA26" s="17"/>
      <c r="QEB26" s="17"/>
      <c r="QEC26" s="17"/>
      <c r="QED26" s="17"/>
      <c r="QEE26" s="17"/>
      <c r="QEF26" s="17"/>
      <c r="QEG26" s="17"/>
      <c r="QEH26" s="17"/>
      <c r="QEI26" s="17"/>
      <c r="QEJ26" s="17"/>
      <c r="QEK26" s="17"/>
      <c r="QEL26" s="17"/>
      <c r="QEM26" s="17"/>
      <c r="QEN26" s="17"/>
      <c r="QEO26" s="17"/>
      <c r="QEP26" s="17"/>
      <c r="QEQ26" s="17"/>
      <c r="QER26" s="17"/>
      <c r="QES26" s="17"/>
      <c r="QET26" s="17"/>
      <c r="QEU26" s="17"/>
      <c r="QEV26" s="17"/>
      <c r="QEW26" s="17"/>
      <c r="QEX26" s="17"/>
      <c r="QEY26" s="17"/>
      <c r="QEZ26" s="17"/>
      <c r="QFA26" s="17"/>
      <c r="QFB26" s="17"/>
      <c r="QFC26" s="17"/>
      <c r="QFD26" s="17"/>
      <c r="QFE26" s="17"/>
      <c r="QFF26" s="17"/>
      <c r="QFG26" s="17"/>
      <c r="QFH26" s="17"/>
      <c r="QFI26" s="17"/>
      <c r="QFJ26" s="17"/>
      <c r="QFK26" s="17"/>
      <c r="QFL26" s="17"/>
      <c r="QFM26" s="17"/>
      <c r="QFN26" s="17"/>
      <c r="QFO26" s="17"/>
      <c r="QFP26" s="17"/>
      <c r="QFQ26" s="17"/>
      <c r="QFR26" s="17"/>
      <c r="QFS26" s="17"/>
      <c r="QFT26" s="17"/>
      <c r="QFU26" s="17"/>
      <c r="QFV26" s="17"/>
      <c r="QFW26" s="17"/>
      <c r="QFX26" s="17"/>
      <c r="QFY26" s="17"/>
      <c r="QFZ26" s="17"/>
      <c r="QGA26" s="17"/>
      <c r="QGB26" s="17"/>
      <c r="QGC26" s="17"/>
      <c r="QGD26" s="17"/>
      <c r="QGE26" s="17"/>
      <c r="QGF26" s="17"/>
      <c r="QGG26" s="17"/>
      <c r="QGH26" s="17"/>
      <c r="QGI26" s="17"/>
      <c r="QGJ26" s="17"/>
      <c r="QGK26" s="17"/>
      <c r="QGL26" s="17"/>
      <c r="QGM26" s="17"/>
      <c r="QGN26" s="17"/>
      <c r="QGO26" s="17"/>
      <c r="QGP26" s="17"/>
      <c r="QGQ26" s="17"/>
      <c r="QGR26" s="17"/>
      <c r="QGS26" s="17"/>
      <c r="QGT26" s="17"/>
      <c r="QGU26" s="17"/>
      <c r="QGV26" s="17"/>
      <c r="QGW26" s="17"/>
      <c r="QGX26" s="17"/>
      <c r="QGY26" s="17"/>
      <c r="QGZ26" s="17"/>
      <c r="QHA26" s="17"/>
      <c r="QHB26" s="17"/>
      <c r="QHC26" s="17"/>
      <c r="QHD26" s="17"/>
      <c r="QHE26" s="17"/>
      <c r="QHF26" s="17"/>
      <c r="QHG26" s="17"/>
      <c r="QHH26" s="17"/>
      <c r="QHI26" s="17"/>
      <c r="QHJ26" s="17"/>
      <c r="QHK26" s="17"/>
      <c r="QHL26" s="17"/>
      <c r="QHM26" s="17"/>
      <c r="QHN26" s="17"/>
      <c r="QHO26" s="17"/>
      <c r="QHP26" s="17"/>
      <c r="QHQ26" s="17"/>
      <c r="QHR26" s="17"/>
      <c r="QHS26" s="17"/>
      <c r="QHT26" s="17"/>
      <c r="QHU26" s="17"/>
      <c r="QHV26" s="17"/>
      <c r="QHW26" s="17"/>
      <c r="QHX26" s="17"/>
      <c r="QHY26" s="17"/>
      <c r="QHZ26" s="17"/>
      <c r="QIA26" s="17"/>
      <c r="QIB26" s="17"/>
      <c r="QIC26" s="17"/>
      <c r="QID26" s="17"/>
      <c r="QIE26" s="17"/>
      <c r="QIF26" s="17"/>
      <c r="QIG26" s="17"/>
      <c r="QIH26" s="17"/>
      <c r="QII26" s="17"/>
      <c r="QIJ26" s="17"/>
      <c r="QIK26" s="17"/>
      <c r="QIL26" s="17"/>
      <c r="QIM26" s="17"/>
      <c r="QIN26" s="17"/>
      <c r="QIO26" s="17"/>
      <c r="QIP26" s="17"/>
      <c r="QIQ26" s="17"/>
      <c r="QIR26" s="17"/>
      <c r="QIS26" s="17"/>
      <c r="QIT26" s="17"/>
      <c r="QIU26" s="17"/>
      <c r="QIV26" s="17"/>
      <c r="QIW26" s="17"/>
      <c r="QIX26" s="17"/>
      <c r="QIY26" s="17"/>
      <c r="QIZ26" s="17"/>
      <c r="QJA26" s="17"/>
      <c r="QJB26" s="17"/>
      <c r="QJC26" s="17"/>
      <c r="QJD26" s="17"/>
      <c r="QJE26" s="17"/>
      <c r="QJF26" s="17"/>
      <c r="QJG26" s="17"/>
      <c r="QJH26" s="17"/>
      <c r="QJI26" s="17"/>
      <c r="QJJ26" s="17"/>
      <c r="QJK26" s="17"/>
      <c r="QJL26" s="17"/>
      <c r="QJM26" s="17"/>
      <c r="QJN26" s="17"/>
      <c r="QJO26" s="17"/>
      <c r="QJP26" s="17"/>
      <c r="QJQ26" s="17"/>
      <c r="QJR26" s="17"/>
      <c r="QJS26" s="17"/>
      <c r="QJT26" s="17"/>
      <c r="QJU26" s="17"/>
      <c r="QJV26" s="17"/>
      <c r="QJW26" s="17"/>
      <c r="QJX26" s="17"/>
      <c r="QJY26" s="17"/>
      <c r="QJZ26" s="17"/>
      <c r="QKA26" s="17"/>
      <c r="QKB26" s="17"/>
      <c r="QKC26" s="17"/>
      <c r="QKD26" s="17"/>
      <c r="QKE26" s="17"/>
      <c r="QKF26" s="17"/>
      <c r="QKG26" s="17"/>
      <c r="QKH26" s="17"/>
      <c r="QKI26" s="17"/>
      <c r="QKJ26" s="17"/>
      <c r="QKK26" s="17"/>
      <c r="QKL26" s="17"/>
      <c r="QKM26" s="17"/>
      <c r="QKN26" s="17"/>
      <c r="QKO26" s="17"/>
      <c r="QKP26" s="17"/>
      <c r="QKQ26" s="17"/>
      <c r="QKR26" s="17"/>
      <c r="QKS26" s="17"/>
      <c r="QKT26" s="17"/>
      <c r="QKU26" s="17"/>
      <c r="QKV26" s="17"/>
      <c r="QKW26" s="17"/>
      <c r="QKX26" s="17"/>
      <c r="QKY26" s="17"/>
      <c r="QKZ26" s="17"/>
      <c r="QLA26" s="17"/>
      <c r="QLB26" s="17"/>
      <c r="QLC26" s="17"/>
      <c r="QLD26" s="17"/>
      <c r="QLE26" s="17"/>
      <c r="QLF26" s="17"/>
      <c r="QLG26" s="17"/>
      <c r="QLH26" s="17"/>
      <c r="QLI26" s="17"/>
      <c r="QLJ26" s="17"/>
      <c r="QLK26" s="17"/>
      <c r="QLL26" s="17"/>
      <c r="QLM26" s="17"/>
      <c r="QLN26" s="17"/>
      <c r="QLO26" s="17"/>
      <c r="QLP26" s="17"/>
      <c r="QLQ26" s="17"/>
      <c r="QLR26" s="17"/>
      <c r="QLS26" s="17"/>
      <c r="QLT26" s="17"/>
      <c r="QLU26" s="17"/>
      <c r="QLV26" s="17"/>
      <c r="QLW26" s="17"/>
      <c r="QLX26" s="17"/>
      <c r="QLY26" s="17"/>
      <c r="QLZ26" s="17"/>
      <c r="QMA26" s="17"/>
      <c r="QMB26" s="17"/>
      <c r="QMC26" s="17"/>
      <c r="QMD26" s="17"/>
      <c r="QME26" s="17"/>
      <c r="QMF26" s="17"/>
      <c r="QMG26" s="17"/>
      <c r="QMH26" s="17"/>
      <c r="QMI26" s="17"/>
      <c r="QMJ26" s="17"/>
      <c r="QMK26" s="17"/>
      <c r="QML26" s="17"/>
      <c r="QMM26" s="17"/>
      <c r="QMN26" s="17"/>
      <c r="QMO26" s="17"/>
      <c r="QMP26" s="17"/>
      <c r="QMQ26" s="17"/>
      <c r="QMR26" s="17"/>
      <c r="QMS26" s="17"/>
      <c r="QMT26" s="17"/>
      <c r="QMU26" s="17"/>
      <c r="QMV26" s="17"/>
      <c r="QMW26" s="17"/>
      <c r="QMX26" s="17"/>
      <c r="QMY26" s="17"/>
      <c r="QMZ26" s="17"/>
      <c r="QNA26" s="17"/>
      <c r="QNB26" s="17"/>
      <c r="QNC26" s="17"/>
      <c r="QND26" s="17"/>
      <c r="QNE26" s="17"/>
      <c r="QNF26" s="17"/>
      <c r="QNG26" s="17"/>
      <c r="QNH26" s="17"/>
      <c r="QNI26" s="17"/>
      <c r="QNJ26" s="17"/>
      <c r="QNK26" s="17"/>
      <c r="QNL26" s="17"/>
      <c r="QNM26" s="17"/>
      <c r="QNN26" s="17"/>
      <c r="QNO26" s="17"/>
      <c r="QNP26" s="17"/>
      <c r="QNQ26" s="17"/>
      <c r="QNR26" s="17"/>
      <c r="QNS26" s="17"/>
      <c r="QNT26" s="17"/>
      <c r="QNU26" s="17"/>
      <c r="QNV26" s="17"/>
      <c r="QNW26" s="17"/>
      <c r="QNX26" s="17"/>
      <c r="QNY26" s="17"/>
      <c r="QNZ26" s="17"/>
      <c r="QOA26" s="17"/>
      <c r="QOB26" s="17"/>
      <c r="QOC26" s="17"/>
      <c r="QOD26" s="17"/>
      <c r="QOE26" s="17"/>
      <c r="QOF26" s="17"/>
      <c r="QOG26" s="17"/>
      <c r="QOH26" s="17"/>
      <c r="QOI26" s="17"/>
      <c r="QOJ26" s="17"/>
      <c r="QOK26" s="17"/>
      <c r="QOL26" s="17"/>
      <c r="QOM26" s="17"/>
      <c r="QON26" s="17"/>
      <c r="QOO26" s="17"/>
      <c r="QOP26" s="17"/>
      <c r="QOQ26" s="17"/>
      <c r="QOR26" s="17"/>
      <c r="QOS26" s="17"/>
      <c r="QOT26" s="17"/>
      <c r="QOU26" s="17"/>
      <c r="QOV26" s="17"/>
      <c r="QOW26" s="17"/>
      <c r="QOX26" s="17"/>
      <c r="QOY26" s="17"/>
      <c r="QOZ26" s="17"/>
      <c r="QPA26" s="17"/>
      <c r="QPB26" s="17"/>
      <c r="QPC26" s="17"/>
      <c r="QPD26" s="17"/>
      <c r="QPE26" s="17"/>
      <c r="QPF26" s="17"/>
      <c r="QPG26" s="17"/>
      <c r="QPH26" s="17"/>
      <c r="QPI26" s="17"/>
      <c r="QPJ26" s="17"/>
      <c r="QPK26" s="17"/>
      <c r="QPL26" s="17"/>
      <c r="QPM26" s="17"/>
      <c r="QPN26" s="17"/>
      <c r="QPO26" s="17"/>
      <c r="QPP26" s="17"/>
      <c r="QPQ26" s="17"/>
      <c r="QPR26" s="17"/>
      <c r="QPS26" s="17"/>
      <c r="QPT26" s="17"/>
      <c r="QPU26" s="17"/>
      <c r="QPV26" s="17"/>
      <c r="QPW26" s="17"/>
      <c r="QPX26" s="17"/>
      <c r="QPY26" s="17"/>
      <c r="QPZ26" s="17"/>
      <c r="QQA26" s="17"/>
      <c r="QQB26" s="17"/>
      <c r="QQC26" s="17"/>
      <c r="QQD26" s="17"/>
      <c r="QQE26" s="17"/>
      <c r="QQF26" s="17"/>
      <c r="QQG26" s="17"/>
      <c r="QQH26" s="17"/>
      <c r="QQI26" s="17"/>
      <c r="QQJ26" s="17"/>
      <c r="QQK26" s="17"/>
      <c r="QQL26" s="17"/>
      <c r="QQM26" s="17"/>
      <c r="QQN26" s="17"/>
      <c r="QQO26" s="17"/>
      <c r="QQP26" s="17"/>
      <c r="QQQ26" s="17"/>
      <c r="QQR26" s="17"/>
      <c r="QQS26" s="17"/>
      <c r="QQT26" s="17"/>
      <c r="QQU26" s="17"/>
      <c r="QQV26" s="17"/>
      <c r="QQW26" s="17"/>
      <c r="QQX26" s="17"/>
      <c r="QQY26" s="17"/>
      <c r="QQZ26" s="17"/>
      <c r="QRA26" s="17"/>
      <c r="QRB26" s="17"/>
      <c r="QRC26" s="17"/>
      <c r="QRD26" s="17"/>
      <c r="QRE26" s="17"/>
      <c r="QRF26" s="17"/>
      <c r="QRG26" s="17"/>
      <c r="QRH26" s="17"/>
      <c r="QRI26" s="17"/>
      <c r="QRJ26" s="17"/>
      <c r="QRK26" s="17"/>
      <c r="QRL26" s="17"/>
      <c r="QRM26" s="17"/>
      <c r="QRN26" s="17"/>
      <c r="QRO26" s="17"/>
      <c r="QRP26" s="17"/>
      <c r="QRQ26" s="17"/>
      <c r="QRR26" s="17"/>
      <c r="QRS26" s="17"/>
      <c r="QRT26" s="17"/>
      <c r="QRU26" s="17"/>
      <c r="QRV26" s="17"/>
      <c r="QRW26" s="17"/>
      <c r="QRX26" s="17"/>
      <c r="QRY26" s="17"/>
      <c r="QRZ26" s="17"/>
      <c r="QSA26" s="17"/>
      <c r="QSB26" s="17"/>
      <c r="QSC26" s="17"/>
      <c r="QSD26" s="17"/>
      <c r="QSE26" s="17"/>
      <c r="QSF26" s="17"/>
      <c r="QSG26" s="17"/>
      <c r="QSH26" s="17"/>
      <c r="QSI26" s="17"/>
      <c r="QSJ26" s="17"/>
      <c r="QSK26" s="17"/>
      <c r="QSL26" s="17"/>
      <c r="QSM26" s="17"/>
      <c r="QSN26" s="17"/>
      <c r="QSO26" s="17"/>
      <c r="QSP26" s="17"/>
      <c r="QSQ26" s="17"/>
      <c r="QSR26" s="17"/>
      <c r="QSS26" s="17"/>
      <c r="QST26" s="17"/>
      <c r="QSU26" s="17"/>
      <c r="QSV26" s="17"/>
      <c r="QSW26" s="17"/>
      <c r="QSX26" s="17"/>
      <c r="QSY26" s="17"/>
      <c r="QSZ26" s="17"/>
      <c r="QTA26" s="17"/>
      <c r="QTB26" s="17"/>
      <c r="QTC26" s="17"/>
      <c r="QTD26" s="17"/>
      <c r="QTE26" s="17"/>
      <c r="QTF26" s="17"/>
      <c r="QTG26" s="17"/>
      <c r="QTH26" s="17"/>
      <c r="QTI26" s="17"/>
      <c r="QTJ26" s="17"/>
      <c r="QTK26" s="17"/>
      <c r="QTL26" s="17"/>
      <c r="QTM26" s="17"/>
      <c r="QTN26" s="17"/>
      <c r="QTO26" s="17"/>
      <c r="QTP26" s="17"/>
      <c r="QTQ26" s="17"/>
      <c r="QTR26" s="17"/>
      <c r="QTS26" s="17"/>
      <c r="QTT26" s="17"/>
      <c r="QTU26" s="17"/>
      <c r="QTV26" s="17"/>
      <c r="QTW26" s="17"/>
      <c r="QTX26" s="17"/>
      <c r="QTY26" s="17"/>
      <c r="QTZ26" s="17"/>
      <c r="QUA26" s="17"/>
      <c r="QUB26" s="17"/>
      <c r="QUC26" s="17"/>
      <c r="QUD26" s="17"/>
      <c r="QUE26" s="17"/>
      <c r="QUF26" s="17"/>
      <c r="QUG26" s="17"/>
      <c r="QUH26" s="17"/>
      <c r="QUI26" s="17"/>
      <c r="QUJ26" s="17"/>
      <c r="QUK26" s="17"/>
      <c r="QUL26" s="17"/>
      <c r="QUM26" s="17"/>
      <c r="QUN26" s="17"/>
      <c r="QUO26" s="17"/>
      <c r="QUP26" s="17"/>
      <c r="QUQ26" s="17"/>
      <c r="QUR26" s="17"/>
      <c r="QUS26" s="17"/>
      <c r="QUT26" s="17"/>
      <c r="QUU26" s="17"/>
      <c r="QUV26" s="17"/>
      <c r="QUW26" s="17"/>
      <c r="QUX26" s="17"/>
      <c r="QUY26" s="17"/>
      <c r="QUZ26" s="17"/>
      <c r="QVA26" s="17"/>
      <c r="QVB26" s="17"/>
      <c r="QVC26" s="17"/>
      <c r="QVD26" s="17"/>
      <c r="QVE26" s="17"/>
      <c r="QVF26" s="17"/>
      <c r="QVG26" s="17"/>
      <c r="QVH26" s="17"/>
      <c r="QVI26" s="17"/>
      <c r="QVJ26" s="17"/>
      <c r="QVK26" s="17"/>
      <c r="QVL26" s="17"/>
      <c r="QVM26" s="17"/>
      <c r="QVN26" s="17"/>
      <c r="QVO26" s="17"/>
      <c r="QVP26" s="17"/>
      <c r="QVQ26" s="17"/>
      <c r="QVR26" s="17"/>
      <c r="QVS26" s="17"/>
      <c r="QVT26" s="17"/>
      <c r="QVU26" s="17"/>
      <c r="QVV26" s="17"/>
      <c r="QVW26" s="17"/>
      <c r="QVX26" s="17"/>
      <c r="QVY26" s="17"/>
      <c r="QVZ26" s="17"/>
      <c r="QWA26" s="17"/>
      <c r="QWB26" s="17"/>
      <c r="QWC26" s="17"/>
      <c r="QWD26" s="17"/>
      <c r="QWE26" s="17"/>
      <c r="QWF26" s="17"/>
      <c r="QWG26" s="17"/>
      <c r="QWH26" s="17"/>
      <c r="QWI26" s="17"/>
      <c r="QWJ26" s="17"/>
      <c r="QWK26" s="17"/>
      <c r="QWL26" s="17"/>
      <c r="QWM26" s="17"/>
      <c r="QWN26" s="17"/>
      <c r="QWO26" s="17"/>
      <c r="QWP26" s="17"/>
      <c r="QWQ26" s="17"/>
      <c r="QWR26" s="17"/>
      <c r="QWS26" s="17"/>
      <c r="QWT26" s="17"/>
      <c r="QWU26" s="17"/>
      <c r="QWV26" s="17"/>
      <c r="QWW26" s="17"/>
      <c r="QWX26" s="17"/>
      <c r="QWY26" s="17"/>
      <c r="QWZ26" s="17"/>
      <c r="QXA26" s="17"/>
      <c r="QXB26" s="17"/>
      <c r="QXC26" s="17"/>
      <c r="QXD26" s="17"/>
      <c r="QXE26" s="17"/>
      <c r="QXF26" s="17"/>
      <c r="QXG26" s="17"/>
      <c r="QXH26" s="17"/>
      <c r="QXI26" s="17"/>
      <c r="QXJ26" s="17"/>
      <c r="QXK26" s="17"/>
      <c r="QXL26" s="17"/>
      <c r="QXM26" s="17"/>
      <c r="QXN26" s="17"/>
      <c r="QXO26" s="17"/>
      <c r="QXP26" s="17"/>
      <c r="QXQ26" s="17"/>
      <c r="QXR26" s="17"/>
      <c r="QXS26" s="17"/>
      <c r="QXT26" s="17"/>
      <c r="QXU26" s="17"/>
      <c r="QXV26" s="17"/>
      <c r="QXW26" s="17"/>
      <c r="QXX26" s="17"/>
      <c r="QXY26" s="17"/>
      <c r="QXZ26" s="17"/>
      <c r="QYA26" s="17"/>
      <c r="QYB26" s="17"/>
      <c r="QYC26" s="17"/>
      <c r="QYD26" s="17"/>
      <c r="QYE26" s="17"/>
      <c r="QYF26" s="17"/>
      <c r="QYG26" s="17"/>
      <c r="QYH26" s="17"/>
      <c r="QYI26" s="17"/>
      <c r="QYJ26" s="17"/>
      <c r="QYK26" s="17"/>
      <c r="QYL26" s="17"/>
      <c r="QYM26" s="17"/>
      <c r="QYN26" s="17"/>
      <c r="QYO26" s="17"/>
      <c r="QYP26" s="17"/>
      <c r="QYQ26" s="17"/>
      <c r="QYR26" s="17"/>
      <c r="QYS26" s="17"/>
      <c r="QYT26" s="17"/>
      <c r="QYU26" s="17"/>
      <c r="QYV26" s="17"/>
      <c r="QYW26" s="17"/>
      <c r="QYX26" s="17"/>
      <c r="QYY26" s="17"/>
      <c r="QYZ26" s="17"/>
      <c r="QZA26" s="17"/>
      <c r="QZB26" s="17"/>
      <c r="QZC26" s="17"/>
      <c r="QZD26" s="17"/>
      <c r="QZE26" s="17"/>
      <c r="QZF26" s="17"/>
      <c r="QZG26" s="17"/>
      <c r="QZH26" s="17"/>
      <c r="QZI26" s="17"/>
      <c r="QZJ26" s="17"/>
      <c r="QZK26" s="17"/>
      <c r="QZL26" s="17"/>
      <c r="QZM26" s="17"/>
      <c r="QZN26" s="17"/>
      <c r="QZO26" s="17"/>
      <c r="QZP26" s="17"/>
      <c r="QZQ26" s="17"/>
      <c r="QZR26" s="17"/>
      <c r="QZS26" s="17"/>
      <c r="QZT26" s="17"/>
      <c r="QZU26" s="17"/>
      <c r="QZV26" s="17"/>
      <c r="QZW26" s="17"/>
      <c r="QZX26" s="17"/>
      <c r="QZY26" s="17"/>
      <c r="QZZ26" s="17"/>
      <c r="RAA26" s="17"/>
      <c r="RAB26" s="17"/>
      <c r="RAC26" s="17"/>
      <c r="RAD26" s="17"/>
      <c r="RAE26" s="17"/>
      <c r="RAF26" s="17"/>
      <c r="RAG26" s="17"/>
      <c r="RAH26" s="17"/>
      <c r="RAI26" s="17"/>
      <c r="RAJ26" s="17"/>
      <c r="RAK26" s="17"/>
      <c r="RAL26" s="17"/>
      <c r="RAM26" s="17"/>
      <c r="RAN26" s="17"/>
      <c r="RAO26" s="17"/>
      <c r="RAP26" s="17"/>
      <c r="RAQ26" s="17"/>
      <c r="RAR26" s="17"/>
      <c r="RAS26" s="17"/>
      <c r="RAT26" s="17"/>
      <c r="RAU26" s="17"/>
      <c r="RAV26" s="17"/>
      <c r="RAW26" s="17"/>
      <c r="RAX26" s="17"/>
      <c r="RAY26" s="17"/>
      <c r="RAZ26" s="17"/>
      <c r="RBA26" s="17"/>
      <c r="RBB26" s="17"/>
      <c r="RBC26" s="17"/>
      <c r="RBD26" s="17"/>
      <c r="RBE26" s="17"/>
      <c r="RBF26" s="17"/>
      <c r="RBG26" s="17"/>
      <c r="RBH26" s="17"/>
      <c r="RBI26" s="17"/>
      <c r="RBJ26" s="17"/>
      <c r="RBK26" s="17"/>
      <c r="RBL26" s="17"/>
      <c r="RBM26" s="17"/>
      <c r="RBN26" s="17"/>
      <c r="RBO26" s="17"/>
      <c r="RBP26" s="17"/>
      <c r="RBQ26" s="17"/>
      <c r="RBR26" s="17"/>
      <c r="RBS26" s="17"/>
      <c r="RBT26" s="17"/>
      <c r="RBU26" s="17"/>
      <c r="RBV26" s="17"/>
      <c r="RBW26" s="17"/>
      <c r="RBX26" s="17"/>
      <c r="RBY26" s="17"/>
      <c r="RBZ26" s="17"/>
      <c r="RCA26" s="17"/>
      <c r="RCB26" s="17"/>
      <c r="RCC26" s="17"/>
      <c r="RCD26" s="17"/>
      <c r="RCE26" s="17"/>
      <c r="RCF26" s="17"/>
      <c r="RCG26" s="17"/>
      <c r="RCH26" s="17"/>
      <c r="RCI26" s="17"/>
      <c r="RCJ26" s="17"/>
      <c r="RCK26" s="17"/>
      <c r="RCL26" s="17"/>
      <c r="RCM26" s="17"/>
      <c r="RCN26" s="17"/>
      <c r="RCO26" s="17"/>
      <c r="RCP26" s="17"/>
      <c r="RCQ26" s="17"/>
      <c r="RCR26" s="17"/>
      <c r="RCS26" s="17"/>
      <c r="RCT26" s="17"/>
      <c r="RCU26" s="17"/>
      <c r="RCV26" s="17"/>
      <c r="RCW26" s="17"/>
      <c r="RCX26" s="17"/>
      <c r="RCY26" s="17"/>
      <c r="RCZ26" s="17"/>
      <c r="RDA26" s="17"/>
      <c r="RDB26" s="17"/>
      <c r="RDC26" s="17"/>
      <c r="RDD26" s="17"/>
      <c r="RDE26" s="17"/>
      <c r="RDF26" s="17"/>
      <c r="RDG26" s="17"/>
      <c r="RDH26" s="17"/>
      <c r="RDI26" s="17"/>
      <c r="RDJ26" s="17"/>
      <c r="RDK26" s="17"/>
      <c r="RDL26" s="17"/>
      <c r="RDM26" s="17"/>
      <c r="RDN26" s="17"/>
      <c r="RDO26" s="17"/>
      <c r="RDP26" s="17"/>
      <c r="RDQ26" s="17"/>
      <c r="RDR26" s="17"/>
      <c r="RDS26" s="17"/>
      <c r="RDT26" s="17"/>
      <c r="RDU26" s="17"/>
      <c r="RDV26" s="17"/>
      <c r="RDW26" s="17"/>
      <c r="RDX26" s="17"/>
      <c r="RDY26" s="17"/>
      <c r="RDZ26" s="17"/>
      <c r="REA26" s="17"/>
      <c r="REB26" s="17"/>
      <c r="REC26" s="17"/>
      <c r="RED26" s="17"/>
      <c r="REE26" s="17"/>
      <c r="REF26" s="17"/>
      <c r="REG26" s="17"/>
      <c r="REH26" s="17"/>
      <c r="REI26" s="17"/>
      <c r="REJ26" s="17"/>
      <c r="REK26" s="17"/>
      <c r="REL26" s="17"/>
      <c r="REM26" s="17"/>
      <c r="REN26" s="17"/>
      <c r="REO26" s="17"/>
      <c r="REP26" s="17"/>
      <c r="REQ26" s="17"/>
      <c r="RER26" s="17"/>
      <c r="RES26" s="17"/>
      <c r="RET26" s="17"/>
      <c r="REU26" s="17"/>
      <c r="REV26" s="17"/>
      <c r="REW26" s="17"/>
      <c r="REX26" s="17"/>
      <c r="REY26" s="17"/>
      <c r="REZ26" s="17"/>
      <c r="RFA26" s="17"/>
      <c r="RFB26" s="17"/>
      <c r="RFC26" s="17"/>
      <c r="RFD26" s="17"/>
      <c r="RFE26" s="17"/>
      <c r="RFF26" s="17"/>
      <c r="RFG26" s="17"/>
      <c r="RFH26" s="17"/>
      <c r="RFI26" s="17"/>
      <c r="RFJ26" s="17"/>
      <c r="RFK26" s="17"/>
      <c r="RFL26" s="17"/>
      <c r="RFM26" s="17"/>
      <c r="RFN26" s="17"/>
      <c r="RFO26" s="17"/>
      <c r="RFP26" s="17"/>
      <c r="RFQ26" s="17"/>
      <c r="RFR26" s="17"/>
      <c r="RFS26" s="17"/>
      <c r="RFT26" s="17"/>
      <c r="RFU26" s="17"/>
      <c r="RFV26" s="17"/>
      <c r="RFW26" s="17"/>
      <c r="RFX26" s="17"/>
      <c r="RFY26" s="17"/>
      <c r="RFZ26" s="17"/>
      <c r="RGA26" s="17"/>
      <c r="RGB26" s="17"/>
      <c r="RGC26" s="17"/>
      <c r="RGD26" s="17"/>
      <c r="RGE26" s="17"/>
      <c r="RGF26" s="17"/>
      <c r="RGG26" s="17"/>
      <c r="RGH26" s="17"/>
      <c r="RGI26" s="17"/>
      <c r="RGJ26" s="17"/>
      <c r="RGK26" s="17"/>
      <c r="RGL26" s="17"/>
      <c r="RGM26" s="17"/>
      <c r="RGN26" s="17"/>
      <c r="RGO26" s="17"/>
      <c r="RGP26" s="17"/>
      <c r="RGQ26" s="17"/>
      <c r="RGR26" s="17"/>
      <c r="RGS26" s="17"/>
      <c r="RGT26" s="17"/>
      <c r="RGU26" s="17"/>
      <c r="RGV26" s="17"/>
      <c r="RGW26" s="17"/>
      <c r="RGX26" s="17"/>
      <c r="RGY26" s="17"/>
      <c r="RGZ26" s="17"/>
      <c r="RHA26" s="17"/>
      <c r="RHB26" s="17"/>
      <c r="RHC26" s="17"/>
      <c r="RHD26" s="17"/>
      <c r="RHE26" s="17"/>
      <c r="RHF26" s="17"/>
      <c r="RHG26" s="17"/>
      <c r="RHH26" s="17"/>
      <c r="RHI26" s="17"/>
      <c r="RHJ26" s="17"/>
      <c r="RHK26" s="17"/>
      <c r="RHL26" s="17"/>
      <c r="RHM26" s="17"/>
      <c r="RHN26" s="17"/>
      <c r="RHO26" s="17"/>
      <c r="RHP26" s="17"/>
      <c r="RHQ26" s="17"/>
      <c r="RHR26" s="17"/>
      <c r="RHS26" s="17"/>
      <c r="RHT26" s="17"/>
      <c r="RHU26" s="17"/>
      <c r="RHV26" s="17"/>
      <c r="RHW26" s="17"/>
      <c r="RHX26" s="17"/>
      <c r="RHY26" s="17"/>
      <c r="RHZ26" s="17"/>
      <c r="RIA26" s="17"/>
      <c r="RIB26" s="17"/>
      <c r="RIC26" s="17"/>
      <c r="RID26" s="17"/>
      <c r="RIE26" s="17"/>
      <c r="RIF26" s="17"/>
      <c r="RIG26" s="17"/>
      <c r="RIH26" s="17"/>
      <c r="RII26" s="17"/>
      <c r="RIJ26" s="17"/>
      <c r="RIK26" s="17"/>
      <c r="RIL26" s="17"/>
      <c r="RIM26" s="17"/>
      <c r="RIN26" s="17"/>
      <c r="RIO26" s="17"/>
      <c r="RIP26" s="17"/>
      <c r="RIQ26" s="17"/>
      <c r="RIR26" s="17"/>
      <c r="RIS26" s="17"/>
      <c r="RIT26" s="17"/>
      <c r="RIU26" s="17"/>
      <c r="RIV26" s="17"/>
      <c r="RIW26" s="17"/>
      <c r="RIX26" s="17"/>
      <c r="RIY26" s="17"/>
      <c r="RIZ26" s="17"/>
      <c r="RJA26" s="17"/>
      <c r="RJB26" s="17"/>
      <c r="RJC26" s="17"/>
      <c r="RJD26" s="17"/>
      <c r="RJE26" s="17"/>
      <c r="RJF26" s="17"/>
      <c r="RJG26" s="17"/>
      <c r="RJH26" s="17"/>
      <c r="RJI26" s="17"/>
      <c r="RJJ26" s="17"/>
      <c r="RJK26" s="17"/>
      <c r="RJL26" s="17"/>
      <c r="RJM26" s="17"/>
      <c r="RJN26" s="17"/>
      <c r="RJO26" s="17"/>
      <c r="RJP26" s="17"/>
      <c r="RJQ26" s="17"/>
      <c r="RJR26" s="17"/>
      <c r="RJS26" s="17"/>
      <c r="RJT26" s="17"/>
      <c r="RJU26" s="17"/>
      <c r="RJV26" s="17"/>
      <c r="RJW26" s="17"/>
      <c r="RJX26" s="17"/>
      <c r="RJY26" s="17"/>
      <c r="RJZ26" s="17"/>
      <c r="RKA26" s="17"/>
      <c r="RKB26" s="17"/>
      <c r="RKC26" s="17"/>
      <c r="RKD26" s="17"/>
      <c r="RKE26" s="17"/>
      <c r="RKF26" s="17"/>
      <c r="RKG26" s="17"/>
      <c r="RKH26" s="17"/>
      <c r="RKI26" s="17"/>
      <c r="RKJ26" s="17"/>
      <c r="RKK26" s="17"/>
      <c r="RKL26" s="17"/>
      <c r="RKM26" s="17"/>
      <c r="RKN26" s="17"/>
      <c r="RKO26" s="17"/>
      <c r="RKP26" s="17"/>
      <c r="RKQ26" s="17"/>
      <c r="RKR26" s="17"/>
      <c r="RKS26" s="17"/>
      <c r="RKT26" s="17"/>
      <c r="RKU26" s="17"/>
      <c r="RKV26" s="17"/>
      <c r="RKW26" s="17"/>
      <c r="RKX26" s="17"/>
      <c r="RKY26" s="17"/>
      <c r="RKZ26" s="17"/>
      <c r="RLA26" s="17"/>
      <c r="RLB26" s="17"/>
      <c r="RLC26" s="17"/>
      <c r="RLD26" s="17"/>
      <c r="RLE26" s="17"/>
      <c r="RLF26" s="17"/>
      <c r="RLG26" s="17"/>
      <c r="RLH26" s="17"/>
      <c r="RLI26" s="17"/>
      <c r="RLJ26" s="17"/>
      <c r="RLK26" s="17"/>
      <c r="RLL26" s="17"/>
      <c r="RLM26" s="17"/>
      <c r="RLN26" s="17"/>
      <c r="RLO26" s="17"/>
      <c r="RLP26" s="17"/>
      <c r="RLQ26" s="17"/>
      <c r="RLR26" s="17"/>
      <c r="RLS26" s="17"/>
      <c r="RLT26" s="17"/>
      <c r="RLU26" s="17"/>
      <c r="RLV26" s="17"/>
      <c r="RLW26" s="17"/>
      <c r="RLX26" s="17"/>
      <c r="RLY26" s="17"/>
      <c r="RLZ26" s="17"/>
      <c r="RMA26" s="17"/>
      <c r="RMB26" s="17"/>
      <c r="RMC26" s="17"/>
      <c r="RMD26" s="17"/>
      <c r="RME26" s="17"/>
      <c r="RMF26" s="17"/>
      <c r="RMG26" s="17"/>
      <c r="RMH26" s="17"/>
      <c r="RMI26" s="17"/>
      <c r="RMJ26" s="17"/>
      <c r="RMK26" s="17"/>
      <c r="RML26" s="17"/>
      <c r="RMM26" s="17"/>
      <c r="RMN26" s="17"/>
      <c r="RMO26" s="17"/>
      <c r="RMP26" s="17"/>
      <c r="RMQ26" s="17"/>
      <c r="RMR26" s="17"/>
      <c r="RMS26" s="17"/>
      <c r="RMT26" s="17"/>
      <c r="RMU26" s="17"/>
      <c r="RMV26" s="17"/>
      <c r="RMW26" s="17"/>
      <c r="RMX26" s="17"/>
      <c r="RMY26" s="17"/>
      <c r="RMZ26" s="17"/>
      <c r="RNA26" s="17"/>
      <c r="RNB26" s="17"/>
      <c r="RNC26" s="17"/>
      <c r="RND26" s="17"/>
      <c r="RNE26" s="17"/>
      <c r="RNF26" s="17"/>
      <c r="RNG26" s="17"/>
      <c r="RNH26" s="17"/>
      <c r="RNI26" s="17"/>
      <c r="RNJ26" s="17"/>
      <c r="RNK26" s="17"/>
      <c r="RNL26" s="17"/>
      <c r="RNM26" s="17"/>
      <c r="RNN26" s="17"/>
      <c r="RNO26" s="17"/>
      <c r="RNP26" s="17"/>
      <c r="RNQ26" s="17"/>
      <c r="RNR26" s="17"/>
      <c r="RNS26" s="17"/>
      <c r="RNT26" s="17"/>
      <c r="RNU26" s="17"/>
      <c r="RNV26" s="17"/>
      <c r="RNW26" s="17"/>
      <c r="RNX26" s="17"/>
      <c r="RNY26" s="17"/>
      <c r="RNZ26" s="17"/>
      <c r="ROA26" s="17"/>
      <c r="ROB26" s="17"/>
      <c r="ROC26" s="17"/>
      <c r="ROD26" s="17"/>
      <c r="ROE26" s="17"/>
      <c r="ROF26" s="17"/>
      <c r="ROG26" s="17"/>
      <c r="ROH26" s="17"/>
      <c r="ROI26" s="17"/>
      <c r="ROJ26" s="17"/>
      <c r="ROK26" s="17"/>
      <c r="ROL26" s="17"/>
      <c r="ROM26" s="17"/>
      <c r="RON26" s="17"/>
      <c r="ROO26" s="17"/>
      <c r="ROP26" s="17"/>
      <c r="ROQ26" s="17"/>
      <c r="ROR26" s="17"/>
      <c r="ROS26" s="17"/>
      <c r="ROT26" s="17"/>
      <c r="ROU26" s="17"/>
      <c r="ROV26" s="17"/>
      <c r="ROW26" s="17"/>
      <c r="ROX26" s="17"/>
      <c r="ROY26" s="17"/>
      <c r="ROZ26" s="17"/>
      <c r="RPA26" s="17"/>
      <c r="RPB26" s="17"/>
      <c r="RPC26" s="17"/>
      <c r="RPD26" s="17"/>
      <c r="RPE26" s="17"/>
      <c r="RPF26" s="17"/>
      <c r="RPG26" s="17"/>
      <c r="RPH26" s="17"/>
      <c r="RPI26" s="17"/>
      <c r="RPJ26" s="17"/>
      <c r="RPK26" s="17"/>
      <c r="RPL26" s="17"/>
      <c r="RPM26" s="17"/>
      <c r="RPN26" s="17"/>
      <c r="RPO26" s="17"/>
      <c r="RPP26" s="17"/>
      <c r="RPQ26" s="17"/>
      <c r="RPR26" s="17"/>
      <c r="RPS26" s="17"/>
      <c r="RPT26" s="17"/>
      <c r="RPU26" s="17"/>
      <c r="RPV26" s="17"/>
      <c r="RPW26" s="17"/>
      <c r="RPX26" s="17"/>
      <c r="RPY26" s="17"/>
      <c r="RPZ26" s="17"/>
      <c r="RQA26" s="17"/>
      <c r="RQB26" s="17"/>
      <c r="RQC26" s="17"/>
      <c r="RQD26" s="17"/>
      <c r="RQE26" s="17"/>
      <c r="RQF26" s="17"/>
      <c r="RQG26" s="17"/>
      <c r="RQH26" s="17"/>
      <c r="RQI26" s="17"/>
      <c r="RQJ26" s="17"/>
      <c r="RQK26" s="17"/>
      <c r="RQL26" s="17"/>
      <c r="RQM26" s="17"/>
      <c r="RQN26" s="17"/>
      <c r="RQO26" s="17"/>
      <c r="RQP26" s="17"/>
      <c r="RQQ26" s="17"/>
      <c r="RQR26" s="17"/>
      <c r="RQS26" s="17"/>
      <c r="RQT26" s="17"/>
      <c r="RQU26" s="17"/>
      <c r="RQV26" s="17"/>
      <c r="RQW26" s="17"/>
      <c r="RQX26" s="17"/>
      <c r="RQY26" s="17"/>
      <c r="RQZ26" s="17"/>
      <c r="RRA26" s="17"/>
      <c r="RRB26" s="17"/>
      <c r="RRC26" s="17"/>
      <c r="RRD26" s="17"/>
      <c r="RRE26" s="17"/>
      <c r="RRF26" s="17"/>
      <c r="RRG26" s="17"/>
      <c r="RRH26" s="17"/>
      <c r="RRI26" s="17"/>
      <c r="RRJ26" s="17"/>
      <c r="RRK26" s="17"/>
      <c r="RRL26" s="17"/>
      <c r="RRM26" s="17"/>
      <c r="RRN26" s="17"/>
      <c r="RRO26" s="17"/>
      <c r="RRP26" s="17"/>
      <c r="RRQ26" s="17"/>
      <c r="RRR26" s="17"/>
      <c r="RRS26" s="17"/>
      <c r="RRT26" s="17"/>
      <c r="RRU26" s="17"/>
      <c r="RRV26" s="17"/>
      <c r="RRW26" s="17"/>
      <c r="RRX26" s="17"/>
      <c r="RRY26" s="17"/>
      <c r="RRZ26" s="17"/>
      <c r="RSA26" s="17"/>
      <c r="RSB26" s="17"/>
      <c r="RSC26" s="17"/>
      <c r="RSD26" s="17"/>
      <c r="RSE26" s="17"/>
      <c r="RSF26" s="17"/>
      <c r="RSG26" s="17"/>
      <c r="RSH26" s="17"/>
      <c r="RSI26" s="17"/>
      <c r="RSJ26" s="17"/>
      <c r="RSK26" s="17"/>
      <c r="RSL26" s="17"/>
      <c r="RSM26" s="17"/>
      <c r="RSN26" s="17"/>
      <c r="RSO26" s="17"/>
      <c r="RSP26" s="17"/>
      <c r="RSQ26" s="17"/>
      <c r="RSR26" s="17"/>
      <c r="RSS26" s="17"/>
      <c r="RST26" s="17"/>
      <c r="RSU26" s="17"/>
      <c r="RSV26" s="17"/>
      <c r="RSW26" s="17"/>
      <c r="RSX26" s="17"/>
      <c r="RSY26" s="17"/>
      <c r="RSZ26" s="17"/>
      <c r="RTA26" s="17"/>
      <c r="RTB26" s="17"/>
      <c r="RTC26" s="17"/>
      <c r="RTD26" s="17"/>
      <c r="RTE26" s="17"/>
      <c r="RTF26" s="17"/>
      <c r="RTG26" s="17"/>
      <c r="RTH26" s="17"/>
      <c r="RTI26" s="17"/>
      <c r="RTJ26" s="17"/>
      <c r="RTK26" s="17"/>
      <c r="RTL26" s="17"/>
      <c r="RTM26" s="17"/>
      <c r="RTN26" s="17"/>
      <c r="RTO26" s="17"/>
      <c r="RTP26" s="17"/>
      <c r="RTQ26" s="17"/>
      <c r="RTR26" s="17"/>
      <c r="RTS26" s="17"/>
      <c r="RTT26" s="17"/>
      <c r="RTU26" s="17"/>
      <c r="RTV26" s="17"/>
      <c r="RTW26" s="17"/>
      <c r="RTX26" s="17"/>
      <c r="RTY26" s="17"/>
      <c r="RTZ26" s="17"/>
      <c r="RUA26" s="17"/>
      <c r="RUB26" s="17"/>
      <c r="RUC26" s="17"/>
      <c r="RUD26" s="17"/>
      <c r="RUE26" s="17"/>
      <c r="RUF26" s="17"/>
      <c r="RUG26" s="17"/>
      <c r="RUH26" s="17"/>
      <c r="RUI26" s="17"/>
      <c r="RUJ26" s="17"/>
      <c r="RUK26" s="17"/>
      <c r="RUL26" s="17"/>
      <c r="RUM26" s="17"/>
      <c r="RUN26" s="17"/>
      <c r="RUO26" s="17"/>
      <c r="RUP26" s="17"/>
      <c r="RUQ26" s="17"/>
      <c r="RUR26" s="17"/>
      <c r="RUS26" s="17"/>
      <c r="RUT26" s="17"/>
      <c r="RUU26" s="17"/>
      <c r="RUV26" s="17"/>
      <c r="RUW26" s="17"/>
      <c r="RUX26" s="17"/>
      <c r="RUY26" s="17"/>
      <c r="RUZ26" s="17"/>
      <c r="RVA26" s="17"/>
      <c r="RVB26" s="17"/>
      <c r="RVC26" s="17"/>
      <c r="RVD26" s="17"/>
      <c r="RVE26" s="17"/>
      <c r="RVF26" s="17"/>
      <c r="RVG26" s="17"/>
      <c r="RVH26" s="17"/>
      <c r="RVI26" s="17"/>
      <c r="RVJ26" s="17"/>
      <c r="RVK26" s="17"/>
      <c r="RVL26" s="17"/>
      <c r="RVM26" s="17"/>
      <c r="RVN26" s="17"/>
      <c r="RVO26" s="17"/>
      <c r="RVP26" s="17"/>
      <c r="RVQ26" s="17"/>
      <c r="RVR26" s="17"/>
      <c r="RVS26" s="17"/>
      <c r="RVT26" s="17"/>
      <c r="RVU26" s="17"/>
      <c r="RVV26" s="17"/>
      <c r="RVW26" s="17"/>
      <c r="RVX26" s="17"/>
      <c r="RVY26" s="17"/>
      <c r="RVZ26" s="17"/>
      <c r="RWA26" s="17"/>
      <c r="RWB26" s="17"/>
      <c r="RWC26" s="17"/>
      <c r="RWD26" s="17"/>
      <c r="RWE26" s="17"/>
      <c r="RWF26" s="17"/>
      <c r="RWG26" s="17"/>
      <c r="RWH26" s="17"/>
      <c r="RWI26" s="17"/>
      <c r="RWJ26" s="17"/>
      <c r="RWK26" s="17"/>
      <c r="RWL26" s="17"/>
      <c r="RWM26" s="17"/>
      <c r="RWN26" s="17"/>
      <c r="RWO26" s="17"/>
      <c r="RWP26" s="17"/>
      <c r="RWQ26" s="17"/>
      <c r="RWR26" s="17"/>
      <c r="RWS26" s="17"/>
      <c r="RWT26" s="17"/>
      <c r="RWU26" s="17"/>
      <c r="RWV26" s="17"/>
      <c r="RWW26" s="17"/>
      <c r="RWX26" s="17"/>
      <c r="RWY26" s="17"/>
      <c r="RWZ26" s="17"/>
      <c r="RXA26" s="17"/>
      <c r="RXB26" s="17"/>
      <c r="RXC26" s="17"/>
      <c r="RXD26" s="17"/>
      <c r="RXE26" s="17"/>
      <c r="RXF26" s="17"/>
      <c r="RXG26" s="17"/>
      <c r="RXH26" s="17"/>
      <c r="RXI26" s="17"/>
      <c r="RXJ26" s="17"/>
      <c r="RXK26" s="17"/>
      <c r="RXL26" s="17"/>
      <c r="RXM26" s="17"/>
      <c r="RXN26" s="17"/>
      <c r="RXO26" s="17"/>
      <c r="RXP26" s="17"/>
      <c r="RXQ26" s="17"/>
      <c r="RXR26" s="17"/>
      <c r="RXS26" s="17"/>
      <c r="RXT26" s="17"/>
      <c r="RXU26" s="17"/>
      <c r="RXV26" s="17"/>
      <c r="RXW26" s="17"/>
      <c r="RXX26" s="17"/>
      <c r="RXY26" s="17"/>
      <c r="RXZ26" s="17"/>
      <c r="RYA26" s="17"/>
      <c r="RYB26" s="17"/>
      <c r="RYC26" s="17"/>
      <c r="RYD26" s="17"/>
      <c r="RYE26" s="17"/>
      <c r="RYF26" s="17"/>
      <c r="RYG26" s="17"/>
      <c r="RYH26" s="17"/>
      <c r="RYI26" s="17"/>
      <c r="RYJ26" s="17"/>
      <c r="RYK26" s="17"/>
      <c r="RYL26" s="17"/>
      <c r="RYM26" s="17"/>
      <c r="RYN26" s="17"/>
      <c r="RYO26" s="17"/>
      <c r="RYP26" s="17"/>
      <c r="RYQ26" s="17"/>
      <c r="RYR26" s="17"/>
      <c r="RYS26" s="17"/>
      <c r="RYT26" s="17"/>
      <c r="RYU26" s="17"/>
      <c r="RYV26" s="17"/>
      <c r="RYW26" s="17"/>
      <c r="RYX26" s="17"/>
      <c r="RYY26" s="17"/>
      <c r="RYZ26" s="17"/>
      <c r="RZA26" s="17"/>
      <c r="RZB26" s="17"/>
      <c r="RZC26" s="17"/>
      <c r="RZD26" s="17"/>
      <c r="RZE26" s="17"/>
      <c r="RZF26" s="17"/>
      <c r="RZG26" s="17"/>
      <c r="RZH26" s="17"/>
      <c r="RZI26" s="17"/>
      <c r="RZJ26" s="17"/>
      <c r="RZK26" s="17"/>
      <c r="RZL26" s="17"/>
      <c r="RZM26" s="17"/>
      <c r="RZN26" s="17"/>
      <c r="RZO26" s="17"/>
      <c r="RZP26" s="17"/>
      <c r="RZQ26" s="17"/>
      <c r="RZR26" s="17"/>
      <c r="RZS26" s="17"/>
      <c r="RZT26" s="17"/>
      <c r="RZU26" s="17"/>
      <c r="RZV26" s="17"/>
      <c r="RZW26" s="17"/>
      <c r="RZX26" s="17"/>
      <c r="RZY26" s="17"/>
      <c r="RZZ26" s="17"/>
      <c r="SAA26" s="17"/>
      <c r="SAB26" s="17"/>
      <c r="SAC26" s="17"/>
      <c r="SAD26" s="17"/>
      <c r="SAE26" s="17"/>
      <c r="SAF26" s="17"/>
      <c r="SAG26" s="17"/>
      <c r="SAH26" s="17"/>
      <c r="SAI26" s="17"/>
      <c r="SAJ26" s="17"/>
      <c r="SAK26" s="17"/>
      <c r="SAL26" s="17"/>
      <c r="SAM26" s="17"/>
      <c r="SAN26" s="17"/>
      <c r="SAO26" s="17"/>
      <c r="SAP26" s="17"/>
      <c r="SAQ26" s="17"/>
      <c r="SAR26" s="17"/>
      <c r="SAS26" s="17"/>
      <c r="SAT26" s="17"/>
      <c r="SAU26" s="17"/>
      <c r="SAV26" s="17"/>
      <c r="SAW26" s="17"/>
      <c r="SAX26" s="17"/>
      <c r="SAY26" s="17"/>
      <c r="SAZ26" s="17"/>
      <c r="SBA26" s="17"/>
      <c r="SBB26" s="17"/>
      <c r="SBC26" s="17"/>
      <c r="SBD26" s="17"/>
      <c r="SBE26" s="17"/>
      <c r="SBF26" s="17"/>
      <c r="SBG26" s="17"/>
      <c r="SBH26" s="17"/>
      <c r="SBI26" s="17"/>
      <c r="SBJ26" s="17"/>
      <c r="SBK26" s="17"/>
      <c r="SBL26" s="17"/>
      <c r="SBM26" s="17"/>
      <c r="SBN26" s="17"/>
      <c r="SBO26" s="17"/>
      <c r="SBP26" s="17"/>
      <c r="SBQ26" s="17"/>
      <c r="SBR26" s="17"/>
      <c r="SBS26" s="17"/>
      <c r="SBT26" s="17"/>
      <c r="SBU26" s="17"/>
      <c r="SBV26" s="17"/>
      <c r="SBW26" s="17"/>
      <c r="SBX26" s="17"/>
      <c r="SBY26" s="17"/>
      <c r="SBZ26" s="17"/>
      <c r="SCA26" s="17"/>
      <c r="SCB26" s="17"/>
      <c r="SCC26" s="17"/>
      <c r="SCD26" s="17"/>
      <c r="SCE26" s="17"/>
      <c r="SCF26" s="17"/>
      <c r="SCG26" s="17"/>
      <c r="SCH26" s="17"/>
      <c r="SCI26" s="17"/>
      <c r="SCJ26" s="17"/>
      <c r="SCK26" s="17"/>
      <c r="SCL26" s="17"/>
      <c r="SCM26" s="17"/>
      <c r="SCN26" s="17"/>
      <c r="SCO26" s="17"/>
      <c r="SCP26" s="17"/>
      <c r="SCQ26" s="17"/>
      <c r="SCR26" s="17"/>
      <c r="SCS26" s="17"/>
      <c r="SCT26" s="17"/>
      <c r="SCU26" s="17"/>
      <c r="SCV26" s="17"/>
      <c r="SCW26" s="17"/>
      <c r="SCX26" s="17"/>
      <c r="SCY26" s="17"/>
      <c r="SCZ26" s="17"/>
      <c r="SDA26" s="17"/>
      <c r="SDB26" s="17"/>
      <c r="SDC26" s="17"/>
      <c r="SDD26" s="17"/>
      <c r="SDE26" s="17"/>
      <c r="SDF26" s="17"/>
      <c r="SDG26" s="17"/>
      <c r="SDH26" s="17"/>
      <c r="SDI26" s="17"/>
      <c r="SDJ26" s="17"/>
      <c r="SDK26" s="17"/>
      <c r="SDL26" s="17"/>
      <c r="SDM26" s="17"/>
      <c r="SDN26" s="17"/>
      <c r="SDO26" s="17"/>
      <c r="SDP26" s="17"/>
      <c r="SDQ26" s="17"/>
      <c r="SDR26" s="17"/>
      <c r="SDS26" s="17"/>
      <c r="SDT26" s="17"/>
      <c r="SDU26" s="17"/>
      <c r="SDV26" s="17"/>
      <c r="SDW26" s="17"/>
      <c r="SDX26" s="17"/>
      <c r="SDY26" s="17"/>
      <c r="SDZ26" s="17"/>
      <c r="SEA26" s="17"/>
      <c r="SEB26" s="17"/>
      <c r="SEC26" s="17"/>
      <c r="SED26" s="17"/>
      <c r="SEE26" s="17"/>
      <c r="SEF26" s="17"/>
      <c r="SEG26" s="17"/>
      <c r="SEH26" s="17"/>
      <c r="SEI26" s="17"/>
      <c r="SEJ26" s="17"/>
      <c r="SEK26" s="17"/>
      <c r="SEL26" s="17"/>
      <c r="SEM26" s="17"/>
      <c r="SEN26" s="17"/>
      <c r="SEO26" s="17"/>
      <c r="SEP26" s="17"/>
      <c r="SEQ26" s="17"/>
      <c r="SER26" s="17"/>
      <c r="SES26" s="17"/>
      <c r="SET26" s="17"/>
      <c r="SEU26" s="17"/>
      <c r="SEV26" s="17"/>
      <c r="SEW26" s="17"/>
      <c r="SEX26" s="17"/>
      <c r="SEY26" s="17"/>
      <c r="SEZ26" s="17"/>
      <c r="SFA26" s="17"/>
      <c r="SFB26" s="17"/>
      <c r="SFC26" s="17"/>
      <c r="SFD26" s="17"/>
      <c r="SFE26" s="17"/>
      <c r="SFF26" s="17"/>
      <c r="SFG26" s="17"/>
      <c r="SFH26" s="17"/>
      <c r="SFI26" s="17"/>
      <c r="SFJ26" s="17"/>
      <c r="SFK26" s="17"/>
      <c r="SFL26" s="17"/>
      <c r="SFM26" s="17"/>
      <c r="SFN26" s="17"/>
      <c r="SFO26" s="17"/>
      <c r="SFP26" s="17"/>
      <c r="SFQ26" s="17"/>
      <c r="SFR26" s="17"/>
      <c r="SFS26" s="17"/>
      <c r="SFT26" s="17"/>
      <c r="SFU26" s="17"/>
      <c r="SFV26" s="17"/>
      <c r="SFW26" s="17"/>
      <c r="SFX26" s="17"/>
      <c r="SFY26" s="17"/>
      <c r="SFZ26" s="17"/>
      <c r="SGA26" s="17"/>
      <c r="SGB26" s="17"/>
      <c r="SGC26" s="17"/>
      <c r="SGD26" s="17"/>
      <c r="SGE26" s="17"/>
      <c r="SGF26" s="17"/>
      <c r="SGG26" s="17"/>
      <c r="SGH26" s="17"/>
      <c r="SGI26" s="17"/>
      <c r="SGJ26" s="17"/>
      <c r="SGK26" s="17"/>
      <c r="SGL26" s="17"/>
      <c r="SGM26" s="17"/>
      <c r="SGN26" s="17"/>
      <c r="SGO26" s="17"/>
      <c r="SGP26" s="17"/>
      <c r="SGQ26" s="17"/>
      <c r="SGR26" s="17"/>
      <c r="SGS26" s="17"/>
      <c r="SGT26" s="17"/>
      <c r="SGU26" s="17"/>
      <c r="SGV26" s="17"/>
      <c r="SGW26" s="17"/>
      <c r="SGX26" s="17"/>
      <c r="SGY26" s="17"/>
      <c r="SGZ26" s="17"/>
      <c r="SHA26" s="17"/>
      <c r="SHB26" s="17"/>
      <c r="SHC26" s="17"/>
      <c r="SHD26" s="17"/>
      <c r="SHE26" s="17"/>
      <c r="SHF26" s="17"/>
      <c r="SHG26" s="17"/>
      <c r="SHH26" s="17"/>
      <c r="SHI26" s="17"/>
      <c r="SHJ26" s="17"/>
      <c r="SHK26" s="17"/>
      <c r="SHL26" s="17"/>
      <c r="SHM26" s="17"/>
      <c r="SHN26" s="17"/>
      <c r="SHO26" s="17"/>
      <c r="SHP26" s="17"/>
      <c r="SHQ26" s="17"/>
      <c r="SHR26" s="17"/>
      <c r="SHS26" s="17"/>
      <c r="SHT26" s="17"/>
      <c r="SHU26" s="17"/>
      <c r="SHV26" s="17"/>
      <c r="SHW26" s="17"/>
      <c r="SHX26" s="17"/>
      <c r="SHY26" s="17"/>
      <c r="SHZ26" s="17"/>
      <c r="SIA26" s="17"/>
      <c r="SIB26" s="17"/>
      <c r="SIC26" s="17"/>
      <c r="SID26" s="17"/>
      <c r="SIE26" s="17"/>
      <c r="SIF26" s="17"/>
      <c r="SIG26" s="17"/>
      <c r="SIH26" s="17"/>
      <c r="SII26" s="17"/>
      <c r="SIJ26" s="17"/>
      <c r="SIK26" s="17"/>
      <c r="SIL26" s="17"/>
      <c r="SIM26" s="17"/>
      <c r="SIN26" s="17"/>
      <c r="SIO26" s="17"/>
      <c r="SIP26" s="17"/>
      <c r="SIQ26" s="17"/>
      <c r="SIR26" s="17"/>
      <c r="SIS26" s="17"/>
      <c r="SIT26" s="17"/>
      <c r="SIU26" s="17"/>
      <c r="SIV26" s="17"/>
      <c r="SIW26" s="17"/>
      <c r="SIX26" s="17"/>
      <c r="SIY26" s="17"/>
      <c r="SIZ26" s="17"/>
      <c r="SJA26" s="17"/>
      <c r="SJB26" s="17"/>
      <c r="SJC26" s="17"/>
      <c r="SJD26" s="17"/>
      <c r="SJE26" s="17"/>
      <c r="SJF26" s="17"/>
      <c r="SJG26" s="17"/>
      <c r="SJH26" s="17"/>
      <c r="SJI26" s="17"/>
      <c r="SJJ26" s="17"/>
      <c r="SJK26" s="17"/>
      <c r="SJL26" s="17"/>
      <c r="SJM26" s="17"/>
      <c r="SJN26" s="17"/>
      <c r="SJO26" s="17"/>
      <c r="SJP26" s="17"/>
      <c r="SJQ26" s="17"/>
      <c r="SJR26" s="17"/>
      <c r="SJS26" s="17"/>
      <c r="SJT26" s="17"/>
      <c r="SJU26" s="17"/>
      <c r="SJV26" s="17"/>
      <c r="SJW26" s="17"/>
      <c r="SJX26" s="17"/>
      <c r="SJY26" s="17"/>
      <c r="SJZ26" s="17"/>
      <c r="SKA26" s="17"/>
      <c r="SKB26" s="17"/>
      <c r="SKC26" s="17"/>
      <c r="SKD26" s="17"/>
      <c r="SKE26" s="17"/>
      <c r="SKF26" s="17"/>
      <c r="SKG26" s="17"/>
      <c r="SKH26" s="17"/>
      <c r="SKI26" s="17"/>
      <c r="SKJ26" s="17"/>
      <c r="SKK26" s="17"/>
      <c r="SKL26" s="17"/>
      <c r="SKM26" s="17"/>
      <c r="SKN26" s="17"/>
      <c r="SKO26" s="17"/>
      <c r="SKP26" s="17"/>
      <c r="SKQ26" s="17"/>
      <c r="SKR26" s="17"/>
      <c r="SKS26" s="17"/>
      <c r="SKT26" s="17"/>
      <c r="SKU26" s="17"/>
      <c r="SKV26" s="17"/>
      <c r="SKW26" s="17"/>
      <c r="SKX26" s="17"/>
      <c r="SKY26" s="17"/>
      <c r="SKZ26" s="17"/>
      <c r="SLA26" s="17"/>
      <c r="SLB26" s="17"/>
      <c r="SLC26" s="17"/>
      <c r="SLD26" s="17"/>
      <c r="SLE26" s="17"/>
      <c r="SLF26" s="17"/>
      <c r="SLG26" s="17"/>
      <c r="SLH26" s="17"/>
      <c r="SLI26" s="17"/>
      <c r="SLJ26" s="17"/>
      <c r="SLK26" s="17"/>
      <c r="SLL26" s="17"/>
      <c r="SLM26" s="17"/>
      <c r="SLN26" s="17"/>
      <c r="SLO26" s="17"/>
      <c r="SLP26" s="17"/>
      <c r="SLQ26" s="17"/>
      <c r="SLR26" s="17"/>
      <c r="SLS26" s="17"/>
      <c r="SLT26" s="17"/>
      <c r="SLU26" s="17"/>
      <c r="SLV26" s="17"/>
      <c r="SLW26" s="17"/>
      <c r="SLX26" s="17"/>
      <c r="SLY26" s="17"/>
      <c r="SLZ26" s="17"/>
      <c r="SMA26" s="17"/>
      <c r="SMB26" s="17"/>
      <c r="SMC26" s="17"/>
      <c r="SMD26" s="17"/>
      <c r="SME26" s="17"/>
      <c r="SMF26" s="17"/>
      <c r="SMG26" s="17"/>
      <c r="SMH26" s="17"/>
      <c r="SMI26" s="17"/>
      <c r="SMJ26" s="17"/>
      <c r="SMK26" s="17"/>
      <c r="SML26" s="17"/>
      <c r="SMM26" s="17"/>
      <c r="SMN26" s="17"/>
      <c r="SMO26" s="17"/>
      <c r="SMP26" s="17"/>
      <c r="SMQ26" s="17"/>
      <c r="SMR26" s="17"/>
      <c r="SMS26" s="17"/>
      <c r="SMT26" s="17"/>
      <c r="SMU26" s="17"/>
      <c r="SMV26" s="17"/>
      <c r="SMW26" s="17"/>
      <c r="SMX26" s="17"/>
      <c r="SMY26" s="17"/>
      <c r="SMZ26" s="17"/>
      <c r="SNA26" s="17"/>
      <c r="SNB26" s="17"/>
      <c r="SNC26" s="17"/>
      <c r="SND26" s="17"/>
      <c r="SNE26" s="17"/>
      <c r="SNF26" s="17"/>
      <c r="SNG26" s="17"/>
      <c r="SNH26" s="17"/>
      <c r="SNI26" s="17"/>
      <c r="SNJ26" s="17"/>
      <c r="SNK26" s="17"/>
      <c r="SNL26" s="17"/>
      <c r="SNM26" s="17"/>
      <c r="SNN26" s="17"/>
      <c r="SNO26" s="17"/>
      <c r="SNP26" s="17"/>
      <c r="SNQ26" s="17"/>
      <c r="SNR26" s="17"/>
      <c r="SNS26" s="17"/>
      <c r="SNT26" s="17"/>
      <c r="SNU26" s="17"/>
      <c r="SNV26" s="17"/>
      <c r="SNW26" s="17"/>
      <c r="SNX26" s="17"/>
      <c r="SNY26" s="17"/>
      <c r="SNZ26" s="17"/>
      <c r="SOA26" s="17"/>
      <c r="SOB26" s="17"/>
      <c r="SOC26" s="17"/>
      <c r="SOD26" s="17"/>
      <c r="SOE26" s="17"/>
      <c r="SOF26" s="17"/>
      <c r="SOG26" s="17"/>
      <c r="SOH26" s="17"/>
      <c r="SOI26" s="17"/>
      <c r="SOJ26" s="17"/>
      <c r="SOK26" s="17"/>
      <c r="SOL26" s="17"/>
      <c r="SOM26" s="17"/>
      <c r="SON26" s="17"/>
      <c r="SOO26" s="17"/>
      <c r="SOP26" s="17"/>
      <c r="SOQ26" s="17"/>
      <c r="SOR26" s="17"/>
      <c r="SOS26" s="17"/>
      <c r="SOT26" s="17"/>
      <c r="SOU26" s="17"/>
      <c r="SOV26" s="17"/>
      <c r="SOW26" s="17"/>
      <c r="SOX26" s="17"/>
      <c r="SOY26" s="17"/>
      <c r="SOZ26" s="17"/>
      <c r="SPA26" s="17"/>
      <c r="SPB26" s="17"/>
      <c r="SPC26" s="17"/>
      <c r="SPD26" s="17"/>
      <c r="SPE26" s="17"/>
      <c r="SPF26" s="17"/>
      <c r="SPG26" s="17"/>
      <c r="SPH26" s="17"/>
      <c r="SPI26" s="17"/>
      <c r="SPJ26" s="17"/>
      <c r="SPK26" s="17"/>
      <c r="SPL26" s="17"/>
      <c r="SPM26" s="17"/>
      <c r="SPN26" s="17"/>
      <c r="SPO26" s="17"/>
      <c r="SPP26" s="17"/>
      <c r="SPQ26" s="17"/>
      <c r="SPR26" s="17"/>
      <c r="SPS26" s="17"/>
      <c r="SPT26" s="17"/>
      <c r="SPU26" s="17"/>
      <c r="SPV26" s="17"/>
      <c r="SPW26" s="17"/>
      <c r="SPX26" s="17"/>
      <c r="SPY26" s="17"/>
      <c r="SPZ26" s="17"/>
      <c r="SQA26" s="17"/>
      <c r="SQB26" s="17"/>
      <c r="SQC26" s="17"/>
      <c r="SQD26" s="17"/>
      <c r="SQE26" s="17"/>
      <c r="SQF26" s="17"/>
      <c r="SQG26" s="17"/>
      <c r="SQH26" s="17"/>
      <c r="SQI26" s="17"/>
      <c r="SQJ26" s="17"/>
      <c r="SQK26" s="17"/>
      <c r="SQL26" s="17"/>
      <c r="SQM26" s="17"/>
      <c r="SQN26" s="17"/>
      <c r="SQO26" s="17"/>
      <c r="SQP26" s="17"/>
      <c r="SQQ26" s="17"/>
      <c r="SQR26" s="17"/>
      <c r="SQS26" s="17"/>
      <c r="SQT26" s="17"/>
      <c r="SQU26" s="17"/>
      <c r="SQV26" s="17"/>
      <c r="SQW26" s="17"/>
      <c r="SQX26" s="17"/>
      <c r="SQY26" s="17"/>
      <c r="SQZ26" s="17"/>
      <c r="SRA26" s="17"/>
      <c r="SRB26" s="17"/>
      <c r="SRC26" s="17"/>
      <c r="SRD26" s="17"/>
      <c r="SRE26" s="17"/>
      <c r="SRF26" s="17"/>
      <c r="SRG26" s="17"/>
      <c r="SRH26" s="17"/>
      <c r="SRI26" s="17"/>
      <c r="SRJ26" s="17"/>
      <c r="SRK26" s="17"/>
      <c r="SRL26" s="17"/>
      <c r="SRM26" s="17"/>
      <c r="SRN26" s="17"/>
      <c r="SRO26" s="17"/>
      <c r="SRP26" s="17"/>
      <c r="SRQ26" s="17"/>
      <c r="SRR26" s="17"/>
      <c r="SRS26" s="17"/>
      <c r="SRT26" s="17"/>
      <c r="SRU26" s="17"/>
      <c r="SRV26" s="17"/>
      <c r="SRW26" s="17"/>
      <c r="SRX26" s="17"/>
      <c r="SRY26" s="17"/>
      <c r="SRZ26" s="17"/>
      <c r="SSA26" s="17"/>
      <c r="SSB26" s="17"/>
      <c r="SSC26" s="17"/>
      <c r="SSD26" s="17"/>
      <c r="SSE26" s="17"/>
      <c r="SSF26" s="17"/>
      <c r="SSG26" s="17"/>
      <c r="SSH26" s="17"/>
      <c r="SSI26" s="17"/>
      <c r="SSJ26" s="17"/>
      <c r="SSK26" s="17"/>
      <c r="SSL26" s="17"/>
      <c r="SSM26" s="17"/>
      <c r="SSN26" s="17"/>
      <c r="SSO26" s="17"/>
      <c r="SSP26" s="17"/>
      <c r="SSQ26" s="17"/>
      <c r="SSR26" s="17"/>
      <c r="SSS26" s="17"/>
      <c r="SST26" s="17"/>
      <c r="SSU26" s="17"/>
      <c r="SSV26" s="17"/>
      <c r="SSW26" s="17"/>
      <c r="SSX26" s="17"/>
      <c r="SSY26" s="17"/>
      <c r="SSZ26" s="17"/>
      <c r="STA26" s="17"/>
      <c r="STB26" s="17"/>
      <c r="STC26" s="17"/>
      <c r="STD26" s="17"/>
      <c r="STE26" s="17"/>
      <c r="STF26" s="17"/>
      <c r="STG26" s="17"/>
      <c r="STH26" s="17"/>
      <c r="STI26" s="17"/>
      <c r="STJ26" s="17"/>
      <c r="STK26" s="17"/>
      <c r="STL26" s="17"/>
      <c r="STM26" s="17"/>
      <c r="STN26" s="17"/>
      <c r="STO26" s="17"/>
      <c r="STP26" s="17"/>
      <c r="STQ26" s="17"/>
      <c r="STR26" s="17"/>
      <c r="STS26" s="17"/>
      <c r="STT26" s="17"/>
      <c r="STU26" s="17"/>
      <c r="STV26" s="17"/>
      <c r="STW26" s="17"/>
      <c r="STX26" s="17"/>
      <c r="STY26" s="17"/>
      <c r="STZ26" s="17"/>
      <c r="SUA26" s="17"/>
      <c r="SUB26" s="17"/>
      <c r="SUC26" s="17"/>
      <c r="SUD26" s="17"/>
      <c r="SUE26" s="17"/>
      <c r="SUF26" s="17"/>
      <c r="SUG26" s="17"/>
      <c r="SUH26" s="17"/>
      <c r="SUI26" s="17"/>
      <c r="SUJ26" s="17"/>
      <c r="SUK26" s="17"/>
      <c r="SUL26" s="17"/>
      <c r="SUM26" s="17"/>
      <c r="SUN26" s="17"/>
      <c r="SUO26" s="17"/>
      <c r="SUP26" s="17"/>
      <c r="SUQ26" s="17"/>
      <c r="SUR26" s="17"/>
      <c r="SUS26" s="17"/>
      <c r="SUT26" s="17"/>
      <c r="SUU26" s="17"/>
      <c r="SUV26" s="17"/>
      <c r="SUW26" s="17"/>
      <c r="SUX26" s="17"/>
      <c r="SUY26" s="17"/>
      <c r="SUZ26" s="17"/>
      <c r="SVA26" s="17"/>
      <c r="SVB26" s="17"/>
      <c r="SVC26" s="17"/>
      <c r="SVD26" s="17"/>
      <c r="SVE26" s="17"/>
      <c r="SVF26" s="17"/>
      <c r="SVG26" s="17"/>
      <c r="SVH26" s="17"/>
      <c r="SVI26" s="17"/>
      <c r="SVJ26" s="17"/>
      <c r="SVK26" s="17"/>
      <c r="SVL26" s="17"/>
      <c r="SVM26" s="17"/>
      <c r="SVN26" s="17"/>
      <c r="SVO26" s="17"/>
      <c r="SVP26" s="17"/>
      <c r="SVQ26" s="17"/>
      <c r="SVR26" s="17"/>
      <c r="SVS26" s="17"/>
      <c r="SVT26" s="17"/>
      <c r="SVU26" s="17"/>
      <c r="SVV26" s="17"/>
      <c r="SVW26" s="17"/>
      <c r="SVX26" s="17"/>
      <c r="SVY26" s="17"/>
      <c r="SVZ26" s="17"/>
      <c r="SWA26" s="17"/>
      <c r="SWB26" s="17"/>
      <c r="SWC26" s="17"/>
      <c r="SWD26" s="17"/>
      <c r="SWE26" s="17"/>
      <c r="SWF26" s="17"/>
      <c r="SWG26" s="17"/>
      <c r="SWH26" s="17"/>
      <c r="SWI26" s="17"/>
      <c r="SWJ26" s="17"/>
      <c r="SWK26" s="17"/>
      <c r="SWL26" s="17"/>
      <c r="SWM26" s="17"/>
      <c r="SWN26" s="17"/>
      <c r="SWO26" s="17"/>
      <c r="SWP26" s="17"/>
      <c r="SWQ26" s="17"/>
      <c r="SWR26" s="17"/>
      <c r="SWS26" s="17"/>
      <c r="SWT26" s="17"/>
      <c r="SWU26" s="17"/>
      <c r="SWV26" s="17"/>
      <c r="SWW26" s="17"/>
      <c r="SWX26" s="17"/>
      <c r="SWY26" s="17"/>
      <c r="SWZ26" s="17"/>
      <c r="SXA26" s="17"/>
      <c r="SXB26" s="17"/>
      <c r="SXC26" s="17"/>
      <c r="SXD26" s="17"/>
      <c r="SXE26" s="17"/>
      <c r="SXF26" s="17"/>
      <c r="SXG26" s="17"/>
      <c r="SXH26" s="17"/>
      <c r="SXI26" s="17"/>
      <c r="SXJ26" s="17"/>
      <c r="SXK26" s="17"/>
      <c r="SXL26" s="17"/>
      <c r="SXM26" s="17"/>
      <c r="SXN26" s="17"/>
      <c r="SXO26" s="17"/>
      <c r="SXP26" s="17"/>
      <c r="SXQ26" s="17"/>
      <c r="SXR26" s="17"/>
      <c r="SXS26" s="17"/>
      <c r="SXT26" s="17"/>
      <c r="SXU26" s="17"/>
      <c r="SXV26" s="17"/>
      <c r="SXW26" s="17"/>
      <c r="SXX26" s="17"/>
      <c r="SXY26" s="17"/>
      <c r="SXZ26" s="17"/>
      <c r="SYA26" s="17"/>
      <c r="SYB26" s="17"/>
      <c r="SYC26" s="17"/>
      <c r="SYD26" s="17"/>
      <c r="SYE26" s="17"/>
      <c r="SYF26" s="17"/>
      <c r="SYG26" s="17"/>
      <c r="SYH26" s="17"/>
      <c r="SYI26" s="17"/>
      <c r="SYJ26" s="17"/>
      <c r="SYK26" s="17"/>
      <c r="SYL26" s="17"/>
      <c r="SYM26" s="17"/>
      <c r="SYN26" s="17"/>
      <c r="SYO26" s="17"/>
      <c r="SYP26" s="17"/>
      <c r="SYQ26" s="17"/>
      <c r="SYR26" s="17"/>
      <c r="SYS26" s="17"/>
      <c r="SYT26" s="17"/>
      <c r="SYU26" s="17"/>
      <c r="SYV26" s="17"/>
      <c r="SYW26" s="17"/>
      <c r="SYX26" s="17"/>
      <c r="SYY26" s="17"/>
      <c r="SYZ26" s="17"/>
      <c r="SZA26" s="17"/>
      <c r="SZB26" s="17"/>
      <c r="SZC26" s="17"/>
      <c r="SZD26" s="17"/>
      <c r="SZE26" s="17"/>
      <c r="SZF26" s="17"/>
      <c r="SZG26" s="17"/>
      <c r="SZH26" s="17"/>
      <c r="SZI26" s="17"/>
      <c r="SZJ26" s="17"/>
      <c r="SZK26" s="17"/>
      <c r="SZL26" s="17"/>
      <c r="SZM26" s="17"/>
      <c r="SZN26" s="17"/>
      <c r="SZO26" s="17"/>
      <c r="SZP26" s="17"/>
      <c r="SZQ26" s="17"/>
      <c r="SZR26" s="17"/>
      <c r="SZS26" s="17"/>
      <c r="SZT26" s="17"/>
      <c r="SZU26" s="17"/>
      <c r="SZV26" s="17"/>
      <c r="SZW26" s="17"/>
      <c r="SZX26" s="17"/>
      <c r="SZY26" s="17"/>
      <c r="SZZ26" s="17"/>
      <c r="TAA26" s="17"/>
      <c r="TAB26" s="17"/>
      <c r="TAC26" s="17"/>
      <c r="TAD26" s="17"/>
      <c r="TAE26" s="17"/>
      <c r="TAF26" s="17"/>
      <c r="TAG26" s="17"/>
      <c r="TAH26" s="17"/>
      <c r="TAI26" s="17"/>
      <c r="TAJ26" s="17"/>
      <c r="TAK26" s="17"/>
      <c r="TAL26" s="17"/>
      <c r="TAM26" s="17"/>
      <c r="TAN26" s="17"/>
      <c r="TAO26" s="17"/>
      <c r="TAP26" s="17"/>
      <c r="TAQ26" s="17"/>
      <c r="TAR26" s="17"/>
      <c r="TAS26" s="17"/>
      <c r="TAT26" s="17"/>
      <c r="TAU26" s="17"/>
      <c r="TAV26" s="17"/>
      <c r="TAW26" s="17"/>
      <c r="TAX26" s="17"/>
      <c r="TAY26" s="17"/>
      <c r="TAZ26" s="17"/>
      <c r="TBA26" s="17"/>
      <c r="TBB26" s="17"/>
      <c r="TBC26" s="17"/>
      <c r="TBD26" s="17"/>
      <c r="TBE26" s="17"/>
      <c r="TBF26" s="17"/>
      <c r="TBG26" s="17"/>
      <c r="TBH26" s="17"/>
      <c r="TBI26" s="17"/>
      <c r="TBJ26" s="17"/>
      <c r="TBK26" s="17"/>
      <c r="TBL26" s="17"/>
      <c r="TBM26" s="17"/>
      <c r="TBN26" s="17"/>
      <c r="TBO26" s="17"/>
      <c r="TBP26" s="17"/>
      <c r="TBQ26" s="17"/>
      <c r="TBR26" s="17"/>
      <c r="TBS26" s="17"/>
      <c r="TBT26" s="17"/>
      <c r="TBU26" s="17"/>
      <c r="TBV26" s="17"/>
      <c r="TBW26" s="17"/>
      <c r="TBX26" s="17"/>
      <c r="TBY26" s="17"/>
      <c r="TBZ26" s="17"/>
      <c r="TCA26" s="17"/>
      <c r="TCB26" s="17"/>
      <c r="TCC26" s="17"/>
      <c r="TCD26" s="17"/>
      <c r="TCE26" s="17"/>
      <c r="TCF26" s="17"/>
      <c r="TCG26" s="17"/>
      <c r="TCH26" s="17"/>
      <c r="TCI26" s="17"/>
      <c r="TCJ26" s="17"/>
      <c r="TCK26" s="17"/>
      <c r="TCL26" s="17"/>
      <c r="TCM26" s="17"/>
      <c r="TCN26" s="17"/>
      <c r="TCO26" s="17"/>
      <c r="TCP26" s="17"/>
      <c r="TCQ26" s="17"/>
      <c r="TCR26" s="17"/>
      <c r="TCS26" s="17"/>
      <c r="TCT26" s="17"/>
      <c r="TCU26" s="17"/>
      <c r="TCV26" s="17"/>
      <c r="TCW26" s="17"/>
      <c r="TCX26" s="17"/>
      <c r="TCY26" s="17"/>
      <c r="TCZ26" s="17"/>
      <c r="TDA26" s="17"/>
      <c r="TDB26" s="17"/>
      <c r="TDC26" s="17"/>
      <c r="TDD26" s="17"/>
      <c r="TDE26" s="17"/>
      <c r="TDF26" s="17"/>
      <c r="TDG26" s="17"/>
      <c r="TDH26" s="17"/>
      <c r="TDI26" s="17"/>
      <c r="TDJ26" s="17"/>
      <c r="TDK26" s="17"/>
      <c r="TDL26" s="17"/>
      <c r="TDM26" s="17"/>
      <c r="TDN26" s="17"/>
      <c r="TDO26" s="17"/>
      <c r="TDP26" s="17"/>
      <c r="TDQ26" s="17"/>
      <c r="TDR26" s="17"/>
      <c r="TDS26" s="17"/>
      <c r="TDT26" s="17"/>
      <c r="TDU26" s="17"/>
      <c r="TDV26" s="17"/>
      <c r="TDW26" s="17"/>
      <c r="TDX26" s="17"/>
      <c r="TDY26" s="17"/>
      <c r="TDZ26" s="17"/>
      <c r="TEA26" s="17"/>
      <c r="TEB26" s="17"/>
      <c r="TEC26" s="17"/>
      <c r="TED26" s="17"/>
      <c r="TEE26" s="17"/>
      <c r="TEF26" s="17"/>
      <c r="TEG26" s="17"/>
      <c r="TEH26" s="17"/>
      <c r="TEI26" s="17"/>
      <c r="TEJ26" s="17"/>
      <c r="TEK26" s="17"/>
      <c r="TEL26" s="17"/>
      <c r="TEM26" s="17"/>
      <c r="TEN26" s="17"/>
      <c r="TEO26" s="17"/>
      <c r="TEP26" s="17"/>
      <c r="TEQ26" s="17"/>
      <c r="TER26" s="17"/>
      <c r="TES26" s="17"/>
      <c r="TET26" s="17"/>
      <c r="TEU26" s="17"/>
      <c r="TEV26" s="17"/>
      <c r="TEW26" s="17"/>
      <c r="TEX26" s="17"/>
      <c r="TEY26" s="17"/>
      <c r="TEZ26" s="17"/>
      <c r="TFA26" s="17"/>
      <c r="TFB26" s="17"/>
      <c r="TFC26" s="17"/>
      <c r="TFD26" s="17"/>
      <c r="TFE26" s="17"/>
      <c r="TFF26" s="17"/>
      <c r="TFG26" s="17"/>
      <c r="TFH26" s="17"/>
      <c r="TFI26" s="17"/>
      <c r="TFJ26" s="17"/>
      <c r="TFK26" s="17"/>
      <c r="TFL26" s="17"/>
      <c r="TFM26" s="17"/>
      <c r="TFN26" s="17"/>
      <c r="TFO26" s="17"/>
      <c r="TFP26" s="17"/>
      <c r="TFQ26" s="17"/>
      <c r="TFR26" s="17"/>
      <c r="TFS26" s="17"/>
      <c r="TFT26" s="17"/>
      <c r="TFU26" s="17"/>
      <c r="TFV26" s="17"/>
      <c r="TFW26" s="17"/>
      <c r="TFX26" s="17"/>
      <c r="TFY26" s="17"/>
      <c r="TFZ26" s="17"/>
      <c r="TGA26" s="17"/>
      <c r="TGB26" s="17"/>
      <c r="TGC26" s="17"/>
      <c r="TGD26" s="17"/>
      <c r="TGE26" s="17"/>
      <c r="TGF26" s="17"/>
      <c r="TGG26" s="17"/>
      <c r="TGH26" s="17"/>
      <c r="TGI26" s="17"/>
      <c r="TGJ26" s="17"/>
      <c r="TGK26" s="17"/>
      <c r="TGL26" s="17"/>
      <c r="TGM26" s="17"/>
      <c r="TGN26" s="17"/>
      <c r="TGO26" s="17"/>
      <c r="TGP26" s="17"/>
      <c r="TGQ26" s="17"/>
      <c r="TGR26" s="17"/>
      <c r="TGS26" s="17"/>
      <c r="TGT26" s="17"/>
      <c r="TGU26" s="17"/>
      <c r="TGV26" s="17"/>
      <c r="TGW26" s="17"/>
      <c r="TGX26" s="17"/>
      <c r="TGY26" s="17"/>
      <c r="TGZ26" s="17"/>
      <c r="THA26" s="17"/>
      <c r="THB26" s="17"/>
      <c r="THC26" s="17"/>
      <c r="THD26" s="17"/>
      <c r="THE26" s="17"/>
      <c r="THF26" s="17"/>
      <c r="THG26" s="17"/>
      <c r="THH26" s="17"/>
      <c r="THI26" s="17"/>
      <c r="THJ26" s="17"/>
      <c r="THK26" s="17"/>
      <c r="THL26" s="17"/>
      <c r="THM26" s="17"/>
      <c r="THN26" s="17"/>
      <c r="THO26" s="17"/>
      <c r="THP26" s="17"/>
      <c r="THQ26" s="17"/>
      <c r="THR26" s="17"/>
      <c r="THS26" s="17"/>
      <c r="THT26" s="17"/>
      <c r="THU26" s="17"/>
      <c r="THV26" s="17"/>
      <c r="THW26" s="17"/>
      <c r="THX26" s="17"/>
      <c r="THY26" s="17"/>
      <c r="THZ26" s="17"/>
      <c r="TIA26" s="17"/>
      <c r="TIB26" s="17"/>
      <c r="TIC26" s="17"/>
      <c r="TID26" s="17"/>
      <c r="TIE26" s="17"/>
      <c r="TIF26" s="17"/>
      <c r="TIG26" s="17"/>
      <c r="TIH26" s="17"/>
      <c r="TII26" s="17"/>
      <c r="TIJ26" s="17"/>
      <c r="TIK26" s="17"/>
      <c r="TIL26" s="17"/>
      <c r="TIM26" s="17"/>
      <c r="TIN26" s="17"/>
      <c r="TIO26" s="17"/>
      <c r="TIP26" s="17"/>
      <c r="TIQ26" s="17"/>
      <c r="TIR26" s="17"/>
      <c r="TIS26" s="17"/>
      <c r="TIT26" s="17"/>
      <c r="TIU26" s="17"/>
      <c r="TIV26" s="17"/>
      <c r="TIW26" s="17"/>
      <c r="TIX26" s="17"/>
      <c r="TIY26" s="17"/>
      <c r="TIZ26" s="17"/>
      <c r="TJA26" s="17"/>
      <c r="TJB26" s="17"/>
      <c r="TJC26" s="17"/>
      <c r="TJD26" s="17"/>
      <c r="TJE26" s="17"/>
      <c r="TJF26" s="17"/>
      <c r="TJG26" s="17"/>
      <c r="TJH26" s="17"/>
      <c r="TJI26" s="17"/>
      <c r="TJJ26" s="17"/>
      <c r="TJK26" s="17"/>
      <c r="TJL26" s="17"/>
      <c r="TJM26" s="17"/>
      <c r="TJN26" s="17"/>
      <c r="TJO26" s="17"/>
      <c r="TJP26" s="17"/>
      <c r="TJQ26" s="17"/>
      <c r="TJR26" s="17"/>
      <c r="TJS26" s="17"/>
      <c r="TJT26" s="17"/>
      <c r="TJU26" s="17"/>
      <c r="TJV26" s="17"/>
      <c r="TJW26" s="17"/>
      <c r="TJX26" s="17"/>
      <c r="TJY26" s="17"/>
      <c r="TJZ26" s="17"/>
      <c r="TKA26" s="17"/>
      <c r="TKB26" s="17"/>
      <c r="TKC26" s="17"/>
      <c r="TKD26" s="17"/>
      <c r="TKE26" s="17"/>
      <c r="TKF26" s="17"/>
      <c r="TKG26" s="17"/>
      <c r="TKH26" s="17"/>
      <c r="TKI26" s="17"/>
      <c r="TKJ26" s="17"/>
      <c r="TKK26" s="17"/>
      <c r="TKL26" s="17"/>
      <c r="TKM26" s="17"/>
      <c r="TKN26" s="17"/>
      <c r="TKO26" s="17"/>
      <c r="TKP26" s="17"/>
      <c r="TKQ26" s="17"/>
      <c r="TKR26" s="17"/>
      <c r="TKS26" s="17"/>
      <c r="TKT26" s="17"/>
      <c r="TKU26" s="17"/>
      <c r="TKV26" s="17"/>
      <c r="TKW26" s="17"/>
      <c r="TKX26" s="17"/>
      <c r="TKY26" s="17"/>
      <c r="TKZ26" s="17"/>
      <c r="TLA26" s="17"/>
      <c r="TLB26" s="17"/>
      <c r="TLC26" s="17"/>
      <c r="TLD26" s="17"/>
      <c r="TLE26" s="17"/>
      <c r="TLF26" s="17"/>
      <c r="TLG26" s="17"/>
      <c r="TLH26" s="17"/>
      <c r="TLI26" s="17"/>
      <c r="TLJ26" s="17"/>
      <c r="TLK26" s="17"/>
      <c r="TLL26" s="17"/>
      <c r="TLM26" s="17"/>
      <c r="TLN26" s="17"/>
      <c r="TLO26" s="17"/>
      <c r="TLP26" s="17"/>
      <c r="TLQ26" s="17"/>
      <c r="TLR26" s="17"/>
      <c r="TLS26" s="17"/>
      <c r="TLT26" s="17"/>
      <c r="TLU26" s="17"/>
      <c r="TLV26" s="17"/>
      <c r="TLW26" s="17"/>
      <c r="TLX26" s="17"/>
      <c r="TLY26" s="17"/>
      <c r="TLZ26" s="17"/>
      <c r="TMA26" s="17"/>
      <c r="TMB26" s="17"/>
      <c r="TMC26" s="17"/>
      <c r="TMD26" s="17"/>
      <c r="TME26" s="17"/>
      <c r="TMF26" s="17"/>
      <c r="TMG26" s="17"/>
      <c r="TMH26" s="17"/>
      <c r="TMI26" s="17"/>
      <c r="TMJ26" s="17"/>
      <c r="TMK26" s="17"/>
      <c r="TML26" s="17"/>
      <c r="TMM26" s="17"/>
      <c r="TMN26" s="17"/>
      <c r="TMO26" s="17"/>
      <c r="TMP26" s="17"/>
      <c r="TMQ26" s="17"/>
      <c r="TMR26" s="17"/>
      <c r="TMS26" s="17"/>
      <c r="TMT26" s="17"/>
      <c r="TMU26" s="17"/>
      <c r="TMV26" s="17"/>
      <c r="TMW26" s="17"/>
      <c r="TMX26" s="17"/>
      <c r="TMY26" s="17"/>
      <c r="TMZ26" s="17"/>
      <c r="TNA26" s="17"/>
      <c r="TNB26" s="17"/>
      <c r="TNC26" s="17"/>
      <c r="TND26" s="17"/>
      <c r="TNE26" s="17"/>
      <c r="TNF26" s="17"/>
      <c r="TNG26" s="17"/>
      <c r="TNH26" s="17"/>
      <c r="TNI26" s="17"/>
      <c r="TNJ26" s="17"/>
      <c r="TNK26" s="17"/>
      <c r="TNL26" s="17"/>
      <c r="TNM26" s="17"/>
      <c r="TNN26" s="17"/>
      <c r="TNO26" s="17"/>
      <c r="TNP26" s="17"/>
      <c r="TNQ26" s="17"/>
      <c r="TNR26" s="17"/>
      <c r="TNS26" s="17"/>
      <c r="TNT26" s="17"/>
      <c r="TNU26" s="17"/>
      <c r="TNV26" s="17"/>
      <c r="TNW26" s="17"/>
      <c r="TNX26" s="17"/>
      <c r="TNY26" s="17"/>
      <c r="TNZ26" s="17"/>
      <c r="TOA26" s="17"/>
      <c r="TOB26" s="17"/>
      <c r="TOC26" s="17"/>
      <c r="TOD26" s="17"/>
      <c r="TOE26" s="17"/>
      <c r="TOF26" s="17"/>
      <c r="TOG26" s="17"/>
      <c r="TOH26" s="17"/>
      <c r="TOI26" s="17"/>
      <c r="TOJ26" s="17"/>
      <c r="TOK26" s="17"/>
      <c r="TOL26" s="17"/>
      <c r="TOM26" s="17"/>
      <c r="TON26" s="17"/>
      <c r="TOO26" s="17"/>
      <c r="TOP26" s="17"/>
      <c r="TOQ26" s="17"/>
      <c r="TOR26" s="17"/>
      <c r="TOS26" s="17"/>
      <c r="TOT26" s="17"/>
      <c r="TOU26" s="17"/>
      <c r="TOV26" s="17"/>
      <c r="TOW26" s="17"/>
      <c r="TOX26" s="17"/>
      <c r="TOY26" s="17"/>
      <c r="TOZ26" s="17"/>
      <c r="TPA26" s="17"/>
      <c r="TPB26" s="17"/>
      <c r="TPC26" s="17"/>
      <c r="TPD26" s="17"/>
      <c r="TPE26" s="17"/>
      <c r="TPF26" s="17"/>
      <c r="TPG26" s="17"/>
      <c r="TPH26" s="17"/>
      <c r="TPI26" s="17"/>
      <c r="TPJ26" s="17"/>
      <c r="TPK26" s="17"/>
      <c r="TPL26" s="17"/>
      <c r="TPM26" s="17"/>
      <c r="TPN26" s="17"/>
      <c r="TPO26" s="17"/>
      <c r="TPP26" s="17"/>
      <c r="TPQ26" s="17"/>
      <c r="TPR26" s="17"/>
      <c r="TPS26" s="17"/>
      <c r="TPT26" s="17"/>
      <c r="TPU26" s="17"/>
      <c r="TPV26" s="17"/>
      <c r="TPW26" s="17"/>
      <c r="TPX26" s="17"/>
      <c r="TPY26" s="17"/>
      <c r="TPZ26" s="17"/>
      <c r="TQA26" s="17"/>
      <c r="TQB26" s="17"/>
      <c r="TQC26" s="17"/>
      <c r="TQD26" s="17"/>
      <c r="TQE26" s="17"/>
      <c r="TQF26" s="17"/>
      <c r="TQG26" s="17"/>
      <c r="TQH26" s="17"/>
      <c r="TQI26" s="17"/>
      <c r="TQJ26" s="17"/>
      <c r="TQK26" s="17"/>
      <c r="TQL26" s="17"/>
      <c r="TQM26" s="17"/>
      <c r="TQN26" s="17"/>
      <c r="TQO26" s="17"/>
      <c r="TQP26" s="17"/>
      <c r="TQQ26" s="17"/>
      <c r="TQR26" s="17"/>
      <c r="TQS26" s="17"/>
      <c r="TQT26" s="17"/>
      <c r="TQU26" s="17"/>
      <c r="TQV26" s="17"/>
      <c r="TQW26" s="17"/>
      <c r="TQX26" s="17"/>
      <c r="TQY26" s="17"/>
      <c r="TQZ26" s="17"/>
      <c r="TRA26" s="17"/>
      <c r="TRB26" s="17"/>
      <c r="TRC26" s="17"/>
      <c r="TRD26" s="17"/>
      <c r="TRE26" s="17"/>
      <c r="TRF26" s="17"/>
      <c r="TRG26" s="17"/>
      <c r="TRH26" s="17"/>
      <c r="TRI26" s="17"/>
      <c r="TRJ26" s="17"/>
      <c r="TRK26" s="17"/>
      <c r="TRL26" s="17"/>
      <c r="TRM26" s="17"/>
      <c r="TRN26" s="17"/>
      <c r="TRO26" s="17"/>
      <c r="TRP26" s="17"/>
      <c r="TRQ26" s="17"/>
      <c r="TRR26" s="17"/>
      <c r="TRS26" s="17"/>
      <c r="TRT26" s="17"/>
      <c r="TRU26" s="17"/>
      <c r="TRV26" s="17"/>
      <c r="TRW26" s="17"/>
      <c r="TRX26" s="17"/>
      <c r="TRY26" s="17"/>
      <c r="TRZ26" s="17"/>
      <c r="TSA26" s="17"/>
      <c r="TSB26" s="17"/>
      <c r="TSC26" s="17"/>
      <c r="TSD26" s="17"/>
      <c r="TSE26" s="17"/>
      <c r="TSF26" s="17"/>
      <c r="TSG26" s="17"/>
      <c r="TSH26" s="17"/>
      <c r="TSI26" s="17"/>
      <c r="TSJ26" s="17"/>
      <c r="TSK26" s="17"/>
      <c r="TSL26" s="17"/>
      <c r="TSM26" s="17"/>
      <c r="TSN26" s="17"/>
      <c r="TSO26" s="17"/>
      <c r="TSP26" s="17"/>
      <c r="TSQ26" s="17"/>
      <c r="TSR26" s="17"/>
      <c r="TSS26" s="17"/>
      <c r="TST26" s="17"/>
      <c r="TSU26" s="17"/>
      <c r="TSV26" s="17"/>
      <c r="TSW26" s="17"/>
      <c r="TSX26" s="17"/>
      <c r="TSY26" s="17"/>
      <c r="TSZ26" s="17"/>
      <c r="TTA26" s="17"/>
      <c r="TTB26" s="17"/>
      <c r="TTC26" s="17"/>
      <c r="TTD26" s="17"/>
      <c r="TTE26" s="17"/>
      <c r="TTF26" s="17"/>
      <c r="TTG26" s="17"/>
      <c r="TTH26" s="17"/>
      <c r="TTI26" s="17"/>
      <c r="TTJ26" s="17"/>
      <c r="TTK26" s="17"/>
      <c r="TTL26" s="17"/>
      <c r="TTM26" s="17"/>
      <c r="TTN26" s="17"/>
      <c r="TTO26" s="17"/>
      <c r="TTP26" s="17"/>
      <c r="TTQ26" s="17"/>
      <c r="TTR26" s="17"/>
      <c r="TTS26" s="17"/>
      <c r="TTT26" s="17"/>
      <c r="TTU26" s="17"/>
      <c r="TTV26" s="17"/>
      <c r="TTW26" s="17"/>
      <c r="TTX26" s="17"/>
      <c r="TTY26" s="17"/>
      <c r="TTZ26" s="17"/>
      <c r="TUA26" s="17"/>
      <c r="TUB26" s="17"/>
      <c r="TUC26" s="17"/>
      <c r="TUD26" s="17"/>
      <c r="TUE26" s="17"/>
      <c r="TUF26" s="17"/>
      <c r="TUG26" s="17"/>
      <c r="TUH26" s="17"/>
      <c r="TUI26" s="17"/>
      <c r="TUJ26" s="17"/>
      <c r="TUK26" s="17"/>
      <c r="TUL26" s="17"/>
      <c r="TUM26" s="17"/>
      <c r="TUN26" s="17"/>
      <c r="TUO26" s="17"/>
      <c r="TUP26" s="17"/>
      <c r="TUQ26" s="17"/>
      <c r="TUR26" s="17"/>
      <c r="TUS26" s="17"/>
      <c r="TUT26" s="17"/>
      <c r="TUU26" s="17"/>
      <c r="TUV26" s="17"/>
      <c r="TUW26" s="17"/>
      <c r="TUX26" s="17"/>
      <c r="TUY26" s="17"/>
      <c r="TUZ26" s="17"/>
      <c r="TVA26" s="17"/>
      <c r="TVB26" s="17"/>
      <c r="TVC26" s="17"/>
      <c r="TVD26" s="17"/>
      <c r="TVE26" s="17"/>
      <c r="TVF26" s="17"/>
      <c r="TVG26" s="17"/>
      <c r="TVH26" s="17"/>
      <c r="TVI26" s="17"/>
      <c r="TVJ26" s="17"/>
      <c r="TVK26" s="17"/>
      <c r="TVL26" s="17"/>
      <c r="TVM26" s="17"/>
      <c r="TVN26" s="17"/>
      <c r="TVO26" s="17"/>
      <c r="TVP26" s="17"/>
      <c r="TVQ26" s="17"/>
      <c r="TVR26" s="17"/>
      <c r="TVS26" s="17"/>
      <c r="TVT26" s="17"/>
      <c r="TVU26" s="17"/>
      <c r="TVV26" s="17"/>
      <c r="TVW26" s="17"/>
      <c r="TVX26" s="17"/>
      <c r="TVY26" s="17"/>
      <c r="TVZ26" s="17"/>
      <c r="TWA26" s="17"/>
      <c r="TWB26" s="17"/>
      <c r="TWC26" s="17"/>
      <c r="TWD26" s="17"/>
      <c r="TWE26" s="17"/>
      <c r="TWF26" s="17"/>
      <c r="TWG26" s="17"/>
      <c r="TWH26" s="17"/>
      <c r="TWI26" s="17"/>
      <c r="TWJ26" s="17"/>
      <c r="TWK26" s="17"/>
      <c r="TWL26" s="17"/>
      <c r="TWM26" s="17"/>
      <c r="TWN26" s="17"/>
      <c r="TWO26" s="17"/>
      <c r="TWP26" s="17"/>
      <c r="TWQ26" s="17"/>
      <c r="TWR26" s="17"/>
      <c r="TWS26" s="17"/>
      <c r="TWT26" s="17"/>
      <c r="TWU26" s="17"/>
      <c r="TWV26" s="17"/>
      <c r="TWW26" s="17"/>
      <c r="TWX26" s="17"/>
      <c r="TWY26" s="17"/>
      <c r="TWZ26" s="17"/>
      <c r="TXA26" s="17"/>
      <c r="TXB26" s="17"/>
      <c r="TXC26" s="17"/>
      <c r="TXD26" s="17"/>
      <c r="TXE26" s="17"/>
      <c r="TXF26" s="17"/>
      <c r="TXG26" s="17"/>
      <c r="TXH26" s="17"/>
      <c r="TXI26" s="17"/>
      <c r="TXJ26" s="17"/>
      <c r="TXK26" s="17"/>
      <c r="TXL26" s="17"/>
      <c r="TXM26" s="17"/>
      <c r="TXN26" s="17"/>
      <c r="TXO26" s="17"/>
      <c r="TXP26" s="17"/>
      <c r="TXQ26" s="17"/>
      <c r="TXR26" s="17"/>
      <c r="TXS26" s="17"/>
      <c r="TXT26" s="17"/>
      <c r="TXU26" s="17"/>
      <c r="TXV26" s="17"/>
      <c r="TXW26" s="17"/>
      <c r="TXX26" s="17"/>
      <c r="TXY26" s="17"/>
      <c r="TXZ26" s="17"/>
      <c r="TYA26" s="17"/>
      <c r="TYB26" s="17"/>
      <c r="TYC26" s="17"/>
      <c r="TYD26" s="17"/>
      <c r="TYE26" s="17"/>
      <c r="TYF26" s="17"/>
      <c r="TYG26" s="17"/>
      <c r="TYH26" s="17"/>
      <c r="TYI26" s="17"/>
      <c r="TYJ26" s="17"/>
      <c r="TYK26" s="17"/>
      <c r="TYL26" s="17"/>
      <c r="TYM26" s="17"/>
      <c r="TYN26" s="17"/>
      <c r="TYO26" s="17"/>
      <c r="TYP26" s="17"/>
      <c r="TYQ26" s="17"/>
      <c r="TYR26" s="17"/>
      <c r="TYS26" s="17"/>
      <c r="TYT26" s="17"/>
      <c r="TYU26" s="17"/>
      <c r="TYV26" s="17"/>
      <c r="TYW26" s="17"/>
      <c r="TYX26" s="17"/>
      <c r="TYY26" s="17"/>
      <c r="TYZ26" s="17"/>
      <c r="TZA26" s="17"/>
      <c r="TZB26" s="17"/>
      <c r="TZC26" s="17"/>
      <c r="TZD26" s="17"/>
      <c r="TZE26" s="17"/>
      <c r="TZF26" s="17"/>
      <c r="TZG26" s="17"/>
      <c r="TZH26" s="17"/>
      <c r="TZI26" s="17"/>
      <c r="TZJ26" s="17"/>
      <c r="TZK26" s="17"/>
      <c r="TZL26" s="17"/>
      <c r="TZM26" s="17"/>
      <c r="TZN26" s="17"/>
      <c r="TZO26" s="17"/>
      <c r="TZP26" s="17"/>
      <c r="TZQ26" s="17"/>
      <c r="TZR26" s="17"/>
      <c r="TZS26" s="17"/>
      <c r="TZT26" s="17"/>
      <c r="TZU26" s="17"/>
      <c r="TZV26" s="17"/>
      <c r="TZW26" s="17"/>
      <c r="TZX26" s="17"/>
      <c r="TZY26" s="17"/>
      <c r="TZZ26" s="17"/>
      <c r="UAA26" s="17"/>
      <c r="UAB26" s="17"/>
      <c r="UAC26" s="17"/>
      <c r="UAD26" s="17"/>
      <c r="UAE26" s="17"/>
      <c r="UAF26" s="17"/>
      <c r="UAG26" s="17"/>
      <c r="UAH26" s="17"/>
      <c r="UAI26" s="17"/>
      <c r="UAJ26" s="17"/>
      <c r="UAK26" s="17"/>
      <c r="UAL26" s="17"/>
      <c r="UAM26" s="17"/>
      <c r="UAN26" s="17"/>
      <c r="UAO26" s="17"/>
      <c r="UAP26" s="17"/>
      <c r="UAQ26" s="17"/>
      <c r="UAR26" s="17"/>
      <c r="UAS26" s="17"/>
      <c r="UAT26" s="17"/>
      <c r="UAU26" s="17"/>
      <c r="UAV26" s="17"/>
      <c r="UAW26" s="17"/>
      <c r="UAX26" s="17"/>
      <c r="UAY26" s="17"/>
      <c r="UAZ26" s="17"/>
      <c r="UBA26" s="17"/>
      <c r="UBB26" s="17"/>
      <c r="UBC26" s="17"/>
      <c r="UBD26" s="17"/>
      <c r="UBE26" s="17"/>
      <c r="UBF26" s="17"/>
      <c r="UBG26" s="17"/>
      <c r="UBH26" s="17"/>
      <c r="UBI26" s="17"/>
      <c r="UBJ26" s="17"/>
      <c r="UBK26" s="17"/>
      <c r="UBL26" s="17"/>
      <c r="UBM26" s="17"/>
      <c r="UBN26" s="17"/>
      <c r="UBO26" s="17"/>
      <c r="UBP26" s="17"/>
      <c r="UBQ26" s="17"/>
      <c r="UBR26" s="17"/>
      <c r="UBS26" s="17"/>
      <c r="UBT26" s="17"/>
      <c r="UBU26" s="17"/>
      <c r="UBV26" s="17"/>
      <c r="UBW26" s="17"/>
      <c r="UBX26" s="17"/>
      <c r="UBY26" s="17"/>
      <c r="UBZ26" s="17"/>
      <c r="UCA26" s="17"/>
      <c r="UCB26" s="17"/>
      <c r="UCC26" s="17"/>
      <c r="UCD26" s="17"/>
      <c r="UCE26" s="17"/>
      <c r="UCF26" s="17"/>
      <c r="UCG26" s="17"/>
      <c r="UCH26" s="17"/>
      <c r="UCI26" s="17"/>
      <c r="UCJ26" s="17"/>
      <c r="UCK26" s="17"/>
      <c r="UCL26" s="17"/>
      <c r="UCM26" s="17"/>
      <c r="UCN26" s="17"/>
      <c r="UCO26" s="17"/>
      <c r="UCP26" s="17"/>
      <c r="UCQ26" s="17"/>
      <c r="UCR26" s="17"/>
      <c r="UCS26" s="17"/>
      <c r="UCT26" s="17"/>
      <c r="UCU26" s="17"/>
      <c r="UCV26" s="17"/>
      <c r="UCW26" s="17"/>
      <c r="UCX26" s="17"/>
      <c r="UCY26" s="17"/>
      <c r="UCZ26" s="17"/>
      <c r="UDA26" s="17"/>
      <c r="UDB26" s="17"/>
      <c r="UDC26" s="17"/>
      <c r="UDD26" s="17"/>
      <c r="UDE26" s="17"/>
      <c r="UDF26" s="17"/>
      <c r="UDG26" s="17"/>
      <c r="UDH26" s="17"/>
      <c r="UDI26" s="17"/>
      <c r="UDJ26" s="17"/>
      <c r="UDK26" s="17"/>
      <c r="UDL26" s="17"/>
      <c r="UDM26" s="17"/>
      <c r="UDN26" s="17"/>
      <c r="UDO26" s="17"/>
      <c r="UDP26" s="17"/>
      <c r="UDQ26" s="17"/>
      <c r="UDR26" s="17"/>
      <c r="UDS26" s="17"/>
      <c r="UDT26" s="17"/>
      <c r="UDU26" s="17"/>
      <c r="UDV26" s="17"/>
      <c r="UDW26" s="17"/>
      <c r="UDX26" s="17"/>
      <c r="UDY26" s="17"/>
      <c r="UDZ26" s="17"/>
      <c r="UEA26" s="17"/>
      <c r="UEB26" s="17"/>
      <c r="UEC26" s="17"/>
      <c r="UED26" s="17"/>
      <c r="UEE26" s="17"/>
      <c r="UEF26" s="17"/>
      <c r="UEG26" s="17"/>
      <c r="UEH26" s="17"/>
      <c r="UEI26" s="17"/>
      <c r="UEJ26" s="17"/>
      <c r="UEK26" s="17"/>
      <c r="UEL26" s="17"/>
      <c r="UEM26" s="17"/>
      <c r="UEN26" s="17"/>
      <c r="UEO26" s="17"/>
      <c r="UEP26" s="17"/>
      <c r="UEQ26" s="17"/>
      <c r="UER26" s="17"/>
      <c r="UES26" s="17"/>
      <c r="UET26" s="17"/>
      <c r="UEU26" s="17"/>
      <c r="UEV26" s="17"/>
      <c r="UEW26" s="17"/>
      <c r="UEX26" s="17"/>
      <c r="UEY26" s="17"/>
      <c r="UEZ26" s="17"/>
      <c r="UFA26" s="17"/>
      <c r="UFB26" s="17"/>
      <c r="UFC26" s="17"/>
      <c r="UFD26" s="17"/>
      <c r="UFE26" s="17"/>
      <c r="UFF26" s="17"/>
      <c r="UFG26" s="17"/>
      <c r="UFH26" s="17"/>
      <c r="UFI26" s="17"/>
      <c r="UFJ26" s="17"/>
      <c r="UFK26" s="17"/>
      <c r="UFL26" s="17"/>
      <c r="UFM26" s="17"/>
      <c r="UFN26" s="17"/>
      <c r="UFO26" s="17"/>
      <c r="UFP26" s="17"/>
      <c r="UFQ26" s="17"/>
      <c r="UFR26" s="17"/>
      <c r="UFS26" s="17"/>
      <c r="UFT26" s="17"/>
      <c r="UFU26" s="17"/>
      <c r="UFV26" s="17"/>
      <c r="UFW26" s="17"/>
      <c r="UFX26" s="17"/>
      <c r="UFY26" s="17"/>
      <c r="UFZ26" s="17"/>
      <c r="UGA26" s="17"/>
      <c r="UGB26" s="17"/>
      <c r="UGC26" s="17"/>
      <c r="UGD26" s="17"/>
      <c r="UGE26" s="17"/>
      <c r="UGF26" s="17"/>
      <c r="UGG26" s="17"/>
      <c r="UGH26" s="17"/>
      <c r="UGI26" s="17"/>
      <c r="UGJ26" s="17"/>
      <c r="UGK26" s="17"/>
      <c r="UGL26" s="17"/>
      <c r="UGM26" s="17"/>
      <c r="UGN26" s="17"/>
      <c r="UGO26" s="17"/>
      <c r="UGP26" s="17"/>
      <c r="UGQ26" s="17"/>
      <c r="UGR26" s="17"/>
      <c r="UGS26" s="17"/>
      <c r="UGT26" s="17"/>
      <c r="UGU26" s="17"/>
      <c r="UGV26" s="17"/>
      <c r="UGW26" s="17"/>
      <c r="UGX26" s="17"/>
      <c r="UGY26" s="17"/>
      <c r="UGZ26" s="17"/>
      <c r="UHA26" s="17"/>
      <c r="UHB26" s="17"/>
      <c r="UHC26" s="17"/>
      <c r="UHD26" s="17"/>
      <c r="UHE26" s="17"/>
      <c r="UHF26" s="17"/>
      <c r="UHG26" s="17"/>
      <c r="UHH26" s="17"/>
      <c r="UHI26" s="17"/>
      <c r="UHJ26" s="17"/>
      <c r="UHK26" s="17"/>
      <c r="UHL26" s="17"/>
      <c r="UHM26" s="17"/>
      <c r="UHN26" s="17"/>
      <c r="UHO26" s="17"/>
      <c r="UHP26" s="17"/>
      <c r="UHQ26" s="17"/>
      <c r="UHR26" s="17"/>
      <c r="UHS26" s="17"/>
      <c r="UHT26" s="17"/>
      <c r="UHU26" s="17"/>
      <c r="UHV26" s="17"/>
      <c r="UHW26" s="17"/>
      <c r="UHX26" s="17"/>
      <c r="UHY26" s="17"/>
      <c r="UHZ26" s="17"/>
      <c r="UIA26" s="17"/>
      <c r="UIB26" s="17"/>
      <c r="UIC26" s="17"/>
      <c r="UID26" s="17"/>
      <c r="UIE26" s="17"/>
      <c r="UIF26" s="17"/>
      <c r="UIG26" s="17"/>
      <c r="UIH26" s="17"/>
      <c r="UII26" s="17"/>
      <c r="UIJ26" s="17"/>
      <c r="UIK26" s="17"/>
      <c r="UIL26" s="17"/>
      <c r="UIM26" s="17"/>
      <c r="UIN26" s="17"/>
      <c r="UIO26" s="17"/>
      <c r="UIP26" s="17"/>
      <c r="UIQ26" s="17"/>
      <c r="UIR26" s="17"/>
      <c r="UIS26" s="17"/>
      <c r="UIT26" s="17"/>
      <c r="UIU26" s="17"/>
      <c r="UIV26" s="17"/>
      <c r="UIW26" s="17"/>
      <c r="UIX26" s="17"/>
      <c r="UIY26" s="17"/>
      <c r="UIZ26" s="17"/>
      <c r="UJA26" s="17"/>
      <c r="UJB26" s="17"/>
      <c r="UJC26" s="17"/>
      <c r="UJD26" s="17"/>
      <c r="UJE26" s="17"/>
      <c r="UJF26" s="17"/>
      <c r="UJG26" s="17"/>
      <c r="UJH26" s="17"/>
      <c r="UJI26" s="17"/>
      <c r="UJJ26" s="17"/>
      <c r="UJK26" s="17"/>
      <c r="UJL26" s="17"/>
      <c r="UJM26" s="17"/>
      <c r="UJN26" s="17"/>
      <c r="UJO26" s="17"/>
      <c r="UJP26" s="17"/>
      <c r="UJQ26" s="17"/>
      <c r="UJR26" s="17"/>
      <c r="UJS26" s="17"/>
      <c r="UJT26" s="17"/>
      <c r="UJU26" s="17"/>
      <c r="UJV26" s="17"/>
      <c r="UJW26" s="17"/>
      <c r="UJX26" s="17"/>
      <c r="UJY26" s="17"/>
      <c r="UJZ26" s="17"/>
      <c r="UKA26" s="17"/>
      <c r="UKB26" s="17"/>
      <c r="UKC26" s="17"/>
      <c r="UKD26" s="17"/>
      <c r="UKE26" s="17"/>
      <c r="UKF26" s="17"/>
      <c r="UKG26" s="17"/>
      <c r="UKH26" s="17"/>
      <c r="UKI26" s="17"/>
      <c r="UKJ26" s="17"/>
      <c r="UKK26" s="17"/>
      <c r="UKL26" s="17"/>
      <c r="UKM26" s="17"/>
      <c r="UKN26" s="17"/>
      <c r="UKO26" s="17"/>
      <c r="UKP26" s="17"/>
      <c r="UKQ26" s="17"/>
      <c r="UKR26" s="17"/>
      <c r="UKS26" s="17"/>
      <c r="UKT26" s="17"/>
      <c r="UKU26" s="17"/>
      <c r="UKV26" s="17"/>
      <c r="UKW26" s="17"/>
      <c r="UKX26" s="17"/>
      <c r="UKY26" s="17"/>
      <c r="UKZ26" s="17"/>
      <c r="ULA26" s="17"/>
      <c r="ULB26" s="17"/>
      <c r="ULC26" s="17"/>
      <c r="ULD26" s="17"/>
      <c r="ULE26" s="17"/>
      <c r="ULF26" s="17"/>
      <c r="ULG26" s="17"/>
      <c r="ULH26" s="17"/>
      <c r="ULI26" s="17"/>
      <c r="ULJ26" s="17"/>
      <c r="ULK26" s="17"/>
      <c r="ULL26" s="17"/>
      <c r="ULM26" s="17"/>
      <c r="ULN26" s="17"/>
      <c r="ULO26" s="17"/>
      <c r="ULP26" s="17"/>
      <c r="ULQ26" s="17"/>
      <c r="ULR26" s="17"/>
      <c r="ULS26" s="17"/>
      <c r="ULT26" s="17"/>
      <c r="ULU26" s="17"/>
      <c r="ULV26" s="17"/>
      <c r="ULW26" s="17"/>
      <c r="ULX26" s="17"/>
      <c r="ULY26" s="17"/>
      <c r="ULZ26" s="17"/>
      <c r="UMA26" s="17"/>
      <c r="UMB26" s="17"/>
      <c r="UMC26" s="17"/>
      <c r="UMD26" s="17"/>
      <c r="UME26" s="17"/>
      <c r="UMF26" s="17"/>
      <c r="UMG26" s="17"/>
      <c r="UMH26" s="17"/>
      <c r="UMI26" s="17"/>
      <c r="UMJ26" s="17"/>
      <c r="UMK26" s="17"/>
      <c r="UML26" s="17"/>
      <c r="UMM26" s="17"/>
      <c r="UMN26" s="17"/>
      <c r="UMO26" s="17"/>
      <c r="UMP26" s="17"/>
      <c r="UMQ26" s="17"/>
      <c r="UMR26" s="17"/>
      <c r="UMS26" s="17"/>
      <c r="UMT26" s="17"/>
      <c r="UMU26" s="17"/>
      <c r="UMV26" s="17"/>
      <c r="UMW26" s="17"/>
      <c r="UMX26" s="17"/>
      <c r="UMY26" s="17"/>
      <c r="UMZ26" s="17"/>
      <c r="UNA26" s="17"/>
      <c r="UNB26" s="17"/>
      <c r="UNC26" s="17"/>
      <c r="UND26" s="17"/>
      <c r="UNE26" s="17"/>
      <c r="UNF26" s="17"/>
      <c r="UNG26" s="17"/>
      <c r="UNH26" s="17"/>
      <c r="UNI26" s="17"/>
      <c r="UNJ26" s="17"/>
      <c r="UNK26" s="17"/>
      <c r="UNL26" s="17"/>
      <c r="UNM26" s="17"/>
      <c r="UNN26" s="17"/>
      <c r="UNO26" s="17"/>
      <c r="UNP26" s="17"/>
      <c r="UNQ26" s="17"/>
      <c r="UNR26" s="17"/>
      <c r="UNS26" s="17"/>
      <c r="UNT26" s="17"/>
      <c r="UNU26" s="17"/>
      <c r="UNV26" s="17"/>
      <c r="UNW26" s="17"/>
      <c r="UNX26" s="17"/>
      <c r="UNY26" s="17"/>
      <c r="UNZ26" s="17"/>
      <c r="UOA26" s="17"/>
      <c r="UOB26" s="17"/>
      <c r="UOC26" s="17"/>
      <c r="UOD26" s="17"/>
      <c r="UOE26" s="17"/>
      <c r="UOF26" s="17"/>
      <c r="UOG26" s="17"/>
      <c r="UOH26" s="17"/>
      <c r="UOI26" s="17"/>
      <c r="UOJ26" s="17"/>
      <c r="UOK26" s="17"/>
      <c r="UOL26" s="17"/>
      <c r="UOM26" s="17"/>
      <c r="UON26" s="17"/>
      <c r="UOO26" s="17"/>
      <c r="UOP26" s="17"/>
      <c r="UOQ26" s="17"/>
      <c r="UOR26" s="17"/>
      <c r="UOS26" s="17"/>
      <c r="UOT26" s="17"/>
      <c r="UOU26" s="17"/>
      <c r="UOV26" s="17"/>
      <c r="UOW26" s="17"/>
      <c r="UOX26" s="17"/>
      <c r="UOY26" s="17"/>
      <c r="UOZ26" s="17"/>
      <c r="UPA26" s="17"/>
      <c r="UPB26" s="17"/>
      <c r="UPC26" s="17"/>
      <c r="UPD26" s="17"/>
      <c r="UPE26" s="17"/>
      <c r="UPF26" s="17"/>
      <c r="UPG26" s="17"/>
      <c r="UPH26" s="17"/>
      <c r="UPI26" s="17"/>
      <c r="UPJ26" s="17"/>
      <c r="UPK26" s="17"/>
      <c r="UPL26" s="17"/>
      <c r="UPM26" s="17"/>
      <c r="UPN26" s="17"/>
      <c r="UPO26" s="17"/>
      <c r="UPP26" s="17"/>
      <c r="UPQ26" s="17"/>
      <c r="UPR26" s="17"/>
      <c r="UPS26" s="17"/>
      <c r="UPT26" s="17"/>
      <c r="UPU26" s="17"/>
      <c r="UPV26" s="17"/>
      <c r="UPW26" s="17"/>
      <c r="UPX26" s="17"/>
      <c r="UPY26" s="17"/>
      <c r="UPZ26" s="17"/>
      <c r="UQA26" s="17"/>
      <c r="UQB26" s="17"/>
      <c r="UQC26" s="17"/>
      <c r="UQD26" s="17"/>
      <c r="UQE26" s="17"/>
      <c r="UQF26" s="17"/>
      <c r="UQG26" s="17"/>
      <c r="UQH26" s="17"/>
      <c r="UQI26" s="17"/>
      <c r="UQJ26" s="17"/>
      <c r="UQK26" s="17"/>
      <c r="UQL26" s="17"/>
      <c r="UQM26" s="17"/>
      <c r="UQN26" s="17"/>
      <c r="UQO26" s="17"/>
      <c r="UQP26" s="17"/>
      <c r="UQQ26" s="17"/>
      <c r="UQR26" s="17"/>
      <c r="UQS26" s="17"/>
      <c r="UQT26" s="17"/>
      <c r="UQU26" s="17"/>
      <c r="UQV26" s="17"/>
      <c r="UQW26" s="17"/>
      <c r="UQX26" s="17"/>
      <c r="UQY26" s="17"/>
      <c r="UQZ26" s="17"/>
      <c r="URA26" s="17"/>
      <c r="URB26" s="17"/>
      <c r="URC26" s="17"/>
      <c r="URD26" s="17"/>
      <c r="URE26" s="17"/>
      <c r="URF26" s="17"/>
      <c r="URG26" s="17"/>
      <c r="URH26" s="17"/>
      <c r="URI26" s="17"/>
      <c r="URJ26" s="17"/>
      <c r="URK26" s="17"/>
      <c r="URL26" s="17"/>
      <c r="URM26" s="17"/>
      <c r="URN26" s="17"/>
      <c r="URO26" s="17"/>
      <c r="URP26" s="17"/>
      <c r="URQ26" s="17"/>
      <c r="URR26" s="17"/>
      <c r="URS26" s="17"/>
      <c r="URT26" s="17"/>
      <c r="URU26" s="17"/>
      <c r="URV26" s="17"/>
      <c r="URW26" s="17"/>
      <c r="URX26" s="17"/>
      <c r="URY26" s="17"/>
      <c r="URZ26" s="17"/>
      <c r="USA26" s="17"/>
      <c r="USB26" s="17"/>
      <c r="USC26" s="17"/>
      <c r="USD26" s="17"/>
      <c r="USE26" s="17"/>
      <c r="USF26" s="17"/>
      <c r="USG26" s="17"/>
      <c r="USH26" s="17"/>
      <c r="USI26" s="17"/>
      <c r="USJ26" s="17"/>
      <c r="USK26" s="17"/>
      <c r="USL26" s="17"/>
      <c r="USM26" s="17"/>
      <c r="USN26" s="17"/>
      <c r="USO26" s="17"/>
      <c r="USP26" s="17"/>
      <c r="USQ26" s="17"/>
      <c r="USR26" s="17"/>
      <c r="USS26" s="17"/>
      <c r="UST26" s="17"/>
      <c r="USU26" s="17"/>
      <c r="USV26" s="17"/>
      <c r="USW26" s="17"/>
      <c r="USX26" s="17"/>
      <c r="USY26" s="17"/>
      <c r="USZ26" s="17"/>
      <c r="UTA26" s="17"/>
      <c r="UTB26" s="17"/>
      <c r="UTC26" s="17"/>
      <c r="UTD26" s="17"/>
      <c r="UTE26" s="17"/>
      <c r="UTF26" s="17"/>
      <c r="UTG26" s="17"/>
      <c r="UTH26" s="17"/>
      <c r="UTI26" s="17"/>
      <c r="UTJ26" s="17"/>
      <c r="UTK26" s="17"/>
      <c r="UTL26" s="17"/>
      <c r="UTM26" s="17"/>
      <c r="UTN26" s="17"/>
      <c r="UTO26" s="17"/>
      <c r="UTP26" s="17"/>
      <c r="UTQ26" s="17"/>
      <c r="UTR26" s="17"/>
      <c r="UTS26" s="17"/>
      <c r="UTT26" s="17"/>
      <c r="UTU26" s="17"/>
      <c r="UTV26" s="17"/>
      <c r="UTW26" s="17"/>
      <c r="UTX26" s="17"/>
      <c r="UTY26" s="17"/>
      <c r="UTZ26" s="17"/>
      <c r="UUA26" s="17"/>
      <c r="UUB26" s="17"/>
      <c r="UUC26" s="17"/>
      <c r="UUD26" s="17"/>
      <c r="UUE26" s="17"/>
      <c r="UUF26" s="17"/>
      <c r="UUG26" s="17"/>
      <c r="UUH26" s="17"/>
      <c r="UUI26" s="17"/>
      <c r="UUJ26" s="17"/>
      <c r="UUK26" s="17"/>
      <c r="UUL26" s="17"/>
      <c r="UUM26" s="17"/>
      <c r="UUN26" s="17"/>
      <c r="UUO26" s="17"/>
      <c r="UUP26" s="17"/>
      <c r="UUQ26" s="17"/>
      <c r="UUR26" s="17"/>
      <c r="UUS26" s="17"/>
      <c r="UUT26" s="17"/>
      <c r="UUU26" s="17"/>
      <c r="UUV26" s="17"/>
      <c r="UUW26" s="17"/>
      <c r="UUX26" s="17"/>
      <c r="UUY26" s="17"/>
      <c r="UUZ26" s="17"/>
      <c r="UVA26" s="17"/>
      <c r="UVB26" s="17"/>
      <c r="UVC26" s="17"/>
      <c r="UVD26" s="17"/>
      <c r="UVE26" s="17"/>
      <c r="UVF26" s="17"/>
      <c r="UVG26" s="17"/>
      <c r="UVH26" s="17"/>
      <c r="UVI26" s="17"/>
      <c r="UVJ26" s="17"/>
      <c r="UVK26" s="17"/>
      <c r="UVL26" s="17"/>
      <c r="UVM26" s="17"/>
      <c r="UVN26" s="17"/>
      <c r="UVO26" s="17"/>
      <c r="UVP26" s="17"/>
      <c r="UVQ26" s="17"/>
      <c r="UVR26" s="17"/>
      <c r="UVS26" s="17"/>
      <c r="UVT26" s="17"/>
      <c r="UVU26" s="17"/>
      <c r="UVV26" s="17"/>
      <c r="UVW26" s="17"/>
      <c r="UVX26" s="17"/>
      <c r="UVY26" s="17"/>
      <c r="UVZ26" s="17"/>
      <c r="UWA26" s="17"/>
      <c r="UWB26" s="17"/>
      <c r="UWC26" s="17"/>
      <c r="UWD26" s="17"/>
      <c r="UWE26" s="17"/>
      <c r="UWF26" s="17"/>
      <c r="UWG26" s="17"/>
      <c r="UWH26" s="17"/>
      <c r="UWI26" s="17"/>
      <c r="UWJ26" s="17"/>
      <c r="UWK26" s="17"/>
      <c r="UWL26" s="17"/>
      <c r="UWM26" s="17"/>
      <c r="UWN26" s="17"/>
      <c r="UWO26" s="17"/>
      <c r="UWP26" s="17"/>
      <c r="UWQ26" s="17"/>
      <c r="UWR26" s="17"/>
      <c r="UWS26" s="17"/>
      <c r="UWT26" s="17"/>
      <c r="UWU26" s="17"/>
      <c r="UWV26" s="17"/>
      <c r="UWW26" s="17"/>
      <c r="UWX26" s="17"/>
      <c r="UWY26" s="17"/>
      <c r="UWZ26" s="17"/>
      <c r="UXA26" s="17"/>
      <c r="UXB26" s="17"/>
      <c r="UXC26" s="17"/>
      <c r="UXD26" s="17"/>
      <c r="UXE26" s="17"/>
      <c r="UXF26" s="17"/>
      <c r="UXG26" s="17"/>
      <c r="UXH26" s="17"/>
      <c r="UXI26" s="17"/>
      <c r="UXJ26" s="17"/>
      <c r="UXK26" s="17"/>
      <c r="UXL26" s="17"/>
      <c r="UXM26" s="17"/>
      <c r="UXN26" s="17"/>
      <c r="UXO26" s="17"/>
      <c r="UXP26" s="17"/>
      <c r="UXQ26" s="17"/>
      <c r="UXR26" s="17"/>
      <c r="UXS26" s="17"/>
      <c r="UXT26" s="17"/>
      <c r="UXU26" s="17"/>
      <c r="UXV26" s="17"/>
      <c r="UXW26" s="17"/>
      <c r="UXX26" s="17"/>
      <c r="UXY26" s="17"/>
      <c r="UXZ26" s="17"/>
      <c r="UYA26" s="17"/>
      <c r="UYB26" s="17"/>
      <c r="UYC26" s="17"/>
      <c r="UYD26" s="17"/>
      <c r="UYE26" s="17"/>
      <c r="UYF26" s="17"/>
      <c r="UYG26" s="17"/>
      <c r="UYH26" s="17"/>
      <c r="UYI26" s="17"/>
      <c r="UYJ26" s="17"/>
      <c r="UYK26" s="17"/>
      <c r="UYL26" s="17"/>
      <c r="UYM26" s="17"/>
      <c r="UYN26" s="17"/>
      <c r="UYO26" s="17"/>
      <c r="UYP26" s="17"/>
      <c r="UYQ26" s="17"/>
      <c r="UYR26" s="17"/>
      <c r="UYS26" s="17"/>
      <c r="UYT26" s="17"/>
      <c r="UYU26" s="17"/>
      <c r="UYV26" s="17"/>
      <c r="UYW26" s="17"/>
      <c r="UYX26" s="17"/>
      <c r="UYY26" s="17"/>
      <c r="UYZ26" s="17"/>
      <c r="UZA26" s="17"/>
      <c r="UZB26" s="17"/>
      <c r="UZC26" s="17"/>
      <c r="UZD26" s="17"/>
      <c r="UZE26" s="17"/>
      <c r="UZF26" s="17"/>
      <c r="UZG26" s="17"/>
      <c r="UZH26" s="17"/>
      <c r="UZI26" s="17"/>
      <c r="UZJ26" s="17"/>
      <c r="UZK26" s="17"/>
      <c r="UZL26" s="17"/>
      <c r="UZM26" s="17"/>
      <c r="UZN26" s="17"/>
      <c r="UZO26" s="17"/>
      <c r="UZP26" s="17"/>
      <c r="UZQ26" s="17"/>
      <c r="UZR26" s="17"/>
      <c r="UZS26" s="17"/>
      <c r="UZT26" s="17"/>
      <c r="UZU26" s="17"/>
      <c r="UZV26" s="17"/>
      <c r="UZW26" s="17"/>
      <c r="UZX26" s="17"/>
      <c r="UZY26" s="17"/>
      <c r="UZZ26" s="17"/>
      <c r="VAA26" s="17"/>
      <c r="VAB26" s="17"/>
      <c r="VAC26" s="17"/>
      <c r="VAD26" s="17"/>
      <c r="VAE26" s="17"/>
      <c r="VAF26" s="17"/>
      <c r="VAG26" s="17"/>
      <c r="VAH26" s="17"/>
      <c r="VAI26" s="17"/>
      <c r="VAJ26" s="17"/>
      <c r="VAK26" s="17"/>
      <c r="VAL26" s="17"/>
      <c r="VAM26" s="17"/>
      <c r="VAN26" s="17"/>
      <c r="VAO26" s="17"/>
      <c r="VAP26" s="17"/>
      <c r="VAQ26" s="17"/>
      <c r="VAR26" s="17"/>
      <c r="VAS26" s="17"/>
      <c r="VAT26" s="17"/>
      <c r="VAU26" s="17"/>
      <c r="VAV26" s="17"/>
      <c r="VAW26" s="17"/>
      <c r="VAX26" s="17"/>
      <c r="VAY26" s="17"/>
      <c r="VAZ26" s="17"/>
      <c r="VBA26" s="17"/>
      <c r="VBB26" s="17"/>
      <c r="VBC26" s="17"/>
      <c r="VBD26" s="17"/>
      <c r="VBE26" s="17"/>
      <c r="VBF26" s="17"/>
      <c r="VBG26" s="17"/>
      <c r="VBH26" s="17"/>
      <c r="VBI26" s="17"/>
      <c r="VBJ26" s="17"/>
      <c r="VBK26" s="17"/>
      <c r="VBL26" s="17"/>
      <c r="VBM26" s="17"/>
      <c r="VBN26" s="17"/>
      <c r="VBO26" s="17"/>
      <c r="VBP26" s="17"/>
      <c r="VBQ26" s="17"/>
      <c r="VBR26" s="17"/>
      <c r="VBS26" s="17"/>
      <c r="VBT26" s="17"/>
      <c r="VBU26" s="17"/>
      <c r="VBV26" s="17"/>
      <c r="VBW26" s="17"/>
      <c r="VBX26" s="17"/>
      <c r="VBY26" s="17"/>
      <c r="VBZ26" s="17"/>
      <c r="VCA26" s="17"/>
      <c r="VCB26" s="17"/>
      <c r="VCC26" s="17"/>
      <c r="VCD26" s="17"/>
      <c r="VCE26" s="17"/>
      <c r="VCF26" s="17"/>
      <c r="VCG26" s="17"/>
      <c r="VCH26" s="17"/>
      <c r="VCI26" s="17"/>
      <c r="VCJ26" s="17"/>
      <c r="VCK26" s="17"/>
      <c r="VCL26" s="17"/>
      <c r="VCM26" s="17"/>
      <c r="VCN26" s="17"/>
      <c r="VCO26" s="17"/>
      <c r="VCP26" s="17"/>
      <c r="VCQ26" s="17"/>
      <c r="VCR26" s="17"/>
      <c r="VCS26" s="17"/>
      <c r="VCT26" s="17"/>
      <c r="VCU26" s="17"/>
      <c r="VCV26" s="17"/>
      <c r="VCW26" s="17"/>
      <c r="VCX26" s="17"/>
      <c r="VCY26" s="17"/>
      <c r="VCZ26" s="17"/>
      <c r="VDA26" s="17"/>
      <c r="VDB26" s="17"/>
      <c r="VDC26" s="17"/>
      <c r="VDD26" s="17"/>
      <c r="VDE26" s="17"/>
      <c r="VDF26" s="17"/>
      <c r="VDG26" s="17"/>
      <c r="VDH26" s="17"/>
      <c r="VDI26" s="17"/>
      <c r="VDJ26" s="17"/>
      <c r="VDK26" s="17"/>
      <c r="VDL26" s="17"/>
      <c r="VDM26" s="17"/>
      <c r="VDN26" s="17"/>
      <c r="VDO26" s="17"/>
      <c r="VDP26" s="17"/>
      <c r="VDQ26" s="17"/>
      <c r="VDR26" s="17"/>
      <c r="VDS26" s="17"/>
      <c r="VDT26" s="17"/>
      <c r="VDU26" s="17"/>
      <c r="VDV26" s="17"/>
      <c r="VDW26" s="17"/>
      <c r="VDX26" s="17"/>
      <c r="VDY26" s="17"/>
      <c r="VDZ26" s="17"/>
      <c r="VEA26" s="17"/>
      <c r="VEB26" s="17"/>
      <c r="VEC26" s="17"/>
      <c r="VED26" s="17"/>
      <c r="VEE26" s="17"/>
      <c r="VEF26" s="17"/>
      <c r="VEG26" s="17"/>
      <c r="VEH26" s="17"/>
      <c r="VEI26" s="17"/>
      <c r="VEJ26" s="17"/>
      <c r="VEK26" s="17"/>
      <c r="VEL26" s="17"/>
      <c r="VEM26" s="17"/>
      <c r="VEN26" s="17"/>
      <c r="VEO26" s="17"/>
      <c r="VEP26" s="17"/>
      <c r="VEQ26" s="17"/>
      <c r="VER26" s="17"/>
      <c r="VES26" s="17"/>
      <c r="VET26" s="17"/>
      <c r="VEU26" s="17"/>
      <c r="VEV26" s="17"/>
      <c r="VEW26" s="17"/>
      <c r="VEX26" s="17"/>
      <c r="VEY26" s="17"/>
      <c r="VEZ26" s="17"/>
      <c r="VFA26" s="17"/>
      <c r="VFB26" s="17"/>
      <c r="VFC26" s="17"/>
      <c r="VFD26" s="17"/>
      <c r="VFE26" s="17"/>
      <c r="VFF26" s="17"/>
      <c r="VFG26" s="17"/>
      <c r="VFH26" s="17"/>
      <c r="VFI26" s="17"/>
      <c r="VFJ26" s="17"/>
      <c r="VFK26" s="17"/>
      <c r="VFL26" s="17"/>
      <c r="VFM26" s="17"/>
      <c r="VFN26" s="17"/>
      <c r="VFO26" s="17"/>
      <c r="VFP26" s="17"/>
      <c r="VFQ26" s="17"/>
      <c r="VFR26" s="17"/>
      <c r="VFS26" s="17"/>
      <c r="VFT26" s="17"/>
      <c r="VFU26" s="17"/>
      <c r="VFV26" s="17"/>
      <c r="VFW26" s="17"/>
      <c r="VFX26" s="17"/>
      <c r="VFY26" s="17"/>
      <c r="VFZ26" s="17"/>
      <c r="VGA26" s="17"/>
      <c r="VGB26" s="17"/>
      <c r="VGC26" s="17"/>
      <c r="VGD26" s="17"/>
      <c r="VGE26" s="17"/>
      <c r="VGF26" s="17"/>
      <c r="VGG26" s="17"/>
      <c r="VGH26" s="17"/>
      <c r="VGI26" s="17"/>
      <c r="VGJ26" s="17"/>
      <c r="VGK26" s="17"/>
      <c r="VGL26" s="17"/>
      <c r="VGM26" s="17"/>
      <c r="VGN26" s="17"/>
      <c r="VGO26" s="17"/>
      <c r="VGP26" s="17"/>
      <c r="VGQ26" s="17"/>
      <c r="VGR26" s="17"/>
      <c r="VGS26" s="17"/>
      <c r="VGT26" s="17"/>
      <c r="VGU26" s="17"/>
      <c r="VGV26" s="17"/>
      <c r="VGW26" s="17"/>
      <c r="VGX26" s="17"/>
      <c r="VGY26" s="17"/>
      <c r="VGZ26" s="17"/>
      <c r="VHA26" s="17"/>
      <c r="VHB26" s="17"/>
      <c r="VHC26" s="17"/>
      <c r="VHD26" s="17"/>
      <c r="VHE26" s="17"/>
      <c r="VHF26" s="17"/>
      <c r="VHG26" s="17"/>
      <c r="VHH26" s="17"/>
      <c r="VHI26" s="17"/>
      <c r="VHJ26" s="17"/>
      <c r="VHK26" s="17"/>
      <c r="VHL26" s="17"/>
      <c r="VHM26" s="17"/>
      <c r="VHN26" s="17"/>
      <c r="VHO26" s="17"/>
      <c r="VHP26" s="17"/>
      <c r="VHQ26" s="17"/>
      <c r="VHR26" s="17"/>
      <c r="VHS26" s="17"/>
      <c r="VHT26" s="17"/>
      <c r="VHU26" s="17"/>
      <c r="VHV26" s="17"/>
      <c r="VHW26" s="17"/>
      <c r="VHX26" s="17"/>
      <c r="VHY26" s="17"/>
      <c r="VHZ26" s="17"/>
      <c r="VIA26" s="17"/>
      <c r="VIB26" s="17"/>
      <c r="VIC26" s="17"/>
      <c r="VID26" s="17"/>
      <c r="VIE26" s="17"/>
      <c r="VIF26" s="17"/>
      <c r="VIG26" s="17"/>
      <c r="VIH26" s="17"/>
      <c r="VII26" s="17"/>
      <c r="VIJ26" s="17"/>
      <c r="VIK26" s="17"/>
      <c r="VIL26" s="17"/>
      <c r="VIM26" s="17"/>
      <c r="VIN26" s="17"/>
      <c r="VIO26" s="17"/>
      <c r="VIP26" s="17"/>
      <c r="VIQ26" s="17"/>
      <c r="VIR26" s="17"/>
      <c r="VIS26" s="17"/>
      <c r="VIT26" s="17"/>
      <c r="VIU26" s="17"/>
      <c r="VIV26" s="17"/>
      <c r="VIW26" s="17"/>
      <c r="VIX26" s="17"/>
      <c r="VIY26" s="17"/>
      <c r="VIZ26" s="17"/>
      <c r="VJA26" s="17"/>
      <c r="VJB26" s="17"/>
      <c r="VJC26" s="17"/>
      <c r="VJD26" s="17"/>
      <c r="VJE26" s="17"/>
      <c r="VJF26" s="17"/>
      <c r="VJG26" s="17"/>
      <c r="VJH26" s="17"/>
      <c r="VJI26" s="17"/>
      <c r="VJJ26" s="17"/>
      <c r="VJK26" s="17"/>
      <c r="VJL26" s="17"/>
      <c r="VJM26" s="17"/>
      <c r="VJN26" s="17"/>
      <c r="VJO26" s="17"/>
      <c r="VJP26" s="17"/>
      <c r="VJQ26" s="17"/>
      <c r="VJR26" s="17"/>
      <c r="VJS26" s="17"/>
      <c r="VJT26" s="17"/>
      <c r="VJU26" s="17"/>
      <c r="VJV26" s="17"/>
      <c r="VJW26" s="17"/>
      <c r="VJX26" s="17"/>
      <c r="VJY26" s="17"/>
      <c r="VJZ26" s="17"/>
      <c r="VKA26" s="17"/>
      <c r="VKB26" s="17"/>
      <c r="VKC26" s="17"/>
      <c r="VKD26" s="17"/>
      <c r="VKE26" s="17"/>
      <c r="VKF26" s="17"/>
      <c r="VKG26" s="17"/>
      <c r="VKH26" s="17"/>
      <c r="VKI26" s="17"/>
      <c r="VKJ26" s="17"/>
      <c r="VKK26" s="17"/>
      <c r="VKL26" s="17"/>
      <c r="VKM26" s="17"/>
      <c r="VKN26" s="17"/>
      <c r="VKO26" s="17"/>
      <c r="VKP26" s="17"/>
      <c r="VKQ26" s="17"/>
      <c r="VKR26" s="17"/>
      <c r="VKS26" s="17"/>
      <c r="VKT26" s="17"/>
      <c r="VKU26" s="17"/>
      <c r="VKV26" s="17"/>
      <c r="VKW26" s="17"/>
      <c r="VKX26" s="17"/>
      <c r="VKY26" s="17"/>
      <c r="VKZ26" s="17"/>
      <c r="VLA26" s="17"/>
      <c r="VLB26" s="17"/>
      <c r="VLC26" s="17"/>
      <c r="VLD26" s="17"/>
      <c r="VLE26" s="17"/>
      <c r="VLF26" s="17"/>
      <c r="VLG26" s="17"/>
      <c r="VLH26" s="17"/>
      <c r="VLI26" s="17"/>
      <c r="VLJ26" s="17"/>
      <c r="VLK26" s="17"/>
      <c r="VLL26" s="17"/>
      <c r="VLM26" s="17"/>
      <c r="VLN26" s="17"/>
      <c r="VLO26" s="17"/>
      <c r="VLP26" s="17"/>
      <c r="VLQ26" s="17"/>
      <c r="VLR26" s="17"/>
      <c r="VLS26" s="17"/>
      <c r="VLT26" s="17"/>
      <c r="VLU26" s="17"/>
      <c r="VLV26" s="17"/>
      <c r="VLW26" s="17"/>
      <c r="VLX26" s="17"/>
      <c r="VLY26" s="17"/>
      <c r="VLZ26" s="17"/>
      <c r="VMA26" s="17"/>
      <c r="VMB26" s="17"/>
      <c r="VMC26" s="17"/>
      <c r="VMD26" s="17"/>
      <c r="VME26" s="17"/>
      <c r="VMF26" s="17"/>
      <c r="VMG26" s="17"/>
      <c r="VMH26" s="17"/>
      <c r="VMI26" s="17"/>
      <c r="VMJ26" s="17"/>
      <c r="VMK26" s="17"/>
      <c r="VML26" s="17"/>
      <c r="VMM26" s="17"/>
      <c r="VMN26" s="17"/>
      <c r="VMO26" s="17"/>
      <c r="VMP26" s="17"/>
      <c r="VMQ26" s="17"/>
      <c r="VMR26" s="17"/>
      <c r="VMS26" s="17"/>
      <c r="VMT26" s="17"/>
      <c r="VMU26" s="17"/>
      <c r="VMV26" s="17"/>
      <c r="VMW26" s="17"/>
      <c r="VMX26" s="17"/>
      <c r="VMY26" s="17"/>
      <c r="VMZ26" s="17"/>
      <c r="VNA26" s="17"/>
      <c r="VNB26" s="17"/>
      <c r="VNC26" s="17"/>
      <c r="VND26" s="17"/>
      <c r="VNE26" s="17"/>
      <c r="VNF26" s="17"/>
      <c r="VNG26" s="17"/>
      <c r="VNH26" s="17"/>
      <c r="VNI26" s="17"/>
      <c r="VNJ26" s="17"/>
      <c r="VNK26" s="17"/>
      <c r="VNL26" s="17"/>
      <c r="VNM26" s="17"/>
      <c r="VNN26" s="17"/>
      <c r="VNO26" s="17"/>
      <c r="VNP26" s="17"/>
      <c r="VNQ26" s="17"/>
      <c r="VNR26" s="17"/>
      <c r="VNS26" s="17"/>
      <c r="VNT26" s="17"/>
      <c r="VNU26" s="17"/>
      <c r="VNV26" s="17"/>
      <c r="VNW26" s="17"/>
      <c r="VNX26" s="17"/>
      <c r="VNY26" s="17"/>
      <c r="VNZ26" s="17"/>
      <c r="VOA26" s="17"/>
      <c r="VOB26" s="17"/>
      <c r="VOC26" s="17"/>
      <c r="VOD26" s="17"/>
      <c r="VOE26" s="17"/>
      <c r="VOF26" s="17"/>
      <c r="VOG26" s="17"/>
      <c r="VOH26" s="17"/>
      <c r="VOI26" s="17"/>
      <c r="VOJ26" s="17"/>
      <c r="VOK26" s="17"/>
      <c r="VOL26" s="17"/>
      <c r="VOM26" s="17"/>
      <c r="VON26" s="17"/>
      <c r="VOO26" s="17"/>
      <c r="VOP26" s="17"/>
      <c r="VOQ26" s="17"/>
      <c r="VOR26" s="17"/>
      <c r="VOS26" s="17"/>
      <c r="VOT26" s="17"/>
      <c r="VOU26" s="17"/>
      <c r="VOV26" s="17"/>
      <c r="VOW26" s="17"/>
      <c r="VOX26" s="17"/>
      <c r="VOY26" s="17"/>
      <c r="VOZ26" s="17"/>
      <c r="VPA26" s="17"/>
      <c r="VPB26" s="17"/>
      <c r="VPC26" s="17"/>
      <c r="VPD26" s="17"/>
      <c r="VPE26" s="17"/>
      <c r="VPF26" s="17"/>
      <c r="VPG26" s="17"/>
      <c r="VPH26" s="17"/>
      <c r="VPI26" s="17"/>
      <c r="VPJ26" s="17"/>
      <c r="VPK26" s="17"/>
      <c r="VPL26" s="17"/>
      <c r="VPM26" s="17"/>
      <c r="VPN26" s="17"/>
      <c r="VPO26" s="17"/>
      <c r="VPP26" s="17"/>
      <c r="VPQ26" s="17"/>
      <c r="VPR26" s="17"/>
      <c r="VPS26" s="17"/>
      <c r="VPT26" s="17"/>
      <c r="VPU26" s="17"/>
      <c r="VPV26" s="17"/>
      <c r="VPW26" s="17"/>
      <c r="VPX26" s="17"/>
      <c r="VPY26" s="17"/>
      <c r="VPZ26" s="17"/>
      <c r="VQA26" s="17"/>
      <c r="VQB26" s="17"/>
      <c r="VQC26" s="17"/>
      <c r="VQD26" s="17"/>
      <c r="VQE26" s="17"/>
      <c r="VQF26" s="17"/>
      <c r="VQG26" s="17"/>
      <c r="VQH26" s="17"/>
      <c r="VQI26" s="17"/>
      <c r="VQJ26" s="17"/>
      <c r="VQK26" s="17"/>
      <c r="VQL26" s="17"/>
      <c r="VQM26" s="17"/>
      <c r="VQN26" s="17"/>
      <c r="VQO26" s="17"/>
      <c r="VQP26" s="17"/>
      <c r="VQQ26" s="17"/>
      <c r="VQR26" s="17"/>
      <c r="VQS26" s="17"/>
      <c r="VQT26" s="17"/>
      <c r="VQU26" s="17"/>
      <c r="VQV26" s="17"/>
      <c r="VQW26" s="17"/>
      <c r="VQX26" s="17"/>
      <c r="VQY26" s="17"/>
      <c r="VQZ26" s="17"/>
      <c r="VRA26" s="17"/>
      <c r="VRB26" s="17"/>
      <c r="VRC26" s="17"/>
      <c r="VRD26" s="17"/>
      <c r="VRE26" s="17"/>
      <c r="VRF26" s="17"/>
      <c r="VRG26" s="17"/>
      <c r="VRH26" s="17"/>
      <c r="VRI26" s="17"/>
      <c r="VRJ26" s="17"/>
      <c r="VRK26" s="17"/>
      <c r="VRL26" s="17"/>
      <c r="VRM26" s="17"/>
      <c r="VRN26" s="17"/>
      <c r="VRO26" s="17"/>
      <c r="VRP26" s="17"/>
      <c r="VRQ26" s="17"/>
      <c r="VRR26" s="17"/>
      <c r="VRS26" s="17"/>
      <c r="VRT26" s="17"/>
      <c r="VRU26" s="17"/>
      <c r="VRV26" s="17"/>
      <c r="VRW26" s="17"/>
      <c r="VRX26" s="17"/>
      <c r="VRY26" s="17"/>
      <c r="VRZ26" s="17"/>
      <c r="VSA26" s="17"/>
      <c r="VSB26" s="17"/>
      <c r="VSC26" s="17"/>
      <c r="VSD26" s="17"/>
      <c r="VSE26" s="17"/>
      <c r="VSF26" s="17"/>
      <c r="VSG26" s="17"/>
      <c r="VSH26" s="17"/>
      <c r="VSI26" s="17"/>
      <c r="VSJ26" s="17"/>
      <c r="VSK26" s="17"/>
      <c r="VSL26" s="17"/>
      <c r="VSM26" s="17"/>
      <c r="VSN26" s="17"/>
      <c r="VSO26" s="17"/>
      <c r="VSP26" s="17"/>
      <c r="VSQ26" s="17"/>
      <c r="VSR26" s="17"/>
      <c r="VSS26" s="17"/>
      <c r="VST26" s="17"/>
      <c r="VSU26" s="17"/>
      <c r="VSV26" s="17"/>
      <c r="VSW26" s="17"/>
      <c r="VSX26" s="17"/>
      <c r="VSY26" s="17"/>
      <c r="VSZ26" s="17"/>
      <c r="VTA26" s="17"/>
      <c r="VTB26" s="17"/>
      <c r="VTC26" s="17"/>
      <c r="VTD26" s="17"/>
      <c r="VTE26" s="17"/>
      <c r="VTF26" s="17"/>
      <c r="VTG26" s="17"/>
      <c r="VTH26" s="17"/>
      <c r="VTI26" s="17"/>
      <c r="VTJ26" s="17"/>
      <c r="VTK26" s="17"/>
      <c r="VTL26" s="17"/>
      <c r="VTM26" s="17"/>
      <c r="VTN26" s="17"/>
      <c r="VTO26" s="17"/>
      <c r="VTP26" s="17"/>
      <c r="VTQ26" s="17"/>
      <c r="VTR26" s="17"/>
      <c r="VTS26" s="17"/>
      <c r="VTT26" s="17"/>
      <c r="VTU26" s="17"/>
      <c r="VTV26" s="17"/>
      <c r="VTW26" s="17"/>
      <c r="VTX26" s="17"/>
      <c r="VTY26" s="17"/>
      <c r="VTZ26" s="17"/>
      <c r="VUA26" s="17"/>
      <c r="VUB26" s="17"/>
      <c r="VUC26" s="17"/>
      <c r="VUD26" s="17"/>
      <c r="VUE26" s="17"/>
      <c r="VUF26" s="17"/>
      <c r="VUG26" s="17"/>
      <c r="VUH26" s="17"/>
      <c r="VUI26" s="17"/>
      <c r="VUJ26" s="17"/>
      <c r="VUK26" s="17"/>
      <c r="VUL26" s="17"/>
      <c r="VUM26" s="17"/>
      <c r="VUN26" s="17"/>
      <c r="VUO26" s="17"/>
      <c r="VUP26" s="17"/>
      <c r="VUQ26" s="17"/>
      <c r="VUR26" s="17"/>
      <c r="VUS26" s="17"/>
      <c r="VUT26" s="17"/>
      <c r="VUU26" s="17"/>
      <c r="VUV26" s="17"/>
      <c r="VUW26" s="17"/>
      <c r="VUX26" s="17"/>
      <c r="VUY26" s="17"/>
      <c r="VUZ26" s="17"/>
      <c r="VVA26" s="17"/>
      <c r="VVB26" s="17"/>
      <c r="VVC26" s="17"/>
      <c r="VVD26" s="17"/>
      <c r="VVE26" s="17"/>
      <c r="VVF26" s="17"/>
      <c r="VVG26" s="17"/>
      <c r="VVH26" s="17"/>
      <c r="VVI26" s="17"/>
      <c r="VVJ26" s="17"/>
      <c r="VVK26" s="17"/>
      <c r="VVL26" s="17"/>
      <c r="VVM26" s="17"/>
      <c r="VVN26" s="17"/>
      <c r="VVO26" s="17"/>
      <c r="VVP26" s="17"/>
      <c r="VVQ26" s="17"/>
      <c r="VVR26" s="17"/>
      <c r="VVS26" s="17"/>
      <c r="VVT26" s="17"/>
      <c r="VVU26" s="17"/>
      <c r="VVV26" s="17"/>
      <c r="VVW26" s="17"/>
      <c r="VVX26" s="17"/>
      <c r="VVY26" s="17"/>
      <c r="VVZ26" s="17"/>
      <c r="VWA26" s="17"/>
      <c r="VWB26" s="17"/>
      <c r="VWC26" s="17"/>
      <c r="VWD26" s="17"/>
      <c r="VWE26" s="17"/>
      <c r="VWF26" s="17"/>
      <c r="VWG26" s="17"/>
      <c r="VWH26" s="17"/>
      <c r="VWI26" s="17"/>
      <c r="VWJ26" s="17"/>
      <c r="VWK26" s="17"/>
      <c r="VWL26" s="17"/>
      <c r="VWM26" s="17"/>
      <c r="VWN26" s="17"/>
      <c r="VWO26" s="17"/>
      <c r="VWP26" s="17"/>
      <c r="VWQ26" s="17"/>
      <c r="VWR26" s="17"/>
      <c r="VWS26" s="17"/>
      <c r="VWT26" s="17"/>
      <c r="VWU26" s="17"/>
      <c r="VWV26" s="17"/>
      <c r="VWW26" s="17"/>
      <c r="VWX26" s="17"/>
      <c r="VWY26" s="17"/>
      <c r="VWZ26" s="17"/>
      <c r="VXA26" s="17"/>
      <c r="VXB26" s="17"/>
      <c r="VXC26" s="17"/>
      <c r="VXD26" s="17"/>
      <c r="VXE26" s="17"/>
      <c r="VXF26" s="17"/>
      <c r="VXG26" s="17"/>
      <c r="VXH26" s="17"/>
      <c r="VXI26" s="17"/>
      <c r="VXJ26" s="17"/>
      <c r="VXK26" s="17"/>
      <c r="VXL26" s="17"/>
      <c r="VXM26" s="17"/>
      <c r="VXN26" s="17"/>
      <c r="VXO26" s="17"/>
      <c r="VXP26" s="17"/>
      <c r="VXQ26" s="17"/>
      <c r="VXR26" s="17"/>
      <c r="VXS26" s="17"/>
      <c r="VXT26" s="17"/>
      <c r="VXU26" s="17"/>
      <c r="VXV26" s="17"/>
      <c r="VXW26" s="17"/>
      <c r="VXX26" s="17"/>
      <c r="VXY26" s="17"/>
      <c r="VXZ26" s="17"/>
      <c r="VYA26" s="17"/>
      <c r="VYB26" s="17"/>
      <c r="VYC26" s="17"/>
      <c r="VYD26" s="17"/>
      <c r="VYE26" s="17"/>
      <c r="VYF26" s="17"/>
      <c r="VYG26" s="17"/>
      <c r="VYH26" s="17"/>
      <c r="VYI26" s="17"/>
      <c r="VYJ26" s="17"/>
      <c r="VYK26" s="17"/>
      <c r="VYL26" s="17"/>
      <c r="VYM26" s="17"/>
      <c r="VYN26" s="17"/>
      <c r="VYO26" s="17"/>
      <c r="VYP26" s="17"/>
      <c r="VYQ26" s="17"/>
      <c r="VYR26" s="17"/>
      <c r="VYS26" s="17"/>
      <c r="VYT26" s="17"/>
      <c r="VYU26" s="17"/>
      <c r="VYV26" s="17"/>
      <c r="VYW26" s="17"/>
      <c r="VYX26" s="17"/>
      <c r="VYY26" s="17"/>
      <c r="VYZ26" s="17"/>
      <c r="VZA26" s="17"/>
      <c r="VZB26" s="17"/>
      <c r="VZC26" s="17"/>
      <c r="VZD26" s="17"/>
      <c r="VZE26" s="17"/>
      <c r="VZF26" s="17"/>
      <c r="VZG26" s="17"/>
      <c r="VZH26" s="17"/>
      <c r="VZI26" s="17"/>
      <c r="VZJ26" s="17"/>
      <c r="VZK26" s="17"/>
      <c r="VZL26" s="17"/>
      <c r="VZM26" s="17"/>
      <c r="VZN26" s="17"/>
      <c r="VZO26" s="17"/>
      <c r="VZP26" s="17"/>
      <c r="VZQ26" s="17"/>
      <c r="VZR26" s="17"/>
      <c r="VZS26" s="17"/>
      <c r="VZT26" s="17"/>
      <c r="VZU26" s="17"/>
      <c r="VZV26" s="17"/>
      <c r="VZW26" s="17"/>
      <c r="VZX26" s="17"/>
      <c r="VZY26" s="17"/>
      <c r="VZZ26" s="17"/>
      <c r="WAA26" s="17"/>
      <c r="WAB26" s="17"/>
      <c r="WAC26" s="17"/>
      <c r="WAD26" s="17"/>
      <c r="WAE26" s="17"/>
      <c r="WAF26" s="17"/>
      <c r="WAG26" s="17"/>
      <c r="WAH26" s="17"/>
      <c r="WAI26" s="17"/>
      <c r="WAJ26" s="17"/>
      <c r="WAK26" s="17"/>
      <c r="WAL26" s="17"/>
      <c r="WAM26" s="17"/>
      <c r="WAN26" s="17"/>
      <c r="WAO26" s="17"/>
      <c r="WAP26" s="17"/>
      <c r="WAQ26" s="17"/>
      <c r="WAR26" s="17"/>
      <c r="WAS26" s="17"/>
      <c r="WAT26" s="17"/>
      <c r="WAU26" s="17"/>
      <c r="WAV26" s="17"/>
      <c r="WAW26" s="17"/>
      <c r="WAX26" s="17"/>
      <c r="WAY26" s="17"/>
      <c r="WAZ26" s="17"/>
      <c r="WBA26" s="17"/>
      <c r="WBB26" s="17"/>
      <c r="WBC26" s="17"/>
      <c r="WBD26" s="17"/>
      <c r="WBE26" s="17"/>
      <c r="WBF26" s="17"/>
      <c r="WBG26" s="17"/>
      <c r="WBH26" s="17"/>
      <c r="WBI26" s="17"/>
      <c r="WBJ26" s="17"/>
      <c r="WBK26" s="17"/>
      <c r="WBL26" s="17"/>
      <c r="WBM26" s="17"/>
      <c r="WBN26" s="17"/>
      <c r="WBO26" s="17"/>
      <c r="WBP26" s="17"/>
      <c r="WBQ26" s="17"/>
      <c r="WBR26" s="17"/>
      <c r="WBS26" s="17"/>
      <c r="WBT26" s="17"/>
      <c r="WBU26" s="17"/>
      <c r="WBV26" s="17"/>
      <c r="WBW26" s="17"/>
      <c r="WBX26" s="17"/>
      <c r="WBY26" s="17"/>
      <c r="WBZ26" s="17"/>
      <c r="WCA26" s="17"/>
      <c r="WCB26" s="17"/>
      <c r="WCC26" s="17"/>
      <c r="WCD26" s="17"/>
      <c r="WCE26" s="17"/>
      <c r="WCF26" s="17"/>
      <c r="WCG26" s="17"/>
      <c r="WCH26" s="17"/>
      <c r="WCI26" s="17"/>
      <c r="WCJ26" s="17"/>
      <c r="WCK26" s="17"/>
      <c r="WCL26" s="17"/>
      <c r="WCM26" s="17"/>
      <c r="WCN26" s="17"/>
      <c r="WCO26" s="17"/>
      <c r="WCP26" s="17"/>
      <c r="WCQ26" s="17"/>
      <c r="WCR26" s="17"/>
      <c r="WCS26" s="17"/>
      <c r="WCT26" s="17"/>
      <c r="WCU26" s="17"/>
      <c r="WCV26" s="17"/>
      <c r="WCW26" s="17"/>
      <c r="WCX26" s="17"/>
      <c r="WCY26" s="17"/>
      <c r="WCZ26" s="17"/>
      <c r="WDA26" s="17"/>
      <c r="WDB26" s="17"/>
      <c r="WDC26" s="17"/>
      <c r="WDD26" s="17"/>
      <c r="WDE26" s="17"/>
      <c r="WDF26" s="17"/>
      <c r="WDG26" s="17"/>
      <c r="WDH26" s="17"/>
      <c r="WDI26" s="17"/>
      <c r="WDJ26" s="17"/>
      <c r="WDK26" s="17"/>
      <c r="WDL26" s="17"/>
      <c r="WDM26" s="17"/>
      <c r="WDN26" s="17"/>
      <c r="WDO26" s="17"/>
      <c r="WDP26" s="17"/>
      <c r="WDQ26" s="17"/>
      <c r="WDR26" s="17"/>
      <c r="WDS26" s="17"/>
      <c r="WDT26" s="17"/>
      <c r="WDU26" s="17"/>
      <c r="WDV26" s="17"/>
      <c r="WDW26" s="17"/>
      <c r="WDX26" s="17"/>
      <c r="WDY26" s="17"/>
      <c r="WDZ26" s="17"/>
      <c r="WEA26" s="17"/>
      <c r="WEB26" s="17"/>
      <c r="WEC26" s="17"/>
      <c r="WED26" s="17"/>
      <c r="WEE26" s="17"/>
      <c r="WEF26" s="17"/>
      <c r="WEG26" s="17"/>
      <c r="WEH26" s="17"/>
      <c r="WEI26" s="17"/>
      <c r="WEJ26" s="17"/>
      <c r="WEK26" s="17"/>
      <c r="WEL26" s="17"/>
      <c r="WEM26" s="17"/>
      <c r="WEN26" s="17"/>
      <c r="WEO26" s="17"/>
      <c r="WEP26" s="17"/>
      <c r="WEQ26" s="17"/>
      <c r="WER26" s="17"/>
      <c r="WES26" s="17"/>
      <c r="WET26" s="17"/>
      <c r="WEU26" s="17"/>
      <c r="WEV26" s="17"/>
      <c r="WEW26" s="17"/>
      <c r="WEX26" s="17"/>
      <c r="WEY26" s="17"/>
      <c r="WEZ26" s="17"/>
      <c r="WFA26" s="17"/>
      <c r="WFB26" s="17"/>
      <c r="WFC26" s="17"/>
      <c r="WFD26" s="17"/>
      <c r="WFE26" s="17"/>
      <c r="WFF26" s="17"/>
      <c r="WFG26" s="17"/>
      <c r="WFH26" s="17"/>
      <c r="WFI26" s="17"/>
      <c r="WFJ26" s="17"/>
      <c r="WFK26" s="17"/>
      <c r="WFL26" s="17"/>
      <c r="WFM26" s="17"/>
      <c r="WFN26" s="17"/>
      <c r="WFO26" s="17"/>
      <c r="WFP26" s="17"/>
      <c r="WFQ26" s="17"/>
      <c r="WFR26" s="17"/>
      <c r="WFS26" s="17"/>
      <c r="WFT26" s="17"/>
      <c r="WFU26" s="17"/>
      <c r="WFV26" s="17"/>
      <c r="WFW26" s="17"/>
      <c r="WFX26" s="17"/>
      <c r="WFY26" s="17"/>
      <c r="WFZ26" s="17"/>
      <c r="WGA26" s="17"/>
      <c r="WGB26" s="17"/>
      <c r="WGC26" s="17"/>
      <c r="WGD26" s="17"/>
      <c r="WGE26" s="17"/>
      <c r="WGF26" s="17"/>
      <c r="WGG26" s="17"/>
      <c r="WGH26" s="17"/>
      <c r="WGI26" s="17"/>
      <c r="WGJ26" s="17"/>
      <c r="WGK26" s="17"/>
      <c r="WGL26" s="17"/>
      <c r="WGM26" s="17"/>
      <c r="WGN26" s="17"/>
      <c r="WGO26" s="17"/>
      <c r="WGP26" s="17"/>
      <c r="WGQ26" s="17"/>
      <c r="WGR26" s="17"/>
      <c r="WGS26" s="17"/>
      <c r="WGT26" s="17"/>
      <c r="WGU26" s="17"/>
      <c r="WGV26" s="17"/>
      <c r="WGW26" s="17"/>
      <c r="WGX26" s="17"/>
      <c r="WGY26" s="17"/>
      <c r="WGZ26" s="17"/>
      <c r="WHA26" s="17"/>
      <c r="WHB26" s="17"/>
      <c r="WHC26" s="17"/>
      <c r="WHD26" s="17"/>
      <c r="WHE26" s="17"/>
      <c r="WHF26" s="17"/>
      <c r="WHG26" s="17"/>
      <c r="WHH26" s="17"/>
      <c r="WHI26" s="17"/>
      <c r="WHJ26" s="17"/>
      <c r="WHK26" s="17"/>
      <c r="WHL26" s="17"/>
      <c r="WHM26" s="17"/>
      <c r="WHN26" s="17"/>
      <c r="WHO26" s="17"/>
      <c r="WHP26" s="17"/>
      <c r="WHQ26" s="17"/>
      <c r="WHR26" s="17"/>
      <c r="WHS26" s="17"/>
      <c r="WHT26" s="17"/>
      <c r="WHU26" s="17"/>
      <c r="WHV26" s="17"/>
      <c r="WHW26" s="17"/>
      <c r="WHX26" s="17"/>
      <c r="WHY26" s="17"/>
      <c r="WHZ26" s="17"/>
      <c r="WIA26" s="17"/>
      <c r="WIB26" s="17"/>
      <c r="WIC26" s="17"/>
      <c r="WID26" s="17"/>
      <c r="WIE26" s="17"/>
      <c r="WIF26" s="17"/>
      <c r="WIG26" s="17"/>
      <c r="WIH26" s="17"/>
      <c r="WII26" s="17"/>
      <c r="WIJ26" s="17"/>
      <c r="WIK26" s="17"/>
      <c r="WIL26" s="17"/>
      <c r="WIM26" s="17"/>
      <c r="WIN26" s="17"/>
      <c r="WIO26" s="17"/>
      <c r="WIP26" s="17"/>
      <c r="WIQ26" s="17"/>
      <c r="WIR26" s="17"/>
      <c r="WIS26" s="17"/>
      <c r="WIT26" s="17"/>
      <c r="WIU26" s="17"/>
      <c r="WIV26" s="17"/>
      <c r="WIW26" s="17"/>
      <c r="WIX26" s="17"/>
      <c r="WIY26" s="17"/>
      <c r="WIZ26" s="17"/>
      <c r="WJA26" s="17"/>
      <c r="WJB26" s="17"/>
      <c r="WJC26" s="17"/>
      <c r="WJD26" s="17"/>
      <c r="WJE26" s="17"/>
      <c r="WJF26" s="17"/>
      <c r="WJG26" s="17"/>
      <c r="WJH26" s="17"/>
      <c r="WJI26" s="17"/>
      <c r="WJJ26" s="17"/>
      <c r="WJK26" s="17"/>
      <c r="WJL26" s="17"/>
      <c r="WJM26" s="17"/>
      <c r="WJN26" s="17"/>
      <c r="WJO26" s="17"/>
      <c r="WJP26" s="17"/>
      <c r="WJQ26" s="17"/>
      <c r="WJR26" s="17"/>
      <c r="WJS26" s="17"/>
      <c r="WJT26" s="17"/>
      <c r="WJU26" s="17"/>
      <c r="WJV26" s="17"/>
      <c r="WJW26" s="17"/>
      <c r="WJX26" s="17"/>
      <c r="WJY26" s="17"/>
      <c r="WJZ26" s="17"/>
      <c r="WKA26" s="17"/>
      <c r="WKB26" s="17"/>
      <c r="WKC26" s="17"/>
      <c r="WKD26" s="17"/>
      <c r="WKE26" s="17"/>
      <c r="WKF26" s="17"/>
      <c r="WKG26" s="17"/>
      <c r="WKH26" s="17"/>
      <c r="WKI26" s="17"/>
      <c r="WKJ26" s="17"/>
      <c r="WKK26" s="17"/>
      <c r="WKL26" s="17"/>
      <c r="WKM26" s="17"/>
      <c r="WKN26" s="17"/>
      <c r="WKO26" s="17"/>
      <c r="WKP26" s="17"/>
      <c r="WKQ26" s="17"/>
      <c r="WKR26" s="17"/>
      <c r="WKS26" s="17"/>
      <c r="WKT26" s="17"/>
      <c r="WKU26" s="17"/>
      <c r="WKV26" s="17"/>
      <c r="WKW26" s="17"/>
      <c r="WKX26" s="17"/>
      <c r="WKY26" s="17"/>
      <c r="WKZ26" s="17"/>
      <c r="WLA26" s="17"/>
      <c r="WLB26" s="17"/>
      <c r="WLC26" s="17"/>
      <c r="WLD26" s="17"/>
      <c r="WLE26" s="17"/>
      <c r="WLF26" s="17"/>
      <c r="WLG26" s="17"/>
      <c r="WLH26" s="17"/>
      <c r="WLI26" s="17"/>
      <c r="WLJ26" s="17"/>
      <c r="WLK26" s="17"/>
      <c r="WLL26" s="17"/>
      <c r="WLM26" s="17"/>
      <c r="WLN26" s="17"/>
      <c r="WLO26" s="17"/>
      <c r="WLP26" s="17"/>
      <c r="WLQ26" s="17"/>
      <c r="WLR26" s="17"/>
      <c r="WLS26" s="17"/>
      <c r="WLT26" s="17"/>
      <c r="WLU26" s="17"/>
      <c r="WLV26" s="17"/>
      <c r="WLW26" s="17"/>
      <c r="WLX26" s="17"/>
      <c r="WLY26" s="17"/>
      <c r="WLZ26" s="17"/>
      <c r="WMA26" s="17"/>
      <c r="WMB26" s="17"/>
      <c r="WMC26" s="17"/>
      <c r="WMD26" s="17"/>
      <c r="WME26" s="17"/>
      <c r="WMF26" s="17"/>
      <c r="WMG26" s="17"/>
      <c r="WMH26" s="17"/>
      <c r="WMI26" s="17"/>
      <c r="WMJ26" s="17"/>
      <c r="WMK26" s="17"/>
      <c r="WML26" s="17"/>
      <c r="WMM26" s="17"/>
      <c r="WMN26" s="17"/>
      <c r="WMO26" s="17"/>
      <c r="WMP26" s="17"/>
      <c r="WMQ26" s="17"/>
      <c r="WMR26" s="17"/>
      <c r="WMS26" s="17"/>
      <c r="WMT26" s="17"/>
      <c r="WMU26" s="17"/>
      <c r="WMV26" s="17"/>
      <c r="WMW26" s="17"/>
      <c r="WMX26" s="17"/>
      <c r="WMY26" s="17"/>
      <c r="WMZ26" s="17"/>
      <c r="WNA26" s="17"/>
      <c r="WNB26" s="17"/>
      <c r="WNC26" s="17"/>
      <c r="WND26" s="17"/>
      <c r="WNE26" s="17"/>
      <c r="WNF26" s="17"/>
      <c r="WNG26" s="17"/>
      <c r="WNH26" s="17"/>
      <c r="WNI26" s="17"/>
      <c r="WNJ26" s="17"/>
      <c r="WNK26" s="17"/>
      <c r="WNL26" s="17"/>
      <c r="WNM26" s="17"/>
      <c r="WNN26" s="17"/>
      <c r="WNO26" s="17"/>
      <c r="WNP26" s="17"/>
      <c r="WNQ26" s="17"/>
      <c r="WNR26" s="17"/>
      <c r="WNS26" s="17"/>
      <c r="WNT26" s="17"/>
      <c r="WNU26" s="17"/>
      <c r="WNV26" s="17"/>
      <c r="WNW26" s="17"/>
      <c r="WNX26" s="17"/>
      <c r="WNY26" s="17"/>
      <c r="WNZ26" s="17"/>
      <c r="WOA26" s="17"/>
      <c r="WOB26" s="17"/>
      <c r="WOC26" s="17"/>
      <c r="WOD26" s="17"/>
      <c r="WOE26" s="17"/>
      <c r="WOF26" s="17"/>
      <c r="WOG26" s="17"/>
      <c r="WOH26" s="17"/>
      <c r="WOI26" s="17"/>
      <c r="WOJ26" s="17"/>
      <c r="WOK26" s="17"/>
      <c r="WOL26" s="17"/>
      <c r="WOM26" s="17"/>
      <c r="WON26" s="17"/>
      <c r="WOO26" s="17"/>
      <c r="WOP26" s="17"/>
      <c r="WOQ26" s="17"/>
      <c r="WOR26" s="17"/>
      <c r="WOS26" s="17"/>
      <c r="WOT26" s="17"/>
      <c r="WOU26" s="17"/>
      <c r="WOV26" s="17"/>
      <c r="WOW26" s="17"/>
      <c r="WOX26" s="17"/>
      <c r="WOY26" s="17"/>
      <c r="WOZ26" s="17"/>
      <c r="WPA26" s="17"/>
      <c r="WPB26" s="17"/>
      <c r="WPC26" s="17"/>
      <c r="WPD26" s="17"/>
      <c r="WPE26" s="17"/>
      <c r="WPF26" s="17"/>
      <c r="WPG26" s="17"/>
      <c r="WPH26" s="17"/>
      <c r="WPI26" s="17"/>
      <c r="WPJ26" s="17"/>
      <c r="WPK26" s="17"/>
      <c r="WPL26" s="17"/>
      <c r="WPM26" s="17"/>
      <c r="WPN26" s="17"/>
      <c r="WPO26" s="17"/>
      <c r="WPP26" s="17"/>
      <c r="WPQ26" s="17"/>
      <c r="WPR26" s="17"/>
      <c r="WPS26" s="17"/>
      <c r="WPT26" s="17"/>
      <c r="WPU26" s="17"/>
      <c r="WPV26" s="17"/>
      <c r="WPW26" s="17"/>
      <c r="WPX26" s="17"/>
      <c r="WPY26" s="17"/>
      <c r="WPZ26" s="17"/>
      <c r="WQA26" s="17"/>
      <c r="WQB26" s="17"/>
      <c r="WQC26" s="17"/>
      <c r="WQD26" s="17"/>
      <c r="WQE26" s="17"/>
      <c r="WQF26" s="17"/>
      <c r="WQG26" s="17"/>
      <c r="WQH26" s="17"/>
      <c r="WQI26" s="17"/>
      <c r="WQJ26" s="17"/>
      <c r="WQK26" s="17"/>
      <c r="WQL26" s="17"/>
      <c r="WQM26" s="17"/>
      <c r="WQN26" s="17"/>
      <c r="WQO26" s="17"/>
      <c r="WQP26" s="17"/>
      <c r="WQQ26" s="17"/>
      <c r="WQR26" s="17"/>
      <c r="WQS26" s="17"/>
      <c r="WQT26" s="17"/>
      <c r="WQU26" s="17"/>
      <c r="WQV26" s="17"/>
      <c r="WQW26" s="17"/>
      <c r="WQX26" s="17"/>
      <c r="WQY26" s="17"/>
      <c r="WQZ26" s="17"/>
      <c r="WRA26" s="17"/>
      <c r="WRB26" s="17"/>
      <c r="WRC26" s="17"/>
      <c r="WRD26" s="17"/>
      <c r="WRE26" s="17"/>
      <c r="WRF26" s="17"/>
      <c r="WRG26" s="17"/>
      <c r="WRH26" s="17"/>
      <c r="WRI26" s="17"/>
      <c r="WRJ26" s="17"/>
      <c r="WRK26" s="17"/>
      <c r="WRL26" s="17"/>
      <c r="WRM26" s="17"/>
      <c r="WRN26" s="17"/>
      <c r="WRO26" s="17"/>
      <c r="WRP26" s="17"/>
      <c r="WRQ26" s="17"/>
      <c r="WRR26" s="17"/>
      <c r="WRS26" s="17"/>
      <c r="WRT26" s="17"/>
      <c r="WRU26" s="17"/>
      <c r="WRV26" s="17"/>
      <c r="WRW26" s="17"/>
      <c r="WRX26" s="17"/>
      <c r="WRY26" s="17"/>
      <c r="WRZ26" s="17"/>
      <c r="WSA26" s="17"/>
      <c r="WSB26" s="17"/>
      <c r="WSC26" s="17"/>
      <c r="WSD26" s="17"/>
      <c r="WSE26" s="17"/>
      <c r="WSF26" s="17"/>
      <c r="WSG26" s="17"/>
      <c r="WSH26" s="17"/>
      <c r="WSI26" s="17"/>
      <c r="WSJ26" s="17"/>
      <c r="WSK26" s="17"/>
      <c r="WSL26" s="17"/>
      <c r="WSM26" s="17"/>
      <c r="WSN26" s="17"/>
      <c r="WSO26" s="17"/>
      <c r="WSP26" s="17"/>
      <c r="WSQ26" s="17"/>
      <c r="WSR26" s="17"/>
      <c r="WSS26" s="17"/>
      <c r="WST26" s="17"/>
      <c r="WSU26" s="17"/>
      <c r="WSV26" s="17"/>
      <c r="WSW26" s="17"/>
      <c r="WSX26" s="17"/>
      <c r="WSY26" s="17"/>
      <c r="WSZ26" s="17"/>
      <c r="WTA26" s="17"/>
      <c r="WTB26" s="17"/>
      <c r="WTC26" s="17"/>
      <c r="WTD26" s="17"/>
      <c r="WTE26" s="17"/>
      <c r="WTF26" s="17"/>
      <c r="WTG26" s="17"/>
      <c r="WTH26" s="17"/>
      <c r="WTI26" s="17"/>
      <c r="WTJ26" s="17"/>
      <c r="WTK26" s="17"/>
      <c r="WTL26" s="17"/>
      <c r="WTM26" s="17"/>
      <c r="WTN26" s="17"/>
      <c r="WTO26" s="17"/>
      <c r="WTP26" s="17"/>
      <c r="WTQ26" s="17"/>
      <c r="WTR26" s="17"/>
      <c r="WTS26" s="17"/>
      <c r="WTT26" s="17"/>
      <c r="WTU26" s="17"/>
      <c r="WTV26" s="17"/>
      <c r="WTW26" s="17"/>
      <c r="WTX26" s="17"/>
      <c r="WTY26" s="17"/>
      <c r="WTZ26" s="17"/>
      <c r="WUA26" s="17"/>
      <c r="WUB26" s="17"/>
      <c r="WUC26" s="17"/>
      <c r="WUD26" s="17"/>
      <c r="WUE26" s="17"/>
      <c r="WUF26" s="17"/>
      <c r="WUG26" s="17"/>
      <c r="WUH26" s="17"/>
      <c r="WUI26" s="17"/>
      <c r="WUJ26" s="17"/>
      <c r="WUK26" s="17"/>
      <c r="WUL26" s="17"/>
      <c r="WUM26" s="17"/>
      <c r="WUN26" s="17"/>
      <c r="WUO26" s="17"/>
      <c r="WUP26" s="17"/>
      <c r="WUQ26" s="17"/>
      <c r="WUR26" s="17"/>
      <c r="WUS26" s="17"/>
      <c r="WUT26" s="17"/>
      <c r="WUU26" s="17"/>
      <c r="WUV26" s="17"/>
      <c r="WUW26" s="17"/>
      <c r="WUX26" s="17"/>
      <c r="WUY26" s="17"/>
      <c r="WUZ26" s="17"/>
      <c r="WVA26" s="17"/>
      <c r="WVB26" s="17"/>
      <c r="WVC26" s="17"/>
      <c r="WVD26" s="17"/>
      <c r="WVE26" s="17"/>
      <c r="WVF26" s="17"/>
      <c r="WVG26" s="17"/>
      <c r="WVH26" s="17"/>
      <c r="WVI26" s="17"/>
      <c r="WVJ26" s="17"/>
      <c r="WVK26" s="17"/>
      <c r="WVL26" s="17"/>
      <c r="WVM26" s="17"/>
      <c r="WVN26" s="17"/>
      <c r="WVO26" s="17"/>
      <c r="WVP26" s="17"/>
      <c r="WVQ26" s="17"/>
      <c r="WVR26" s="17"/>
      <c r="WVS26" s="17"/>
      <c r="WVT26" s="17"/>
      <c r="WVU26" s="17"/>
      <c r="WVV26" s="17"/>
      <c r="WVW26" s="17"/>
      <c r="WVX26" s="17"/>
      <c r="WVY26" s="17"/>
      <c r="WVZ26" s="17"/>
      <c r="WWA26" s="17"/>
      <c r="WWB26" s="17"/>
      <c r="WWC26" s="17"/>
      <c r="WWD26" s="17"/>
      <c r="WWE26" s="17"/>
      <c r="WWF26" s="17"/>
      <c r="WWG26" s="17"/>
      <c r="WWH26" s="17"/>
      <c r="WWI26" s="17"/>
      <c r="WWJ26" s="17"/>
      <c r="WWK26" s="17"/>
      <c r="WWL26" s="17"/>
      <c r="WWM26" s="17"/>
      <c r="WWN26" s="17"/>
      <c r="WWO26" s="17"/>
      <c r="WWP26" s="17"/>
      <c r="WWQ26" s="17"/>
      <c r="WWR26" s="17"/>
      <c r="WWS26" s="17"/>
      <c r="WWT26" s="17"/>
      <c r="WWU26" s="17"/>
      <c r="WWV26" s="17"/>
      <c r="WWW26" s="17"/>
      <c r="WWX26" s="17"/>
      <c r="WWY26" s="17"/>
      <c r="WWZ26" s="17"/>
      <c r="WXA26" s="17"/>
      <c r="WXB26" s="17"/>
      <c r="WXC26" s="17"/>
      <c r="WXD26" s="17"/>
      <c r="WXE26" s="17"/>
      <c r="WXF26" s="17"/>
      <c r="WXG26" s="17"/>
      <c r="WXH26" s="17"/>
      <c r="WXI26" s="17"/>
      <c r="WXJ26" s="17"/>
      <c r="WXK26" s="17"/>
      <c r="WXL26" s="17"/>
      <c r="WXM26" s="17"/>
      <c r="WXN26" s="17"/>
      <c r="WXO26" s="17"/>
      <c r="WXP26" s="17"/>
      <c r="WXQ26" s="17"/>
      <c r="WXR26" s="17"/>
      <c r="WXS26" s="17"/>
      <c r="WXT26" s="17"/>
      <c r="WXU26" s="17"/>
      <c r="WXV26" s="17"/>
      <c r="WXW26" s="17"/>
      <c r="WXX26" s="17"/>
      <c r="WXY26" s="17"/>
      <c r="WXZ26" s="17"/>
      <c r="WYA26" s="17"/>
      <c r="WYB26" s="17"/>
      <c r="WYC26" s="17"/>
      <c r="WYD26" s="17"/>
      <c r="WYE26" s="17"/>
      <c r="WYF26" s="17"/>
      <c r="WYG26" s="17"/>
      <c r="WYH26" s="17"/>
      <c r="WYI26" s="17"/>
      <c r="WYJ26" s="17"/>
      <c r="WYK26" s="17"/>
      <c r="WYL26" s="17"/>
      <c r="WYM26" s="17"/>
      <c r="WYN26" s="17"/>
      <c r="WYO26" s="17"/>
      <c r="WYP26" s="17"/>
      <c r="WYQ26" s="17"/>
      <c r="WYR26" s="17"/>
      <c r="WYS26" s="17"/>
      <c r="WYT26" s="17"/>
      <c r="WYU26" s="17"/>
      <c r="WYV26" s="17"/>
      <c r="WYW26" s="17"/>
      <c r="WYX26" s="17"/>
      <c r="WYY26" s="17"/>
      <c r="WYZ26" s="17"/>
      <c r="WZA26" s="17"/>
      <c r="WZB26" s="17"/>
      <c r="WZC26" s="17"/>
      <c r="WZD26" s="17"/>
      <c r="WZE26" s="17"/>
      <c r="WZF26" s="17"/>
      <c r="WZG26" s="17"/>
      <c r="WZH26" s="17"/>
      <c r="WZI26" s="17"/>
      <c r="WZJ26" s="17"/>
      <c r="WZK26" s="17"/>
      <c r="WZL26" s="17"/>
      <c r="WZM26" s="17"/>
      <c r="WZN26" s="17"/>
      <c r="WZO26" s="17"/>
      <c r="WZP26" s="17"/>
      <c r="WZQ26" s="17"/>
      <c r="WZR26" s="17"/>
      <c r="WZS26" s="17"/>
      <c r="WZT26" s="17"/>
      <c r="WZU26" s="17"/>
      <c r="WZV26" s="17"/>
      <c r="WZW26" s="17"/>
      <c r="WZX26" s="17"/>
      <c r="WZY26" s="17"/>
      <c r="WZZ26" s="17"/>
      <c r="XAA26" s="17"/>
      <c r="XAB26" s="17"/>
      <c r="XAC26" s="17"/>
      <c r="XAD26" s="17"/>
      <c r="XAE26" s="17"/>
      <c r="XAF26" s="17"/>
      <c r="XAG26" s="17"/>
      <c r="XAH26" s="17"/>
      <c r="XAI26" s="17"/>
      <c r="XAJ26" s="17"/>
      <c r="XAK26" s="17"/>
      <c r="XAL26" s="17"/>
      <c r="XAM26" s="17"/>
      <c r="XAN26" s="17"/>
      <c r="XAO26" s="17"/>
      <c r="XAP26" s="17"/>
      <c r="XAQ26" s="17"/>
      <c r="XAR26" s="17"/>
      <c r="XAS26" s="17"/>
      <c r="XAT26" s="17"/>
      <c r="XAU26" s="17"/>
      <c r="XAV26" s="17"/>
      <c r="XAW26" s="17"/>
      <c r="XAX26" s="17"/>
      <c r="XAY26" s="17"/>
      <c r="XAZ26" s="17"/>
      <c r="XBA26" s="17"/>
      <c r="XBB26" s="17"/>
      <c r="XBC26" s="17"/>
      <c r="XBD26" s="17"/>
      <c r="XBE26" s="17"/>
      <c r="XBF26" s="17"/>
      <c r="XBG26" s="17"/>
      <c r="XBH26" s="17"/>
      <c r="XBI26" s="17"/>
      <c r="XBJ26" s="17"/>
      <c r="XBK26" s="17"/>
      <c r="XBL26" s="17"/>
      <c r="XBM26" s="17"/>
      <c r="XBN26" s="17"/>
      <c r="XBO26" s="17"/>
      <c r="XBP26" s="17"/>
      <c r="XBQ26" s="17"/>
      <c r="XBR26" s="17"/>
      <c r="XBS26" s="17"/>
      <c r="XBT26" s="17"/>
      <c r="XBU26" s="17"/>
      <c r="XBV26" s="17"/>
      <c r="XBW26" s="17"/>
      <c r="XBX26" s="17"/>
      <c r="XBY26" s="17"/>
      <c r="XBZ26" s="17"/>
      <c r="XCA26" s="17"/>
      <c r="XCB26" s="17"/>
      <c r="XCC26" s="17"/>
      <c r="XCD26" s="17"/>
      <c r="XCE26" s="17"/>
      <c r="XCF26" s="17"/>
      <c r="XCG26" s="17"/>
      <c r="XCH26" s="17"/>
      <c r="XCI26" s="17"/>
      <c r="XCJ26" s="17"/>
      <c r="XCK26" s="17"/>
      <c r="XCL26" s="17"/>
      <c r="XCM26" s="17"/>
      <c r="XCN26" s="17"/>
      <c r="XCO26" s="17"/>
      <c r="XCP26" s="17"/>
      <c r="XCQ26" s="17"/>
      <c r="XCR26" s="17"/>
      <c r="XCS26" s="17"/>
      <c r="XCT26" s="17"/>
      <c r="XCU26" s="17"/>
      <c r="XCV26" s="17"/>
      <c r="XCW26" s="17"/>
      <c r="XCX26" s="17"/>
      <c r="XCY26" s="17"/>
      <c r="XCZ26" s="17"/>
      <c r="XDA26" s="17"/>
      <c r="XDB26" s="17"/>
      <c r="XDC26" s="17"/>
      <c r="XDD26" s="17"/>
      <c r="XDE26" s="17"/>
      <c r="XDF26" s="17"/>
      <c r="XDG26" s="17"/>
      <c r="XDH26" s="17"/>
      <c r="XDI26" s="17"/>
      <c r="XDJ26" s="17"/>
      <c r="XDK26" s="17"/>
      <c r="XDL26" s="17"/>
      <c r="XDM26" s="17"/>
      <c r="XDN26" s="17"/>
      <c r="XDO26" s="17"/>
      <c r="XDP26" s="17"/>
      <c r="XDQ26" s="17"/>
      <c r="XDR26" s="17"/>
      <c r="XDS26" s="17"/>
    </row>
    <row r="27" spans="1:16347">
      <c r="C27" s="525"/>
      <c r="D27" s="19"/>
      <c r="E27" s="19"/>
      <c r="F27" s="19"/>
      <c r="G27" s="19"/>
      <c r="H27" s="525"/>
      <c r="I27" s="19"/>
      <c r="J27" s="19"/>
      <c r="K27" s="19"/>
      <c r="L27" s="19"/>
      <c r="M27" s="525"/>
      <c r="N27" s="19"/>
      <c r="O27" s="19"/>
      <c r="P27" s="19"/>
      <c r="R27" s="549"/>
    </row>
    <row r="28" spans="1:16347" s="28" customFormat="1" ht="13.15">
      <c r="A28" s="9" t="s">
        <v>150</v>
      </c>
      <c r="B28" s="78"/>
      <c r="C28" s="78"/>
      <c r="D28" s="78"/>
      <c r="E28" s="78"/>
      <c r="F28" s="78"/>
      <c r="G28" s="78"/>
      <c r="H28" s="78"/>
      <c r="I28" s="78"/>
      <c r="J28" s="78"/>
      <c r="K28" s="78"/>
      <c r="L28" s="78"/>
      <c r="M28" s="78"/>
      <c r="N28" s="78"/>
      <c r="O28" s="78"/>
      <c r="P28" s="78"/>
      <c r="Q28" s="78"/>
      <c r="R28" s="78"/>
      <c r="S28" s="78"/>
      <c r="T28" s="78"/>
      <c r="U28" s="78"/>
      <c r="V28" s="348"/>
      <c r="W28" s="348"/>
      <c r="X28" s="348"/>
      <c r="Y28" s="348"/>
      <c r="Z28" s="348"/>
      <c r="AA28" s="348"/>
      <c r="AB28" s="348"/>
    </row>
    <row r="29" spans="1:16347" s="2" customFormat="1" ht="13.15">
      <c r="B29" s="2" t="s">
        <v>32</v>
      </c>
      <c r="C29" s="520">
        <v>3318</v>
      </c>
      <c r="D29" s="18">
        <v>809</v>
      </c>
      <c r="E29" s="18">
        <v>810.5801434615247</v>
      </c>
      <c r="F29" s="18">
        <v>824.16965682996135</v>
      </c>
      <c r="G29" s="18">
        <v>839.22516068625669</v>
      </c>
      <c r="H29" s="520">
        <v>3283.2780956864872</v>
      </c>
      <c r="I29" s="18">
        <v>805.63145403072826</v>
      </c>
      <c r="J29" s="18">
        <v>805.75905008793256</v>
      </c>
      <c r="K29" s="18">
        <v>799.59646656066161</v>
      </c>
      <c r="L29" s="18">
        <v>802.64584106528639</v>
      </c>
      <c r="M29" s="520">
        <v>3213.6328117446023</v>
      </c>
      <c r="N29" s="18">
        <v>777.62212741949998</v>
      </c>
      <c r="O29" s="18">
        <v>801.98628043329302</v>
      </c>
      <c r="P29" s="18">
        <v>818.51956678730096</v>
      </c>
      <c r="Q29" s="18">
        <v>859.41746668936196</v>
      </c>
      <c r="R29" s="520">
        <v>3257.5454413294601</v>
      </c>
      <c r="S29" s="18">
        <v>842.60827198552795</v>
      </c>
      <c r="T29" s="18">
        <v>750.30133260446905</v>
      </c>
      <c r="U29" s="18">
        <v>789.89253446051498</v>
      </c>
      <c r="V29" s="347"/>
      <c r="W29" s="347"/>
      <c r="X29" s="347"/>
      <c r="Y29" s="347"/>
      <c r="Z29" s="347"/>
      <c r="AA29" s="347"/>
      <c r="AB29" s="347"/>
    </row>
    <row r="30" spans="1:16347" s="29" customFormat="1" ht="10.5">
      <c r="B30" s="29" t="s">
        <v>33</v>
      </c>
      <c r="C30" s="558">
        <v>3010</v>
      </c>
      <c r="D30" s="158">
        <v>735</v>
      </c>
      <c r="E30" s="158">
        <v>734.6790613492127</v>
      </c>
      <c r="F30" s="158">
        <v>746.63628804526229</v>
      </c>
      <c r="G30" s="158">
        <v>759.73737612878972</v>
      </c>
      <c r="H30" s="558">
        <v>2975.49</v>
      </c>
      <c r="I30" s="158">
        <v>735.68712044026415</v>
      </c>
      <c r="J30" s="158">
        <v>737.61475446348538</v>
      </c>
      <c r="K30" s="158">
        <v>729.99016347349254</v>
      </c>
      <c r="L30" s="158">
        <v>730.30541360069446</v>
      </c>
      <c r="M30" s="558">
        <v>2932.761547328264</v>
      </c>
      <c r="N30" s="158">
        <v>711.530359135955</v>
      </c>
      <c r="O30" s="158">
        <v>730.94435830852206</v>
      </c>
      <c r="P30" s="158">
        <v>742.35267139878795</v>
      </c>
      <c r="Q30" s="158">
        <v>777.82202685509594</v>
      </c>
      <c r="R30" s="558">
        <v>2962.6494156983604</v>
      </c>
      <c r="S30" s="158">
        <v>762.80465408703503</v>
      </c>
      <c r="T30" s="158">
        <v>676.67089119032005</v>
      </c>
      <c r="U30" s="158">
        <v>714.16653432950295</v>
      </c>
      <c r="V30" s="349"/>
      <c r="W30" s="349"/>
      <c r="X30" s="349"/>
      <c r="Y30" s="349"/>
      <c r="Z30" s="349"/>
      <c r="AA30" s="349"/>
      <c r="AB30" s="349"/>
    </row>
    <row r="31" spans="1:16347" s="2" customFormat="1" ht="13.15">
      <c r="B31" s="2" t="s">
        <v>34</v>
      </c>
      <c r="C31" s="520">
        <v>1611</v>
      </c>
      <c r="D31" s="18">
        <v>427</v>
      </c>
      <c r="E31" s="18">
        <v>430.84673164366484</v>
      </c>
      <c r="F31" s="18">
        <v>440.74776746178475</v>
      </c>
      <c r="G31" s="18">
        <v>456.25289750565526</v>
      </c>
      <c r="H31" s="520">
        <v>1754.6005331337624</v>
      </c>
      <c r="I31" s="18">
        <v>442.18222607264903</v>
      </c>
      <c r="J31" s="18">
        <v>462.00967733397999</v>
      </c>
      <c r="K31" s="18">
        <v>456.83297741903755</v>
      </c>
      <c r="L31" s="18">
        <v>446.87912236811565</v>
      </c>
      <c r="M31" s="520">
        <v>1807.904003193787</v>
      </c>
      <c r="N31" s="18">
        <v>541.34190055182296</v>
      </c>
      <c r="O31" s="18">
        <v>543.17801672639393</v>
      </c>
      <c r="P31" s="18">
        <v>552.63891301063404</v>
      </c>
      <c r="Q31" s="18">
        <v>559.47364118108499</v>
      </c>
      <c r="R31" s="520">
        <v>2196.6324714699404</v>
      </c>
      <c r="S31" s="18">
        <v>538.64833614994598</v>
      </c>
      <c r="T31" s="18">
        <v>506.06515395550502</v>
      </c>
      <c r="U31" s="18">
        <v>513.39958892192999</v>
      </c>
      <c r="V31" s="347"/>
      <c r="W31" s="347"/>
      <c r="X31" s="347"/>
      <c r="Y31" s="347"/>
      <c r="Z31" s="347"/>
      <c r="AA31" s="347"/>
      <c r="AB31" s="347"/>
    </row>
    <row r="32" spans="1:16347" s="2" customFormat="1" ht="13.15">
      <c r="B32" s="29" t="s">
        <v>35</v>
      </c>
      <c r="C32" s="558">
        <v>1032</v>
      </c>
      <c r="D32" s="158">
        <v>277</v>
      </c>
      <c r="E32" s="158">
        <v>278.5290476954998</v>
      </c>
      <c r="F32" s="158">
        <v>281.77891701923778</v>
      </c>
      <c r="G32" s="158">
        <v>288.61227082715328</v>
      </c>
      <c r="H32" s="558">
        <v>1125.9172282341524</v>
      </c>
      <c r="I32" s="158">
        <v>301.68409864979003</v>
      </c>
      <c r="J32" s="158">
        <v>319.235181732527</v>
      </c>
      <c r="K32" s="158">
        <v>320.62894770591856</v>
      </c>
      <c r="L32" s="158">
        <v>315.77634882089768</v>
      </c>
      <c r="M32" s="558">
        <v>1257.3245769091382</v>
      </c>
      <c r="N32" s="158">
        <v>379.155956855998</v>
      </c>
      <c r="O32" s="158">
        <v>384.85515031293903</v>
      </c>
      <c r="P32" s="158">
        <v>390.04667410335202</v>
      </c>
      <c r="Q32" s="158">
        <v>391.68240103100601</v>
      </c>
      <c r="R32" s="558">
        <v>1545.7401823032999</v>
      </c>
      <c r="S32" s="158">
        <v>387.01079598728603</v>
      </c>
      <c r="T32" s="158">
        <v>368.06415495506695</v>
      </c>
      <c r="U32" s="158">
        <v>373.60154987563197</v>
      </c>
      <c r="V32" s="347"/>
      <c r="W32" s="347"/>
      <c r="X32" s="347"/>
      <c r="Y32" s="347"/>
      <c r="Z32" s="347"/>
      <c r="AA32" s="347"/>
      <c r="AB32" s="347"/>
    </row>
    <row r="33" spans="1:28" s="29" customFormat="1" ht="10.5">
      <c r="B33" s="29" t="s">
        <v>36</v>
      </c>
      <c r="C33" s="558">
        <v>579</v>
      </c>
      <c r="D33" s="158">
        <v>150</v>
      </c>
      <c r="E33" s="158">
        <v>152.31768394816501</v>
      </c>
      <c r="F33" s="158">
        <v>158.96885044254699</v>
      </c>
      <c r="G33" s="158">
        <v>167.640626678502</v>
      </c>
      <c r="H33" s="558">
        <v>628.68330489960999</v>
      </c>
      <c r="I33" s="158">
        <v>140.498127422859</v>
      </c>
      <c r="J33" s="158">
        <v>142.774495601453</v>
      </c>
      <c r="K33" s="158">
        <v>136.20402971311901</v>
      </c>
      <c r="L33" s="158">
        <v>131.10277354721799</v>
      </c>
      <c r="M33" s="558">
        <v>550.57942628464889</v>
      </c>
      <c r="N33" s="158">
        <v>162.18594369582499</v>
      </c>
      <c r="O33" s="158">
        <v>158.32286641345499</v>
      </c>
      <c r="P33" s="158">
        <v>162.592238907282</v>
      </c>
      <c r="Q33" s="158">
        <v>167.79124015007798</v>
      </c>
      <c r="R33" s="558">
        <v>650.89228916663899</v>
      </c>
      <c r="S33" s="158">
        <v>151.63754016266</v>
      </c>
      <c r="T33" s="158">
        <v>138.00099900043799</v>
      </c>
      <c r="U33" s="158">
        <v>139.79803904629802</v>
      </c>
      <c r="V33" s="349"/>
      <c r="W33" s="349"/>
      <c r="X33" s="349"/>
      <c r="Y33" s="349"/>
      <c r="Z33" s="349"/>
      <c r="AA33" s="349"/>
      <c r="AB33" s="349"/>
    </row>
    <row r="34" spans="1:28" s="2" customFormat="1" ht="13.15">
      <c r="B34" s="3" t="s">
        <v>37</v>
      </c>
      <c r="C34" s="525">
        <v>37</v>
      </c>
      <c r="D34" s="19">
        <v>10</v>
      </c>
      <c r="E34" s="19">
        <v>9.7404903725305303</v>
      </c>
      <c r="F34" s="19">
        <v>9.9144907894938399</v>
      </c>
      <c r="G34" s="19">
        <v>11.137853326288166</v>
      </c>
      <c r="H34" s="525">
        <v>40.398701769670197</v>
      </c>
      <c r="I34" s="19">
        <v>10.779114846942775</v>
      </c>
      <c r="J34" s="19">
        <v>11.904913469287408</v>
      </c>
      <c r="K34" s="19">
        <v>11.85626537948076</v>
      </c>
      <c r="L34" s="19">
        <v>13.319835835238109</v>
      </c>
      <c r="M34" s="525">
        <v>47.860129530950871</v>
      </c>
      <c r="N34" s="19">
        <v>12.342694301037113</v>
      </c>
      <c r="O34" s="19">
        <v>12.822399534503006</v>
      </c>
      <c r="P34" s="19">
        <v>11.757230522975078</v>
      </c>
      <c r="Q34" s="19">
        <f>Q35-Q31-Q29</f>
        <v>23.162124446393022</v>
      </c>
      <c r="R34" s="525">
        <f>R35-R31-R29</f>
        <v>60.084448804899694</v>
      </c>
      <c r="S34" s="19">
        <f>S35-S31-S29</f>
        <v>13.481227251476184</v>
      </c>
      <c r="T34" s="19">
        <f>T35-T31-T29</f>
        <v>14.103948874295952</v>
      </c>
      <c r="U34" s="19">
        <f>U35-U31-U29</f>
        <v>15.055899987894918</v>
      </c>
      <c r="V34" s="347"/>
      <c r="W34" s="347"/>
      <c r="X34" s="347"/>
      <c r="Y34" s="347"/>
      <c r="Z34" s="347"/>
      <c r="AA34" s="347"/>
      <c r="AB34" s="347"/>
    </row>
    <row r="35" spans="1:28" s="2" customFormat="1" ht="13.15">
      <c r="A35" s="2" t="s">
        <v>151</v>
      </c>
      <c r="C35" s="523">
        <v>4966</v>
      </c>
      <c r="D35" s="93">
        <v>1246</v>
      </c>
      <c r="E35" s="93">
        <v>1251.1673654777201</v>
      </c>
      <c r="F35" s="93">
        <v>1274.8319150812399</v>
      </c>
      <c r="G35" s="93">
        <v>1306.6159115182002</v>
      </c>
      <c r="H35" s="523">
        <v>5078.27733058992</v>
      </c>
      <c r="I35" s="93">
        <v>1258.59279495032</v>
      </c>
      <c r="J35" s="93">
        <v>1279.6736408912</v>
      </c>
      <c r="K35" s="93">
        <v>1268.2857093591799</v>
      </c>
      <c r="L35" s="93">
        <v>1262.8447992686401</v>
      </c>
      <c r="M35" s="523">
        <v>5069.3969444693403</v>
      </c>
      <c r="N35" s="93">
        <v>1331.30672227236</v>
      </c>
      <c r="O35" s="93">
        <v>1357.98669669419</v>
      </c>
      <c r="P35" s="93">
        <v>1382.91571032091</v>
      </c>
      <c r="Q35" s="93">
        <v>1442.05323231684</v>
      </c>
      <c r="R35" s="523">
        <v>5514.2623616043002</v>
      </c>
      <c r="S35" s="93">
        <v>1394.7378353869501</v>
      </c>
      <c r="T35" s="93">
        <v>1270.47043543427</v>
      </c>
      <c r="U35" s="93">
        <v>1318.3480233703399</v>
      </c>
      <c r="V35" s="347"/>
      <c r="W35" s="347"/>
      <c r="X35" s="347"/>
      <c r="Y35" s="347"/>
      <c r="Z35" s="347"/>
      <c r="AA35" s="347"/>
      <c r="AB35" s="347"/>
    </row>
    <row r="36" spans="1:28" s="2" customFormat="1" ht="13.15">
      <c r="B36" s="49" t="s">
        <v>39</v>
      </c>
      <c r="C36" s="524">
        <v>-1.8058828373784834E-3</v>
      </c>
      <c r="D36" s="51">
        <v>-1.2958094728063385E-2</v>
      </c>
      <c r="E36" s="51">
        <v>-5.4741310601249538E-3</v>
      </c>
      <c r="F36" s="51">
        <v>2.3193429069260873E-2</v>
      </c>
      <c r="G36" s="51">
        <v>3.0564447869450243E-2</v>
      </c>
      <c r="H36" s="524">
        <v>8.8570810135613354E-3</v>
      </c>
      <c r="I36" s="51">
        <v>3.4195947060475199E-2</v>
      </c>
      <c r="J36" s="51">
        <v>5.5069080270862401E-2</v>
      </c>
      <c r="K36" s="51">
        <v>4.6537565335077621E-2</v>
      </c>
      <c r="L36" s="51">
        <v>3.6558842888669299E-2</v>
      </c>
      <c r="M36" s="524">
        <v>4.3033619997407471E-2</v>
      </c>
      <c r="N36" s="51">
        <v>3.6529037132681234E-2</v>
      </c>
      <c r="O36" s="51">
        <v>1.9800659011410725E-2</v>
      </c>
      <c r="P36" s="51">
        <v>9.8908656933420196E-3</v>
      </c>
      <c r="Q36" s="51">
        <v>2.3161049541682837E-2</v>
      </c>
      <c r="R36" s="524">
        <v>2.2244510574170748E-2</v>
      </c>
      <c r="S36" s="51">
        <v>2.0508907566146183E-3</v>
      </c>
      <c r="T36" s="51">
        <v>-6.8331386157412174E-2</v>
      </c>
      <c r="U36" s="51">
        <v>-3.1350010565704391E-2</v>
      </c>
      <c r="V36" s="347"/>
      <c r="W36" s="347"/>
      <c r="X36" s="347"/>
      <c r="Y36" s="347"/>
      <c r="Z36" s="347"/>
      <c r="AA36" s="347"/>
      <c r="AB36" s="347"/>
    </row>
    <row r="37" spans="1:28" s="2" customFormat="1" ht="13.5" thickBot="1">
      <c r="B37" s="3" t="s">
        <v>40</v>
      </c>
      <c r="C37" s="525">
        <v>387.15468793936498</v>
      </c>
      <c r="D37" s="19">
        <v>83.500741389365203</v>
      </c>
      <c r="E37" s="19">
        <v>93.489173933299597</v>
      </c>
      <c r="F37" s="19">
        <v>85.354871023840133</v>
      </c>
      <c r="G37" s="19">
        <v>100.791144959063</v>
      </c>
      <c r="H37" s="525">
        <v>363.13593130556899</v>
      </c>
      <c r="I37" s="19">
        <v>93.958929771761504</v>
      </c>
      <c r="J37" s="19">
        <v>104.17152164164301</v>
      </c>
      <c r="K37" s="19">
        <v>99.248217150876499</v>
      </c>
      <c r="L37" s="19">
        <v>118.05979555784199</v>
      </c>
      <c r="M37" s="525">
        <v>415.43846412212304</v>
      </c>
      <c r="N37" s="19">
        <v>94.735291522256588</v>
      </c>
      <c r="O37" s="19">
        <v>103.23146509285016</v>
      </c>
      <c r="P37" s="19">
        <v>116.71058607639998</v>
      </c>
      <c r="Q37" s="19">
        <f>Q38-Q35</f>
        <v>134.71335883697998</v>
      </c>
      <c r="R37" s="525">
        <f>R38-R35</f>
        <v>449.39070152847944</v>
      </c>
      <c r="S37" s="19">
        <f>S38-S35</f>
        <v>109.65575983681993</v>
      </c>
      <c r="T37" s="19">
        <f>T38-T35</f>
        <v>89.915829700230006</v>
      </c>
      <c r="U37" s="19">
        <f>U38-U35</f>
        <v>126.33272463860999</v>
      </c>
      <c r="V37" s="347"/>
      <c r="W37" s="347"/>
      <c r="X37" s="347"/>
      <c r="Y37" s="347"/>
      <c r="Z37" s="347"/>
      <c r="AA37" s="347"/>
      <c r="AB37" s="347"/>
    </row>
    <row r="38" spans="1:28" s="2" customFormat="1" ht="13.5" thickBot="1">
      <c r="A38" s="133" t="s">
        <v>152</v>
      </c>
      <c r="B38" s="245"/>
      <c r="C38" s="559">
        <v>5352.3180182886499</v>
      </c>
      <c r="D38" s="121">
        <v>1329.16287990212</v>
      </c>
      <c r="E38" s="121">
        <v>1344.65653941102</v>
      </c>
      <c r="F38" s="121">
        <v>1360.18678610508</v>
      </c>
      <c r="G38" s="121">
        <v>1407.4070564772701</v>
      </c>
      <c r="H38" s="559">
        <v>5441.41326189549</v>
      </c>
      <c r="I38" s="121">
        <v>1352.5517247220798</v>
      </c>
      <c r="J38" s="121">
        <v>1383.8451625328498</v>
      </c>
      <c r="K38" s="121">
        <v>1367.5339265100399</v>
      </c>
      <c r="L38" s="121">
        <v>1380.90459482649</v>
      </c>
      <c r="M38" s="559">
        <v>5484.8354085914698</v>
      </c>
      <c r="N38" s="121">
        <v>1426.0420137946101</v>
      </c>
      <c r="O38" s="121">
        <v>1461.2181617870401</v>
      </c>
      <c r="P38" s="121">
        <v>1499.6262963973099</v>
      </c>
      <c r="Q38" s="121">
        <v>1576.7665911538199</v>
      </c>
      <c r="R38" s="559">
        <v>5963.6530631327796</v>
      </c>
      <c r="S38" s="121">
        <v>1504.39359522377</v>
      </c>
      <c r="T38" s="121">
        <v>1360.3862651345</v>
      </c>
      <c r="U38" s="121">
        <v>1444.6807480089499</v>
      </c>
      <c r="V38" s="347"/>
      <c r="W38" s="347"/>
      <c r="X38" s="347"/>
      <c r="Y38" s="347"/>
      <c r="Z38" s="347"/>
      <c r="AA38" s="347"/>
      <c r="AB38" s="347"/>
    </row>
    <row r="39" spans="1:28" s="41" customFormat="1">
      <c r="B39" s="41" t="s">
        <v>42</v>
      </c>
      <c r="C39" s="524">
        <v>-6.7514756262444631E-2</v>
      </c>
      <c r="D39" s="51">
        <v>1.5909123991206586E-2</v>
      </c>
      <c r="E39" s="51">
        <v>-3.2223841261942443E-3</v>
      </c>
      <c r="F39" s="51">
        <v>2.3005378182494408E-2</v>
      </c>
      <c r="G39" s="51">
        <v>3.0789991694018207E-2</v>
      </c>
      <c r="H39" s="524">
        <v>1.6646104230429754E-2</v>
      </c>
      <c r="I39" s="51">
        <v>1.7596673194546497E-2</v>
      </c>
      <c r="J39" s="51">
        <v>2.9143965000159033E-2</v>
      </c>
      <c r="K39" s="51">
        <v>5.4015672553315852E-3</v>
      </c>
      <c r="L39" s="51">
        <v>-1.8830701131423613E-2</v>
      </c>
      <c r="M39" s="524">
        <v>7.9799391455987103E-3</v>
      </c>
      <c r="N39" s="51">
        <v>5.4334549821102751E-2</v>
      </c>
      <c r="O39" s="51">
        <v>5.5911601492015621E-2</v>
      </c>
      <c r="P39" s="51">
        <v>9.6591658405404304E-2</v>
      </c>
      <c r="Q39" s="51">
        <v>0.14183600884602743</v>
      </c>
      <c r="R39" s="524">
        <v>8.7298454533619688E-2</v>
      </c>
      <c r="S39" s="51">
        <v>5.4943389234845361E-2</v>
      </c>
      <c r="T39" s="51">
        <v>-6.90053677742581E-2</v>
      </c>
      <c r="U39" s="51">
        <v>-3.6639493799456017E-2</v>
      </c>
      <c r="V39" s="356"/>
      <c r="W39" s="356"/>
      <c r="X39" s="356"/>
      <c r="Y39" s="356"/>
      <c r="Z39" s="356"/>
      <c r="AA39" s="356"/>
      <c r="AB39" s="356"/>
    </row>
    <row r="40" spans="1:28" s="63" customFormat="1">
      <c r="B40" s="49" t="s">
        <v>153</v>
      </c>
      <c r="C40" s="524">
        <v>-1.8384261039039083E-2</v>
      </c>
      <c r="D40" s="51">
        <v>-1.9E-2</v>
      </c>
      <c r="E40" s="51">
        <v>-1.1360369962389649E-2</v>
      </c>
      <c r="F40" s="51">
        <v>1.9390275040347297E-2</v>
      </c>
      <c r="G40" s="51">
        <v>2.1153622028221682E-2</v>
      </c>
      <c r="H40" s="524">
        <v>2.4538963675792848E-3</v>
      </c>
      <c r="I40" s="51">
        <v>2.5832903424950329E-2</v>
      </c>
      <c r="J40" s="51">
        <v>4.3235080632895335E-2</v>
      </c>
      <c r="K40" s="51">
        <v>3.808242289954223E-2</v>
      </c>
      <c r="L40" s="51">
        <v>3.4554620142795305E-2</v>
      </c>
      <c r="M40" s="524">
        <v>3.5437618207490251E-2</v>
      </c>
      <c r="N40" s="51">
        <v>3.8457978484999655E-2</v>
      </c>
      <c r="O40" s="51">
        <v>2.0659709991363448E-2</v>
      </c>
      <c r="P40" s="51">
        <v>2.2251730479145391E-2</v>
      </c>
      <c r="Q40" s="51">
        <v>2.9478832432211968E-2</v>
      </c>
      <c r="R40" s="524">
        <v>2.7645704508542646E-2</v>
      </c>
      <c r="S40" s="51">
        <v>9.0204981306786832E-3</v>
      </c>
      <c r="T40" s="51">
        <v>-7.5125862759462231E-2</v>
      </c>
      <c r="U40" s="51">
        <v>-2.1651609395235343E-2</v>
      </c>
      <c r="V40" s="357"/>
      <c r="W40" s="357"/>
      <c r="X40" s="357"/>
      <c r="Y40" s="357"/>
      <c r="Z40" s="357"/>
      <c r="AA40" s="357"/>
      <c r="AB40" s="357"/>
    </row>
    <row r="41" spans="1:28" s="10" customFormat="1">
      <c r="C41" s="560"/>
      <c r="D41" s="51"/>
      <c r="E41" s="51"/>
      <c r="F41" s="51"/>
      <c r="G41" s="51"/>
      <c r="H41" s="524"/>
      <c r="I41" s="51"/>
      <c r="J41" s="51"/>
      <c r="K41" s="51"/>
      <c r="L41" s="51"/>
      <c r="M41" s="524"/>
      <c r="N41" s="51"/>
      <c r="O41" s="51"/>
      <c r="P41" s="51"/>
      <c r="R41" s="566"/>
      <c r="V41" s="358"/>
      <c r="W41" s="358"/>
      <c r="X41" s="358"/>
      <c r="Y41" s="358"/>
      <c r="Z41" s="358"/>
      <c r="AA41" s="358"/>
      <c r="AB41" s="358"/>
    </row>
    <row r="42" spans="1:28" s="12" customFormat="1" ht="13.15">
      <c r="A42" s="11" t="s">
        <v>48</v>
      </c>
      <c r="B42" s="11"/>
      <c r="C42" s="528">
        <v>-1872.8474852461579</v>
      </c>
      <c r="D42" s="82">
        <v>-451.57233441793596</v>
      </c>
      <c r="E42" s="82">
        <v>-469.26655640372837</v>
      </c>
      <c r="F42" s="82">
        <v>-466.15909563141798</v>
      </c>
      <c r="G42" s="82">
        <v>-472.41490089379198</v>
      </c>
      <c r="H42" s="528">
        <v>-1859.4128873468774</v>
      </c>
      <c r="I42" s="82">
        <v>-495.1503980892906</v>
      </c>
      <c r="J42" s="82">
        <v>-499.90183732995501</v>
      </c>
      <c r="K42" s="82">
        <v>-481.56842268467193</v>
      </c>
      <c r="L42" s="82">
        <v>-489.35949440754899</v>
      </c>
      <c r="M42" s="528">
        <v>-1965.9801525114704</v>
      </c>
      <c r="N42" s="82">
        <v>-459.15796689811498</v>
      </c>
      <c r="O42" s="82">
        <v>-492.92101160857095</v>
      </c>
      <c r="P42" s="82">
        <v>-480.66076840850303</v>
      </c>
      <c r="Q42" s="82">
        <v>-512.12066287578614</v>
      </c>
      <c r="R42" s="528">
        <v>-1944.8604097909783</v>
      </c>
      <c r="S42" s="82">
        <f>S44+S43</f>
        <v>-522.32560114134299</v>
      </c>
      <c r="T42" s="82">
        <v>-454.09351316806692</v>
      </c>
      <c r="U42" s="82">
        <v>-503.80659455868698</v>
      </c>
      <c r="V42" s="350"/>
      <c r="W42" s="350"/>
      <c r="X42" s="350"/>
      <c r="Y42" s="350"/>
      <c r="Z42" s="350"/>
      <c r="AA42" s="350"/>
      <c r="AB42" s="350"/>
    </row>
    <row r="43" spans="1:28">
      <c r="B43" s="27" t="s">
        <v>154</v>
      </c>
      <c r="C43" s="529">
        <v>-968.53467963698495</v>
      </c>
      <c r="D43" s="83">
        <v>-249.01868050564499</v>
      </c>
      <c r="E43" s="83">
        <v>-252.036928280354</v>
      </c>
      <c r="F43" s="83">
        <v>-261.72981781948704</v>
      </c>
      <c r="G43" s="83">
        <v>-261.41793622413098</v>
      </c>
      <c r="H43" s="529">
        <v>-1024.2033628296201</v>
      </c>
      <c r="I43" s="83">
        <v>-239.819150046522</v>
      </c>
      <c r="J43" s="83">
        <v>-241.614783830655</v>
      </c>
      <c r="K43" s="83">
        <v>-229.536289232054</v>
      </c>
      <c r="L43" s="83">
        <v>-232.758265385345</v>
      </c>
      <c r="M43" s="529">
        <v>-943.72848849457705</v>
      </c>
      <c r="N43" s="83">
        <v>-218.439708077289</v>
      </c>
      <c r="O43" s="83">
        <v>-235.75258031372101</v>
      </c>
      <c r="P43" s="83">
        <v>-229.58746497145199</v>
      </c>
      <c r="Q43" s="83">
        <v>-252.27630417894699</v>
      </c>
      <c r="R43" s="529">
        <v>-936.05605754140902</v>
      </c>
      <c r="S43" s="83">
        <v>-236.29871523773599</v>
      </c>
      <c r="T43" s="83">
        <v>-193.54309604556801</v>
      </c>
      <c r="U43" s="83">
        <v>-233.63797350425401</v>
      </c>
    </row>
    <row r="44" spans="1:28">
      <c r="B44" s="27" t="s">
        <v>50</v>
      </c>
      <c r="C44" s="529">
        <v>-907.90465480130399</v>
      </c>
      <c r="D44" s="83">
        <v>-202.49558465373602</v>
      </c>
      <c r="E44" s="83">
        <v>-217.55237652435898</v>
      </c>
      <c r="F44" s="83">
        <v>-204.35539672015702</v>
      </c>
      <c r="G44" s="83">
        <v>-211.03662040948399</v>
      </c>
      <c r="H44" s="529">
        <v>-835.43997830773492</v>
      </c>
      <c r="I44" s="83">
        <v>-255.33124804276792</v>
      </c>
      <c r="J44" s="83">
        <v>-258.28705349929692</v>
      </c>
      <c r="K44" s="83">
        <v>-252.03213345262648</v>
      </c>
      <c r="L44" s="83">
        <v>-256.60122902220019</v>
      </c>
      <c r="M44" s="529">
        <v>-1022.2516640168923</v>
      </c>
      <c r="N44" s="83">
        <v>-240.71825882082598</v>
      </c>
      <c r="O44" s="83">
        <v>-257.16843129484994</v>
      </c>
      <c r="P44" s="83">
        <v>-251.07330343705104</v>
      </c>
      <c r="Q44" s="83">
        <v>-259.84435869683915</v>
      </c>
      <c r="R44" s="529">
        <v>-1008.8043522495693</v>
      </c>
      <c r="S44" s="83">
        <v>-286.02688590360697</v>
      </c>
      <c r="T44" s="83">
        <v>-260.55041712249891</v>
      </c>
      <c r="U44" s="83">
        <f>U42-U43</f>
        <v>-270.16862105443295</v>
      </c>
    </row>
    <row r="45" spans="1:28" s="2" customFormat="1" ht="13.15">
      <c r="A45" s="11" t="s">
        <v>52</v>
      </c>
      <c r="B45" s="11"/>
      <c r="C45" s="528">
        <v>1940</v>
      </c>
      <c r="D45" s="82">
        <v>506</v>
      </c>
      <c r="E45" s="82">
        <v>491</v>
      </c>
      <c r="F45" s="82">
        <v>506.27</v>
      </c>
      <c r="G45" s="82">
        <v>520</v>
      </c>
      <c r="H45" s="528">
        <v>2024</v>
      </c>
      <c r="I45" s="82">
        <v>514.39974344442101</v>
      </c>
      <c r="J45" s="82">
        <v>513.51965809522096</v>
      </c>
      <c r="K45" s="82">
        <v>524.77939295601402</v>
      </c>
      <c r="L45" s="82">
        <v>524.41493818932292</v>
      </c>
      <c r="M45" s="528">
        <v>2077.1137326849798</v>
      </c>
      <c r="N45" s="82">
        <v>591.26066020298595</v>
      </c>
      <c r="O45" s="82">
        <v>584.28485643088698</v>
      </c>
      <c r="P45" s="82">
        <v>620.16059835758392</v>
      </c>
      <c r="Q45" s="82">
        <v>647.6274191256789</v>
      </c>
      <c r="R45" s="528">
        <v>2443.3335341171401</v>
      </c>
      <c r="S45" s="82">
        <v>600.49338436966696</v>
      </c>
      <c r="T45" s="82">
        <v>544</v>
      </c>
      <c r="U45" s="463">
        <v>581</v>
      </c>
      <c r="V45" s="347"/>
      <c r="W45" s="347"/>
      <c r="X45" s="347"/>
      <c r="Y45" s="347"/>
      <c r="Z45" s="347"/>
      <c r="AA45" s="347"/>
      <c r="AB45" s="347"/>
    </row>
    <row r="46" spans="1:28" s="10" customFormat="1">
      <c r="B46" s="10" t="s">
        <v>53</v>
      </c>
      <c r="C46" s="561">
        <v>0.36245977787027978</v>
      </c>
      <c r="D46" s="80">
        <v>0.38100000000000001</v>
      </c>
      <c r="E46" s="80">
        <v>0.36499999999999999</v>
      </c>
      <c r="F46" s="80">
        <v>0.37220623312310913</v>
      </c>
      <c r="G46" s="80">
        <v>0.37</v>
      </c>
      <c r="H46" s="561">
        <v>0.372</v>
      </c>
      <c r="I46" s="80">
        <v>0.3803179827005278</v>
      </c>
      <c r="J46" s="80">
        <v>0.37108173081685358</v>
      </c>
      <c r="K46" s="80">
        <v>0.38374140690992303</v>
      </c>
      <c r="L46" s="80">
        <v>0.37976188952808532</v>
      </c>
      <c r="M46" s="561">
        <v>0.37870119665421137</v>
      </c>
      <c r="N46" s="80">
        <v>0.41461657825191117</v>
      </c>
      <c r="O46" s="80">
        <v>0.39986147976447162</v>
      </c>
      <c r="P46" s="80">
        <v>0.41354342735083582</v>
      </c>
      <c r="Q46" s="80">
        <v>0.4107313173421368</v>
      </c>
      <c r="R46" s="561">
        <v>0.40970417095886985</v>
      </c>
      <c r="S46" s="80">
        <v>0.39915975864038888</v>
      </c>
      <c r="T46" s="80">
        <f>T45/T38</f>
        <v>0.39988642486493736</v>
      </c>
      <c r="U46" s="80">
        <f>U45/U38</f>
        <v>0.40216497714164923</v>
      </c>
      <c r="V46" s="358"/>
      <c r="W46" s="358"/>
      <c r="X46" s="358"/>
      <c r="Y46" s="358"/>
      <c r="Z46" s="358"/>
      <c r="AA46" s="358"/>
      <c r="AB46" s="358"/>
    </row>
    <row r="47" spans="1:28" s="10" customFormat="1">
      <c r="B47" s="49" t="s">
        <v>54</v>
      </c>
      <c r="C47" s="524">
        <v>-6.3721349203280431E-2</v>
      </c>
      <c r="D47" s="51">
        <v>2.3922475295594391E-2</v>
      </c>
      <c r="E47" s="51">
        <v>1.546577969221139E-2</v>
      </c>
      <c r="F47" s="51">
        <v>3.1107182001114352E-2</v>
      </c>
      <c r="G47" s="51">
        <v>0.10108720054033683</v>
      </c>
      <c r="H47" s="524">
        <v>4.2381476529812341E-2</v>
      </c>
      <c r="I47" s="51">
        <v>1.6600283486998046E-2</v>
      </c>
      <c r="J47" s="51">
        <v>4.5864884104319659E-2</v>
      </c>
      <c r="K47" s="51">
        <v>3.6560319505430039E-2</v>
      </c>
      <c r="L47" s="51">
        <v>8.4902657486978228E-3</v>
      </c>
      <c r="M47" s="524">
        <v>2.6241962789021578E-2</v>
      </c>
      <c r="N47" s="51">
        <v>0.14941865297969281</v>
      </c>
      <c r="O47" s="51">
        <v>0.1378042636150536</v>
      </c>
      <c r="P47" s="51">
        <v>0.18175486057922363</v>
      </c>
      <c r="Q47" s="51">
        <v>0.23495227150045991</v>
      </c>
      <c r="R47" s="524">
        <v>0.17631186760234185</v>
      </c>
      <c r="S47" s="51">
        <v>2.3279833976625666E-2</v>
      </c>
      <c r="T47" s="51">
        <v>-5.7095925502282076E-2</v>
      </c>
      <c r="U47" s="51">
        <v>-6.0737945077516349E-2</v>
      </c>
      <c r="V47" s="358"/>
      <c r="W47" s="358"/>
      <c r="X47" s="358"/>
      <c r="Y47" s="358"/>
      <c r="Z47" s="358"/>
      <c r="AA47" s="358"/>
      <c r="AB47" s="358"/>
    </row>
    <row r="48" spans="1:28" s="10" customFormat="1">
      <c r="B48" s="49" t="s">
        <v>155</v>
      </c>
      <c r="C48" s="524">
        <v>-2.244055405776009E-2</v>
      </c>
      <c r="D48" s="51">
        <v>-6.4336981820771128E-3</v>
      </c>
      <c r="E48" s="51">
        <v>4.4330639503283569E-3</v>
      </c>
      <c r="F48" s="51">
        <v>2.539044669749109E-2</v>
      </c>
      <c r="G48" s="51">
        <v>9.0055047911995478E-2</v>
      </c>
      <c r="H48" s="524">
        <v>2.7658112870839757E-2</v>
      </c>
      <c r="I48" s="51">
        <v>1.2807144642279117E-2</v>
      </c>
      <c r="J48" s="51">
        <v>4.387198020800856E-2</v>
      </c>
      <c r="K48" s="51">
        <v>4.1641491676843612E-2</v>
      </c>
      <c r="L48" s="51">
        <v>3.9693359901135261E-2</v>
      </c>
      <c r="M48" s="524">
        <v>3.4676296185579041E-2</v>
      </c>
      <c r="N48" s="51">
        <v>4.4900305863454053E-2</v>
      </c>
      <c r="O48" s="51">
        <v>1.4724411350305644E-2</v>
      </c>
      <c r="P48" s="51">
        <v>7.1158506419490182E-3</v>
      </c>
      <c r="Q48" s="51">
        <v>1.9531093651100825E-2</v>
      </c>
      <c r="R48" s="524">
        <v>2.1350086515518198E-2</v>
      </c>
      <c r="S48" s="51">
        <v>-2.4577881348959857E-2</v>
      </c>
      <c r="T48" s="51">
        <v>-8.1098887090180247E-2</v>
      </c>
      <c r="U48" s="51">
        <v>-5.562759961562045E-2</v>
      </c>
      <c r="V48" s="358"/>
      <c r="W48" s="358"/>
      <c r="X48" s="358"/>
      <c r="Y48" s="358"/>
      <c r="Z48" s="358"/>
      <c r="AA48" s="358"/>
      <c r="AB48" s="358"/>
    </row>
    <row r="49" spans="1:28">
      <c r="C49" s="562"/>
      <c r="D49" s="85"/>
      <c r="E49" s="85"/>
      <c r="F49" s="85"/>
      <c r="G49" s="85"/>
      <c r="H49" s="562"/>
      <c r="I49" s="85"/>
      <c r="J49" s="85"/>
      <c r="K49" s="85"/>
      <c r="L49" s="85"/>
      <c r="M49" s="562"/>
      <c r="N49" s="85"/>
      <c r="O49" s="85"/>
      <c r="P49" s="85"/>
      <c r="R49" s="549"/>
    </row>
    <row r="50" spans="1:28" ht="13.15">
      <c r="A50" s="9" t="s">
        <v>83</v>
      </c>
      <c r="B50" s="9"/>
      <c r="C50" s="78"/>
      <c r="D50" s="78"/>
      <c r="E50" s="78"/>
      <c r="F50" s="78"/>
      <c r="G50" s="78"/>
      <c r="H50" s="78"/>
      <c r="I50" s="78"/>
      <c r="J50" s="78"/>
      <c r="K50" s="78"/>
      <c r="L50" s="78"/>
      <c r="M50" s="78"/>
      <c r="N50" s="78"/>
      <c r="O50" s="78"/>
      <c r="P50" s="78"/>
      <c r="Q50" s="78"/>
      <c r="R50" s="78"/>
      <c r="S50" s="78"/>
      <c r="T50" s="78"/>
      <c r="U50" s="78"/>
    </row>
    <row r="51" spans="1:28" s="2" customFormat="1" ht="13.15">
      <c r="A51" s="2" t="s">
        <v>84</v>
      </c>
      <c r="C51" s="528">
        <v>866.61663014205044</v>
      </c>
      <c r="D51" s="82">
        <v>132.24390725659848</v>
      </c>
      <c r="E51" s="82">
        <v>209.50119263005706</v>
      </c>
      <c r="F51" s="82">
        <v>228.5238676735157</v>
      </c>
      <c r="G51" s="82">
        <v>336.12156113674354</v>
      </c>
      <c r="H51" s="528">
        <v>906.60496069691362</v>
      </c>
      <c r="I51" s="82">
        <v>151.4091233406879</v>
      </c>
      <c r="J51" s="82">
        <v>209.42975322376822</v>
      </c>
      <c r="K51" s="82">
        <v>246.35299272267096</v>
      </c>
      <c r="L51" s="82">
        <v>346.37492567910323</v>
      </c>
      <c r="M51" s="528">
        <v>953.56679496622712</v>
      </c>
      <c r="N51" s="82">
        <v>168.06184441824399</v>
      </c>
      <c r="O51" s="82">
        <f>O57-O55</f>
        <v>223.79453762324999</v>
      </c>
      <c r="P51" s="82">
        <v>247.25507527976589</v>
      </c>
      <c r="Q51" s="82">
        <v>362.64620270708866</v>
      </c>
      <c r="R51" s="528">
        <v>1001.7526319555511</v>
      </c>
      <c r="S51" s="82">
        <f>S57-S55-S53</f>
        <v>173.78867326184013</v>
      </c>
      <c r="T51" s="82">
        <f>T57-T55-T53</f>
        <v>189.76728245161939</v>
      </c>
      <c r="U51" s="82">
        <v>219.60268932974677</v>
      </c>
      <c r="V51" s="347"/>
      <c r="W51" s="347"/>
      <c r="X51" s="347"/>
      <c r="Y51" s="347"/>
      <c r="Z51" s="347"/>
      <c r="AA51" s="347"/>
      <c r="AB51" s="347"/>
    </row>
    <row r="52" spans="1:28">
      <c r="B52" s="3" t="s">
        <v>85</v>
      </c>
      <c r="C52" s="524">
        <v>0.16191426353607113</v>
      </c>
      <c r="D52" s="51">
        <v>9.9494132176138533E-2</v>
      </c>
      <c r="E52" s="51">
        <v>0.15580275445045749</v>
      </c>
      <c r="F52" s="51">
        <v>0.16800918080368801</v>
      </c>
      <c r="G52" s="51">
        <v>0.23882327404130929</v>
      </c>
      <c r="H52" s="524">
        <v>0.16661203938425037</v>
      </c>
      <c r="I52" s="51">
        <v>0.11194331467936962</v>
      </c>
      <c r="J52" s="51">
        <v>0.15133900734996192</v>
      </c>
      <c r="K52" s="51">
        <v>0.18014397152936909</v>
      </c>
      <c r="L52" s="51">
        <v>0.25083190176699</v>
      </c>
      <c r="M52" s="524">
        <v>0.17385513400685754</v>
      </c>
      <c r="N52" s="51">
        <v>0.11785195863272062</v>
      </c>
      <c r="O52" s="51">
        <v>0.15315270190507477</v>
      </c>
      <c r="P52" s="51">
        <v>0.16487779380354259</v>
      </c>
      <c r="Q52" s="51">
        <f>Q51/Q38</f>
        <v>0.22999358607777037</v>
      </c>
      <c r="R52" s="524">
        <f>R51/R38</f>
        <v>0.1679763429144415</v>
      </c>
      <c r="S52" s="51">
        <f>S51/S38</f>
        <v>0.11552074790373595</v>
      </c>
      <c r="T52" s="51">
        <f>T51/T38</f>
        <v>0.1394951473086633</v>
      </c>
      <c r="U52" s="51">
        <f>U51/U38</f>
        <v>0.15200776339852376</v>
      </c>
    </row>
    <row r="53" spans="1:28" ht="13.15">
      <c r="A53" s="2" t="s">
        <v>86</v>
      </c>
      <c r="B53" s="2"/>
      <c r="C53" s="528">
        <v>0</v>
      </c>
      <c r="D53" s="82">
        <v>0</v>
      </c>
      <c r="E53" s="82">
        <v>0</v>
      </c>
      <c r="F53" s="82">
        <v>0</v>
      </c>
      <c r="G53" s="82">
        <v>29.978467752910301</v>
      </c>
      <c r="H53" s="528">
        <v>29.978467752910301</v>
      </c>
      <c r="I53" s="82">
        <v>3.2749548214285702</v>
      </c>
      <c r="J53" s="82">
        <v>8.3235435996057294</v>
      </c>
      <c r="K53" s="82">
        <v>5.7934343159123003</v>
      </c>
      <c r="L53" s="82">
        <v>4.9549559477492</v>
      </c>
      <c r="M53" s="528">
        <v>22.346888684695802</v>
      </c>
      <c r="N53" s="82">
        <v>0</v>
      </c>
      <c r="O53" s="82">
        <v>0</v>
      </c>
      <c r="P53" s="82">
        <v>0</v>
      </c>
      <c r="Q53" s="82">
        <v>0</v>
      </c>
      <c r="R53" s="528">
        <v>0</v>
      </c>
      <c r="S53" s="82">
        <v>0</v>
      </c>
      <c r="T53" s="82">
        <v>0</v>
      </c>
      <c r="U53" s="82">
        <v>0</v>
      </c>
    </row>
    <row r="54" spans="1:28">
      <c r="B54" s="3" t="s">
        <v>85</v>
      </c>
      <c r="C54" s="524">
        <v>0</v>
      </c>
      <c r="D54" s="51">
        <v>0</v>
      </c>
      <c r="E54" s="51">
        <v>0</v>
      </c>
      <c r="F54" s="51">
        <v>0</v>
      </c>
      <c r="G54" s="51">
        <v>2.1300495556663041E-2</v>
      </c>
      <c r="H54" s="524">
        <v>5.5093164790184388E-3</v>
      </c>
      <c r="I54" s="51">
        <v>2.4213157704571354E-3</v>
      </c>
      <c r="J54" s="51">
        <v>6.0147940137834201E-3</v>
      </c>
      <c r="K54" s="51">
        <v>4.2364099373367664E-3</v>
      </c>
      <c r="L54" s="51">
        <v>3.5881957133843761E-3</v>
      </c>
      <c r="M54" s="524">
        <v>4.0743043354941047E-3</v>
      </c>
      <c r="N54" s="51">
        <v>0</v>
      </c>
      <c r="O54" s="51">
        <v>0</v>
      </c>
      <c r="P54" s="51">
        <v>0</v>
      </c>
      <c r="Q54" s="51">
        <f>Q53/Q38</f>
        <v>0</v>
      </c>
      <c r="R54" s="524">
        <v>0</v>
      </c>
      <c r="S54" s="51">
        <v>0</v>
      </c>
      <c r="T54" s="51">
        <f>T53/T38</f>
        <v>0</v>
      </c>
      <c r="U54" s="51">
        <f>U53/U38</f>
        <v>0</v>
      </c>
    </row>
    <row r="55" spans="1:28" s="2" customFormat="1" ht="13.15">
      <c r="A55" s="2" t="s">
        <v>156</v>
      </c>
      <c r="C55" s="528">
        <v>93.738116457377615</v>
      </c>
      <c r="D55" s="82">
        <v>1.1953601517635479</v>
      </c>
      <c r="E55" s="82">
        <v>4.6505554110659491</v>
      </c>
      <c r="F55" s="82">
        <v>16.653986396215281</v>
      </c>
      <c r="G55" s="82">
        <v>17.712729407383456</v>
      </c>
      <c r="H55" s="528">
        <v>39.998199366428238</v>
      </c>
      <c r="I55" s="82">
        <v>50.451379890020114</v>
      </c>
      <c r="J55" s="82">
        <v>1.4624762906918087</v>
      </c>
      <c r="K55" s="82">
        <v>8.5439516207090787</v>
      </c>
      <c r="L55" s="82">
        <v>3.1796505584517671</v>
      </c>
      <c r="M55" s="528">
        <v>63.637458359872774</v>
      </c>
      <c r="N55" s="82">
        <v>0.2082756537344895</v>
      </c>
      <c r="O55" s="82">
        <v>47.5</v>
      </c>
      <c r="P55" s="82">
        <v>4.4856553889501001</v>
      </c>
      <c r="Q55" s="82">
        <v>64.438445386996293</v>
      </c>
      <c r="R55" s="528">
        <v>117.13740450247901</v>
      </c>
      <c r="S55" s="82">
        <v>103.95722460748389</v>
      </c>
      <c r="T55" s="82">
        <v>398.77405069605959</v>
      </c>
      <c r="U55" s="82">
        <v>7.2868117481622106</v>
      </c>
      <c r="V55" s="347"/>
      <c r="W55" s="347"/>
      <c r="X55" s="347"/>
      <c r="Y55" s="347"/>
      <c r="Z55" s="347"/>
      <c r="AA55" s="347"/>
      <c r="AB55" s="347"/>
    </row>
    <row r="56" spans="1:28">
      <c r="B56" s="3" t="s">
        <v>85</v>
      </c>
      <c r="C56" s="524">
        <v>1.7513555087175003E-2</v>
      </c>
      <c r="D56" s="51">
        <v>8.9933308388176968E-4</v>
      </c>
      <c r="E56" s="51">
        <v>3.4585451933346213E-3</v>
      </c>
      <c r="F56" s="51">
        <v>1.224389662239278E-2</v>
      </c>
      <c r="G56" s="51">
        <v>1.2585363506502726E-2</v>
      </c>
      <c r="H56" s="524">
        <v>7.3507005333564865E-3</v>
      </c>
      <c r="I56" s="51">
        <v>3.7300887624380344E-2</v>
      </c>
      <c r="J56" s="51">
        <v>1.0568207558821396E-3</v>
      </c>
      <c r="K56" s="51">
        <v>6.2477072451967075E-3</v>
      </c>
      <c r="L56" s="51">
        <v>2.302585254885975E-3</v>
      </c>
      <c r="M56" s="524">
        <v>1.1602437196235786E-2</v>
      </c>
      <c r="N56" s="51">
        <v>2.302585254885975E-3</v>
      </c>
      <c r="O56" s="51">
        <v>2.302585254885975E-3</v>
      </c>
      <c r="P56" s="51">
        <v>2.302585254885975E-3</v>
      </c>
      <c r="Q56" s="51">
        <f>Q55/Q38</f>
        <v>4.0867459869150705E-2</v>
      </c>
      <c r="R56" s="524">
        <f>R55/R38</f>
        <v>1.9641887826543906E-2</v>
      </c>
      <c r="S56" s="51">
        <f>S55/S38</f>
        <v>6.9102411056210886E-2</v>
      </c>
      <c r="T56" s="51">
        <f>T55/T38</f>
        <v>0.29313295856940541</v>
      </c>
      <c r="U56" s="51">
        <f>U55/U38</f>
        <v>5.043890671489081E-3</v>
      </c>
    </row>
    <row r="57" spans="1:28" s="2" customFormat="1" ht="13.15">
      <c r="A57" s="26" t="s">
        <v>88</v>
      </c>
      <c r="C57" s="528">
        <v>960.35474659942804</v>
      </c>
      <c r="D57" s="82">
        <v>133.43926740836201</v>
      </c>
      <c r="E57" s="82">
        <v>214.151748041123</v>
      </c>
      <c r="F57" s="82">
        <v>245.17785406973098</v>
      </c>
      <c r="G57" s="82">
        <v>383.81275829703731</v>
      </c>
      <c r="H57" s="528">
        <v>976.58162781625231</v>
      </c>
      <c r="I57" s="82">
        <v>205.13545805213658</v>
      </c>
      <c r="J57" s="82">
        <v>219.21577311406574</v>
      </c>
      <c r="K57" s="82">
        <v>260.69037865929232</v>
      </c>
      <c r="L57" s="82">
        <v>354.50953218530424</v>
      </c>
      <c r="M57" s="528">
        <v>1039.5511420107957</v>
      </c>
      <c r="N57" s="82">
        <v>168.270120071978</v>
      </c>
      <c r="O57" s="82">
        <v>271.29453762324999</v>
      </c>
      <c r="P57" s="82">
        <v>251.740730668716</v>
      </c>
      <c r="Q57" s="82">
        <v>427.08464809408497</v>
      </c>
      <c r="R57" s="528">
        <v>1118.8900364580302</v>
      </c>
      <c r="S57" s="82">
        <v>277.74589786932404</v>
      </c>
      <c r="T57" s="82">
        <v>588.54133314767898</v>
      </c>
      <c r="U57" s="82">
        <v>226.88950107790899</v>
      </c>
      <c r="V57" s="347"/>
      <c r="W57" s="347"/>
      <c r="X57" s="347"/>
      <c r="Y57" s="347"/>
      <c r="Z57" s="347"/>
      <c r="AA57" s="347"/>
      <c r="AB57" s="347"/>
    </row>
    <row r="58" spans="1:28">
      <c r="B58" s="3" t="s">
        <v>89</v>
      </c>
      <c r="C58" s="524">
        <v>0.17942781862324614</v>
      </c>
      <c r="D58" s="51">
        <v>0.1003934652600203</v>
      </c>
      <c r="E58" s="51">
        <v>0.1592612996437921</v>
      </c>
      <c r="F58" s="51">
        <v>0.18025307742608079</v>
      </c>
      <c r="G58" s="51">
        <v>0.27270913310447509</v>
      </c>
      <c r="H58" s="524">
        <v>0.17947205639662531</v>
      </c>
      <c r="I58" s="51">
        <v>0.15166551807420711</v>
      </c>
      <c r="J58" s="51">
        <v>0.15841062211962748</v>
      </c>
      <c r="K58" s="51">
        <v>0.19062808871190257</v>
      </c>
      <c r="L58" s="51">
        <v>0.25672268273526033</v>
      </c>
      <c r="M58" s="524">
        <v>0.18953187553858741</v>
      </c>
      <c r="N58" s="51">
        <v>0.11799801018780756</v>
      </c>
      <c r="O58" s="51">
        <v>0.1860054471885641</v>
      </c>
      <c r="P58" s="51">
        <f t="shared" ref="P58:U58" si="1">P57/P38</f>
        <v>0.16786897593986974</v>
      </c>
      <c r="Q58" s="51">
        <f t="shared" si="1"/>
        <v>0.27086104594692112</v>
      </c>
      <c r="R58" s="524">
        <f t="shared" si="1"/>
        <v>0.18761823074098538</v>
      </c>
      <c r="S58" s="51">
        <f t="shared" si="1"/>
        <v>0.18462315895994685</v>
      </c>
      <c r="T58" s="51">
        <f t="shared" si="1"/>
        <v>0.43262810587806877</v>
      </c>
      <c r="U58" s="51">
        <f t="shared" si="1"/>
        <v>0.15705165407001284</v>
      </c>
    </row>
    <row r="59" spans="1:28">
      <c r="C59" s="538"/>
      <c r="H59" s="538"/>
      <c r="M59" s="538"/>
      <c r="R59" s="549"/>
    </row>
    <row r="60" spans="1:28" s="10" customFormat="1" ht="13.15">
      <c r="A60" s="11" t="s">
        <v>457</v>
      </c>
      <c r="B60" s="11"/>
      <c r="C60" s="524"/>
      <c r="D60" s="51"/>
      <c r="E60" s="51"/>
      <c r="F60" s="51"/>
      <c r="G60" s="51"/>
      <c r="H60" s="524"/>
      <c r="I60" s="82">
        <v>518</v>
      </c>
      <c r="J60" s="82">
        <v>516</v>
      </c>
      <c r="K60" s="82">
        <v>524</v>
      </c>
      <c r="L60" s="82">
        <v>514</v>
      </c>
      <c r="M60" s="528">
        <v>2072</v>
      </c>
      <c r="N60" s="82">
        <v>587</v>
      </c>
      <c r="O60" s="82">
        <v>577</v>
      </c>
      <c r="P60" s="82">
        <v>619</v>
      </c>
      <c r="Q60" s="82">
        <v>636</v>
      </c>
      <c r="R60" s="528">
        <v>2418</v>
      </c>
      <c r="S60" s="82">
        <v>600.49338436966696</v>
      </c>
      <c r="T60" s="82">
        <v>544</v>
      </c>
      <c r="U60" s="463">
        <v>581</v>
      </c>
      <c r="V60" s="358"/>
      <c r="W60" s="358"/>
      <c r="X60" s="358"/>
      <c r="Y60" s="358"/>
      <c r="Z60" s="358"/>
      <c r="AA60" s="358"/>
      <c r="AB60" s="358"/>
    </row>
    <row r="61" spans="1:28" s="10" customFormat="1">
      <c r="B61" s="10" t="s">
        <v>458</v>
      </c>
      <c r="C61" s="524"/>
      <c r="D61" s="51"/>
      <c r="E61" s="51"/>
      <c r="F61" s="51"/>
      <c r="G61" s="51"/>
      <c r="H61" s="524"/>
      <c r="I61" s="468">
        <f t="shared" ref="I61:R61" si="2">I60/I38</f>
        <v>0.38297980811524068</v>
      </c>
      <c r="J61" s="468">
        <f t="shared" si="2"/>
        <v>0.37287408589524995</v>
      </c>
      <c r="K61" s="468">
        <f t="shared" si="2"/>
        <v>0.3831714810449004</v>
      </c>
      <c r="L61" s="468">
        <f t="shared" si="2"/>
        <v>0.37221977675045964</v>
      </c>
      <c r="M61" s="524">
        <f t="shared" si="2"/>
        <v>0.37776885642810909</v>
      </c>
      <c r="N61" s="468">
        <f t="shared" si="2"/>
        <v>0.41162882602457773</v>
      </c>
      <c r="O61" s="468">
        <f t="shared" si="2"/>
        <v>0.39487601173416892</v>
      </c>
      <c r="P61" s="468">
        <f t="shared" si="2"/>
        <v>0.4127695023000601</v>
      </c>
      <c r="Q61" s="468">
        <f t="shared" si="2"/>
        <v>0.40335710026339316</v>
      </c>
      <c r="R61" s="524">
        <f t="shared" si="2"/>
        <v>0.40545618170648495</v>
      </c>
      <c r="S61" s="468">
        <f>S60/S38</f>
        <v>0.39915975864038888</v>
      </c>
      <c r="T61" s="468">
        <f>T60/T38</f>
        <v>0.39988642486493736</v>
      </c>
      <c r="U61" s="468">
        <f>U60/U38</f>
        <v>0.40216497714164923</v>
      </c>
      <c r="V61" s="358"/>
      <c r="W61" s="358"/>
      <c r="X61" s="358"/>
      <c r="Y61" s="358"/>
      <c r="Z61" s="358"/>
      <c r="AA61" s="358"/>
      <c r="AB61" s="358"/>
    </row>
    <row r="62" spans="1:28">
      <c r="C62" s="150"/>
      <c r="D62" s="150"/>
      <c r="E62" s="150"/>
      <c r="F62" s="150"/>
      <c r="G62" s="150"/>
      <c r="H62" s="150"/>
      <c r="I62" s="150"/>
      <c r="J62" s="150"/>
      <c r="K62" s="150"/>
      <c r="L62" s="150"/>
      <c r="M62" s="150"/>
      <c r="N62" s="150"/>
      <c r="O62" s="150"/>
      <c r="P62" s="150"/>
    </row>
    <row r="63" spans="1:28">
      <c r="A63" s="21" t="s">
        <v>157</v>
      </c>
      <c r="C63" s="21"/>
      <c r="D63" s="21"/>
      <c r="E63" s="21"/>
      <c r="F63" s="21"/>
      <c r="G63" s="21"/>
      <c r="H63" s="21"/>
      <c r="I63" s="21"/>
      <c r="J63" s="21"/>
      <c r="K63" s="21"/>
      <c r="L63" s="165"/>
      <c r="M63" s="21"/>
      <c r="N63" s="21"/>
      <c r="O63" s="21"/>
      <c r="P63" s="21"/>
    </row>
    <row r="64" spans="1:28">
      <c r="B64" s="21" t="s">
        <v>158</v>
      </c>
      <c r="C64" s="21"/>
      <c r="D64" s="21"/>
      <c r="E64" s="21"/>
      <c r="F64" s="21"/>
      <c r="G64" s="21"/>
      <c r="H64" s="21"/>
      <c r="I64" s="21"/>
      <c r="J64" s="21"/>
      <c r="K64" s="21"/>
      <c r="L64" s="21"/>
      <c r="M64" s="21"/>
      <c r="N64" s="21"/>
      <c r="O64" s="21"/>
      <c r="P64" s="21"/>
    </row>
    <row r="65" spans="1:21">
      <c r="A65" s="21"/>
      <c r="B65" s="21" t="s">
        <v>124</v>
      </c>
      <c r="C65" s="21"/>
      <c r="D65" s="21"/>
      <c r="E65" s="21"/>
      <c r="F65" s="21"/>
      <c r="G65" s="21"/>
      <c r="H65" s="21"/>
      <c r="I65" s="21"/>
      <c r="J65" s="21"/>
      <c r="K65" s="21"/>
      <c r="L65" s="21"/>
      <c r="M65" s="21"/>
      <c r="N65" s="21"/>
      <c r="O65" s="21"/>
      <c r="P65" s="21"/>
    </row>
    <row r="66" spans="1:21">
      <c r="B66" s="21" t="s">
        <v>125</v>
      </c>
      <c r="C66" s="21"/>
      <c r="D66" s="21"/>
      <c r="E66" s="21"/>
      <c r="F66" s="21"/>
      <c r="G66" s="21"/>
      <c r="H66" s="21"/>
      <c r="I66" s="21"/>
      <c r="J66" s="21"/>
      <c r="K66" s="21"/>
      <c r="L66" s="21"/>
      <c r="M66" s="21"/>
      <c r="N66" s="21"/>
      <c r="O66" s="21"/>
      <c r="P66" s="21"/>
    </row>
    <row r="67" spans="1:21" ht="26.65" customHeight="1">
      <c r="B67" s="658" t="s">
        <v>537</v>
      </c>
      <c r="C67" s="658"/>
      <c r="D67" s="658"/>
      <c r="E67" s="658"/>
      <c r="F67" s="658"/>
      <c r="G67" s="658"/>
      <c r="H67" s="658"/>
      <c r="I67" s="658"/>
      <c r="J67" s="658"/>
      <c r="K67" s="658"/>
      <c r="L67" s="658"/>
      <c r="M67" s="658"/>
      <c r="N67" s="658"/>
      <c r="O67" s="658"/>
      <c r="P67" s="658"/>
      <c r="Q67" s="658"/>
      <c r="R67" s="658"/>
      <c r="S67" s="658"/>
      <c r="T67" s="658"/>
      <c r="U67" s="658"/>
    </row>
    <row r="68" spans="1:21">
      <c r="B68" s="27" t="s">
        <v>126</v>
      </c>
    </row>
    <row r="69" spans="1:21">
      <c r="G69" s="140"/>
      <c r="H69" s="140"/>
      <c r="I69" s="140"/>
      <c r="J69" s="140"/>
      <c r="K69" s="140"/>
      <c r="L69" s="140"/>
      <c r="M69" s="140"/>
      <c r="N69" s="140"/>
      <c r="O69" s="140"/>
      <c r="P69" s="140"/>
    </row>
  </sheetData>
  <mergeCells count="1">
    <mergeCell ref="B67:U67"/>
  </mergeCells>
  <hyperlinks>
    <hyperlink ref="A1" display="Back to index" xr:uid="{00000000-0004-0000-0300-000000000000}"/>
  </hyperlinks>
  <printOptions horizontalCentered="1" verticalCentered="1"/>
  <pageMargins left="0.25" right="0.25" top="0.75" bottom="0.75" header="0.3" footer="0.3"/>
  <pageSetup paperSize="9" scale="4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Y52"/>
  <sheetViews>
    <sheetView showGridLines="0" zoomScaleNormal="100" zoomScaleSheetLayoutView="100" workbookViewId="0">
      <pane xSplit="2" ySplit="2" topLeftCell="I3" activePane="bottomRight" state="frozen"/>
      <selection activeCell="W43" sqref="W43"/>
      <selection pane="topRight" activeCell="W43" sqref="W43"/>
      <selection pane="bottomLeft" activeCell="W43" sqref="W43"/>
      <selection pane="bottomRight" activeCell="B15" sqref="B15"/>
    </sheetView>
  </sheetViews>
  <sheetFormatPr defaultColWidth="9.1328125" defaultRowHeight="12.75"/>
  <cols>
    <col min="1" max="1" width="5" style="6" customWidth="1"/>
    <col min="2" max="2" width="35.59765625" style="6" bestFit="1" customWidth="1"/>
    <col min="3" max="13" width="9.1328125" style="31" customWidth="1"/>
    <col min="14" max="14" width="9.86328125" style="31" bestFit="1" customWidth="1"/>
    <col min="15" max="16" width="9.1328125" style="31"/>
    <col min="17" max="17" width="11.1328125" style="3" bestFit="1" customWidth="1"/>
    <col min="18" max="18" width="11.86328125" style="3" bestFit="1" customWidth="1"/>
    <col min="19" max="21" width="9.1328125" style="3"/>
    <col min="22" max="25" width="9.1328125" style="347"/>
    <col min="26" max="16384" width="9.1328125" style="3"/>
  </cols>
  <sheetData>
    <row r="1" spans="1:25" s="2" customFormat="1" ht="13.15">
      <c r="A1" s="23" t="s">
        <v>18</v>
      </c>
      <c r="B1" s="23"/>
      <c r="C1" s="53" t="s">
        <v>19</v>
      </c>
      <c r="D1" s="53" t="s">
        <v>20</v>
      </c>
      <c r="E1" s="53" t="s">
        <v>21</v>
      </c>
      <c r="F1" s="53" t="s">
        <v>22</v>
      </c>
      <c r="G1" s="53" t="s">
        <v>23</v>
      </c>
      <c r="H1" s="53" t="s">
        <v>24</v>
      </c>
      <c r="I1" s="53" t="s">
        <v>25</v>
      </c>
      <c r="J1" s="53" t="s">
        <v>26</v>
      </c>
      <c r="K1" s="53" t="s">
        <v>27</v>
      </c>
      <c r="L1" s="53" t="s">
        <v>28</v>
      </c>
      <c r="M1" s="53" t="s">
        <v>29</v>
      </c>
      <c r="N1" s="53" t="s">
        <v>30</v>
      </c>
      <c r="O1" s="53" t="s">
        <v>338</v>
      </c>
      <c r="P1" s="53" t="s">
        <v>407</v>
      </c>
      <c r="Q1" s="289" t="s">
        <v>422</v>
      </c>
      <c r="R1" s="289" t="s">
        <v>423</v>
      </c>
      <c r="S1" s="289" t="s">
        <v>461</v>
      </c>
      <c r="T1" s="289" t="s">
        <v>480</v>
      </c>
      <c r="U1" s="289" t="s">
        <v>502</v>
      </c>
      <c r="V1" s="352"/>
      <c r="W1" s="352"/>
      <c r="X1" s="352"/>
      <c r="Y1" s="352"/>
    </row>
    <row r="2" spans="1:25" s="8" customFormat="1">
      <c r="A2" s="8" t="s">
        <v>126</v>
      </c>
      <c r="B2" s="27"/>
      <c r="C2" s="33"/>
      <c r="D2" s="33"/>
      <c r="E2" s="33"/>
      <c r="F2" s="33"/>
      <c r="G2" s="33"/>
      <c r="H2" s="33"/>
      <c r="I2" s="33"/>
      <c r="J2" s="33"/>
      <c r="K2" s="33"/>
      <c r="L2" s="33"/>
      <c r="M2" s="33"/>
      <c r="N2" s="33"/>
      <c r="O2" s="33"/>
      <c r="P2" s="33"/>
      <c r="V2" s="359"/>
      <c r="W2" s="359"/>
      <c r="X2" s="359"/>
      <c r="Y2" s="359"/>
    </row>
    <row r="3" spans="1:25" ht="13.15">
      <c r="A3" s="9" t="s">
        <v>159</v>
      </c>
      <c r="B3" s="9"/>
      <c r="C3" s="34"/>
      <c r="D3" s="34"/>
      <c r="E3" s="34"/>
      <c r="F3" s="34"/>
      <c r="G3" s="34"/>
      <c r="H3" s="34"/>
      <c r="I3" s="34"/>
      <c r="J3" s="34"/>
      <c r="K3" s="34"/>
      <c r="L3" s="34"/>
      <c r="M3" s="34"/>
      <c r="N3" s="34"/>
      <c r="O3" s="34"/>
      <c r="P3" s="34"/>
      <c r="Q3" s="34"/>
      <c r="R3" s="34"/>
      <c r="S3" s="34"/>
      <c r="T3" s="34"/>
      <c r="U3" s="34"/>
    </row>
    <row r="4" spans="1:25" s="5" customFormat="1" ht="13.15">
      <c r="A4" s="160" t="s">
        <v>135</v>
      </c>
      <c r="B4" s="4"/>
      <c r="C4" s="530">
        <v>14862.316000000001</v>
      </c>
      <c r="D4" s="35">
        <v>14636.7305337981</v>
      </c>
      <c r="E4" s="35">
        <v>14716.663</v>
      </c>
      <c r="F4" s="35">
        <v>14330.888338458599</v>
      </c>
      <c r="G4" s="35">
        <v>14759.96</v>
      </c>
      <c r="H4" s="530">
        <v>14759.96</v>
      </c>
      <c r="I4" s="35">
        <v>11632.2675</v>
      </c>
      <c r="J4" s="35">
        <v>12221.3724</v>
      </c>
      <c r="K4" s="35">
        <v>12490.089</v>
      </c>
      <c r="L4" s="35">
        <v>12724.174999999999</v>
      </c>
      <c r="M4" s="530">
        <v>12724.174999999999</v>
      </c>
      <c r="N4" s="35">
        <v>12487.098</v>
      </c>
      <c r="O4" s="35">
        <v>11888.370999999999</v>
      </c>
      <c r="P4" s="35">
        <v>12074.634</v>
      </c>
      <c r="Q4" s="35">
        <v>12685.870999999999</v>
      </c>
      <c r="R4" s="530">
        <v>12685.870999999999</v>
      </c>
      <c r="S4" s="35">
        <v>11727.434999999999</v>
      </c>
      <c r="T4" s="35">
        <v>12812.474</v>
      </c>
      <c r="U4" s="35">
        <v>12427.483</v>
      </c>
      <c r="V4" s="354"/>
      <c r="W4" s="354"/>
      <c r="X4" s="354"/>
      <c r="Y4" s="354"/>
    </row>
    <row r="5" spans="1:25" s="5" customFormat="1" ht="13.15">
      <c r="A5" s="160" t="s">
        <v>160</v>
      </c>
      <c r="C5" s="535">
        <v>5739.1260000000002</v>
      </c>
      <c r="D5" s="38">
        <v>6004.0810000000001</v>
      </c>
      <c r="E5" s="38">
        <v>6049.0540000000001</v>
      </c>
      <c r="F5" s="38">
        <v>5948.0330000000004</v>
      </c>
      <c r="G5" s="38">
        <v>6756.1620000000003</v>
      </c>
      <c r="H5" s="535">
        <v>6756.1620000000003</v>
      </c>
      <c r="I5" s="38">
        <v>6429.9660000000003</v>
      </c>
      <c r="J5" s="38">
        <v>6453.5</v>
      </c>
      <c r="K5" s="38">
        <v>6700.7020000000002</v>
      </c>
      <c r="L5" s="38">
        <v>6937.6040000000003</v>
      </c>
      <c r="M5" s="535">
        <v>6937.6040000000003</v>
      </c>
      <c r="N5" s="38">
        <v>6914.0400000000009</v>
      </c>
      <c r="O5" s="38">
        <v>6442.7990000000009</v>
      </c>
      <c r="P5" s="38">
        <v>6458.5810000000001</v>
      </c>
      <c r="Q5" s="38">
        <v>6459.9719999999998</v>
      </c>
      <c r="R5" s="535">
        <v>6459.9719999999998</v>
      </c>
      <c r="S5" s="38">
        <v>6230.3620000000001</v>
      </c>
      <c r="T5" s="38">
        <v>6548.067</v>
      </c>
      <c r="U5" s="38">
        <v>6726.5529999999999</v>
      </c>
      <c r="V5" s="354"/>
      <c r="W5" s="354"/>
      <c r="X5" s="354"/>
      <c r="Y5" s="354"/>
    </row>
    <row r="6" spans="1:25" s="5" customFormat="1" ht="12" customHeight="1">
      <c r="A6" s="7"/>
      <c r="C6" s="535"/>
      <c r="D6" s="38"/>
      <c r="E6" s="38"/>
      <c r="F6" s="38"/>
      <c r="G6" s="38"/>
      <c r="H6" s="535"/>
      <c r="I6" s="38"/>
      <c r="J6" s="38"/>
      <c r="K6" s="38"/>
      <c r="L6" s="38"/>
      <c r="M6" s="535"/>
      <c r="N6" s="38"/>
      <c r="O6" s="38"/>
      <c r="P6" s="38"/>
      <c r="Q6" s="38"/>
      <c r="R6" s="535"/>
      <c r="S6" s="38"/>
      <c r="T6" s="38"/>
      <c r="U6" s="38"/>
      <c r="V6" s="354"/>
      <c r="W6" s="354"/>
      <c r="X6" s="354"/>
      <c r="Y6" s="354"/>
    </row>
    <row r="7" spans="1:25" s="2" customFormat="1" ht="13.15">
      <c r="A7" s="177" t="s">
        <v>139</v>
      </c>
      <c r="B7" s="177"/>
      <c r="C7" s="567">
        <v>2.9842317650731816</v>
      </c>
      <c r="D7" s="175">
        <v>2.7821903499344605</v>
      </c>
      <c r="E7" s="175">
        <v>2.7143173972911594</v>
      </c>
      <c r="F7" s="175">
        <v>2.9272954668346287</v>
      </c>
      <c r="G7" s="175">
        <v>3.0134725984138249</v>
      </c>
      <c r="H7" s="567">
        <v>2.8513958942799391</v>
      </c>
      <c r="I7" s="175">
        <v>2.7006307027805652</v>
      </c>
      <c r="J7" s="175">
        <v>2.6030645118068905</v>
      </c>
      <c r="K7" s="175">
        <v>2.6367861963093073</v>
      </c>
      <c r="L7" s="175">
        <v>2.6072253090454964</v>
      </c>
      <c r="M7" s="567">
        <v>2.6372091227195162</v>
      </c>
      <c r="N7" s="175">
        <v>2.3739709434444691</v>
      </c>
      <c r="O7" s="175">
        <v>2.4267254054250174</v>
      </c>
      <c r="P7" s="175">
        <v>2.6008405943604207</v>
      </c>
      <c r="Q7" s="175">
        <v>2.5094846734719858</v>
      </c>
      <c r="R7" s="567">
        <v>2.4598172990628022</v>
      </c>
      <c r="S7" s="175">
        <v>2.3153877182350318</v>
      </c>
      <c r="T7" s="175">
        <v>2.2483300730871902</v>
      </c>
      <c r="U7" s="175">
        <v>2.4063719051645185</v>
      </c>
      <c r="V7" s="352"/>
      <c r="W7" s="352"/>
      <c r="X7" s="352"/>
      <c r="Y7" s="352"/>
    </row>
    <row r="8" spans="1:25" s="13" customFormat="1">
      <c r="B8" s="49" t="s">
        <v>39</v>
      </c>
      <c r="C8" s="568">
        <v>-5.3462809420515456E-2</v>
      </c>
      <c r="D8" s="176">
        <v>-3.815241020318224E-2</v>
      </c>
      <c r="E8" s="176">
        <v>-5.1030377151481524E-2</v>
      </c>
      <c r="F8" s="176">
        <v>8.7753449709830622E-3</v>
      </c>
      <c r="G8" s="176">
        <v>-4.7351707090040357E-2</v>
      </c>
      <c r="H8" s="570">
        <v>-3.6853011486753448E-2</v>
      </c>
      <c r="I8" s="176">
        <v>4.2044621873585991E-3</v>
      </c>
      <c r="J8" s="176">
        <v>1.859326629971899E-3</v>
      </c>
      <c r="K8" s="176">
        <v>-6.7447819831178327E-2</v>
      </c>
      <c r="L8" s="176">
        <v>-9.1787979348432719E-2</v>
      </c>
      <c r="M8" s="570">
        <v>-3.7195492183436506E-2</v>
      </c>
      <c r="N8" s="176">
        <v>-9.6564030025277608E-2</v>
      </c>
      <c r="O8" s="176">
        <v>-5.5282685048184468E-2</v>
      </c>
      <c r="P8" s="176">
        <v>-6.9929901261469368E-3</v>
      </c>
      <c r="Q8" s="176">
        <v>-3.6271560291202869E-2</v>
      </c>
      <c r="R8" s="570">
        <v>-5.4724778519644628E-2</v>
      </c>
      <c r="S8" s="176"/>
      <c r="T8" s="176"/>
      <c r="U8" s="176"/>
      <c r="V8" s="360"/>
      <c r="W8" s="360"/>
      <c r="X8" s="360"/>
      <c r="Y8" s="360"/>
    </row>
    <row r="9" spans="1:25" s="13" customFormat="1">
      <c r="A9" s="32"/>
      <c r="C9" s="561"/>
      <c r="D9" s="80"/>
      <c r="E9" s="80"/>
      <c r="F9" s="80"/>
      <c r="G9" s="80"/>
      <c r="H9" s="561"/>
      <c r="I9" s="80"/>
      <c r="J9" s="80"/>
      <c r="K9" s="80"/>
      <c r="L9" s="80"/>
      <c r="M9" s="561"/>
      <c r="N9" s="80"/>
      <c r="O9" s="80"/>
      <c r="P9" s="80"/>
      <c r="R9" s="571"/>
      <c r="V9" s="360"/>
      <c r="W9" s="360"/>
      <c r="X9" s="360"/>
      <c r="Y9" s="360"/>
    </row>
    <row r="10" spans="1:25" ht="13.15">
      <c r="A10" s="9" t="s">
        <v>161</v>
      </c>
      <c r="B10" s="34"/>
      <c r="C10" s="34"/>
      <c r="D10" s="34"/>
      <c r="E10" s="34"/>
      <c r="F10" s="34"/>
      <c r="G10" s="34"/>
      <c r="H10" s="34"/>
      <c r="I10" s="34"/>
      <c r="J10" s="34"/>
      <c r="K10" s="34"/>
      <c r="L10" s="34"/>
      <c r="M10" s="34"/>
      <c r="N10" s="34"/>
      <c r="O10" s="34"/>
      <c r="P10" s="34"/>
      <c r="Q10" s="34"/>
      <c r="R10" s="34"/>
      <c r="S10" s="34"/>
      <c r="T10" s="34"/>
      <c r="U10" s="34"/>
    </row>
    <row r="11" spans="1:25" s="2" customFormat="1" ht="13.15">
      <c r="B11" s="2" t="s">
        <v>32</v>
      </c>
      <c r="C11" s="520">
        <v>859.47363594627268</v>
      </c>
      <c r="D11" s="18">
        <v>169.36204133924457</v>
      </c>
      <c r="E11" s="18">
        <v>166.08507580557992</v>
      </c>
      <c r="F11" s="18">
        <v>143.01508092285542</v>
      </c>
      <c r="G11" s="18">
        <v>144.65639525766491</v>
      </c>
      <c r="H11" s="520">
        <v>560.47304996244929</v>
      </c>
      <c r="I11" s="18">
        <v>94.660409329999354</v>
      </c>
      <c r="J11" s="18">
        <v>93.247034869230873</v>
      </c>
      <c r="K11" s="18">
        <v>99.791159178795695</v>
      </c>
      <c r="L11" s="18">
        <v>100.16757397205062</v>
      </c>
      <c r="M11" s="520">
        <v>387.86617735007667</v>
      </c>
      <c r="N11" s="18">
        <v>91.226309063342654</v>
      </c>
      <c r="O11" s="18">
        <v>89.885626399005901</v>
      </c>
      <c r="P11" s="18">
        <v>95.9167318216723</v>
      </c>
      <c r="Q11" s="18">
        <v>95.26506740956539</v>
      </c>
      <c r="R11" s="520">
        <v>372.29373469358603</v>
      </c>
      <c r="S11" s="18">
        <v>86.570712851563599</v>
      </c>
      <c r="T11" s="18">
        <v>84.038370347648211</v>
      </c>
      <c r="U11" s="18">
        <v>93.959787184502204</v>
      </c>
      <c r="V11" s="352"/>
      <c r="W11" s="352"/>
      <c r="X11" s="352"/>
      <c r="Y11" s="352"/>
    </row>
    <row r="12" spans="1:25" s="29" customFormat="1" ht="10.5">
      <c r="B12" s="29" t="s">
        <v>162</v>
      </c>
      <c r="C12" s="558">
        <v>839.10911119766638</v>
      </c>
      <c r="D12" s="158">
        <v>165.21188535471779</v>
      </c>
      <c r="E12" s="158">
        <v>162.02837423755591</v>
      </c>
      <c r="F12" s="158">
        <v>139.3002672681973</v>
      </c>
      <c r="G12" s="158">
        <v>140.41945227100757</v>
      </c>
      <c r="H12" s="558">
        <v>546.00750111626178</v>
      </c>
      <c r="I12" s="158">
        <v>92.184617119303041</v>
      </c>
      <c r="J12" s="158">
        <v>90.713889533856417</v>
      </c>
      <c r="K12" s="158">
        <v>97.400436745116949</v>
      </c>
      <c r="L12" s="158">
        <v>96.861932282963721</v>
      </c>
      <c r="M12" s="558">
        <v>377.16087568124016</v>
      </c>
      <c r="N12" s="158">
        <v>88.23817915146374</v>
      </c>
      <c r="O12" s="158">
        <v>86.729387256424005</v>
      </c>
      <c r="P12" s="158">
        <v>92.444270243406109</v>
      </c>
      <c r="Q12" s="158">
        <v>92.121232770288202</v>
      </c>
      <c r="R12" s="558">
        <v>359.53306942158196</v>
      </c>
      <c r="S12" s="158">
        <v>83.39666546060451</v>
      </c>
      <c r="T12" s="158">
        <v>80.900963896730005</v>
      </c>
      <c r="U12" s="158">
        <v>89.355231868703697</v>
      </c>
      <c r="V12" s="349"/>
      <c r="W12" s="349"/>
      <c r="X12" s="349"/>
      <c r="Y12" s="349"/>
    </row>
    <row r="13" spans="1:25" s="2" customFormat="1" ht="13.15">
      <c r="B13" s="2" t="s">
        <v>34</v>
      </c>
      <c r="C13" s="520">
        <v>20.116746414211697</v>
      </c>
      <c r="D13" s="18">
        <v>2.86392965113675</v>
      </c>
      <c r="E13" s="18">
        <v>3.6214806973748694</v>
      </c>
      <c r="F13" s="18">
        <v>3.5776452548793705</v>
      </c>
      <c r="G13" s="18">
        <v>3.4255742871384509</v>
      </c>
      <c r="H13" s="520">
        <v>13.110508790258377</v>
      </c>
      <c r="I13" s="18">
        <v>2.4999263715045572</v>
      </c>
      <c r="J13" s="18">
        <v>2.5731304045062697</v>
      </c>
      <c r="K13" s="18">
        <v>2.2307507207020283</v>
      </c>
      <c r="L13" s="18">
        <v>2.3517068965105317</v>
      </c>
      <c r="M13" s="520">
        <v>9.6555143932233864</v>
      </c>
      <c r="N13" s="18">
        <v>2.113875674496752</v>
      </c>
      <c r="O13" s="18">
        <v>2.1060563246666604</v>
      </c>
      <c r="P13" s="18">
        <f>SUM(P14:P15)</f>
        <v>2.2828468297019398</v>
      </c>
      <c r="Q13" s="18">
        <v>2.3207406827814201</v>
      </c>
      <c r="R13" s="520">
        <v>8.8235195116467811</v>
      </c>
      <c r="S13" s="18">
        <v>2.2700941033497903</v>
      </c>
      <c r="T13" s="18">
        <v>2.08719503848884</v>
      </c>
      <c r="U13" s="18">
        <v>1.70044710366524</v>
      </c>
      <c r="V13" s="352"/>
      <c r="W13" s="352"/>
      <c r="X13" s="352"/>
      <c r="Y13" s="352"/>
    </row>
    <row r="14" spans="1:25" s="2" customFormat="1" ht="13.15">
      <c r="B14" s="29" t="s">
        <v>35</v>
      </c>
      <c r="C14" s="558">
        <v>0</v>
      </c>
      <c r="D14" s="158">
        <v>0</v>
      </c>
      <c r="E14" s="158">
        <v>0</v>
      </c>
      <c r="F14" s="158">
        <v>-2.2145178785811202E-3</v>
      </c>
      <c r="G14" s="158">
        <v>0</v>
      </c>
      <c r="H14" s="558">
        <v>0</v>
      </c>
      <c r="I14" s="158">
        <v>0</v>
      </c>
      <c r="J14" s="158">
        <v>0</v>
      </c>
      <c r="K14" s="158">
        <v>0</v>
      </c>
      <c r="L14" s="158">
        <v>0</v>
      </c>
      <c r="M14" s="558">
        <v>0</v>
      </c>
      <c r="N14" s="158">
        <v>0</v>
      </c>
      <c r="O14" s="158">
        <v>0</v>
      </c>
      <c r="P14" s="158">
        <v>0</v>
      </c>
      <c r="Q14" s="158">
        <v>0</v>
      </c>
      <c r="R14" s="558">
        <v>0</v>
      </c>
      <c r="S14" s="158">
        <v>0</v>
      </c>
      <c r="T14" s="158">
        <v>0</v>
      </c>
      <c r="U14" s="158">
        <v>0</v>
      </c>
      <c r="V14" s="352"/>
      <c r="W14" s="352"/>
      <c r="X14" s="352"/>
      <c r="Y14" s="352"/>
    </row>
    <row r="15" spans="1:25" s="29" customFormat="1" ht="10.5">
      <c r="B15" s="29" t="s">
        <v>36</v>
      </c>
      <c r="C15" s="558">
        <v>20.116746414211697</v>
      </c>
      <c r="D15" s="158">
        <v>2.86392965113675</v>
      </c>
      <c r="E15" s="158">
        <v>3.6214806973748694</v>
      </c>
      <c r="F15" s="158">
        <v>3.5798597727579518</v>
      </c>
      <c r="G15" s="158">
        <v>3.4255742871384509</v>
      </c>
      <c r="H15" s="558">
        <v>13.110508790258377</v>
      </c>
      <c r="I15" s="158">
        <v>2.4999263715045572</v>
      </c>
      <c r="J15" s="158">
        <v>2.5731304045062697</v>
      </c>
      <c r="K15" s="158">
        <v>2.2307507207020283</v>
      </c>
      <c r="L15" s="158">
        <v>2.3517068965105317</v>
      </c>
      <c r="M15" s="558">
        <v>9.6555143932233864</v>
      </c>
      <c r="N15" s="158">
        <v>2.113875674496752</v>
      </c>
      <c r="O15" s="158">
        <v>2.1060563246666604</v>
      </c>
      <c r="P15" s="158">
        <v>2.2828468297019398</v>
      </c>
      <c r="Q15" s="158">
        <v>2.3207406827814201</v>
      </c>
      <c r="R15" s="558">
        <v>8.8235195116467811</v>
      </c>
      <c r="S15" s="158">
        <v>2.2700941033497903</v>
      </c>
      <c r="T15" s="158">
        <v>2.08719503848884</v>
      </c>
      <c r="U15" s="158">
        <v>1.70044710366524</v>
      </c>
      <c r="V15" s="349"/>
      <c r="W15" s="349"/>
      <c r="X15" s="349"/>
      <c r="Y15" s="349"/>
    </row>
    <row r="16" spans="1:25" s="2" customFormat="1" ht="13.15">
      <c r="B16" s="3" t="s">
        <v>37</v>
      </c>
      <c r="C16" s="525">
        <v>9.0164661661327159</v>
      </c>
      <c r="D16" s="19">
        <v>2.163880145464864</v>
      </c>
      <c r="E16" s="19">
        <v>1.5985550891801426</v>
      </c>
      <c r="F16" s="19">
        <v>1.5335336327610296</v>
      </c>
      <c r="G16" s="19">
        <v>1.6515815717276325</v>
      </c>
      <c r="H16" s="525">
        <v>6.6835644808353436</v>
      </c>
      <c r="I16" s="19">
        <f t="shared" ref="I16:N16" si="0">I17-I13-I11</f>
        <v>0.29079366877333257</v>
      </c>
      <c r="J16" s="19">
        <f t="shared" si="0"/>
        <v>0.44248357971544294</v>
      </c>
      <c r="K16" s="19">
        <f t="shared" si="0"/>
        <v>-1.9701150003911039E-2</v>
      </c>
      <c r="L16" s="19">
        <f t="shared" si="0"/>
        <v>0.22578511000340029</v>
      </c>
      <c r="M16" s="525">
        <f t="shared" si="0"/>
        <v>0.93936120848826477</v>
      </c>
      <c r="N16" s="19">
        <f t="shared" si="0"/>
        <v>0.14852989000189609</v>
      </c>
      <c r="O16" s="19">
        <v>0.11121856738774483</v>
      </c>
      <c r="P16" s="19">
        <v>0.13639415116305997</v>
      </c>
      <c r="Q16" s="19">
        <f>Q17-Q13-Q11</f>
        <v>0.18210361944800013</v>
      </c>
      <c r="R16" s="525">
        <f>R17-R13-R11</f>
        <v>0.57824622800114867</v>
      </c>
      <c r="S16" s="19">
        <f>S17-S13-S11</f>
        <v>0.31844009307310728</v>
      </c>
      <c r="T16" s="19">
        <f>T17-T13-T11</f>
        <v>0.1363942499983466</v>
      </c>
      <c r="U16" s="19">
        <f>U17-U13-U11</f>
        <v>-1.7004471036652404</v>
      </c>
      <c r="V16" s="352"/>
      <c r="W16" s="352"/>
      <c r="X16" s="352"/>
      <c r="Y16" s="352"/>
    </row>
    <row r="17" spans="1:25" s="2" customFormat="1" ht="13.15">
      <c r="A17" s="2" t="s">
        <v>163</v>
      </c>
      <c r="C17" s="523">
        <v>888.606848526617</v>
      </c>
      <c r="D17" s="93">
        <v>174.38985113584619</v>
      </c>
      <c r="E17" s="93">
        <v>171.30511159213492</v>
      </c>
      <c r="F17" s="93">
        <v>148.12625981049581</v>
      </c>
      <c r="G17" s="93">
        <v>149.733551116531</v>
      </c>
      <c r="H17" s="523">
        <v>580.26712323354297</v>
      </c>
      <c r="I17" s="93">
        <v>97.451129370277243</v>
      </c>
      <c r="J17" s="93">
        <v>96.262648853452589</v>
      </c>
      <c r="K17" s="93">
        <v>102.00220874949382</v>
      </c>
      <c r="L17" s="93">
        <v>102.74506597856455</v>
      </c>
      <c r="M17" s="523">
        <v>398.4610529517883</v>
      </c>
      <c r="N17" s="93">
        <v>93.488714627841304</v>
      </c>
      <c r="O17" s="93">
        <v>92.102901291060306</v>
      </c>
      <c r="P17" s="93">
        <f>P11+P13+P16</f>
        <v>98.335972802537299</v>
      </c>
      <c r="Q17" s="93">
        <v>97.76791171179481</v>
      </c>
      <c r="R17" s="523">
        <v>381.69550043323397</v>
      </c>
      <c r="S17" s="93">
        <v>89.159247047986497</v>
      </c>
      <c r="T17" s="93">
        <v>86.261959636135401</v>
      </c>
      <c r="U17" s="93">
        <v>93.959787184502204</v>
      </c>
      <c r="V17" s="352"/>
      <c r="W17" s="352"/>
      <c r="X17" s="352"/>
      <c r="Y17" s="352"/>
    </row>
    <row r="18" spans="1:25" s="2" customFormat="1" ht="13.15">
      <c r="B18" s="49" t="s">
        <v>39</v>
      </c>
      <c r="C18" s="524">
        <v>0.10469337915650705</v>
      </c>
      <c r="D18" s="51">
        <v>-3.5957241179813006E-2</v>
      </c>
      <c r="E18" s="51">
        <v>-6.2286242942895531E-2</v>
      </c>
      <c r="F18" s="51">
        <v>-3.1287468085351683E-2</v>
      </c>
      <c r="G18" s="51">
        <v>-6.3322903129884228E-2</v>
      </c>
      <c r="H18" s="524">
        <v>-5.5201897224325121E-2</v>
      </c>
      <c r="I18" s="51">
        <v>1.6792046044407143E-2</v>
      </c>
      <c r="J18" s="51">
        <v>3.1358501189027624E-2</v>
      </c>
      <c r="K18" s="51">
        <v>-1.7673043326528047E-3</v>
      </c>
      <c r="L18" s="51">
        <v>-1.0168648303606118E-2</v>
      </c>
      <c r="M18" s="524">
        <v>8.5851202341728841E-3</v>
      </c>
      <c r="N18" s="51">
        <v>-3.8969434584209921E-2</v>
      </c>
      <c r="O18" s="51">
        <v>-3.0415516004653639E-2</v>
      </c>
      <c r="P18" s="51">
        <v>-2.9455420509227004E-2</v>
      </c>
      <c r="Q18" s="51">
        <v>-4.7222776614389783E-2</v>
      </c>
      <c r="R18" s="524">
        <v>-2.9203407930220079E-2</v>
      </c>
      <c r="S18" s="51"/>
      <c r="T18" s="51"/>
      <c r="U18" s="51"/>
      <c r="V18" s="352"/>
      <c r="W18" s="352"/>
      <c r="X18" s="352"/>
      <c r="Y18" s="352"/>
    </row>
    <row r="19" spans="1:25" s="2" customFormat="1" ht="13.5" thickBot="1">
      <c r="B19" s="3" t="s">
        <v>40</v>
      </c>
      <c r="C19" s="525">
        <v>7.2120363357562098</v>
      </c>
      <c r="D19" s="19">
        <v>0.73294629487573004</v>
      </c>
      <c r="E19" s="19">
        <v>0.82217024638903013</v>
      </c>
      <c r="F19" s="19">
        <v>0.5347866570881763</v>
      </c>
      <c r="G19" s="19">
        <v>0.53407932026708305</v>
      </c>
      <c r="H19" s="525">
        <v>1.8794378049898219</v>
      </c>
      <c r="I19" s="19">
        <v>0.18909101193077021</v>
      </c>
      <c r="J19" s="19">
        <v>0.146512590626247</v>
      </c>
      <c r="K19" s="19">
        <v>0.156698381366602</v>
      </c>
      <c r="L19" s="19">
        <v>0.148376219720638</v>
      </c>
      <c r="M19" s="525">
        <v>0.64067820364425698</v>
      </c>
      <c r="N19" s="19">
        <v>0.116309331667641</v>
      </c>
      <c r="O19" s="19">
        <v>9.9111688931301956E-2</v>
      </c>
      <c r="P19" s="19">
        <v>0</v>
      </c>
      <c r="Q19" s="19">
        <f>Q20-Q17</f>
        <v>3.2323396301094931E-2</v>
      </c>
      <c r="R19" s="525">
        <f>R20-R17</f>
        <v>0.24178795751100779</v>
      </c>
      <c r="S19" s="19">
        <f>S20-S17</f>
        <v>2.6401815631302838E-2</v>
      </c>
      <c r="T19" s="19">
        <f>T20-T17</f>
        <v>5.584713001795194E-3</v>
      </c>
      <c r="U19" s="19">
        <f>U20-U17</f>
        <v>8.2592957295020142E-3</v>
      </c>
      <c r="V19" s="352"/>
      <c r="W19" s="352"/>
      <c r="X19" s="352"/>
      <c r="Y19" s="352"/>
    </row>
    <row r="20" spans="1:25" s="4" customFormat="1" ht="13.5" thickBot="1">
      <c r="A20" s="135" t="s">
        <v>152</v>
      </c>
      <c r="B20" s="245"/>
      <c r="C20" s="559">
        <v>895.81888486237301</v>
      </c>
      <c r="D20" s="121">
        <v>175.15609277263587</v>
      </c>
      <c r="E20" s="121">
        <v>172.12728183852391</v>
      </c>
      <c r="F20" s="121">
        <v>148.66104646758399</v>
      </c>
      <c r="G20" s="121">
        <v>150.2676304367991</v>
      </c>
      <c r="H20" s="559">
        <v>582.14656103853304</v>
      </c>
      <c r="I20" s="121">
        <v>97.485221604631448</v>
      </c>
      <c r="J20" s="121">
        <v>96.295126901519481</v>
      </c>
      <c r="K20" s="121">
        <v>102.02308838373732</v>
      </c>
      <c r="L20" s="121">
        <v>102.78219031228005</v>
      </c>
      <c r="M20" s="559">
        <v>398.58562720216844</v>
      </c>
      <c r="N20" s="121">
        <v>93.524561705703633</v>
      </c>
      <c r="O20" s="121">
        <v>92.202012979991608</v>
      </c>
      <c r="P20" s="121">
        <f>P17+P19</f>
        <v>98.335972802537299</v>
      </c>
      <c r="Q20" s="121">
        <v>97.800235108095904</v>
      </c>
      <c r="R20" s="559">
        <v>381.93728839074498</v>
      </c>
      <c r="S20" s="121">
        <v>89.1856488636178</v>
      </c>
      <c r="T20" s="121">
        <v>86.267544349137196</v>
      </c>
      <c r="U20" s="121">
        <v>93.968046480231706</v>
      </c>
      <c r="V20" s="353"/>
      <c r="W20" s="353"/>
      <c r="X20" s="353"/>
      <c r="Y20" s="353"/>
    </row>
    <row r="21" spans="1:25" s="10" customFormat="1">
      <c r="B21" s="41" t="s">
        <v>42</v>
      </c>
      <c r="C21" s="562">
        <v>8.04250561455917E-2</v>
      </c>
      <c r="D21" s="85">
        <v>-0.20313046955109093</v>
      </c>
      <c r="E21" s="85">
        <v>-0.22603500246569952</v>
      </c>
      <c r="F21" s="85">
        <v>-0.33791827037865485</v>
      </c>
      <c r="G21" s="85">
        <v>-0.34404187242935969</v>
      </c>
      <c r="H21" s="562">
        <v>-0.35015149727729866</v>
      </c>
      <c r="I21" s="85">
        <v>-0.23310233656167867</v>
      </c>
      <c r="J21" s="85">
        <v>-0.25115986186149286</v>
      </c>
      <c r="K21" s="85">
        <v>-0.12194001519537134</v>
      </c>
      <c r="L21" s="85">
        <v>-0.1178188998117552</v>
      </c>
      <c r="M21" s="562">
        <v>-9.5900876579029792E-2</v>
      </c>
      <c r="N21" s="85">
        <v>-4.0628310976108528E-2</v>
      </c>
      <c r="O21" s="85">
        <v>-4.2505929980381961E-2</v>
      </c>
      <c r="P21" s="85">
        <v>-3.5409727778435665E-2</v>
      </c>
      <c r="Q21" s="85">
        <v>-4.8470996668270705E-2</v>
      </c>
      <c r="R21" s="562">
        <v>-4.1768537737510394E-2</v>
      </c>
      <c r="S21" s="85">
        <v>-4.6393297792072893E-2</v>
      </c>
      <c r="T21" s="85">
        <v>-6.9026096545976898E-2</v>
      </c>
      <c r="U21" s="85">
        <v>-4.5141860704855971E-2</v>
      </c>
      <c r="V21" s="358"/>
      <c r="W21" s="358"/>
      <c r="X21" s="358"/>
      <c r="Y21" s="358"/>
    </row>
    <row r="22" spans="1:25" s="10" customFormat="1">
      <c r="B22" s="49" t="s">
        <v>153</v>
      </c>
      <c r="C22" s="562">
        <v>9.6252696732366264E-2</v>
      </c>
      <c r="D22" s="85">
        <v>-4.1000000000000002E-2</v>
      </c>
      <c r="E22" s="85">
        <v>-6.3047955660429311E-2</v>
      </c>
      <c r="F22" s="85">
        <v>-3.2324491418243187E-2</v>
      </c>
      <c r="G22" s="85">
        <v>-6.240718499733041E-2</v>
      </c>
      <c r="H22" s="562">
        <v>-5.5685729056654878E-2</v>
      </c>
      <c r="I22" s="85">
        <v>1.5724950216236693E-2</v>
      </c>
      <c r="J22" s="85">
        <v>2.9132644417567688E-2</v>
      </c>
      <c r="K22" s="85">
        <v>-4.1624844037551198E-3</v>
      </c>
      <c r="L22" s="85">
        <v>-1.283592409637996E-2</v>
      </c>
      <c r="M22" s="562">
        <v>6.4850274559708852E-3</v>
      </c>
      <c r="N22" s="85">
        <v>-3.9409765096066911E-2</v>
      </c>
      <c r="O22" s="85">
        <v>-2.9700504348419973E-2</v>
      </c>
      <c r="P22" s="85">
        <v>-2.8918747014357243E-2</v>
      </c>
      <c r="Q22" s="85">
        <v>-4.7252381044400257E-2</v>
      </c>
      <c r="R22" s="562">
        <v>-2.8892593034776065E-2</v>
      </c>
      <c r="S22" s="85"/>
      <c r="T22" s="85"/>
      <c r="U22" s="85"/>
      <c r="V22" s="358"/>
      <c r="W22" s="358"/>
      <c r="X22" s="358"/>
      <c r="Y22" s="358"/>
    </row>
    <row r="23" spans="1:25">
      <c r="C23" s="535"/>
      <c r="D23" s="85"/>
      <c r="E23" s="85"/>
      <c r="F23" s="85"/>
      <c r="G23" s="85"/>
      <c r="H23" s="562"/>
      <c r="I23" s="85"/>
      <c r="J23" s="85"/>
      <c r="K23" s="85"/>
      <c r="L23" s="85"/>
      <c r="M23" s="562"/>
      <c r="N23" s="85"/>
      <c r="O23" s="85"/>
      <c r="P23" s="85"/>
      <c r="Q23" s="85"/>
      <c r="R23" s="562"/>
      <c r="S23" s="85"/>
      <c r="T23" s="85"/>
      <c r="U23" s="85"/>
    </row>
    <row r="24" spans="1:25" s="12" customFormat="1" ht="13.15">
      <c r="A24" s="57" t="s">
        <v>48</v>
      </c>
      <c r="B24" s="11"/>
      <c r="C24" s="528">
        <v>-394.47295115546848</v>
      </c>
      <c r="D24" s="82">
        <v>-73.360982893671689</v>
      </c>
      <c r="E24" s="82">
        <v>-77.941831836481086</v>
      </c>
      <c r="F24" s="82">
        <v>-67.861601270348103</v>
      </c>
      <c r="G24" s="82">
        <v>-61.789948263768665</v>
      </c>
      <c r="H24" s="528">
        <v>-254.77009545120546</v>
      </c>
      <c r="I24" s="82">
        <v>-47.583272398505237</v>
      </c>
      <c r="J24" s="82">
        <v>-46.702910515976548</v>
      </c>
      <c r="K24" s="82">
        <v>-46.84082239197982</v>
      </c>
      <c r="L24" s="82">
        <v>-51.531758134751925</v>
      </c>
      <c r="M24" s="528">
        <v>-192.65876344121381</v>
      </c>
      <c r="N24" s="82">
        <v>-38.667828214018414</v>
      </c>
      <c r="O24" s="82">
        <v>-50.422921611795658</v>
      </c>
      <c r="P24" s="82">
        <v>-34.518638735097646</v>
      </c>
      <c r="Q24" s="82">
        <v>-38.236691003409028</v>
      </c>
      <c r="R24" s="528">
        <v>-161.84607956431998</v>
      </c>
      <c r="S24" s="82">
        <v>-35.370705515656603</v>
      </c>
      <c r="T24" s="82">
        <v>-30.7840420730689</v>
      </c>
      <c r="U24" s="82">
        <v>-28.995931415490901</v>
      </c>
      <c r="V24" s="350"/>
      <c r="W24" s="350"/>
      <c r="X24" s="350"/>
      <c r="Y24" s="350"/>
    </row>
    <row r="25" spans="1:25">
      <c r="B25" s="27" t="s">
        <v>154</v>
      </c>
      <c r="C25" s="529">
        <v>-176.972886724521</v>
      </c>
      <c r="D25" s="83">
        <v>-30.11171088482147</v>
      </c>
      <c r="E25" s="83">
        <v>-31.846572175263262</v>
      </c>
      <c r="F25" s="83">
        <v>-27.013745606222599</v>
      </c>
      <c r="G25" s="83">
        <v>-26.961148966414012</v>
      </c>
      <c r="H25" s="529">
        <v>-104.1530476945034</v>
      </c>
      <c r="I25" s="83">
        <v>-17.1746004547025</v>
      </c>
      <c r="J25" s="83">
        <v>-17.413488383636597</v>
      </c>
      <c r="K25" s="83">
        <v>-18.057607312444002</v>
      </c>
      <c r="L25" s="83">
        <v>-18.3455909651545</v>
      </c>
      <c r="M25" s="529">
        <v>-70.991287115937695</v>
      </c>
      <c r="N25" s="83">
        <v>-19.708786702672501</v>
      </c>
      <c r="O25" s="83">
        <v>-14.704646229526698</v>
      </c>
      <c r="P25" s="83">
        <v>-16.3764493835473</v>
      </c>
      <c r="Q25" s="83">
        <v>-18.412630441147499</v>
      </c>
      <c r="R25" s="529">
        <v>-69.20251275689391</v>
      </c>
      <c r="S25" s="83">
        <v>-18.2816081043919</v>
      </c>
      <c r="T25" s="83">
        <v>-13.653972361786</v>
      </c>
      <c r="U25" s="83">
        <v>-14.223652892804001</v>
      </c>
    </row>
    <row r="26" spans="1:25">
      <c r="B26" s="27" t="s">
        <v>50</v>
      </c>
      <c r="C26" s="529">
        <v>-220.06183822381701</v>
      </c>
      <c r="D26" s="83">
        <v>-43.583926806062692</v>
      </c>
      <c r="E26" s="83">
        <v>-46.25210319614601</v>
      </c>
      <c r="F26" s="83">
        <v>-40.893261117535403</v>
      </c>
      <c r="G26" s="83">
        <v>-35.461745142054305</v>
      </c>
      <c r="H26" s="529">
        <v>-151.7725766385322</v>
      </c>
      <c r="I26" s="83">
        <v>-30.408671943802737</v>
      </c>
      <c r="J26" s="83">
        <v>-29.289422132339951</v>
      </c>
      <c r="K26" s="83">
        <v>-28.783215079535818</v>
      </c>
      <c r="L26" s="83">
        <v>-33.186167169597425</v>
      </c>
      <c r="M26" s="529">
        <v>-121.66747632527611</v>
      </c>
      <c r="N26" s="83">
        <v>-18.959041511345912</v>
      </c>
      <c r="O26" s="83">
        <v>-35.718275382268956</v>
      </c>
      <c r="P26" s="83">
        <v>-18.142189351550346</v>
      </c>
      <c r="Q26" s="83">
        <v>-19.824060562261529</v>
      </c>
      <c r="R26" s="529">
        <v>-92.643566807426069</v>
      </c>
      <c r="S26" s="83">
        <f>S24-S25</f>
        <v>-17.089097411264703</v>
      </c>
      <c r="T26" s="83">
        <v>-17.1300697112829</v>
      </c>
      <c r="U26" s="83">
        <f>U24-U25</f>
        <v>-14.7722785226869</v>
      </c>
    </row>
    <row r="27" spans="1:25" s="4" customFormat="1" ht="13.15">
      <c r="A27" s="4" t="s">
        <v>52</v>
      </c>
      <c r="C27" s="528">
        <v>257.52460470718557</v>
      </c>
      <c r="D27" s="82">
        <v>36</v>
      </c>
      <c r="E27" s="82">
        <v>31</v>
      </c>
      <c r="F27" s="82">
        <v>34</v>
      </c>
      <c r="G27" s="82">
        <v>39</v>
      </c>
      <c r="H27" s="528">
        <v>140.0583</v>
      </c>
      <c r="I27" s="82">
        <v>24.720421843296201</v>
      </c>
      <c r="J27" s="82">
        <v>22.684771143484699</v>
      </c>
      <c r="K27" s="82">
        <v>29.676235606575201</v>
      </c>
      <c r="L27" s="82">
        <v>24.9227477055598</v>
      </c>
      <c r="M27" s="528">
        <v>102.00417629891601</v>
      </c>
      <c r="N27" s="82">
        <v>30.756357215025897</v>
      </c>
      <c r="O27" s="82">
        <v>16.935487892360801</v>
      </c>
      <c r="P27" s="82">
        <v>39.327672114353199</v>
      </c>
      <c r="Q27" s="82">
        <v>34.752391431260804</v>
      </c>
      <c r="R27" s="528">
        <v>121.77190865300099</v>
      </c>
      <c r="S27" s="82">
        <v>29.551122051604899</v>
      </c>
      <c r="T27" s="82">
        <v>29</v>
      </c>
      <c r="U27" s="82">
        <v>32.299999999999997</v>
      </c>
      <c r="V27" s="353"/>
      <c r="W27" s="353"/>
      <c r="X27" s="353"/>
      <c r="Y27" s="353"/>
    </row>
    <row r="28" spans="1:25" s="10" customFormat="1">
      <c r="B28" s="10" t="s">
        <v>53</v>
      </c>
      <c r="C28" s="569">
        <v>0.2874739627159677</v>
      </c>
      <c r="D28" s="80">
        <v>0.28000000000000003</v>
      </c>
      <c r="E28" s="80">
        <v>0.245</v>
      </c>
      <c r="F28" s="80">
        <v>0.27500000000000002</v>
      </c>
      <c r="G28" s="80">
        <v>0.28699999999999998</v>
      </c>
      <c r="H28" s="561">
        <v>0.27200000000000002</v>
      </c>
      <c r="I28" s="80">
        <f t="shared" ref="I28:R28" si="1">I27/I20</f>
        <v>0.25358122427575991</v>
      </c>
      <c r="J28" s="80">
        <f t="shared" si="1"/>
        <v>0.2355754841746488</v>
      </c>
      <c r="K28" s="80">
        <f t="shared" si="1"/>
        <v>0.29087764423435797</v>
      </c>
      <c r="L28" s="80">
        <f t="shared" si="1"/>
        <v>0.24248118890867923</v>
      </c>
      <c r="M28" s="561">
        <f t="shared" si="1"/>
        <v>0.25591533998584953</v>
      </c>
      <c r="N28" s="80">
        <f t="shared" si="1"/>
        <v>0.32885860841356085</v>
      </c>
      <c r="O28" s="80">
        <f t="shared" si="1"/>
        <v>0.18367807106376197</v>
      </c>
      <c r="P28" s="80">
        <f t="shared" si="1"/>
        <v>0.39993169329117018</v>
      </c>
      <c r="Q28" s="80">
        <f t="shared" si="1"/>
        <v>0.35534057145005782</v>
      </c>
      <c r="R28" s="561">
        <f t="shared" si="1"/>
        <v>0.31882697069478316</v>
      </c>
      <c r="S28" s="80">
        <v>0.33205256151836143</v>
      </c>
      <c r="T28" s="80">
        <v>0.33650997100939078</v>
      </c>
      <c r="U28" s="80">
        <f>U27/U20</f>
        <v>0.34373386709486431</v>
      </c>
      <c r="V28" s="358"/>
      <c r="W28" s="358"/>
      <c r="X28" s="358"/>
      <c r="Y28" s="358"/>
    </row>
    <row r="29" spans="1:25" s="10" customFormat="1">
      <c r="B29" s="10" t="s">
        <v>54</v>
      </c>
      <c r="C29" s="569">
        <v>0.48532619013655598</v>
      </c>
      <c r="D29" s="30">
        <v>-6.8815042101660451E-2</v>
      </c>
      <c r="E29" s="30">
        <v>-0.25033854617979667</v>
      </c>
      <c r="F29" s="30">
        <v>-0.33629272501196716</v>
      </c>
      <c r="G29" s="30">
        <v>-0.34329872373574433</v>
      </c>
      <c r="H29" s="569">
        <v>-0.32631876194703069</v>
      </c>
      <c r="I29" s="468">
        <v>-0.30325041133149977</v>
      </c>
      <c r="J29" s="468">
        <v>-0.31519925867807697</v>
      </c>
      <c r="K29" s="468">
        <v>-0.10689275925233521</v>
      </c>
      <c r="L29" s="468">
        <v>-0.24891573012374657</v>
      </c>
      <c r="M29" s="524">
        <v>-0.17342226212345757</v>
      </c>
      <c r="N29" s="468">
        <v>4.6197389147595525E-2</v>
      </c>
      <c r="O29" s="468">
        <v>-0.47206226272102003</v>
      </c>
      <c r="P29" s="468">
        <v>3.7773701272387328E-2</v>
      </c>
      <c r="Q29" s="468">
        <v>0.39440449511545939</v>
      </c>
      <c r="R29" s="524">
        <v>0.19379336289287849</v>
      </c>
      <c r="S29" s="468">
        <v>-5.7515215395526904E-2</v>
      </c>
      <c r="T29" s="468">
        <f>T27/O27-1</f>
        <v>0.71238054576988108</v>
      </c>
      <c r="U29" s="468">
        <v>-0.16723845861653014</v>
      </c>
      <c r="V29" s="358"/>
      <c r="W29" s="358"/>
      <c r="X29" s="358"/>
      <c r="Y29" s="358"/>
    </row>
    <row r="30" spans="1:25" s="10" customFormat="1">
      <c r="B30" s="49" t="s">
        <v>55</v>
      </c>
      <c r="C30" s="524">
        <v>0.39194337654404093</v>
      </c>
      <c r="D30" s="51">
        <v>1.6697434563960188E-2</v>
      </c>
      <c r="E30" s="51">
        <v>-0.17993137012386506</v>
      </c>
      <c r="F30" s="51">
        <v>-9.3689028398118324E-2</v>
      </c>
      <c r="G30" s="51">
        <v>-0.15924509938137235</v>
      </c>
      <c r="H30" s="524">
        <v>-0.1206828984927963</v>
      </c>
      <c r="I30" s="468">
        <v>2.1995107100161199E-2</v>
      </c>
      <c r="J30" s="468">
        <v>4.9710483601807652E-2</v>
      </c>
      <c r="K30" s="468">
        <v>0.12208107333605712</v>
      </c>
      <c r="L30" s="468">
        <v>-2.4782108361696878E-2</v>
      </c>
      <c r="M30" s="524">
        <v>3.9820380519053407E-2</v>
      </c>
      <c r="N30" s="468">
        <v>-0.12496668744726394</v>
      </c>
      <c r="O30" s="468">
        <v>-0.68383610407026563</v>
      </c>
      <c r="P30" s="468">
        <v>-4.4127931263285132E-2</v>
      </c>
      <c r="Q30" s="468">
        <v>-8.2996868008474459E-2</v>
      </c>
      <c r="R30" s="524">
        <v>-0.19871777162989265</v>
      </c>
      <c r="S30" s="468"/>
      <c r="T30" s="468"/>
      <c r="U30" s="468"/>
      <c r="V30" s="358"/>
      <c r="W30" s="358"/>
      <c r="X30" s="358"/>
      <c r="Y30" s="358"/>
    </row>
    <row r="31" spans="1:25" s="10" customFormat="1">
      <c r="B31" s="49"/>
      <c r="C31" s="524"/>
      <c r="D31" s="51"/>
      <c r="E31" s="51"/>
      <c r="F31" s="51"/>
      <c r="G31" s="51"/>
      <c r="H31" s="524"/>
      <c r="I31" s="51"/>
      <c r="J31" s="51"/>
      <c r="K31" s="51"/>
      <c r="L31" s="51"/>
      <c r="M31" s="524"/>
      <c r="N31" s="51"/>
      <c r="O31" s="51"/>
      <c r="P31" s="51"/>
      <c r="Q31" s="51"/>
      <c r="R31" s="524"/>
      <c r="S31" s="51"/>
      <c r="T31" s="51"/>
      <c r="U31" s="51"/>
      <c r="V31" s="358"/>
      <c r="W31" s="358"/>
      <c r="X31" s="358"/>
      <c r="Y31" s="358"/>
    </row>
    <row r="32" spans="1:25" ht="13.15">
      <c r="A32" s="9" t="s">
        <v>83</v>
      </c>
      <c r="B32" s="9"/>
      <c r="C32" s="78"/>
      <c r="D32" s="78"/>
      <c r="E32" s="78"/>
      <c r="F32" s="78"/>
      <c r="G32" s="78"/>
      <c r="H32" s="78"/>
      <c r="I32" s="78"/>
      <c r="J32" s="78"/>
      <c r="K32" s="78"/>
      <c r="L32" s="78"/>
      <c r="M32" s="78"/>
      <c r="N32" s="78"/>
      <c r="O32" s="78"/>
      <c r="P32" s="78"/>
      <c r="Q32" s="78"/>
      <c r="R32" s="78"/>
      <c r="S32" s="78"/>
      <c r="T32" s="78"/>
      <c r="U32" s="78"/>
    </row>
    <row r="33" spans="1:25" s="2" customFormat="1" ht="13.15">
      <c r="A33" s="64" t="s">
        <v>83</v>
      </c>
      <c r="B33" s="18"/>
      <c r="C33" s="528">
        <v>160.35391397283399</v>
      </c>
      <c r="D33" s="82">
        <v>21.113508573517674</v>
      </c>
      <c r="E33" s="82">
        <v>31.337366188936087</v>
      </c>
      <c r="F33" s="82">
        <v>11.991589303553972</v>
      </c>
      <c r="G33" s="82">
        <v>22.770911778430833</v>
      </c>
      <c r="H33" s="528">
        <v>80.929429545590096</v>
      </c>
      <c r="I33" s="82">
        <v>5.0056637847801166</v>
      </c>
      <c r="J33" s="82">
        <v>6.5187019689801806</v>
      </c>
      <c r="K33" s="82">
        <v>8.1893630244224696</v>
      </c>
      <c r="L33" s="82">
        <v>20.759656610396259</v>
      </c>
      <c r="M33" s="528">
        <v>40.473385388579132</v>
      </c>
      <c r="N33" s="82">
        <v>8.2235856796328211</v>
      </c>
      <c r="O33" s="82">
        <v>8.2200000000000006</v>
      </c>
      <c r="P33" s="82">
        <v>6.9187002573909027</v>
      </c>
      <c r="Q33" s="82">
        <v>20.0552797346609</v>
      </c>
      <c r="R33" s="528">
        <v>41.740605354261199</v>
      </c>
      <c r="S33" s="82">
        <f>S39-S37-S35</f>
        <v>5.2785587797446194</v>
      </c>
      <c r="T33" s="82">
        <f>T39-T37-T35</f>
        <v>12.3556305262102</v>
      </c>
      <c r="U33" s="82">
        <f>U39-U37-U35</f>
        <v>10.7726179733286</v>
      </c>
      <c r="V33" s="352"/>
      <c r="W33" s="352"/>
      <c r="X33" s="352"/>
      <c r="Y33" s="352"/>
    </row>
    <row r="34" spans="1:25">
      <c r="A34" s="3"/>
      <c r="B34" s="3" t="s">
        <v>85</v>
      </c>
      <c r="C34" s="524">
        <v>0.17900260497128231</v>
      </c>
      <c r="D34" s="51">
        <v>0.12054110273471558</v>
      </c>
      <c r="E34" s="51">
        <v>0.18206032137692069</v>
      </c>
      <c r="F34" s="51">
        <v>8.039302069814859E-2</v>
      </c>
      <c r="G34" s="51">
        <v>0.15153570807126041</v>
      </c>
      <c r="H34" s="524">
        <v>0.1390189944628622</v>
      </c>
      <c r="I34" s="51">
        <v>3.7264818701216805E-2</v>
      </c>
      <c r="J34" s="51">
        <v>5.0573417314386561E-2</v>
      </c>
      <c r="K34" s="51">
        <v>6.273772292528311E-2</v>
      </c>
      <c r="L34" s="51">
        <v>0.15660188242054282</v>
      </c>
      <c r="M34" s="524">
        <v>7.6899080692523242E-2</v>
      </c>
      <c r="N34" s="51">
        <v>6.6399173093102809E-2</v>
      </c>
      <c r="O34" s="51">
        <f>O33/O20</f>
        <v>8.915206657997575E-2</v>
      </c>
      <c r="P34" s="51">
        <v>7.0304507772255456E-2</v>
      </c>
      <c r="Q34" s="51">
        <f>Q33/Q17</f>
        <v>0.20513151384250558</v>
      </c>
      <c r="R34" s="524">
        <f>R33/R17</f>
        <v>0.10935576999698599</v>
      </c>
      <c r="S34" s="51">
        <f>S33/S17</f>
        <v>5.9203716434523504E-2</v>
      </c>
      <c r="T34" s="51">
        <f>T33/T17</f>
        <v>0.14323382610745128</v>
      </c>
      <c r="U34" s="51">
        <f>U33/U17</f>
        <v>0.11465136625070436</v>
      </c>
    </row>
    <row r="35" spans="1:25" ht="13.15">
      <c r="A35" s="2" t="s">
        <v>86</v>
      </c>
      <c r="B35" s="48"/>
      <c r="C35" s="528">
        <v>0</v>
      </c>
      <c r="D35" s="82">
        <v>0</v>
      </c>
      <c r="E35" s="82">
        <v>0</v>
      </c>
      <c r="F35" s="82">
        <v>0</v>
      </c>
      <c r="G35" s="82">
        <v>115.467303369535</v>
      </c>
      <c r="H35" s="528">
        <v>115.467303369535</v>
      </c>
      <c r="I35" s="82">
        <v>0</v>
      </c>
      <c r="J35" s="82">
        <v>2.9396672785735101</v>
      </c>
      <c r="K35" s="82">
        <v>0</v>
      </c>
      <c r="L35" s="82">
        <v>0</v>
      </c>
      <c r="M35" s="528">
        <v>2.9396672785735101</v>
      </c>
      <c r="N35" s="82">
        <v>0</v>
      </c>
      <c r="O35" s="82">
        <v>0</v>
      </c>
      <c r="P35" s="82">
        <v>0</v>
      </c>
      <c r="Q35" s="82">
        <v>0</v>
      </c>
      <c r="R35" s="528">
        <v>0</v>
      </c>
      <c r="S35" s="82">
        <v>0</v>
      </c>
      <c r="T35" s="82">
        <v>0</v>
      </c>
      <c r="U35" s="82">
        <v>0</v>
      </c>
    </row>
    <row r="36" spans="1:25">
      <c r="A36" s="3"/>
      <c r="B36" s="84" t="s">
        <v>85</v>
      </c>
      <c r="C36" s="524">
        <v>0</v>
      </c>
      <c r="D36" s="51">
        <v>0</v>
      </c>
      <c r="E36" s="51">
        <v>0</v>
      </c>
      <c r="F36" s="51">
        <v>0</v>
      </c>
      <c r="G36" s="51">
        <v>0.76841102128178751</v>
      </c>
      <c r="H36" s="524">
        <v>0.19834747999463329</v>
      </c>
      <c r="I36" s="51">
        <v>0</v>
      </c>
      <c r="J36" s="51">
        <v>2.2806537367745888E-2</v>
      </c>
      <c r="K36" s="51">
        <v>0</v>
      </c>
      <c r="L36" s="51">
        <v>0</v>
      </c>
      <c r="M36" s="524">
        <v>5.5853422957789934E-3</v>
      </c>
      <c r="N36" s="51">
        <v>0</v>
      </c>
      <c r="O36" s="51">
        <v>0</v>
      </c>
      <c r="P36" s="51">
        <v>0</v>
      </c>
      <c r="Q36" s="51">
        <f>Q35/Q17</f>
        <v>0</v>
      </c>
      <c r="R36" s="524">
        <f>R35/R17</f>
        <v>0</v>
      </c>
      <c r="S36" s="51">
        <f>S35/S17</f>
        <v>0</v>
      </c>
      <c r="T36" s="51">
        <f>T35/T17</f>
        <v>0</v>
      </c>
      <c r="U36" s="51">
        <f>U35/U17</f>
        <v>0</v>
      </c>
    </row>
    <row r="37" spans="1:25" s="2" customFormat="1" ht="13.15">
      <c r="A37" s="2" t="s">
        <v>156</v>
      </c>
      <c r="C37" s="528">
        <v>0</v>
      </c>
      <c r="D37" s="82">
        <v>0</v>
      </c>
      <c r="E37" s="82">
        <v>0</v>
      </c>
      <c r="F37" s="82">
        <v>0</v>
      </c>
      <c r="G37" s="82">
        <v>0</v>
      </c>
      <c r="H37" s="528">
        <v>0.21443199999999998</v>
      </c>
      <c r="I37" s="82">
        <v>0</v>
      </c>
      <c r="J37" s="82">
        <v>0</v>
      </c>
      <c r="K37" s="82">
        <v>0</v>
      </c>
      <c r="L37" s="82">
        <v>2.1649582358291402</v>
      </c>
      <c r="M37" s="528">
        <v>2.1649582358291402</v>
      </c>
      <c r="N37" s="82">
        <v>0</v>
      </c>
      <c r="O37" s="82">
        <v>0</v>
      </c>
      <c r="P37" s="82">
        <v>12.029818343512499</v>
      </c>
      <c r="Q37" s="82">
        <v>-1.1851636973000495E-2</v>
      </c>
      <c r="R37" s="528">
        <v>12.01796670653953</v>
      </c>
      <c r="S37" s="82">
        <v>0</v>
      </c>
      <c r="T37" s="82">
        <v>0</v>
      </c>
      <c r="U37" s="82">
        <v>0</v>
      </c>
      <c r="V37" s="352"/>
      <c r="W37" s="352"/>
      <c r="X37" s="352"/>
      <c r="Y37" s="352"/>
    </row>
    <row r="38" spans="1:25">
      <c r="A38" s="3"/>
      <c r="B38" s="3" t="s">
        <v>85</v>
      </c>
      <c r="C38" s="524">
        <v>0</v>
      </c>
      <c r="D38" s="51">
        <v>0</v>
      </c>
      <c r="E38" s="51">
        <v>0</v>
      </c>
      <c r="F38" s="51">
        <v>0</v>
      </c>
      <c r="G38" s="51">
        <v>0</v>
      </c>
      <c r="H38" s="524">
        <v>3.6834647149849777E-4</v>
      </c>
      <c r="I38" s="51">
        <v>0</v>
      </c>
      <c r="J38" s="51">
        <v>0</v>
      </c>
      <c r="K38" s="51">
        <v>0</v>
      </c>
      <c r="L38" s="51">
        <v>1.6331509786289732E-2</v>
      </c>
      <c r="M38" s="524">
        <v>4.1134018435716631E-3</v>
      </c>
      <c r="N38" s="51">
        <v>0</v>
      </c>
      <c r="O38" s="51">
        <v>0</v>
      </c>
      <c r="P38" s="51">
        <v>0.12224123401311143</v>
      </c>
      <c r="Q38" s="51">
        <f>Q37/Q17</f>
        <v>-1.2122215526027957E-4</v>
      </c>
      <c r="R38" s="524">
        <f>R37/R17</f>
        <v>3.1485743722152439E-2</v>
      </c>
      <c r="S38" s="51">
        <f>S37/S17</f>
        <v>0</v>
      </c>
      <c r="T38" s="51">
        <f>T37/T17</f>
        <v>0</v>
      </c>
      <c r="U38" s="51">
        <f>U37/U17</f>
        <v>0</v>
      </c>
    </row>
    <row r="39" spans="1:25" s="4" customFormat="1" ht="13.15">
      <c r="A39" s="4" t="s">
        <v>88</v>
      </c>
      <c r="C39" s="528">
        <v>160.35391397283399</v>
      </c>
      <c r="D39" s="82">
        <v>21.113508573517674</v>
      </c>
      <c r="E39" s="82">
        <v>31.337366188936087</v>
      </c>
      <c r="F39" s="82">
        <v>11.991589303553972</v>
      </c>
      <c r="G39" s="82">
        <v>138.2382151479658</v>
      </c>
      <c r="H39" s="528">
        <v>196.6111649151251</v>
      </c>
      <c r="I39" s="82">
        <v>5.0056637847801166</v>
      </c>
      <c r="J39" s="82">
        <v>9.4583692475536907</v>
      </c>
      <c r="K39" s="82">
        <v>8.1893630244224696</v>
      </c>
      <c r="L39" s="82">
        <v>22.924614846225399</v>
      </c>
      <c r="M39" s="528">
        <v>45.578010902981731</v>
      </c>
      <c r="N39" s="82">
        <v>8.2235856796328211</v>
      </c>
      <c r="O39" s="82">
        <v>8.2200000000000006</v>
      </c>
      <c r="P39" s="82">
        <v>18.948518600903402</v>
      </c>
      <c r="Q39" s="82">
        <v>20.043428097687901</v>
      </c>
      <c r="R39" s="528">
        <v>53.758572060800702</v>
      </c>
      <c r="S39" s="82">
        <v>5.2785587797446194</v>
      </c>
      <c r="T39" s="82">
        <v>12.3556305262102</v>
      </c>
      <c r="U39" s="82">
        <v>10.7726179733286</v>
      </c>
      <c r="V39" s="353"/>
      <c r="W39" s="353"/>
      <c r="X39" s="353"/>
      <c r="Y39" s="353"/>
    </row>
    <row r="40" spans="1:25" s="10" customFormat="1">
      <c r="B40" s="10" t="s">
        <v>89</v>
      </c>
      <c r="C40" s="524">
        <v>0.17900260497128231</v>
      </c>
      <c r="D40" s="51">
        <v>0.12054110273471558</v>
      </c>
      <c r="E40" s="51">
        <v>0.18206032137692069</v>
      </c>
      <c r="F40" s="51">
        <v>8.039302069814859E-2</v>
      </c>
      <c r="G40" s="51">
        <v>0.91994672935304767</v>
      </c>
      <c r="H40" s="524">
        <v>0.3377348215617324</v>
      </c>
      <c r="I40" s="51">
        <v>3.7264818701216805E-2</v>
      </c>
      <c r="J40" s="51">
        <v>7.3379954682132445E-2</v>
      </c>
      <c r="K40" s="51">
        <v>6.273772292528311E-2</v>
      </c>
      <c r="L40" s="51">
        <v>0.17293339220683254</v>
      </c>
      <c r="M40" s="524">
        <v>8.6597824831873796E-2</v>
      </c>
      <c r="N40" s="51">
        <v>6.6399173093102809E-2</v>
      </c>
      <c r="O40" s="51">
        <f>O39/O20</f>
        <v>8.915206657997575E-2</v>
      </c>
      <c r="P40" s="51">
        <v>0.19254574178536688</v>
      </c>
      <c r="Q40" s="51">
        <f>Q39/Q17</f>
        <v>0.2050102916872453</v>
      </c>
      <c r="R40" s="524">
        <f>R39/R17</f>
        <v>0.14084151371913836</v>
      </c>
      <c r="S40" s="51">
        <f>S39/S17</f>
        <v>5.9203716434523504E-2</v>
      </c>
      <c r="T40" s="51">
        <f>T39/T17</f>
        <v>0.14323382610745128</v>
      </c>
      <c r="U40" s="51">
        <f>U39/U17</f>
        <v>0.11465136625070436</v>
      </c>
      <c r="V40" s="358"/>
      <c r="W40" s="358"/>
      <c r="X40" s="358"/>
      <c r="Y40" s="358"/>
    </row>
    <row r="41" spans="1:25">
      <c r="C41" s="538"/>
      <c r="D41" s="79"/>
      <c r="E41" s="79"/>
      <c r="F41" s="79"/>
      <c r="G41" s="79"/>
      <c r="H41" s="538"/>
      <c r="I41" s="79"/>
      <c r="J41" s="79"/>
      <c r="K41" s="79"/>
      <c r="L41" s="79"/>
      <c r="M41" s="538"/>
      <c r="N41" s="79"/>
      <c r="O41" s="79"/>
      <c r="P41" s="79"/>
      <c r="R41" s="549"/>
    </row>
    <row r="42" spans="1:25" ht="13.15">
      <c r="A42" s="24" t="s">
        <v>476</v>
      </c>
      <c r="C42" s="538"/>
      <c r="D42" s="79"/>
      <c r="E42" s="79"/>
      <c r="F42" s="79"/>
      <c r="G42" s="79"/>
      <c r="H42" s="538"/>
      <c r="I42" s="82">
        <v>25</v>
      </c>
      <c r="J42" s="82">
        <v>23</v>
      </c>
      <c r="K42" s="82">
        <v>30</v>
      </c>
      <c r="L42" s="82">
        <v>25</v>
      </c>
      <c r="M42" s="528">
        <v>102</v>
      </c>
      <c r="N42" s="82">
        <v>31</v>
      </c>
      <c r="O42" s="82">
        <v>17</v>
      </c>
      <c r="P42" s="82">
        <v>39</v>
      </c>
      <c r="Q42" s="82">
        <v>35</v>
      </c>
      <c r="R42" s="528">
        <v>122</v>
      </c>
      <c r="S42" s="82">
        <v>30</v>
      </c>
      <c r="T42" s="82">
        <v>29</v>
      </c>
      <c r="U42" s="82">
        <v>32.299999999999997</v>
      </c>
    </row>
    <row r="43" spans="1:25" s="10" customFormat="1" ht="13.15">
      <c r="A43" s="11" t="s">
        <v>457</v>
      </c>
      <c r="B43" s="11"/>
      <c r="C43" s="566"/>
      <c r="D43" s="51"/>
      <c r="E43" s="51"/>
      <c r="F43" s="51"/>
      <c r="G43" s="51"/>
      <c r="H43" s="524"/>
      <c r="I43" s="82">
        <v>24</v>
      </c>
      <c r="J43" s="82">
        <v>24</v>
      </c>
      <c r="K43" s="82">
        <v>30</v>
      </c>
      <c r="L43" s="82">
        <v>21</v>
      </c>
      <c r="M43" s="528">
        <v>98</v>
      </c>
      <c r="N43" s="82">
        <v>31.421539784612463</v>
      </c>
      <c r="O43" s="82">
        <v>13.510114849841749</v>
      </c>
      <c r="P43" s="82">
        <v>38.762514938329922</v>
      </c>
      <c r="Q43" s="82">
        <v>33.429063163202542</v>
      </c>
      <c r="R43" s="528">
        <v>117</v>
      </c>
      <c r="S43" s="82">
        <v>29.551122051604899</v>
      </c>
      <c r="T43" s="82">
        <v>29</v>
      </c>
      <c r="U43" s="82">
        <v>32.299999999999997</v>
      </c>
      <c r="V43" s="358"/>
      <c r="W43" s="358"/>
      <c r="X43" s="358"/>
      <c r="Y43" s="358"/>
    </row>
    <row r="44" spans="1:25" s="10" customFormat="1">
      <c r="B44" s="10" t="s">
        <v>458</v>
      </c>
      <c r="C44" s="566"/>
      <c r="D44" s="51"/>
      <c r="E44" s="51"/>
      <c r="F44" s="51"/>
      <c r="G44" s="51"/>
      <c r="H44" s="524"/>
      <c r="I44" s="51">
        <v>0.246</v>
      </c>
      <c r="J44" s="51">
        <v>0.245</v>
      </c>
      <c r="K44" s="51">
        <v>0.29699999999999999</v>
      </c>
      <c r="L44" s="51">
        <v>0.2</v>
      </c>
      <c r="M44" s="524">
        <v>0.246</v>
      </c>
      <c r="N44" s="51">
        <f>N43/N20</f>
        <v>0.3359709921281161</v>
      </c>
      <c r="O44" s="51">
        <f>O43/O20</f>
        <v>0.14652733072946603</v>
      </c>
      <c r="P44" s="51">
        <f>P43/P20</f>
        <v>0.39418448644593829</v>
      </c>
      <c r="Q44" s="51">
        <v>0.34100000000000003</v>
      </c>
      <c r="R44" s="524">
        <v>0.307</v>
      </c>
      <c r="S44" s="51">
        <v>0.33205256151836143</v>
      </c>
      <c r="T44" s="468">
        <v>0.33650997100939078</v>
      </c>
      <c r="U44" s="468">
        <f>U43/U20</f>
        <v>0.34373386709486431</v>
      </c>
      <c r="V44" s="358"/>
      <c r="W44" s="358"/>
      <c r="X44" s="358"/>
      <c r="Y44" s="358"/>
    </row>
    <row r="45" spans="1:25">
      <c r="C45" s="81"/>
      <c r="D45" s="81"/>
      <c r="E45" s="81"/>
      <c r="F45" s="81"/>
      <c r="G45" s="81"/>
      <c r="H45" s="81"/>
      <c r="I45" s="81"/>
      <c r="J45" s="81"/>
      <c r="K45" s="81"/>
      <c r="L45" s="81"/>
      <c r="M45" s="81"/>
      <c r="N45" s="81"/>
      <c r="O45" s="81"/>
      <c r="P45" s="81"/>
      <c r="R45" s="364"/>
      <c r="S45" s="589"/>
      <c r="T45" s="589"/>
      <c r="U45" s="364"/>
    </row>
    <row r="46" spans="1:25" s="10" customFormat="1">
      <c r="A46" s="21" t="s">
        <v>157</v>
      </c>
      <c r="B46" s="3"/>
      <c r="C46" s="30"/>
      <c r="D46" s="30"/>
      <c r="E46" s="30"/>
      <c r="F46" s="30"/>
      <c r="G46" s="30"/>
      <c r="H46" s="30"/>
      <c r="I46" s="30"/>
      <c r="J46" s="30"/>
      <c r="K46" s="30"/>
      <c r="L46" s="30"/>
      <c r="M46" s="30"/>
      <c r="N46" s="30"/>
      <c r="O46" s="30"/>
      <c r="P46" s="30"/>
      <c r="V46" s="358"/>
      <c r="W46" s="358"/>
      <c r="X46" s="358"/>
      <c r="Y46" s="358"/>
    </row>
    <row r="47" spans="1:25" s="22" customFormat="1">
      <c r="A47" s="21"/>
      <c r="B47" s="21" t="s">
        <v>164</v>
      </c>
      <c r="C47" s="36"/>
      <c r="D47" s="36"/>
      <c r="E47" s="36"/>
      <c r="F47" s="36"/>
      <c r="G47" s="36"/>
      <c r="H47" s="36"/>
      <c r="I47" s="36"/>
      <c r="J47" s="36"/>
      <c r="K47" s="36"/>
      <c r="L47" s="36"/>
      <c r="M47" s="36"/>
      <c r="N47" s="36"/>
      <c r="O47" s="36"/>
      <c r="P47" s="36"/>
      <c r="V47" s="361"/>
      <c r="W47" s="361"/>
      <c r="X47" s="361"/>
      <c r="Y47" s="361"/>
    </row>
    <row r="48" spans="1:25">
      <c r="A48" s="3"/>
      <c r="B48" s="21" t="s">
        <v>165</v>
      </c>
      <c r="C48" s="132"/>
      <c r="D48" s="132"/>
      <c r="E48" s="132"/>
      <c r="F48" s="132"/>
      <c r="G48" s="132"/>
      <c r="H48" s="132"/>
      <c r="I48" s="132"/>
      <c r="J48" s="132"/>
      <c r="K48" s="132"/>
      <c r="L48" s="132"/>
      <c r="M48" s="132"/>
      <c r="N48" s="132"/>
      <c r="O48" s="132"/>
      <c r="P48" s="132"/>
    </row>
    <row r="49" spans="2:21">
      <c r="B49" s="6" t="s">
        <v>500</v>
      </c>
    </row>
    <row r="50" spans="2:21">
      <c r="B50" s="6" t="s">
        <v>534</v>
      </c>
    </row>
    <row r="51" spans="2:21" ht="27.4" customHeight="1">
      <c r="B51" s="658" t="s">
        <v>537</v>
      </c>
      <c r="C51" s="658"/>
      <c r="D51" s="658"/>
      <c r="E51" s="658"/>
      <c r="F51" s="658"/>
      <c r="G51" s="658"/>
      <c r="H51" s="658"/>
      <c r="I51" s="658"/>
      <c r="J51" s="658"/>
      <c r="K51" s="658"/>
      <c r="L51" s="658"/>
      <c r="M51" s="658"/>
      <c r="N51" s="658"/>
      <c r="O51" s="658"/>
      <c r="P51" s="658"/>
      <c r="Q51" s="658"/>
      <c r="R51" s="658"/>
      <c r="S51" s="658"/>
      <c r="T51" s="658"/>
      <c r="U51" s="658"/>
    </row>
    <row r="52" spans="2:21">
      <c r="B52" s="27" t="s">
        <v>126</v>
      </c>
    </row>
  </sheetData>
  <mergeCells count="1">
    <mergeCell ref="B51:U51"/>
  </mergeCells>
  <hyperlinks>
    <hyperlink ref="A1" display="Back to index" xr:uid="{00000000-0004-0000-0400-000000000000}"/>
  </hyperlinks>
  <printOptions horizontalCentered="1" verticalCentered="1"/>
  <pageMargins left="0.25" right="0.25" top="0.75" bottom="0.75" header="0.3" footer="0.3"/>
  <pageSetup paperSize="9" scale="76" fitToHeight="2" orientation="landscape" r:id="rId1"/>
  <rowBreaks count="1" manualBreakCount="1">
    <brk id="7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Y73"/>
  <sheetViews>
    <sheetView showGridLines="0" zoomScaleNormal="100" zoomScaleSheetLayoutView="110" workbookViewId="0">
      <pane xSplit="1" topLeftCell="M1" activePane="topRight" state="frozen"/>
      <selection pane="topRight" activeCell="Y10" sqref="Y10"/>
    </sheetView>
  </sheetViews>
  <sheetFormatPr defaultColWidth="9.1328125" defaultRowHeight="12.75"/>
  <cols>
    <col min="1" max="1" width="25.1328125" style="6" bestFit="1" customWidth="1"/>
    <col min="2" max="2" width="2.3984375" style="6" customWidth="1"/>
    <col min="3" max="5" width="9.59765625" style="91" customWidth="1"/>
    <col min="6" max="10" width="9.59765625" style="6" customWidth="1"/>
    <col min="11" max="11" width="8" style="6" customWidth="1"/>
    <col min="12" max="15" width="10.1328125" style="6" customWidth="1"/>
    <col min="16" max="16" width="9.59765625" style="6" customWidth="1"/>
    <col min="17" max="17" width="10.1328125" style="6" customWidth="1"/>
    <col min="18" max="19" width="9.59765625" style="6" customWidth="1"/>
    <col min="20" max="20" width="9.1328125" style="271" customWidth="1"/>
    <col min="21" max="21" width="10.1328125" style="290" customWidth="1"/>
    <col min="22" max="23" width="9.1328125" style="6" customWidth="1"/>
    <col min="24" max="24" width="9.3984375" style="6" customWidth="1"/>
    <col min="25" max="25" width="9.3984375" style="6" bestFit="1" customWidth="1"/>
    <col min="26" max="16384" width="9.1328125" style="6"/>
  </cols>
  <sheetData>
    <row r="1" spans="1:25">
      <c r="A1" s="23" t="s">
        <v>18</v>
      </c>
      <c r="B1" s="23"/>
    </row>
    <row r="2" spans="1:25" s="24" customFormat="1" ht="13.15">
      <c r="A2" s="24" t="s">
        <v>180</v>
      </c>
      <c r="C2" s="92" t="s">
        <v>181</v>
      </c>
      <c r="D2" s="92" t="s">
        <v>182</v>
      </c>
      <c r="E2" s="92" t="s">
        <v>183</v>
      </c>
      <c r="F2" s="92" t="s">
        <v>184</v>
      </c>
      <c r="G2" s="92" t="s">
        <v>185</v>
      </c>
      <c r="H2" s="24" t="s">
        <v>186</v>
      </c>
      <c r="I2" s="24" t="s">
        <v>187</v>
      </c>
      <c r="J2" s="24" t="s">
        <v>188</v>
      </c>
      <c r="K2" s="24" t="s">
        <v>189</v>
      </c>
      <c r="L2" s="24" t="s">
        <v>190</v>
      </c>
      <c r="M2" s="24" t="s">
        <v>191</v>
      </c>
      <c r="N2" s="24" t="s">
        <v>192</v>
      </c>
      <c r="O2" s="24" t="s">
        <v>193</v>
      </c>
      <c r="P2" s="24" t="s">
        <v>194</v>
      </c>
      <c r="Q2" s="24" t="s">
        <v>195</v>
      </c>
      <c r="R2" s="24" t="s">
        <v>196</v>
      </c>
      <c r="S2" s="24" t="s">
        <v>339</v>
      </c>
      <c r="T2" s="272" t="s">
        <v>408</v>
      </c>
      <c r="U2" s="198" t="s">
        <v>424</v>
      </c>
      <c r="V2" s="130" t="s">
        <v>425</v>
      </c>
      <c r="W2" s="198" t="s">
        <v>462</v>
      </c>
      <c r="X2" s="198" t="s">
        <v>481</v>
      </c>
      <c r="Y2" s="198" t="s">
        <v>503</v>
      </c>
    </row>
    <row r="3" spans="1:25" s="24" customFormat="1" ht="13.15">
      <c r="A3" s="24" t="s">
        <v>197</v>
      </c>
      <c r="C3" s="92"/>
      <c r="D3" s="92"/>
      <c r="E3" s="92"/>
      <c r="F3" s="92"/>
      <c r="G3" s="534"/>
      <c r="L3" s="548"/>
      <c r="Q3" s="548"/>
      <c r="T3" s="272"/>
      <c r="U3" s="291"/>
      <c r="V3" s="548"/>
    </row>
    <row r="4" spans="1:25">
      <c r="A4" s="6" t="s">
        <v>77</v>
      </c>
      <c r="C4" s="73">
        <v>7.6758199999999999</v>
      </c>
      <c r="D4" s="73">
        <v>7.677014999999999</v>
      </c>
      <c r="E4" s="73">
        <v>7.5680525000000003</v>
      </c>
      <c r="F4" s="73">
        <v>7.5176050000000005</v>
      </c>
      <c r="G4" s="536">
        <v>7.6065299999999985</v>
      </c>
      <c r="H4" s="73">
        <v>7.4262125000000001</v>
      </c>
      <c r="I4" s="73">
        <v>7.3416025000000005</v>
      </c>
      <c r="J4" s="73">
        <v>7.3131599999999999</v>
      </c>
      <c r="K4" s="73">
        <v>7.3432775000000001</v>
      </c>
      <c r="L4" s="576">
        <v>7.3598323076923062</v>
      </c>
      <c r="M4" s="91">
        <v>7.3684975000000001</v>
      </c>
      <c r="N4" s="91">
        <v>7.4476129999999996</v>
      </c>
      <c r="O4" s="91">
        <v>7.5606575000000005</v>
      </c>
      <c r="P4" s="73">
        <v>7.7183899999999994</v>
      </c>
      <c r="Q4" s="576">
        <v>7.5220092307692319</v>
      </c>
      <c r="R4" s="73">
        <v>7.7225000000000001</v>
      </c>
      <c r="S4" s="73">
        <v>7.69</v>
      </c>
      <c r="T4" s="273">
        <v>7.7015650000000004</v>
      </c>
      <c r="U4" s="292">
        <v>7.7117249999999995</v>
      </c>
      <c r="V4" s="580">
        <v>7.7063507692307702</v>
      </c>
      <c r="W4" s="293">
        <v>7.6815899999999999</v>
      </c>
      <c r="X4" s="460">
        <v>7.6966999999999999</v>
      </c>
      <c r="Y4" s="460">
        <v>7.73</v>
      </c>
    </row>
    <row r="5" spans="1:25">
      <c r="A5" s="6" t="s">
        <v>79</v>
      </c>
      <c r="C5" s="73">
        <v>22.613299999999999</v>
      </c>
      <c r="D5" s="73">
        <v>22.747225</v>
      </c>
      <c r="E5" s="73">
        <v>22.9771</v>
      </c>
      <c r="F5" s="73">
        <v>23.335374999999999</v>
      </c>
      <c r="G5" s="536">
        <v>22.922815384615379</v>
      </c>
      <c r="H5" s="73">
        <v>23.623875000000002</v>
      </c>
      <c r="I5" s="73">
        <v>23.5518</v>
      </c>
      <c r="J5" s="73">
        <v>23.486725</v>
      </c>
      <c r="K5" s="73">
        <v>23.602975000000001</v>
      </c>
      <c r="L5" s="576">
        <v>23.57563846153846</v>
      </c>
      <c r="M5" s="91">
        <v>23.682124999999999</v>
      </c>
      <c r="N5" s="91">
        <v>23.8825</v>
      </c>
      <c r="O5" s="91">
        <v>24.0961</v>
      </c>
      <c r="P5" s="73">
        <v>24.286524999999997</v>
      </c>
      <c r="Q5" s="576">
        <v>23.988961538461538</v>
      </c>
      <c r="R5" s="73">
        <v>24.469200000000001</v>
      </c>
      <c r="S5" s="73">
        <v>24.55</v>
      </c>
      <c r="T5" s="273">
        <v>24.640474999999999</v>
      </c>
      <c r="U5" s="292">
        <v>24.723399999999998</v>
      </c>
      <c r="V5" s="580">
        <v>24.593630769230774</v>
      </c>
      <c r="W5" s="293">
        <v>24.770600000000002</v>
      </c>
      <c r="X5" s="460">
        <v>24.867699999999999</v>
      </c>
      <c r="Y5" s="460">
        <v>24.66</v>
      </c>
    </row>
    <row r="6" spans="1:25">
      <c r="A6" s="6" t="s">
        <v>198</v>
      </c>
      <c r="C6" s="73">
        <v>28.098475000000001</v>
      </c>
      <c r="D6" s="73">
        <v>28.441399999999998</v>
      </c>
      <c r="E6" s="73">
        <v>28.791399999999999</v>
      </c>
      <c r="F6" s="73">
        <v>29.145724999999999</v>
      </c>
      <c r="G6" s="536">
        <v>28.619807692307692</v>
      </c>
      <c r="H6" s="73">
        <v>29.501925</v>
      </c>
      <c r="I6" s="73">
        <v>29.860975</v>
      </c>
      <c r="J6" s="73">
        <v>30.229475000000001</v>
      </c>
      <c r="K6" s="73">
        <v>30.602499999999999</v>
      </c>
      <c r="L6" s="576">
        <v>30.049423076923077</v>
      </c>
      <c r="M6" s="91">
        <v>30.977</v>
      </c>
      <c r="N6" s="91">
        <v>31.354025</v>
      </c>
      <c r="O6" s="91">
        <v>31.740950000000002</v>
      </c>
      <c r="P6" s="73">
        <v>32.132625000000004</v>
      </c>
      <c r="Q6" s="576">
        <v>31.551884615384612</v>
      </c>
      <c r="R6" s="73">
        <v>32.5259</v>
      </c>
      <c r="S6" s="73">
        <v>32.921799999999998</v>
      </c>
      <c r="T6" s="273">
        <v>33.328000000000003</v>
      </c>
      <c r="U6" s="292">
        <v>33.698675000000001</v>
      </c>
      <c r="V6" s="580">
        <v>33.117007692307695</v>
      </c>
      <c r="W6" s="293">
        <v>33.962774999999993</v>
      </c>
      <c r="X6" s="460">
        <v>34.213299999999997</v>
      </c>
      <c r="Y6" s="460">
        <v>34.47</v>
      </c>
    </row>
    <row r="7" spans="1:25">
      <c r="A7" s="6" t="s">
        <v>199</v>
      </c>
      <c r="C7" s="157">
        <v>543.46749999999997</v>
      </c>
      <c r="D7" s="157">
        <v>546.18000000000006</v>
      </c>
      <c r="E7" s="157">
        <v>556.80999999999995</v>
      </c>
      <c r="F7" s="157">
        <v>559.62</v>
      </c>
      <c r="G7" s="535">
        <v>551.46769230769235</v>
      </c>
      <c r="H7" s="157">
        <v>564.505</v>
      </c>
      <c r="I7" s="157">
        <v>574.48749999999995</v>
      </c>
      <c r="J7" s="157">
        <v>576.64750000000004</v>
      </c>
      <c r="K7" s="157">
        <v>571.83999999999992</v>
      </c>
      <c r="L7" s="535">
        <v>571.42923076923057</v>
      </c>
      <c r="M7" s="157">
        <v>569.4325</v>
      </c>
      <c r="N7" s="157">
        <v>565.98249999999996</v>
      </c>
      <c r="O7" s="157">
        <v>572.14499999999998</v>
      </c>
      <c r="P7" s="157">
        <v>599.28250000000003</v>
      </c>
      <c r="Q7" s="535">
        <v>577.86846153846159</v>
      </c>
      <c r="R7" s="157">
        <v>606.54</v>
      </c>
      <c r="S7" s="157">
        <v>591</v>
      </c>
      <c r="T7" s="274">
        <v>577.37749999999994</v>
      </c>
      <c r="U7" s="294">
        <v>577.91249999999991</v>
      </c>
      <c r="V7" s="581">
        <v>588.21615384615393</v>
      </c>
      <c r="W7" s="295">
        <v>577.38749999999993</v>
      </c>
      <c r="X7" s="460">
        <v>579.8125</v>
      </c>
      <c r="Y7" s="295">
        <v>594</v>
      </c>
    </row>
    <row r="8" spans="1:25">
      <c r="B8" s="3"/>
      <c r="C8" s="47"/>
      <c r="D8" s="47"/>
      <c r="E8" s="47"/>
      <c r="F8" s="47"/>
      <c r="G8" s="536"/>
      <c r="H8" s="47"/>
      <c r="I8" s="166"/>
      <c r="J8" s="47"/>
      <c r="K8" s="73"/>
      <c r="L8" s="540"/>
      <c r="M8" s="31"/>
      <c r="N8" s="31"/>
      <c r="O8" s="31"/>
      <c r="P8" s="73"/>
      <c r="Q8" s="540"/>
      <c r="R8" s="73"/>
      <c r="S8" s="73"/>
      <c r="T8" s="274"/>
      <c r="U8" s="294"/>
      <c r="V8" s="580"/>
    </row>
    <row r="9" spans="1:25" s="70" customFormat="1">
      <c r="A9" s="70" t="s">
        <v>200</v>
      </c>
      <c r="B9" s="167"/>
      <c r="C9" s="168"/>
      <c r="D9" s="168"/>
      <c r="E9" s="168"/>
      <c r="F9" s="168"/>
      <c r="G9" s="572"/>
      <c r="H9" s="168"/>
      <c r="I9" s="168"/>
      <c r="J9" s="168"/>
      <c r="K9" s="74"/>
      <c r="L9" s="577"/>
      <c r="M9" s="129"/>
      <c r="N9" s="129"/>
      <c r="O9" s="129"/>
      <c r="P9" s="74"/>
      <c r="Q9" s="577"/>
      <c r="R9" s="74"/>
      <c r="S9" s="74"/>
      <c r="T9" s="275"/>
      <c r="U9" s="296"/>
      <c r="V9" s="582"/>
    </row>
    <row r="10" spans="1:25" s="71" customFormat="1">
      <c r="A10" s="71" t="s">
        <v>77</v>
      </c>
      <c r="B10" s="12"/>
      <c r="C10" s="182">
        <v>-5.8306474096578853E-3</v>
      </c>
      <c r="D10" s="182">
        <v>-4.7479391404070537E-4</v>
      </c>
      <c r="E10" s="182">
        <v>1.1769870782476932E-2</v>
      </c>
      <c r="F10" s="182">
        <v>1.7611327011727518E-2</v>
      </c>
      <c r="G10" s="573">
        <v>6.1166195361093134E-3</v>
      </c>
      <c r="H10" s="182">
        <v>3.3611682940664522E-2</v>
      </c>
      <c r="I10" s="182">
        <v>4.568655140345701E-2</v>
      </c>
      <c r="J10" s="182">
        <v>3.4853948224844E-2</v>
      </c>
      <c r="K10" s="183">
        <v>2.3739740190943381E-2</v>
      </c>
      <c r="L10" s="573">
        <v>3.3519471911044763E-2</v>
      </c>
      <c r="M10" s="183">
        <v>7.8326687360616987E-3</v>
      </c>
      <c r="N10" s="183">
        <v>-1.4234157977864759E-2</v>
      </c>
      <c r="O10" s="183">
        <v>-3.2734917565039878E-2</v>
      </c>
      <c r="P10" s="183">
        <v>-4.8599837530883927E-2</v>
      </c>
      <c r="Q10" s="573">
        <v>-2.1560319603641465E-2</v>
      </c>
      <c r="R10" s="183">
        <v>-4.5840401424409261E-2</v>
      </c>
      <c r="S10" s="183">
        <f t="shared" ref="S10:X10" si="0">(1/S4)/(1/N4)-1</f>
        <v>-3.1519765929779009E-2</v>
      </c>
      <c r="T10" s="276">
        <f t="shared" si="0"/>
        <v>-1.8295956730872254E-2</v>
      </c>
      <c r="U10" s="297">
        <f t="shared" si="0"/>
        <v>8.6426837056552408E-4</v>
      </c>
      <c r="V10" s="583">
        <f t="shared" si="0"/>
        <v>-2.3920730314737293E-2</v>
      </c>
      <c r="W10" s="297">
        <f t="shared" si="0"/>
        <v>5.3257203261305452E-3</v>
      </c>
      <c r="X10" s="297">
        <f t="shared" si="0"/>
        <v>-8.7050294281953988E-4</v>
      </c>
      <c r="Y10" s="297">
        <f>(1/Y4)/(1/T4)-1</f>
        <v>-3.678525226390672E-3</v>
      </c>
    </row>
    <row r="11" spans="1:25" s="71" customFormat="1">
      <c r="A11" s="71" t="s">
        <v>79</v>
      </c>
      <c r="B11" s="12"/>
      <c r="C11" s="182">
        <v>-3.5670379820725073E-2</v>
      </c>
      <c r="D11" s="182">
        <v>-3.3019412257978775E-2</v>
      </c>
      <c r="E11" s="182">
        <v>-4.1101792654425595E-2</v>
      </c>
      <c r="F11" s="182">
        <v>-4.736906949213382E-2</v>
      </c>
      <c r="G11" s="573">
        <v>-3.9698838006876347E-2</v>
      </c>
      <c r="H11" s="182">
        <v>-4.2777698408918985E-2</v>
      </c>
      <c r="I11" s="182">
        <v>-3.4161932421301167E-2</v>
      </c>
      <c r="J11" s="182">
        <v>-2.1698427515969176E-2</v>
      </c>
      <c r="K11" s="183">
        <v>-1.133755384649604E-2</v>
      </c>
      <c r="L11" s="573">
        <v>-2.7690578899405183E-2</v>
      </c>
      <c r="M11" s="183">
        <v>-2.4596610312630496E-3</v>
      </c>
      <c r="N11" s="183">
        <v>-1.3846959070449194E-2</v>
      </c>
      <c r="O11" s="183">
        <v>-2.5289362178941843E-2</v>
      </c>
      <c r="P11" s="183">
        <v>-2.8145236916355731E-2</v>
      </c>
      <c r="Q11" s="573">
        <v>-1.7229719438267344E-2</v>
      </c>
      <c r="R11" s="183">
        <v>-3.2165947395092709E-2</v>
      </c>
      <c r="S11" s="183">
        <f t="shared" ref="S11:Y13" si="1">(1/S5)/(1/N5)-1</f>
        <v>-2.7189409368635342E-2</v>
      </c>
      <c r="T11" s="276">
        <f t="shared" si="1"/>
        <v>-2.2092715339294466E-2</v>
      </c>
      <c r="U11" s="297">
        <f t="shared" si="1"/>
        <v>-1.7670506483736137E-2</v>
      </c>
      <c r="V11" s="583">
        <f t="shared" si="1"/>
        <v>-2.4586415744914714E-2</v>
      </c>
      <c r="W11" s="297">
        <f>(1/W5)/(1/R5)-1</f>
        <v>-1.2167650359700577E-2</v>
      </c>
      <c r="X11" s="297">
        <f>(1/X5)/(1/S5)-1</f>
        <v>-1.2775608520289361E-2</v>
      </c>
      <c r="Y11" s="297">
        <f>(1/Y5)/(1/T5)-1</f>
        <v>-7.9176804541780665E-4</v>
      </c>
    </row>
    <row r="12" spans="1:25" s="71" customFormat="1">
      <c r="A12" s="71" t="s">
        <v>198</v>
      </c>
      <c r="B12" s="12"/>
      <c r="C12" s="182">
        <v>-4.8142292419784294E-2</v>
      </c>
      <c r="D12" s="182">
        <v>-4.7698073934475671E-2</v>
      </c>
      <c r="E12" s="182">
        <v>-4.7667011677097859E-2</v>
      </c>
      <c r="F12" s="182">
        <v>-4.7544708529295487E-2</v>
      </c>
      <c r="G12" s="573">
        <v>-4.7778804351477855E-2</v>
      </c>
      <c r="H12" s="182">
        <v>-4.7571472031062489E-2</v>
      </c>
      <c r="I12" s="182">
        <v>-4.7539472505502611E-2</v>
      </c>
      <c r="J12" s="182">
        <v>-4.7571947577653928E-2</v>
      </c>
      <c r="K12" s="183">
        <v>-4.7603136998611073E-2</v>
      </c>
      <c r="L12" s="573">
        <v>-4.7575468619005967E-2</v>
      </c>
      <c r="M12" s="183">
        <v>-4.7618394292539556E-2</v>
      </c>
      <c r="N12" s="183">
        <v>-4.7619085587895071E-2</v>
      </c>
      <c r="O12" s="183">
        <v>-4.7619085125051419E-2</v>
      </c>
      <c r="P12" s="183">
        <v>-4.7619047619047894E-2</v>
      </c>
      <c r="Q12" s="573">
        <v>-4.7618757382528409E-2</v>
      </c>
      <c r="R12" s="183">
        <v>-4.7620511653789777E-2</v>
      </c>
      <c r="S12" s="183">
        <f t="shared" si="1"/>
        <v>-4.7621181101883847E-2</v>
      </c>
      <c r="T12" s="276">
        <f t="shared" si="1"/>
        <v>-4.7619119059049586E-2</v>
      </c>
      <c r="U12" s="297">
        <f>(1/U6)/(1/P6)-1</f>
        <v>-4.6472153578738462E-2</v>
      </c>
      <c r="V12" s="583">
        <f t="shared" si="1"/>
        <v>-4.7260401406574837E-2</v>
      </c>
      <c r="W12" s="297">
        <f t="shared" si="1"/>
        <v>-4.2307349738058608E-2</v>
      </c>
      <c r="X12" s="297">
        <f t="shared" si="1"/>
        <v>-3.7748477931097035E-2</v>
      </c>
      <c r="Y12" s="297">
        <f t="shared" si="1"/>
        <v>-3.3130258195532281E-2</v>
      </c>
    </row>
    <row r="13" spans="1:25" s="71" customFormat="1">
      <c r="A13" s="71" t="s">
        <v>199</v>
      </c>
      <c r="B13" s="12"/>
      <c r="C13" s="182">
        <v>-2.5714509147279907E-3</v>
      </c>
      <c r="D13" s="182">
        <v>-1.2161741550404725E-2</v>
      </c>
      <c r="E13" s="182">
        <v>-2.8272660332968158E-2</v>
      </c>
      <c r="F13" s="182">
        <v>-3.281691147564425E-2</v>
      </c>
      <c r="G13" s="573">
        <v>-1.9566318132870575E-2</v>
      </c>
      <c r="H13" s="182">
        <v>-3.7267163266933023E-2</v>
      </c>
      <c r="I13" s="182">
        <v>-4.9274353227876877E-2</v>
      </c>
      <c r="J13" s="182">
        <v>-3.4401432417551558E-2</v>
      </c>
      <c r="K13" s="183">
        <v>-2.1369613878007621E-2</v>
      </c>
      <c r="L13" s="573">
        <v>-3.4932652000785769E-2</v>
      </c>
      <c r="M13" s="183">
        <v>-8.6533522410470187E-3</v>
      </c>
      <c r="N13" s="183">
        <v>1.5026966381469276E-2</v>
      </c>
      <c r="O13" s="183">
        <v>7.86950860358826E-3</v>
      </c>
      <c r="P13" s="183">
        <v>-4.5792259910810151E-2</v>
      </c>
      <c r="Q13" s="573">
        <v>-1.1143073550142879E-2</v>
      </c>
      <c r="R13" s="183">
        <v>-6.1178982424901829E-2</v>
      </c>
      <c r="S13" s="183">
        <f t="shared" si="1"/>
        <v>-4.2330795262267462E-2</v>
      </c>
      <c r="T13" s="276">
        <f>(1/T7)/(1/O7)-1</f>
        <v>-9.0625284151183427E-3</v>
      </c>
      <c r="U13" s="297">
        <f>(1/U7)/(1/P7)-1</f>
        <v>3.6977916207038497E-2</v>
      </c>
      <c r="V13" s="583">
        <f>(1/V7)/(1/Q7)-1</f>
        <v>-1.7591649328282055E-2</v>
      </c>
      <c r="W13" s="297">
        <f>(1/W7)/(1/R7)-1</f>
        <v>5.0490355264012576E-2</v>
      </c>
      <c r="X13" s="297">
        <f>(1/X7)/(1/S7)-1</f>
        <v>1.9295030721138362E-2</v>
      </c>
      <c r="Y13" s="297">
        <f>(1/Y7)/(1/T7)-1</f>
        <v>-2.7984006734006805E-2</v>
      </c>
    </row>
    <row r="14" spans="1:25">
      <c r="B14" s="3"/>
      <c r="C14" s="47"/>
      <c r="D14" s="47"/>
      <c r="E14" s="47"/>
      <c r="F14" s="47"/>
      <c r="G14" s="536"/>
      <c r="H14" s="47"/>
      <c r="I14" s="47"/>
      <c r="J14" s="47"/>
      <c r="K14" s="73"/>
      <c r="L14" s="540"/>
      <c r="M14" s="31"/>
      <c r="N14" s="31"/>
      <c r="O14" s="31"/>
      <c r="P14" s="73"/>
      <c r="Q14" s="540"/>
      <c r="R14" s="73"/>
      <c r="S14" s="73"/>
      <c r="T14" s="274"/>
      <c r="U14" s="294"/>
      <c r="V14" s="580"/>
    </row>
    <row r="15" spans="1:25" s="24" customFormat="1" ht="13.15">
      <c r="A15" s="24" t="s">
        <v>201</v>
      </c>
      <c r="B15" s="2"/>
      <c r="C15" s="47"/>
      <c r="D15" s="47"/>
      <c r="E15" s="47"/>
      <c r="F15" s="47"/>
      <c r="G15" s="536"/>
      <c r="H15" s="47"/>
      <c r="I15" s="47"/>
      <c r="J15" s="47"/>
      <c r="K15" s="73"/>
      <c r="L15" s="578"/>
      <c r="M15" s="130"/>
      <c r="N15" s="130"/>
      <c r="O15" s="130"/>
      <c r="P15" s="73"/>
      <c r="Q15" s="578"/>
      <c r="R15" s="73"/>
      <c r="S15" s="73"/>
      <c r="T15" s="277"/>
      <c r="U15" s="298"/>
      <c r="V15" s="584"/>
    </row>
    <row r="16" spans="1:25">
      <c r="A16" s="6" t="s">
        <v>171</v>
      </c>
      <c r="B16" s="3"/>
      <c r="C16" s="47">
        <v>6.91</v>
      </c>
      <c r="D16" s="47">
        <v>6.91</v>
      </c>
      <c r="E16" s="47">
        <v>6.91</v>
      </c>
      <c r="F16" s="47">
        <v>6.91</v>
      </c>
      <c r="G16" s="536">
        <v>6.9099999999999975</v>
      </c>
      <c r="H16" s="47">
        <v>6.91</v>
      </c>
      <c r="I16" s="47">
        <v>6.91</v>
      </c>
      <c r="J16" s="47">
        <v>6.91</v>
      </c>
      <c r="K16" s="73">
        <v>6.91</v>
      </c>
      <c r="L16" s="576">
        <v>6.9099999999999975</v>
      </c>
      <c r="M16" s="91">
        <v>6.91</v>
      </c>
      <c r="N16" s="91">
        <v>6.91</v>
      </c>
      <c r="O16" s="91">
        <v>6.91</v>
      </c>
      <c r="P16" s="91">
        <v>6.91</v>
      </c>
      <c r="Q16" s="576">
        <v>6.91</v>
      </c>
      <c r="R16" s="91">
        <v>6.91</v>
      </c>
      <c r="S16" s="91">
        <v>6.91</v>
      </c>
      <c r="T16" s="273">
        <v>6.91</v>
      </c>
      <c r="U16" s="292">
        <v>6.91</v>
      </c>
      <c r="V16" s="580">
        <v>6.9099999999999975</v>
      </c>
      <c r="W16" s="293">
        <v>6.91</v>
      </c>
      <c r="X16" s="460">
        <v>6.91</v>
      </c>
      <c r="Y16" s="460">
        <v>6.91</v>
      </c>
    </row>
    <row r="17" spans="1:25">
      <c r="A17" s="6" t="s">
        <v>78</v>
      </c>
      <c r="B17" s="3"/>
      <c r="C17" s="38">
        <v>3191.2824999999998</v>
      </c>
      <c r="D17" s="38">
        <v>2964.7024999999999</v>
      </c>
      <c r="E17" s="38">
        <v>2952.9175</v>
      </c>
      <c r="F17" s="38">
        <v>3003.3525</v>
      </c>
      <c r="G17" s="535">
        <v>3048.5053846153846</v>
      </c>
      <c r="H17" s="38">
        <v>2928.4700000000003</v>
      </c>
      <c r="I17" s="38">
        <v>2946.6925000000001</v>
      </c>
      <c r="J17" s="38">
        <v>2976.8125</v>
      </c>
      <c r="K17" s="157">
        <v>2984.55</v>
      </c>
      <c r="L17" s="535">
        <v>2960.8407692307692</v>
      </c>
      <c r="M17" s="157">
        <v>2866.1349999999998</v>
      </c>
      <c r="N17" s="157">
        <v>2849.2175000000002</v>
      </c>
      <c r="O17" s="157">
        <v>2951.5225</v>
      </c>
      <c r="P17" s="157">
        <v>3166.0974999999999</v>
      </c>
      <c r="Q17" s="535">
        <v>2972.9569230769225</v>
      </c>
      <c r="R17" s="157">
        <v>3165.0025000000001</v>
      </c>
      <c r="S17" s="157">
        <v>3247</v>
      </c>
      <c r="T17" s="274">
        <v>3347.9550000000004</v>
      </c>
      <c r="U17" s="294">
        <v>3412.8924999999999</v>
      </c>
      <c r="V17" s="581">
        <v>3295.917692307693</v>
      </c>
      <c r="W17" s="295">
        <v>3573.3150000000001</v>
      </c>
      <c r="X17" s="295">
        <v>3881.4575</v>
      </c>
      <c r="Y17" s="295">
        <v>3784</v>
      </c>
    </row>
    <row r="18" spans="1:25">
      <c r="A18" s="6" t="s">
        <v>173</v>
      </c>
      <c r="B18" s="3"/>
      <c r="C18" s="38">
        <v>5772.6750000000002</v>
      </c>
      <c r="D18" s="38">
        <v>5624.3625000000002</v>
      </c>
      <c r="E18" s="38">
        <v>5553.9349999999995</v>
      </c>
      <c r="F18" s="38">
        <v>5721.42</v>
      </c>
      <c r="G18" s="535">
        <v>5685.8853846153852</v>
      </c>
      <c r="H18" s="38">
        <v>5661.7375000000002</v>
      </c>
      <c r="I18" s="38">
        <v>5591.7</v>
      </c>
      <c r="J18" s="38">
        <v>5606.5</v>
      </c>
      <c r="K18" s="157">
        <v>5638.25</v>
      </c>
      <c r="L18" s="535">
        <v>5625.97</v>
      </c>
      <c r="M18" s="157">
        <v>5578.25</v>
      </c>
      <c r="N18" s="157">
        <v>5634.5</v>
      </c>
      <c r="O18" s="157">
        <v>5791.5</v>
      </c>
      <c r="P18" s="157">
        <v>5945.75</v>
      </c>
      <c r="Q18" s="535">
        <v>5742.6153846153848</v>
      </c>
      <c r="R18" s="157">
        <v>6071</v>
      </c>
      <c r="S18" s="157">
        <v>6233</v>
      </c>
      <c r="T18" s="274">
        <v>6205.25</v>
      </c>
      <c r="U18" s="294">
        <v>6433.5</v>
      </c>
      <c r="V18" s="581">
        <v>6232.3076923076924</v>
      </c>
      <c r="W18" s="295">
        <v>6514.25</v>
      </c>
      <c r="X18" s="295">
        <v>6629.5</v>
      </c>
      <c r="Y18" s="295">
        <v>6921</v>
      </c>
    </row>
    <row r="19" spans="1:25">
      <c r="B19" s="3"/>
      <c r="C19" s="170"/>
      <c r="D19" s="170"/>
      <c r="E19" s="170"/>
      <c r="F19" s="170"/>
      <c r="G19" s="574"/>
      <c r="H19" s="170"/>
      <c r="I19" s="170"/>
      <c r="J19" s="170"/>
      <c r="K19" s="75"/>
      <c r="L19" s="576"/>
      <c r="M19" s="91"/>
      <c r="N19" s="91"/>
      <c r="O19" s="91"/>
      <c r="P19" s="75"/>
      <c r="Q19" s="576"/>
      <c r="R19" s="75"/>
      <c r="S19" s="75"/>
      <c r="T19" s="274"/>
      <c r="U19" s="294"/>
      <c r="V19" s="580"/>
    </row>
    <row r="20" spans="1:25" s="71" customFormat="1">
      <c r="A20" s="70" t="s">
        <v>200</v>
      </c>
      <c r="B20" s="167"/>
      <c r="C20" s="171"/>
      <c r="D20" s="171"/>
      <c r="E20" s="171"/>
      <c r="F20" s="171"/>
      <c r="G20" s="575"/>
      <c r="H20" s="171"/>
      <c r="I20" s="171"/>
      <c r="J20" s="171"/>
      <c r="K20" s="76"/>
      <c r="L20" s="579"/>
      <c r="M20" s="131"/>
      <c r="N20" s="131"/>
      <c r="O20" s="131"/>
      <c r="P20" s="76"/>
      <c r="Q20" s="579"/>
      <c r="R20" s="76"/>
      <c r="S20" s="76"/>
      <c r="T20" s="278"/>
      <c r="U20" s="299"/>
      <c r="V20" s="585"/>
    </row>
    <row r="21" spans="1:25" s="71" customFormat="1">
      <c r="A21" s="71" t="s">
        <v>171</v>
      </c>
      <c r="B21" s="12"/>
      <c r="C21" s="182">
        <v>0</v>
      </c>
      <c r="D21" s="182">
        <v>0</v>
      </c>
      <c r="E21" s="182">
        <v>0</v>
      </c>
      <c r="F21" s="182">
        <v>0</v>
      </c>
      <c r="G21" s="573">
        <v>0</v>
      </c>
      <c r="H21" s="182">
        <v>0</v>
      </c>
      <c r="I21" s="182">
        <v>0</v>
      </c>
      <c r="J21" s="182">
        <v>0</v>
      </c>
      <c r="K21" s="183">
        <v>0</v>
      </c>
      <c r="L21" s="573">
        <v>0</v>
      </c>
      <c r="M21" s="183">
        <v>0</v>
      </c>
      <c r="N21" s="183">
        <v>0</v>
      </c>
      <c r="O21" s="183">
        <v>0</v>
      </c>
      <c r="P21" s="183">
        <v>0</v>
      </c>
      <c r="Q21" s="573">
        <v>0</v>
      </c>
      <c r="R21" s="183">
        <v>0</v>
      </c>
      <c r="S21" s="183">
        <f t="shared" ref="S21:Y23" si="2">(1/S16)/(1/N16)-1</f>
        <v>0</v>
      </c>
      <c r="T21" s="276">
        <f t="shared" si="2"/>
        <v>0</v>
      </c>
      <c r="U21" s="297">
        <f t="shared" si="2"/>
        <v>0</v>
      </c>
      <c r="V21" s="583">
        <f t="shared" si="2"/>
        <v>0</v>
      </c>
      <c r="W21" s="297">
        <f t="shared" si="2"/>
        <v>0</v>
      </c>
      <c r="X21" s="297">
        <f t="shared" si="2"/>
        <v>0</v>
      </c>
      <c r="Y21" s="297">
        <f t="shared" si="2"/>
        <v>0</v>
      </c>
    </row>
    <row r="22" spans="1:25" s="71" customFormat="1">
      <c r="A22" s="71" t="s">
        <v>78</v>
      </c>
      <c r="B22" s="12"/>
      <c r="C22" s="182">
        <v>-0.28854803868128331</v>
      </c>
      <c r="D22" s="182">
        <v>-0.28854803868128331</v>
      </c>
      <c r="E22" s="182">
        <v>-0.28854803868128331</v>
      </c>
      <c r="F22" s="182">
        <v>-0.28854803868128331</v>
      </c>
      <c r="G22" s="573">
        <v>-0.28854803868128331</v>
      </c>
      <c r="H22" s="182">
        <v>8.9743961864044985E-2</v>
      </c>
      <c r="I22" s="182">
        <v>6.1119373670648347E-3</v>
      </c>
      <c r="J22" s="182">
        <v>-8.0270423481491049E-3</v>
      </c>
      <c r="K22" s="183">
        <v>6.2999447152836119E-3</v>
      </c>
      <c r="L22" s="573">
        <v>2.9608014147748607E-2</v>
      </c>
      <c r="M22" s="183">
        <v>2.1748801085782921E-2</v>
      </c>
      <c r="N22" s="183">
        <v>3.4211147446623347E-2</v>
      </c>
      <c r="O22" s="183">
        <v>8.5684591596371096E-3</v>
      </c>
      <c r="P22" s="183">
        <v>-5.7341095781162532E-2</v>
      </c>
      <c r="Q22" s="573">
        <v>-4.0754555681934423E-3</v>
      </c>
      <c r="R22" s="183">
        <v>-9.442883536426927E-2</v>
      </c>
      <c r="S22" s="183">
        <f t="shared" si="2"/>
        <v>-0.12250769941484441</v>
      </c>
      <c r="T22" s="276">
        <f t="shared" si="2"/>
        <v>-0.11841034303029763</v>
      </c>
      <c r="U22" s="297">
        <f t="shared" si="2"/>
        <v>-7.2312561851860302E-2</v>
      </c>
      <c r="V22" s="583">
        <f t="shared" si="2"/>
        <v>-9.7988117235004113E-2</v>
      </c>
      <c r="W22" s="297">
        <f t="shared" si="2"/>
        <v>-0.11426714409448935</v>
      </c>
      <c r="X22" s="297">
        <f t="shared" si="2"/>
        <v>-0.16345857194108149</v>
      </c>
      <c r="Y22" s="297">
        <f t="shared" si="2"/>
        <v>-0.11523387949260033</v>
      </c>
    </row>
    <row r="23" spans="1:25" s="71" customFormat="1">
      <c r="A23" s="71" t="s">
        <v>173</v>
      </c>
      <c r="B23" s="12"/>
      <c r="C23" s="182">
        <v>-0.21735027414593003</v>
      </c>
      <c r="D23" s="182">
        <v>-0.21735027414593003</v>
      </c>
      <c r="E23" s="182">
        <v>-0.21735027414593003</v>
      </c>
      <c r="F23" s="182">
        <v>-0.21735027414593003</v>
      </c>
      <c r="G23" s="573">
        <v>-0.21735027414593003</v>
      </c>
      <c r="H23" s="182">
        <v>1.9594249998344138E-2</v>
      </c>
      <c r="I23" s="182">
        <v>5.8412468480069091E-3</v>
      </c>
      <c r="J23" s="182">
        <v>-9.3757246053689514E-3</v>
      </c>
      <c r="K23" s="182">
        <v>1.4751030904979423E-2</v>
      </c>
      <c r="L23" s="573">
        <v>1.0649787434946267E-2</v>
      </c>
      <c r="M23" s="183">
        <v>1.4966611392461804E-2</v>
      </c>
      <c r="N23" s="183">
        <v>-7.5960599875765089E-3</v>
      </c>
      <c r="O23" s="183">
        <v>-3.194336527669861E-2</v>
      </c>
      <c r="P23" s="183">
        <v>-5.1717613421351394E-2</v>
      </c>
      <c r="Q23" s="573">
        <v>-2.0312240469365306E-2</v>
      </c>
      <c r="R23" s="183">
        <v>-8.1164552791961886E-2</v>
      </c>
      <c r="S23" s="183">
        <f t="shared" si="2"/>
        <v>-9.6021177603080488E-2</v>
      </c>
      <c r="T23" s="276">
        <f t="shared" si="2"/>
        <v>-6.6677410257443337E-2</v>
      </c>
      <c r="U23" s="297">
        <f t="shared" si="2"/>
        <v>-7.5814098080360659E-2</v>
      </c>
      <c r="V23" s="583">
        <f t="shared" si="2"/>
        <v>-7.8573191804492626E-2</v>
      </c>
      <c r="W23" s="297">
        <f t="shared" si="2"/>
        <v>-6.8043136201404564E-2</v>
      </c>
      <c r="X23" s="297">
        <f t="shared" si="2"/>
        <v>-5.9808432008446988E-2</v>
      </c>
      <c r="Y23" s="297">
        <f t="shared" si="2"/>
        <v>-0.10341713625198667</v>
      </c>
    </row>
    <row r="24" spans="1:25">
      <c r="B24" s="3"/>
      <c r="C24" s="169"/>
      <c r="D24" s="182"/>
      <c r="E24" s="182"/>
      <c r="F24" s="182"/>
      <c r="G24" s="573"/>
      <c r="H24" s="182"/>
      <c r="I24" s="182"/>
      <c r="J24" s="182"/>
      <c r="K24" s="182"/>
      <c r="L24" s="573"/>
      <c r="M24" s="183"/>
      <c r="N24" s="183"/>
      <c r="O24" s="183"/>
      <c r="P24" s="183"/>
      <c r="Q24" s="573"/>
      <c r="R24" s="183"/>
      <c r="S24" s="183"/>
      <c r="T24" s="274"/>
      <c r="U24" s="294"/>
      <c r="V24" s="580"/>
    </row>
    <row r="25" spans="1:25" s="24" customFormat="1" ht="13.15">
      <c r="A25" s="24" t="s">
        <v>3</v>
      </c>
      <c r="B25" s="2"/>
      <c r="C25" s="47"/>
      <c r="D25" s="182"/>
      <c r="E25" s="182"/>
      <c r="F25" s="182"/>
      <c r="G25" s="573"/>
      <c r="H25" s="182"/>
      <c r="I25" s="182"/>
      <c r="J25" s="182"/>
      <c r="K25" s="182"/>
      <c r="L25" s="573"/>
      <c r="M25" s="183"/>
      <c r="N25" s="183"/>
      <c r="O25" s="183"/>
      <c r="P25" s="183"/>
      <c r="Q25" s="573"/>
      <c r="R25" s="183"/>
      <c r="S25" s="183"/>
      <c r="T25" s="277"/>
      <c r="U25" s="298"/>
      <c r="V25" s="584"/>
    </row>
    <row r="26" spans="1:25" hidden="1">
      <c r="A26" s="6" t="s">
        <v>202</v>
      </c>
      <c r="B26" s="3"/>
      <c r="C26" s="38">
        <v>600.94217500000002</v>
      </c>
      <c r="D26" s="38">
        <v>586.00052500000004</v>
      </c>
      <c r="E26" s="38">
        <v>594.58529999999996</v>
      </c>
      <c r="F26" s="38">
        <v>610.57650000000001</v>
      </c>
      <c r="G26" s="535">
        <v>600.07559230769232</v>
      </c>
      <c r="H26" s="38">
        <v>619.45327499999996</v>
      </c>
      <c r="I26" s="38">
        <v>595.77734999999996</v>
      </c>
      <c r="J26" s="38">
        <v>566.36402499999997</v>
      </c>
      <c r="K26" s="157">
        <v>570.29512499999998</v>
      </c>
      <c r="L26" s="535">
        <v>588.34272307692311</v>
      </c>
      <c r="M26" s="157">
        <v>552.55967499999997</v>
      </c>
      <c r="N26" s="157">
        <v>565.43224999999995</v>
      </c>
      <c r="O26" s="157">
        <v>576.338075</v>
      </c>
      <c r="P26" s="157">
        <v>587.78114999999991</v>
      </c>
      <c r="Q26" s="535">
        <v>570.62392307692312</v>
      </c>
      <c r="R26" s="157">
        <v>589.24760000000003</v>
      </c>
      <c r="S26" s="157">
        <v>588</v>
      </c>
      <c r="T26" s="274">
        <v>585.49772499999995</v>
      </c>
      <c r="U26" s="294">
        <v>588.38710000000003</v>
      </c>
      <c r="V26" s="581">
        <v>588.46978461538458</v>
      </c>
      <c r="W26" s="426"/>
    </row>
    <row r="27" spans="1:25">
      <c r="A27" s="6" t="s">
        <v>203</v>
      </c>
      <c r="B27" s="3"/>
      <c r="C27" s="38">
        <v>2177.875</v>
      </c>
      <c r="D27" s="38">
        <v>2189.375</v>
      </c>
      <c r="E27" s="38">
        <v>2186.5</v>
      </c>
      <c r="F27" s="38">
        <v>2181.75</v>
      </c>
      <c r="G27" s="535">
        <v>2183.3461538461538</v>
      </c>
      <c r="H27" s="38">
        <v>2220.375</v>
      </c>
      <c r="I27" s="38">
        <v>2235.375</v>
      </c>
      <c r="J27" s="38">
        <v>2237.3274999999999</v>
      </c>
      <c r="K27" s="157">
        <v>2240.5875000000001</v>
      </c>
      <c r="L27" s="535">
        <v>2232.8607692307692</v>
      </c>
      <c r="M27" s="157">
        <v>2247.5225</v>
      </c>
      <c r="N27" s="157">
        <v>2270.8874999999998</v>
      </c>
      <c r="O27" s="157">
        <v>2281.3200000000002</v>
      </c>
      <c r="P27" s="157">
        <v>2293.59</v>
      </c>
      <c r="Q27" s="535">
        <v>2273.5553846153848</v>
      </c>
      <c r="R27" s="157">
        <v>2318.2824999999998</v>
      </c>
      <c r="S27" s="157">
        <v>2304</v>
      </c>
      <c r="T27" s="274">
        <v>2296.9824999999996</v>
      </c>
      <c r="U27" s="294">
        <v>2296.84</v>
      </c>
      <c r="V27" s="581">
        <v>2304.4684615384617</v>
      </c>
      <c r="W27" s="295">
        <v>2300.355</v>
      </c>
      <c r="X27" s="461">
        <v>2311.105</v>
      </c>
      <c r="Y27" s="461">
        <v>2317</v>
      </c>
    </row>
    <row r="28" spans="1:25">
      <c r="B28" s="3"/>
      <c r="C28" s="47"/>
      <c r="D28" s="47"/>
      <c r="E28" s="47"/>
      <c r="F28" s="47"/>
      <c r="G28" s="536"/>
      <c r="H28" s="47"/>
      <c r="I28" s="47"/>
      <c r="J28" s="47"/>
      <c r="K28" s="73"/>
      <c r="L28" s="540"/>
      <c r="M28" s="31"/>
      <c r="N28" s="31"/>
      <c r="O28" s="31"/>
      <c r="P28" s="73"/>
      <c r="Q28" s="540"/>
      <c r="R28" s="73"/>
      <c r="S28" s="73"/>
      <c r="T28" s="274"/>
      <c r="U28" s="294"/>
      <c r="V28" s="580"/>
    </row>
    <row r="29" spans="1:25" s="71" customFormat="1">
      <c r="A29" s="70" t="s">
        <v>200</v>
      </c>
      <c r="B29" s="167"/>
      <c r="C29" s="171"/>
      <c r="D29" s="171"/>
      <c r="E29" s="171"/>
      <c r="F29" s="171"/>
      <c r="G29" s="575"/>
      <c r="H29" s="171"/>
      <c r="I29" s="171"/>
      <c r="J29" s="171"/>
      <c r="K29" s="76"/>
      <c r="L29" s="579"/>
      <c r="M29" s="131"/>
      <c r="N29" s="131"/>
      <c r="O29" s="131"/>
      <c r="P29" s="76"/>
      <c r="Q29" s="579"/>
      <c r="R29" s="76"/>
      <c r="S29" s="76"/>
      <c r="T29" s="278"/>
      <c r="U29" s="299"/>
      <c r="V29" s="585"/>
    </row>
    <row r="30" spans="1:25" s="71" customFormat="1" hidden="1">
      <c r="A30" s="6" t="s">
        <v>202</v>
      </c>
      <c r="B30" s="3"/>
      <c r="C30" s="182">
        <v>-3.3950313106248631E-2</v>
      </c>
      <c r="D30" s="182">
        <v>1.9664146205329747E-2</v>
      </c>
      <c r="E30" s="182">
        <v>-5.7801210356194233E-3</v>
      </c>
      <c r="F30" s="182">
        <v>-8.7937793216738003E-3</v>
      </c>
      <c r="G30" s="573">
        <v>-1.0696379156179936E-2</v>
      </c>
      <c r="H30" s="182">
        <v>-2.9882964134784751E-2</v>
      </c>
      <c r="I30" s="182">
        <v>-1.6410199212843257E-2</v>
      </c>
      <c r="J30" s="182">
        <v>4.9828862276342534E-2</v>
      </c>
      <c r="K30" s="182">
        <v>7.0632508036957198E-2</v>
      </c>
      <c r="L30" s="573">
        <v>1.9942235657149698E-2</v>
      </c>
      <c r="M30" s="182">
        <v>0.12106131342284421</v>
      </c>
      <c r="N30" s="182">
        <v>5.3667083899087809E-2</v>
      </c>
      <c r="O30" s="182">
        <v>-1.7305901575217053E-2</v>
      </c>
      <c r="P30" s="182">
        <v>-2.9749210229011114E-2</v>
      </c>
      <c r="Q30" s="573">
        <v>3.10516248678403E-2</v>
      </c>
      <c r="R30" s="182">
        <v>-6.2262324021345239E-2</v>
      </c>
      <c r="S30" s="183">
        <f t="shared" ref="S30:Y31" si="3">(1/S26)/(1/N26)-1</f>
        <v>-3.8380527210884474E-2</v>
      </c>
      <c r="T30" s="276">
        <f t="shared" si="3"/>
        <v>-1.5644211085534043E-2</v>
      </c>
      <c r="U30" s="297">
        <f t="shared" si="3"/>
        <v>-1.0298492268102644E-3</v>
      </c>
      <c r="V30" s="583">
        <f t="shared" si="3"/>
        <v>-3.0325875694918181E-2</v>
      </c>
      <c r="W30" s="297" t="e">
        <f t="shared" si="3"/>
        <v>#DIV/0!</v>
      </c>
    </row>
    <row r="31" spans="1:25" s="71" customFormat="1">
      <c r="A31" s="71" t="s">
        <v>203</v>
      </c>
      <c r="B31" s="12"/>
      <c r="C31" s="182">
        <v>-0.18991792458244849</v>
      </c>
      <c r="D31" s="182">
        <v>-0.1327730516699972</v>
      </c>
      <c r="E31" s="182">
        <v>-4.0224102446832721E-2</v>
      </c>
      <c r="F31" s="182">
        <v>-8.55964248882779E-3</v>
      </c>
      <c r="G31" s="573">
        <v>-9.0716503426286343E-2</v>
      </c>
      <c r="H31" s="182">
        <v>-1.9140910882170736E-2</v>
      </c>
      <c r="I31" s="182">
        <v>-2.0578202762400077E-2</v>
      </c>
      <c r="J31" s="182">
        <v>-2.2717952557236298E-2</v>
      </c>
      <c r="K31" s="182">
        <v>-2.6259853721401272E-2</v>
      </c>
      <c r="L31" s="573">
        <v>-2.2175415532815879E-2</v>
      </c>
      <c r="M31" s="182">
        <v>-1.2078855717795878E-2</v>
      </c>
      <c r="N31" s="182">
        <v>-1.5638159089783166E-2</v>
      </c>
      <c r="O31" s="182">
        <v>-1.9283791839812103E-2</v>
      </c>
      <c r="P31" s="182">
        <v>-2.3108968909002936E-2</v>
      </c>
      <c r="Q31" s="573">
        <v>-1.7899108884695147E-2</v>
      </c>
      <c r="R31" s="182">
        <v>-3.0522595930392415E-2</v>
      </c>
      <c r="S31" s="183">
        <f t="shared" si="3"/>
        <v>-1.4371744791666807E-2</v>
      </c>
      <c r="T31" s="276">
        <f t="shared" si="3"/>
        <v>-6.8187284840000029E-3</v>
      </c>
      <c r="U31" s="297">
        <f t="shared" si="3"/>
        <v>-1.4149875481096474E-3</v>
      </c>
      <c r="V31" s="583">
        <f t="shared" si="3"/>
        <v>-1.3414406592676675E-2</v>
      </c>
      <c r="W31" s="297">
        <f t="shared" si="3"/>
        <v>7.7933623288577447E-3</v>
      </c>
      <c r="X31" s="297">
        <f t="shared" si="3"/>
        <v>-3.0742869752780067E-3</v>
      </c>
      <c r="Y31" s="297">
        <f t="shared" si="3"/>
        <v>-8.6394044022444216E-3</v>
      </c>
    </row>
    <row r="32" spans="1:25">
      <c r="A32" s="72"/>
      <c r="B32" s="172"/>
      <c r="C32" s="173"/>
      <c r="D32" s="173"/>
      <c r="E32" s="173"/>
      <c r="F32" s="3"/>
      <c r="G32" s="3"/>
      <c r="H32" s="3"/>
      <c r="I32" s="3"/>
      <c r="J32" s="3"/>
      <c r="U32" s="294"/>
      <c r="V32" s="293"/>
    </row>
    <row r="33" spans="1:10">
      <c r="A33" s="6" t="s">
        <v>157</v>
      </c>
      <c r="B33" s="3"/>
      <c r="C33" s="173"/>
      <c r="D33" s="173"/>
      <c r="E33" s="173"/>
      <c r="F33" s="3"/>
      <c r="G33" s="3"/>
      <c r="H33" s="3"/>
      <c r="I33" s="3"/>
      <c r="J33" s="3"/>
    </row>
    <row r="34" spans="1:10">
      <c r="A34" s="27" t="s">
        <v>126</v>
      </c>
      <c r="B34" s="3"/>
      <c r="C34" s="173"/>
      <c r="D34" s="173"/>
      <c r="E34" s="173"/>
      <c r="F34" s="3"/>
      <c r="G34" s="3"/>
      <c r="H34" s="3"/>
      <c r="I34" s="3"/>
      <c r="J34" s="3"/>
    </row>
    <row r="35" spans="1:10">
      <c r="B35" s="3"/>
      <c r="C35" s="173"/>
      <c r="D35" s="173"/>
      <c r="E35" s="173"/>
      <c r="F35" s="3"/>
      <c r="G35" s="3"/>
      <c r="H35" s="3"/>
      <c r="I35" s="3"/>
      <c r="J35" s="3"/>
    </row>
    <row r="36" spans="1:10">
      <c r="B36" s="3"/>
      <c r="C36" s="174"/>
      <c r="D36" s="173"/>
      <c r="E36" s="173"/>
      <c r="F36" s="3"/>
      <c r="G36" s="3"/>
      <c r="H36" s="3"/>
      <c r="I36" s="3"/>
      <c r="J36" s="3"/>
    </row>
    <row r="37" spans="1:10">
      <c r="B37" s="3"/>
      <c r="C37" s="173"/>
      <c r="D37" s="173"/>
      <c r="E37" s="173"/>
      <c r="F37" s="3"/>
      <c r="G37" s="3"/>
      <c r="H37" s="3"/>
      <c r="I37" s="3"/>
      <c r="J37" s="3"/>
    </row>
    <row r="38" spans="1:10">
      <c r="B38" s="3"/>
      <c r="C38" s="173"/>
      <c r="D38" s="173"/>
      <c r="E38" s="173"/>
      <c r="F38" s="3"/>
      <c r="G38" s="3"/>
      <c r="H38" s="3"/>
      <c r="I38" s="3"/>
      <c r="J38" s="3"/>
    </row>
    <row r="39" spans="1:10">
      <c r="B39" s="3"/>
      <c r="C39" s="173"/>
      <c r="D39" s="173"/>
      <c r="E39" s="173"/>
      <c r="F39" s="3"/>
      <c r="G39" s="3"/>
      <c r="H39" s="3"/>
      <c r="I39" s="3"/>
      <c r="J39" s="3"/>
    </row>
    <row r="40" spans="1:10">
      <c r="B40" s="3"/>
      <c r="C40" s="173"/>
      <c r="D40" s="173"/>
      <c r="E40" s="173"/>
      <c r="F40" s="3"/>
      <c r="G40" s="3"/>
      <c r="H40" s="3"/>
      <c r="I40" s="3"/>
      <c r="J40" s="3"/>
    </row>
    <row r="54" spans="1:15" ht="13.15" thickBot="1"/>
    <row r="55" spans="1:15" ht="13.15">
      <c r="A55" s="313"/>
      <c r="B55" s="314"/>
      <c r="C55" s="331">
        <v>1150</v>
      </c>
      <c r="D55" s="331"/>
      <c r="E55" s="331">
        <v>1150</v>
      </c>
      <c r="F55" s="314">
        <v>980</v>
      </c>
      <c r="G55" s="332">
        <v>0.17</v>
      </c>
      <c r="I55" s="313"/>
      <c r="J55" s="314"/>
      <c r="K55" s="307">
        <v>4336</v>
      </c>
      <c r="L55" s="314"/>
      <c r="M55" s="314">
        <v>4336</v>
      </c>
      <c r="N55" s="314">
        <v>3946</v>
      </c>
      <c r="O55" s="322">
        <v>9.9000000000000005E-2</v>
      </c>
    </row>
    <row r="56" spans="1:15">
      <c r="A56" s="302"/>
      <c r="B56" s="303"/>
      <c r="C56" s="304">
        <v>-310</v>
      </c>
      <c r="D56" s="304"/>
      <c r="E56" s="304">
        <v>-310</v>
      </c>
      <c r="F56" s="303">
        <v>-277</v>
      </c>
      <c r="G56" s="306">
        <v>0.12</v>
      </c>
      <c r="I56" s="302"/>
      <c r="J56" s="303"/>
      <c r="K56" s="303">
        <v>-1201</v>
      </c>
      <c r="L56" s="303"/>
      <c r="M56" s="303">
        <v>-1201</v>
      </c>
      <c r="N56" s="303">
        <v>-1117</v>
      </c>
      <c r="O56" s="323">
        <v>7.4999999999999997E-2</v>
      </c>
    </row>
    <row r="57" spans="1:15" ht="13.15">
      <c r="A57" s="335"/>
      <c r="B57" s="336"/>
      <c r="C57" s="337">
        <v>839</v>
      </c>
      <c r="D57" s="337">
        <f>SUM(D55:D56)</f>
        <v>0</v>
      </c>
      <c r="E57" s="337">
        <v>839</v>
      </c>
      <c r="F57" s="338">
        <v>703</v>
      </c>
      <c r="G57" s="339">
        <v>0.19</v>
      </c>
      <c r="I57" s="318"/>
      <c r="J57" s="319"/>
      <c r="K57" s="320">
        <f>K55+K56</f>
        <v>3135</v>
      </c>
      <c r="L57" s="319"/>
      <c r="M57" s="319">
        <v>3135</v>
      </c>
      <c r="N57" s="319">
        <v>2829</v>
      </c>
      <c r="O57" s="324">
        <v>0.108</v>
      </c>
    </row>
    <row r="58" spans="1:15">
      <c r="A58" s="302"/>
      <c r="B58" s="303"/>
      <c r="C58" s="304">
        <v>-415</v>
      </c>
      <c r="D58" s="304">
        <v>42</v>
      </c>
      <c r="E58" s="304">
        <v>-457</v>
      </c>
      <c r="F58" s="303">
        <v>-447</v>
      </c>
      <c r="G58" s="306">
        <v>0.02</v>
      </c>
      <c r="I58" s="302"/>
      <c r="J58" s="303"/>
      <c r="K58" s="303">
        <v>-1604.4</v>
      </c>
      <c r="L58" s="303">
        <v>148.4</v>
      </c>
      <c r="M58" s="303">
        <v>-1753</v>
      </c>
      <c r="N58" s="303">
        <v>-1616</v>
      </c>
      <c r="O58" s="323">
        <v>8.4000000000000005E-2</v>
      </c>
    </row>
    <row r="59" spans="1:15" ht="13.15">
      <c r="A59" s="318"/>
      <c r="B59" s="319"/>
      <c r="C59" s="341">
        <v>424</v>
      </c>
      <c r="D59" s="341">
        <v>42</v>
      </c>
      <c r="E59" s="341">
        <v>383</v>
      </c>
      <c r="F59" s="342">
        <v>257</v>
      </c>
      <c r="G59" s="343">
        <v>0.49</v>
      </c>
      <c r="I59" s="318"/>
      <c r="J59" s="319"/>
      <c r="K59" s="319">
        <v>1530</v>
      </c>
      <c r="L59" s="319">
        <v>148</v>
      </c>
      <c r="M59" s="319">
        <v>1382</v>
      </c>
      <c r="N59" s="319">
        <v>1213</v>
      </c>
      <c r="O59" s="324">
        <v>0.13900000000000001</v>
      </c>
    </row>
    <row r="60" spans="1:15">
      <c r="A60" s="302"/>
      <c r="B60" s="303"/>
      <c r="C60" s="304">
        <v>-213</v>
      </c>
      <c r="D60" s="304">
        <v>-30</v>
      </c>
      <c r="E60" s="304">
        <v>-183</v>
      </c>
      <c r="F60" s="303">
        <v>-164</v>
      </c>
      <c r="G60" s="306">
        <v>0.11</v>
      </c>
      <c r="I60" s="302"/>
      <c r="J60" s="303"/>
      <c r="K60" s="303">
        <v>-825</v>
      </c>
      <c r="L60" s="303">
        <v>-109</v>
      </c>
      <c r="M60" s="303">
        <v>-716</v>
      </c>
      <c r="N60" s="303">
        <v>-662</v>
      </c>
      <c r="O60" s="323">
        <v>8.1000000000000003E-2</v>
      </c>
    </row>
    <row r="61" spans="1:15">
      <c r="A61" s="302"/>
      <c r="B61" s="303"/>
      <c r="C61" s="304">
        <v>-84</v>
      </c>
      <c r="D61" s="304"/>
      <c r="E61" s="304">
        <v>-84</v>
      </c>
      <c r="F61" s="303">
        <v>-40</v>
      </c>
      <c r="G61" s="305"/>
      <c r="I61" s="302"/>
      <c r="J61" s="303"/>
      <c r="K61" s="303">
        <v>-275</v>
      </c>
      <c r="L61" s="303"/>
      <c r="M61" s="303">
        <v>-275</v>
      </c>
      <c r="N61" s="303">
        <v>-140</v>
      </c>
      <c r="O61" s="323">
        <v>0.95899999999999996</v>
      </c>
    </row>
    <row r="62" spans="1:15">
      <c r="A62" s="302"/>
      <c r="B62" s="303"/>
      <c r="C62" s="304">
        <v>42</v>
      </c>
      <c r="D62" s="304">
        <v>-1</v>
      </c>
      <c r="E62" s="304">
        <v>43</v>
      </c>
      <c r="F62" s="303">
        <v>45</v>
      </c>
      <c r="G62" s="306">
        <v>-0.04</v>
      </c>
      <c r="I62" s="302"/>
      <c r="J62" s="303"/>
      <c r="K62" s="303">
        <v>179</v>
      </c>
      <c r="L62" s="303">
        <v>-6</v>
      </c>
      <c r="M62" s="303">
        <v>185</v>
      </c>
      <c r="N62" s="303">
        <v>154</v>
      </c>
      <c r="O62" s="306">
        <v>0.2</v>
      </c>
    </row>
    <row r="63" spans="1:15">
      <c r="A63" s="302"/>
      <c r="B63" s="303"/>
      <c r="C63" s="304">
        <v>-41</v>
      </c>
      <c r="D63" s="304">
        <v>7</v>
      </c>
      <c r="E63" s="304">
        <v>-48</v>
      </c>
      <c r="F63" s="303">
        <v>10</v>
      </c>
      <c r="G63" s="305"/>
      <c r="I63" s="302"/>
      <c r="J63" s="303"/>
      <c r="K63" s="303">
        <v>-34</v>
      </c>
      <c r="L63" s="303">
        <v>1</v>
      </c>
      <c r="M63" s="303">
        <v>-35</v>
      </c>
      <c r="N63" s="303">
        <v>75</v>
      </c>
      <c r="O63" s="305" t="s">
        <v>357</v>
      </c>
    </row>
    <row r="64" spans="1:15" ht="13.15">
      <c r="A64" s="335"/>
      <c r="B64" s="336"/>
      <c r="C64" s="337">
        <v>129</v>
      </c>
      <c r="D64" s="337">
        <v>18</v>
      </c>
      <c r="E64" s="337">
        <v>111</v>
      </c>
      <c r="F64" s="336">
        <v>107</v>
      </c>
      <c r="G64" s="339">
        <v>0.04</v>
      </c>
      <c r="I64" s="318"/>
      <c r="J64" s="319"/>
      <c r="K64" s="319">
        <v>575</v>
      </c>
      <c r="L64" s="319">
        <v>35</v>
      </c>
      <c r="M64" s="319">
        <v>540</v>
      </c>
      <c r="N64" s="319">
        <v>640</v>
      </c>
      <c r="O64" s="324">
        <v>-0.156</v>
      </c>
    </row>
    <row r="65" spans="1:15">
      <c r="A65" s="302"/>
      <c r="B65" s="303"/>
      <c r="C65" s="304">
        <v>-152</v>
      </c>
      <c r="D65" s="304">
        <v>-24</v>
      </c>
      <c r="E65" s="304">
        <v>-128</v>
      </c>
      <c r="F65" s="303">
        <v>-90</v>
      </c>
      <c r="G65" s="306">
        <v>0.41</v>
      </c>
      <c r="I65" s="302"/>
      <c r="J65" s="303"/>
      <c r="K65" s="303">
        <v>-544</v>
      </c>
      <c r="L65" s="303">
        <v>-72</v>
      </c>
      <c r="M65" s="303">
        <v>-472</v>
      </c>
      <c r="N65" s="303">
        <v>-346</v>
      </c>
      <c r="O65" s="323">
        <v>0.36299999999999999</v>
      </c>
    </row>
    <row r="66" spans="1:15">
      <c r="A66" s="302"/>
      <c r="B66" s="303"/>
      <c r="C66" s="304">
        <v>309</v>
      </c>
      <c r="D66" s="304">
        <v>-4</v>
      </c>
      <c r="E66" s="304">
        <v>312</v>
      </c>
      <c r="F66" s="303">
        <v>-46</v>
      </c>
      <c r="G66" s="305"/>
      <c r="I66" s="302"/>
      <c r="J66" s="303"/>
      <c r="K66" s="303">
        <v>227</v>
      </c>
      <c r="L66" s="303">
        <v>-4</v>
      </c>
      <c r="M66" s="303">
        <v>231</v>
      </c>
      <c r="N66" s="303">
        <v>-39</v>
      </c>
      <c r="O66" s="305" t="s">
        <v>357</v>
      </c>
    </row>
    <row r="67" spans="1:15">
      <c r="A67" s="302"/>
      <c r="B67" s="303"/>
      <c r="C67" s="304">
        <v>-9</v>
      </c>
      <c r="D67" s="304"/>
      <c r="E67" s="304">
        <v>-9</v>
      </c>
      <c r="F67" s="303">
        <v>-35</v>
      </c>
      <c r="G67" s="306">
        <v>-0.75</v>
      </c>
      <c r="I67" s="302"/>
      <c r="J67" s="303"/>
      <c r="K67" s="303">
        <v>-40</v>
      </c>
      <c r="L67" s="303"/>
      <c r="M67" s="303">
        <v>-40</v>
      </c>
      <c r="N67" s="303">
        <v>-136</v>
      </c>
      <c r="O67" s="323">
        <v>-0.70299999999999996</v>
      </c>
    </row>
    <row r="68" spans="1:15" ht="13.15">
      <c r="A68" s="318"/>
      <c r="B68" s="319"/>
      <c r="C68" s="341">
        <v>277</v>
      </c>
      <c r="D68" s="341">
        <v>-10</v>
      </c>
      <c r="E68" s="341">
        <v>287</v>
      </c>
      <c r="F68" s="319">
        <v>-65</v>
      </c>
      <c r="G68" s="321"/>
      <c r="I68" s="318"/>
      <c r="J68" s="319"/>
      <c r="K68" s="319">
        <v>218</v>
      </c>
      <c r="L68" s="319">
        <v>-41</v>
      </c>
      <c r="M68" s="319">
        <v>259</v>
      </c>
      <c r="N68" s="319">
        <v>119</v>
      </c>
      <c r="O68" s="324">
        <v>1.169</v>
      </c>
    </row>
    <row r="69" spans="1:15">
      <c r="A69" s="302"/>
      <c r="B69" s="303"/>
      <c r="C69" s="304">
        <v>-31</v>
      </c>
      <c r="D69" s="304">
        <v>-4</v>
      </c>
      <c r="E69" s="304">
        <v>-28</v>
      </c>
      <c r="F69" s="303">
        <v>-45</v>
      </c>
      <c r="G69" s="306">
        <v>-0.39</v>
      </c>
      <c r="I69" s="302"/>
      <c r="J69" s="303"/>
      <c r="K69" s="303">
        <v>-120</v>
      </c>
      <c r="L69" s="303">
        <v>0</v>
      </c>
      <c r="M69" s="303">
        <v>-121</v>
      </c>
      <c r="N69" s="323">
        <v>41.31</v>
      </c>
      <c r="O69" s="323">
        <v>7.5999999999999998E-2</v>
      </c>
    </row>
    <row r="70" spans="1:15" ht="13.15">
      <c r="A70" s="318"/>
      <c r="B70" s="319"/>
      <c r="C70" s="341">
        <v>246</v>
      </c>
      <c r="D70" s="341">
        <v>-14</v>
      </c>
      <c r="E70" s="341">
        <v>259</v>
      </c>
      <c r="F70" s="341">
        <v>-111</v>
      </c>
      <c r="G70" s="321"/>
      <c r="I70" s="318"/>
      <c r="J70" s="319"/>
      <c r="K70" s="319">
        <v>97</v>
      </c>
      <c r="L70" s="319">
        <v>-40</v>
      </c>
      <c r="M70" s="319">
        <v>138</v>
      </c>
      <c r="N70" s="323">
        <v>39.54</v>
      </c>
      <c r="O70" s="321" t="s">
        <v>357</v>
      </c>
    </row>
    <row r="71" spans="1:15">
      <c r="A71" s="302"/>
      <c r="B71" s="303"/>
      <c r="C71" s="304">
        <v>-20</v>
      </c>
      <c r="D71" s="304">
        <v>3</v>
      </c>
      <c r="E71" s="304">
        <v>-23</v>
      </c>
      <c r="F71" s="303">
        <v>17</v>
      </c>
      <c r="G71" s="305"/>
      <c r="I71" s="302"/>
      <c r="J71" s="303"/>
      <c r="K71" s="303">
        <v>-5</v>
      </c>
      <c r="L71" s="303">
        <v>5</v>
      </c>
      <c r="M71" s="303">
        <v>-9</v>
      </c>
      <c r="N71" s="323">
        <v>13.33</v>
      </c>
      <c r="O71" s="305"/>
    </row>
    <row r="72" spans="1:15">
      <c r="A72" s="302"/>
      <c r="B72" s="303"/>
      <c r="C72" s="304">
        <v>-3</v>
      </c>
      <c r="D72" s="304"/>
      <c r="E72" s="304">
        <v>-3</v>
      </c>
      <c r="F72" s="303">
        <v>-1</v>
      </c>
      <c r="G72" s="305"/>
      <c r="I72" s="302"/>
      <c r="J72" s="303"/>
      <c r="K72" s="303">
        <v>57</v>
      </c>
      <c r="L72" s="303"/>
      <c r="M72" s="303">
        <v>57</v>
      </c>
      <c r="N72" s="303">
        <v>-33</v>
      </c>
      <c r="O72" s="305"/>
    </row>
    <row r="73" spans="1:15" ht="13.5" thickBot="1">
      <c r="A73" s="327"/>
      <c r="B73" s="328"/>
      <c r="C73" s="346">
        <v>223</v>
      </c>
      <c r="D73" s="346">
        <v>-11</v>
      </c>
      <c r="E73" s="346">
        <v>234</v>
      </c>
      <c r="F73" s="346">
        <v>-94</v>
      </c>
      <c r="G73" s="329"/>
      <c r="I73" s="327"/>
      <c r="J73" s="328"/>
      <c r="K73" s="328">
        <v>149</v>
      </c>
      <c r="L73" s="328">
        <v>-36</v>
      </c>
      <c r="M73" s="328">
        <v>185</v>
      </c>
      <c r="N73" s="328">
        <v>-10</v>
      </c>
      <c r="O73" s="329"/>
    </row>
  </sheetData>
  <hyperlinks>
    <hyperlink ref="A1" display="Back to index" xr:uid="{00000000-0004-0000-0800-000000000000}"/>
  </hyperlinks>
  <pageMargins left="0.25" right="0.25" top="0.75" bottom="0.75" header="0.3" footer="0.3"/>
  <pageSetup paperSize="9" scale="82" fitToHeight="0" orientation="landscape" r:id="rId1"/>
  <rowBreaks count="1" manualBreakCount="1">
    <brk id="8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D89"/>
  <sheetViews>
    <sheetView showGridLines="0" zoomScaleNormal="100" zoomScaleSheetLayoutView="100" workbookViewId="0">
      <pane xSplit="2" ySplit="2" topLeftCell="I3" activePane="bottomRight" state="frozen"/>
      <selection pane="topRight" activeCell="B69" sqref="B69"/>
      <selection pane="bottomLeft" activeCell="B69" sqref="B69"/>
      <selection pane="bottomRight" activeCell="V5" sqref="V5:W72"/>
    </sheetView>
  </sheetViews>
  <sheetFormatPr defaultColWidth="9.1328125" defaultRowHeight="12.75"/>
  <cols>
    <col min="1" max="1" width="4.59765625" style="6" customWidth="1"/>
    <col min="2" max="2" width="36.3984375" style="6" customWidth="1"/>
    <col min="3" max="3" width="9.1328125" style="81" customWidth="1"/>
    <col min="4" max="4" width="9.1328125" style="81" bestFit="1" customWidth="1"/>
    <col min="5" max="5" width="10.1328125" style="81" bestFit="1" customWidth="1"/>
    <col min="6" max="16" width="9.1328125" style="81" customWidth="1"/>
    <col min="17" max="21" width="9.1328125" style="3"/>
    <col min="22" max="30" width="9.1328125" style="347"/>
    <col min="31" max="16384" width="9.1328125" style="3"/>
  </cols>
  <sheetData>
    <row r="1" spans="1:30" s="2" customFormat="1" ht="13.15">
      <c r="A1" s="23" t="s">
        <v>18</v>
      </c>
      <c r="B1" s="23"/>
      <c r="C1" s="53" t="s">
        <v>19</v>
      </c>
      <c r="D1" s="53" t="s">
        <v>20</v>
      </c>
      <c r="E1" s="53" t="s">
        <v>21</v>
      </c>
      <c r="F1" s="53" t="s">
        <v>22</v>
      </c>
      <c r="G1" s="53" t="s">
        <v>23</v>
      </c>
      <c r="H1" s="53" t="s">
        <v>24</v>
      </c>
      <c r="I1" s="53" t="s">
        <v>25</v>
      </c>
      <c r="J1" s="53" t="s">
        <v>26</v>
      </c>
      <c r="K1" s="53" t="s">
        <v>27</v>
      </c>
      <c r="L1" s="53" t="s">
        <v>28</v>
      </c>
      <c r="M1" s="53" t="s">
        <v>29</v>
      </c>
      <c r="N1" s="53" t="s">
        <v>30</v>
      </c>
      <c r="O1" s="53" t="s">
        <v>338</v>
      </c>
      <c r="P1" s="53" t="s">
        <v>407</v>
      </c>
      <c r="Q1" s="289" t="s">
        <v>422</v>
      </c>
      <c r="R1" s="53" t="s">
        <v>423</v>
      </c>
      <c r="S1" s="53" t="s">
        <v>461</v>
      </c>
      <c r="T1" s="53" t="s">
        <v>480</v>
      </c>
      <c r="U1" s="53" t="s">
        <v>502</v>
      </c>
      <c r="V1" s="352"/>
      <c r="W1" s="352"/>
      <c r="X1" s="352"/>
      <c r="Y1" s="352"/>
      <c r="Z1" s="352"/>
      <c r="AA1" s="352"/>
      <c r="AB1" s="352"/>
      <c r="AC1" s="352"/>
      <c r="AD1" s="352"/>
    </row>
    <row r="2" spans="1:30" s="27" customFormat="1">
      <c r="A2" s="8" t="s">
        <v>133</v>
      </c>
      <c r="C2" s="25"/>
      <c r="D2" s="25"/>
      <c r="E2" s="25"/>
      <c r="F2" s="25"/>
      <c r="G2" s="25"/>
      <c r="H2" s="25"/>
      <c r="I2" s="25"/>
      <c r="J2" s="25"/>
      <c r="K2" s="25"/>
      <c r="L2" s="25"/>
      <c r="M2" s="25"/>
      <c r="N2" s="25"/>
      <c r="O2" s="25"/>
      <c r="P2" s="25"/>
      <c r="V2" s="349"/>
      <c r="W2" s="349"/>
      <c r="X2" s="349"/>
      <c r="Y2" s="349"/>
      <c r="Z2" s="349"/>
      <c r="AA2" s="349"/>
      <c r="AB2" s="349"/>
      <c r="AC2" s="349"/>
      <c r="AD2" s="349"/>
    </row>
    <row r="3" spans="1:30" s="28" customFormat="1" ht="13.15">
      <c r="A3" s="9" t="s">
        <v>166</v>
      </c>
      <c r="B3" s="9"/>
      <c r="C3" s="78"/>
      <c r="D3" s="78"/>
      <c r="E3" s="78"/>
      <c r="F3" s="78"/>
      <c r="G3" s="78"/>
      <c r="H3" s="78"/>
      <c r="I3" s="78"/>
      <c r="J3" s="78"/>
      <c r="K3" s="78"/>
      <c r="L3" s="78"/>
      <c r="M3" s="78"/>
      <c r="N3" s="78"/>
      <c r="O3" s="78"/>
      <c r="P3" s="78"/>
      <c r="Q3" s="78"/>
      <c r="R3" s="78"/>
      <c r="S3" s="78"/>
      <c r="T3" s="78"/>
      <c r="U3" s="78"/>
      <c r="V3" s="362"/>
      <c r="W3" s="362"/>
      <c r="X3" s="362"/>
      <c r="Y3" s="362"/>
      <c r="Z3" s="362"/>
      <c r="AA3" s="362"/>
      <c r="AB3" s="362"/>
      <c r="AC3" s="362"/>
      <c r="AD3" s="362"/>
    </row>
    <row r="4" spans="1:30" ht="13.15">
      <c r="A4" s="161" t="s">
        <v>167</v>
      </c>
      <c r="B4" s="5"/>
      <c r="C4" s="525"/>
      <c r="D4" s="19"/>
      <c r="E4" s="19"/>
      <c r="F4" s="19"/>
      <c r="G4" s="19"/>
      <c r="H4" s="525"/>
      <c r="I4" s="19"/>
      <c r="J4" s="19"/>
      <c r="K4" s="19"/>
      <c r="L4" s="19"/>
      <c r="M4" s="525"/>
      <c r="N4" s="19"/>
      <c r="O4" s="19"/>
      <c r="P4" s="19"/>
      <c r="R4" s="549"/>
    </row>
    <row r="5" spans="1:30" ht="13.15">
      <c r="A5" s="161"/>
      <c r="B5" s="5" t="s">
        <v>168</v>
      </c>
      <c r="C5" s="522">
        <v>3212.7020000000002</v>
      </c>
      <c r="D5" s="94">
        <v>3355.5039999999999</v>
      </c>
      <c r="E5" s="94">
        <v>3371.35</v>
      </c>
      <c r="F5" s="94">
        <v>3243.1880000000001</v>
      </c>
      <c r="G5" s="94">
        <v>2896.8560000000002</v>
      </c>
      <c r="H5" s="522">
        <v>2896.8560000000002</v>
      </c>
      <c r="I5" s="94">
        <v>2686.1770000000001</v>
      </c>
      <c r="J5" s="94">
        <v>2637.4479999999999</v>
      </c>
      <c r="K5" s="94">
        <v>2580.7669999999998</v>
      </c>
      <c r="L5" s="19">
        <v>2589.8069999999998</v>
      </c>
      <c r="M5" s="525">
        <v>2589.8069999999998</v>
      </c>
      <c r="N5" s="19">
        <v>2494.0140000000001</v>
      </c>
      <c r="O5" s="19">
        <v>2458.8229999999999</v>
      </c>
      <c r="P5" s="19">
        <v>2474.9209999999998</v>
      </c>
      <c r="Q5" s="19">
        <v>2563.52</v>
      </c>
      <c r="R5" s="525">
        <v>2563.52</v>
      </c>
      <c r="S5" s="19">
        <v>2529.6370000000002</v>
      </c>
      <c r="T5" s="19">
        <v>2416.2159999999999</v>
      </c>
      <c r="U5" s="19">
        <v>2532.7530000000002</v>
      </c>
    </row>
    <row r="6" spans="1:30" ht="13.15">
      <c r="A6" s="161"/>
      <c r="B6" s="5" t="s">
        <v>169</v>
      </c>
      <c r="C6" s="522">
        <v>331.04539842003896</v>
      </c>
      <c r="D6" s="94">
        <v>317.61165999999901</v>
      </c>
      <c r="E6" s="94">
        <v>322.887</v>
      </c>
      <c r="F6" s="94">
        <v>317.98700000000002</v>
      </c>
      <c r="G6" s="94">
        <v>311.85599999999999</v>
      </c>
      <c r="H6" s="522">
        <v>311.85599999999999</v>
      </c>
      <c r="I6" s="94">
        <v>299.66000000000003</v>
      </c>
      <c r="J6" s="94">
        <v>282.43900000000002</v>
      </c>
      <c r="K6" s="94">
        <v>275.02800000000002</v>
      </c>
      <c r="L6" s="94">
        <v>273.31099999999998</v>
      </c>
      <c r="M6" s="522">
        <v>273.31099999999998</v>
      </c>
      <c r="N6" s="94">
        <v>273.91899999999998</v>
      </c>
      <c r="O6" s="94">
        <v>274.32600000000002</v>
      </c>
      <c r="P6" s="94">
        <v>273.31099999999998</v>
      </c>
      <c r="Q6" s="94">
        <v>274.49700000000001</v>
      </c>
      <c r="R6" s="522">
        <v>274.49700000000001</v>
      </c>
      <c r="S6" s="94">
        <v>272.97699999999998</v>
      </c>
      <c r="T6" s="94">
        <v>287.70600000000002</v>
      </c>
      <c r="U6" s="94">
        <v>268.72899999999998</v>
      </c>
    </row>
    <row r="7" spans="1:30">
      <c r="A7" s="162"/>
      <c r="B7" s="5" t="s">
        <v>120</v>
      </c>
      <c r="C7" s="522">
        <v>425.76386003000096</v>
      </c>
      <c r="D7" s="94">
        <v>102.08231873</v>
      </c>
      <c r="E7" s="94">
        <v>105.52946549000001</v>
      </c>
      <c r="F7" s="94">
        <v>104.908204</v>
      </c>
      <c r="G7" s="94">
        <v>109.87217448</v>
      </c>
      <c r="H7" s="522">
        <v>422.39216269999997</v>
      </c>
      <c r="I7" s="94">
        <v>103.53179842</v>
      </c>
      <c r="J7" s="94">
        <v>102.86582921</v>
      </c>
      <c r="K7" s="94">
        <v>97.873511529999703</v>
      </c>
      <c r="L7" s="94">
        <v>101.00487219</v>
      </c>
      <c r="M7" s="522">
        <v>405.27601134999998</v>
      </c>
      <c r="N7" s="94">
        <v>96.379632999999899</v>
      </c>
      <c r="O7" s="94">
        <v>96.664105160000091</v>
      </c>
      <c r="P7" s="94">
        <v>95.3343512</v>
      </c>
      <c r="Q7" s="94">
        <v>98.476384089999797</v>
      </c>
      <c r="R7" s="522">
        <v>386.85447345</v>
      </c>
      <c r="S7" s="94">
        <v>95.819609740000004</v>
      </c>
      <c r="T7" s="94">
        <v>87.995225419999898</v>
      </c>
      <c r="U7" s="94">
        <v>95.536142640000008</v>
      </c>
    </row>
    <row r="8" spans="1:30">
      <c r="A8" s="162"/>
      <c r="B8" s="5" t="s">
        <v>170</v>
      </c>
      <c r="C8" s="522">
        <v>400.24286431000104</v>
      </c>
      <c r="D8" s="94">
        <v>95.92017703000009</v>
      </c>
      <c r="E8" s="94">
        <v>99.552255059999894</v>
      </c>
      <c r="F8" s="94">
        <v>99.8779108600001</v>
      </c>
      <c r="G8" s="94">
        <v>102.50763169</v>
      </c>
      <c r="H8" s="522">
        <v>397.85797463999995</v>
      </c>
      <c r="I8" s="94">
        <v>95.70682343</v>
      </c>
      <c r="J8" s="94">
        <v>93.913793090000098</v>
      </c>
      <c r="K8" s="94">
        <v>90.328630079999797</v>
      </c>
      <c r="L8" s="94">
        <v>91.396360930000398</v>
      </c>
      <c r="M8" s="522">
        <v>371.34560753</v>
      </c>
      <c r="N8" s="94">
        <v>88.41696060999989</v>
      </c>
      <c r="O8" s="94">
        <v>86.796846340000101</v>
      </c>
      <c r="P8" s="94">
        <v>85.945934010000002</v>
      </c>
      <c r="Q8" s="94">
        <v>87.337991099999797</v>
      </c>
      <c r="R8" s="522">
        <v>348.49773206000003</v>
      </c>
      <c r="S8" s="94">
        <v>87.599375420000101</v>
      </c>
      <c r="T8" s="94">
        <v>81.5438666699999</v>
      </c>
      <c r="U8" s="94">
        <v>83.715289080000105</v>
      </c>
    </row>
    <row r="9" spans="1:30" s="13" customFormat="1">
      <c r="A9" s="163"/>
      <c r="B9" s="49" t="s">
        <v>39</v>
      </c>
      <c r="C9" s="570">
        <v>-4.7285762825156508E-2</v>
      </c>
      <c r="D9" s="176">
        <v>-6.3760431982793464E-2</v>
      </c>
      <c r="E9" s="176">
        <v>-1.3875278641220623E-2</v>
      </c>
      <c r="F9" s="176">
        <v>2.5691936088632072E-3</v>
      </c>
      <c r="G9" s="176">
        <v>5.4439326684555533E-2</v>
      </c>
      <c r="H9" s="570">
        <v>-5.9586063429575287E-3</v>
      </c>
      <c r="I9" s="176">
        <v>2.0958496869445398E-2</v>
      </c>
      <c r="J9" s="176">
        <v>-3.6398367448492119E-2</v>
      </c>
      <c r="K9" s="176">
        <v>-7.6764034549611893E-2</v>
      </c>
      <c r="L9" s="176">
        <v>-8.9045053617116676E-2</v>
      </c>
      <c r="M9" s="570">
        <v>-4.6267831646849333E-2</v>
      </c>
      <c r="N9" s="176">
        <v>-7.6168684308406884E-2</v>
      </c>
      <c r="O9" s="176">
        <v>-7.5781698468718392E-2</v>
      </c>
      <c r="P9" s="176">
        <v>-4.8519456855686274E-2</v>
      </c>
      <c r="Q9" s="176">
        <v>-4.4404063670640752E-2</v>
      </c>
      <c r="R9" s="570">
        <v>-6.1527253875365E-2</v>
      </c>
      <c r="S9" s="176">
        <v>-9.2469271094500986E-3</v>
      </c>
      <c r="T9" s="176">
        <v>-6.0520397819792432E-2</v>
      </c>
      <c r="U9" s="176">
        <v>-2.5954048387446069E-2</v>
      </c>
      <c r="V9" s="360"/>
      <c r="W9" s="360"/>
      <c r="X9" s="360"/>
      <c r="Y9" s="360"/>
      <c r="Z9" s="360"/>
      <c r="AA9" s="360"/>
      <c r="AB9" s="360"/>
      <c r="AC9" s="360"/>
      <c r="AD9" s="360"/>
    </row>
    <row r="10" spans="1:30">
      <c r="A10" s="162"/>
      <c r="B10" s="5" t="s">
        <v>52</v>
      </c>
      <c r="C10" s="522">
        <v>147.87928088999999</v>
      </c>
      <c r="D10" s="94">
        <v>34.027721369999895</v>
      </c>
      <c r="E10" s="94">
        <v>37.530725779999997</v>
      </c>
      <c r="F10" s="94">
        <v>38.1442850700004</v>
      </c>
      <c r="G10" s="94">
        <v>44.797923599998903</v>
      </c>
      <c r="H10" s="522">
        <v>154.500655819999</v>
      </c>
      <c r="I10" s="94">
        <v>37.0033368100001</v>
      </c>
      <c r="J10" s="94">
        <v>31.625391680000099</v>
      </c>
      <c r="K10" s="94">
        <v>29.573939049999698</v>
      </c>
      <c r="L10" s="94">
        <v>35.269876800000098</v>
      </c>
      <c r="M10" s="522">
        <v>133.47254433999998</v>
      </c>
      <c r="N10" s="94">
        <v>35.199238759999901</v>
      </c>
      <c r="O10" s="94">
        <v>29.896547120000001</v>
      </c>
      <c r="P10" s="94">
        <v>35.115856739999899</v>
      </c>
      <c r="Q10" s="94">
        <v>40.009825239999799</v>
      </c>
      <c r="R10" s="522">
        <v>140.22146786000002</v>
      </c>
      <c r="S10" s="94">
        <v>35.443106110000102</v>
      </c>
      <c r="T10" s="94">
        <v>25.439906500000099</v>
      </c>
      <c r="U10" s="94">
        <v>31.910796629999901</v>
      </c>
    </row>
    <row r="11" spans="1:30" s="13" customFormat="1">
      <c r="A11" s="163"/>
      <c r="B11" s="49" t="s">
        <v>39</v>
      </c>
      <c r="C11" s="570">
        <v>-0.12324547045503875</v>
      </c>
      <c r="D11" s="176">
        <v>-0.16800000000000001</v>
      </c>
      <c r="E11" s="176">
        <v>-8.0000000000000002E-3</v>
      </c>
      <c r="F11" s="176">
        <v>1.9E-2</v>
      </c>
      <c r="G11" s="176">
        <v>0.41199999999999998</v>
      </c>
      <c r="H11" s="570">
        <v>4.4999999999999998E-2</v>
      </c>
      <c r="I11" s="176">
        <v>9.3023989906082738E-2</v>
      </c>
      <c r="J11" s="176">
        <v>-0.16820294609850062</v>
      </c>
      <c r="K11" s="176">
        <v>-0.22997013664989541</v>
      </c>
      <c r="L11" s="176">
        <v>-0.22215696269453677</v>
      </c>
      <c r="M11" s="570">
        <v>-0.14161053546196112</v>
      </c>
      <c r="N11" s="176">
        <v>-0.13934553163342372</v>
      </c>
      <c r="O11" s="176">
        <v>-0.14366369833368609</v>
      </c>
      <c r="P11" s="176">
        <v>8.1808983101972821E-2</v>
      </c>
      <c r="Q11" s="176">
        <v>3.9631658140631826E-2</v>
      </c>
      <c r="R11" s="570">
        <v>-4.4072380721351792E-2</v>
      </c>
      <c r="S11" s="176">
        <v>6.9281995461029618E-3</v>
      </c>
      <c r="T11" s="176">
        <v>-0.1490687403502397</v>
      </c>
      <c r="U11" s="176">
        <v>-9.1271021343168515E-2</v>
      </c>
      <c r="V11" s="360"/>
      <c r="W11" s="360"/>
      <c r="X11" s="360"/>
      <c r="Y11" s="360"/>
      <c r="Z11" s="360"/>
      <c r="AA11" s="360"/>
      <c r="AB11" s="360"/>
      <c r="AC11" s="360"/>
      <c r="AD11" s="360"/>
    </row>
    <row r="12" spans="1:30">
      <c r="A12" s="162"/>
      <c r="B12" s="5"/>
      <c r="C12" s="522"/>
      <c r="D12" s="94"/>
      <c r="E12" s="94"/>
      <c r="F12" s="94"/>
      <c r="G12" s="94"/>
      <c r="H12" s="522"/>
      <c r="I12" s="94"/>
      <c r="J12" s="94"/>
      <c r="K12" s="94"/>
      <c r="L12" s="94"/>
      <c r="M12" s="522"/>
      <c r="N12" s="94"/>
      <c r="O12" s="94"/>
      <c r="P12" s="94"/>
      <c r="R12" s="549"/>
    </row>
    <row r="13" spans="1:30" ht="13.15">
      <c r="A13" s="161" t="s">
        <v>77</v>
      </c>
      <c r="B13" s="5"/>
      <c r="C13" s="522"/>
      <c r="D13" s="94"/>
      <c r="E13" s="94"/>
      <c r="F13" s="94"/>
      <c r="G13" s="94"/>
      <c r="H13" s="522"/>
      <c r="I13" s="94"/>
      <c r="J13" s="94"/>
      <c r="K13" s="94"/>
      <c r="L13" s="94"/>
      <c r="M13" s="522"/>
      <c r="N13" s="94"/>
      <c r="O13" s="94"/>
      <c r="P13" s="94"/>
      <c r="R13" s="549"/>
    </row>
    <row r="14" spans="1:30" ht="13.15">
      <c r="A14" s="161"/>
      <c r="B14" s="5" t="s">
        <v>168</v>
      </c>
      <c r="C14" s="522">
        <v>9468.3179999999993</v>
      </c>
      <c r="D14" s="94">
        <v>9692.5450000000001</v>
      </c>
      <c r="E14" s="94">
        <v>9928.3809999999994</v>
      </c>
      <c r="F14" s="94">
        <v>10088.987999999999</v>
      </c>
      <c r="G14" s="94">
        <v>10386.226000000001</v>
      </c>
      <c r="H14" s="522">
        <v>10386.226000000001</v>
      </c>
      <c r="I14" s="94">
        <v>10524.732</v>
      </c>
      <c r="J14" s="94">
        <v>10651.882</v>
      </c>
      <c r="K14" s="94">
        <v>10803.115</v>
      </c>
      <c r="L14" s="19">
        <v>10940.912</v>
      </c>
      <c r="M14" s="525">
        <v>10940.912</v>
      </c>
      <c r="N14" s="19">
        <v>10893.785</v>
      </c>
      <c r="O14" s="19">
        <v>10925.89</v>
      </c>
      <c r="P14" s="19">
        <v>10648.337</v>
      </c>
      <c r="Q14" s="19">
        <v>10816.733</v>
      </c>
      <c r="R14" s="525">
        <v>10816.733</v>
      </c>
      <c r="S14" s="19">
        <v>10707.596</v>
      </c>
      <c r="T14" s="19">
        <v>10576.082</v>
      </c>
      <c r="U14" s="19">
        <v>10903.710999999999</v>
      </c>
    </row>
    <row r="15" spans="1:30" ht="13.15">
      <c r="A15" s="161"/>
      <c r="B15" s="5" t="s">
        <v>144</v>
      </c>
      <c r="C15" s="522">
        <v>323.49299999999999</v>
      </c>
      <c r="D15" s="94">
        <v>336.00200000000001</v>
      </c>
      <c r="E15" s="94">
        <v>341.06799999999998</v>
      </c>
      <c r="F15" s="94">
        <v>349.49</v>
      </c>
      <c r="G15" s="94">
        <v>360.863</v>
      </c>
      <c r="H15" s="522">
        <v>360.863</v>
      </c>
      <c r="I15" s="94">
        <v>384.12200000000001</v>
      </c>
      <c r="J15" s="94">
        <v>458.83199999999999</v>
      </c>
      <c r="K15" s="94">
        <v>475.83</v>
      </c>
      <c r="L15" s="94">
        <v>485.02499999999998</v>
      </c>
      <c r="M15" s="522">
        <v>485.02499999999998</v>
      </c>
      <c r="N15" s="94">
        <v>497.82100000000003</v>
      </c>
      <c r="O15" s="94">
        <v>499.16300000000001</v>
      </c>
      <c r="P15" s="94">
        <v>508.774</v>
      </c>
      <c r="Q15" s="94">
        <v>519.36300000000006</v>
      </c>
      <c r="R15" s="522">
        <v>519.36300000000006</v>
      </c>
      <c r="S15" s="94">
        <v>532.61300000000006</v>
      </c>
      <c r="T15" s="94">
        <v>550.06600000000003</v>
      </c>
      <c r="U15" s="94">
        <v>586.19500000000005</v>
      </c>
    </row>
    <row r="16" spans="1:30">
      <c r="A16" s="162"/>
      <c r="B16" s="5" t="s">
        <v>120</v>
      </c>
      <c r="C16" s="522">
        <v>1284.2971415623799</v>
      </c>
      <c r="D16" s="94">
        <v>320.45178995010201</v>
      </c>
      <c r="E16" s="94">
        <v>325.396247913254</v>
      </c>
      <c r="F16" s="94">
        <v>333.37174699036802</v>
      </c>
      <c r="G16" s="94">
        <v>348.56040012172599</v>
      </c>
      <c r="H16" s="522">
        <v>1327.7801849754499</v>
      </c>
      <c r="I16" s="94">
        <v>334.52095476139903</v>
      </c>
      <c r="J16" s="94">
        <v>339.28445333409098</v>
      </c>
      <c r="K16" s="94">
        <v>340.99960657932701</v>
      </c>
      <c r="L16" s="94">
        <v>358.28487639260698</v>
      </c>
      <c r="M16" s="522">
        <v>1373.08989106742</v>
      </c>
      <c r="N16" s="94">
        <v>342.84331978451502</v>
      </c>
      <c r="O16" s="94">
        <v>354.90085292248301</v>
      </c>
      <c r="P16" s="94">
        <v>358.96055676864097</v>
      </c>
      <c r="Q16" s="94">
        <v>377.60664783493303</v>
      </c>
      <c r="R16" s="522">
        <v>1434.3113773105702</v>
      </c>
      <c r="S16" s="94">
        <v>368.73379945615596</v>
      </c>
      <c r="T16" s="94">
        <v>356.793400793047</v>
      </c>
      <c r="U16" s="94">
        <v>379.922218789863</v>
      </c>
    </row>
    <row r="17" spans="1:30">
      <c r="A17" s="162"/>
      <c r="B17" s="5" t="s">
        <v>170</v>
      </c>
      <c r="C17" s="522">
        <v>1142.9772927392901</v>
      </c>
      <c r="D17" s="94">
        <v>285.67989336708104</v>
      </c>
      <c r="E17" s="94">
        <v>291.46082354857901</v>
      </c>
      <c r="F17" s="94">
        <v>298.65612771912197</v>
      </c>
      <c r="G17" s="94">
        <v>306.64321770954598</v>
      </c>
      <c r="H17" s="522">
        <v>1182.4400623443298</v>
      </c>
      <c r="I17" s="94">
        <v>296.50037756908705</v>
      </c>
      <c r="J17" s="94">
        <v>297.87772196060598</v>
      </c>
      <c r="K17" s="94">
        <v>300.23524800708697</v>
      </c>
      <c r="L17" s="94">
        <v>305.50333913274403</v>
      </c>
      <c r="M17" s="522">
        <v>1200.11668666952</v>
      </c>
      <c r="N17" s="94">
        <v>302.53258771181999</v>
      </c>
      <c r="O17" s="94">
        <v>310.33856988733305</v>
      </c>
      <c r="P17" s="94">
        <v>303.89374781661803</v>
      </c>
      <c r="Q17" s="94">
        <v>317.18197059009498</v>
      </c>
      <c r="R17" s="522">
        <v>1233.9468760058701</v>
      </c>
      <c r="S17" s="94">
        <v>318.90178795328103</v>
      </c>
      <c r="T17" s="94">
        <v>305.06895739739701</v>
      </c>
      <c r="U17" s="94">
        <v>314.439553458913</v>
      </c>
    </row>
    <row r="18" spans="1:30" s="13" customFormat="1">
      <c r="A18" s="163"/>
      <c r="B18" s="49" t="s">
        <v>39</v>
      </c>
      <c r="C18" s="570">
        <v>-1.7125112449199675E-2</v>
      </c>
      <c r="D18" s="176">
        <v>-4.2982857137585539E-2</v>
      </c>
      <c r="E18" s="176">
        <v>-2.489780854464263E-2</v>
      </c>
      <c r="F18" s="176">
        <v>3.5369904609483305E-2</v>
      </c>
      <c r="G18" s="176">
        <v>3.3955599587401464E-2</v>
      </c>
      <c r="H18" s="570">
        <v>-1.6503500222109224E-4</v>
      </c>
      <c r="I18" s="176">
        <v>5.7370223273219612E-2</v>
      </c>
      <c r="J18" s="176">
        <v>6.4000000000000001E-2</v>
      </c>
      <c r="K18" s="176">
        <v>6.4224789036787966E-2</v>
      </c>
      <c r="L18" s="176">
        <v>6.4433592269767637E-2</v>
      </c>
      <c r="M18" s="570">
        <v>6.2423804765572966E-2</v>
      </c>
      <c r="N18" s="176">
        <v>6.9928287241934645E-2</v>
      </c>
      <c r="O18" s="176">
        <v>7.5604571963679618E-2</v>
      </c>
      <c r="P18" s="176">
        <v>3.1949832552589368E-2</v>
      </c>
      <c r="Q18" s="176">
        <v>3.7284237233785912E-2</v>
      </c>
      <c r="R18" s="570">
        <v>5.3264596126747096E-2</v>
      </c>
      <c r="S18" s="176">
        <v>4.7520505393966517E-2</v>
      </c>
      <c r="T18" s="176">
        <v>-1.5928818621691019E-2</v>
      </c>
      <c r="U18" s="176">
        <v>3.9063790200009531E-2</v>
      </c>
      <c r="V18" s="360"/>
      <c r="W18" s="360"/>
      <c r="X18" s="360"/>
      <c r="Y18" s="360"/>
      <c r="Z18" s="360"/>
      <c r="AA18" s="360"/>
      <c r="AB18" s="360"/>
      <c r="AC18" s="360"/>
      <c r="AD18" s="360"/>
    </row>
    <row r="19" spans="1:30">
      <c r="A19" s="162"/>
      <c r="B19" s="5" t="s">
        <v>52</v>
      </c>
      <c r="C19" s="522">
        <v>631.35578785772202</v>
      </c>
      <c r="D19" s="94">
        <v>160.851578686153</v>
      </c>
      <c r="E19" s="94">
        <v>164.63527939351499</v>
      </c>
      <c r="F19" s="94">
        <v>168.40133746937298</v>
      </c>
      <c r="G19" s="94">
        <v>170.72080997916598</v>
      </c>
      <c r="H19" s="522">
        <v>664.60900552820704</v>
      </c>
      <c r="I19" s="94">
        <v>174.12450827293901</v>
      </c>
      <c r="J19" s="94">
        <v>171.59829040053398</v>
      </c>
      <c r="K19" s="94">
        <v>171.34311189053699</v>
      </c>
      <c r="L19" s="94">
        <v>172.105401914765</v>
      </c>
      <c r="M19" s="522">
        <v>689.17131247877501</v>
      </c>
      <c r="N19" s="94">
        <v>189.62004970218402</v>
      </c>
      <c r="O19" s="94">
        <v>188.10182291638799</v>
      </c>
      <c r="P19" s="94">
        <v>185.77762861727101</v>
      </c>
      <c r="Q19" s="94">
        <v>184.80439569148598</v>
      </c>
      <c r="R19" s="522">
        <v>748.30389692732899</v>
      </c>
      <c r="S19" s="94">
        <v>193.76567570776501</v>
      </c>
      <c r="T19" s="94">
        <v>183.54851909925898</v>
      </c>
      <c r="U19" s="94">
        <v>190.96556389712498</v>
      </c>
    </row>
    <row r="20" spans="1:30" s="13" customFormat="1">
      <c r="A20" s="163"/>
      <c r="B20" s="49" t="s">
        <v>39</v>
      </c>
      <c r="C20" s="570">
        <v>-3.664500292459405E-2</v>
      </c>
      <c r="D20" s="176">
        <v>-3.6999999999999998E-2</v>
      </c>
      <c r="E20" s="176">
        <v>3.0000000000000001E-3</v>
      </c>
      <c r="F20" s="176">
        <v>8.4000000000000005E-2</v>
      </c>
      <c r="G20" s="176">
        <v>2.5000000000000001E-2</v>
      </c>
      <c r="H20" s="570">
        <v>1.7000000000000001E-2</v>
      </c>
      <c r="I20" s="176">
        <v>8.4401596545861546E-2</v>
      </c>
      <c r="J20" s="176">
        <v>5.7264314173367969E-2</v>
      </c>
      <c r="K20" s="176">
        <v>4.6615215413415623E-2</v>
      </c>
      <c r="L20" s="176">
        <v>3.7999999999999999E-2</v>
      </c>
      <c r="M20" s="570">
        <v>5.6089248420285953E-2</v>
      </c>
      <c r="N20" s="176">
        <v>7.4084056076722291E-2</v>
      </c>
      <c r="O20" s="176">
        <v>6.8466570317155764E-2</v>
      </c>
      <c r="P20" s="176">
        <v>3.9802553015006494E-2</v>
      </c>
      <c r="Q20" s="176">
        <v>8.1769704698570807E-3</v>
      </c>
      <c r="R20" s="570">
        <v>4.725001014345679E-2</v>
      </c>
      <c r="S20" s="176">
        <v>1.5739243164289755E-2</v>
      </c>
      <c r="T20" s="176">
        <v>-2.3136465294127502E-2</v>
      </c>
      <c r="U20" s="176">
        <v>3.2293240494744933E-2</v>
      </c>
      <c r="V20" s="360"/>
      <c r="W20" s="360"/>
      <c r="X20" s="360"/>
      <c r="Y20" s="360"/>
      <c r="Z20" s="360"/>
      <c r="AA20" s="360"/>
      <c r="AB20" s="360"/>
      <c r="AC20" s="360"/>
      <c r="AD20" s="360"/>
    </row>
    <row r="21" spans="1:30">
      <c r="A21" s="162"/>
      <c r="B21" s="5"/>
      <c r="C21" s="522"/>
      <c r="D21" s="94"/>
      <c r="E21" s="94"/>
      <c r="F21" s="94"/>
      <c r="G21" s="94"/>
      <c r="H21" s="522"/>
      <c r="I21" s="94"/>
      <c r="J21" s="94"/>
      <c r="K21" s="94"/>
      <c r="L21" s="94"/>
      <c r="M21" s="522"/>
      <c r="N21" s="94"/>
      <c r="O21" s="94"/>
      <c r="P21" s="94"/>
      <c r="Q21" s="94"/>
      <c r="R21" s="522"/>
      <c r="S21" s="94"/>
      <c r="T21" s="94"/>
      <c r="U21" s="94"/>
    </row>
    <row r="22" spans="1:30" ht="13.15">
      <c r="A22" s="161" t="s">
        <v>79</v>
      </c>
      <c r="B22" s="5"/>
      <c r="C22" s="522"/>
      <c r="D22" s="94"/>
      <c r="E22" s="94"/>
      <c r="F22" s="94"/>
      <c r="G22" s="94"/>
      <c r="H22" s="522"/>
      <c r="I22" s="94"/>
      <c r="J22" s="94"/>
      <c r="K22" s="94"/>
      <c r="L22" s="94"/>
      <c r="M22" s="522"/>
      <c r="N22" s="94"/>
      <c r="O22" s="94"/>
      <c r="P22" s="94"/>
      <c r="Q22" s="94"/>
      <c r="R22" s="522"/>
      <c r="S22" s="94"/>
      <c r="T22" s="94"/>
      <c r="U22" s="94"/>
    </row>
    <row r="23" spans="1:30" ht="13.15">
      <c r="A23" s="161"/>
      <c r="B23" s="5" t="s">
        <v>168</v>
      </c>
      <c r="C23" s="522">
        <v>4847.692</v>
      </c>
      <c r="D23" s="94">
        <v>4932.384</v>
      </c>
      <c r="E23" s="94">
        <v>4892.2640000000001</v>
      </c>
      <c r="F23" s="94">
        <v>4789.9650000000001</v>
      </c>
      <c r="G23" s="94">
        <v>4820.87</v>
      </c>
      <c r="H23" s="522">
        <v>4820.87</v>
      </c>
      <c r="I23" s="94">
        <v>4841.7020000000002</v>
      </c>
      <c r="J23" s="94">
        <v>4798.1880000000001</v>
      </c>
      <c r="K23" s="94">
        <v>4635.2759999999998</v>
      </c>
      <c r="L23" s="19">
        <v>4677.5450000000001</v>
      </c>
      <c r="M23" s="525">
        <v>4677.5450000000001</v>
      </c>
      <c r="N23" s="19">
        <v>4699.9089999999997</v>
      </c>
      <c r="O23" s="19">
        <v>4623.7979999999998</v>
      </c>
      <c r="P23" s="19">
        <v>4529.0050000000001</v>
      </c>
      <c r="Q23" s="19">
        <v>4639.2370000000001</v>
      </c>
      <c r="R23" s="525">
        <v>4639.2370000000001</v>
      </c>
      <c r="S23" s="19">
        <v>4587.8109999999997</v>
      </c>
      <c r="T23" s="19">
        <v>4278.509</v>
      </c>
      <c r="U23" s="19">
        <v>4352.8029999999999</v>
      </c>
    </row>
    <row r="24" spans="1:30" ht="13.15">
      <c r="A24" s="161"/>
      <c r="B24" s="5" t="s">
        <v>144</v>
      </c>
      <c r="C24" s="522">
        <v>128.732</v>
      </c>
      <c r="D24" s="94">
        <v>133.66200000000001</v>
      </c>
      <c r="E24" s="94">
        <v>135.92599999999999</v>
      </c>
      <c r="F24" s="94">
        <v>143.34299999999999</v>
      </c>
      <c r="G24" s="94">
        <v>150.45099999999999</v>
      </c>
      <c r="H24" s="522">
        <v>150.45099999999999</v>
      </c>
      <c r="I24" s="94">
        <v>158.607</v>
      </c>
      <c r="J24" s="94">
        <v>162.79400000000001</v>
      </c>
      <c r="K24" s="94">
        <v>163.488</v>
      </c>
      <c r="L24" s="94">
        <v>164.7</v>
      </c>
      <c r="M24" s="522">
        <v>164.7</v>
      </c>
      <c r="N24" s="94">
        <v>167.142</v>
      </c>
      <c r="O24" s="94">
        <v>170.25899999999999</v>
      </c>
      <c r="P24" s="94">
        <v>171.59800000000001</v>
      </c>
      <c r="Q24" s="94">
        <v>175.98699999999999</v>
      </c>
      <c r="R24" s="522">
        <v>175.98699999999999</v>
      </c>
      <c r="S24" s="94">
        <v>176.321</v>
      </c>
      <c r="T24" s="94">
        <v>164.83199999999999</v>
      </c>
      <c r="U24" s="94">
        <v>174.024</v>
      </c>
    </row>
    <row r="25" spans="1:30">
      <c r="A25" s="162"/>
      <c r="B25" s="5" t="s">
        <v>120</v>
      </c>
      <c r="C25" s="522">
        <v>608.87229734271693</v>
      </c>
      <c r="D25" s="94">
        <v>146.55481904192803</v>
      </c>
      <c r="E25" s="94">
        <v>147.844902732154</v>
      </c>
      <c r="F25" s="94">
        <v>143.48241751234599</v>
      </c>
      <c r="G25" s="94">
        <v>147.30132372230099</v>
      </c>
      <c r="H25" s="522">
        <v>585.18346300872906</v>
      </c>
      <c r="I25" s="94">
        <v>144.55815924455001</v>
      </c>
      <c r="J25" s="94">
        <v>145.90917307048599</v>
      </c>
      <c r="K25" s="94">
        <v>144.04275952031</v>
      </c>
      <c r="L25" s="94">
        <v>151.001228456739</v>
      </c>
      <c r="M25" s="522">
        <v>585.511320292086</v>
      </c>
      <c r="N25" s="94">
        <v>146.83235610107002</v>
      </c>
      <c r="O25" s="94">
        <v>148.17080885202199</v>
      </c>
      <c r="P25" s="94">
        <v>146.50367367824398</v>
      </c>
      <c r="Q25" s="94">
        <v>152.19415675000101</v>
      </c>
      <c r="R25" s="522">
        <v>593.70099538133809</v>
      </c>
      <c r="S25" s="94">
        <v>140.934945810936</v>
      </c>
      <c r="T25" s="94">
        <v>124.024090778169</v>
      </c>
      <c r="U25" s="94">
        <v>137.314665383712</v>
      </c>
    </row>
    <row r="26" spans="1:30">
      <c r="A26" s="162"/>
      <c r="B26" s="5" t="s">
        <v>170</v>
      </c>
      <c r="C26" s="522">
        <v>585.03865236893205</v>
      </c>
      <c r="D26" s="94">
        <v>141.44968786087301</v>
      </c>
      <c r="E26" s="94">
        <v>142.48752822920198</v>
      </c>
      <c r="F26" s="94">
        <v>139.30123330690199</v>
      </c>
      <c r="G26" s="94">
        <v>142.72925678799399</v>
      </c>
      <c r="H26" s="522">
        <v>565.96770618496998</v>
      </c>
      <c r="I26" s="94">
        <v>138.084600470688</v>
      </c>
      <c r="J26" s="94">
        <v>138.11053314360001</v>
      </c>
      <c r="K26" s="94">
        <v>136.43930429997602</v>
      </c>
      <c r="L26" s="94">
        <v>142.424308787364</v>
      </c>
      <c r="M26" s="522">
        <v>555.05874670162802</v>
      </c>
      <c r="N26" s="94">
        <v>137.78535347636202</v>
      </c>
      <c r="O26" s="94">
        <v>137.54255822867199</v>
      </c>
      <c r="P26" s="94">
        <v>136.081205018085</v>
      </c>
      <c r="Q26" s="94">
        <v>139.214886828663</v>
      </c>
      <c r="R26" s="522">
        <v>550.6240035517809</v>
      </c>
      <c r="S26" s="94">
        <v>133.01738779489901</v>
      </c>
      <c r="T26" s="94">
        <v>118.93002582305</v>
      </c>
      <c r="U26" s="94">
        <v>127.79871272339901</v>
      </c>
    </row>
    <row r="27" spans="1:30" s="13" customFormat="1">
      <c r="A27" s="163"/>
      <c r="B27" s="49" t="s">
        <v>39</v>
      </c>
      <c r="C27" s="570">
        <v>-1.3471042793947063E-2</v>
      </c>
      <c r="D27" s="176">
        <v>-9.845402927777025E-3</v>
      </c>
      <c r="E27" s="176">
        <v>4.9037107414928727E-4</v>
      </c>
      <c r="F27" s="176">
        <v>-8.4852808014387326E-3</v>
      </c>
      <c r="G27" s="176">
        <v>-1.267024862934174E-3</v>
      </c>
      <c r="H27" s="570">
        <v>-4.7647398666555985E-3</v>
      </c>
      <c r="I27" s="176">
        <v>1.0133008656842968E-4</v>
      </c>
      <c r="J27" s="176">
        <v>3.4202294696632496E-3</v>
      </c>
      <c r="K27" s="176">
        <v>2.5857160713363525E-2</v>
      </c>
      <c r="L27" s="176">
        <v>4.44489810098605E-2</v>
      </c>
      <c r="M27" s="570">
        <v>1.8455303238107845E-2</v>
      </c>
      <c r="N27" s="176">
        <v>3.1173523838021213E-2</v>
      </c>
      <c r="O27" s="176">
        <v>2.3974860621861892E-2</v>
      </c>
      <c r="P27" s="176">
        <v>1.9849097007148153E-2</v>
      </c>
      <c r="Q27" s="176">
        <v>-5.0900989686621066E-3</v>
      </c>
      <c r="R27" s="570">
        <v>1.7171217570808136E-2</v>
      </c>
      <c r="S27" s="176">
        <v>-2.286743169475117E-2</v>
      </c>
      <c r="T27" s="176">
        <v>-0.12361895168719753</v>
      </c>
      <c r="U27" s="176">
        <v>-5.9857266354554441E-2</v>
      </c>
      <c r="V27" s="360"/>
      <c r="W27" s="360"/>
      <c r="X27" s="360"/>
      <c r="Y27" s="360"/>
      <c r="Z27" s="360"/>
      <c r="AA27" s="360"/>
      <c r="AB27" s="360"/>
      <c r="AC27" s="360"/>
      <c r="AD27" s="360"/>
    </row>
    <row r="28" spans="1:30">
      <c r="A28" s="162"/>
      <c r="B28" s="5" t="s">
        <v>52</v>
      </c>
      <c r="C28" s="522">
        <v>256.33228985772104</v>
      </c>
      <c r="D28" s="94">
        <v>63.263357909644697</v>
      </c>
      <c r="E28" s="94">
        <v>63.317413463224803</v>
      </c>
      <c r="F28" s="94">
        <v>74.589924257104499</v>
      </c>
      <c r="G28" s="94">
        <v>63.639104990874699</v>
      </c>
      <c r="H28" s="522">
        <v>264.80980062084899</v>
      </c>
      <c r="I28" s="94">
        <v>61.475603997114298</v>
      </c>
      <c r="J28" s="94">
        <v>60.182267556840905</v>
      </c>
      <c r="K28" s="94">
        <v>70.842793183832711</v>
      </c>
      <c r="L28" s="94">
        <v>75.905888447995508</v>
      </c>
      <c r="M28" s="522">
        <v>268.40655318578297</v>
      </c>
      <c r="N28" s="94">
        <v>66.364963682258505</v>
      </c>
      <c r="O28" s="94">
        <v>69.721814314085208</v>
      </c>
      <c r="P28" s="94">
        <v>71.951662030984394</v>
      </c>
      <c r="Q28" s="94">
        <v>71.690593804655904</v>
      </c>
      <c r="R28" s="522">
        <v>279.729033831984</v>
      </c>
      <c r="S28" s="94">
        <v>63.623469544067397</v>
      </c>
      <c r="T28" s="94">
        <v>55.128148241190203</v>
      </c>
      <c r="U28" s="94">
        <v>60.608322144916599</v>
      </c>
    </row>
    <row r="29" spans="1:30" s="13" customFormat="1">
      <c r="A29" s="163"/>
      <c r="B29" s="49" t="s">
        <v>39</v>
      </c>
      <c r="C29" s="570">
        <v>-2.6284102871299342E-2</v>
      </c>
      <c r="D29" s="176">
        <v>-1.0999999999999999E-2</v>
      </c>
      <c r="E29" s="176">
        <v>0.17199999999999999</v>
      </c>
      <c r="F29" s="176">
        <v>0.11899999999999999</v>
      </c>
      <c r="G29" s="176">
        <v>-1.4E-2</v>
      </c>
      <c r="H29" s="570">
        <v>6.2E-2</v>
      </c>
      <c r="I29" s="176">
        <v>-8.0000000000000002E-3</v>
      </c>
      <c r="J29" s="176">
        <v>-3.4024797472267609E-2</v>
      </c>
      <c r="K29" s="176">
        <v>-3.1254568275284944E-2</v>
      </c>
      <c r="L29" s="176">
        <v>0.21845324783342535</v>
      </c>
      <c r="M29" s="570">
        <v>3.4182797746853399E-2</v>
      </c>
      <c r="N29" s="176">
        <v>4.3196157033506502E-2</v>
      </c>
      <c r="O29" s="176">
        <v>0.12459419029926076</v>
      </c>
      <c r="P29" s="176">
        <v>-1.9306500300064811E-2</v>
      </c>
      <c r="Q29" s="176">
        <v>-9.4655435819884448E-2</v>
      </c>
      <c r="R29" s="570">
        <v>5.3297952832231845E-3</v>
      </c>
      <c r="S29" s="176">
        <v>-2.9787108560505031E-2</v>
      </c>
      <c r="T29" s="176">
        <v>-0.19861802365352449</v>
      </c>
      <c r="U29" s="176">
        <v>-0.15676900284447476</v>
      </c>
      <c r="V29" s="360"/>
      <c r="W29" s="360"/>
      <c r="X29" s="360"/>
      <c r="Y29" s="360"/>
      <c r="Z29" s="360"/>
      <c r="AA29" s="360"/>
      <c r="AB29" s="360"/>
      <c r="AC29" s="360"/>
      <c r="AD29" s="360"/>
    </row>
    <row r="30" spans="1:30">
      <c r="A30" s="162"/>
      <c r="B30" s="5"/>
      <c r="C30" s="522"/>
      <c r="D30" s="94"/>
      <c r="E30" s="94"/>
      <c r="F30" s="94"/>
      <c r="G30" s="94"/>
      <c r="H30" s="522"/>
      <c r="I30" s="94"/>
      <c r="J30" s="94"/>
      <c r="K30" s="94"/>
      <c r="L30" s="94"/>
      <c r="M30" s="522"/>
      <c r="N30" s="94"/>
      <c r="O30" s="94"/>
      <c r="P30" s="94"/>
      <c r="Q30" s="94"/>
      <c r="R30" s="522"/>
      <c r="S30" s="94"/>
      <c r="T30" s="94"/>
      <c r="U30" s="94"/>
    </row>
    <row r="31" spans="1:30" ht="13.15">
      <c r="A31" s="161" t="s">
        <v>171</v>
      </c>
      <c r="B31" s="5"/>
      <c r="C31" s="525"/>
      <c r="D31" s="19"/>
      <c r="E31" s="19"/>
      <c r="F31" s="19"/>
      <c r="G31" s="19"/>
      <c r="H31" s="525"/>
      <c r="I31" s="19"/>
      <c r="J31" s="19"/>
      <c r="K31" s="19"/>
      <c r="L31" s="19"/>
      <c r="M31" s="525"/>
      <c r="N31" s="19"/>
      <c r="O31" s="19"/>
      <c r="P31" s="19"/>
      <c r="Q31" s="19"/>
      <c r="R31" s="525"/>
      <c r="S31" s="19"/>
      <c r="T31" s="19"/>
      <c r="U31" s="19"/>
    </row>
    <row r="32" spans="1:30" ht="13.15">
      <c r="A32" s="161"/>
      <c r="B32" s="5" t="s">
        <v>168</v>
      </c>
      <c r="C32" s="522">
        <v>3076.3980000000001</v>
      </c>
      <c r="D32" s="94">
        <v>3116.7260000000001</v>
      </c>
      <c r="E32" s="94">
        <v>3154.8139999999999</v>
      </c>
      <c r="F32" s="94">
        <v>3265.8879999999999</v>
      </c>
      <c r="G32" s="94">
        <v>3433.1819999999998</v>
      </c>
      <c r="H32" s="522">
        <v>3433.1819999999998</v>
      </c>
      <c r="I32" s="94">
        <v>3528.3510000000001</v>
      </c>
      <c r="J32" s="94">
        <v>3541.3040000000001</v>
      </c>
      <c r="K32" s="94">
        <v>3534.386</v>
      </c>
      <c r="L32" s="19">
        <v>3603.835</v>
      </c>
      <c r="M32" s="525">
        <v>3603.835</v>
      </c>
      <c r="N32" s="19">
        <v>3609.9270000000001</v>
      </c>
      <c r="O32" s="19">
        <v>3550.29</v>
      </c>
      <c r="P32" s="19">
        <v>3637.7049999999999</v>
      </c>
      <c r="Q32" s="19">
        <v>3716.1669999999999</v>
      </c>
      <c r="R32" s="525">
        <v>3716.1669999999999</v>
      </c>
      <c r="S32" s="19">
        <v>3779.7159999999999</v>
      </c>
      <c r="T32" s="19">
        <v>3370.78</v>
      </c>
      <c r="U32" s="19">
        <v>3712.643</v>
      </c>
    </row>
    <row r="33" spans="1:30" ht="13.15">
      <c r="A33" s="161"/>
      <c r="B33" s="5" t="s">
        <v>144</v>
      </c>
      <c r="C33" s="522">
        <v>125.452</v>
      </c>
      <c r="D33" s="94">
        <v>136.751</v>
      </c>
      <c r="E33" s="94">
        <v>165.97200000000001</v>
      </c>
      <c r="F33" s="94">
        <v>195.721</v>
      </c>
      <c r="G33" s="94">
        <v>230.55600000000001</v>
      </c>
      <c r="H33" s="522">
        <v>230.55600000000001</v>
      </c>
      <c r="I33" s="94">
        <v>268.42500000000001</v>
      </c>
      <c r="J33" s="94">
        <v>329.05099999999999</v>
      </c>
      <c r="K33" s="94">
        <v>353.02800000000002</v>
      </c>
      <c r="L33" s="94">
        <v>388.87099999999998</v>
      </c>
      <c r="M33" s="522">
        <v>388.87099999999998</v>
      </c>
      <c r="N33" s="94">
        <v>425.23899999999998</v>
      </c>
      <c r="O33" s="94">
        <v>467.02699999999999</v>
      </c>
      <c r="P33" s="94">
        <v>494.49599999999998</v>
      </c>
      <c r="Q33" s="94">
        <v>510.63099999999997</v>
      </c>
      <c r="R33" s="522">
        <v>510.63099999999997</v>
      </c>
      <c r="S33" s="94">
        <v>535.33000000000004</v>
      </c>
      <c r="T33" s="94">
        <v>495.05599999999998</v>
      </c>
      <c r="U33" s="94">
        <v>532.03399999999999</v>
      </c>
    </row>
    <row r="34" spans="1:30">
      <c r="A34" s="162"/>
      <c r="B34" s="5" t="s">
        <v>120</v>
      </c>
      <c r="C34" s="522">
        <v>541.59267004341507</v>
      </c>
      <c r="D34" s="94">
        <v>133.73688810130298</v>
      </c>
      <c r="E34" s="94">
        <v>133.19997331548501</v>
      </c>
      <c r="F34" s="94">
        <v>140.53836369898701</v>
      </c>
      <c r="G34" s="94">
        <v>147.90880608248901</v>
      </c>
      <c r="H34" s="522">
        <v>555.38403119826307</v>
      </c>
      <c r="I34" s="94">
        <v>141.687780408104</v>
      </c>
      <c r="J34" s="94">
        <v>152.77557714761298</v>
      </c>
      <c r="K34" s="94">
        <v>159.30957885383401</v>
      </c>
      <c r="L34" s="94">
        <v>159.78845530824799</v>
      </c>
      <c r="M34" s="522">
        <v>613.56139171779898</v>
      </c>
      <c r="N34" s="94">
        <v>158.20021328075202</v>
      </c>
      <c r="O34" s="94">
        <v>160.60473270188101</v>
      </c>
      <c r="P34" s="94">
        <v>161.44892219971101</v>
      </c>
      <c r="Q34" s="94">
        <v>159.121141059335</v>
      </c>
      <c r="R34" s="522">
        <v>639.37500924168</v>
      </c>
      <c r="S34" s="94">
        <v>157.88350649493498</v>
      </c>
      <c r="T34" s="94">
        <v>131.64900003328501</v>
      </c>
      <c r="U34" s="94">
        <v>143.38749432561499</v>
      </c>
    </row>
    <row r="35" spans="1:30">
      <c r="A35" s="162"/>
      <c r="B35" s="5" t="s">
        <v>170</v>
      </c>
      <c r="C35" s="522">
        <v>524.97781633864008</v>
      </c>
      <c r="D35" s="94">
        <v>132.098277040521</v>
      </c>
      <c r="E35" s="94">
        <v>131.449309688857</v>
      </c>
      <c r="F35" s="94">
        <v>138.99265356584701</v>
      </c>
      <c r="G35" s="94">
        <v>146.68954559913101</v>
      </c>
      <c r="H35" s="522">
        <v>549.22978589435593</v>
      </c>
      <c r="I35" s="94">
        <v>137.45432116932</v>
      </c>
      <c r="J35" s="94">
        <v>148.50666385094101</v>
      </c>
      <c r="K35" s="94">
        <v>154.53343230969602</v>
      </c>
      <c r="L35" s="94">
        <v>156.06796817800301</v>
      </c>
      <c r="M35" s="522">
        <v>596.56238550795911</v>
      </c>
      <c r="N35" s="94">
        <v>154.05159961939199</v>
      </c>
      <c r="O35" s="94">
        <v>156.08113188422598</v>
      </c>
      <c r="P35" s="94">
        <v>157.54217486975401</v>
      </c>
      <c r="Q35" s="94">
        <v>155.82720994066699</v>
      </c>
      <c r="R35" s="522">
        <v>623.50211631403897</v>
      </c>
      <c r="S35" s="94">
        <v>154.661439136035</v>
      </c>
      <c r="T35" s="94">
        <v>131.25937837771301</v>
      </c>
      <c r="U35" s="94">
        <v>140.826916180897</v>
      </c>
    </row>
    <row r="36" spans="1:30" s="13" customFormat="1">
      <c r="A36" s="163"/>
      <c r="B36" s="49" t="s">
        <v>39</v>
      </c>
      <c r="C36" s="570">
        <v>2.7490238338713224E-2</v>
      </c>
      <c r="D36" s="176">
        <v>5.3093892152202837E-3</v>
      </c>
      <c r="E36" s="176">
        <v>2.6113027872020966E-2</v>
      </c>
      <c r="F36" s="176">
        <v>6.1007847571425078E-2</v>
      </c>
      <c r="G36" s="176">
        <v>9.0851761297701117E-2</v>
      </c>
      <c r="H36" s="570">
        <v>4.6196179725948694E-2</v>
      </c>
      <c r="I36" s="176">
        <v>6.4683170683951907E-2</v>
      </c>
      <c r="J36" s="176">
        <v>0.15729107989679836</v>
      </c>
      <c r="K36" s="176">
        <v>0.13700150516426302</v>
      </c>
      <c r="L36" s="176">
        <v>8.6667869687983012E-2</v>
      </c>
      <c r="M36" s="570">
        <v>0.11102058556801886</v>
      </c>
      <c r="N36" s="176">
        <v>0.12074759315588933</v>
      </c>
      <c r="O36" s="176">
        <v>5.1004229957570195E-2</v>
      </c>
      <c r="P36" s="176">
        <v>1.9469848789925581E-2</v>
      </c>
      <c r="Q36" s="176">
        <v>-1.5426499117450409E-3</v>
      </c>
      <c r="R36" s="570">
        <v>4.5158279268883682E-2</v>
      </c>
      <c r="S36" s="176">
        <v>3.9586704594415656E-3</v>
      </c>
      <c r="T36" s="176">
        <v>-0.15903109624374487</v>
      </c>
      <c r="U36" s="176">
        <v>-0.10610021540375543</v>
      </c>
      <c r="V36" s="360"/>
      <c r="W36" s="360"/>
      <c r="X36" s="360"/>
      <c r="Y36" s="360"/>
      <c r="Z36" s="360"/>
      <c r="AA36" s="360"/>
      <c r="AB36" s="360"/>
      <c r="AC36" s="360"/>
      <c r="AD36" s="360"/>
    </row>
    <row r="37" spans="1:30">
      <c r="A37" s="162"/>
      <c r="B37" s="5" t="s">
        <v>52</v>
      </c>
      <c r="C37" s="522">
        <v>214.19724894934799</v>
      </c>
      <c r="D37" s="94">
        <v>52.479991642547198</v>
      </c>
      <c r="E37" s="94">
        <v>50.579921018813401</v>
      </c>
      <c r="F37" s="94">
        <v>54.629727043415201</v>
      </c>
      <c r="G37" s="94">
        <v>59.374895180897298</v>
      </c>
      <c r="H37" s="522">
        <v>217.064534885673</v>
      </c>
      <c r="I37" s="94">
        <v>49.600524467438404</v>
      </c>
      <c r="J37" s="94">
        <v>58.954997962374001</v>
      </c>
      <c r="K37" s="94">
        <v>60.696058523878101</v>
      </c>
      <c r="L37" s="94">
        <v>62.3767227395075</v>
      </c>
      <c r="M37" s="522">
        <v>231.62830369319798</v>
      </c>
      <c r="N37" s="94">
        <v>63.444722739507696</v>
      </c>
      <c r="O37" s="94">
        <v>63.979655490593494</v>
      </c>
      <c r="P37" s="94">
        <v>64.13627313024611</v>
      </c>
      <c r="Q37" s="94">
        <v>65.591679364689696</v>
      </c>
      <c r="R37" s="522">
        <v>257.15233072503702</v>
      </c>
      <c r="S37" s="94">
        <v>62.080996136034898</v>
      </c>
      <c r="T37" s="94">
        <v>40.134314167872603</v>
      </c>
      <c r="U37" s="94">
        <v>56.682998772793205</v>
      </c>
    </row>
    <row r="38" spans="1:30" s="13" customFormat="1">
      <c r="A38" s="163"/>
      <c r="B38" s="49" t="s">
        <v>39</v>
      </c>
      <c r="C38" s="570">
        <v>8.9913159823219013E-2</v>
      </c>
      <c r="D38" s="176">
        <v>-1.7999999999999999E-2</v>
      </c>
      <c r="E38" s="176">
        <v>8.9999999999999993E-3</v>
      </c>
      <c r="F38" s="176">
        <v>5.1999999999999998E-2</v>
      </c>
      <c r="G38" s="176">
        <v>1.0999999999999999E-2</v>
      </c>
      <c r="H38" s="570">
        <v>1.2999999999999999E-2</v>
      </c>
      <c r="I38" s="176">
        <v>-5.2979919144492515E-2</v>
      </c>
      <c r="J38" s="176">
        <v>0.17483695865677884</v>
      </c>
      <c r="K38" s="176">
        <v>0.11168053324727634</v>
      </c>
      <c r="L38" s="176">
        <v>6.3339471142514592E-2</v>
      </c>
      <c r="M38" s="570">
        <v>7.3359945815614669E-2</v>
      </c>
      <c r="N38" s="176">
        <v>0.20901266007506605</v>
      </c>
      <c r="O38" s="176">
        <v>5.4018096783748207E-2</v>
      </c>
      <c r="P38" s="176">
        <v>1.2541819710675679E-2</v>
      </c>
      <c r="Q38" s="176">
        <v>5.8042817097824486E-3</v>
      </c>
      <c r="R38" s="570">
        <v>6.3356097704626024E-2</v>
      </c>
      <c r="S38" s="176">
        <v>-2.1494720830793256E-2</v>
      </c>
      <c r="T38" s="176">
        <v>-0.37270193376122168</v>
      </c>
      <c r="U38" s="176">
        <v>-0.11620996970492115</v>
      </c>
      <c r="V38" s="360"/>
      <c r="W38" s="360"/>
      <c r="X38" s="360"/>
      <c r="Y38" s="360"/>
      <c r="Z38" s="360"/>
      <c r="AA38" s="360"/>
      <c r="AB38" s="360"/>
      <c r="AC38" s="360"/>
      <c r="AD38" s="360"/>
    </row>
    <row r="39" spans="1:30">
      <c r="A39" s="162"/>
      <c r="B39" s="5"/>
      <c r="C39" s="522"/>
      <c r="D39" s="94"/>
      <c r="E39" s="94"/>
      <c r="F39" s="94"/>
      <c r="G39" s="94"/>
      <c r="H39" s="522"/>
      <c r="I39" s="94"/>
      <c r="J39" s="94"/>
      <c r="K39" s="94"/>
      <c r="L39" s="94"/>
      <c r="M39" s="522"/>
      <c r="N39" s="94"/>
      <c r="O39" s="94"/>
      <c r="P39" s="94"/>
      <c r="Q39" s="94"/>
      <c r="R39" s="522"/>
      <c r="S39" s="94"/>
      <c r="T39" s="94"/>
      <c r="U39" s="94"/>
    </row>
    <row r="40" spans="1:30" ht="13.15">
      <c r="A40" s="161" t="s">
        <v>172</v>
      </c>
      <c r="B40" s="5"/>
      <c r="C40" s="522"/>
      <c r="D40" s="94"/>
      <c r="E40" s="94"/>
      <c r="F40" s="94"/>
      <c r="G40" s="94"/>
      <c r="H40" s="522"/>
      <c r="I40" s="94"/>
      <c r="J40" s="94"/>
      <c r="K40" s="94"/>
      <c r="L40" s="94"/>
      <c r="M40" s="522"/>
      <c r="N40" s="94"/>
      <c r="O40" s="94"/>
      <c r="P40" s="94"/>
      <c r="Q40" s="94"/>
      <c r="R40" s="522"/>
      <c r="S40" s="94"/>
      <c r="T40" s="94"/>
      <c r="U40" s="94"/>
    </row>
    <row r="41" spans="1:30" ht="13.15">
      <c r="A41" s="161"/>
      <c r="B41" s="5" t="s">
        <v>168</v>
      </c>
      <c r="C41" s="522">
        <v>7763.6980000000003</v>
      </c>
      <c r="D41" s="94">
        <v>7791.5370000000003</v>
      </c>
      <c r="E41" s="94">
        <v>8049.3429999999998</v>
      </c>
      <c r="F41" s="94">
        <v>8044.47</v>
      </c>
      <c r="G41" s="94">
        <v>8139.0550000000003</v>
      </c>
      <c r="H41" s="522">
        <v>8139.0550000000003</v>
      </c>
      <c r="I41" s="94">
        <v>8150.9359999999997</v>
      </c>
      <c r="J41" s="94">
        <v>8109.7150000000001</v>
      </c>
      <c r="K41" s="94">
        <v>8085.6689999999999</v>
      </c>
      <c r="L41" s="19">
        <v>8601.0689999999995</v>
      </c>
      <c r="M41" s="525">
        <v>8601.0689999999995</v>
      </c>
      <c r="N41" s="19">
        <v>8976.2929999999997</v>
      </c>
      <c r="O41" s="19">
        <v>9079.4459999999999</v>
      </c>
      <c r="P41" s="19">
        <v>8914.52</v>
      </c>
      <c r="Q41" s="19">
        <v>9420.6749999999993</v>
      </c>
      <c r="R41" s="525">
        <v>9420.6749999999993</v>
      </c>
      <c r="S41" s="19">
        <v>9134.6810000000005</v>
      </c>
      <c r="T41" s="19">
        <v>8703.5149999999994</v>
      </c>
      <c r="U41" s="19">
        <v>9147.2970000000005</v>
      </c>
    </row>
    <row r="42" spans="1:30" ht="13.15">
      <c r="A42" s="161"/>
      <c r="B42" s="5" t="s">
        <v>144</v>
      </c>
      <c r="C42" s="522">
        <v>1641.329</v>
      </c>
      <c r="D42" s="94">
        <v>1624.433</v>
      </c>
      <c r="E42" s="94">
        <v>1622.732</v>
      </c>
      <c r="F42" s="94">
        <v>1639.8420000000001</v>
      </c>
      <c r="G42" s="94">
        <v>1633.3679999999999</v>
      </c>
      <c r="H42" s="522">
        <v>1633.3679999999999</v>
      </c>
      <c r="I42" s="94">
        <v>1637.587</v>
      </c>
      <c r="J42" s="94">
        <v>1646.451</v>
      </c>
      <c r="K42" s="94">
        <v>1660.6279999999999</v>
      </c>
      <c r="L42" s="94">
        <v>1674.2159999999999</v>
      </c>
      <c r="M42" s="522">
        <v>1674.2159999999999</v>
      </c>
      <c r="N42" s="94">
        <v>1677.009</v>
      </c>
      <c r="O42" s="94">
        <v>1686.431</v>
      </c>
      <c r="P42" s="94">
        <v>1711.1020000000001</v>
      </c>
      <c r="Q42" s="94">
        <v>1709.9659999999999</v>
      </c>
      <c r="R42" s="522">
        <v>1709.9659999999999</v>
      </c>
      <c r="S42" s="94">
        <v>1720.8209999999999</v>
      </c>
      <c r="T42" s="94">
        <v>1688.6659999999999</v>
      </c>
      <c r="U42" s="94">
        <v>1730.827</v>
      </c>
    </row>
    <row r="43" spans="1:30">
      <c r="A43" s="162"/>
      <c r="B43" s="5" t="s">
        <v>120</v>
      </c>
      <c r="C43" s="522">
        <v>1716.5011438879999</v>
      </c>
      <c r="D43" s="94">
        <v>429.72412489237797</v>
      </c>
      <c r="E43" s="94">
        <v>430.16894213947199</v>
      </c>
      <c r="F43" s="94">
        <v>432.16353036921197</v>
      </c>
      <c r="G43" s="94">
        <v>446.87414859282597</v>
      </c>
      <c r="H43" s="522">
        <v>1738.93074599389</v>
      </c>
      <c r="I43" s="94">
        <v>417.02248976979303</v>
      </c>
      <c r="J43" s="94">
        <v>432.34829419221603</v>
      </c>
      <c r="K43" s="94">
        <v>418.29388451428395</v>
      </c>
      <c r="L43" s="94">
        <v>393.80021535735801</v>
      </c>
      <c r="M43" s="522">
        <v>1661.46488383365</v>
      </c>
      <c r="N43" s="94">
        <v>391.05643132655297</v>
      </c>
      <c r="O43" s="94">
        <v>377.60503862193502</v>
      </c>
      <c r="P43" s="94">
        <v>374.88635081714602</v>
      </c>
      <c r="Q43" s="94">
        <v>388.31297097724502</v>
      </c>
      <c r="R43" s="522">
        <v>1531.8607917428799</v>
      </c>
      <c r="S43" s="94">
        <v>356.379536297448</v>
      </c>
      <c r="T43" s="94">
        <v>301.38111872490504</v>
      </c>
      <c r="U43" s="94">
        <v>332.08067534546296</v>
      </c>
    </row>
    <row r="44" spans="1:30">
      <c r="A44" s="162"/>
      <c r="B44" s="5" t="s">
        <v>170</v>
      </c>
      <c r="C44" s="522">
        <v>1580.4937882008301</v>
      </c>
      <c r="D44" s="94">
        <v>404.55433255546399</v>
      </c>
      <c r="E44" s="94">
        <v>395.86857498352202</v>
      </c>
      <c r="F44" s="94">
        <v>402.53730765702596</v>
      </c>
      <c r="G44" s="94">
        <v>411.49033576555496</v>
      </c>
      <c r="H44" s="522">
        <v>1614.4505509615701</v>
      </c>
      <c r="I44" s="94">
        <v>393.81857652300101</v>
      </c>
      <c r="J44" s="94">
        <v>405.28201163837304</v>
      </c>
      <c r="K44" s="94">
        <v>391.65400052229796</v>
      </c>
      <c r="L44" s="94">
        <v>362.01312193051103</v>
      </c>
      <c r="M44" s="522">
        <v>1552.76771061418</v>
      </c>
      <c r="N44" s="94">
        <v>367.74566241776699</v>
      </c>
      <c r="O44" s="94">
        <v>355.363049147646</v>
      </c>
      <c r="P44" s="94">
        <v>350.75541769203397</v>
      </c>
      <c r="Q44" s="94">
        <v>357.73079592154102</v>
      </c>
      <c r="R44" s="522">
        <v>1431.59492517899</v>
      </c>
      <c r="S44" s="94">
        <v>331.838679433957</v>
      </c>
      <c r="T44" s="94">
        <v>288.164878860302</v>
      </c>
      <c r="U44" s="94">
        <v>310.85517146799202</v>
      </c>
    </row>
    <row r="45" spans="1:30" s="13" customFormat="1">
      <c r="A45" s="163"/>
      <c r="B45" s="49" t="s">
        <v>39</v>
      </c>
      <c r="C45" s="570">
        <v>-5.4067614732069558E-3</v>
      </c>
      <c r="D45" s="176">
        <v>-3.039460634958413E-3</v>
      </c>
      <c r="E45" s="176">
        <v>-2.4613699233902997E-2</v>
      </c>
      <c r="F45" s="176">
        <v>3.1033487104981106E-3</v>
      </c>
      <c r="G45" s="176">
        <v>-1.6338269639697423E-3</v>
      </c>
      <c r="H45" s="570">
        <v>-6.5130765095998688E-3</v>
      </c>
      <c r="I45" s="176">
        <v>6.3332567294509534E-3</v>
      </c>
      <c r="J45" s="176">
        <v>5.9671976780694136E-2</v>
      </c>
      <c r="K45" s="176">
        <v>4.3836605985545951E-2</v>
      </c>
      <c r="L45" s="176">
        <v>3.0047967024600331E-2</v>
      </c>
      <c r="M45" s="570">
        <v>3.4756763749461461E-2</v>
      </c>
      <c r="N45" s="176">
        <v>2.8169352793052542E-2</v>
      </c>
      <c r="O45" s="176">
        <v>5.5827633791826819E-3</v>
      </c>
      <c r="P45" s="176">
        <v>1.6994263751468411E-2</v>
      </c>
      <c r="Q45" s="176">
        <v>6.3082768051031121E-2</v>
      </c>
      <c r="R45" s="570">
        <v>2.8449333422138623E-2</v>
      </c>
      <c r="S45" s="176">
        <v>1.1850826375095172E-2</v>
      </c>
      <c r="T45" s="176">
        <v>-3.9453315730555369E-2</v>
      </c>
      <c r="U45" s="176">
        <v>-2.2188796985945381E-3</v>
      </c>
      <c r="V45" s="360"/>
      <c r="W45" s="360"/>
      <c r="X45" s="360"/>
      <c r="Y45" s="360"/>
      <c r="Z45" s="360"/>
      <c r="AA45" s="360"/>
      <c r="AB45" s="360"/>
      <c r="AC45" s="360"/>
      <c r="AD45" s="360"/>
    </row>
    <row r="46" spans="1:30">
      <c r="A46" s="162"/>
      <c r="B46" s="5" t="s">
        <v>52</v>
      </c>
      <c r="C46" s="522">
        <v>461.33241228166702</v>
      </c>
      <c r="D46" s="94">
        <v>129.863473912845</v>
      </c>
      <c r="E46" s="94">
        <v>114.37125787270899</v>
      </c>
      <c r="F46" s="94">
        <v>108.21429018181399</v>
      </c>
      <c r="G46" s="94">
        <v>117.01378033144501</v>
      </c>
      <c r="H46" s="522">
        <v>469.46280229881302</v>
      </c>
      <c r="I46" s="94">
        <v>121.60919281002001</v>
      </c>
      <c r="J46" s="94">
        <v>126.67743634284</v>
      </c>
      <c r="K46" s="94">
        <v>127.17090630791999</v>
      </c>
      <c r="L46" s="94">
        <v>118.36827338127701</v>
      </c>
      <c r="M46" s="522">
        <v>493.82580884205703</v>
      </c>
      <c r="N46" s="94">
        <v>136.209861309936</v>
      </c>
      <c r="O46" s="94">
        <v>121.449160128573</v>
      </c>
      <c r="P46" s="94">
        <v>122.407556801049</v>
      </c>
      <c r="Q46" s="94">
        <v>129.695893478915</v>
      </c>
      <c r="R46" s="522">
        <v>509.762471718472</v>
      </c>
      <c r="S46" s="94">
        <v>118.720486138195</v>
      </c>
      <c r="T46" s="94">
        <v>109.728305618299</v>
      </c>
      <c r="U46" s="94">
        <v>111.47724412703799</v>
      </c>
    </row>
    <row r="47" spans="1:30" s="13" customFormat="1">
      <c r="A47" s="163"/>
      <c r="B47" s="49" t="s">
        <v>39</v>
      </c>
      <c r="C47" s="570">
        <v>-5.1707115341314669E-2</v>
      </c>
      <c r="D47" s="176">
        <v>6.0000000000000001E-3</v>
      </c>
      <c r="E47" s="176">
        <v>-7.6999999999999999E-2</v>
      </c>
      <c r="F47" s="176">
        <v>-0.113</v>
      </c>
      <c r="G47" s="176">
        <v>0.161</v>
      </c>
      <c r="H47" s="570">
        <v>-1.2999999999999999E-2</v>
      </c>
      <c r="I47" s="176">
        <v>-8.5000000000000006E-2</v>
      </c>
      <c r="J47" s="176">
        <v>6.8520114623451533E-2</v>
      </c>
      <c r="K47" s="176">
        <v>0.13749087408714944</v>
      </c>
      <c r="L47" s="176">
        <v>7.3287251317422086E-2</v>
      </c>
      <c r="M47" s="570">
        <v>4.438155451600112E-2</v>
      </c>
      <c r="N47" s="176">
        <v>0.10295132330955034</v>
      </c>
      <c r="O47" s="176">
        <v>-1.9233099359418634E-2</v>
      </c>
      <c r="P47" s="176">
        <v>-2.2462730291814864E-2</v>
      </c>
      <c r="Q47" s="176">
        <v>6.219693193199595E-2</v>
      </c>
      <c r="R47" s="570">
        <v>3.0046066443194099E-2</v>
      </c>
      <c r="S47" s="176">
        <v>-2.2905537525376937E-2</v>
      </c>
      <c r="T47" s="176">
        <v>6.9065918746341048E-2</v>
      </c>
      <c r="U47" s="176">
        <v>2.6020533079556759E-2</v>
      </c>
      <c r="V47" s="360"/>
      <c r="W47" s="360"/>
      <c r="X47" s="360"/>
      <c r="Y47" s="360"/>
      <c r="Z47" s="360"/>
      <c r="AA47" s="360"/>
      <c r="AB47" s="360"/>
      <c r="AC47" s="360"/>
      <c r="AD47" s="360"/>
    </row>
    <row r="48" spans="1:30">
      <c r="A48" s="162"/>
      <c r="B48" s="5"/>
      <c r="C48" s="522"/>
      <c r="D48" s="126"/>
      <c r="E48" s="126"/>
      <c r="F48" s="126"/>
      <c r="G48" s="126"/>
      <c r="H48" s="522"/>
      <c r="I48" s="94"/>
      <c r="J48" s="94"/>
      <c r="K48" s="94"/>
      <c r="L48" s="126"/>
      <c r="M48" s="522"/>
      <c r="N48" s="94"/>
      <c r="O48" s="94"/>
      <c r="P48" s="94"/>
      <c r="Q48" s="94"/>
      <c r="R48" s="522"/>
      <c r="S48" s="94"/>
      <c r="T48" s="94"/>
      <c r="U48" s="94"/>
    </row>
    <row r="49" spans="1:30" ht="13.15">
      <c r="A49" s="161" t="s">
        <v>173</v>
      </c>
      <c r="B49" s="5"/>
      <c r="C49" s="522"/>
      <c r="D49" s="94"/>
      <c r="E49" s="94"/>
      <c r="F49" s="94"/>
      <c r="G49" s="94"/>
      <c r="H49" s="522"/>
      <c r="I49" s="94"/>
      <c r="J49" s="94"/>
      <c r="K49" s="94"/>
      <c r="L49" s="94"/>
      <c r="M49" s="522"/>
      <c r="N49" s="94"/>
      <c r="O49" s="94"/>
      <c r="P49" s="94"/>
      <c r="Q49" s="94"/>
      <c r="R49" s="522"/>
      <c r="S49" s="94"/>
      <c r="T49" s="94"/>
      <c r="U49" s="94"/>
    </row>
    <row r="50" spans="1:30" ht="13.15">
      <c r="A50" s="161"/>
      <c r="B50" s="5" t="s">
        <v>168</v>
      </c>
      <c r="C50" s="522">
        <v>3635.4389999999999</v>
      </c>
      <c r="D50" s="94">
        <v>3568.8409999999999</v>
      </c>
      <c r="E50" s="94">
        <v>3502.82</v>
      </c>
      <c r="F50" s="94">
        <v>3450.6550000000002</v>
      </c>
      <c r="G50" s="94">
        <v>3465.2539999999999</v>
      </c>
      <c r="H50" s="522">
        <v>3465.2539999999999</v>
      </c>
      <c r="I50" s="94">
        <v>3395.11</v>
      </c>
      <c r="J50" s="94">
        <v>3324.6149999999998</v>
      </c>
      <c r="K50" s="94">
        <v>3269.1030000000001</v>
      </c>
      <c r="L50" s="19">
        <v>3277.7460000000001</v>
      </c>
      <c r="M50" s="525">
        <v>3277.7460000000001</v>
      </c>
      <c r="N50" s="19">
        <v>3217.51</v>
      </c>
      <c r="O50" s="19">
        <v>3226.6309999999999</v>
      </c>
      <c r="P50" s="19">
        <v>3342.5619999999999</v>
      </c>
      <c r="Q50" s="19">
        <v>3496.0859999999998</v>
      </c>
      <c r="R50" s="525">
        <v>3496.0859999999998</v>
      </c>
      <c r="S50" s="19">
        <v>3478.1350000000002</v>
      </c>
      <c r="T50" s="19">
        <v>3402.3220000000001</v>
      </c>
      <c r="U50" s="19">
        <v>3599.3449999999998</v>
      </c>
    </row>
    <row r="51" spans="1:30" ht="13.15">
      <c r="A51" s="161"/>
      <c r="B51" s="5" t="s">
        <v>144</v>
      </c>
      <c r="C51" s="522">
        <v>299.28399999999999</v>
      </c>
      <c r="D51" s="94">
        <v>319.721</v>
      </c>
      <c r="E51" s="94">
        <v>330.61900000000003</v>
      </c>
      <c r="F51" s="94">
        <v>354.459</v>
      </c>
      <c r="G51" s="94">
        <v>368.21699999999998</v>
      </c>
      <c r="H51" s="522">
        <v>368.21699999999998</v>
      </c>
      <c r="I51" s="94">
        <v>387.43400000000003</v>
      </c>
      <c r="J51" s="94">
        <v>397.33100000000002</v>
      </c>
      <c r="K51" s="94">
        <v>409.48700000000002</v>
      </c>
      <c r="L51" s="94">
        <v>406.25099999999998</v>
      </c>
      <c r="M51" s="522">
        <v>406.25099999999998</v>
      </c>
      <c r="N51" s="94">
        <v>418.52100000000002</v>
      </c>
      <c r="O51" s="94">
        <v>425.70299999999997</v>
      </c>
      <c r="P51" s="94">
        <v>436.245</v>
      </c>
      <c r="Q51" s="94">
        <v>436.57299999999998</v>
      </c>
      <c r="R51" s="522">
        <v>436.57299999999998</v>
      </c>
      <c r="S51" s="94">
        <v>443.221</v>
      </c>
      <c r="T51" s="94">
        <v>411.34899999999999</v>
      </c>
      <c r="U51" s="94">
        <v>445.887</v>
      </c>
    </row>
    <row r="52" spans="1:30">
      <c r="A52" s="162"/>
      <c r="B52" s="5" t="s">
        <v>120</v>
      </c>
      <c r="C52" s="522">
        <v>623.00448062444696</v>
      </c>
      <c r="D52" s="94">
        <v>159.18188613915802</v>
      </c>
      <c r="E52" s="94">
        <v>164.76297761710401</v>
      </c>
      <c r="F52" s="94">
        <v>167.802359541882</v>
      </c>
      <c r="G52" s="94">
        <v>170.65649409892799</v>
      </c>
      <c r="H52" s="522">
        <v>662.40371739707302</v>
      </c>
      <c r="I52" s="94">
        <v>173.247807492807</v>
      </c>
      <c r="J52" s="94">
        <v>171.89455550320301</v>
      </c>
      <c r="K52" s="94">
        <v>170.50716155318199</v>
      </c>
      <c r="L52" s="94">
        <v>163.41720756666902</v>
      </c>
      <c r="M52" s="522">
        <v>679.06673211586099</v>
      </c>
      <c r="N52" s="94">
        <v>154.26109131073</v>
      </c>
      <c r="O52" s="94">
        <v>150.80313782329</v>
      </c>
      <c r="P52" s="94">
        <v>154.940794234328</v>
      </c>
      <c r="Q52" s="94">
        <v>149.66291001215302</v>
      </c>
      <c r="R52" s="522">
        <v>609.66793338050104</v>
      </c>
      <c r="S52" s="94">
        <v>142.43607930452399</v>
      </c>
      <c r="T52" s="94">
        <v>134.723012860041</v>
      </c>
      <c r="U52" s="94">
        <v>131.88267899989901</v>
      </c>
    </row>
    <row r="53" spans="1:30">
      <c r="A53" s="162"/>
      <c r="B53" s="5" t="s">
        <v>170</v>
      </c>
      <c r="C53" s="522">
        <v>582.75375278548393</v>
      </c>
      <c r="D53" s="94">
        <v>148.87228930163701</v>
      </c>
      <c r="E53" s="94">
        <v>153.37225018567801</v>
      </c>
      <c r="F53" s="94">
        <v>158.33173866927802</v>
      </c>
      <c r="G53" s="94">
        <v>161.512762949483</v>
      </c>
      <c r="H53" s="522">
        <v>622.08904110607602</v>
      </c>
      <c r="I53" s="94">
        <v>159.85555880341198</v>
      </c>
      <c r="J53" s="94">
        <v>159.00686782774699</v>
      </c>
      <c r="K53" s="94">
        <v>159.04011971284299</v>
      </c>
      <c r="L53" s="94">
        <v>153.80210835985699</v>
      </c>
      <c r="M53" s="522">
        <v>631.70465470385898</v>
      </c>
      <c r="N53" s="94">
        <v>146.07409035599198</v>
      </c>
      <c r="O53" s="94">
        <v>142.06460401121299</v>
      </c>
      <c r="P53" s="94">
        <v>146.081154754382</v>
      </c>
      <c r="Q53" s="94">
        <v>140.37216775270198</v>
      </c>
      <c r="R53" s="522">
        <v>574.59201687428992</v>
      </c>
      <c r="S53" s="94">
        <v>134.01204728979502</v>
      </c>
      <c r="T53" s="94">
        <v>127.558764541347</v>
      </c>
      <c r="U53" s="94">
        <v>123.82949994936099</v>
      </c>
    </row>
    <row r="54" spans="1:30" s="13" customFormat="1">
      <c r="A54" s="163"/>
      <c r="B54" s="49" t="s">
        <v>39</v>
      </c>
      <c r="C54" s="570">
        <v>4.6250621289128269E-2</v>
      </c>
      <c r="D54" s="176">
        <v>2.8899075097512217E-2</v>
      </c>
      <c r="E54" s="176">
        <v>4.518966367920374E-2</v>
      </c>
      <c r="F54" s="176">
        <v>6.5377608542630972E-2</v>
      </c>
      <c r="G54" s="176">
        <v>8.8713332569134051E-2</v>
      </c>
      <c r="H54" s="570">
        <v>5.7267177942356362E-2</v>
      </c>
      <c r="I54" s="176">
        <v>7.7998391391861155E-2</v>
      </c>
      <c r="J54" s="176">
        <v>6.2029729445551185E-2</v>
      </c>
      <c r="K54" s="176">
        <v>5.4480526793167838E-2</v>
      </c>
      <c r="L54" s="176">
        <v>2.5902796692001573E-2</v>
      </c>
      <c r="M54" s="570">
        <v>5.4536006932852654E-2</v>
      </c>
      <c r="N54" s="176">
        <v>-6.0953116656418229E-3</v>
      </c>
      <c r="O54" s="176">
        <v>-9.2865144040678079E-3</v>
      </c>
      <c r="P54" s="176">
        <v>-1.8688942842737633E-2</v>
      </c>
      <c r="Q54" s="176">
        <v>-1.2492281283347744E-2</v>
      </c>
      <c r="R54" s="570">
        <v>-1.1698176143564998E-2</v>
      </c>
      <c r="S54" s="176">
        <v>-1.5202526924512034E-2</v>
      </c>
      <c r="T54" s="176">
        <v>-5.0541035371696824E-2</v>
      </c>
      <c r="U54" s="176">
        <v>-4.9857647610212774E-2</v>
      </c>
      <c r="V54" s="360"/>
      <c r="W54" s="360"/>
      <c r="X54" s="360"/>
      <c r="Y54" s="360"/>
      <c r="Z54" s="360"/>
      <c r="AA54" s="360"/>
      <c r="AB54" s="360"/>
      <c r="AC54" s="360"/>
      <c r="AD54" s="360"/>
    </row>
    <row r="55" spans="1:30">
      <c r="A55" s="162"/>
      <c r="B55" s="5" t="s">
        <v>52</v>
      </c>
      <c r="C55" s="522">
        <v>288.77600469190401</v>
      </c>
      <c r="D55" s="94">
        <v>81.679820365411203</v>
      </c>
      <c r="E55" s="94">
        <v>76.556400080509391</v>
      </c>
      <c r="F55" s="94">
        <v>79.386872800784701</v>
      </c>
      <c r="G55" s="94">
        <v>80.522699827956998</v>
      </c>
      <c r="H55" s="522">
        <v>318.14579307466198</v>
      </c>
      <c r="I55" s="94">
        <v>87.329224970559196</v>
      </c>
      <c r="J55" s="94">
        <v>83.208691190800494</v>
      </c>
      <c r="K55" s="94">
        <v>84.183984489138297</v>
      </c>
      <c r="L55" s="94">
        <v>76.966804856620698</v>
      </c>
      <c r="M55" s="522">
        <v>331.68870550711904</v>
      </c>
      <c r="N55" s="94">
        <v>76.164524635960206</v>
      </c>
      <c r="O55" s="94">
        <v>69.116578406515998</v>
      </c>
      <c r="P55" s="94">
        <v>76.275198379964905</v>
      </c>
      <c r="Q55" s="94">
        <v>72.010041229320294</v>
      </c>
      <c r="R55" s="522">
        <v>293.56634265176103</v>
      </c>
      <c r="S55" s="94">
        <v>63.8905910318487</v>
      </c>
      <c r="T55" s="94">
        <v>63.369850146704394</v>
      </c>
      <c r="U55" s="94">
        <v>62.1246104059544</v>
      </c>
    </row>
    <row r="56" spans="1:30" s="13" customFormat="1">
      <c r="A56" s="163"/>
      <c r="B56" s="49" t="s">
        <v>39</v>
      </c>
      <c r="C56" s="570">
        <v>3.6014086886851038E-2</v>
      </c>
      <c r="D56" s="176">
        <v>0.14199999999999999</v>
      </c>
      <c r="E56" s="176">
        <v>6.0000000000000001E-3</v>
      </c>
      <c r="F56" s="176">
        <v>4.7E-2</v>
      </c>
      <c r="G56" s="176">
        <v>0.183</v>
      </c>
      <c r="H56" s="570">
        <v>9.0999999999999998E-2</v>
      </c>
      <c r="I56" s="176">
        <v>3.9965255941926348E-2</v>
      </c>
      <c r="J56" s="176">
        <v>8.1269886514025558E-2</v>
      </c>
      <c r="K56" s="176">
        <v>7.6945507310642425E-2</v>
      </c>
      <c r="L56" s="176">
        <v>1.0094888758773957E-2</v>
      </c>
      <c r="M56" s="570">
        <v>5.1462436096743058E-2</v>
      </c>
      <c r="N56" s="176">
        <v>-7.5172537890544178E-2</v>
      </c>
      <c r="O56" s="176">
        <v>-8.4632267071034092E-2</v>
      </c>
      <c r="P56" s="176">
        <v>-4.7040480422195628E-2</v>
      </c>
      <c r="Q56" s="176">
        <v>-1.5250073798620499E-2</v>
      </c>
      <c r="R56" s="570">
        <v>-5.5862575299668121E-2</v>
      </c>
      <c r="S56" s="176">
        <v>-9.9683760315870118E-2</v>
      </c>
      <c r="T56" s="176">
        <v>-3.0886004198161322E-2</v>
      </c>
      <c r="U56" s="176">
        <v>-8.6916660252505745E-2</v>
      </c>
      <c r="V56" s="360"/>
      <c r="W56" s="360"/>
      <c r="X56" s="360"/>
      <c r="Y56" s="360"/>
      <c r="Z56" s="360"/>
      <c r="AA56" s="360"/>
      <c r="AB56" s="360"/>
      <c r="AC56" s="360"/>
      <c r="AD56" s="360"/>
    </row>
    <row r="57" spans="1:30">
      <c r="A57" s="162"/>
      <c r="B57" s="3"/>
      <c r="C57" s="538"/>
      <c r="D57" s="79"/>
      <c r="E57" s="79"/>
      <c r="F57" s="79"/>
      <c r="G57" s="79"/>
      <c r="H57" s="538"/>
      <c r="I57" s="79"/>
      <c r="J57" s="79"/>
      <c r="K57" s="79"/>
      <c r="L57" s="79"/>
      <c r="M57" s="538"/>
      <c r="N57" s="79"/>
      <c r="O57" s="79"/>
      <c r="P57" s="79"/>
      <c r="Q57" s="79"/>
      <c r="R57" s="538"/>
      <c r="S57" s="79"/>
      <c r="T57" s="79"/>
      <c r="U57" s="79"/>
    </row>
    <row r="58" spans="1:30" ht="13.15">
      <c r="A58" s="161" t="s">
        <v>81</v>
      </c>
      <c r="B58" s="3"/>
      <c r="C58" s="538"/>
      <c r="G58" s="156"/>
      <c r="H58" s="522"/>
      <c r="I58" s="156"/>
      <c r="J58" s="156"/>
      <c r="K58" s="156"/>
      <c r="L58" s="156"/>
      <c r="M58" s="522"/>
      <c r="N58" s="156"/>
      <c r="O58" s="156"/>
      <c r="P58" s="156"/>
      <c r="Q58" s="156"/>
      <c r="R58" s="522"/>
      <c r="S58" s="156"/>
      <c r="T58" s="156"/>
      <c r="U58" s="156"/>
    </row>
    <row r="59" spans="1:30">
      <c r="A59" s="162"/>
      <c r="B59" s="5" t="s">
        <v>168</v>
      </c>
      <c r="C59" s="522"/>
      <c r="D59" s="94"/>
      <c r="E59" s="94"/>
      <c r="F59" s="94"/>
      <c r="G59" s="94"/>
      <c r="H59" s="522"/>
      <c r="I59" s="94"/>
      <c r="J59" s="94"/>
      <c r="K59" s="94"/>
      <c r="L59" s="94"/>
      <c r="M59" s="522"/>
      <c r="N59" s="94"/>
      <c r="O59" s="94"/>
      <c r="P59" s="94">
        <v>1744.0619999999999</v>
      </c>
      <c r="Q59" s="94">
        <v>1765.98</v>
      </c>
      <c r="R59" s="522">
        <v>1765.98</v>
      </c>
      <c r="S59" s="94">
        <v>1775.8309999999999</v>
      </c>
      <c r="T59" s="94">
        <v>1675.434</v>
      </c>
      <c r="U59" s="94">
        <v>1838.2560000000001</v>
      </c>
    </row>
    <row r="60" spans="1:30">
      <c r="A60" s="162"/>
      <c r="B60" s="5" t="s">
        <v>144</v>
      </c>
      <c r="C60" s="522"/>
      <c r="D60" s="94"/>
      <c r="E60" s="94"/>
      <c r="F60" s="94"/>
      <c r="G60" s="94"/>
      <c r="H60" s="522"/>
      <c r="I60" s="94"/>
      <c r="J60" s="94"/>
      <c r="K60" s="94"/>
      <c r="L60" s="94">
        <v>460.702</v>
      </c>
      <c r="M60" s="522">
        <v>460.702</v>
      </c>
      <c r="N60" s="94">
        <v>458.911</v>
      </c>
      <c r="O60" s="94">
        <v>452.03</v>
      </c>
      <c r="P60" s="94">
        <v>442.274</v>
      </c>
      <c r="Q60" s="94">
        <v>437.32400000000001</v>
      </c>
      <c r="R60" s="522">
        <v>437.32400000000001</v>
      </c>
      <c r="S60" s="94">
        <v>439.80200000000002</v>
      </c>
      <c r="T60" s="94">
        <v>438.346</v>
      </c>
      <c r="U60" s="94">
        <v>452.67399999999998</v>
      </c>
    </row>
    <row r="61" spans="1:30">
      <c r="A61" s="162"/>
      <c r="B61" s="5" t="s">
        <v>120</v>
      </c>
      <c r="C61" s="522"/>
      <c r="D61" s="94"/>
      <c r="E61" s="94"/>
      <c r="F61" s="94"/>
      <c r="G61" s="94"/>
      <c r="H61" s="522"/>
      <c r="I61" s="94"/>
      <c r="J61" s="94"/>
      <c r="K61" s="94"/>
      <c r="L61" s="94">
        <v>17.155972870000003</v>
      </c>
      <c r="M61" s="522">
        <v>17.155972870000003</v>
      </c>
      <c r="N61" s="94">
        <v>99.503325509999996</v>
      </c>
      <c r="O61" s="94">
        <v>99.240639890000011</v>
      </c>
      <c r="P61" s="94">
        <v>116.26061231990001</v>
      </c>
      <c r="Q61" s="94">
        <v>159.73459419</v>
      </c>
      <c r="R61" s="522">
        <v>474.73917190989999</v>
      </c>
      <c r="S61" s="94">
        <v>151.81008631019998</v>
      </c>
      <c r="T61" s="94">
        <v>138.80809324419999</v>
      </c>
      <c r="U61" s="94">
        <v>143.89047179560001</v>
      </c>
    </row>
    <row r="62" spans="1:30">
      <c r="A62" s="162"/>
      <c r="B62" s="5" t="s">
        <v>170</v>
      </c>
      <c r="C62" s="522"/>
      <c r="D62" s="94"/>
      <c r="E62" s="94"/>
      <c r="F62" s="94"/>
      <c r="G62" s="94"/>
      <c r="H62" s="522"/>
      <c r="I62" s="94"/>
      <c r="J62" s="94"/>
      <c r="K62" s="94"/>
      <c r="L62" s="94">
        <v>17.155972870000003</v>
      </c>
      <c r="M62" s="522">
        <v>17.155972870000003</v>
      </c>
      <c r="N62" s="94">
        <v>99.503325509999996</v>
      </c>
      <c r="O62" s="94">
        <v>99.240639890000011</v>
      </c>
      <c r="P62" s="94">
        <v>114.8859074999</v>
      </c>
      <c r="Q62" s="94">
        <v>154.21708115000001</v>
      </c>
      <c r="R62" s="522">
        <v>467.84695404989998</v>
      </c>
      <c r="S62" s="94">
        <v>147.6783662002</v>
      </c>
      <c r="T62" s="94">
        <v>135.53234522419999</v>
      </c>
      <c r="U62" s="94">
        <v>138.89610652559998</v>
      </c>
    </row>
    <row r="63" spans="1:30" s="13" customFormat="1">
      <c r="A63" s="163"/>
      <c r="B63" s="49" t="s">
        <v>39</v>
      </c>
      <c r="C63" s="522"/>
      <c r="D63" s="94"/>
      <c r="E63" s="94"/>
      <c r="F63" s="94"/>
      <c r="G63" s="94"/>
      <c r="H63" s="522"/>
      <c r="I63" s="94"/>
      <c r="J63" s="94"/>
      <c r="K63" s="94"/>
      <c r="L63" s="94"/>
      <c r="M63" s="522"/>
      <c r="N63" s="176">
        <v>4.3014045745466307E-2</v>
      </c>
      <c r="O63" s="176">
        <v>-6.6780232210879639E-3</v>
      </c>
      <c r="P63" s="176">
        <v>-2.9219170659234055E-2</v>
      </c>
      <c r="Q63" s="176">
        <v>1.2666320653664869E-2</v>
      </c>
      <c r="R63" s="570">
        <v>4.4552029430582826E-3</v>
      </c>
      <c r="S63" s="176">
        <v>-5.1875612955830486E-2</v>
      </c>
      <c r="T63" s="176">
        <v>-0.1253508941760659</v>
      </c>
      <c r="U63" s="176">
        <v>-9.3763151937844624E-2</v>
      </c>
      <c r="V63" s="360"/>
      <c r="W63" s="360"/>
      <c r="X63" s="360"/>
      <c r="Y63" s="360"/>
      <c r="Z63" s="360"/>
      <c r="AA63" s="360"/>
      <c r="AB63" s="360"/>
      <c r="AC63" s="360"/>
      <c r="AD63" s="360"/>
    </row>
    <row r="64" spans="1:30">
      <c r="A64" s="162"/>
      <c r="B64" s="5" t="s">
        <v>52</v>
      </c>
      <c r="C64" s="522"/>
      <c r="D64" s="94"/>
      <c r="E64" s="94"/>
      <c r="F64" s="94"/>
      <c r="G64" s="94"/>
      <c r="H64" s="522"/>
      <c r="I64" s="94"/>
      <c r="J64" s="94"/>
      <c r="K64" s="94"/>
      <c r="L64" s="94">
        <v>4.1770142299999895</v>
      </c>
      <c r="M64" s="522">
        <v>4.1770142299999895</v>
      </c>
      <c r="N64" s="94">
        <v>44.386352279999997</v>
      </c>
      <c r="O64" s="94">
        <v>46.785285800000096</v>
      </c>
      <c r="P64" s="94">
        <v>58.658027799499806</v>
      </c>
      <c r="Q64" s="94">
        <v>72.684234620000396</v>
      </c>
      <c r="R64" s="522">
        <v>222.51390049950001</v>
      </c>
      <c r="S64" s="94">
        <v>69.217702460195</v>
      </c>
      <c r="T64" s="94">
        <v>59.887134354208904</v>
      </c>
      <c r="U64" s="94">
        <v>62.930479753596096</v>
      </c>
    </row>
    <row r="65" spans="1:30" s="13" customFormat="1">
      <c r="A65" s="163"/>
      <c r="B65" s="49" t="s">
        <v>39</v>
      </c>
      <c r="C65" s="522"/>
      <c r="D65" s="94"/>
      <c r="E65" s="94"/>
      <c r="F65" s="94"/>
      <c r="G65" s="94"/>
      <c r="H65" s="522"/>
      <c r="I65" s="94"/>
      <c r="J65" s="94"/>
      <c r="K65" s="94"/>
      <c r="L65" s="94"/>
      <c r="M65" s="522"/>
      <c r="N65" s="176">
        <v>8.3231427899400842E-2</v>
      </c>
      <c r="O65" s="176">
        <v>3.9646221723555822E-2</v>
      </c>
      <c r="P65" s="176">
        <v>4.9981164069103599E-2</v>
      </c>
      <c r="Q65" s="176">
        <v>0.19029548402377269</v>
      </c>
      <c r="R65" s="570">
        <v>9.0793540912980752E-2</v>
      </c>
      <c r="S65" s="176">
        <v>9.7125966342462271E-3</v>
      </c>
      <c r="T65" s="176">
        <v>-0.14924281753016286</v>
      </c>
      <c r="U65" s="176">
        <v>-0.15584487342252595</v>
      </c>
      <c r="V65" s="360"/>
      <c r="W65" s="360"/>
      <c r="X65" s="360"/>
      <c r="Y65" s="360"/>
      <c r="Z65" s="360"/>
      <c r="AA65" s="360"/>
      <c r="AB65" s="360"/>
      <c r="AC65" s="360"/>
      <c r="AD65" s="360"/>
    </row>
    <row r="66" spans="1:30">
      <c r="A66" s="162"/>
      <c r="B66" s="5"/>
      <c r="C66" s="522"/>
      <c r="D66" s="94"/>
      <c r="E66" s="94"/>
      <c r="F66" s="94"/>
      <c r="G66" s="94"/>
      <c r="H66" s="522"/>
      <c r="I66" s="94"/>
      <c r="J66" s="94"/>
      <c r="K66" s="94"/>
      <c r="L66" s="94"/>
      <c r="M66" s="522"/>
      <c r="N66" s="94"/>
      <c r="O66" s="94"/>
      <c r="P66" s="94"/>
      <c r="R66" s="549"/>
    </row>
    <row r="67" spans="1:30" ht="13.15">
      <c r="A67" s="24" t="s">
        <v>459</v>
      </c>
      <c r="C67" s="538"/>
      <c r="H67" s="538"/>
      <c r="M67" s="538"/>
      <c r="R67" s="549"/>
    </row>
    <row r="68" spans="1:30">
      <c r="B68" s="6" t="s">
        <v>168</v>
      </c>
      <c r="C68" s="538"/>
      <c r="H68" s="538"/>
      <c r="M68" s="538"/>
      <c r="N68" s="94"/>
      <c r="O68" s="94">
        <v>3297.0230000000001</v>
      </c>
      <c r="P68" s="94">
        <v>3297.105</v>
      </c>
      <c r="Q68" s="94">
        <v>3427.1170000000002</v>
      </c>
      <c r="R68" s="522">
        <v>3427.1170000000002</v>
      </c>
      <c r="S68" s="94">
        <v>3455.8739999999998</v>
      </c>
      <c r="T68" s="94">
        <v>3354.145</v>
      </c>
      <c r="U68" s="94">
        <v>3396.4940000000001</v>
      </c>
    </row>
    <row r="69" spans="1:30">
      <c r="A69" s="162"/>
      <c r="B69" s="3" t="s">
        <v>120</v>
      </c>
      <c r="C69" s="538"/>
      <c r="H69" s="538"/>
      <c r="M69" s="538"/>
      <c r="N69" s="94">
        <v>41.31</v>
      </c>
      <c r="O69" s="94">
        <v>77.631013588263897</v>
      </c>
      <c r="P69" s="94">
        <v>95.801644005749495</v>
      </c>
      <c r="Q69" s="94">
        <v>97.006529273116087</v>
      </c>
      <c r="R69" s="522">
        <v>311.75210953928001</v>
      </c>
      <c r="S69" s="94">
        <v>95.601301145707708</v>
      </c>
      <c r="T69" s="94">
        <v>89.552940621802009</v>
      </c>
      <c r="U69" s="94">
        <v>85.64202560515551</v>
      </c>
    </row>
    <row r="70" spans="1:30">
      <c r="A70" s="162"/>
      <c r="B70" s="3" t="s">
        <v>460</v>
      </c>
      <c r="C70" s="538"/>
      <c r="H70" s="538"/>
      <c r="M70" s="538"/>
      <c r="N70" s="94">
        <v>39.54</v>
      </c>
      <c r="O70" s="94">
        <v>74.961465077942393</v>
      </c>
      <c r="P70" s="94">
        <v>92.240777486547984</v>
      </c>
      <c r="Q70" s="94">
        <v>95.519872066125004</v>
      </c>
      <c r="R70" s="522">
        <v>302.26653639279596</v>
      </c>
      <c r="S70" s="94">
        <v>92.234021494918409</v>
      </c>
      <c r="T70" s="94">
        <v>86.952835881207108</v>
      </c>
      <c r="U70" s="94">
        <v>82.962398860532204</v>
      </c>
    </row>
    <row r="71" spans="1:30" ht="14.25">
      <c r="B71" s="425" t="s">
        <v>52</v>
      </c>
      <c r="C71" s="586"/>
      <c r="D71" s="181"/>
      <c r="E71" s="181"/>
      <c r="F71" s="181"/>
      <c r="G71" s="181"/>
      <c r="H71" s="587"/>
      <c r="I71" s="181"/>
      <c r="M71" s="538"/>
      <c r="N71" s="94">
        <v>13.33</v>
      </c>
      <c r="O71" s="94">
        <v>28.841251318915702</v>
      </c>
      <c r="P71" s="94">
        <v>39.2968605574195</v>
      </c>
      <c r="Q71" s="94">
        <v>41.600138579554894</v>
      </c>
      <c r="R71" s="522">
        <v>123.0698473784154</v>
      </c>
      <c r="S71" s="94">
        <v>29.431497731102503</v>
      </c>
      <c r="T71" s="94">
        <v>34.437713617118902</v>
      </c>
      <c r="U71" s="94">
        <v>31.428186983819408</v>
      </c>
    </row>
    <row r="72" spans="1:30" ht="14.25">
      <c r="B72" s="242"/>
      <c r="C72" s="196"/>
      <c r="D72" s="196"/>
      <c r="E72" s="179"/>
      <c r="F72" s="239"/>
      <c r="G72" s="239"/>
      <c r="H72" s="239"/>
      <c r="I72" s="179"/>
      <c r="J72" s="180"/>
      <c r="K72" s="180"/>
      <c r="L72" s="179"/>
      <c r="M72" s="179"/>
      <c r="N72" s="179"/>
      <c r="O72" s="179"/>
      <c r="P72" s="179"/>
    </row>
    <row r="73" spans="1:30" ht="14.25">
      <c r="B73" s="242"/>
      <c r="C73" s="196"/>
      <c r="D73" s="196"/>
      <c r="E73" s="179"/>
      <c r="F73" s="239"/>
      <c r="G73" s="239"/>
      <c r="H73" s="239"/>
      <c r="I73" s="179"/>
      <c r="J73" s="180"/>
      <c r="K73" s="180"/>
      <c r="L73" s="179"/>
      <c r="M73" s="179"/>
      <c r="N73" s="179"/>
      <c r="O73" s="179"/>
      <c r="P73" s="179"/>
    </row>
    <row r="74" spans="1:30">
      <c r="A74" s="164" t="s">
        <v>174</v>
      </c>
      <c r="B74" s="3"/>
      <c r="G74" s="156"/>
      <c r="H74" s="156"/>
      <c r="I74" s="156"/>
      <c r="J74" s="156"/>
      <c r="K74" s="156"/>
      <c r="L74" s="156"/>
    </row>
    <row r="75" spans="1:30">
      <c r="A75" s="164" t="s">
        <v>175</v>
      </c>
      <c r="B75" s="3"/>
    </row>
    <row r="76" spans="1:30" ht="14.25">
      <c r="A76" s="610" t="s">
        <v>126</v>
      </c>
      <c r="B76" s="242"/>
      <c r="C76" s="197"/>
      <c r="D76" s="196"/>
      <c r="E76" s="179"/>
      <c r="F76" s="239"/>
      <c r="G76" s="239"/>
      <c r="H76" s="239"/>
      <c r="I76" s="179"/>
      <c r="J76" s="180"/>
      <c r="K76" s="180"/>
      <c r="L76" s="179"/>
      <c r="M76" s="179"/>
      <c r="N76" s="179"/>
      <c r="O76" s="179"/>
      <c r="P76" s="179"/>
    </row>
    <row r="77" spans="1:30" ht="14.25">
      <c r="B77" s="242"/>
      <c r="C77" s="196"/>
      <c r="D77" s="196"/>
      <c r="E77" s="179"/>
      <c r="F77" s="239"/>
      <c r="G77" s="239"/>
      <c r="H77" s="239"/>
      <c r="I77" s="179"/>
      <c r="J77" s="180"/>
      <c r="K77" s="180"/>
      <c r="L77" s="179"/>
      <c r="M77" s="179"/>
      <c r="N77" s="179"/>
      <c r="O77" s="179"/>
      <c r="P77" s="179"/>
    </row>
    <row r="78" spans="1:30" ht="14.25">
      <c r="B78" s="242"/>
      <c r="C78" s="196"/>
      <c r="D78" s="196"/>
      <c r="E78" s="179"/>
      <c r="F78" s="239"/>
      <c r="G78" s="239"/>
      <c r="H78" s="239"/>
      <c r="I78" s="179"/>
      <c r="J78" s="180"/>
      <c r="K78" s="180"/>
      <c r="L78" s="179"/>
      <c r="M78" s="179"/>
      <c r="N78" s="179"/>
      <c r="O78" s="179"/>
      <c r="P78" s="179"/>
    </row>
    <row r="79" spans="1:30" s="2" customFormat="1" ht="14.25">
      <c r="A79" s="24"/>
      <c r="B79" s="241"/>
      <c r="C79" s="199"/>
      <c r="D79" s="199"/>
      <c r="E79" s="200"/>
      <c r="F79" s="240"/>
      <c r="G79" s="240"/>
      <c r="H79" s="240"/>
      <c r="I79" s="200"/>
      <c r="J79" s="198"/>
      <c r="K79" s="198"/>
      <c r="L79" s="198"/>
      <c r="M79" s="198"/>
      <c r="N79" s="198"/>
      <c r="O79" s="198"/>
      <c r="P79" s="198"/>
      <c r="V79" s="352"/>
      <c r="W79" s="352"/>
      <c r="X79" s="352"/>
      <c r="Y79" s="352"/>
      <c r="Z79" s="352"/>
      <c r="AA79" s="352"/>
      <c r="AB79" s="352"/>
      <c r="AC79" s="352"/>
      <c r="AD79" s="352"/>
    </row>
    <row r="80" spans="1:30" ht="14.25">
      <c r="B80" s="242"/>
      <c r="C80" s="178"/>
      <c r="D80" s="178"/>
      <c r="E80" s="178"/>
      <c r="F80" s="178"/>
      <c r="G80" s="178"/>
      <c r="I80" s="178"/>
    </row>
    <row r="81" spans="1:30" ht="14.25">
      <c r="B81" s="241"/>
      <c r="C81" s="181"/>
      <c r="D81" s="181"/>
      <c r="E81" s="181"/>
      <c r="F81" s="181"/>
      <c r="G81" s="181"/>
      <c r="H81" s="198"/>
      <c r="I81" s="181"/>
    </row>
    <row r="82" spans="1:30" ht="14.25">
      <c r="B82" s="242"/>
      <c r="C82" s="196"/>
      <c r="D82" s="196"/>
      <c r="E82" s="179"/>
      <c r="F82" s="239"/>
      <c r="G82" s="239"/>
      <c r="H82" s="239"/>
      <c r="I82" s="179"/>
      <c r="J82" s="180"/>
      <c r="K82" s="180"/>
      <c r="L82" s="179"/>
      <c r="M82" s="179"/>
      <c r="N82" s="179"/>
      <c r="O82" s="179"/>
      <c r="P82" s="179"/>
    </row>
    <row r="83" spans="1:30" ht="14.25">
      <c r="B83" s="242"/>
      <c r="C83" s="196"/>
      <c r="D83" s="196"/>
      <c r="E83" s="179"/>
      <c r="F83" s="239"/>
      <c r="G83" s="239"/>
      <c r="H83" s="239"/>
      <c r="I83" s="179"/>
      <c r="J83" s="180"/>
      <c r="K83" s="180"/>
      <c r="L83" s="179"/>
      <c r="M83" s="179"/>
      <c r="N83" s="179"/>
      <c r="O83" s="179"/>
      <c r="P83" s="179"/>
    </row>
    <row r="84" spans="1:30" ht="14.25">
      <c r="B84" s="242"/>
      <c r="C84" s="196"/>
      <c r="D84" s="196"/>
      <c r="E84" s="179"/>
      <c r="F84" s="239"/>
      <c r="G84" s="239"/>
      <c r="H84" s="239"/>
      <c r="I84" s="179"/>
      <c r="J84" s="180"/>
      <c r="K84" s="180"/>
      <c r="L84" s="179"/>
      <c r="M84" s="179"/>
      <c r="N84" s="179"/>
      <c r="O84" s="179"/>
      <c r="P84" s="179"/>
    </row>
    <row r="85" spans="1:30" ht="14.25">
      <c r="B85" s="242"/>
      <c r="C85" s="196"/>
      <c r="D85" s="196"/>
      <c r="E85" s="179"/>
      <c r="F85" s="239"/>
      <c r="G85" s="239"/>
      <c r="H85" s="239"/>
      <c r="I85" s="179"/>
      <c r="J85" s="180"/>
      <c r="K85" s="180"/>
      <c r="L85" s="179"/>
      <c r="M85" s="179"/>
      <c r="N85" s="179"/>
      <c r="O85" s="179"/>
      <c r="P85" s="179"/>
    </row>
    <row r="86" spans="1:30" ht="14.25">
      <c r="B86" s="242"/>
      <c r="C86" s="196"/>
      <c r="D86" s="196"/>
      <c r="E86" s="179"/>
      <c r="F86" s="239"/>
      <c r="G86" s="239"/>
      <c r="H86" s="239"/>
      <c r="I86" s="179"/>
      <c r="J86" s="180"/>
      <c r="K86" s="180"/>
      <c r="L86" s="179"/>
      <c r="M86" s="179"/>
      <c r="N86" s="179"/>
      <c r="O86" s="179"/>
      <c r="P86" s="179"/>
    </row>
    <row r="87" spans="1:30" ht="14.25">
      <c r="B87" s="242"/>
      <c r="C87" s="196"/>
      <c r="D87" s="196"/>
      <c r="E87" s="179"/>
      <c r="F87" s="239"/>
      <c r="G87" s="239"/>
      <c r="H87" s="239"/>
      <c r="I87" s="179"/>
      <c r="J87" s="180"/>
      <c r="K87" s="180"/>
      <c r="L87" s="179"/>
      <c r="M87" s="179"/>
      <c r="N87" s="179"/>
      <c r="O87" s="179"/>
      <c r="P87" s="179"/>
    </row>
    <row r="88" spans="1:30" ht="14.25">
      <c r="B88" s="242"/>
      <c r="C88" s="196"/>
      <c r="D88" s="196"/>
      <c r="E88" s="179"/>
      <c r="F88" s="239"/>
      <c r="G88" s="239"/>
      <c r="H88" s="239"/>
      <c r="I88" s="179"/>
      <c r="J88" s="180"/>
      <c r="K88" s="180"/>
      <c r="L88" s="179"/>
      <c r="M88" s="179"/>
      <c r="N88" s="179"/>
      <c r="O88" s="179"/>
      <c r="P88" s="179"/>
    </row>
    <row r="89" spans="1:30" s="2" customFormat="1" ht="14.25">
      <c r="A89" s="24"/>
      <c r="C89" s="199"/>
      <c r="D89" s="199"/>
      <c r="E89" s="200"/>
      <c r="F89" s="240"/>
      <c r="G89" s="240"/>
      <c r="H89" s="240"/>
      <c r="I89" s="200"/>
      <c r="J89" s="198"/>
      <c r="K89" s="198"/>
      <c r="L89" s="198"/>
      <c r="M89" s="198"/>
      <c r="N89" s="198"/>
      <c r="O89" s="198"/>
      <c r="P89" s="198"/>
      <c r="V89" s="352"/>
      <c r="W89" s="352"/>
      <c r="X89" s="352"/>
      <c r="Y89" s="352"/>
      <c r="Z89" s="352"/>
      <c r="AA89" s="352"/>
      <c r="AB89" s="352"/>
      <c r="AC89" s="352"/>
      <c r="AD89" s="352"/>
    </row>
  </sheetData>
  <hyperlinks>
    <hyperlink ref="A1" display="Back to index" xr:uid="{00000000-0004-0000-0500-000000000000}"/>
  </hyperlinks>
  <printOptions horizontalCentered="1" verticalCentered="1"/>
  <pageMargins left="0.25" right="0.25" top="0.75" bottom="0.75" header="0.3" footer="0.3"/>
  <pageSetup paperSize="9" scale="76" fitToHeight="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3"/>
  <sheetViews>
    <sheetView workbookViewId="0"/>
  </sheetViews>
  <sheetFormatPr defaultRowHeight="14.25"/>
  <sheetData>
    <row r="3" spans="2:2">
      <c r="B3" t="s">
        <v>179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W175"/>
  <sheetViews>
    <sheetView showGridLines="0" zoomScaleNormal="100" workbookViewId="0">
      <selection activeCell="B179" sqref="B179"/>
    </sheetView>
  </sheetViews>
  <sheetFormatPr defaultRowHeight="14.25" outlineLevelRow="1"/>
  <cols>
    <col min="2" max="2" width="42.265625" customWidth="1"/>
    <col min="3" max="3" width="13.1328125" customWidth="1"/>
    <col min="4" max="4" width="13.3984375" bestFit="1" customWidth="1"/>
    <col min="5" max="6" width="9.86328125" customWidth="1"/>
    <col min="7" max="7" width="13.1328125" customWidth="1"/>
    <col min="8" max="10" width="9.86328125" customWidth="1"/>
    <col min="11" max="11" width="7.86328125" bestFit="1" customWidth="1"/>
    <col min="12" max="12" width="10.265625" customWidth="1"/>
    <col min="13" max="13" width="39.86328125" customWidth="1"/>
    <col min="14" max="20" width="10.1328125" customWidth="1"/>
    <col min="21" max="23" width="9.1328125" bestFit="1" customWidth="1"/>
  </cols>
  <sheetData>
    <row r="1" spans="1:23">
      <c r="A1" s="23" t="s">
        <v>18</v>
      </c>
      <c r="B1" s="23"/>
      <c r="L1" s="23"/>
    </row>
    <row r="2" spans="1:23">
      <c r="B2" s="27"/>
      <c r="L2" s="27"/>
    </row>
    <row r="3" spans="1:23">
      <c r="A3" s="9" t="s">
        <v>405</v>
      </c>
      <c r="B3" s="9"/>
      <c r="C3" s="34"/>
      <c r="D3" s="9"/>
      <c r="E3" s="9"/>
      <c r="F3" s="9"/>
      <c r="G3" s="9"/>
      <c r="H3" s="9"/>
      <c r="I3" s="9"/>
      <c r="J3" s="9"/>
      <c r="K3" s="9"/>
      <c r="L3" s="9"/>
      <c r="M3" s="9"/>
      <c r="N3" s="9"/>
      <c r="O3" s="9"/>
      <c r="P3" s="9"/>
      <c r="Q3" s="9"/>
      <c r="R3" s="9"/>
      <c r="S3" s="9"/>
      <c r="T3" s="9"/>
      <c r="U3" s="9"/>
      <c r="V3" s="9"/>
      <c r="W3" s="9"/>
    </row>
    <row r="4" spans="1:23" ht="14.65" hidden="1" outlineLevel="1" thickBot="1">
      <c r="B4" s="246"/>
      <c r="L4" s="246"/>
    </row>
    <row r="5" spans="1:23" ht="15.75" hidden="1" customHeight="1" outlineLevel="1">
      <c r="B5" s="638" t="s">
        <v>355</v>
      </c>
      <c r="C5" s="630" t="s">
        <v>120</v>
      </c>
      <c r="D5" s="630"/>
      <c r="E5" s="630" t="s">
        <v>170</v>
      </c>
      <c r="F5" s="630"/>
      <c r="G5" s="630" t="s">
        <v>52</v>
      </c>
      <c r="H5" s="630"/>
      <c r="I5" s="630" t="s">
        <v>356</v>
      </c>
      <c r="J5" s="631"/>
      <c r="M5" s="638" t="s">
        <v>355</v>
      </c>
      <c r="N5" s="630" t="s">
        <v>120</v>
      </c>
      <c r="O5" s="630"/>
      <c r="P5" s="630" t="s">
        <v>170</v>
      </c>
      <c r="Q5" s="630"/>
      <c r="R5" s="630" t="s">
        <v>52</v>
      </c>
      <c r="S5" s="630"/>
      <c r="T5" s="630" t="s">
        <v>356</v>
      </c>
      <c r="U5" s="631"/>
    </row>
    <row r="6" spans="1:23" hidden="1" outlineLevel="1">
      <c r="B6" s="639"/>
      <c r="C6" s="206" t="s">
        <v>503</v>
      </c>
      <c r="D6" s="206" t="s">
        <v>408</v>
      </c>
      <c r="E6" s="206" t="s">
        <v>503</v>
      </c>
      <c r="F6" s="206" t="s">
        <v>408</v>
      </c>
      <c r="G6" s="206" t="s">
        <v>503</v>
      </c>
      <c r="H6" s="206" t="s">
        <v>408</v>
      </c>
      <c r="I6" s="206" t="s">
        <v>503</v>
      </c>
      <c r="J6" s="207" t="s">
        <v>408</v>
      </c>
      <c r="M6" s="639"/>
      <c r="N6" s="456" t="s">
        <v>504</v>
      </c>
      <c r="O6" s="456" t="s">
        <v>505</v>
      </c>
      <c r="P6" s="456" t="s">
        <v>504</v>
      </c>
      <c r="Q6" s="456" t="s">
        <v>505</v>
      </c>
      <c r="R6" s="456" t="s">
        <v>504</v>
      </c>
      <c r="S6" s="456" t="s">
        <v>505</v>
      </c>
      <c r="T6" s="456" t="s">
        <v>504</v>
      </c>
      <c r="U6" s="457" t="s">
        <v>505</v>
      </c>
    </row>
    <row r="7" spans="1:23" ht="14.45" hidden="1" customHeight="1" outlineLevel="1">
      <c r="B7" s="208" t="s">
        <v>412</v>
      </c>
      <c r="C7" s="404">
        <v>1444.6807480089499</v>
      </c>
      <c r="D7" s="404">
        <v>1499.6262963973099</v>
      </c>
      <c r="E7" s="404">
        <v>1318.3480233703399</v>
      </c>
      <c r="F7" s="404">
        <v>1382.91571032091</v>
      </c>
      <c r="G7" s="404">
        <v>581.18774373894701</v>
      </c>
      <c r="H7" s="404">
        <v>618.77059835755472</v>
      </c>
      <c r="I7" s="404">
        <v>361.58505440920101</v>
      </c>
      <c r="J7" s="405">
        <v>371.51552307778871</v>
      </c>
      <c r="M7" s="208" t="s">
        <v>412</v>
      </c>
      <c r="N7" s="404">
        <v>4309.4606083672106</v>
      </c>
      <c r="O7" s="404">
        <v>4386.8864719789599</v>
      </c>
      <c r="P7" s="404">
        <v>3983.55629419155</v>
      </c>
      <c r="Q7" s="404">
        <v>4072.2091292874597</v>
      </c>
      <c r="R7" s="404">
        <v>1725.4536521387802</v>
      </c>
      <c r="S7" s="404">
        <v>1782.3021149914427</v>
      </c>
      <c r="T7" s="404">
        <v>1142.2950070955731</v>
      </c>
      <c r="U7" s="405">
        <v>1143.1956857429816</v>
      </c>
    </row>
    <row r="8" spans="1:23" ht="14.25" hidden="1" customHeight="1" outlineLevel="1">
      <c r="B8" s="208" t="s">
        <v>413</v>
      </c>
      <c r="C8" s="404">
        <v>1499.6262963972999</v>
      </c>
      <c r="D8" s="404">
        <v>1367.5339265100499</v>
      </c>
      <c r="E8" s="404">
        <v>1382.91571032091</v>
      </c>
      <c r="F8" s="404">
        <v>1268.2857093591799</v>
      </c>
      <c r="G8" s="404">
        <v>618.77059835757109</v>
      </c>
      <c r="H8" s="404">
        <v>524.4383929560147</v>
      </c>
      <c r="I8" s="404">
        <v>371.51552307780508</v>
      </c>
      <c r="J8" s="405">
        <v>278.08540023334365</v>
      </c>
      <c r="M8" s="208" t="s">
        <v>413</v>
      </c>
      <c r="N8" s="404">
        <v>4386.8864719789599</v>
      </c>
      <c r="O8" s="404">
        <v>4103.9308137649696</v>
      </c>
      <c r="P8" s="404">
        <v>4072.2091292874597</v>
      </c>
      <c r="Q8" s="404">
        <v>3806.5521452007001</v>
      </c>
      <c r="R8" s="404">
        <v>1782.30211499144</v>
      </c>
      <c r="S8" s="404">
        <v>1558.4417944956599</v>
      </c>
      <c r="T8" s="404">
        <v>1143.1956857429791</v>
      </c>
      <c r="U8" s="405">
        <v>951.2499252085338</v>
      </c>
    </row>
    <row r="9" spans="1:23" ht="14.25" hidden="1" customHeight="1" outlineLevel="1">
      <c r="B9" s="208" t="s">
        <v>414</v>
      </c>
      <c r="C9" s="407">
        <v>-3.6639493799456017E-2</v>
      </c>
      <c r="D9" s="406">
        <v>9.6591658405404304E-2</v>
      </c>
      <c r="E9" s="407">
        <v>-4.6689531739853428E-2</v>
      </c>
      <c r="F9" s="406">
        <v>9.0381843866748718E-2</v>
      </c>
      <c r="G9" s="407">
        <v>-6.0737945077516349E-2</v>
      </c>
      <c r="H9" s="406">
        <v>0.17987280616476869</v>
      </c>
      <c r="I9" s="406">
        <v>-2.6729619764836524E-2</v>
      </c>
      <c r="J9" s="409">
        <v>0.33597636828847222</v>
      </c>
      <c r="M9" s="208" t="s">
        <v>414</v>
      </c>
      <c r="N9" s="407">
        <v>-1.7649388491428598E-2</v>
      </c>
      <c r="O9" s="406">
        <v>6.894747281433948E-2</v>
      </c>
      <c r="P9" s="407">
        <v>-2.1770206853649943E-2</v>
      </c>
      <c r="Q9" s="406">
        <v>6.9789398372408967E-2</v>
      </c>
      <c r="R9" s="407">
        <v>-3.1896086737759878E-2</v>
      </c>
      <c r="S9" s="406">
        <v>0.14364368389403218</v>
      </c>
      <c r="T9" s="406">
        <v>-7.8786043250388517E-4</v>
      </c>
      <c r="U9" s="409">
        <v>0.2017826813414669</v>
      </c>
    </row>
    <row r="10" spans="1:23" ht="14.25" hidden="1" customHeight="1" outlineLevel="1">
      <c r="B10" s="208" t="s">
        <v>415</v>
      </c>
      <c r="C10" s="407">
        <v>0</v>
      </c>
      <c r="D10" s="407">
        <v>0</v>
      </c>
      <c r="E10" s="407">
        <v>0</v>
      </c>
      <c r="F10" s="407">
        <v>0</v>
      </c>
      <c r="G10" s="406">
        <v>0</v>
      </c>
      <c r="H10" s="406">
        <v>8.3134004467235442E-2</v>
      </c>
      <c r="I10" s="406">
        <v>0</v>
      </c>
      <c r="J10" s="409">
        <v>0.15678156302420451</v>
      </c>
      <c r="M10" s="208" t="s">
        <v>415</v>
      </c>
      <c r="N10" s="407">
        <v>0</v>
      </c>
      <c r="O10" s="407">
        <v>0</v>
      </c>
      <c r="P10" s="407">
        <v>0</v>
      </c>
      <c r="Q10" s="407">
        <v>0</v>
      </c>
      <c r="R10" s="406">
        <v>0</v>
      </c>
      <c r="S10" s="406">
        <v>7.9294167758361636E-2</v>
      </c>
      <c r="T10" s="406">
        <v>0</v>
      </c>
      <c r="U10" s="409">
        <v>0.12990838876259644</v>
      </c>
    </row>
    <row r="11" spans="1:23" ht="14.25" hidden="1" customHeight="1" outlineLevel="1">
      <c r="B11" s="208" t="s">
        <v>416</v>
      </c>
      <c r="C11" s="406">
        <v>2.73691122285037E-2</v>
      </c>
      <c r="D11" s="406">
        <v>0.12681543492692679</v>
      </c>
      <c r="E11" s="406">
        <v>2.7753669848778938E-2</v>
      </c>
      <c r="F11" s="406">
        <v>0.13361459150466543</v>
      </c>
      <c r="G11" s="406">
        <v>2.5774589568852292E-2</v>
      </c>
      <c r="H11" s="406">
        <v>0.14078585718894041</v>
      </c>
      <c r="I11" s="406">
        <v>2.932268517258723E-2</v>
      </c>
      <c r="J11" s="409">
        <v>0.16236274658791949</v>
      </c>
      <c r="M11" s="208" t="s">
        <v>416</v>
      </c>
      <c r="N11" s="406">
        <v>5.3664494602651082E-2</v>
      </c>
      <c r="O11" s="406">
        <v>9.8972409665429764E-2</v>
      </c>
      <c r="P11" s="406">
        <v>5.3546769579661327E-2</v>
      </c>
      <c r="Q11" s="406">
        <v>0.10511508907513936</v>
      </c>
      <c r="R11" s="406">
        <v>5.1904354652906791E-2</v>
      </c>
      <c r="S11" s="406">
        <v>0.1090184097955046</v>
      </c>
      <c r="T11" s="406">
        <v>6.8822961658611639E-2</v>
      </c>
      <c r="U11" s="409">
        <v>9.9034073644759288E-2</v>
      </c>
    </row>
    <row r="12" spans="1:23" ht="14.25" hidden="1" customHeight="1" outlineLevel="1">
      <c r="B12" s="208" t="s">
        <v>417</v>
      </c>
      <c r="C12" s="407">
        <v>-4.2072166080789571E-2</v>
      </c>
      <c r="D12" s="407">
        <v>-5.3540707215906133E-2</v>
      </c>
      <c r="E12" s="407">
        <v>-4.2677183377189266E-2</v>
      </c>
      <c r="F12" s="407">
        <v>-5.3650758818597565E-2</v>
      </c>
      <c r="G12" s="407">
        <v>-3.9893548327695656E-2</v>
      </c>
      <c r="H12" s="407">
        <v>-4.9292404947596478E-2</v>
      </c>
      <c r="I12" s="407">
        <v>-6.6443939044143918E-2</v>
      </c>
      <c r="J12" s="408">
        <v>-9.2960038944737478E-2</v>
      </c>
      <c r="M12" s="208" t="s">
        <v>417</v>
      </c>
      <c r="N12" s="407">
        <v>-4.0986663114214866E-2</v>
      </c>
      <c r="O12" s="407">
        <v>-5.793680359105139E-2</v>
      </c>
      <c r="P12" s="407">
        <v>-4.1680319811832844E-2</v>
      </c>
      <c r="Q12" s="407">
        <v>-5.8105908381169316E-2</v>
      </c>
      <c r="R12" s="407">
        <v>-3.8185193612170681E-2</v>
      </c>
      <c r="S12" s="407">
        <v>-5.6207584302400936E-2</v>
      </c>
      <c r="T12" s="407">
        <v>-5.9532722337119266E-2</v>
      </c>
      <c r="U12" s="408">
        <v>-9.2085419639110072E-2</v>
      </c>
    </row>
    <row r="13" spans="1:23" ht="14.25" hidden="1" customHeight="1" outlineLevel="1">
      <c r="B13" s="208" t="s">
        <v>418</v>
      </c>
      <c r="C13" s="407">
        <v>-2.8483055193480322E-4</v>
      </c>
      <c r="D13" s="406">
        <v>1.06520021523826E-3</v>
      </c>
      <c r="E13" s="407">
        <v>-4.1600764573870852E-4</v>
      </c>
      <c r="F13" s="406">
        <v>5.2714548733884259E-4</v>
      </c>
      <c r="G13" s="406">
        <v>9.0086132969474653E-3</v>
      </c>
      <c r="H13" s="407">
        <v>-1.8705011857596821E-3</v>
      </c>
      <c r="I13" s="406">
        <v>1.9970335177783627E-2</v>
      </c>
      <c r="J13" s="408">
        <v>1.0045043804556938E-2</v>
      </c>
      <c r="M13" s="208" t="s">
        <v>418</v>
      </c>
      <c r="N13" s="407">
        <v>-9.561130174262425E-4</v>
      </c>
      <c r="O13" s="406">
        <v>9.0313952463601244E-4</v>
      </c>
      <c r="P13" s="407">
        <v>-1.0474309940893475E-3</v>
      </c>
      <c r="Q13" s="406">
        <v>8.4956969609878419E-4</v>
      </c>
      <c r="R13" s="406">
        <v>8.0424275247551261E-3</v>
      </c>
      <c r="S13" s="407">
        <v>-1.0448202268821677E-2</v>
      </c>
      <c r="T13" s="406">
        <v>1.680301269152619E-2</v>
      </c>
      <c r="U13" s="408">
        <v>-1.3184039158446764E-2</v>
      </c>
    </row>
    <row r="14" spans="1:23" ht="15.75" hidden="1" customHeight="1" outlineLevel="1" thickBot="1">
      <c r="B14" s="210" t="s">
        <v>436</v>
      </c>
      <c r="C14" s="412">
        <v>-2.1651609395235343E-2</v>
      </c>
      <c r="D14" s="410">
        <v>2.2251730479145391E-2</v>
      </c>
      <c r="E14" s="412">
        <v>-3.1350010565704391E-2</v>
      </c>
      <c r="F14" s="410">
        <v>9.8908656933420196E-3</v>
      </c>
      <c r="G14" s="412">
        <v>-5.562759961562045E-2</v>
      </c>
      <c r="H14" s="410">
        <v>7.1158506419490182E-3</v>
      </c>
      <c r="I14" s="412">
        <v>-9.5787010710634626E-3</v>
      </c>
      <c r="J14" s="411">
        <v>9.974705381652875E-2</v>
      </c>
      <c r="M14" s="210" t="s">
        <v>436</v>
      </c>
      <c r="N14" s="412">
        <v>-2.9371106962438567E-2</v>
      </c>
      <c r="O14" s="410">
        <v>2.7008727215325087E-2</v>
      </c>
      <c r="P14" s="412">
        <v>-3.2589225627389078E-2</v>
      </c>
      <c r="Q14" s="410">
        <v>2.193064798234013E-2</v>
      </c>
      <c r="R14" s="412">
        <v>-5.3657675303251114E-2</v>
      </c>
      <c r="S14" s="410">
        <v>2.1986892911388559E-2</v>
      </c>
      <c r="T14" s="412">
        <v>-2.6881112445522444E-2</v>
      </c>
      <c r="U14" s="411">
        <v>7.8109677731668006E-2</v>
      </c>
    </row>
    <row r="15" spans="1:23" hidden="1" outlineLevel="1"/>
    <row r="16" spans="1:23" hidden="1" outlineLevel="1">
      <c r="B16" s="228"/>
      <c r="C16" s="217"/>
      <c r="D16" s="218"/>
      <c r="E16" s="217"/>
      <c r="F16" s="218"/>
      <c r="G16" s="217"/>
      <c r="H16" s="218"/>
      <c r="L16" s="228"/>
      <c r="M16" s="217"/>
      <c r="N16" s="217"/>
      <c r="O16" s="218"/>
      <c r="P16" s="217"/>
      <c r="Q16" s="218"/>
      <c r="R16" s="217"/>
      <c r="S16" s="218"/>
    </row>
    <row r="17" spans="1:23" collapsed="1">
      <c r="B17" s="228"/>
      <c r="C17" s="217"/>
      <c r="D17" s="218"/>
      <c r="E17" s="217"/>
      <c r="F17" s="218"/>
      <c r="G17" s="217"/>
      <c r="H17" s="218"/>
      <c r="L17" s="228"/>
      <c r="M17" s="217"/>
      <c r="N17" s="217"/>
      <c r="O17" s="218"/>
      <c r="P17" s="217"/>
      <c r="Q17" s="218"/>
      <c r="R17" s="217"/>
      <c r="S17" s="218"/>
    </row>
    <row r="18" spans="1:23">
      <c r="A18" s="9" t="s">
        <v>406</v>
      </c>
      <c r="B18" s="9"/>
      <c r="C18" s="34"/>
      <c r="D18" s="9"/>
      <c r="E18" s="9"/>
      <c r="F18" s="9"/>
      <c r="G18" s="9"/>
      <c r="H18" s="9"/>
      <c r="I18" s="9"/>
      <c r="J18" s="9"/>
      <c r="K18" s="9"/>
      <c r="L18" s="9"/>
      <c r="M18" s="9"/>
      <c r="N18" s="9"/>
      <c r="O18" s="9"/>
      <c r="P18" s="9"/>
      <c r="Q18" s="9"/>
      <c r="R18" s="9"/>
      <c r="S18" s="9"/>
      <c r="T18" s="9"/>
      <c r="U18" s="9"/>
      <c r="V18" s="9"/>
      <c r="W18" s="9"/>
    </row>
    <row r="19" spans="1:23" ht="14.65" hidden="1" outlineLevel="1" thickBot="1">
      <c r="L19" s="178"/>
    </row>
    <row r="20" spans="1:23" ht="15" hidden="1" customHeight="1" outlineLevel="1">
      <c r="B20" s="211" t="s">
        <v>359</v>
      </c>
      <c r="C20" s="212" t="s">
        <v>503</v>
      </c>
      <c r="D20" s="212" t="s">
        <v>408</v>
      </c>
      <c r="E20" s="212" t="s">
        <v>176</v>
      </c>
      <c r="F20" s="212" t="s">
        <v>177</v>
      </c>
      <c r="G20" s="212" t="s">
        <v>437</v>
      </c>
      <c r="H20" s="212" t="s">
        <v>341</v>
      </c>
      <c r="I20" s="212" t="s">
        <v>409</v>
      </c>
      <c r="J20" s="213" t="s">
        <v>178</v>
      </c>
      <c r="L20" s="178"/>
      <c r="O20" s="178"/>
      <c r="P20" s="178"/>
      <c r="Q20" s="178"/>
      <c r="R20" s="178"/>
      <c r="S20" s="178"/>
      <c r="T20" s="178"/>
    </row>
    <row r="21" spans="1:23" hidden="1" outlineLevel="1">
      <c r="B21" s="208" t="s">
        <v>77</v>
      </c>
      <c r="C21" s="222">
        <v>314.439553458913</v>
      </c>
      <c r="D21" s="222">
        <v>303.89374781661803</v>
      </c>
      <c r="E21" s="215">
        <v>3.9063790200009531E-2</v>
      </c>
      <c r="F21" s="215">
        <v>-4.3346765996678058E-3</v>
      </c>
      <c r="G21" s="215">
        <v>0</v>
      </c>
      <c r="H21" s="215">
        <v>0</v>
      </c>
      <c r="I21" s="215">
        <v>-2.6834537138564415E-5</v>
      </c>
      <c r="J21" s="216">
        <v>3.4702279063203001E-2</v>
      </c>
      <c r="M21" s="178"/>
      <c r="N21" s="178"/>
      <c r="O21" s="178"/>
      <c r="P21" s="178"/>
      <c r="Q21" s="178"/>
      <c r="R21" s="178"/>
      <c r="S21" s="178"/>
      <c r="T21" s="178"/>
    </row>
    <row r="22" spans="1:23" hidden="1" outlineLevel="1">
      <c r="B22" s="208" t="s">
        <v>78</v>
      </c>
      <c r="C22" s="280">
        <v>310.85517146799202</v>
      </c>
      <c r="D22" s="280">
        <v>350.755417692035</v>
      </c>
      <c r="E22" s="215">
        <v>-2.2188796985945381E-3</v>
      </c>
      <c r="F22" s="215">
        <v>-0.11156835233376818</v>
      </c>
      <c r="G22" s="215">
        <v>0</v>
      </c>
      <c r="H22" s="215">
        <v>0</v>
      </c>
      <c r="I22" s="215">
        <v>3.205046856548377E-5</v>
      </c>
      <c r="J22" s="216">
        <v>-0.11375518156379727</v>
      </c>
      <c r="M22" s="178"/>
      <c r="N22" s="178"/>
    </row>
    <row r="23" spans="1:23" hidden="1" outlineLevel="1">
      <c r="B23" s="208" t="s">
        <v>173</v>
      </c>
      <c r="C23" s="280">
        <v>123.82949994936099</v>
      </c>
      <c r="D23" s="280">
        <v>146.08115475438299</v>
      </c>
      <c r="E23" s="215">
        <v>-4.9857647610212774E-2</v>
      </c>
      <c r="F23" s="215">
        <v>-0.10472448765461978</v>
      </c>
      <c r="G23" s="215">
        <v>0</v>
      </c>
      <c r="H23" s="215">
        <v>0</v>
      </c>
      <c r="I23" s="215">
        <v>2.2582106461139784E-3</v>
      </c>
      <c r="J23" s="216">
        <v>-0.15232392461871858</v>
      </c>
      <c r="M23" s="178"/>
      <c r="N23" s="178"/>
    </row>
    <row r="24" spans="1:23" hidden="1" outlineLevel="1">
      <c r="B24" s="208" t="s">
        <v>79</v>
      </c>
      <c r="C24" s="280">
        <v>127.79871272339901</v>
      </c>
      <c r="D24" s="280">
        <v>136.081205018085</v>
      </c>
      <c r="E24" s="215">
        <v>-5.9857266354554441E-2</v>
      </c>
      <c r="F24" s="215">
        <v>-2.8991963864193168E-3</v>
      </c>
      <c r="G24" s="215">
        <v>0</v>
      </c>
      <c r="H24" s="215">
        <v>0</v>
      </c>
      <c r="I24" s="215">
        <v>1.8921259386558875E-3</v>
      </c>
      <c r="J24" s="216">
        <v>-6.0864336802317842E-2</v>
      </c>
      <c r="M24" s="178"/>
      <c r="N24" s="178"/>
    </row>
    <row r="25" spans="1:23" hidden="1" outlineLevel="1">
      <c r="B25" s="208" t="s">
        <v>171</v>
      </c>
      <c r="C25" s="280">
        <v>140.826916180897</v>
      </c>
      <c r="D25" s="280">
        <v>157.54217486975401</v>
      </c>
      <c r="E25" s="215">
        <v>-0.10610021540375543</v>
      </c>
      <c r="F25" s="215">
        <v>0</v>
      </c>
      <c r="G25" s="215">
        <v>0</v>
      </c>
      <c r="H25" s="215">
        <v>0</v>
      </c>
      <c r="I25" s="215">
        <v>0</v>
      </c>
      <c r="J25" s="216">
        <v>-0.10610021540375547</v>
      </c>
      <c r="M25" s="178"/>
      <c r="N25" s="178"/>
    </row>
    <row r="26" spans="1:23" hidden="1" outlineLevel="1">
      <c r="B26" s="208" t="s">
        <v>81</v>
      </c>
      <c r="C26" s="280">
        <v>138.89610652559998</v>
      </c>
      <c r="D26" s="280">
        <v>114.8859074999</v>
      </c>
      <c r="E26" s="215">
        <v>-9.3763151937844624E-2</v>
      </c>
      <c r="F26" s="215">
        <v>0</v>
      </c>
      <c r="G26" s="215">
        <v>0</v>
      </c>
      <c r="H26" s="215">
        <v>0.33407914763583646</v>
      </c>
      <c r="I26" s="422">
        <v>-3.132431387904433E-2</v>
      </c>
      <c r="J26" s="216">
        <v>0.20899168181894612</v>
      </c>
      <c r="M26" s="178"/>
      <c r="N26" s="178"/>
    </row>
    <row r="27" spans="1:23" hidden="1" outlineLevel="1">
      <c r="B27" s="208" t="s">
        <v>167</v>
      </c>
      <c r="C27" s="280">
        <v>83.715289080000105</v>
      </c>
      <c r="D27" s="280">
        <v>85.945934009999888</v>
      </c>
      <c r="E27" s="215">
        <v>-2.5954048387446069E-2</v>
      </c>
      <c r="F27" s="215">
        <v>0</v>
      </c>
      <c r="G27" s="215">
        <v>0</v>
      </c>
      <c r="H27" s="215">
        <v>0</v>
      </c>
      <c r="I27" s="422">
        <v>0</v>
      </c>
      <c r="J27" s="216">
        <v>-2.5954048387446083E-2</v>
      </c>
      <c r="M27" s="178"/>
      <c r="N27" s="178"/>
    </row>
    <row r="28" spans="1:23" ht="14.65" hidden="1" outlineLevel="1" thickBot="1">
      <c r="B28" s="208" t="s">
        <v>499</v>
      </c>
      <c r="C28" s="280">
        <v>77.98677398417783</v>
      </c>
      <c r="D28" s="280">
        <v>87.730168660134794</v>
      </c>
      <c r="E28" s="215" t="s">
        <v>535</v>
      </c>
      <c r="F28" s="215" t="s">
        <v>535</v>
      </c>
      <c r="G28" s="215" t="s">
        <v>535</v>
      </c>
      <c r="H28" s="215" t="s">
        <v>535</v>
      </c>
      <c r="I28" s="422" t="s">
        <v>535</v>
      </c>
      <c r="J28" s="216" t="s">
        <v>535</v>
      </c>
      <c r="M28" s="178"/>
      <c r="N28" s="178"/>
    </row>
    <row r="29" spans="1:23" ht="14.65" hidden="1" outlineLevel="1" thickBot="1">
      <c r="B29" s="214" t="s">
        <v>466</v>
      </c>
      <c r="C29" s="281">
        <v>1318.3480233703399</v>
      </c>
      <c r="D29" s="281">
        <v>1382.91571032091</v>
      </c>
      <c r="E29" s="219">
        <v>-3.1350010565704391E-2</v>
      </c>
      <c r="F29" s="219">
        <v>-4.2677183377189266E-2</v>
      </c>
      <c r="G29" s="219">
        <v>0</v>
      </c>
      <c r="H29" s="421">
        <v>2.7753669848778938E-2</v>
      </c>
      <c r="I29" s="421">
        <v>-4.1600764573870852E-4</v>
      </c>
      <c r="J29" s="220">
        <v>-4.6689531739853463E-2</v>
      </c>
      <c r="M29" s="178"/>
      <c r="N29" s="178"/>
    </row>
    <row r="30" spans="1:23" ht="26.25" hidden="1" customHeight="1" outlineLevel="1">
      <c r="B30" s="617" t="s">
        <v>465</v>
      </c>
      <c r="C30" s="617"/>
      <c r="D30" s="617"/>
      <c r="E30" s="617"/>
      <c r="F30" s="617"/>
      <c r="G30" s="617"/>
      <c r="H30" s="617"/>
      <c r="I30" s="617"/>
    </row>
    <row r="31" spans="1:23" ht="14.65" hidden="1" outlineLevel="1" thickBot="1"/>
    <row r="32" spans="1:23" hidden="1" outlineLevel="1">
      <c r="B32" s="211" t="s">
        <v>360</v>
      </c>
      <c r="C32" s="212" t="s">
        <v>503</v>
      </c>
      <c r="D32" s="212" t="s">
        <v>408</v>
      </c>
      <c r="E32" s="212" t="s">
        <v>176</v>
      </c>
      <c r="F32" s="212" t="s">
        <v>177</v>
      </c>
      <c r="G32" s="212" t="s">
        <v>437</v>
      </c>
      <c r="H32" s="212" t="s">
        <v>341</v>
      </c>
      <c r="I32" s="212" t="s">
        <v>409</v>
      </c>
      <c r="J32" s="213" t="s">
        <v>178</v>
      </c>
    </row>
    <row r="33" spans="1:23" hidden="1" outlineLevel="1">
      <c r="B33" s="208" t="s">
        <v>77</v>
      </c>
      <c r="C33" s="222">
        <v>190.96556389712498</v>
      </c>
      <c r="D33" s="222">
        <v>185.777628617273</v>
      </c>
      <c r="E33" s="215">
        <v>3.2293240494744933E-2</v>
      </c>
      <c r="F33" s="215">
        <v>-4.345422270159988E-3</v>
      </c>
      <c r="G33" s="215">
        <v>0</v>
      </c>
      <c r="H33" s="215">
        <v>0</v>
      </c>
      <c r="I33" s="215">
        <v>-2.2306856691278396E-5</v>
      </c>
      <c r="J33" s="216">
        <v>2.7925511367893667E-2</v>
      </c>
      <c r="K33" s="505"/>
      <c r="L33" s="505"/>
    </row>
    <row r="34" spans="1:23" hidden="1" outlineLevel="1">
      <c r="B34" s="208" t="s">
        <v>78</v>
      </c>
      <c r="C34" s="282">
        <v>111.47724412703799</v>
      </c>
      <c r="D34" s="282">
        <v>122.407556801049</v>
      </c>
      <c r="E34" s="215">
        <v>2.6020533079556759E-2</v>
      </c>
      <c r="F34" s="215">
        <v>-0.1149204341376534</v>
      </c>
      <c r="G34" s="215">
        <v>0</v>
      </c>
      <c r="H34" s="215">
        <v>0</v>
      </c>
      <c r="I34" s="215">
        <v>-3.9452617874644047E-4</v>
      </c>
      <c r="J34" s="216">
        <v>-8.9294427236843082E-2</v>
      </c>
      <c r="K34" s="505"/>
      <c r="L34" s="505"/>
    </row>
    <row r="35" spans="1:23" hidden="1" outlineLevel="1">
      <c r="B35" s="208" t="s">
        <v>173</v>
      </c>
      <c r="C35" s="282">
        <v>62.1246104059544</v>
      </c>
      <c r="D35" s="282">
        <v>76.275198379965289</v>
      </c>
      <c r="E35" s="215">
        <v>-8.6916660252505745E-2</v>
      </c>
      <c r="F35" s="215">
        <v>-0.10253792387320357</v>
      </c>
      <c r="G35" s="215">
        <v>0</v>
      </c>
      <c r="H35" s="215">
        <v>0</v>
      </c>
      <c r="I35" s="215">
        <v>3.9344114541200181E-3</v>
      </c>
      <c r="J35" s="216">
        <v>-0.1855201726715893</v>
      </c>
      <c r="K35" s="505"/>
      <c r="L35" s="505"/>
    </row>
    <row r="36" spans="1:23" hidden="1" outlineLevel="1">
      <c r="B36" s="208" t="s">
        <v>79</v>
      </c>
      <c r="C36" s="282">
        <v>60.608322144916599</v>
      </c>
      <c r="D36" s="282">
        <v>71.951662030983798</v>
      </c>
      <c r="E36" s="215">
        <v>-0.15676900284447476</v>
      </c>
      <c r="F36" s="215">
        <v>-5.8327180181505563E-3</v>
      </c>
      <c r="G36" s="215">
        <v>0</v>
      </c>
      <c r="H36" s="215">
        <v>0</v>
      </c>
      <c r="I36" s="215">
        <v>4.9494920484732027E-3</v>
      </c>
      <c r="J36" s="216">
        <v>-0.15765222881415211</v>
      </c>
      <c r="K36" s="505"/>
      <c r="L36" s="505"/>
    </row>
    <row r="37" spans="1:23" hidden="1" outlineLevel="1">
      <c r="B37" s="208" t="s">
        <v>171</v>
      </c>
      <c r="C37" s="282">
        <v>56.682998772793205</v>
      </c>
      <c r="D37" s="282">
        <v>64.136273130245698</v>
      </c>
      <c r="E37" s="215">
        <v>-0.11620996970492115</v>
      </c>
      <c r="F37" s="215">
        <v>-1.4402233110930866E-15</v>
      </c>
      <c r="G37" s="215">
        <v>0</v>
      </c>
      <c r="H37" s="215">
        <v>0</v>
      </c>
      <c r="I37" s="215">
        <v>-3.0666209196168542E-18</v>
      </c>
      <c r="J37" s="216">
        <v>-0.11620996970492259</v>
      </c>
      <c r="K37" s="505"/>
      <c r="L37" s="505"/>
    </row>
    <row r="38" spans="1:23" hidden="1" outlineLevel="1">
      <c r="B38" s="208" t="s">
        <v>81</v>
      </c>
      <c r="C38" s="282">
        <v>62.930479753596096</v>
      </c>
      <c r="D38" s="282">
        <v>58.658027799500111</v>
      </c>
      <c r="E38" s="215">
        <v>-0.15584487342252595</v>
      </c>
      <c r="F38" s="215">
        <v>-6.7531690042540391E-15</v>
      </c>
      <c r="G38" s="215">
        <v>0</v>
      </c>
      <c r="H38" s="215">
        <v>0.27089983492817865</v>
      </c>
      <c r="I38" s="422">
        <v>-4.2218350484564154E-2</v>
      </c>
      <c r="J38" s="216">
        <v>7.2836611021081799E-2</v>
      </c>
      <c r="K38" s="505"/>
      <c r="L38" s="505"/>
    </row>
    <row r="39" spans="1:23" hidden="1" outlineLevel="1">
      <c r="B39" s="208" t="s">
        <v>167</v>
      </c>
      <c r="C39" s="282">
        <v>31.910796629999901</v>
      </c>
      <c r="D39" s="282">
        <v>35.115856740000197</v>
      </c>
      <c r="E39" s="215">
        <v>-9.1271021343168515E-2</v>
      </c>
      <c r="F39" s="215">
        <v>-2.8327938498821163E-15</v>
      </c>
      <c r="G39" s="215">
        <v>0</v>
      </c>
      <c r="H39" s="215">
        <v>0</v>
      </c>
      <c r="I39" s="422">
        <v>2.5152531762862734E-16</v>
      </c>
      <c r="J39" s="216">
        <v>-9.1271021343171096E-2</v>
      </c>
      <c r="K39" s="505"/>
      <c r="L39" s="505"/>
    </row>
    <row r="40" spans="1:23" ht="14.65" hidden="1" outlineLevel="1" thickBot="1">
      <c r="B40" s="208" t="s">
        <v>499</v>
      </c>
      <c r="C40" s="282">
        <v>4.4877280075238941</v>
      </c>
      <c r="D40" s="282">
        <v>4.4483948585540052</v>
      </c>
      <c r="E40" s="215" t="s">
        <v>535</v>
      </c>
      <c r="F40" s="215" t="s">
        <v>535</v>
      </c>
      <c r="G40" s="215" t="s">
        <v>535</v>
      </c>
      <c r="H40" s="215" t="s">
        <v>535</v>
      </c>
      <c r="I40" s="422" t="s">
        <v>535</v>
      </c>
      <c r="J40" s="216" t="s">
        <v>535</v>
      </c>
      <c r="K40" s="505"/>
      <c r="L40" s="505"/>
    </row>
    <row r="41" spans="1:23" ht="14.65" hidden="1" outlineLevel="1" thickBot="1">
      <c r="B41" s="214" t="s">
        <v>466</v>
      </c>
      <c r="C41" s="281">
        <v>581.18774373894701</v>
      </c>
      <c r="D41" s="281">
        <v>618.77059835757109</v>
      </c>
      <c r="E41" s="219">
        <v>-5.562759961562045E-2</v>
      </c>
      <c r="F41" s="219">
        <v>-3.9893548327695656E-2</v>
      </c>
      <c r="G41" s="219">
        <v>0</v>
      </c>
      <c r="H41" s="219">
        <v>2.5774589568852292E-2</v>
      </c>
      <c r="I41" s="219">
        <v>9.0086132969474653E-3</v>
      </c>
      <c r="J41" s="220">
        <v>-6.0737945077516349E-2</v>
      </c>
      <c r="K41" s="505"/>
      <c r="L41" s="505"/>
    </row>
    <row r="42" spans="1:23" ht="27" hidden="1" customHeight="1" outlineLevel="1">
      <c r="B42" s="617" t="s">
        <v>465</v>
      </c>
      <c r="C42" s="617"/>
      <c r="D42" s="617"/>
      <c r="E42" s="617"/>
      <c r="F42" s="617"/>
      <c r="G42" s="617"/>
      <c r="H42" s="617"/>
      <c r="I42" s="617"/>
    </row>
    <row r="43" spans="1:23" collapsed="1"/>
    <row r="44" spans="1:23">
      <c r="A44" s="9" t="s">
        <v>358</v>
      </c>
      <c r="B44" s="9"/>
      <c r="C44" s="34"/>
      <c r="D44" s="9"/>
      <c r="E44" s="9"/>
      <c r="F44" s="9"/>
      <c r="G44" s="9"/>
      <c r="H44" s="9"/>
      <c r="I44" s="9"/>
      <c r="J44" s="9"/>
      <c r="K44" s="9"/>
      <c r="L44" s="9"/>
      <c r="M44" s="9"/>
      <c r="N44" s="9"/>
      <c r="O44" s="9"/>
      <c r="P44" s="9"/>
      <c r="Q44" s="9"/>
      <c r="R44" s="9"/>
      <c r="S44" s="9"/>
      <c r="T44" s="9"/>
      <c r="U44" s="9"/>
      <c r="V44" s="9"/>
      <c r="W44" s="9"/>
    </row>
    <row r="45" spans="1:23" hidden="1" outlineLevel="1">
      <c r="A45" s="310"/>
      <c r="B45" s="366"/>
      <c r="C45" s="367"/>
      <c r="D45" s="367"/>
      <c r="E45" s="367"/>
      <c r="F45" s="367"/>
      <c r="G45" s="368"/>
      <c r="H45" s="369"/>
      <c r="I45" s="367"/>
      <c r="J45" s="311"/>
      <c r="K45" s="312"/>
      <c r="L45" s="145"/>
      <c r="M45" s="311"/>
      <c r="N45" s="311"/>
      <c r="O45" s="371"/>
      <c r="P45" s="145"/>
    </row>
    <row r="46" spans="1:23" ht="14.65" hidden="1" outlineLevel="1" thickBot="1">
      <c r="A46" s="300"/>
      <c r="J46" s="145"/>
      <c r="K46" s="145"/>
      <c r="L46" s="317"/>
      <c r="M46" s="145"/>
      <c r="N46" s="145"/>
      <c r="O46" s="372"/>
      <c r="P46" s="145"/>
    </row>
    <row r="47" spans="1:23" ht="15" hidden="1" customHeight="1" outlineLevel="1">
      <c r="A47" s="334"/>
      <c r="B47" s="487">
        <v>2020</v>
      </c>
      <c r="C47" s="619" t="s">
        <v>503</v>
      </c>
      <c r="D47" s="619"/>
      <c r="E47" s="619" t="s">
        <v>506</v>
      </c>
      <c r="F47" s="619"/>
      <c r="G47" s="482"/>
      <c r="H47" s="620"/>
      <c r="I47" s="621"/>
      <c r="J47" s="317"/>
      <c r="K47" s="317"/>
      <c r="L47" s="145"/>
      <c r="M47" s="317"/>
      <c r="N47" s="317"/>
      <c r="O47" s="371"/>
      <c r="P47" s="145"/>
    </row>
    <row r="48" spans="1:23" ht="29.25" hidden="1" customHeight="1" outlineLevel="1" thickBot="1">
      <c r="A48" s="300"/>
      <c r="B48" s="488" t="s">
        <v>483</v>
      </c>
      <c r="C48" s="489" t="s">
        <v>120</v>
      </c>
      <c r="D48" s="489" t="s">
        <v>52</v>
      </c>
      <c r="E48" s="489" t="s">
        <v>120</v>
      </c>
      <c r="F48" s="489" t="s">
        <v>52</v>
      </c>
      <c r="G48" s="622" t="s">
        <v>513</v>
      </c>
      <c r="H48" s="622"/>
      <c r="I48" s="623"/>
      <c r="J48" s="145"/>
      <c r="K48" s="145"/>
      <c r="L48" s="145"/>
      <c r="M48" s="145"/>
      <c r="N48" s="145"/>
      <c r="O48" s="372"/>
      <c r="P48" s="145"/>
    </row>
    <row r="49" spans="1:16" hidden="1" outlineLevel="1">
      <c r="A49" s="300"/>
      <c r="B49" s="483" t="s">
        <v>361</v>
      </c>
      <c r="C49" s="496" t="s">
        <v>445</v>
      </c>
      <c r="D49" s="496" t="s">
        <v>445</v>
      </c>
      <c r="E49" s="496" t="s">
        <v>445</v>
      </c>
      <c r="F49" s="496" t="s">
        <v>445</v>
      </c>
      <c r="G49" s="632"/>
      <c r="H49" s="632"/>
      <c r="I49" s="633"/>
      <c r="J49" s="145"/>
      <c r="K49" s="145"/>
      <c r="L49" s="145"/>
      <c r="M49" s="145"/>
      <c r="N49" s="145"/>
      <c r="O49" s="372"/>
      <c r="P49" s="145"/>
    </row>
    <row r="50" spans="1:16" ht="14.65" hidden="1" outlineLevel="1" thickBot="1">
      <c r="A50" s="300"/>
      <c r="B50" s="210" t="s">
        <v>198</v>
      </c>
      <c r="C50" s="498" t="s">
        <v>445</v>
      </c>
      <c r="D50" s="498" t="s">
        <v>445</v>
      </c>
      <c r="E50" s="498" t="s">
        <v>445</v>
      </c>
      <c r="F50" s="499">
        <f>-7800000/1000000</f>
        <v>-7.8</v>
      </c>
      <c r="G50" s="634"/>
      <c r="H50" s="634"/>
      <c r="I50" s="635"/>
      <c r="J50" s="145"/>
      <c r="K50" s="145"/>
      <c r="L50" s="145"/>
      <c r="M50" s="145"/>
      <c r="N50" s="145"/>
      <c r="O50" s="372"/>
      <c r="P50" s="145"/>
    </row>
    <row r="51" spans="1:16" ht="14.65" hidden="1" outlineLevel="1" thickBot="1">
      <c r="A51" s="300"/>
      <c r="B51" s="484" t="s">
        <v>484</v>
      </c>
      <c r="C51" s="490" t="s">
        <v>445</v>
      </c>
      <c r="D51" s="490" t="s">
        <v>445</v>
      </c>
      <c r="E51" s="490" t="s">
        <v>445</v>
      </c>
      <c r="F51" s="492">
        <f>-7800000/1000000</f>
        <v>-7.8</v>
      </c>
      <c r="G51" s="636"/>
      <c r="H51" s="636"/>
      <c r="I51" s="637"/>
      <c r="J51" s="145"/>
      <c r="K51" s="145"/>
      <c r="L51" s="145"/>
      <c r="M51" s="145"/>
      <c r="N51" s="145"/>
      <c r="O51" s="372"/>
      <c r="P51" s="145"/>
    </row>
    <row r="52" spans="1:16" hidden="1" outlineLevel="1">
      <c r="A52" s="300"/>
      <c r="B52" s="228"/>
      <c r="C52" s="444"/>
      <c r="D52" s="444"/>
      <c r="E52" s="444"/>
      <c r="F52" s="491"/>
      <c r="G52" s="228"/>
      <c r="H52" s="145"/>
      <c r="J52" s="145"/>
      <c r="K52" s="145"/>
      <c r="L52" s="145"/>
      <c r="M52" s="145"/>
      <c r="N52" s="145"/>
      <c r="O52" s="372"/>
      <c r="P52" s="145"/>
    </row>
    <row r="53" spans="1:16" ht="14.65" hidden="1" outlineLevel="1" thickBot="1">
      <c r="A53" s="300"/>
      <c r="B53" s="228"/>
      <c r="C53" s="444"/>
      <c r="D53" s="444"/>
      <c r="E53" s="444"/>
      <c r="F53" s="491"/>
      <c r="G53" s="228"/>
      <c r="H53" s="145"/>
      <c r="J53" s="145"/>
      <c r="K53" s="145"/>
      <c r="L53" s="145"/>
      <c r="M53" s="145"/>
      <c r="N53" s="145"/>
      <c r="O53" s="372"/>
      <c r="P53" s="145"/>
    </row>
    <row r="54" spans="1:16" hidden="1" outlineLevel="1">
      <c r="A54" s="300"/>
      <c r="B54" s="487">
        <v>2019</v>
      </c>
      <c r="C54" s="619" t="s">
        <v>408</v>
      </c>
      <c r="D54" s="619"/>
      <c r="E54" s="619" t="s">
        <v>507</v>
      </c>
      <c r="F54" s="619"/>
      <c r="G54" s="482"/>
      <c r="H54" s="620"/>
      <c r="I54" s="621"/>
      <c r="J54" s="145"/>
      <c r="K54" s="145"/>
      <c r="L54" s="145"/>
      <c r="M54" s="145"/>
      <c r="N54" s="145"/>
      <c r="O54" s="372"/>
      <c r="P54" s="145"/>
    </row>
    <row r="55" spans="1:16" ht="15.75" hidden="1" customHeight="1" outlineLevel="1" thickBot="1">
      <c r="A55" s="300"/>
      <c r="B55" s="488" t="s">
        <v>483</v>
      </c>
      <c r="C55" s="489" t="s">
        <v>120</v>
      </c>
      <c r="D55" s="489" t="s">
        <v>52</v>
      </c>
      <c r="E55" s="489" t="s">
        <v>120</v>
      </c>
      <c r="F55" s="489" t="s">
        <v>52</v>
      </c>
      <c r="G55" s="622" t="s">
        <v>516</v>
      </c>
      <c r="H55" s="622"/>
      <c r="I55" s="623"/>
      <c r="J55" s="145"/>
      <c r="K55" s="145"/>
      <c r="L55" s="145"/>
      <c r="M55" s="145"/>
      <c r="N55" s="145"/>
      <c r="O55" s="372"/>
      <c r="P55" s="145"/>
    </row>
    <row r="56" spans="1:16" hidden="1" outlineLevel="1">
      <c r="A56" s="300"/>
      <c r="B56" s="483" t="s">
        <v>78</v>
      </c>
      <c r="C56" s="496" t="s">
        <v>445</v>
      </c>
      <c r="D56" s="497">
        <v>-5</v>
      </c>
      <c r="E56" s="496" t="s">
        <v>445</v>
      </c>
      <c r="F56" s="497">
        <v>-9</v>
      </c>
      <c r="G56" s="624" t="s">
        <v>514</v>
      </c>
      <c r="H56" s="624"/>
      <c r="I56" s="625"/>
      <c r="J56" s="145"/>
      <c r="K56" s="145"/>
      <c r="L56" s="145"/>
      <c r="M56" s="145"/>
      <c r="N56" s="145"/>
      <c r="O56" s="372"/>
      <c r="P56" s="145"/>
    </row>
    <row r="57" spans="1:16" ht="30.75" hidden="1" customHeight="1" outlineLevel="1" thickBot="1">
      <c r="A57" s="300"/>
      <c r="B57" s="208" t="s">
        <v>173</v>
      </c>
      <c r="C57" s="444">
        <v>5</v>
      </c>
      <c r="D57" s="444">
        <v>4</v>
      </c>
      <c r="E57" s="444">
        <v>10</v>
      </c>
      <c r="F57" s="491">
        <v>6</v>
      </c>
      <c r="G57" s="626" t="s">
        <v>515</v>
      </c>
      <c r="H57" s="626"/>
      <c r="I57" s="627"/>
      <c r="J57" s="145"/>
      <c r="K57" s="145"/>
      <c r="L57" s="145"/>
      <c r="M57" s="145"/>
      <c r="N57" s="145"/>
      <c r="O57" s="372"/>
      <c r="P57" s="145"/>
    </row>
    <row r="58" spans="1:16" hidden="1" outlineLevel="1">
      <c r="A58" s="300"/>
      <c r="B58" s="483" t="s">
        <v>484</v>
      </c>
      <c r="C58" s="496">
        <v>5</v>
      </c>
      <c r="D58" s="497">
        <v>-1</v>
      </c>
      <c r="E58" s="496">
        <v>10</v>
      </c>
      <c r="F58" s="497">
        <v>-3</v>
      </c>
      <c r="G58" s="494"/>
      <c r="H58" s="500"/>
      <c r="I58" s="501"/>
      <c r="J58" s="145"/>
      <c r="K58" s="145"/>
      <c r="L58" s="145"/>
      <c r="M58" s="145"/>
      <c r="N58" s="145"/>
      <c r="O58" s="372"/>
      <c r="P58" s="145"/>
    </row>
    <row r="59" spans="1:16" hidden="1" outlineLevel="1">
      <c r="A59" s="300"/>
      <c r="B59" s="208" t="s">
        <v>3</v>
      </c>
      <c r="C59" s="444" t="s">
        <v>445</v>
      </c>
      <c r="D59" s="444" t="s">
        <v>445</v>
      </c>
      <c r="E59" s="444" t="s">
        <v>445</v>
      </c>
      <c r="F59" s="491">
        <v>-21</v>
      </c>
      <c r="G59" s="626"/>
      <c r="H59" s="626"/>
      <c r="I59" s="627"/>
      <c r="J59" s="145"/>
      <c r="K59" s="145"/>
      <c r="L59" s="145"/>
      <c r="M59" s="145"/>
      <c r="N59" s="145"/>
      <c r="O59" s="372"/>
      <c r="P59" s="145"/>
    </row>
    <row r="60" spans="1:16" ht="14.65" hidden="1" outlineLevel="1" thickBot="1">
      <c r="A60" s="300"/>
      <c r="B60" s="210" t="s">
        <v>485</v>
      </c>
      <c r="C60" s="498" t="s">
        <v>445</v>
      </c>
      <c r="D60" s="499">
        <v>-11</v>
      </c>
      <c r="E60" s="498" t="s">
        <v>445</v>
      </c>
      <c r="F60" s="499">
        <v>-27</v>
      </c>
      <c r="G60" s="628" t="s">
        <v>486</v>
      </c>
      <c r="H60" s="628"/>
      <c r="I60" s="629"/>
      <c r="J60" s="145"/>
      <c r="K60" s="145"/>
      <c r="L60" s="145"/>
      <c r="M60" s="145"/>
      <c r="N60" s="145"/>
      <c r="O60" s="372"/>
      <c r="P60" s="145"/>
    </row>
    <row r="61" spans="1:16" ht="14.65" hidden="1" outlineLevel="1" thickBot="1">
      <c r="A61" s="300"/>
      <c r="B61" s="484" t="s">
        <v>362</v>
      </c>
      <c r="C61" s="490">
        <v>5</v>
      </c>
      <c r="D61" s="492">
        <v>-12</v>
      </c>
      <c r="E61" s="490">
        <v>10</v>
      </c>
      <c r="F61" s="492">
        <v>-51</v>
      </c>
      <c r="G61" s="485"/>
      <c r="H61" s="502"/>
      <c r="I61" s="486"/>
      <c r="J61" s="145"/>
      <c r="K61" s="145"/>
      <c r="L61" s="145"/>
      <c r="M61" s="145"/>
      <c r="N61" s="145"/>
      <c r="O61" s="372"/>
      <c r="P61" s="145"/>
    </row>
    <row r="62" spans="1:16" hidden="1" outlineLevel="1">
      <c r="A62" s="300"/>
      <c r="B62" s="228"/>
      <c r="C62" s="444"/>
      <c r="D62" s="444"/>
      <c r="E62" s="444"/>
      <c r="F62" s="491"/>
      <c r="G62" s="228"/>
      <c r="H62" s="145"/>
      <c r="J62" s="145"/>
      <c r="K62" s="145"/>
      <c r="L62" s="145"/>
      <c r="M62" s="145"/>
      <c r="N62" s="145"/>
      <c r="O62" s="372"/>
      <c r="P62" s="145"/>
    </row>
    <row r="63" spans="1:16" hidden="1" outlineLevel="1">
      <c r="A63" s="300"/>
      <c r="J63" s="145"/>
      <c r="K63" s="145"/>
      <c r="L63" s="145"/>
      <c r="M63" s="145"/>
      <c r="N63" s="145"/>
      <c r="O63" s="372"/>
      <c r="P63" s="145"/>
    </row>
    <row r="64" spans="1:16" hidden="1" outlineLevel="1">
      <c r="A64" s="300"/>
      <c r="B64" s="285"/>
      <c r="C64" s="286"/>
      <c r="D64" s="286"/>
      <c r="E64" s="363"/>
      <c r="F64" s="287"/>
      <c r="G64" s="365"/>
      <c r="H64" s="363"/>
      <c r="I64" s="287"/>
      <c r="J64" s="145"/>
      <c r="K64" s="145"/>
      <c r="L64" s="145"/>
      <c r="M64" s="145"/>
      <c r="N64" s="145"/>
      <c r="O64" s="373"/>
      <c r="P64" s="145"/>
    </row>
    <row r="65" spans="1:23" collapsed="1">
      <c r="A65" s="325"/>
      <c r="B65" s="317"/>
      <c r="C65" s="317"/>
      <c r="D65" s="317"/>
      <c r="E65" s="301"/>
      <c r="F65" s="301"/>
      <c r="G65" s="370"/>
      <c r="H65" s="284"/>
      <c r="I65" s="301"/>
      <c r="J65" s="317"/>
      <c r="K65" s="317"/>
      <c r="L65" s="317"/>
      <c r="M65" s="317"/>
      <c r="N65" s="317"/>
      <c r="O65" s="317"/>
      <c r="P65" s="145"/>
    </row>
    <row r="66" spans="1:23">
      <c r="A66" s="9" t="s">
        <v>363</v>
      </c>
      <c r="B66" s="9"/>
      <c r="C66" s="34"/>
      <c r="D66" s="9"/>
      <c r="E66" s="9"/>
      <c r="F66" s="9"/>
      <c r="G66" s="9"/>
      <c r="H66" s="9"/>
      <c r="I66" s="9"/>
      <c r="J66" s="9"/>
      <c r="K66" s="9"/>
      <c r="L66" s="9"/>
      <c r="M66" s="9"/>
      <c r="N66" s="9"/>
      <c r="O66" s="9"/>
      <c r="P66" s="9"/>
      <c r="Q66" s="9"/>
      <c r="R66" s="9"/>
      <c r="S66" s="9"/>
      <c r="T66" s="9"/>
      <c r="U66" s="9"/>
      <c r="V66" s="9"/>
      <c r="W66" s="9"/>
    </row>
    <row r="67" spans="1:23" ht="14.65" hidden="1" outlineLevel="1" thickBot="1">
      <c r="B67" s="246"/>
      <c r="K67" s="201"/>
    </row>
    <row r="68" spans="1:23" ht="15" hidden="1" customHeight="1" outlineLevel="1">
      <c r="B68" s="423" t="s">
        <v>531</v>
      </c>
      <c r="C68" s="618" t="s">
        <v>440</v>
      </c>
      <c r="D68" s="618"/>
      <c r="E68" s="618"/>
      <c r="F68" s="427" t="s">
        <v>52</v>
      </c>
      <c r="G68" s="606" t="s">
        <v>443</v>
      </c>
      <c r="H68" s="607"/>
      <c r="I68" s="607"/>
      <c r="K68" s="201"/>
      <c r="M68" s="201"/>
      <c r="N68" s="201"/>
      <c r="O68" s="201"/>
    </row>
    <row r="69" spans="1:23" hidden="1" outlineLevel="1">
      <c r="B69" s="424" t="s">
        <v>278</v>
      </c>
      <c r="C69" s="206" t="s">
        <v>441</v>
      </c>
      <c r="D69" s="206" t="s">
        <v>118</v>
      </c>
      <c r="E69" s="206" t="s">
        <v>442</v>
      </c>
      <c r="F69" s="206"/>
      <c r="G69" s="207"/>
      <c r="H69" s="607"/>
      <c r="I69" s="607"/>
      <c r="K69" s="201"/>
      <c r="M69" s="201"/>
      <c r="N69" s="201"/>
      <c r="O69" s="201"/>
    </row>
    <row r="70" spans="1:23" hidden="1" outlineLevel="1">
      <c r="B70" s="504" t="s">
        <v>444</v>
      </c>
      <c r="C70" s="441">
        <v>6897</v>
      </c>
      <c r="D70" s="441">
        <v>1144</v>
      </c>
      <c r="E70" s="441">
        <v>5753</v>
      </c>
      <c r="F70" s="441">
        <v>1520</v>
      </c>
      <c r="G70" s="611" t="s">
        <v>528</v>
      </c>
      <c r="H70" s="442"/>
      <c r="I70" s="442"/>
      <c r="J70" s="442"/>
      <c r="K70" s="442"/>
      <c r="L70" s="442"/>
      <c r="N70" s="201"/>
      <c r="O70" s="201"/>
    </row>
    <row r="71" spans="1:23" hidden="1" outlineLevel="1">
      <c r="B71" s="435" t="s">
        <v>446</v>
      </c>
      <c r="C71" s="442">
        <v>1169</v>
      </c>
      <c r="D71" s="442">
        <v>279</v>
      </c>
      <c r="E71" s="441">
        <v>890</v>
      </c>
      <c r="F71" s="442">
        <v>753</v>
      </c>
      <c r="G71" s="443"/>
      <c r="H71" s="442"/>
      <c r="I71" s="442"/>
      <c r="J71" s="442"/>
      <c r="K71" s="442"/>
      <c r="L71" s="442"/>
      <c r="N71" s="201"/>
      <c r="O71" s="201"/>
    </row>
    <row r="72" spans="1:23" hidden="1" outlineLevel="1">
      <c r="B72" s="435" t="s">
        <v>447</v>
      </c>
      <c r="C72" s="442">
        <v>431</v>
      </c>
      <c r="D72" s="442">
        <v>80</v>
      </c>
      <c r="E72" s="441">
        <v>352</v>
      </c>
      <c r="F72" s="442">
        <v>251</v>
      </c>
      <c r="G72" s="443"/>
      <c r="H72" s="442"/>
      <c r="I72" s="442"/>
      <c r="J72" s="442"/>
      <c r="K72" s="442"/>
      <c r="L72" s="442"/>
      <c r="N72" s="201"/>
      <c r="O72" s="201"/>
    </row>
    <row r="73" spans="1:23" hidden="1" outlineLevel="1">
      <c r="B73" s="435" t="s">
        <v>448</v>
      </c>
      <c r="C73" s="442">
        <v>0</v>
      </c>
      <c r="D73" s="442">
        <v>1</v>
      </c>
      <c r="E73" s="491">
        <v>-1</v>
      </c>
      <c r="F73" s="491">
        <v>-38</v>
      </c>
      <c r="G73" s="443"/>
      <c r="H73" s="442"/>
      <c r="I73" s="442"/>
      <c r="J73" s="442"/>
      <c r="K73" s="442"/>
      <c r="L73" s="442"/>
      <c r="N73" s="201"/>
      <c r="O73" s="201"/>
    </row>
    <row r="74" spans="1:23" hidden="1" outlineLevel="1">
      <c r="B74" s="445" t="s">
        <v>449</v>
      </c>
      <c r="C74" s="446">
        <v>8498</v>
      </c>
      <c r="D74" s="446">
        <v>1503</v>
      </c>
      <c r="E74" s="446">
        <v>6995</v>
      </c>
      <c r="F74" s="446">
        <v>2486</v>
      </c>
      <c r="G74" s="447" t="s">
        <v>529</v>
      </c>
      <c r="H74" s="442"/>
      <c r="I74" s="442"/>
      <c r="J74" s="442"/>
      <c r="K74" s="442"/>
      <c r="L74" s="442"/>
      <c r="N74" s="201"/>
      <c r="O74" s="201"/>
    </row>
    <row r="75" spans="1:23" hidden="1" outlineLevel="1">
      <c r="B75" s="435" t="s">
        <v>450</v>
      </c>
      <c r="C75" s="442">
        <v>518</v>
      </c>
      <c r="D75" s="442">
        <v>62</v>
      </c>
      <c r="E75" s="442">
        <v>455</v>
      </c>
      <c r="F75" s="442">
        <v>235</v>
      </c>
      <c r="G75" s="443"/>
      <c r="H75" s="442"/>
      <c r="I75" s="442"/>
      <c r="J75" s="442"/>
      <c r="K75" s="442"/>
      <c r="L75" s="442"/>
      <c r="N75" s="201"/>
      <c r="O75" s="201"/>
    </row>
    <row r="76" spans="1:23" hidden="1" outlineLevel="1">
      <c r="B76" s="435" t="s">
        <v>451</v>
      </c>
      <c r="C76" s="442">
        <v>526</v>
      </c>
      <c r="D76" s="442">
        <v>126</v>
      </c>
      <c r="E76" s="442">
        <v>400</v>
      </c>
      <c r="F76" s="442">
        <v>339</v>
      </c>
      <c r="G76" s="443"/>
      <c r="H76" s="442"/>
      <c r="I76" s="442"/>
      <c r="J76" s="442"/>
      <c r="K76" s="442"/>
      <c r="L76" s="442"/>
      <c r="N76" s="201"/>
      <c r="O76" s="201"/>
    </row>
    <row r="77" spans="1:23" hidden="1" outlineLevel="1">
      <c r="B77" s="435" t="s">
        <v>452</v>
      </c>
      <c r="C77" s="442">
        <v>144</v>
      </c>
      <c r="D77" s="442">
        <v>27</v>
      </c>
      <c r="E77" s="442">
        <v>117</v>
      </c>
      <c r="F77" s="442">
        <v>84</v>
      </c>
      <c r="G77" s="443"/>
      <c r="H77" s="442"/>
      <c r="I77" s="442"/>
      <c r="J77" s="442"/>
      <c r="K77" s="442"/>
      <c r="L77" s="442"/>
      <c r="N77" s="201"/>
      <c r="O77" s="201"/>
    </row>
    <row r="78" spans="1:23" hidden="1" outlineLevel="1">
      <c r="B78" s="435" t="s">
        <v>453</v>
      </c>
      <c r="C78" s="442">
        <v>205</v>
      </c>
      <c r="D78" s="442">
        <v>20</v>
      </c>
      <c r="E78" s="442">
        <v>185</v>
      </c>
      <c r="F78" s="442">
        <v>53</v>
      </c>
      <c r="G78" s="443"/>
      <c r="H78" s="442"/>
      <c r="I78" s="442"/>
      <c r="J78" s="442"/>
      <c r="K78" s="442"/>
      <c r="L78" s="442"/>
      <c r="N78" s="201"/>
      <c r="O78" s="201"/>
    </row>
    <row r="79" spans="1:23" hidden="1" outlineLevel="1">
      <c r="B79" s="435" t="s">
        <v>454</v>
      </c>
      <c r="C79" s="442">
        <v>6</v>
      </c>
      <c r="D79" s="442">
        <v>0</v>
      </c>
      <c r="E79" s="442">
        <v>6</v>
      </c>
      <c r="F79" s="442">
        <v>2</v>
      </c>
      <c r="G79" s="443"/>
      <c r="H79" s="442"/>
      <c r="I79" s="442"/>
      <c r="J79" s="442"/>
      <c r="K79" s="442"/>
      <c r="L79" s="442"/>
      <c r="N79" s="201"/>
      <c r="O79" s="201"/>
    </row>
    <row r="80" spans="1:23" ht="14.65" hidden="1" outlineLevel="1" thickBot="1">
      <c r="B80" s="448" t="s">
        <v>455</v>
      </c>
      <c r="C80" s="449">
        <v>7098</v>
      </c>
      <c r="D80" s="449">
        <v>1268</v>
      </c>
      <c r="E80" s="449">
        <v>5831</v>
      </c>
      <c r="F80" s="449">
        <v>1774</v>
      </c>
      <c r="G80" s="450" t="s">
        <v>530</v>
      </c>
      <c r="H80" s="442"/>
      <c r="I80" s="442"/>
      <c r="J80" s="442"/>
      <c r="K80" s="442"/>
      <c r="L80" s="442"/>
      <c r="N80" s="201"/>
      <c r="O80" s="201"/>
    </row>
    <row r="81" spans="1:23" hidden="1" outlineLevel="1">
      <c r="B81" s="285"/>
      <c r="C81" s="225"/>
      <c r="D81" s="225"/>
      <c r="E81" s="226"/>
      <c r="F81" s="227"/>
      <c r="G81" s="225"/>
      <c r="H81" s="225"/>
      <c r="I81" s="226"/>
      <c r="K81" s="201"/>
      <c r="M81" s="201"/>
      <c r="N81" s="201"/>
      <c r="O81" s="201"/>
    </row>
    <row r="82" spans="1:23" hidden="1" outlineLevel="1">
      <c r="B82" s="616"/>
      <c r="C82" s="616"/>
      <c r="D82" s="616"/>
      <c r="E82" s="616"/>
      <c r="F82" s="616"/>
      <c r="G82" s="616"/>
      <c r="H82" s="225"/>
      <c r="I82" s="226"/>
      <c r="K82" s="201"/>
      <c r="M82" s="201"/>
      <c r="N82" s="201"/>
      <c r="O82" s="201"/>
    </row>
    <row r="83" spans="1:23" collapsed="1">
      <c r="B83" s="228"/>
      <c r="C83" s="222"/>
      <c r="D83" s="222"/>
      <c r="E83" s="223"/>
      <c r="F83" s="224"/>
      <c r="G83" s="222"/>
      <c r="H83" s="222"/>
      <c r="I83" s="223"/>
      <c r="K83" s="201"/>
      <c r="M83" s="201"/>
      <c r="N83" s="201"/>
      <c r="O83" s="201"/>
    </row>
    <row r="84" spans="1:23">
      <c r="A84" s="9" t="s">
        <v>364</v>
      </c>
      <c r="B84" s="9"/>
      <c r="C84" s="34"/>
      <c r="D84" s="9"/>
      <c r="E84" s="9"/>
      <c r="F84" s="9"/>
      <c r="G84" s="9"/>
      <c r="H84" s="9"/>
      <c r="I84" s="9"/>
      <c r="J84" s="9"/>
      <c r="K84" s="9"/>
      <c r="L84" s="9"/>
      <c r="M84" s="9"/>
      <c r="N84" s="9"/>
      <c r="O84" s="9"/>
      <c r="P84" s="9"/>
      <c r="Q84" s="9"/>
      <c r="R84" s="9"/>
      <c r="S84" s="9"/>
      <c r="T84" s="9"/>
      <c r="U84" s="9"/>
      <c r="V84" s="9"/>
      <c r="W84" s="9"/>
    </row>
    <row r="85" spans="1:23" ht="14.65" hidden="1" outlineLevel="1" thickBot="1">
      <c r="N85" s="201"/>
    </row>
    <row r="86" spans="1:23" ht="14.65" hidden="1" outlineLevel="1" thickBot="1">
      <c r="B86" s="439"/>
      <c r="C86" s="440"/>
      <c r="D86" s="440"/>
      <c r="E86" s="440"/>
      <c r="F86" s="440"/>
      <c r="G86" s="440"/>
      <c r="H86" s="440"/>
      <c r="I86" s="440"/>
      <c r="J86" s="440"/>
      <c r="K86" s="440"/>
      <c r="L86" s="640"/>
      <c r="M86" s="641"/>
      <c r="N86" s="374"/>
      <c r="O86" s="375"/>
    </row>
    <row r="87" spans="1:23" ht="14.65" hidden="1" outlineLevel="1" thickBot="1">
      <c r="B87" s="439" t="s">
        <v>367</v>
      </c>
      <c r="C87" s="513">
        <v>2020</v>
      </c>
      <c r="D87" s="513">
        <v>2021</v>
      </c>
      <c r="E87" s="513">
        <v>2022</v>
      </c>
      <c r="F87" s="513">
        <v>2023</v>
      </c>
      <c r="G87" s="513">
        <v>2024</v>
      </c>
      <c r="H87" s="513">
        <v>2025</v>
      </c>
      <c r="I87" s="513">
        <v>2026</v>
      </c>
      <c r="J87" s="513">
        <v>2027</v>
      </c>
      <c r="K87" s="513">
        <v>2028</v>
      </c>
      <c r="L87" s="513">
        <v>2029</v>
      </c>
      <c r="M87" s="514" t="s">
        <v>429</v>
      </c>
    </row>
    <row r="88" spans="1:23" hidden="1" outlineLevel="1">
      <c r="B88" s="507" t="s">
        <v>365</v>
      </c>
      <c r="C88" s="508">
        <v>800</v>
      </c>
      <c r="D88" s="508">
        <v>0</v>
      </c>
      <c r="E88" s="508">
        <v>0</v>
      </c>
      <c r="F88" s="508">
        <v>0</v>
      </c>
      <c r="G88" s="516">
        <v>221</v>
      </c>
      <c r="H88" s="508">
        <v>500</v>
      </c>
      <c r="I88" s="508">
        <v>500</v>
      </c>
      <c r="J88" s="508">
        <v>550</v>
      </c>
      <c r="K88" s="508">
        <v>500</v>
      </c>
      <c r="L88" s="508">
        <v>750</v>
      </c>
      <c r="M88" s="509">
        <v>600</v>
      </c>
    </row>
    <row r="89" spans="1:23" hidden="1" outlineLevel="1">
      <c r="B89" s="435" t="s">
        <v>488</v>
      </c>
      <c r="C89" s="437"/>
      <c r="D89" s="437"/>
      <c r="E89" s="437"/>
      <c r="F89" s="437"/>
      <c r="G89" s="437">
        <v>221</v>
      </c>
      <c r="H89" s="437"/>
      <c r="I89" s="437"/>
      <c r="J89" s="437"/>
      <c r="K89" s="437"/>
      <c r="L89" s="437"/>
      <c r="M89" s="510"/>
    </row>
    <row r="90" spans="1:23" hidden="1" outlineLevel="1">
      <c r="B90" s="435" t="s">
        <v>489</v>
      </c>
      <c r="C90" s="437">
        <v>800</v>
      </c>
      <c r="D90" s="437"/>
      <c r="E90" s="437"/>
      <c r="F90" s="437"/>
      <c r="G90" s="437"/>
      <c r="H90" s="437"/>
      <c r="I90" s="437"/>
      <c r="J90" s="437"/>
      <c r="K90" s="437"/>
      <c r="L90" s="437"/>
      <c r="M90" s="510"/>
    </row>
    <row r="91" spans="1:23" ht="15.75" hidden="1" customHeight="1" outlineLevel="1">
      <c r="B91" s="435" t="s">
        <v>490</v>
      </c>
      <c r="C91" s="437"/>
      <c r="D91" s="437"/>
      <c r="E91" s="437"/>
      <c r="F91" s="437"/>
      <c r="G91" s="437"/>
      <c r="H91" s="437">
        <v>500</v>
      </c>
      <c r="I91" s="437"/>
      <c r="J91" s="437"/>
      <c r="K91" s="437"/>
      <c r="L91" s="437"/>
      <c r="M91" s="510"/>
    </row>
    <row r="92" spans="1:23" ht="16.5" hidden="1" customHeight="1" outlineLevel="1">
      <c r="B92" s="435" t="s">
        <v>491</v>
      </c>
      <c r="C92" s="437"/>
      <c r="D92" s="437"/>
      <c r="E92" s="437"/>
      <c r="F92" s="437"/>
      <c r="G92" s="437"/>
      <c r="H92" s="437"/>
      <c r="I92" s="437">
        <v>500</v>
      </c>
      <c r="J92" s="437"/>
      <c r="K92" s="437"/>
      <c r="L92" s="437"/>
      <c r="M92" s="510"/>
    </row>
    <row r="93" spans="1:23" hidden="1" outlineLevel="1">
      <c r="B93" s="435" t="s">
        <v>492</v>
      </c>
      <c r="C93" s="437"/>
      <c r="D93" s="437"/>
      <c r="E93" s="437"/>
      <c r="F93" s="437"/>
      <c r="G93" s="437"/>
      <c r="H93" s="437"/>
      <c r="I93" s="437"/>
      <c r="J93" s="437">
        <v>550</v>
      </c>
      <c r="K93" s="437"/>
      <c r="L93" s="437"/>
      <c r="M93" s="510"/>
    </row>
    <row r="94" spans="1:23" ht="17.25" hidden="1" customHeight="1" outlineLevel="1">
      <c r="B94" s="435" t="s">
        <v>493</v>
      </c>
      <c r="C94" s="437"/>
      <c r="D94" s="437"/>
      <c r="E94" s="437"/>
      <c r="F94" s="437"/>
      <c r="G94" s="437"/>
      <c r="H94" s="437"/>
      <c r="I94" s="437"/>
      <c r="J94" s="437"/>
      <c r="K94" s="437">
        <v>500</v>
      </c>
      <c r="L94" s="437"/>
      <c r="M94" s="510"/>
    </row>
    <row r="95" spans="1:23" ht="17.25" hidden="1" customHeight="1" outlineLevel="1">
      <c r="B95" s="435" t="s">
        <v>494</v>
      </c>
      <c r="C95" s="437"/>
      <c r="D95" s="437"/>
      <c r="E95" s="437"/>
      <c r="F95" s="437"/>
      <c r="G95" s="437"/>
      <c r="H95" s="437"/>
      <c r="I95" s="437"/>
      <c r="J95" s="437"/>
      <c r="K95" s="437"/>
      <c r="L95" s="437">
        <v>750</v>
      </c>
      <c r="M95" s="510"/>
    </row>
    <row r="96" spans="1:23" ht="17.25" hidden="1" customHeight="1" outlineLevel="1">
      <c r="B96" s="435" t="s">
        <v>495</v>
      </c>
      <c r="C96" s="437"/>
      <c r="D96" s="437"/>
      <c r="E96" s="437"/>
      <c r="F96" s="437"/>
      <c r="G96" s="437"/>
      <c r="H96" s="437"/>
      <c r="I96" s="437"/>
      <c r="J96" s="437"/>
      <c r="K96" s="437"/>
      <c r="L96" s="437"/>
      <c r="M96" s="510">
        <v>600</v>
      </c>
    </row>
    <row r="97" spans="1:23" ht="28.5" hidden="1" outlineLevel="1">
      <c r="B97" s="435" t="s">
        <v>496</v>
      </c>
      <c r="C97" s="437">
        <v>0</v>
      </c>
      <c r="D97" s="437">
        <v>44</v>
      </c>
      <c r="E97" s="437">
        <v>46</v>
      </c>
      <c r="F97" s="437">
        <v>102</v>
      </c>
      <c r="G97" s="437">
        <v>104</v>
      </c>
      <c r="H97" s="437">
        <v>200</v>
      </c>
      <c r="I97" s="437">
        <v>102</v>
      </c>
      <c r="J97" s="437">
        <v>4</v>
      </c>
      <c r="K97" s="437">
        <v>2</v>
      </c>
      <c r="L97" s="437">
        <v>14</v>
      </c>
      <c r="M97" s="511">
        <v>59</v>
      </c>
    </row>
    <row r="98" spans="1:23" hidden="1" outlineLevel="1">
      <c r="B98" s="435" t="s">
        <v>366</v>
      </c>
      <c r="C98" s="437">
        <v>7</v>
      </c>
      <c r="D98" s="437">
        <v>102</v>
      </c>
      <c r="E98" s="437">
        <v>91</v>
      </c>
      <c r="F98" s="437">
        <v>367</v>
      </c>
      <c r="G98" s="437">
        <v>792</v>
      </c>
      <c r="H98" s="437">
        <v>406</v>
      </c>
      <c r="I98" s="437">
        <v>25</v>
      </c>
      <c r="J98" s="437">
        <v>115</v>
      </c>
      <c r="K98" s="437">
        <v>43</v>
      </c>
      <c r="L98" s="437">
        <v>114</v>
      </c>
      <c r="M98" s="511">
        <v>46</v>
      </c>
    </row>
    <row r="99" spans="1:23" ht="14.65" hidden="1" outlineLevel="1" thickBot="1">
      <c r="B99" s="436" t="s">
        <v>362</v>
      </c>
      <c r="C99" s="438">
        <v>807</v>
      </c>
      <c r="D99" s="438">
        <v>146</v>
      </c>
      <c r="E99" s="438">
        <v>137</v>
      </c>
      <c r="F99" s="438">
        <v>469</v>
      </c>
      <c r="G99" s="517">
        <v>1118</v>
      </c>
      <c r="H99" s="517">
        <v>1106</v>
      </c>
      <c r="I99" s="438">
        <v>627</v>
      </c>
      <c r="J99" s="438">
        <v>669</v>
      </c>
      <c r="K99" s="438">
        <v>545</v>
      </c>
      <c r="L99" s="438">
        <v>879</v>
      </c>
      <c r="M99" s="512">
        <v>706</v>
      </c>
      <c r="N99" s="420"/>
    </row>
    <row r="100" spans="1:23" ht="14.65" hidden="1" outlineLevel="1" thickBot="1">
      <c r="B100" s="506" t="s">
        <v>487</v>
      </c>
      <c r="C100" s="515">
        <v>0.112</v>
      </c>
      <c r="D100" s="515">
        <v>0.02</v>
      </c>
      <c r="E100" s="515">
        <v>1.9E-2</v>
      </c>
      <c r="F100" s="515">
        <v>6.5000000000000002E-2</v>
      </c>
      <c r="G100" s="515">
        <v>0.155</v>
      </c>
      <c r="H100" s="515">
        <v>0.153</v>
      </c>
      <c r="I100" s="515">
        <v>8.6999999999999994E-2</v>
      </c>
      <c r="J100" s="515">
        <v>9.2999999999999999E-2</v>
      </c>
      <c r="K100" s="515">
        <v>7.5999999999999998E-2</v>
      </c>
      <c r="L100" s="515">
        <v>0.122</v>
      </c>
      <c r="M100" s="518">
        <v>9.8000000000000004E-2</v>
      </c>
      <c r="N100" s="420"/>
    </row>
    <row r="101" spans="1:23" collapsed="1"/>
    <row r="102" spans="1:23">
      <c r="A102" s="9" t="s">
        <v>377</v>
      </c>
      <c r="B102" s="9"/>
      <c r="C102" s="34"/>
      <c r="D102" s="9"/>
      <c r="E102" s="9"/>
      <c r="F102" s="9"/>
      <c r="G102" s="9"/>
      <c r="H102" s="9"/>
      <c r="I102" s="9"/>
      <c r="J102" s="9"/>
      <c r="K102" s="9"/>
      <c r="L102" s="9"/>
      <c r="M102" s="9"/>
      <c r="N102" s="9"/>
      <c r="O102" s="9"/>
      <c r="P102" s="9"/>
      <c r="Q102" s="9"/>
      <c r="R102" s="9"/>
      <c r="S102" s="9"/>
      <c r="T102" s="9"/>
      <c r="U102" s="9"/>
      <c r="V102" s="9"/>
      <c r="W102" s="9"/>
    </row>
    <row r="103" spans="1:23" ht="14.65" hidden="1" outlineLevel="1" thickBot="1">
      <c r="B103" s="246"/>
      <c r="L103" s="246"/>
    </row>
    <row r="104" spans="1:23" ht="14.65" hidden="1" outlineLevel="1" thickBot="1">
      <c r="B104" s="229" t="s">
        <v>384</v>
      </c>
      <c r="C104" s="590" t="s">
        <v>503</v>
      </c>
      <c r="D104" s="591" t="s">
        <v>408</v>
      </c>
      <c r="E104" s="590" t="s">
        <v>506</v>
      </c>
      <c r="F104" s="591" t="s">
        <v>507</v>
      </c>
    </row>
    <row r="105" spans="1:23" hidden="1" outlineLevel="1">
      <c r="B105" s="459" t="s">
        <v>378</v>
      </c>
      <c r="C105" s="597">
        <v>201</v>
      </c>
      <c r="D105" s="598">
        <v>209</v>
      </c>
      <c r="E105" s="597">
        <v>525</v>
      </c>
      <c r="F105" s="598">
        <v>532</v>
      </c>
      <c r="H105" s="178"/>
      <c r="I105" s="178"/>
      <c r="J105" s="178"/>
    </row>
    <row r="106" spans="1:23" ht="15" hidden="1" customHeight="1" outlineLevel="1">
      <c r="B106" s="378" t="s">
        <v>379</v>
      </c>
      <c r="C106" s="379">
        <v>-138</v>
      </c>
      <c r="D106" s="380">
        <v>-177</v>
      </c>
      <c r="E106" s="379">
        <v>-440</v>
      </c>
      <c r="F106" s="380">
        <v>-526</v>
      </c>
      <c r="H106" s="178"/>
      <c r="I106" s="178"/>
      <c r="J106" s="178"/>
    </row>
    <row r="107" spans="1:23" ht="28.5" hidden="1" outlineLevel="1">
      <c r="B107" s="378" t="s">
        <v>380</v>
      </c>
      <c r="C107" s="379">
        <v>5</v>
      </c>
      <c r="D107" s="380">
        <v>9</v>
      </c>
      <c r="E107" s="379">
        <v>6</v>
      </c>
      <c r="F107" s="380">
        <v>21</v>
      </c>
      <c r="H107" s="178"/>
      <c r="I107" s="178"/>
      <c r="J107" s="178"/>
    </row>
    <row r="108" spans="1:23" hidden="1" outlineLevel="1">
      <c r="B108" s="378" t="s">
        <v>482</v>
      </c>
      <c r="C108" s="379">
        <v>-35</v>
      </c>
      <c r="D108" s="380">
        <v>-41</v>
      </c>
      <c r="E108" s="379">
        <v>-201</v>
      </c>
      <c r="F108" s="380">
        <v>-144</v>
      </c>
      <c r="H108" s="178"/>
      <c r="I108" s="178"/>
      <c r="J108" s="178"/>
    </row>
    <row r="109" spans="1:23" ht="28.5" hidden="1" outlineLevel="1">
      <c r="B109" s="378" t="s">
        <v>381</v>
      </c>
      <c r="C109" s="280">
        <v>0</v>
      </c>
      <c r="D109" s="381">
        <v>-9</v>
      </c>
      <c r="E109" s="280">
        <v>0</v>
      </c>
      <c r="F109" s="381">
        <v>-21</v>
      </c>
      <c r="H109" s="178"/>
      <c r="I109" s="178"/>
      <c r="J109" s="178"/>
    </row>
    <row r="110" spans="1:23" hidden="1" outlineLevel="1">
      <c r="B110" s="378" t="s">
        <v>382</v>
      </c>
      <c r="C110" s="379">
        <v>4</v>
      </c>
      <c r="D110" s="380">
        <v>32</v>
      </c>
      <c r="E110" s="379">
        <v>95</v>
      </c>
      <c r="F110" s="380">
        <v>43</v>
      </c>
      <c r="H110" s="178"/>
      <c r="I110" s="178"/>
      <c r="J110" s="178"/>
    </row>
    <row r="111" spans="1:23" hidden="1" outlineLevel="1">
      <c r="B111" s="378" t="s">
        <v>383</v>
      </c>
      <c r="C111" s="379">
        <v>147</v>
      </c>
      <c r="D111" s="380">
        <v>126</v>
      </c>
      <c r="E111" s="379">
        <v>416</v>
      </c>
      <c r="F111" s="380">
        <v>347</v>
      </c>
      <c r="H111" s="178"/>
      <c r="I111" s="178"/>
      <c r="J111" s="178"/>
    </row>
    <row r="112" spans="1:23" ht="14.65" hidden="1" outlineLevel="1" thickBot="1">
      <c r="B112" s="458" t="s">
        <v>354</v>
      </c>
      <c r="C112" s="382">
        <v>183</v>
      </c>
      <c r="D112" s="383">
        <v>150</v>
      </c>
      <c r="E112" s="382">
        <v>400</v>
      </c>
      <c r="F112" s="383">
        <v>252</v>
      </c>
      <c r="H112" s="178"/>
      <c r="I112" s="178"/>
      <c r="J112" s="178"/>
    </row>
    <row r="113" spans="1:23" collapsed="1"/>
    <row r="114" spans="1:23">
      <c r="A114" s="9" t="s">
        <v>385</v>
      </c>
      <c r="B114" s="9"/>
      <c r="C114" s="34"/>
      <c r="D114" s="9"/>
      <c r="E114" s="9"/>
      <c r="F114" s="9"/>
      <c r="G114" s="9"/>
      <c r="H114" s="9"/>
      <c r="I114" s="9"/>
      <c r="J114" s="9"/>
      <c r="K114" s="9"/>
      <c r="L114" s="9"/>
      <c r="M114" s="9"/>
      <c r="N114" s="9"/>
      <c r="O114" s="9"/>
      <c r="P114" s="9"/>
      <c r="Q114" s="9"/>
      <c r="R114" s="9"/>
      <c r="S114" s="9"/>
      <c r="T114" s="9"/>
      <c r="U114" s="9"/>
      <c r="V114" s="9"/>
      <c r="W114" s="9"/>
    </row>
    <row r="115" spans="1:23" ht="14.65" hidden="1" outlineLevel="1" thickBot="1">
      <c r="B115" s="246"/>
    </row>
    <row r="116" spans="1:23" ht="14.65" hidden="1" outlineLevel="1" thickBot="1">
      <c r="B116" s="229" t="s">
        <v>391</v>
      </c>
      <c r="C116" s="590" t="s">
        <v>503</v>
      </c>
      <c r="D116" s="591" t="s">
        <v>408</v>
      </c>
      <c r="E116" s="590" t="s">
        <v>506</v>
      </c>
      <c r="F116" s="591" t="s">
        <v>507</v>
      </c>
    </row>
    <row r="117" spans="1:23" ht="15" hidden="1" customHeight="1" outlineLevel="1">
      <c r="B117" s="403" t="s">
        <v>386</v>
      </c>
      <c r="C117" s="431">
        <v>149</v>
      </c>
      <c r="D117" s="432">
        <v>173</v>
      </c>
      <c r="E117" s="431">
        <v>388</v>
      </c>
      <c r="F117" s="432">
        <v>459</v>
      </c>
      <c r="G117" s="178"/>
      <c r="H117" s="178"/>
      <c r="I117" s="178"/>
      <c r="J117" s="178"/>
    </row>
    <row r="118" spans="1:23" ht="17.25" hidden="1" customHeight="1" outlineLevel="1">
      <c r="B118" s="378" t="s">
        <v>387</v>
      </c>
      <c r="C118" s="384">
        <v>34</v>
      </c>
      <c r="D118" s="385">
        <v>39</v>
      </c>
      <c r="E118" s="384">
        <v>497</v>
      </c>
      <c r="F118" s="385">
        <v>127</v>
      </c>
      <c r="G118" s="178"/>
      <c r="H118" s="178"/>
      <c r="I118" s="178"/>
      <c r="J118" s="178"/>
    </row>
    <row r="119" spans="1:23" hidden="1" outlineLevel="1">
      <c r="B119" s="428" t="s">
        <v>388</v>
      </c>
      <c r="C119" s="386">
        <v>7</v>
      </c>
      <c r="D119" s="387">
        <v>16</v>
      </c>
      <c r="E119" s="386">
        <v>427</v>
      </c>
      <c r="F119" s="387">
        <v>65</v>
      </c>
      <c r="G119" s="178"/>
      <c r="H119" s="178"/>
      <c r="I119" s="178"/>
      <c r="J119" s="178"/>
    </row>
    <row r="120" spans="1:23" hidden="1" outlineLevel="1">
      <c r="B120" s="376" t="s">
        <v>389</v>
      </c>
      <c r="C120" s="388">
        <v>182</v>
      </c>
      <c r="D120" s="389">
        <v>212</v>
      </c>
      <c r="E120" s="388">
        <v>885</v>
      </c>
      <c r="F120" s="389">
        <v>586</v>
      </c>
      <c r="G120" s="178"/>
      <c r="H120" s="178"/>
      <c r="I120" s="178"/>
      <c r="J120" s="178"/>
    </row>
    <row r="121" spans="1:23" ht="28.9" hidden="1" outlineLevel="1" thickBot="1">
      <c r="B121" s="390" t="s">
        <v>390</v>
      </c>
      <c r="C121" s="391">
        <v>1</v>
      </c>
      <c r="D121" s="392">
        <v>2</v>
      </c>
      <c r="E121" s="391">
        <v>6</v>
      </c>
      <c r="F121" s="392">
        <v>6</v>
      </c>
      <c r="G121" s="178"/>
      <c r="H121" s="178"/>
      <c r="I121" s="178"/>
      <c r="J121" s="178"/>
    </row>
    <row r="122" spans="1:23" ht="14.65" hidden="1" outlineLevel="1" thickBot="1"/>
    <row r="123" spans="1:23" ht="14.65" hidden="1" outlineLevel="1" thickBot="1">
      <c r="B123" s="229" t="s">
        <v>392</v>
      </c>
      <c r="C123" s="590" t="s">
        <v>503</v>
      </c>
      <c r="D123" s="591" t="s">
        <v>408</v>
      </c>
      <c r="E123" s="590" t="s">
        <v>506</v>
      </c>
      <c r="F123" s="591" t="s">
        <v>507</v>
      </c>
    </row>
    <row r="124" spans="1:23" ht="15" hidden="1" customHeight="1" outlineLevel="1">
      <c r="B124" s="403" t="s">
        <v>386</v>
      </c>
      <c r="C124" s="431">
        <v>188</v>
      </c>
      <c r="D124" s="432">
        <v>221</v>
      </c>
      <c r="E124" s="431">
        <v>499</v>
      </c>
      <c r="F124" s="432">
        <v>565</v>
      </c>
      <c r="G124" s="236"/>
      <c r="H124" s="236"/>
      <c r="I124" s="236"/>
      <c r="J124" s="236"/>
    </row>
    <row r="125" spans="1:23" ht="14.25" hidden="1" customHeight="1" outlineLevel="1">
      <c r="B125" s="378" t="s">
        <v>387</v>
      </c>
      <c r="C125" s="384">
        <v>38</v>
      </c>
      <c r="D125" s="385">
        <v>31</v>
      </c>
      <c r="E125" s="384">
        <v>594</v>
      </c>
      <c r="F125" s="385">
        <v>127</v>
      </c>
      <c r="G125" s="236"/>
      <c r="H125" s="236"/>
      <c r="I125" s="236"/>
      <c r="J125" s="236"/>
    </row>
    <row r="126" spans="1:23" hidden="1" outlineLevel="1">
      <c r="B126" s="428" t="s">
        <v>388</v>
      </c>
      <c r="C126" s="386">
        <v>7</v>
      </c>
      <c r="D126" s="387">
        <v>4</v>
      </c>
      <c r="E126" s="386">
        <v>510</v>
      </c>
      <c r="F126" s="387">
        <v>53</v>
      </c>
      <c r="G126" s="236"/>
      <c r="H126" s="236"/>
      <c r="I126" s="236"/>
      <c r="J126" s="236"/>
    </row>
    <row r="127" spans="1:23" hidden="1" outlineLevel="1">
      <c r="B127" s="393" t="s">
        <v>393</v>
      </c>
      <c r="C127" s="394">
        <v>227</v>
      </c>
      <c r="D127" s="395">
        <v>252</v>
      </c>
      <c r="E127" s="394">
        <v>1093</v>
      </c>
      <c r="F127" s="395">
        <v>692</v>
      </c>
      <c r="J127" s="145"/>
    </row>
    <row r="128" spans="1:23" ht="28.9" hidden="1" outlineLevel="1" thickBot="1">
      <c r="B128" s="396" t="s">
        <v>394</v>
      </c>
      <c r="C128" s="397">
        <v>220</v>
      </c>
      <c r="D128" s="398">
        <v>247</v>
      </c>
      <c r="E128" s="397">
        <v>583</v>
      </c>
      <c r="F128" s="398">
        <v>639</v>
      </c>
    </row>
    <row r="129" spans="1:23" ht="14.65" hidden="1" outlineLevel="1" thickBot="1"/>
    <row r="130" spans="1:23" ht="14.65" hidden="1" outlineLevel="1" thickBot="1">
      <c r="B130" s="229" t="s">
        <v>395</v>
      </c>
      <c r="C130" s="590" t="s">
        <v>503</v>
      </c>
      <c r="D130" s="591" t="s">
        <v>408</v>
      </c>
      <c r="E130" s="590" t="s">
        <v>506</v>
      </c>
      <c r="F130" s="591" t="s">
        <v>507</v>
      </c>
    </row>
    <row r="131" spans="1:23" ht="15" hidden="1" customHeight="1" outlineLevel="1">
      <c r="B131" s="403" t="s">
        <v>386</v>
      </c>
      <c r="C131" s="431">
        <v>11</v>
      </c>
      <c r="D131" s="432">
        <v>7</v>
      </c>
      <c r="E131" s="431">
        <v>28</v>
      </c>
      <c r="F131" s="432">
        <v>22</v>
      </c>
    </row>
    <row r="132" spans="1:23" ht="16.5" hidden="1" customHeight="1" outlineLevel="1">
      <c r="B132" s="378" t="s">
        <v>387</v>
      </c>
      <c r="C132" s="384">
        <v>0</v>
      </c>
      <c r="D132" s="385">
        <v>12</v>
      </c>
      <c r="E132" s="384">
        <v>0</v>
      </c>
      <c r="F132" s="385">
        <v>12</v>
      </c>
    </row>
    <row r="133" spans="1:23" hidden="1" outlineLevel="1">
      <c r="B133" s="378" t="s">
        <v>388</v>
      </c>
      <c r="C133" s="386">
        <v>0</v>
      </c>
      <c r="D133" s="387">
        <v>12</v>
      </c>
      <c r="E133" s="386">
        <v>0</v>
      </c>
      <c r="F133" s="387">
        <v>12</v>
      </c>
    </row>
    <row r="134" spans="1:23" hidden="1" outlineLevel="1">
      <c r="B134" s="393" t="s">
        <v>396</v>
      </c>
      <c r="C134" s="394">
        <v>11</v>
      </c>
      <c r="D134" s="395">
        <v>19</v>
      </c>
      <c r="E134" s="394">
        <v>28</v>
      </c>
      <c r="F134" s="395">
        <v>34</v>
      </c>
    </row>
    <row r="135" spans="1:23" ht="28.9" hidden="1" outlineLevel="1" thickBot="1">
      <c r="B135" s="396" t="s">
        <v>394</v>
      </c>
      <c r="C135" s="397">
        <v>11</v>
      </c>
      <c r="D135" s="398">
        <v>7</v>
      </c>
      <c r="E135" s="397">
        <v>28</v>
      </c>
      <c r="F135" s="398">
        <v>22</v>
      </c>
    </row>
    <row r="136" spans="1:23" collapsed="1"/>
    <row r="137" spans="1:23">
      <c r="A137" s="9" t="s">
        <v>397</v>
      </c>
      <c r="B137" s="9"/>
      <c r="C137" s="34"/>
      <c r="D137" s="9"/>
      <c r="E137" s="9"/>
      <c r="F137" s="9"/>
      <c r="G137" s="9"/>
      <c r="H137" s="9"/>
      <c r="I137" s="9"/>
      <c r="J137" s="9"/>
      <c r="K137" s="9"/>
      <c r="L137" s="9"/>
      <c r="M137" s="9"/>
      <c r="N137" s="9"/>
      <c r="O137" s="9"/>
      <c r="P137" s="9"/>
      <c r="Q137" s="9"/>
      <c r="R137" s="9"/>
      <c r="S137" s="9"/>
      <c r="T137" s="9"/>
      <c r="U137" s="9"/>
      <c r="V137" s="9"/>
      <c r="W137" s="9"/>
    </row>
    <row r="138" spans="1:23" ht="14.65" hidden="1" outlineLevel="1" thickBot="1">
      <c r="B138" s="246"/>
    </row>
    <row r="139" spans="1:23" ht="14.65" hidden="1" outlineLevel="1" thickBot="1">
      <c r="B139" s="229" t="s">
        <v>401</v>
      </c>
      <c r="C139" s="590" t="s">
        <v>503</v>
      </c>
      <c r="D139" s="591" t="s">
        <v>408</v>
      </c>
      <c r="E139" s="590" t="s">
        <v>506</v>
      </c>
      <c r="F139" s="591" t="s">
        <v>507</v>
      </c>
    </row>
    <row r="140" spans="1:23" hidden="1" outlineLevel="1">
      <c r="B140" s="403" t="s">
        <v>398</v>
      </c>
      <c r="C140" s="429">
        <v>581</v>
      </c>
      <c r="D140" s="430">
        <v>619</v>
      </c>
      <c r="E140" s="429">
        <v>1725</v>
      </c>
      <c r="F140" s="430">
        <v>1782</v>
      </c>
      <c r="G140" s="178"/>
      <c r="H140" s="178"/>
      <c r="I140" s="178"/>
      <c r="J140" s="178"/>
    </row>
    <row r="141" spans="1:23" hidden="1" outlineLevel="1">
      <c r="B141" s="378" t="s">
        <v>399</v>
      </c>
      <c r="C141" s="379">
        <v>220</v>
      </c>
      <c r="D141" s="380">
        <v>247</v>
      </c>
      <c r="E141" s="379">
        <v>583</v>
      </c>
      <c r="F141" s="380">
        <v>639</v>
      </c>
      <c r="G141" s="178"/>
      <c r="H141" s="178"/>
      <c r="I141" s="178"/>
      <c r="J141" s="178"/>
    </row>
    <row r="142" spans="1:23" ht="14.65" hidden="1" outlineLevel="1" thickBot="1">
      <c r="B142" s="377" t="s">
        <v>400</v>
      </c>
      <c r="C142" s="382">
        <v>362</v>
      </c>
      <c r="D142" s="383">
        <v>372</v>
      </c>
      <c r="E142" s="382">
        <v>1142</v>
      </c>
      <c r="F142" s="383">
        <v>1143</v>
      </c>
      <c r="G142" s="178"/>
      <c r="H142" s="178"/>
      <c r="I142" s="178"/>
      <c r="J142" s="178"/>
    </row>
    <row r="143" spans="1:23" ht="14.65" hidden="1" outlineLevel="1" thickBot="1"/>
    <row r="144" spans="1:23" ht="14.65" hidden="1" outlineLevel="1" thickBot="1">
      <c r="B144" s="229" t="s">
        <v>402</v>
      </c>
      <c r="C144" s="590" t="s">
        <v>503</v>
      </c>
      <c r="D144" s="591" t="s">
        <v>408</v>
      </c>
      <c r="E144" s="590" t="s">
        <v>506</v>
      </c>
      <c r="F144" s="591" t="s">
        <v>507</v>
      </c>
      <c r="H144" s="145"/>
      <c r="I144" s="145"/>
      <c r="J144" s="145"/>
      <c r="K144" s="145"/>
    </row>
    <row r="145" spans="1:23" hidden="1" outlineLevel="1">
      <c r="B145" s="403" t="s">
        <v>403</v>
      </c>
      <c r="C145" s="433">
        <v>32.280062579999999</v>
      </c>
      <c r="D145" s="434">
        <v>38.762472109999997</v>
      </c>
      <c r="E145" s="429">
        <v>90.924563760000012</v>
      </c>
      <c r="F145" s="430">
        <v>83.694517219999994</v>
      </c>
      <c r="G145" s="608"/>
      <c r="H145" s="608"/>
      <c r="I145" s="608"/>
      <c r="J145" s="608"/>
      <c r="K145" s="209"/>
    </row>
    <row r="146" spans="1:23" hidden="1" outlineLevel="1">
      <c r="B146" s="378" t="s">
        <v>399</v>
      </c>
      <c r="C146" s="399">
        <v>10.773</v>
      </c>
      <c r="D146" s="400">
        <v>6.9189999999999996</v>
      </c>
      <c r="E146" s="379">
        <v>28.407</v>
      </c>
      <c r="F146" s="380">
        <v>21.684999999999999</v>
      </c>
      <c r="G146" s="608"/>
      <c r="H146" s="608"/>
      <c r="I146" s="608"/>
      <c r="J146" s="608"/>
      <c r="K146" s="209"/>
    </row>
    <row r="147" spans="1:23" ht="14.65" hidden="1" outlineLevel="1" thickBot="1">
      <c r="B147" s="377" t="s">
        <v>404</v>
      </c>
      <c r="C147" s="401">
        <v>21.507062579999999</v>
      </c>
      <c r="D147" s="402">
        <v>31.84347211</v>
      </c>
      <c r="E147" s="382">
        <v>62.517563759999994</v>
      </c>
      <c r="F147" s="383">
        <v>62.009517219999999</v>
      </c>
      <c r="G147" s="608"/>
      <c r="H147" s="608"/>
      <c r="I147" s="608"/>
      <c r="J147" s="608"/>
      <c r="K147" s="209"/>
    </row>
    <row r="148" spans="1:23" collapsed="1">
      <c r="H148" s="145"/>
      <c r="I148" s="145"/>
      <c r="J148" s="145"/>
      <c r="K148" s="145"/>
    </row>
    <row r="149" spans="1:23" ht="13.9" customHeight="1">
      <c r="A149" s="9" t="s">
        <v>410</v>
      </c>
      <c r="B149" s="9"/>
      <c r="C149" s="34"/>
      <c r="D149" s="9"/>
      <c r="E149" s="9"/>
      <c r="F149" s="9"/>
      <c r="G149" s="9"/>
      <c r="H149" s="9"/>
      <c r="I149" s="9"/>
      <c r="J149" s="9"/>
      <c r="K149" s="9"/>
      <c r="L149" s="9"/>
      <c r="M149" s="9"/>
      <c r="N149" s="9"/>
      <c r="O149" s="9"/>
      <c r="P149" s="9"/>
      <c r="Q149" s="9"/>
      <c r="R149" s="9"/>
      <c r="S149" s="9"/>
      <c r="T149" s="9"/>
      <c r="U149" s="9"/>
      <c r="V149" s="9"/>
      <c r="W149" s="9"/>
    </row>
    <row r="150" spans="1:23" ht="13.9" hidden="1" customHeight="1" outlineLevel="1" thickBot="1"/>
    <row r="151" spans="1:23" ht="13.9" hidden="1" customHeight="1" outlineLevel="1">
      <c r="B151" s="229" t="s">
        <v>497</v>
      </c>
      <c r="C151" s="234" t="s">
        <v>503</v>
      </c>
      <c r="D151" s="235" t="s">
        <v>408</v>
      </c>
      <c r="E151" s="495" t="s">
        <v>506</v>
      </c>
      <c r="F151" s="493" t="s">
        <v>507</v>
      </c>
      <c r="H151" s="413"/>
    </row>
    <row r="152" spans="1:23" ht="13.9" hidden="1" customHeight="1" outlineLevel="1">
      <c r="B152" s="208" t="s">
        <v>411</v>
      </c>
      <c r="C152" s="414">
        <v>789.89253446051521</v>
      </c>
      <c r="D152" s="415">
        <v>818.51956678730187</v>
      </c>
      <c r="E152" s="414">
        <v>2382.8021390505123</v>
      </c>
      <c r="F152" s="415">
        <v>2398.1279746400951</v>
      </c>
    </row>
    <row r="153" spans="1:23" ht="13.9" hidden="1" customHeight="1" outlineLevel="1">
      <c r="B153" s="208" t="s">
        <v>420</v>
      </c>
      <c r="C153" s="414">
        <v>-7.49694239429303</v>
      </c>
      <c r="D153" s="415">
        <v>-18.192920097505208</v>
      </c>
      <c r="E153" s="414">
        <v>-25.626110947289504</v>
      </c>
      <c r="F153" s="415">
        <v>-53.283350114782806</v>
      </c>
    </row>
    <row r="154" spans="1:23" ht="13.9" hidden="1" customHeight="1" outlineLevel="1">
      <c r="B154" s="208" t="s">
        <v>467</v>
      </c>
      <c r="C154" s="414">
        <v>782.39559206622221</v>
      </c>
      <c r="D154" s="415">
        <v>800.32664668979669</v>
      </c>
      <c r="E154" s="414">
        <v>2357.1760281032225</v>
      </c>
      <c r="F154" s="415">
        <v>2344.8446245253122</v>
      </c>
    </row>
    <row r="155" spans="1:23" ht="13.9" hidden="1" customHeight="1" outlineLevel="1">
      <c r="B155" s="208" t="s">
        <v>421</v>
      </c>
      <c r="C155" s="416">
        <v>39483.302000000003</v>
      </c>
      <c r="D155" s="417">
        <v>38588.216999999997</v>
      </c>
      <c r="E155" s="416">
        <v>39483.302000000003</v>
      </c>
      <c r="F155" s="417">
        <v>38588.216999999997</v>
      </c>
    </row>
    <row r="156" spans="1:23" ht="13.9" hidden="1" customHeight="1" outlineLevel="1">
      <c r="B156" s="208" t="s">
        <v>468</v>
      </c>
      <c r="C156" s="414">
        <v>38630.152499999997</v>
      </c>
      <c r="D156" s="415">
        <v>37875.059000000001</v>
      </c>
      <c r="E156" s="414">
        <v>39138.775249999999</v>
      </c>
      <c r="F156" s="415">
        <v>35833.1175</v>
      </c>
    </row>
    <row r="157" spans="1:23" ht="13.9" hidden="1" customHeight="1" outlineLevel="1" thickBot="1">
      <c r="B157" s="210" t="s">
        <v>473</v>
      </c>
      <c r="C157" s="418">
        <v>6.751164927157375</v>
      </c>
      <c r="D157" s="419">
        <v>7.043567876596545</v>
      </c>
      <c r="E157" s="418">
        <v>6.691789558924043</v>
      </c>
      <c r="F157" s="419">
        <v>7.2708798394089929</v>
      </c>
    </row>
    <row r="158" spans="1:23" ht="13.9" hidden="1" customHeight="1" outlineLevel="1">
      <c r="B158" s="455" t="s">
        <v>469</v>
      </c>
    </row>
    <row r="159" spans="1:23" ht="13.9" hidden="1" customHeight="1" outlineLevel="1">
      <c r="B159" t="s">
        <v>470</v>
      </c>
    </row>
    <row r="160" spans="1:23" ht="13.9" hidden="1" customHeight="1" outlineLevel="1" collapsed="1"/>
    <row r="161" spans="1:6" ht="14.65" hidden="1" outlineLevel="1" thickBot="1"/>
    <row r="162" spans="1:6" hidden="1" outlineLevel="1">
      <c r="B162" s="229" t="s">
        <v>498</v>
      </c>
      <c r="C162" s="234" t="s">
        <v>503</v>
      </c>
      <c r="D162" s="235" t="s">
        <v>408</v>
      </c>
      <c r="E162" s="495" t="s">
        <v>506</v>
      </c>
      <c r="F162" s="493" t="s">
        <v>507</v>
      </c>
    </row>
    <row r="163" spans="1:6" hidden="1" outlineLevel="1">
      <c r="B163" s="208" t="s">
        <v>430</v>
      </c>
      <c r="C163" s="414">
        <v>371.12897335259277</v>
      </c>
      <c r="D163" s="415">
        <v>385.83902413415541</v>
      </c>
      <c r="E163" s="414">
        <v>1121.9182598132488</v>
      </c>
      <c r="F163" s="415">
        <v>1142.5272550555569</v>
      </c>
    </row>
    <row r="164" spans="1:6" ht="28.5" hidden="1" outlineLevel="1">
      <c r="B164" s="208" t="s">
        <v>431</v>
      </c>
      <c r="C164" s="414">
        <v>-8.1393599698325279</v>
      </c>
      <c r="D164" s="415">
        <v>-10.635323034268978</v>
      </c>
      <c r="E164" s="414">
        <v>-23.234179677915062</v>
      </c>
      <c r="F164" s="415">
        <v>-28.3761686184227</v>
      </c>
    </row>
    <row r="165" spans="1:6" hidden="1" outlineLevel="1">
      <c r="B165" s="208" t="s">
        <v>474</v>
      </c>
      <c r="C165" s="414">
        <v>362.98961338276024</v>
      </c>
      <c r="D165" s="415">
        <v>375.20370109988642</v>
      </c>
      <c r="E165" s="414">
        <v>1098.6840801353337</v>
      </c>
      <c r="F165" s="415">
        <v>1114.1510864371344</v>
      </c>
    </row>
    <row r="166" spans="1:6" hidden="1" outlineLevel="1">
      <c r="B166" s="208" t="s">
        <v>432</v>
      </c>
      <c r="C166" s="416">
        <v>4452.723</v>
      </c>
      <c r="D166" s="417">
        <v>4316.3540000000003</v>
      </c>
      <c r="E166" s="416">
        <v>4452.723</v>
      </c>
      <c r="F166" s="417">
        <v>4316.3540000000003</v>
      </c>
    </row>
    <row r="167" spans="1:6" hidden="1" outlineLevel="1">
      <c r="B167" s="208" t="s">
        <v>475</v>
      </c>
      <c r="C167" s="414">
        <v>4374.12</v>
      </c>
      <c r="D167" s="415">
        <v>4281.2669999999998</v>
      </c>
      <c r="E167" s="414">
        <v>4369.8752500000001</v>
      </c>
      <c r="F167" s="415">
        <v>4216.9827500000001</v>
      </c>
    </row>
    <row r="168" spans="1:6" ht="31.35" hidden="1" customHeight="1" outlineLevel="1" thickBot="1">
      <c r="B168" s="210" t="s">
        <v>471</v>
      </c>
      <c r="C168" s="418">
        <v>27.661915492545571</v>
      </c>
      <c r="D168" s="419">
        <v>29.212824233253571</v>
      </c>
      <c r="E168" s="418">
        <v>27.93581096026162</v>
      </c>
      <c r="F168" s="419">
        <v>29.356194345277217</v>
      </c>
    </row>
    <row r="169" spans="1:6" hidden="1" outlineLevel="1"/>
    <row r="170" spans="1:6" hidden="1" outlineLevel="1">
      <c r="B170" t="s">
        <v>433</v>
      </c>
    </row>
    <row r="171" spans="1:6" hidden="1" outlineLevel="1">
      <c r="B171" t="s">
        <v>434</v>
      </c>
    </row>
    <row r="172" spans="1:6" hidden="1" outlineLevel="1">
      <c r="B172" t="s">
        <v>472</v>
      </c>
    </row>
    <row r="173" spans="1:6" collapsed="1"/>
    <row r="175" spans="1:6">
      <c r="A175" s="612" t="s">
        <v>126</v>
      </c>
    </row>
  </sheetData>
  <mergeCells count="30">
    <mergeCell ref="L86:M86"/>
    <mergeCell ref="M5:M6"/>
    <mergeCell ref="N5:O5"/>
    <mergeCell ref="P5:Q5"/>
    <mergeCell ref="R5:S5"/>
    <mergeCell ref="T5:U5"/>
    <mergeCell ref="G49:I49"/>
    <mergeCell ref="G50:I50"/>
    <mergeCell ref="G51:I51"/>
    <mergeCell ref="B5:B6"/>
    <mergeCell ref="C5:D5"/>
    <mergeCell ref="E5:F5"/>
    <mergeCell ref="G5:H5"/>
    <mergeCell ref="I5:J5"/>
    <mergeCell ref="B82:G82"/>
    <mergeCell ref="B30:I30"/>
    <mergeCell ref="B42:I42"/>
    <mergeCell ref="C68:E68"/>
    <mergeCell ref="C47:D47"/>
    <mergeCell ref="E47:F47"/>
    <mergeCell ref="C54:D54"/>
    <mergeCell ref="E54:F54"/>
    <mergeCell ref="H54:I54"/>
    <mergeCell ref="G55:I55"/>
    <mergeCell ref="G56:I56"/>
    <mergeCell ref="G57:I57"/>
    <mergeCell ref="G59:I59"/>
    <mergeCell ref="G60:I60"/>
    <mergeCell ref="H47:I47"/>
    <mergeCell ref="G48:I48"/>
  </mergeCells>
  <hyperlinks>
    <hyperlink ref="A1" display="Back to index" xr:uid="{00000000-0004-0000-0900-000000000000}"/>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42C10892F3D3F4A9C912F1634AD536E" ma:contentTypeVersion="11" ma:contentTypeDescription="Create a new document." ma:contentTypeScope="" ma:versionID="d658106d4ab7d2e4de9ddb97c1b33ba0">
  <xsd:schema xmlns:xsd="http://www.w3.org/2001/XMLSchema" xmlns:xs="http://www.w3.org/2001/XMLSchema" xmlns:p="http://schemas.microsoft.com/office/2006/metadata/properties" xmlns:ns2="76b223ca-1fbd-40b1-80ee-98d1ccf5f2f9" xmlns:ns3="89a478a2-4110-4836-b5a9-5e672e999433" targetNamespace="http://schemas.microsoft.com/office/2006/metadata/properties" ma:root="true" ma:fieldsID="7ec893c3627e36ee71127b8378d50b4f" ns2:_="" ns3:_="">
    <xsd:import namespace="76b223ca-1fbd-40b1-80ee-98d1ccf5f2f9"/>
    <xsd:import namespace="89a478a2-4110-4836-b5a9-5e672e99943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b223ca-1fbd-40b1-80ee-98d1ccf5f2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9a478a2-4110-4836-b5a9-5e672e99943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3E0B-DA22-415E-B47A-2399786FA7EC}">
  <ds:schemaRefs>
    <ds:schemaRef ds:uri="http://schemas.microsoft.com/office/2006/metadata/properties"/>
    <ds:schemaRef ds:uri="http://purl.org/dc/terms/"/>
    <ds:schemaRef ds:uri="http://www.w3.org/XML/1998/namespace"/>
    <ds:schemaRef ds:uri="89a478a2-4110-4836-b5a9-5e672e999433"/>
    <ds:schemaRef ds:uri="http://schemas.openxmlformats.org/package/2006/metadata/core-properties"/>
    <ds:schemaRef ds:uri="http://schemas.microsoft.com/office/2006/documentManagement/types"/>
    <ds:schemaRef ds:uri="http://purl.org/dc/elements/1.1/"/>
    <ds:schemaRef ds:uri="76b223ca-1fbd-40b1-80ee-98d1ccf5f2f9"/>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412457F6-ACFE-4BA2-82B2-E4FB3824200E}">
  <ds:schemaRefs>
    <ds:schemaRef ds:uri="http://schemas.microsoft.com/sharepoint/v3/contenttype/forms"/>
  </ds:schemaRefs>
</ds:datastoreItem>
</file>

<file path=customXml/itemProps3.xml><?xml version="1.0" encoding="utf-8"?>
<ds:datastoreItem xmlns:ds="http://schemas.openxmlformats.org/officeDocument/2006/customXml" ds:itemID="{75D93672-1118-45DC-8392-124A24D0C1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b223ca-1fbd-40b1-80ee-98d1ccf5f2f9"/>
    <ds:schemaRef ds:uri="89a478a2-4110-4836-b5a9-5e672e9994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Index</vt:lpstr>
      <vt:lpstr>Group (Underlying)</vt:lpstr>
      <vt:lpstr>Group IFRS</vt:lpstr>
      <vt:lpstr>Latin America</vt:lpstr>
      <vt:lpstr>Africa</vt:lpstr>
      <vt:lpstr>FX rates</vt:lpstr>
      <vt:lpstr>Market details</vt:lpstr>
      <vt:lpstr>IFRS16</vt:lpstr>
      <vt:lpstr>Reconciliations</vt:lpstr>
      <vt:lpstr>IFRS 16</vt:lpstr>
      <vt:lpstr>Disclaimers</vt:lpstr>
      <vt:lpstr>IFRS comparative =</vt:lpstr>
      <vt:lpstr>PL</vt:lpstr>
      <vt:lpstr>Assets</vt:lpstr>
      <vt:lpstr>Equity and Liabilities</vt:lpstr>
      <vt:lpstr>Cash Flow</vt:lpstr>
      <vt:lpstr>Group</vt:lpstr>
      <vt:lpstr>Africa!Print_Area</vt:lpstr>
      <vt:lpstr>'Cash Flow'!Print_Area</vt:lpstr>
      <vt:lpstr>'FX rates'!Print_Area</vt:lpstr>
      <vt:lpstr>'Group (Underlying)'!Print_Area</vt:lpstr>
      <vt:lpstr>'Group IFRS'!Print_Area</vt:lpstr>
      <vt:lpstr>Index!Print_Area</vt:lpstr>
      <vt:lpstr>'Latin America'!Print_Area</vt:lpstr>
      <vt:lpstr>'Market details'!Print_Area</vt:lpstr>
      <vt:lpstr>Africa!Print_Titles</vt:lpstr>
      <vt:lpstr>'FX rates'!Print_Titles</vt:lpstr>
      <vt:lpstr>'Group (Underlying)'!Print_Titles</vt:lpstr>
      <vt:lpstr>'Group IFRS'!Print_Titles</vt:lpstr>
      <vt:lpstr>'Market details'!Print_Titles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Group FP&amp;A</dc:creator>
  <cp:lastModifiedBy>Sarah Inmon</cp:lastModifiedBy>
  <cp:revision/>
  <dcterms:created xsi:type="dcterms:W3CDTF">2012-01-11T09:17:48Z</dcterms:created>
  <dcterms:modified xsi:type="dcterms:W3CDTF">2020-10-29T18:44:47Z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0x010100B42C10892F3D3F4A9C912F1634AD536E</vt:lpwstr>
  </property>
</Properties>
</file>